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730" windowHeight="8400" tabRatio="938"/>
  </bookViews>
  <sheets>
    <sheet name="推計方法" sheetId="172" r:id="rId1"/>
    <sheet name="生命表時系列" sheetId="171" r:id="rId2"/>
    <sheet name="総括男" sheetId="129" r:id="rId3"/>
    <sheet name="総括女" sheetId="141" r:id="rId4"/>
    <sheet name="兵庫県" sheetId="128" r:id="rId5"/>
    <sheet name="神戸市" sheetId="116" r:id="rId6"/>
    <sheet name="阪神南" sheetId="136" r:id="rId7"/>
    <sheet name="阪神北" sheetId="137" r:id="rId8"/>
    <sheet name="東播磨" sheetId="138" r:id="rId9"/>
    <sheet name="北播磨" sheetId="139" r:id="rId10"/>
    <sheet name="中播磨" sheetId="132" r:id="rId11"/>
    <sheet name="西播磨" sheetId="133" r:id="rId12"/>
    <sheet name="但馬" sheetId="134" r:id="rId13"/>
    <sheet name="丹波" sheetId="131" r:id="rId14"/>
    <sheet name="淡路" sheetId="130" r:id="rId15"/>
    <sheet name="尼崎市" sheetId="127" r:id="rId16"/>
    <sheet name="西宮市" sheetId="81" r:id="rId17"/>
    <sheet name="芦屋市" sheetId="80" r:id="rId18"/>
    <sheet name="伊丹市" sheetId="78" r:id="rId19"/>
    <sheet name="宝塚市" sheetId="79" r:id="rId20"/>
    <sheet name="川西市" sheetId="77" r:id="rId21"/>
    <sheet name="三田市" sheetId="85" r:id="rId22"/>
    <sheet name="猪名川町" sheetId="84" r:id="rId23"/>
    <sheet name="明石市" sheetId="83" r:id="rId24"/>
    <sheet name="加古川市" sheetId="82" r:id="rId25"/>
    <sheet name="高砂市" sheetId="90" r:id="rId26"/>
    <sheet name="稲美町" sheetId="89" r:id="rId27"/>
    <sheet name="播磨町" sheetId="88" r:id="rId28"/>
    <sheet name="西脇市" sheetId="87" r:id="rId29"/>
    <sheet name="三木市" sheetId="86" r:id="rId30"/>
    <sheet name="小野市" sheetId="95" r:id="rId31"/>
    <sheet name="加西市" sheetId="94" r:id="rId32"/>
    <sheet name="加東市" sheetId="93" r:id="rId33"/>
    <sheet name="多可町" sheetId="92" r:id="rId34"/>
    <sheet name="姫路市" sheetId="91" r:id="rId35"/>
    <sheet name="市川町" sheetId="97" r:id="rId36"/>
    <sheet name="福崎町" sheetId="96" r:id="rId37"/>
    <sheet name="神河町" sheetId="100" r:id="rId38"/>
    <sheet name="相生市" sheetId="99" r:id="rId39"/>
    <sheet name="宍粟市" sheetId="103" r:id="rId40"/>
    <sheet name="赤穂市" sheetId="98" r:id="rId41"/>
    <sheet name="たつの市" sheetId="102" r:id="rId42"/>
    <sheet name="太子町" sheetId="101" r:id="rId43"/>
    <sheet name="上郡町" sheetId="105" r:id="rId44"/>
    <sheet name="佐用町" sheetId="104" r:id="rId45"/>
    <sheet name="豊岡市" sheetId="108" r:id="rId46"/>
    <sheet name="養父市" sheetId="107" r:id="rId47"/>
    <sheet name="朝来市" sheetId="106" r:id="rId48"/>
    <sheet name="香美町" sheetId="109" r:id="rId49"/>
    <sheet name="新温泉町" sheetId="110" r:id="rId50"/>
    <sheet name="篠山市" sheetId="111" r:id="rId51"/>
    <sheet name="丹波市" sheetId="112" r:id="rId52"/>
    <sheet name="洲本市" sheetId="113" r:id="rId53"/>
    <sheet name="南あわじ市" sheetId="114" r:id="rId54"/>
    <sheet name="淡路市" sheetId="115" r:id="rId55"/>
    <sheet name="人口動態時系列" sheetId="165" r:id="rId56"/>
    <sheet name="h26_28出生" sheetId="41" r:id="rId57"/>
    <sheet name="h22_1" sheetId="189" r:id="rId58"/>
    <sheet name="h23_1" sheetId="190" r:id="rId59"/>
    <sheet name="h24_1" sheetId="182" r:id="rId60"/>
    <sheet name="h25_1" sheetId="183" r:id="rId61"/>
    <sheet name="h26_1" sheetId="186" r:id="rId62"/>
    <sheet name="h27_1" sheetId="187" r:id="rId63"/>
    <sheet name="h28_1" sheetId="181" r:id="rId64"/>
    <sheet name="死亡数" sheetId="147" r:id="rId65"/>
    <sheet name="h26_h28死亡数" sheetId="213" r:id="rId66"/>
    <sheet name="h26_h28死亡数2" sheetId="212" r:id="rId67"/>
    <sheet name="h26_2" sheetId="176" r:id="rId68"/>
    <sheet name="h27_2" sheetId="175" r:id="rId69"/>
    <sheet name="h28_2" sheetId="174" r:id="rId70"/>
    <sheet name="h22_2" sheetId="194" r:id="rId71"/>
    <sheet name="h23_2" sheetId="193" r:id="rId72"/>
    <sheet name="h24_2" sheetId="178" r:id="rId73"/>
    <sheet name="h25_2" sheetId="177" r:id="rId74"/>
    <sheet name="h27国調人口" sheetId="169" r:id="rId75"/>
    <sheet name="h27国調1" sheetId="146" r:id="rId76"/>
    <sheet name="h27国調2" sheetId="170" r:id="rId77"/>
    <sheet name="h27_29自立率1" sheetId="145" r:id="rId78"/>
    <sheet name="自立率2" sheetId="210" r:id="rId79"/>
    <sheet name="h27_3男" sheetId="205" r:id="rId80"/>
    <sheet name="h28_3男" sheetId="207" r:id="rId81"/>
    <sheet name="h29_3男" sheetId="209" r:id="rId82"/>
    <sheet name="h27_3女" sheetId="206" r:id="rId83"/>
    <sheet name="h28_3女" sheetId="208" r:id="rId84"/>
    <sheet name="h29_3女" sheetId="204" r:id="rId85"/>
  </sheets>
  <definedNames>
    <definedName name="Data">#REF!</definedName>
    <definedName name="DataEnd">#REF!</definedName>
    <definedName name="Hyousoku">#REF!</definedName>
    <definedName name="HyousokuArea">#REF!</definedName>
    <definedName name="HyousokuEnd">#REF!</definedName>
    <definedName name="Hyoutou">#REF!</definedName>
    <definedName name="OLE_LINK1" localSheetId="0">推計方法!#REF!</definedName>
    <definedName name="_xlnm.Print_Area" localSheetId="3">総括女!$D$1:$J$55</definedName>
    <definedName name="_xlnm.Print_Area" localSheetId="2">総括男!$D$1:$J$55</definedName>
    <definedName name="_xlnm.Print_Area" localSheetId="15">尼崎市!$A$1:$Q$53</definedName>
    <definedName name="_xlnm.Print_Area" localSheetId="4">兵庫県!$A$1:$S$57</definedName>
    <definedName name="_xlnm.Print_Area">#REF!</definedName>
    <definedName name="_xlnm.Print_Titles">#N/A</definedName>
    <definedName name="Rangai0">#REF!</definedName>
    <definedName name="Title">#REF!</definedName>
    <definedName name="TitleEnglish">#REF!</definedName>
  </definedNames>
  <calcPr calcId="152511"/>
</workbook>
</file>

<file path=xl/calcChain.xml><?xml version="1.0" encoding="utf-8"?>
<calcChain xmlns="http://schemas.openxmlformats.org/spreadsheetml/2006/main">
  <c r="CE8" i="204" l="1"/>
  <c r="CF8" i="204"/>
  <c r="CG8" i="204"/>
  <c r="CE9" i="204"/>
  <c r="CF9" i="204"/>
  <c r="CG9" i="204"/>
  <c r="CE10" i="204"/>
  <c r="CF10" i="204"/>
  <c r="CG10" i="204"/>
  <c r="CE11" i="204"/>
  <c r="CF11" i="204"/>
  <c r="CG11" i="204"/>
  <c r="CE12" i="204"/>
  <c r="CF12" i="204"/>
  <c r="CG12" i="204"/>
  <c r="CE13" i="204"/>
  <c r="CF13" i="204"/>
  <c r="CG13" i="204"/>
  <c r="CE14" i="204"/>
  <c r="CF14" i="204"/>
  <c r="CG14" i="204"/>
  <c r="CE15" i="204"/>
  <c r="CF15" i="204"/>
  <c r="CG15" i="204"/>
  <c r="CE16" i="204"/>
  <c r="CF16" i="204"/>
  <c r="CG16" i="204"/>
  <c r="CE17" i="204"/>
  <c r="CF17" i="204"/>
  <c r="CG17" i="204"/>
  <c r="CE18" i="204"/>
  <c r="CF18" i="204"/>
  <c r="CG18" i="204"/>
  <c r="CE19" i="204"/>
  <c r="CF19" i="204"/>
  <c r="CG19" i="204"/>
  <c r="CE20" i="204"/>
  <c r="CF20" i="204"/>
  <c r="CG20" i="204"/>
  <c r="CE21" i="204"/>
  <c r="CF21" i="204"/>
  <c r="CG21" i="204"/>
  <c r="CE22" i="204"/>
  <c r="CF22" i="204"/>
  <c r="CG22" i="204"/>
  <c r="CE23" i="204"/>
  <c r="CF23" i="204"/>
  <c r="CG23" i="204"/>
  <c r="CE24" i="204"/>
  <c r="CF24" i="204"/>
  <c r="CG24" i="204"/>
  <c r="CE25" i="204"/>
  <c r="CF25" i="204"/>
  <c r="CG25" i="204"/>
  <c r="CE26" i="204"/>
  <c r="CF26" i="204"/>
  <c r="CG26" i="204"/>
  <c r="CE27" i="204"/>
  <c r="CF27" i="204"/>
  <c r="CG27" i="204"/>
  <c r="CE28" i="204"/>
  <c r="CF28" i="204"/>
  <c r="CG28" i="204"/>
  <c r="CE29" i="204"/>
  <c r="CF29" i="204"/>
  <c r="CG29" i="204"/>
  <c r="CE30" i="204"/>
  <c r="CF30" i="204"/>
  <c r="CG30" i="204"/>
  <c r="CE31" i="204"/>
  <c r="CF31" i="204"/>
  <c r="CG31" i="204"/>
  <c r="CE32" i="204"/>
  <c r="CF32" i="204"/>
  <c r="CG32" i="204"/>
  <c r="CE33" i="204"/>
  <c r="CF33" i="204"/>
  <c r="CG33" i="204"/>
  <c r="CE34" i="204"/>
  <c r="CF34" i="204"/>
  <c r="CG34" i="204"/>
  <c r="CE35" i="204"/>
  <c r="CF35" i="204"/>
  <c r="CG35" i="204"/>
  <c r="CE36" i="204"/>
  <c r="CF36" i="204"/>
  <c r="CG36" i="204"/>
  <c r="CE37" i="204"/>
  <c r="CF37" i="204"/>
  <c r="CG37" i="204"/>
  <c r="CE38" i="204"/>
  <c r="CF38" i="204"/>
  <c r="CG38" i="204"/>
  <c r="CE39" i="204"/>
  <c r="CF39" i="204"/>
  <c r="CG39" i="204"/>
  <c r="CE40" i="204"/>
  <c r="CF40" i="204"/>
  <c r="CG40" i="204"/>
  <c r="CE41" i="204"/>
  <c r="CF41" i="204"/>
  <c r="CG41" i="204"/>
  <c r="CE42" i="204"/>
  <c r="CF42" i="204"/>
  <c r="CG42" i="204"/>
  <c r="CE43" i="204"/>
  <c r="CF43" i="204"/>
  <c r="CG43" i="204"/>
  <c r="CE44" i="204"/>
  <c r="CF44" i="204"/>
  <c r="CG44" i="204"/>
  <c r="CE45" i="204"/>
  <c r="CF45" i="204"/>
  <c r="CG45" i="204"/>
  <c r="CE46" i="204"/>
  <c r="CF46" i="204"/>
  <c r="CG46" i="204"/>
  <c r="CE47" i="204"/>
  <c r="CF47" i="204"/>
  <c r="CG47" i="204"/>
  <c r="CE48" i="204"/>
  <c r="CF48" i="204"/>
  <c r="CG48" i="204"/>
  <c r="CE8" i="208"/>
  <c r="CF8" i="208"/>
  <c r="CG8" i="208"/>
  <c r="CE9" i="208"/>
  <c r="CF9" i="208"/>
  <c r="CG9" i="208"/>
  <c r="CE10" i="208"/>
  <c r="CF10" i="208"/>
  <c r="CG10" i="208"/>
  <c r="CE11" i="208"/>
  <c r="CF11" i="208"/>
  <c r="CG11" i="208"/>
  <c r="CE12" i="208"/>
  <c r="CF12" i="208"/>
  <c r="CG12" i="208"/>
  <c r="CE13" i="208"/>
  <c r="CF13" i="208"/>
  <c r="CG13" i="208"/>
  <c r="CE14" i="208"/>
  <c r="CF14" i="208"/>
  <c r="CG14" i="208"/>
  <c r="CE15" i="208"/>
  <c r="CF15" i="208"/>
  <c r="CG15" i="208"/>
  <c r="CE16" i="208"/>
  <c r="CF16" i="208"/>
  <c r="CG16" i="208"/>
  <c r="CE17" i="208"/>
  <c r="CF17" i="208"/>
  <c r="CG17" i="208"/>
  <c r="CE18" i="208"/>
  <c r="CF18" i="208"/>
  <c r="CG18" i="208"/>
  <c r="CE19" i="208"/>
  <c r="CF19" i="208"/>
  <c r="CG19" i="208"/>
  <c r="CE20" i="208"/>
  <c r="CF20" i="208"/>
  <c r="CG20" i="208"/>
  <c r="CE21" i="208"/>
  <c r="CF21" i="208"/>
  <c r="CG21" i="208"/>
  <c r="CE22" i="208"/>
  <c r="CF22" i="208"/>
  <c r="CG22" i="208"/>
  <c r="CE23" i="208"/>
  <c r="CF23" i="208"/>
  <c r="CG23" i="208"/>
  <c r="CE24" i="208"/>
  <c r="CF24" i="208"/>
  <c r="CG24" i="208"/>
  <c r="CE25" i="208"/>
  <c r="CF25" i="208"/>
  <c r="CG25" i="208"/>
  <c r="CE26" i="208"/>
  <c r="CF26" i="208"/>
  <c r="CG26" i="208"/>
  <c r="CE27" i="208"/>
  <c r="CF27" i="208"/>
  <c r="CG27" i="208"/>
  <c r="CE28" i="208"/>
  <c r="CF28" i="208"/>
  <c r="CG28" i="208"/>
  <c r="CE29" i="208"/>
  <c r="CF29" i="208"/>
  <c r="CG29" i="208"/>
  <c r="CE30" i="208"/>
  <c r="CF30" i="208"/>
  <c r="CG30" i="208"/>
  <c r="CE31" i="208"/>
  <c r="CF31" i="208"/>
  <c r="CG31" i="208"/>
  <c r="CE32" i="208"/>
  <c r="CF32" i="208"/>
  <c r="CG32" i="208"/>
  <c r="CE33" i="208"/>
  <c r="CF33" i="208"/>
  <c r="CG33" i="208"/>
  <c r="CE34" i="208"/>
  <c r="CF34" i="208"/>
  <c r="CG34" i="208"/>
  <c r="CE35" i="208"/>
  <c r="CF35" i="208"/>
  <c r="CG35" i="208"/>
  <c r="CE36" i="208"/>
  <c r="CF36" i="208"/>
  <c r="CG36" i="208"/>
  <c r="CE37" i="208"/>
  <c r="CF37" i="208"/>
  <c r="CG37" i="208"/>
  <c r="CE38" i="208"/>
  <c r="CF38" i="208"/>
  <c r="CG38" i="208"/>
  <c r="CE39" i="208"/>
  <c r="CF39" i="208"/>
  <c r="CG39" i="208"/>
  <c r="CE40" i="208"/>
  <c r="CF40" i="208"/>
  <c r="CG40" i="208"/>
  <c r="CE41" i="208"/>
  <c r="CF41" i="208"/>
  <c r="CG41" i="208"/>
  <c r="CE42" i="208"/>
  <c r="CF42" i="208"/>
  <c r="CG42" i="208"/>
  <c r="CE43" i="208"/>
  <c r="CF43" i="208"/>
  <c r="CG43" i="208"/>
  <c r="CE44" i="208"/>
  <c r="CF44" i="208"/>
  <c r="CG44" i="208"/>
  <c r="CE45" i="208"/>
  <c r="CF45" i="208"/>
  <c r="CG45" i="208"/>
  <c r="CE46" i="208"/>
  <c r="CF46" i="208"/>
  <c r="CG46" i="208"/>
  <c r="CE47" i="208"/>
  <c r="CF47" i="208"/>
  <c r="CG47" i="208"/>
  <c r="CE48" i="208"/>
  <c r="CF48" i="208"/>
  <c r="CG48" i="208"/>
  <c r="CE8" i="206"/>
  <c r="CF8" i="206"/>
  <c r="CG8" i="206"/>
  <c r="CE9" i="206"/>
  <c r="CF9" i="206"/>
  <c r="CG9" i="206"/>
  <c r="CE10" i="206"/>
  <c r="CF10" i="206"/>
  <c r="CG10" i="206"/>
  <c r="CE11" i="206"/>
  <c r="CF11" i="206"/>
  <c r="CG11" i="206"/>
  <c r="CE12" i="206"/>
  <c r="CF12" i="206"/>
  <c r="CG12" i="206"/>
  <c r="CE13" i="206"/>
  <c r="CF13" i="206"/>
  <c r="CG13" i="206"/>
  <c r="CE14" i="206"/>
  <c r="CF14" i="206"/>
  <c r="CG14" i="206"/>
  <c r="CE15" i="206"/>
  <c r="CF15" i="206"/>
  <c r="CG15" i="206"/>
  <c r="CE16" i="206"/>
  <c r="CF16" i="206"/>
  <c r="CG16" i="206"/>
  <c r="CE17" i="206"/>
  <c r="CF17" i="206"/>
  <c r="CG17" i="206"/>
  <c r="CE18" i="206"/>
  <c r="CF18" i="206"/>
  <c r="CG18" i="206"/>
  <c r="CE19" i="206"/>
  <c r="CF19" i="206"/>
  <c r="CG19" i="206"/>
  <c r="CE20" i="206"/>
  <c r="CF20" i="206"/>
  <c r="CG20" i="206"/>
  <c r="CE21" i="206"/>
  <c r="CF21" i="206"/>
  <c r="CG21" i="206"/>
  <c r="CE22" i="206"/>
  <c r="CF22" i="206"/>
  <c r="CG22" i="206"/>
  <c r="CE23" i="206"/>
  <c r="CF23" i="206"/>
  <c r="CG23" i="206"/>
  <c r="CE24" i="206"/>
  <c r="CF24" i="206"/>
  <c r="CG24" i="206"/>
  <c r="CE25" i="206"/>
  <c r="CF25" i="206"/>
  <c r="CG25" i="206"/>
  <c r="CE26" i="206"/>
  <c r="CF26" i="206"/>
  <c r="CG26" i="206"/>
  <c r="CE27" i="206"/>
  <c r="CF27" i="206"/>
  <c r="CG27" i="206"/>
  <c r="CE28" i="206"/>
  <c r="CF28" i="206"/>
  <c r="CG28" i="206"/>
  <c r="CE29" i="206"/>
  <c r="CF29" i="206"/>
  <c r="CG29" i="206"/>
  <c r="CE30" i="206"/>
  <c r="CF30" i="206"/>
  <c r="CG30" i="206"/>
  <c r="CE31" i="206"/>
  <c r="CF31" i="206"/>
  <c r="CG31" i="206"/>
  <c r="CE32" i="206"/>
  <c r="CF32" i="206"/>
  <c r="CG32" i="206"/>
  <c r="CE33" i="206"/>
  <c r="CF33" i="206"/>
  <c r="CG33" i="206"/>
  <c r="CE34" i="206"/>
  <c r="CF34" i="206"/>
  <c r="CG34" i="206"/>
  <c r="CE35" i="206"/>
  <c r="CF35" i="206"/>
  <c r="CG35" i="206"/>
  <c r="CE36" i="206"/>
  <c r="CF36" i="206"/>
  <c r="CG36" i="206"/>
  <c r="CE37" i="206"/>
  <c r="CF37" i="206"/>
  <c r="CG37" i="206"/>
  <c r="CE38" i="206"/>
  <c r="CF38" i="206"/>
  <c r="CG38" i="206"/>
  <c r="CE39" i="206"/>
  <c r="CF39" i="206"/>
  <c r="CG39" i="206"/>
  <c r="CE40" i="206"/>
  <c r="CF40" i="206"/>
  <c r="CG40" i="206"/>
  <c r="CE41" i="206"/>
  <c r="CF41" i="206"/>
  <c r="CG41" i="206"/>
  <c r="CE42" i="206"/>
  <c r="CF42" i="206"/>
  <c r="CG42" i="206"/>
  <c r="CE43" i="206"/>
  <c r="CF43" i="206"/>
  <c r="CG43" i="206"/>
  <c r="CE44" i="206"/>
  <c r="CF44" i="206"/>
  <c r="CG44" i="206"/>
  <c r="CE45" i="206"/>
  <c r="CF45" i="206"/>
  <c r="CG45" i="206"/>
  <c r="CE46" i="206"/>
  <c r="CF46" i="206"/>
  <c r="CG46" i="206"/>
  <c r="CE47" i="206"/>
  <c r="CF47" i="206"/>
  <c r="CG47" i="206"/>
  <c r="CE48" i="206"/>
  <c r="CF48" i="206"/>
  <c r="CG48" i="206"/>
  <c r="CE8" i="209"/>
  <c r="CF8" i="209"/>
  <c r="CG8" i="209"/>
  <c r="CE9" i="209"/>
  <c r="CF9" i="209"/>
  <c r="CG9" i="209"/>
  <c r="CE10" i="209"/>
  <c r="CF10" i="209"/>
  <c r="CG10" i="209"/>
  <c r="CE11" i="209"/>
  <c r="CF11" i="209"/>
  <c r="CG11" i="209"/>
  <c r="CE12" i="209"/>
  <c r="CF12" i="209"/>
  <c r="CG12" i="209"/>
  <c r="CE13" i="209"/>
  <c r="CF13" i="209"/>
  <c r="CG13" i="209"/>
  <c r="CE14" i="209"/>
  <c r="CF14" i="209"/>
  <c r="CG14" i="209"/>
  <c r="CE15" i="209"/>
  <c r="CF15" i="209"/>
  <c r="CG15" i="209"/>
  <c r="CE16" i="209"/>
  <c r="CF16" i="209"/>
  <c r="CG16" i="209"/>
  <c r="CE17" i="209"/>
  <c r="CF17" i="209"/>
  <c r="CG17" i="209"/>
  <c r="CE18" i="209"/>
  <c r="CF18" i="209"/>
  <c r="CG18" i="209"/>
  <c r="CE19" i="209"/>
  <c r="CF19" i="209"/>
  <c r="CG19" i="209"/>
  <c r="CE20" i="209"/>
  <c r="CF20" i="209"/>
  <c r="CG20" i="209"/>
  <c r="CE21" i="209"/>
  <c r="CF21" i="209"/>
  <c r="CG21" i="209"/>
  <c r="CE22" i="209"/>
  <c r="CF22" i="209"/>
  <c r="CG22" i="209"/>
  <c r="CE23" i="209"/>
  <c r="CF23" i="209"/>
  <c r="CG23" i="209"/>
  <c r="CE24" i="209"/>
  <c r="CF24" i="209"/>
  <c r="CG24" i="209"/>
  <c r="CE25" i="209"/>
  <c r="CF25" i="209"/>
  <c r="CG25" i="209"/>
  <c r="CE26" i="209"/>
  <c r="CF26" i="209"/>
  <c r="CG26" i="209"/>
  <c r="CE27" i="209"/>
  <c r="CF27" i="209"/>
  <c r="CG27" i="209"/>
  <c r="CE28" i="209"/>
  <c r="CF28" i="209"/>
  <c r="CG28" i="209"/>
  <c r="CE29" i="209"/>
  <c r="CF29" i="209"/>
  <c r="CG29" i="209"/>
  <c r="CE30" i="209"/>
  <c r="CF30" i="209"/>
  <c r="CG30" i="209"/>
  <c r="CE31" i="209"/>
  <c r="CF31" i="209"/>
  <c r="CG31" i="209"/>
  <c r="CE32" i="209"/>
  <c r="CF32" i="209"/>
  <c r="CG32" i="209"/>
  <c r="CE33" i="209"/>
  <c r="CF33" i="209"/>
  <c r="CG33" i="209"/>
  <c r="CE34" i="209"/>
  <c r="CF34" i="209"/>
  <c r="CG34" i="209"/>
  <c r="CE35" i="209"/>
  <c r="CF35" i="209"/>
  <c r="CG35" i="209"/>
  <c r="CE36" i="209"/>
  <c r="CF36" i="209"/>
  <c r="CG36" i="209"/>
  <c r="CE37" i="209"/>
  <c r="CF37" i="209"/>
  <c r="CG37" i="209"/>
  <c r="CE38" i="209"/>
  <c r="CF38" i="209"/>
  <c r="CG38" i="209"/>
  <c r="CE39" i="209"/>
  <c r="CF39" i="209"/>
  <c r="CG39" i="209"/>
  <c r="CE40" i="209"/>
  <c r="CF40" i="209"/>
  <c r="CG40" i="209"/>
  <c r="CE41" i="209"/>
  <c r="CF41" i="209"/>
  <c r="CG41" i="209"/>
  <c r="CE42" i="209"/>
  <c r="CF42" i="209"/>
  <c r="CG42" i="209"/>
  <c r="CE43" i="209"/>
  <c r="CF43" i="209"/>
  <c r="CG43" i="209"/>
  <c r="CE44" i="209"/>
  <c r="CF44" i="209"/>
  <c r="CG44" i="209"/>
  <c r="CE45" i="209"/>
  <c r="CF45" i="209"/>
  <c r="CG45" i="209"/>
  <c r="CE46" i="209"/>
  <c r="CF46" i="209"/>
  <c r="CG46" i="209"/>
  <c r="CE47" i="209"/>
  <c r="CF47" i="209"/>
  <c r="CG47" i="209"/>
  <c r="CE48" i="209"/>
  <c r="CF48" i="209"/>
  <c r="CG48" i="209"/>
  <c r="CE8" i="207"/>
  <c r="CF8" i="207"/>
  <c r="CG8" i="207"/>
  <c r="CE9" i="207"/>
  <c r="CF9" i="207"/>
  <c r="CG9" i="207"/>
  <c r="CE10" i="207"/>
  <c r="CF10" i="207"/>
  <c r="CG10" i="207"/>
  <c r="CE11" i="207"/>
  <c r="CF11" i="207"/>
  <c r="CG11" i="207"/>
  <c r="CE12" i="207"/>
  <c r="CF12" i="207"/>
  <c r="CG12" i="207"/>
  <c r="CE13" i="207"/>
  <c r="CF13" i="207"/>
  <c r="CG13" i="207"/>
  <c r="CE14" i="207"/>
  <c r="CF14" i="207"/>
  <c r="CG14" i="207"/>
  <c r="CE15" i="207"/>
  <c r="CF15" i="207"/>
  <c r="CG15" i="207"/>
  <c r="CE16" i="207"/>
  <c r="CF16" i="207"/>
  <c r="CG16" i="207"/>
  <c r="CE17" i="207"/>
  <c r="CF17" i="207"/>
  <c r="CG17" i="207"/>
  <c r="CE18" i="207"/>
  <c r="CF18" i="207"/>
  <c r="CG18" i="207"/>
  <c r="CE19" i="207"/>
  <c r="CF19" i="207"/>
  <c r="CG19" i="207"/>
  <c r="CE20" i="207"/>
  <c r="CF20" i="207"/>
  <c r="CG20" i="207"/>
  <c r="CE21" i="207"/>
  <c r="CF21" i="207"/>
  <c r="CG21" i="207"/>
  <c r="CE22" i="207"/>
  <c r="CF22" i="207"/>
  <c r="CG22" i="207"/>
  <c r="CE23" i="207"/>
  <c r="CF23" i="207"/>
  <c r="CG23" i="207"/>
  <c r="CE24" i="207"/>
  <c r="CF24" i="207"/>
  <c r="CG24" i="207"/>
  <c r="CE25" i="207"/>
  <c r="CF25" i="207"/>
  <c r="CG25" i="207"/>
  <c r="CE26" i="207"/>
  <c r="CF26" i="207"/>
  <c r="CG26" i="207"/>
  <c r="CE27" i="207"/>
  <c r="CF27" i="207"/>
  <c r="CG27" i="207"/>
  <c r="CE28" i="207"/>
  <c r="CF28" i="207"/>
  <c r="CG28" i="207"/>
  <c r="CE29" i="207"/>
  <c r="CF29" i="207"/>
  <c r="CG29" i="207"/>
  <c r="CE30" i="207"/>
  <c r="CF30" i="207"/>
  <c r="CG30" i="207"/>
  <c r="CE31" i="207"/>
  <c r="CF31" i="207"/>
  <c r="CG31" i="207"/>
  <c r="CE32" i="207"/>
  <c r="CF32" i="207"/>
  <c r="CG32" i="207"/>
  <c r="CE33" i="207"/>
  <c r="CF33" i="207"/>
  <c r="CG33" i="207"/>
  <c r="CE34" i="207"/>
  <c r="CF34" i="207"/>
  <c r="CG34" i="207"/>
  <c r="CE35" i="207"/>
  <c r="CF35" i="207"/>
  <c r="CG35" i="207"/>
  <c r="CE36" i="207"/>
  <c r="CF36" i="207"/>
  <c r="CG36" i="207"/>
  <c r="CE37" i="207"/>
  <c r="CF37" i="207"/>
  <c r="CG37" i="207"/>
  <c r="CE38" i="207"/>
  <c r="CF38" i="207"/>
  <c r="CG38" i="207"/>
  <c r="CE39" i="207"/>
  <c r="CF39" i="207"/>
  <c r="CG39" i="207"/>
  <c r="CE40" i="207"/>
  <c r="CF40" i="207"/>
  <c r="CG40" i="207"/>
  <c r="CE41" i="207"/>
  <c r="CF41" i="207"/>
  <c r="CG41" i="207"/>
  <c r="CE42" i="207"/>
  <c r="CF42" i="207"/>
  <c r="CG42" i="207"/>
  <c r="CE43" i="207"/>
  <c r="CF43" i="207"/>
  <c r="CG43" i="207"/>
  <c r="CE44" i="207"/>
  <c r="CF44" i="207"/>
  <c r="CG44" i="207"/>
  <c r="CE45" i="207"/>
  <c r="CF45" i="207"/>
  <c r="CG45" i="207"/>
  <c r="CE46" i="207"/>
  <c r="CF46" i="207"/>
  <c r="CG46" i="207"/>
  <c r="CE47" i="207"/>
  <c r="CF47" i="207"/>
  <c r="CG47" i="207"/>
  <c r="CE48" i="207"/>
  <c r="CF48" i="207"/>
  <c r="CG48" i="207"/>
  <c r="CE8" i="205"/>
  <c r="CF8" i="205"/>
  <c r="CG8" i="205"/>
  <c r="CE9" i="205"/>
  <c r="CF9" i="205"/>
  <c r="CG9" i="205"/>
  <c r="CE10" i="205"/>
  <c r="CF10" i="205"/>
  <c r="CG10" i="205"/>
  <c r="CE11" i="205"/>
  <c r="CF11" i="205"/>
  <c r="CG11" i="205"/>
  <c r="CE12" i="205"/>
  <c r="CF12" i="205"/>
  <c r="CG12" i="205"/>
  <c r="CE13" i="205"/>
  <c r="CF13" i="205"/>
  <c r="CG13" i="205"/>
  <c r="CE14" i="205"/>
  <c r="CF14" i="205"/>
  <c r="CG14" i="205"/>
  <c r="CE15" i="205"/>
  <c r="CF15" i="205"/>
  <c r="CG15" i="205"/>
  <c r="CE16" i="205"/>
  <c r="CF16" i="205"/>
  <c r="CG16" i="205"/>
  <c r="CE17" i="205"/>
  <c r="CF17" i="205"/>
  <c r="CG17" i="205"/>
  <c r="CE18" i="205"/>
  <c r="CF18" i="205"/>
  <c r="CG18" i="205"/>
  <c r="CE19" i="205"/>
  <c r="CF19" i="205"/>
  <c r="CG19" i="205"/>
  <c r="CE20" i="205"/>
  <c r="CF20" i="205"/>
  <c r="CG20" i="205"/>
  <c r="CE21" i="205"/>
  <c r="CF21" i="205"/>
  <c r="CG21" i="205"/>
  <c r="CE22" i="205"/>
  <c r="CF22" i="205"/>
  <c r="CG22" i="205"/>
  <c r="CE23" i="205"/>
  <c r="CF23" i="205"/>
  <c r="CG23" i="205"/>
  <c r="CE24" i="205"/>
  <c r="CF24" i="205"/>
  <c r="CG24" i="205"/>
  <c r="CE25" i="205"/>
  <c r="CF25" i="205"/>
  <c r="CG25" i="205"/>
  <c r="CE26" i="205"/>
  <c r="CF26" i="205"/>
  <c r="CG26" i="205"/>
  <c r="CE27" i="205"/>
  <c r="CF27" i="205"/>
  <c r="CG27" i="205"/>
  <c r="CE28" i="205"/>
  <c r="CF28" i="205"/>
  <c r="CG28" i="205"/>
  <c r="CE29" i="205"/>
  <c r="CF29" i="205"/>
  <c r="CG29" i="205"/>
  <c r="CE30" i="205"/>
  <c r="CF30" i="205"/>
  <c r="CG30" i="205"/>
  <c r="CE31" i="205"/>
  <c r="CF31" i="205"/>
  <c r="CG31" i="205"/>
  <c r="CE32" i="205"/>
  <c r="CF32" i="205"/>
  <c r="CG32" i="205"/>
  <c r="CE33" i="205"/>
  <c r="CF33" i="205"/>
  <c r="CG33" i="205"/>
  <c r="CE34" i="205"/>
  <c r="CF34" i="205"/>
  <c r="CG34" i="205"/>
  <c r="CE35" i="205"/>
  <c r="CF35" i="205"/>
  <c r="CG35" i="205"/>
  <c r="CE36" i="205"/>
  <c r="CF36" i="205"/>
  <c r="CG36" i="205"/>
  <c r="CE37" i="205"/>
  <c r="CF37" i="205"/>
  <c r="CG37" i="205"/>
  <c r="CE38" i="205"/>
  <c r="CF38" i="205"/>
  <c r="CG38" i="205"/>
  <c r="CE39" i="205"/>
  <c r="CF39" i="205"/>
  <c r="CG39" i="205"/>
  <c r="CE40" i="205"/>
  <c r="CF40" i="205"/>
  <c r="CG40" i="205"/>
  <c r="CE41" i="205"/>
  <c r="CF41" i="205"/>
  <c r="CG41" i="205"/>
  <c r="CE42" i="205"/>
  <c r="CF42" i="205"/>
  <c r="CG42" i="205"/>
  <c r="CE43" i="205"/>
  <c r="CF43" i="205"/>
  <c r="CG43" i="205"/>
  <c r="CE44" i="205"/>
  <c r="CF44" i="205"/>
  <c r="CG44" i="205"/>
  <c r="CE45" i="205"/>
  <c r="CF45" i="205"/>
  <c r="CG45" i="205"/>
  <c r="CE46" i="205"/>
  <c r="CF46" i="205"/>
  <c r="CG46" i="205"/>
  <c r="CE47" i="205"/>
  <c r="CF47" i="205"/>
  <c r="CG47" i="205"/>
  <c r="CE48" i="205"/>
  <c r="CF48" i="205"/>
  <c r="CG48" i="205"/>
  <c r="Y4" i="212" l="1"/>
  <c r="Z4" i="212"/>
  <c r="AA4" i="212"/>
  <c r="AB4" i="212"/>
  <c r="AC4" i="212"/>
  <c r="Y5" i="212"/>
  <c r="Z5" i="212"/>
  <c r="AA5" i="212"/>
  <c r="AB5" i="212"/>
  <c r="AC5" i="212"/>
  <c r="Y6" i="212"/>
  <c r="Z6" i="212"/>
  <c r="AA6" i="212"/>
  <c r="AB6" i="212"/>
  <c r="AC6" i="212"/>
  <c r="Y7" i="212"/>
  <c r="Z7" i="212"/>
  <c r="AA7" i="212"/>
  <c r="AB7" i="212"/>
  <c r="AC7" i="212"/>
  <c r="Y8" i="212"/>
  <c r="Z8" i="212"/>
  <c r="AA8" i="212"/>
  <c r="AB8" i="212"/>
  <c r="AC8" i="212"/>
  <c r="Y9" i="212"/>
  <c r="Z9" i="212"/>
  <c r="AA9" i="212"/>
  <c r="AB9" i="212"/>
  <c r="AC9" i="212"/>
  <c r="Y10" i="212"/>
  <c r="Z10" i="212"/>
  <c r="AA10" i="212"/>
  <c r="AB10" i="212"/>
  <c r="AC10" i="212"/>
  <c r="Y11" i="212"/>
  <c r="Z11" i="212"/>
  <c r="AA11" i="212"/>
  <c r="AB11" i="212"/>
  <c r="AC11" i="212"/>
  <c r="Y12" i="212"/>
  <c r="Z12" i="212"/>
  <c r="AA12" i="212"/>
  <c r="AB12" i="212"/>
  <c r="AC12" i="212"/>
  <c r="Y13" i="212"/>
  <c r="Z13" i="212"/>
  <c r="AA13" i="212"/>
  <c r="AB13" i="212"/>
  <c r="AC13" i="212"/>
  <c r="Y14" i="212"/>
  <c r="Z14" i="212"/>
  <c r="AA14" i="212"/>
  <c r="AB14" i="212"/>
  <c r="AC14" i="212"/>
  <c r="Y15" i="212"/>
  <c r="Z15" i="212"/>
  <c r="AA15" i="212"/>
  <c r="AB15" i="212"/>
  <c r="AC15" i="212"/>
  <c r="Y16" i="212"/>
  <c r="Z16" i="212"/>
  <c r="AA16" i="212"/>
  <c r="AB16" i="212"/>
  <c r="AC16" i="212"/>
  <c r="Y17" i="212"/>
  <c r="Z17" i="212"/>
  <c r="AA17" i="212"/>
  <c r="AB17" i="212"/>
  <c r="AC17" i="212"/>
  <c r="Y18" i="212"/>
  <c r="Z18" i="212"/>
  <c r="AA18" i="212"/>
  <c r="AB18" i="212"/>
  <c r="AC18" i="212"/>
  <c r="Y19" i="212"/>
  <c r="Z19" i="212"/>
  <c r="AA19" i="212"/>
  <c r="AB19" i="212"/>
  <c r="AC19" i="212"/>
  <c r="Y20" i="212"/>
  <c r="Z20" i="212"/>
  <c r="AA20" i="212"/>
  <c r="AB20" i="212"/>
  <c r="AC20" i="212"/>
  <c r="Y21" i="212"/>
  <c r="Z21" i="212"/>
  <c r="AA21" i="212"/>
  <c r="AB21" i="212"/>
  <c r="AC21" i="212"/>
  <c r="Y22" i="212"/>
  <c r="Z22" i="212"/>
  <c r="AA22" i="212"/>
  <c r="AB22" i="212"/>
  <c r="AC22" i="212"/>
  <c r="Y23" i="212"/>
  <c r="Z23" i="212"/>
  <c r="AA23" i="212"/>
  <c r="AB23" i="212"/>
  <c r="AC23" i="212"/>
  <c r="Y24" i="212"/>
  <c r="Z24" i="212"/>
  <c r="AA24" i="212"/>
  <c r="AB24" i="212"/>
  <c r="AC24" i="212"/>
  <c r="Y25" i="212"/>
  <c r="Z25" i="212"/>
  <c r="AA25" i="212"/>
  <c r="AB25" i="212"/>
  <c r="AC25" i="212"/>
  <c r="Y26" i="212"/>
  <c r="Z26" i="212"/>
  <c r="AA26" i="212"/>
  <c r="AB26" i="212"/>
  <c r="AC26" i="212"/>
  <c r="Y27" i="212"/>
  <c r="Z27" i="212"/>
  <c r="AA27" i="212"/>
  <c r="AB27" i="212"/>
  <c r="AC27" i="212"/>
  <c r="Y28" i="212"/>
  <c r="Z28" i="212"/>
  <c r="AA28" i="212"/>
  <c r="AB28" i="212"/>
  <c r="AC28" i="212"/>
  <c r="Y29" i="212"/>
  <c r="Z29" i="212"/>
  <c r="AA29" i="212"/>
  <c r="AB29" i="212"/>
  <c r="AC29" i="212"/>
  <c r="Y30" i="212"/>
  <c r="Z30" i="212"/>
  <c r="AA30" i="212"/>
  <c r="AB30" i="212"/>
  <c r="AC30" i="212"/>
  <c r="Y31" i="212"/>
  <c r="Z31" i="212"/>
  <c r="AA31" i="212"/>
  <c r="AB31" i="212"/>
  <c r="AC31" i="212"/>
  <c r="Y32" i="212"/>
  <c r="Z32" i="212"/>
  <c r="AA32" i="212"/>
  <c r="AB32" i="212"/>
  <c r="AC32" i="212"/>
  <c r="Y33" i="212"/>
  <c r="Z33" i="212"/>
  <c r="AA33" i="212"/>
  <c r="AB33" i="212"/>
  <c r="AC33" i="212"/>
  <c r="Y34" i="212"/>
  <c r="Z34" i="212"/>
  <c r="AA34" i="212"/>
  <c r="AB34" i="212"/>
  <c r="AC34" i="212"/>
  <c r="Y35" i="212"/>
  <c r="Z35" i="212"/>
  <c r="AA35" i="212"/>
  <c r="AB35" i="212"/>
  <c r="AC35" i="212"/>
  <c r="Y36" i="212"/>
  <c r="Z36" i="212"/>
  <c r="AA36" i="212"/>
  <c r="AB36" i="212"/>
  <c r="AC36" i="212"/>
  <c r="Y37" i="212"/>
  <c r="Z37" i="212"/>
  <c r="AA37" i="212"/>
  <c r="AB37" i="212"/>
  <c r="AC37" i="212"/>
  <c r="Y38" i="212"/>
  <c r="Z38" i="212"/>
  <c r="AA38" i="212"/>
  <c r="AB38" i="212"/>
  <c r="AC38" i="212"/>
  <c r="Y39" i="212"/>
  <c r="Z39" i="212"/>
  <c r="AA39" i="212"/>
  <c r="AB39" i="212"/>
  <c r="AC39" i="212"/>
  <c r="Y40" i="212"/>
  <c r="Z40" i="212"/>
  <c r="AA40" i="212"/>
  <c r="AB40" i="212"/>
  <c r="AC40" i="212"/>
  <c r="Y41" i="212"/>
  <c r="Z41" i="212"/>
  <c r="AA41" i="212"/>
  <c r="AB41" i="212"/>
  <c r="AC41" i="212"/>
  <c r="Y42" i="212"/>
  <c r="Z42" i="212"/>
  <c r="AA42" i="212"/>
  <c r="AB42" i="212"/>
  <c r="AC42" i="212"/>
  <c r="Y43" i="212"/>
  <c r="Z43" i="212"/>
  <c r="AA43" i="212"/>
  <c r="AB43" i="212"/>
  <c r="AC43" i="212"/>
  <c r="Y44" i="212"/>
  <c r="Z44" i="212"/>
  <c r="AA44" i="212"/>
  <c r="AB44" i="212"/>
  <c r="AC44" i="212"/>
  <c r="Y45" i="212"/>
  <c r="Z45" i="212"/>
  <c r="AA45" i="212"/>
  <c r="AB45" i="212"/>
  <c r="AC45" i="212"/>
  <c r="Y46" i="212"/>
  <c r="Z46" i="212"/>
  <c r="AA46" i="212"/>
  <c r="AB46" i="212"/>
  <c r="AC46" i="212"/>
  <c r="Y47" i="212"/>
  <c r="Z47" i="212"/>
  <c r="AA47" i="212"/>
  <c r="AB47" i="212"/>
  <c r="AC47" i="212"/>
  <c r="Y48" i="212"/>
  <c r="Z48" i="212"/>
  <c r="AA48" i="212"/>
  <c r="AB48" i="212"/>
  <c r="AC48" i="212"/>
  <c r="Y49" i="212"/>
  <c r="Z49" i="212"/>
  <c r="AA49" i="212"/>
  <c r="AB49" i="212"/>
  <c r="AC49" i="212"/>
  <c r="Y50" i="212"/>
  <c r="Z50" i="212"/>
  <c r="AA50" i="212"/>
  <c r="AB50" i="212"/>
  <c r="AC50" i="212"/>
  <c r="Y51" i="212"/>
  <c r="Z51" i="212"/>
  <c r="AA51" i="212"/>
  <c r="AB51" i="212"/>
  <c r="AC51" i="212"/>
  <c r="Y52" i="212"/>
  <c r="Z52" i="212"/>
  <c r="AA52" i="212"/>
  <c r="AB52" i="212"/>
  <c r="AC52" i="212"/>
  <c r="Y53" i="212"/>
  <c r="Z53" i="212"/>
  <c r="AA53" i="212"/>
  <c r="AB53" i="212"/>
  <c r="AC53" i="212"/>
  <c r="Y54" i="212"/>
  <c r="Z54" i="212"/>
  <c r="AA54" i="212"/>
  <c r="AB54" i="212"/>
  <c r="AC54" i="212"/>
  <c r="Y55" i="212"/>
  <c r="Z55" i="212"/>
  <c r="AA55" i="212"/>
  <c r="AB55" i="212"/>
  <c r="AC55" i="212"/>
  <c r="Y56" i="212"/>
  <c r="Z56" i="212"/>
  <c r="AA56" i="212"/>
  <c r="AB56" i="212"/>
  <c r="AC56" i="212"/>
  <c r="Y57" i="212"/>
  <c r="Z57" i="212"/>
  <c r="AA57" i="212"/>
  <c r="AB57" i="212"/>
  <c r="AC57" i="212"/>
  <c r="Y58" i="212"/>
  <c r="Z58" i="212"/>
  <c r="AA58" i="212"/>
  <c r="AB58" i="212"/>
  <c r="AC58" i="212"/>
  <c r="Y59" i="212"/>
  <c r="Z59" i="212"/>
  <c r="AA59" i="212"/>
  <c r="AB59" i="212"/>
  <c r="AC59" i="212"/>
  <c r="Y60" i="212"/>
  <c r="Z60" i="212"/>
  <c r="AA60" i="212"/>
  <c r="AB60" i="212"/>
  <c r="AC60" i="212"/>
  <c r="Y61" i="212"/>
  <c r="Z61" i="212"/>
  <c r="AA61" i="212"/>
  <c r="AB61" i="212"/>
  <c r="AC61" i="212"/>
  <c r="Y62" i="212"/>
  <c r="Z62" i="212"/>
  <c r="AA62" i="212"/>
  <c r="AB62" i="212"/>
  <c r="AC62" i="212"/>
  <c r="Y63" i="212"/>
  <c r="Z63" i="212"/>
  <c r="AA63" i="212"/>
  <c r="AB63" i="212"/>
  <c r="AC63" i="212"/>
  <c r="Y64" i="212"/>
  <c r="Z64" i="212"/>
  <c r="AA64" i="212"/>
  <c r="AB64" i="212"/>
  <c r="AC64" i="212"/>
  <c r="Y65" i="212"/>
  <c r="Z65" i="212"/>
  <c r="AA65" i="212"/>
  <c r="AB65" i="212"/>
  <c r="AC65" i="212"/>
  <c r="Y66" i="212"/>
  <c r="Z66" i="212"/>
  <c r="AA66" i="212"/>
  <c r="AB66" i="212"/>
  <c r="AC66" i="212"/>
  <c r="Y67" i="212"/>
  <c r="Z67" i="212"/>
  <c r="AA67" i="212"/>
  <c r="AB67" i="212"/>
  <c r="AC67" i="212"/>
  <c r="Y68" i="212"/>
  <c r="Z68" i="212"/>
  <c r="AA68" i="212"/>
  <c r="AB68" i="212"/>
  <c r="AC68" i="212"/>
  <c r="Y69" i="212"/>
  <c r="Z69" i="212"/>
  <c r="AA69" i="212"/>
  <c r="AB69" i="212"/>
  <c r="AC69" i="212"/>
  <c r="Y70" i="212"/>
  <c r="Z70" i="212"/>
  <c r="AA70" i="212"/>
  <c r="AB70" i="212"/>
  <c r="AC70" i="212"/>
  <c r="Y71" i="212"/>
  <c r="Z71" i="212"/>
  <c r="AA71" i="212"/>
  <c r="AB71" i="212"/>
  <c r="AC71" i="212"/>
  <c r="Y72" i="212"/>
  <c r="Z72" i="212"/>
  <c r="AA72" i="212"/>
  <c r="AB72" i="212"/>
  <c r="AC72" i="212"/>
  <c r="Y73" i="212"/>
  <c r="Z73" i="212"/>
  <c r="AA73" i="212"/>
  <c r="AB73" i="212"/>
  <c r="AC73" i="212"/>
  <c r="Y74" i="212"/>
  <c r="Z74" i="212"/>
  <c r="AA74" i="212"/>
  <c r="AB74" i="212"/>
  <c r="AC74" i="212"/>
  <c r="Y75" i="212"/>
  <c r="Z75" i="212"/>
  <c r="AA75" i="212"/>
  <c r="AB75" i="212"/>
  <c r="AC75" i="212"/>
  <c r="Y76" i="212"/>
  <c r="Z76" i="212"/>
  <c r="AA76" i="212"/>
  <c r="AB76" i="212"/>
  <c r="AC76" i="212"/>
  <c r="Y77" i="212"/>
  <c r="Z77" i="212"/>
  <c r="AA77" i="212"/>
  <c r="AB77" i="212"/>
  <c r="AC77" i="212"/>
  <c r="Y78" i="212"/>
  <c r="Z78" i="212"/>
  <c r="AA78" i="212"/>
  <c r="AB78" i="212"/>
  <c r="AC78" i="212"/>
  <c r="Y79" i="212"/>
  <c r="Z79" i="212"/>
  <c r="AA79" i="212"/>
  <c r="AB79" i="212"/>
  <c r="AC79" i="212"/>
  <c r="Y80" i="212"/>
  <c r="Z80" i="212"/>
  <c r="AA80" i="212"/>
  <c r="AB80" i="212"/>
  <c r="AC80" i="212"/>
  <c r="Y81" i="212"/>
  <c r="Z81" i="212"/>
  <c r="AA81" i="212"/>
  <c r="AB81" i="212"/>
  <c r="AC81" i="212"/>
  <c r="Y82" i="212"/>
  <c r="Z82" i="212"/>
  <c r="AA82" i="212"/>
  <c r="AB82" i="212"/>
  <c r="AC82" i="212"/>
  <c r="Y83" i="212"/>
  <c r="Z83" i="212"/>
  <c r="AA83" i="212"/>
  <c r="AB83" i="212"/>
  <c r="AC83" i="212"/>
  <c r="Y84" i="212"/>
  <c r="Z84" i="212"/>
  <c r="AA84" i="212"/>
  <c r="AB84" i="212"/>
  <c r="AC84" i="212"/>
  <c r="Y85" i="212"/>
  <c r="Z85" i="212"/>
  <c r="AA85" i="212"/>
  <c r="AB85" i="212"/>
  <c r="AC85" i="212"/>
  <c r="Y86" i="212"/>
  <c r="Z86" i="212"/>
  <c r="AA86" i="212"/>
  <c r="AB86" i="212"/>
  <c r="AC86" i="212"/>
  <c r="Y87" i="212"/>
  <c r="Z87" i="212"/>
  <c r="AA87" i="212"/>
  <c r="AB87" i="212"/>
  <c r="AC87" i="212"/>
  <c r="Y88" i="212"/>
  <c r="Z88" i="212"/>
  <c r="AA88" i="212"/>
  <c r="AB88" i="212"/>
  <c r="AC88" i="212"/>
  <c r="Y89" i="212"/>
  <c r="Z89" i="212"/>
  <c r="AA89" i="212"/>
  <c r="AB89" i="212"/>
  <c r="AC89" i="212"/>
  <c r="Y90" i="212"/>
  <c r="Z90" i="212"/>
  <c r="AA90" i="212"/>
  <c r="AB90" i="212"/>
  <c r="AC90" i="212"/>
  <c r="Y91" i="212"/>
  <c r="Z91" i="212"/>
  <c r="AA91" i="212"/>
  <c r="AB91" i="212"/>
  <c r="AC91" i="212"/>
  <c r="Y92" i="212"/>
  <c r="Z92" i="212"/>
  <c r="AA92" i="212"/>
  <c r="AB92" i="212"/>
  <c r="AC92" i="212"/>
  <c r="Y93" i="212"/>
  <c r="Z93" i="212"/>
  <c r="AA93" i="212"/>
  <c r="AB93" i="212"/>
  <c r="AC93" i="212"/>
  <c r="Y94" i="212"/>
  <c r="Z94" i="212"/>
  <c r="AA94" i="212"/>
  <c r="AB94" i="212"/>
  <c r="AC94" i="212"/>
  <c r="Y95" i="212"/>
  <c r="Z95" i="212"/>
  <c r="AA95" i="212"/>
  <c r="AB95" i="212"/>
  <c r="AC95" i="212"/>
  <c r="Y96" i="212"/>
  <c r="Z96" i="212"/>
  <c r="AA96" i="212"/>
  <c r="AB96" i="212"/>
  <c r="AC96" i="212"/>
  <c r="Y97" i="212"/>
  <c r="Z97" i="212"/>
  <c r="AA97" i="212"/>
  <c r="AB97" i="212"/>
  <c r="AC97" i="212"/>
  <c r="Y98" i="212"/>
  <c r="Z98" i="212"/>
  <c r="AA98" i="212"/>
  <c r="AB98" i="212"/>
  <c r="AC98" i="212"/>
  <c r="Y99" i="212"/>
  <c r="Z99" i="212"/>
  <c r="AA99" i="212"/>
  <c r="AB99" i="212"/>
  <c r="AC99" i="212"/>
  <c r="Y100" i="212"/>
  <c r="Z100" i="212"/>
  <c r="AA100" i="212"/>
  <c r="AB100" i="212"/>
  <c r="AC100" i="212"/>
  <c r="Y101" i="212"/>
  <c r="Z101" i="212"/>
  <c r="AA101" i="212"/>
  <c r="AB101" i="212"/>
  <c r="AC101" i="212"/>
  <c r="Y102" i="212"/>
  <c r="Z102" i="212"/>
  <c r="AA102" i="212"/>
  <c r="AB102" i="212"/>
  <c r="AC102" i="212"/>
  <c r="Y103" i="212"/>
  <c r="Z103" i="212"/>
  <c r="AA103" i="212"/>
  <c r="AB103" i="212"/>
  <c r="AC103" i="212"/>
  <c r="Y104" i="212"/>
  <c r="Z104" i="212"/>
  <c r="AA104" i="212"/>
  <c r="AB104" i="212"/>
  <c r="AC104" i="212"/>
  <c r="Y105" i="212"/>
  <c r="Z105" i="212"/>
  <c r="AA105" i="212"/>
  <c r="AB105" i="212"/>
  <c r="AC105" i="212"/>
  <c r="Y106" i="212"/>
  <c r="Z106" i="212"/>
  <c r="AA106" i="212"/>
  <c r="AB106" i="212"/>
  <c r="AC106" i="212"/>
  <c r="Y107" i="212"/>
  <c r="Z107" i="212"/>
  <c r="AA107" i="212"/>
  <c r="AB107" i="212"/>
  <c r="AC107" i="212"/>
  <c r="Y108" i="212"/>
  <c r="Z108" i="212"/>
  <c r="AA108" i="212"/>
  <c r="AB108" i="212"/>
  <c r="AC108" i="212"/>
  <c r="Y109" i="212"/>
  <c r="Z109" i="212"/>
  <c r="AA109" i="212"/>
  <c r="AB109" i="212"/>
  <c r="AC109" i="212"/>
  <c r="Y110" i="212"/>
  <c r="Z110" i="212"/>
  <c r="AA110" i="212"/>
  <c r="AB110" i="212"/>
  <c r="AC110" i="212"/>
  <c r="Y111" i="212"/>
  <c r="Z111" i="212"/>
  <c r="AA111" i="212"/>
  <c r="AB111" i="212"/>
  <c r="AC111" i="212"/>
  <c r="Y112" i="212"/>
  <c r="Z112" i="212"/>
  <c r="AA112" i="212"/>
  <c r="AB112" i="212"/>
  <c r="AC112" i="212"/>
  <c r="Y113" i="212"/>
  <c r="Z113" i="212"/>
  <c r="AA113" i="212"/>
  <c r="AB113" i="212"/>
  <c r="AC113" i="212"/>
  <c r="Y114" i="212"/>
  <c r="Z114" i="212"/>
  <c r="AA114" i="212"/>
  <c r="AB114" i="212"/>
  <c r="AC114" i="212"/>
  <c r="Y115" i="212"/>
  <c r="Z115" i="212"/>
  <c r="AA115" i="212"/>
  <c r="AB115" i="212"/>
  <c r="AC115" i="212"/>
  <c r="Y116" i="212"/>
  <c r="Z116" i="212"/>
  <c r="AA116" i="212"/>
  <c r="AB116" i="212"/>
  <c r="AC116" i="212"/>
  <c r="Y117" i="212"/>
  <c r="Z117" i="212"/>
  <c r="AA117" i="212"/>
  <c r="AB117" i="212"/>
  <c r="AC117" i="212"/>
  <c r="Y118" i="212"/>
  <c r="Z118" i="212"/>
  <c r="AA118" i="212"/>
  <c r="AB118" i="212"/>
  <c r="AC118" i="212"/>
  <c r="Y119" i="212"/>
  <c r="Z119" i="212"/>
  <c r="AA119" i="212"/>
  <c r="AB119" i="212"/>
  <c r="AC119" i="212"/>
  <c r="Y120" i="212"/>
  <c r="Z120" i="212"/>
  <c r="AA120" i="212"/>
  <c r="AB120" i="212"/>
  <c r="AC120" i="212"/>
  <c r="Y121" i="212"/>
  <c r="Z121" i="212"/>
  <c r="AA121" i="212"/>
  <c r="AB121" i="212"/>
  <c r="AC121" i="212"/>
  <c r="Y122" i="212"/>
  <c r="Z122" i="212"/>
  <c r="AA122" i="212"/>
  <c r="AB122" i="212"/>
  <c r="AC122" i="212"/>
  <c r="Y123" i="212"/>
  <c r="Z123" i="212"/>
  <c r="AA123" i="212"/>
  <c r="AB123" i="212"/>
  <c r="AC123" i="212"/>
  <c r="Y124" i="212"/>
  <c r="Z124" i="212"/>
  <c r="AA124" i="212"/>
  <c r="AB124" i="212"/>
  <c r="AC124" i="212"/>
  <c r="Y125" i="212"/>
  <c r="Z125" i="212"/>
  <c r="AA125" i="212"/>
  <c r="AB125" i="212"/>
  <c r="AC125" i="212"/>
  <c r="Y126" i="212"/>
  <c r="Z126" i="212"/>
  <c r="AA126" i="212"/>
  <c r="AB126" i="212"/>
  <c r="AC126" i="212"/>
  <c r="Y127" i="212"/>
  <c r="Z127" i="212"/>
  <c r="AA127" i="212"/>
  <c r="AB127" i="212"/>
  <c r="AC127" i="212"/>
  <c r="Y128" i="212"/>
  <c r="Z128" i="212"/>
  <c r="AA128" i="212"/>
  <c r="AB128" i="212"/>
  <c r="AC128" i="212"/>
  <c r="Y129" i="212"/>
  <c r="Z129" i="212"/>
  <c r="AA129" i="212"/>
  <c r="AB129" i="212"/>
  <c r="AC129" i="212"/>
  <c r="Y130" i="212"/>
  <c r="Z130" i="212"/>
  <c r="AA130" i="212"/>
  <c r="AB130" i="212"/>
  <c r="AC130" i="212"/>
  <c r="Y131" i="212"/>
  <c r="Z131" i="212"/>
  <c r="AA131" i="212"/>
  <c r="AB131" i="212"/>
  <c r="AC131" i="212"/>
  <c r="Y132" i="212"/>
  <c r="Z132" i="212"/>
  <c r="AA132" i="212"/>
  <c r="AB132" i="212"/>
  <c r="AC132" i="212"/>
  <c r="Y133" i="212"/>
  <c r="Z133" i="212"/>
  <c r="AA133" i="212"/>
  <c r="AB133" i="212"/>
  <c r="AC133" i="212"/>
  <c r="Y134" i="212"/>
  <c r="Z134" i="212"/>
  <c r="AA134" i="212"/>
  <c r="AB134" i="212"/>
  <c r="AC134" i="212"/>
  <c r="Y135" i="212"/>
  <c r="Z135" i="212"/>
  <c r="AA135" i="212"/>
  <c r="AB135" i="212"/>
  <c r="AC135" i="212"/>
  <c r="Y136" i="212"/>
  <c r="Z136" i="212"/>
  <c r="AA136" i="212"/>
  <c r="AB136" i="212"/>
  <c r="AC136" i="212"/>
  <c r="Y137" i="212"/>
  <c r="Z137" i="212"/>
  <c r="AA137" i="212"/>
  <c r="AB137" i="212"/>
  <c r="AC137" i="212"/>
  <c r="Y138" i="212"/>
  <c r="Z138" i="212"/>
  <c r="AA138" i="212"/>
  <c r="AB138" i="212"/>
  <c r="AC138" i="212"/>
  <c r="Y139" i="212"/>
  <c r="Z139" i="212"/>
  <c r="AA139" i="212"/>
  <c r="AB139" i="212"/>
  <c r="AC139" i="212"/>
  <c r="Y140" i="212"/>
  <c r="Z140" i="212"/>
  <c r="AA140" i="212"/>
  <c r="AB140" i="212"/>
  <c r="AC140" i="212"/>
  <c r="Y141" i="212"/>
  <c r="Z141" i="212"/>
  <c r="AA141" i="212"/>
  <c r="AB141" i="212"/>
  <c r="AC141" i="212"/>
  <c r="Y142" i="212"/>
  <c r="Z142" i="212"/>
  <c r="AA142" i="212"/>
  <c r="AB142" i="212"/>
  <c r="AC142" i="212"/>
  <c r="Y143" i="212"/>
  <c r="Z143" i="212"/>
  <c r="AA143" i="212"/>
  <c r="AB143" i="212"/>
  <c r="AC143" i="212"/>
  <c r="Y144" i="212"/>
  <c r="Z144" i="212"/>
  <c r="AA144" i="212"/>
  <c r="AB144" i="212"/>
  <c r="AC144" i="212"/>
  <c r="Y145" i="212"/>
  <c r="Z145" i="212"/>
  <c r="AA145" i="212"/>
  <c r="AB145" i="212"/>
  <c r="AC145" i="212"/>
  <c r="Y146" i="212"/>
  <c r="Z146" i="212"/>
  <c r="AA146" i="212"/>
  <c r="AB146" i="212"/>
  <c r="AC146" i="212"/>
  <c r="Y147" i="212"/>
  <c r="Z147" i="212"/>
  <c r="AA147" i="212"/>
  <c r="AB147" i="212"/>
  <c r="AC147" i="212"/>
  <c r="Y148" i="212"/>
  <c r="Z148" i="212"/>
  <c r="AA148" i="212"/>
  <c r="AB148" i="212"/>
  <c r="AC148" i="212"/>
  <c r="Y149" i="212"/>
  <c r="Z149" i="212"/>
  <c r="AA149" i="212"/>
  <c r="AB149" i="212"/>
  <c r="AC149" i="212"/>
  <c r="Y150" i="212"/>
  <c r="Z150" i="212"/>
  <c r="AA150" i="212"/>
  <c r="AB150" i="212"/>
  <c r="AC150" i="212"/>
  <c r="Y151" i="212"/>
  <c r="Z151" i="212"/>
  <c r="AA151" i="212"/>
  <c r="AB151" i="212"/>
  <c r="AC151" i="212"/>
  <c r="Y152" i="212"/>
  <c r="Z152" i="212"/>
  <c r="AA152" i="212"/>
  <c r="AB152" i="212"/>
  <c r="AC152" i="212"/>
  <c r="Y153" i="212"/>
  <c r="Z153" i="212"/>
  <c r="AA153" i="212"/>
  <c r="AB153" i="212"/>
  <c r="AC153" i="212"/>
  <c r="Y154" i="212"/>
  <c r="Z154" i="212"/>
  <c r="AA154" i="212"/>
  <c r="AB154" i="212"/>
  <c r="AC154" i="212"/>
  <c r="Y155" i="212"/>
  <c r="Z155" i="212"/>
  <c r="AA155" i="212"/>
  <c r="AB155" i="212"/>
  <c r="AC155" i="212"/>
  <c r="Y156" i="212"/>
  <c r="Z156" i="212"/>
  <c r="AA156" i="212"/>
  <c r="AB156" i="212"/>
  <c r="AC156" i="212"/>
  <c r="C4" i="212"/>
  <c r="E4" i="212"/>
  <c r="F4" i="212"/>
  <c r="G4" i="212"/>
  <c r="H4" i="212"/>
  <c r="I4" i="212"/>
  <c r="J4" i="212"/>
  <c r="K4" i="212"/>
  <c r="L4" i="212"/>
  <c r="M4" i="212"/>
  <c r="N4" i="212"/>
  <c r="O4" i="212"/>
  <c r="P4" i="212"/>
  <c r="Q4" i="212"/>
  <c r="R4" i="212"/>
  <c r="S4" i="212"/>
  <c r="T4" i="212"/>
  <c r="U4" i="212"/>
  <c r="AD4" i="212"/>
  <c r="AE4" i="212"/>
  <c r="AF4" i="212"/>
  <c r="AG4" i="212"/>
  <c r="C5" i="212"/>
  <c r="E5" i="212"/>
  <c r="F5" i="212"/>
  <c r="G5" i="212"/>
  <c r="H5" i="212"/>
  <c r="I5" i="212"/>
  <c r="J5" i="212"/>
  <c r="K5" i="212"/>
  <c r="L5" i="212"/>
  <c r="M5" i="212"/>
  <c r="N5" i="212"/>
  <c r="O5" i="212"/>
  <c r="P5" i="212"/>
  <c r="Q5" i="212"/>
  <c r="R5" i="212"/>
  <c r="S5" i="212"/>
  <c r="T5" i="212"/>
  <c r="U5" i="212"/>
  <c r="AD5" i="212"/>
  <c r="AE5" i="212"/>
  <c r="AF5" i="212"/>
  <c r="AG5" i="212"/>
  <c r="C6" i="212"/>
  <c r="E6" i="212"/>
  <c r="F6" i="212"/>
  <c r="G6" i="212"/>
  <c r="H6" i="212"/>
  <c r="I6" i="212"/>
  <c r="J6" i="212"/>
  <c r="K6" i="212"/>
  <c r="L6" i="212"/>
  <c r="M6" i="212"/>
  <c r="N6" i="212"/>
  <c r="O6" i="212"/>
  <c r="P6" i="212"/>
  <c r="Q6" i="212"/>
  <c r="R6" i="212"/>
  <c r="S6" i="212"/>
  <c r="T6" i="212"/>
  <c r="U6" i="212"/>
  <c r="AD6" i="212"/>
  <c r="AE6" i="212"/>
  <c r="AF6" i="212"/>
  <c r="AG6" i="212"/>
  <c r="C7" i="212"/>
  <c r="E7" i="212"/>
  <c r="F7" i="212"/>
  <c r="G7" i="212"/>
  <c r="H7" i="212"/>
  <c r="I7" i="212"/>
  <c r="J7" i="212"/>
  <c r="K7" i="212"/>
  <c r="L7" i="212"/>
  <c r="M7" i="212"/>
  <c r="N7" i="212"/>
  <c r="O7" i="212"/>
  <c r="P7" i="212"/>
  <c r="Q7" i="212"/>
  <c r="R7" i="212"/>
  <c r="S7" i="212"/>
  <c r="T7" i="212"/>
  <c r="U7" i="212"/>
  <c r="AD7" i="212"/>
  <c r="AE7" i="212"/>
  <c r="AF7" i="212"/>
  <c r="AG7" i="212"/>
  <c r="C8" i="212"/>
  <c r="E8" i="212"/>
  <c r="F8" i="212"/>
  <c r="G8" i="212"/>
  <c r="H8" i="212"/>
  <c r="I8" i="212"/>
  <c r="J8" i="212"/>
  <c r="K8" i="212"/>
  <c r="L8" i="212"/>
  <c r="M8" i="212"/>
  <c r="N8" i="212"/>
  <c r="O8" i="212"/>
  <c r="P8" i="212"/>
  <c r="Q8" i="212"/>
  <c r="R8" i="212"/>
  <c r="S8" i="212"/>
  <c r="T8" i="212"/>
  <c r="U8" i="212"/>
  <c r="AD8" i="212"/>
  <c r="AE8" i="212"/>
  <c r="AF8" i="212"/>
  <c r="AG8" i="212"/>
  <c r="C9" i="212"/>
  <c r="E9" i="212"/>
  <c r="F9" i="212"/>
  <c r="G9" i="212"/>
  <c r="H9" i="212"/>
  <c r="I9" i="212"/>
  <c r="J9" i="212"/>
  <c r="K9" i="212"/>
  <c r="L9" i="212"/>
  <c r="M9" i="212"/>
  <c r="N9" i="212"/>
  <c r="O9" i="212"/>
  <c r="P9" i="212"/>
  <c r="Q9" i="212"/>
  <c r="R9" i="212"/>
  <c r="S9" i="212"/>
  <c r="T9" i="212"/>
  <c r="U9" i="212"/>
  <c r="AD9" i="212"/>
  <c r="AE9" i="212"/>
  <c r="AF9" i="212"/>
  <c r="AG9" i="212"/>
  <c r="C10" i="212"/>
  <c r="E10" i="212"/>
  <c r="F10" i="212"/>
  <c r="G10" i="212"/>
  <c r="H10" i="212"/>
  <c r="I10" i="212"/>
  <c r="J10" i="212"/>
  <c r="K10" i="212"/>
  <c r="L10" i="212"/>
  <c r="M10" i="212"/>
  <c r="N10" i="212"/>
  <c r="O10" i="212"/>
  <c r="P10" i="212"/>
  <c r="Q10" i="212"/>
  <c r="R10" i="212"/>
  <c r="S10" i="212"/>
  <c r="T10" i="212"/>
  <c r="U10" i="212"/>
  <c r="AD10" i="212"/>
  <c r="AE10" i="212"/>
  <c r="AF10" i="212"/>
  <c r="AG10" i="212"/>
  <c r="C11" i="212"/>
  <c r="E11" i="212"/>
  <c r="F11" i="212"/>
  <c r="G11" i="212"/>
  <c r="H11" i="212"/>
  <c r="I11" i="212"/>
  <c r="J11" i="212"/>
  <c r="K11" i="212"/>
  <c r="L11" i="212"/>
  <c r="M11" i="212"/>
  <c r="N11" i="212"/>
  <c r="O11" i="212"/>
  <c r="P11" i="212"/>
  <c r="Q11" i="212"/>
  <c r="R11" i="212"/>
  <c r="S11" i="212"/>
  <c r="T11" i="212"/>
  <c r="U11" i="212"/>
  <c r="AD11" i="212"/>
  <c r="AE11" i="212"/>
  <c r="AF11" i="212"/>
  <c r="AG11" i="212"/>
  <c r="C12" i="212"/>
  <c r="E12" i="212"/>
  <c r="F12" i="212"/>
  <c r="G12" i="212"/>
  <c r="H12" i="212"/>
  <c r="I12" i="212"/>
  <c r="J12" i="212"/>
  <c r="K12" i="212"/>
  <c r="L12" i="212"/>
  <c r="M12" i="212"/>
  <c r="N12" i="212"/>
  <c r="O12" i="212"/>
  <c r="P12" i="212"/>
  <c r="Q12" i="212"/>
  <c r="R12" i="212"/>
  <c r="S12" i="212"/>
  <c r="T12" i="212"/>
  <c r="U12" i="212"/>
  <c r="AD12" i="212"/>
  <c r="AE12" i="212"/>
  <c r="AF12" i="212"/>
  <c r="AG12" i="212"/>
  <c r="C13" i="212"/>
  <c r="E13" i="212"/>
  <c r="F13" i="212"/>
  <c r="G13" i="212"/>
  <c r="H13" i="212"/>
  <c r="I13" i="212"/>
  <c r="J13" i="212"/>
  <c r="K13" i="212"/>
  <c r="L13" i="212"/>
  <c r="M13" i="212"/>
  <c r="N13" i="212"/>
  <c r="O13" i="212"/>
  <c r="P13" i="212"/>
  <c r="Q13" i="212"/>
  <c r="R13" i="212"/>
  <c r="S13" i="212"/>
  <c r="T13" i="212"/>
  <c r="U13" i="212"/>
  <c r="AD13" i="212"/>
  <c r="AE13" i="212"/>
  <c r="AF13" i="212"/>
  <c r="AG13" i="212"/>
  <c r="C14" i="212"/>
  <c r="E14" i="212"/>
  <c r="F14" i="212"/>
  <c r="G14" i="212"/>
  <c r="H14" i="212"/>
  <c r="I14" i="212"/>
  <c r="J14" i="212"/>
  <c r="K14" i="212"/>
  <c r="L14" i="212"/>
  <c r="M14" i="212"/>
  <c r="N14" i="212"/>
  <c r="O14" i="212"/>
  <c r="P14" i="212"/>
  <c r="Q14" i="212"/>
  <c r="R14" i="212"/>
  <c r="S14" i="212"/>
  <c r="T14" i="212"/>
  <c r="U14" i="212"/>
  <c r="AD14" i="212"/>
  <c r="AE14" i="212"/>
  <c r="AF14" i="212"/>
  <c r="AG14" i="212"/>
  <c r="C15" i="212"/>
  <c r="E15" i="212"/>
  <c r="F15" i="212"/>
  <c r="G15" i="212"/>
  <c r="H15" i="212"/>
  <c r="I15" i="212"/>
  <c r="J15" i="212"/>
  <c r="K15" i="212"/>
  <c r="L15" i="212"/>
  <c r="M15" i="212"/>
  <c r="N15" i="212"/>
  <c r="O15" i="212"/>
  <c r="P15" i="212"/>
  <c r="Q15" i="212"/>
  <c r="R15" i="212"/>
  <c r="S15" i="212"/>
  <c r="T15" i="212"/>
  <c r="U15" i="212"/>
  <c r="AD15" i="212"/>
  <c r="AE15" i="212"/>
  <c r="AF15" i="212"/>
  <c r="AG15" i="212"/>
  <c r="C16" i="212"/>
  <c r="E16" i="212"/>
  <c r="F16" i="212"/>
  <c r="G16" i="212"/>
  <c r="H16" i="212"/>
  <c r="I16" i="212"/>
  <c r="J16" i="212"/>
  <c r="K16" i="212"/>
  <c r="L16" i="212"/>
  <c r="M16" i="212"/>
  <c r="N16" i="212"/>
  <c r="O16" i="212"/>
  <c r="P16" i="212"/>
  <c r="Q16" i="212"/>
  <c r="R16" i="212"/>
  <c r="S16" i="212"/>
  <c r="T16" i="212"/>
  <c r="U16" i="212"/>
  <c r="AD16" i="212"/>
  <c r="AE16" i="212"/>
  <c r="AF16" i="212"/>
  <c r="AG16" i="212"/>
  <c r="C17" i="212"/>
  <c r="E17" i="212"/>
  <c r="F17" i="212"/>
  <c r="G17" i="212"/>
  <c r="H17" i="212"/>
  <c r="I17" i="212"/>
  <c r="J17" i="212"/>
  <c r="K17" i="212"/>
  <c r="L17" i="212"/>
  <c r="M17" i="212"/>
  <c r="N17" i="212"/>
  <c r="O17" i="212"/>
  <c r="P17" i="212"/>
  <c r="Q17" i="212"/>
  <c r="R17" i="212"/>
  <c r="S17" i="212"/>
  <c r="T17" i="212"/>
  <c r="U17" i="212"/>
  <c r="AD17" i="212"/>
  <c r="AE17" i="212"/>
  <c r="AF17" i="212"/>
  <c r="AG17" i="212"/>
  <c r="C18" i="212"/>
  <c r="E18" i="212"/>
  <c r="F18" i="212"/>
  <c r="G18" i="212"/>
  <c r="H18" i="212"/>
  <c r="I18" i="212"/>
  <c r="J18" i="212"/>
  <c r="K18" i="212"/>
  <c r="L18" i="212"/>
  <c r="M18" i="212"/>
  <c r="N18" i="212"/>
  <c r="O18" i="212"/>
  <c r="P18" i="212"/>
  <c r="Q18" i="212"/>
  <c r="R18" i="212"/>
  <c r="S18" i="212"/>
  <c r="T18" i="212"/>
  <c r="U18" i="212"/>
  <c r="AD18" i="212"/>
  <c r="AE18" i="212"/>
  <c r="AF18" i="212"/>
  <c r="AG18" i="212"/>
  <c r="C19" i="212"/>
  <c r="E19" i="212"/>
  <c r="F19" i="212"/>
  <c r="G19" i="212"/>
  <c r="H19" i="212"/>
  <c r="I19" i="212"/>
  <c r="J19" i="212"/>
  <c r="K19" i="212"/>
  <c r="L19" i="212"/>
  <c r="M19" i="212"/>
  <c r="N19" i="212"/>
  <c r="O19" i="212"/>
  <c r="P19" i="212"/>
  <c r="Q19" i="212"/>
  <c r="R19" i="212"/>
  <c r="S19" i="212"/>
  <c r="T19" i="212"/>
  <c r="U19" i="212"/>
  <c r="AD19" i="212"/>
  <c r="AE19" i="212"/>
  <c r="AF19" i="212"/>
  <c r="AG19" i="212"/>
  <c r="C20" i="212"/>
  <c r="E20" i="212"/>
  <c r="F20" i="212"/>
  <c r="G20" i="212"/>
  <c r="H20" i="212"/>
  <c r="I20" i="212"/>
  <c r="J20" i="212"/>
  <c r="K20" i="212"/>
  <c r="L20" i="212"/>
  <c r="M20" i="212"/>
  <c r="N20" i="212"/>
  <c r="O20" i="212"/>
  <c r="P20" i="212"/>
  <c r="Q20" i="212"/>
  <c r="R20" i="212"/>
  <c r="S20" i="212"/>
  <c r="T20" i="212"/>
  <c r="U20" i="212"/>
  <c r="AD20" i="212"/>
  <c r="AE20" i="212"/>
  <c r="AF20" i="212"/>
  <c r="AG20" i="212"/>
  <c r="C21" i="212"/>
  <c r="E21" i="212"/>
  <c r="F21" i="212"/>
  <c r="G21" i="212"/>
  <c r="H21" i="212"/>
  <c r="I21" i="212"/>
  <c r="J21" i="212"/>
  <c r="K21" i="212"/>
  <c r="L21" i="212"/>
  <c r="M21" i="212"/>
  <c r="N21" i="212"/>
  <c r="O21" i="212"/>
  <c r="P21" i="212"/>
  <c r="Q21" i="212"/>
  <c r="R21" i="212"/>
  <c r="S21" i="212"/>
  <c r="T21" i="212"/>
  <c r="U21" i="212"/>
  <c r="AD21" i="212"/>
  <c r="AE21" i="212"/>
  <c r="AF21" i="212"/>
  <c r="AG21" i="212"/>
  <c r="C22" i="212"/>
  <c r="E22" i="212"/>
  <c r="F22" i="212"/>
  <c r="G22" i="212"/>
  <c r="H22" i="212"/>
  <c r="I22" i="212"/>
  <c r="J22" i="212"/>
  <c r="K22" i="212"/>
  <c r="L22" i="212"/>
  <c r="M22" i="212"/>
  <c r="N22" i="212"/>
  <c r="O22" i="212"/>
  <c r="P22" i="212"/>
  <c r="Q22" i="212"/>
  <c r="R22" i="212"/>
  <c r="S22" i="212"/>
  <c r="T22" i="212"/>
  <c r="U22" i="212"/>
  <c r="AD22" i="212"/>
  <c r="AE22" i="212"/>
  <c r="AF22" i="212"/>
  <c r="AG22" i="212"/>
  <c r="C23" i="212"/>
  <c r="E23" i="212"/>
  <c r="F23" i="212"/>
  <c r="G23" i="212"/>
  <c r="H23" i="212"/>
  <c r="I23" i="212"/>
  <c r="J23" i="212"/>
  <c r="K23" i="212"/>
  <c r="L23" i="212"/>
  <c r="M23" i="212"/>
  <c r="N23" i="212"/>
  <c r="O23" i="212"/>
  <c r="P23" i="212"/>
  <c r="Q23" i="212"/>
  <c r="R23" i="212"/>
  <c r="S23" i="212"/>
  <c r="T23" i="212"/>
  <c r="U23" i="212"/>
  <c r="AD23" i="212"/>
  <c r="AE23" i="212"/>
  <c r="AF23" i="212"/>
  <c r="AG23" i="212"/>
  <c r="C24" i="212"/>
  <c r="E24" i="212"/>
  <c r="F24" i="212"/>
  <c r="G24" i="212"/>
  <c r="H24" i="212"/>
  <c r="I24" i="212"/>
  <c r="J24" i="212"/>
  <c r="K24" i="212"/>
  <c r="L24" i="212"/>
  <c r="M24" i="212"/>
  <c r="N24" i="212"/>
  <c r="O24" i="212"/>
  <c r="P24" i="212"/>
  <c r="Q24" i="212"/>
  <c r="R24" i="212"/>
  <c r="S24" i="212"/>
  <c r="T24" i="212"/>
  <c r="U24" i="212"/>
  <c r="AD24" i="212"/>
  <c r="AE24" i="212"/>
  <c r="AF24" i="212"/>
  <c r="AG24" i="212"/>
  <c r="C25" i="212"/>
  <c r="E25" i="212"/>
  <c r="F25" i="212"/>
  <c r="G25" i="212"/>
  <c r="H25" i="212"/>
  <c r="I25" i="212"/>
  <c r="J25" i="212"/>
  <c r="K25" i="212"/>
  <c r="L25" i="212"/>
  <c r="M25" i="212"/>
  <c r="N25" i="212"/>
  <c r="O25" i="212"/>
  <c r="P25" i="212"/>
  <c r="Q25" i="212"/>
  <c r="R25" i="212"/>
  <c r="S25" i="212"/>
  <c r="T25" i="212"/>
  <c r="U25" i="212"/>
  <c r="AD25" i="212"/>
  <c r="AE25" i="212"/>
  <c r="AF25" i="212"/>
  <c r="AG25" i="212"/>
  <c r="C26" i="212"/>
  <c r="E26" i="212"/>
  <c r="F26" i="212"/>
  <c r="G26" i="212"/>
  <c r="H26" i="212"/>
  <c r="I26" i="212"/>
  <c r="J26" i="212"/>
  <c r="K26" i="212"/>
  <c r="L26" i="212"/>
  <c r="M26" i="212"/>
  <c r="N26" i="212"/>
  <c r="O26" i="212"/>
  <c r="P26" i="212"/>
  <c r="Q26" i="212"/>
  <c r="R26" i="212"/>
  <c r="S26" i="212"/>
  <c r="T26" i="212"/>
  <c r="U26" i="212"/>
  <c r="AD26" i="212"/>
  <c r="AE26" i="212"/>
  <c r="AF26" i="212"/>
  <c r="AG26" i="212"/>
  <c r="C27" i="212"/>
  <c r="E27" i="212"/>
  <c r="F27" i="212"/>
  <c r="G27" i="212"/>
  <c r="H27" i="212"/>
  <c r="I27" i="212"/>
  <c r="J27" i="212"/>
  <c r="K27" i="212"/>
  <c r="L27" i="212"/>
  <c r="M27" i="212"/>
  <c r="N27" i="212"/>
  <c r="O27" i="212"/>
  <c r="P27" i="212"/>
  <c r="Q27" i="212"/>
  <c r="R27" i="212"/>
  <c r="S27" i="212"/>
  <c r="T27" i="212"/>
  <c r="U27" i="212"/>
  <c r="AD27" i="212"/>
  <c r="AE27" i="212"/>
  <c r="AF27" i="212"/>
  <c r="AG27" i="212"/>
  <c r="C28" i="212"/>
  <c r="E28" i="212"/>
  <c r="F28" i="212"/>
  <c r="G28" i="212"/>
  <c r="H28" i="212"/>
  <c r="I28" i="212"/>
  <c r="J28" i="212"/>
  <c r="K28" i="212"/>
  <c r="L28" i="212"/>
  <c r="M28" i="212"/>
  <c r="N28" i="212"/>
  <c r="O28" i="212"/>
  <c r="P28" i="212"/>
  <c r="Q28" i="212"/>
  <c r="R28" i="212"/>
  <c r="S28" i="212"/>
  <c r="T28" i="212"/>
  <c r="U28" i="212"/>
  <c r="AD28" i="212"/>
  <c r="AE28" i="212"/>
  <c r="AF28" i="212"/>
  <c r="AG28" i="212"/>
  <c r="C29" i="212"/>
  <c r="E29" i="212"/>
  <c r="F29" i="212"/>
  <c r="G29" i="212"/>
  <c r="H29" i="212"/>
  <c r="I29" i="212"/>
  <c r="J29" i="212"/>
  <c r="K29" i="212"/>
  <c r="L29" i="212"/>
  <c r="M29" i="212"/>
  <c r="N29" i="212"/>
  <c r="O29" i="212"/>
  <c r="P29" i="212"/>
  <c r="Q29" i="212"/>
  <c r="R29" i="212"/>
  <c r="S29" i="212"/>
  <c r="T29" i="212"/>
  <c r="U29" i="212"/>
  <c r="AD29" i="212"/>
  <c r="AE29" i="212"/>
  <c r="AF29" i="212"/>
  <c r="AG29" i="212"/>
  <c r="C30" i="212"/>
  <c r="E30" i="212"/>
  <c r="F30" i="212"/>
  <c r="G30" i="212"/>
  <c r="H30" i="212"/>
  <c r="I30" i="212"/>
  <c r="J30" i="212"/>
  <c r="K30" i="212"/>
  <c r="L30" i="212"/>
  <c r="M30" i="212"/>
  <c r="N30" i="212"/>
  <c r="O30" i="212"/>
  <c r="P30" i="212"/>
  <c r="Q30" i="212"/>
  <c r="R30" i="212"/>
  <c r="S30" i="212"/>
  <c r="T30" i="212"/>
  <c r="U30" i="212"/>
  <c r="AD30" i="212"/>
  <c r="AE30" i="212"/>
  <c r="AF30" i="212"/>
  <c r="AG30" i="212"/>
  <c r="C31" i="212"/>
  <c r="E31" i="212"/>
  <c r="F31" i="212"/>
  <c r="G31" i="212"/>
  <c r="H31" i="212"/>
  <c r="I31" i="212"/>
  <c r="J31" i="212"/>
  <c r="K31" i="212"/>
  <c r="L31" i="212"/>
  <c r="M31" i="212"/>
  <c r="N31" i="212"/>
  <c r="O31" i="212"/>
  <c r="P31" i="212"/>
  <c r="Q31" i="212"/>
  <c r="R31" i="212"/>
  <c r="S31" i="212"/>
  <c r="T31" i="212"/>
  <c r="U31" i="212"/>
  <c r="AD31" i="212"/>
  <c r="AE31" i="212"/>
  <c r="AF31" i="212"/>
  <c r="AG31" i="212"/>
  <c r="C32" i="212"/>
  <c r="E32" i="212"/>
  <c r="F32" i="212"/>
  <c r="G32" i="212"/>
  <c r="H32" i="212"/>
  <c r="I32" i="212"/>
  <c r="J32" i="212"/>
  <c r="K32" i="212"/>
  <c r="L32" i="212"/>
  <c r="M32" i="212"/>
  <c r="N32" i="212"/>
  <c r="O32" i="212"/>
  <c r="P32" i="212"/>
  <c r="Q32" i="212"/>
  <c r="R32" i="212"/>
  <c r="S32" i="212"/>
  <c r="T32" i="212"/>
  <c r="U32" i="212"/>
  <c r="AD32" i="212"/>
  <c r="AE32" i="212"/>
  <c r="AF32" i="212"/>
  <c r="AG32" i="212"/>
  <c r="C33" i="212"/>
  <c r="E33" i="212"/>
  <c r="F33" i="212"/>
  <c r="G33" i="212"/>
  <c r="H33" i="212"/>
  <c r="I33" i="212"/>
  <c r="J33" i="212"/>
  <c r="K33" i="212"/>
  <c r="L33" i="212"/>
  <c r="M33" i="212"/>
  <c r="N33" i="212"/>
  <c r="O33" i="212"/>
  <c r="P33" i="212"/>
  <c r="Q33" i="212"/>
  <c r="R33" i="212"/>
  <c r="S33" i="212"/>
  <c r="T33" i="212"/>
  <c r="U33" i="212"/>
  <c r="AD33" i="212"/>
  <c r="AE33" i="212"/>
  <c r="AF33" i="212"/>
  <c r="AG33" i="212"/>
  <c r="C34" i="212"/>
  <c r="E34" i="212"/>
  <c r="F34" i="212"/>
  <c r="G34" i="212"/>
  <c r="H34" i="212"/>
  <c r="I34" i="212"/>
  <c r="J34" i="212"/>
  <c r="K34" i="212"/>
  <c r="L34" i="212"/>
  <c r="M34" i="212"/>
  <c r="N34" i="212"/>
  <c r="O34" i="212"/>
  <c r="P34" i="212"/>
  <c r="Q34" i="212"/>
  <c r="R34" i="212"/>
  <c r="S34" i="212"/>
  <c r="T34" i="212"/>
  <c r="U34" i="212"/>
  <c r="AD34" i="212"/>
  <c r="AE34" i="212"/>
  <c r="AF34" i="212"/>
  <c r="AG34" i="212"/>
  <c r="C35" i="212"/>
  <c r="E35" i="212"/>
  <c r="F35" i="212"/>
  <c r="G35" i="212"/>
  <c r="H35" i="212"/>
  <c r="I35" i="212"/>
  <c r="J35" i="212"/>
  <c r="K35" i="212"/>
  <c r="L35" i="212"/>
  <c r="M35" i="212"/>
  <c r="N35" i="212"/>
  <c r="O35" i="212"/>
  <c r="P35" i="212"/>
  <c r="Q35" i="212"/>
  <c r="R35" i="212"/>
  <c r="S35" i="212"/>
  <c r="T35" i="212"/>
  <c r="U35" i="212"/>
  <c r="AD35" i="212"/>
  <c r="AE35" i="212"/>
  <c r="AF35" i="212"/>
  <c r="AG35" i="212"/>
  <c r="C36" i="212"/>
  <c r="E36" i="212"/>
  <c r="F36" i="212"/>
  <c r="G36" i="212"/>
  <c r="H36" i="212"/>
  <c r="I36" i="212"/>
  <c r="J36" i="212"/>
  <c r="K36" i="212"/>
  <c r="L36" i="212"/>
  <c r="M36" i="212"/>
  <c r="N36" i="212"/>
  <c r="O36" i="212"/>
  <c r="P36" i="212"/>
  <c r="Q36" i="212"/>
  <c r="R36" i="212"/>
  <c r="S36" i="212"/>
  <c r="T36" i="212"/>
  <c r="U36" i="212"/>
  <c r="AD36" i="212"/>
  <c r="AE36" i="212"/>
  <c r="AF36" i="212"/>
  <c r="AG36" i="212"/>
  <c r="C37" i="212"/>
  <c r="E37" i="212"/>
  <c r="F37" i="212"/>
  <c r="G37" i="212"/>
  <c r="H37" i="212"/>
  <c r="I37" i="212"/>
  <c r="J37" i="212"/>
  <c r="K37" i="212"/>
  <c r="L37" i="212"/>
  <c r="M37" i="212"/>
  <c r="N37" i="212"/>
  <c r="O37" i="212"/>
  <c r="P37" i="212"/>
  <c r="Q37" i="212"/>
  <c r="R37" i="212"/>
  <c r="S37" i="212"/>
  <c r="T37" i="212"/>
  <c r="U37" i="212"/>
  <c r="AD37" i="212"/>
  <c r="AE37" i="212"/>
  <c r="AF37" i="212"/>
  <c r="AG37" i="212"/>
  <c r="C38" i="212"/>
  <c r="E38" i="212"/>
  <c r="F38" i="212"/>
  <c r="G38" i="212"/>
  <c r="H38" i="212"/>
  <c r="I38" i="212"/>
  <c r="J38" i="212"/>
  <c r="K38" i="212"/>
  <c r="L38" i="212"/>
  <c r="M38" i="212"/>
  <c r="N38" i="212"/>
  <c r="O38" i="212"/>
  <c r="P38" i="212"/>
  <c r="Q38" i="212"/>
  <c r="R38" i="212"/>
  <c r="S38" i="212"/>
  <c r="T38" i="212"/>
  <c r="U38" i="212"/>
  <c r="AD38" i="212"/>
  <c r="AE38" i="212"/>
  <c r="AF38" i="212"/>
  <c r="AG38" i="212"/>
  <c r="C39" i="212"/>
  <c r="E39" i="212"/>
  <c r="F39" i="212"/>
  <c r="G39" i="212"/>
  <c r="H39" i="212"/>
  <c r="I39" i="212"/>
  <c r="J39" i="212"/>
  <c r="K39" i="212"/>
  <c r="L39" i="212"/>
  <c r="M39" i="212"/>
  <c r="N39" i="212"/>
  <c r="O39" i="212"/>
  <c r="P39" i="212"/>
  <c r="Q39" i="212"/>
  <c r="R39" i="212"/>
  <c r="S39" i="212"/>
  <c r="T39" i="212"/>
  <c r="U39" i="212"/>
  <c r="AD39" i="212"/>
  <c r="AE39" i="212"/>
  <c r="AF39" i="212"/>
  <c r="AG39" i="212"/>
  <c r="C40" i="212"/>
  <c r="E40" i="212"/>
  <c r="F40" i="212"/>
  <c r="G40" i="212"/>
  <c r="H40" i="212"/>
  <c r="I40" i="212"/>
  <c r="J40" i="212"/>
  <c r="K40" i="212"/>
  <c r="L40" i="212"/>
  <c r="M40" i="212"/>
  <c r="N40" i="212"/>
  <c r="O40" i="212"/>
  <c r="P40" i="212"/>
  <c r="Q40" i="212"/>
  <c r="R40" i="212"/>
  <c r="S40" i="212"/>
  <c r="T40" i="212"/>
  <c r="U40" i="212"/>
  <c r="AD40" i="212"/>
  <c r="AE40" i="212"/>
  <c r="AF40" i="212"/>
  <c r="AG40" i="212"/>
  <c r="C41" i="212"/>
  <c r="E41" i="212"/>
  <c r="F41" i="212"/>
  <c r="G41" i="212"/>
  <c r="H41" i="212"/>
  <c r="I41" i="212"/>
  <c r="J41" i="212"/>
  <c r="K41" i="212"/>
  <c r="L41" i="212"/>
  <c r="M41" i="212"/>
  <c r="N41" i="212"/>
  <c r="O41" i="212"/>
  <c r="P41" i="212"/>
  <c r="Q41" i="212"/>
  <c r="R41" i="212"/>
  <c r="S41" i="212"/>
  <c r="T41" i="212"/>
  <c r="U41" i="212"/>
  <c r="AD41" i="212"/>
  <c r="AE41" i="212"/>
  <c r="AF41" i="212"/>
  <c r="AG41" i="212"/>
  <c r="C42" i="212"/>
  <c r="E42" i="212"/>
  <c r="F42" i="212"/>
  <c r="G42" i="212"/>
  <c r="H42" i="212"/>
  <c r="I42" i="212"/>
  <c r="J42" i="212"/>
  <c r="K42" i="212"/>
  <c r="L42" i="212"/>
  <c r="M42" i="212"/>
  <c r="N42" i="212"/>
  <c r="O42" i="212"/>
  <c r="P42" i="212"/>
  <c r="Q42" i="212"/>
  <c r="R42" i="212"/>
  <c r="S42" i="212"/>
  <c r="T42" i="212"/>
  <c r="U42" i="212"/>
  <c r="AD42" i="212"/>
  <c r="AE42" i="212"/>
  <c r="AF42" i="212"/>
  <c r="AG42" i="212"/>
  <c r="C43" i="212"/>
  <c r="E43" i="212"/>
  <c r="F43" i="212"/>
  <c r="G43" i="212"/>
  <c r="H43" i="212"/>
  <c r="I43" i="212"/>
  <c r="J43" i="212"/>
  <c r="K43" i="212"/>
  <c r="L43" i="212"/>
  <c r="M43" i="212"/>
  <c r="N43" i="212"/>
  <c r="O43" i="212"/>
  <c r="P43" i="212"/>
  <c r="Q43" i="212"/>
  <c r="R43" i="212"/>
  <c r="S43" i="212"/>
  <c r="T43" i="212"/>
  <c r="U43" i="212"/>
  <c r="AD43" i="212"/>
  <c r="AE43" i="212"/>
  <c r="AF43" i="212"/>
  <c r="AG43" i="212"/>
  <c r="C44" i="212"/>
  <c r="E44" i="212"/>
  <c r="F44" i="212"/>
  <c r="G44" i="212"/>
  <c r="H44" i="212"/>
  <c r="I44" i="212"/>
  <c r="J44" i="212"/>
  <c r="K44" i="212"/>
  <c r="L44" i="212"/>
  <c r="M44" i="212"/>
  <c r="N44" i="212"/>
  <c r="O44" i="212"/>
  <c r="P44" i="212"/>
  <c r="Q44" i="212"/>
  <c r="R44" i="212"/>
  <c r="S44" i="212"/>
  <c r="T44" i="212"/>
  <c r="U44" i="212"/>
  <c r="AD44" i="212"/>
  <c r="AE44" i="212"/>
  <c r="AF44" i="212"/>
  <c r="AG44" i="212"/>
  <c r="C45" i="212"/>
  <c r="E45" i="212"/>
  <c r="F45" i="212"/>
  <c r="G45" i="212"/>
  <c r="H45" i="212"/>
  <c r="I45" i="212"/>
  <c r="J45" i="212"/>
  <c r="K45" i="212"/>
  <c r="L45" i="212"/>
  <c r="M45" i="212"/>
  <c r="N45" i="212"/>
  <c r="O45" i="212"/>
  <c r="P45" i="212"/>
  <c r="Q45" i="212"/>
  <c r="R45" i="212"/>
  <c r="S45" i="212"/>
  <c r="T45" i="212"/>
  <c r="U45" i="212"/>
  <c r="AD45" i="212"/>
  <c r="AE45" i="212"/>
  <c r="AF45" i="212"/>
  <c r="AG45" i="212"/>
  <c r="C46" i="212"/>
  <c r="E46" i="212"/>
  <c r="F46" i="212"/>
  <c r="G46" i="212"/>
  <c r="H46" i="212"/>
  <c r="I46" i="212"/>
  <c r="J46" i="212"/>
  <c r="K46" i="212"/>
  <c r="L46" i="212"/>
  <c r="M46" i="212"/>
  <c r="N46" i="212"/>
  <c r="O46" i="212"/>
  <c r="P46" i="212"/>
  <c r="Q46" i="212"/>
  <c r="R46" i="212"/>
  <c r="S46" i="212"/>
  <c r="T46" i="212"/>
  <c r="U46" i="212"/>
  <c r="AD46" i="212"/>
  <c r="AE46" i="212"/>
  <c r="AF46" i="212"/>
  <c r="AG46" i="212"/>
  <c r="C47" i="212"/>
  <c r="E47" i="212"/>
  <c r="F47" i="212"/>
  <c r="G47" i="212"/>
  <c r="H47" i="212"/>
  <c r="I47" i="212"/>
  <c r="J47" i="212"/>
  <c r="K47" i="212"/>
  <c r="L47" i="212"/>
  <c r="M47" i="212"/>
  <c r="N47" i="212"/>
  <c r="O47" i="212"/>
  <c r="P47" i="212"/>
  <c r="Q47" i="212"/>
  <c r="R47" i="212"/>
  <c r="S47" i="212"/>
  <c r="T47" i="212"/>
  <c r="U47" i="212"/>
  <c r="AD47" i="212"/>
  <c r="AE47" i="212"/>
  <c r="AF47" i="212"/>
  <c r="AG47" i="212"/>
  <c r="C48" i="212"/>
  <c r="E48" i="212"/>
  <c r="F48" i="212"/>
  <c r="G48" i="212"/>
  <c r="H48" i="212"/>
  <c r="I48" i="212"/>
  <c r="J48" i="212"/>
  <c r="K48" i="212"/>
  <c r="L48" i="212"/>
  <c r="M48" i="212"/>
  <c r="N48" i="212"/>
  <c r="O48" i="212"/>
  <c r="P48" i="212"/>
  <c r="Q48" i="212"/>
  <c r="R48" i="212"/>
  <c r="S48" i="212"/>
  <c r="T48" i="212"/>
  <c r="U48" i="212"/>
  <c r="AD48" i="212"/>
  <c r="AE48" i="212"/>
  <c r="AF48" i="212"/>
  <c r="AG48" i="212"/>
  <c r="C49" i="212"/>
  <c r="E49" i="212"/>
  <c r="F49" i="212"/>
  <c r="G49" i="212"/>
  <c r="H49" i="212"/>
  <c r="I49" i="212"/>
  <c r="J49" i="212"/>
  <c r="K49" i="212"/>
  <c r="L49" i="212"/>
  <c r="M49" i="212"/>
  <c r="N49" i="212"/>
  <c r="O49" i="212"/>
  <c r="P49" i="212"/>
  <c r="Q49" i="212"/>
  <c r="R49" i="212"/>
  <c r="S49" i="212"/>
  <c r="T49" i="212"/>
  <c r="U49" i="212"/>
  <c r="AD49" i="212"/>
  <c r="AE49" i="212"/>
  <c r="AF49" i="212"/>
  <c r="AG49" i="212"/>
  <c r="C50" i="212"/>
  <c r="E50" i="212"/>
  <c r="F50" i="212"/>
  <c r="G50" i="212"/>
  <c r="H50" i="212"/>
  <c r="I50" i="212"/>
  <c r="J50" i="212"/>
  <c r="K50" i="212"/>
  <c r="L50" i="212"/>
  <c r="M50" i="212"/>
  <c r="N50" i="212"/>
  <c r="O50" i="212"/>
  <c r="P50" i="212"/>
  <c r="Q50" i="212"/>
  <c r="R50" i="212"/>
  <c r="S50" i="212"/>
  <c r="T50" i="212"/>
  <c r="U50" i="212"/>
  <c r="AD50" i="212"/>
  <c r="AE50" i="212"/>
  <c r="AF50" i="212"/>
  <c r="AG50" i="212"/>
  <c r="C51" i="212"/>
  <c r="E51" i="212"/>
  <c r="F51" i="212"/>
  <c r="G51" i="212"/>
  <c r="H51" i="212"/>
  <c r="I51" i="212"/>
  <c r="J51" i="212"/>
  <c r="K51" i="212"/>
  <c r="L51" i="212"/>
  <c r="M51" i="212"/>
  <c r="N51" i="212"/>
  <c r="O51" i="212"/>
  <c r="P51" i="212"/>
  <c r="Q51" i="212"/>
  <c r="R51" i="212"/>
  <c r="S51" i="212"/>
  <c r="T51" i="212"/>
  <c r="U51" i="212"/>
  <c r="AD51" i="212"/>
  <c r="AE51" i="212"/>
  <c r="AF51" i="212"/>
  <c r="AG51" i="212"/>
  <c r="C52" i="212"/>
  <c r="E52" i="212"/>
  <c r="F52" i="212"/>
  <c r="G52" i="212"/>
  <c r="H52" i="212"/>
  <c r="I52" i="212"/>
  <c r="J52" i="212"/>
  <c r="K52" i="212"/>
  <c r="L52" i="212"/>
  <c r="M52" i="212"/>
  <c r="N52" i="212"/>
  <c r="O52" i="212"/>
  <c r="P52" i="212"/>
  <c r="Q52" i="212"/>
  <c r="R52" i="212"/>
  <c r="S52" i="212"/>
  <c r="T52" i="212"/>
  <c r="U52" i="212"/>
  <c r="AD52" i="212"/>
  <c r="AE52" i="212"/>
  <c r="AF52" i="212"/>
  <c r="AG52" i="212"/>
  <c r="C53" i="212"/>
  <c r="E53" i="212"/>
  <c r="F53" i="212"/>
  <c r="G53" i="212"/>
  <c r="H53" i="212"/>
  <c r="I53" i="212"/>
  <c r="J53" i="212"/>
  <c r="K53" i="212"/>
  <c r="L53" i="212"/>
  <c r="M53" i="212"/>
  <c r="N53" i="212"/>
  <c r="O53" i="212"/>
  <c r="P53" i="212"/>
  <c r="Q53" i="212"/>
  <c r="R53" i="212"/>
  <c r="S53" i="212"/>
  <c r="T53" i="212"/>
  <c r="U53" i="212"/>
  <c r="AD53" i="212"/>
  <c r="AE53" i="212"/>
  <c r="AF53" i="212"/>
  <c r="AG53" i="212"/>
  <c r="C54" i="212"/>
  <c r="E54" i="212"/>
  <c r="F54" i="212"/>
  <c r="G54" i="212"/>
  <c r="H54" i="212"/>
  <c r="I54" i="212"/>
  <c r="J54" i="212"/>
  <c r="K54" i="212"/>
  <c r="L54" i="212"/>
  <c r="M54" i="212"/>
  <c r="N54" i="212"/>
  <c r="O54" i="212"/>
  <c r="P54" i="212"/>
  <c r="Q54" i="212"/>
  <c r="R54" i="212"/>
  <c r="S54" i="212"/>
  <c r="T54" i="212"/>
  <c r="U54" i="212"/>
  <c r="AD54" i="212"/>
  <c r="AE54" i="212"/>
  <c r="AF54" i="212"/>
  <c r="AG54" i="212"/>
  <c r="C55" i="212"/>
  <c r="E55" i="212"/>
  <c r="F55" i="212"/>
  <c r="G55" i="212"/>
  <c r="H55" i="212"/>
  <c r="I55" i="212"/>
  <c r="J55" i="212"/>
  <c r="K55" i="212"/>
  <c r="L55" i="212"/>
  <c r="M55" i="212"/>
  <c r="N55" i="212"/>
  <c r="O55" i="212"/>
  <c r="P55" i="212"/>
  <c r="Q55" i="212"/>
  <c r="R55" i="212"/>
  <c r="S55" i="212"/>
  <c r="T55" i="212"/>
  <c r="U55" i="212"/>
  <c r="AD55" i="212"/>
  <c r="AE55" i="212"/>
  <c r="AF55" i="212"/>
  <c r="AG55" i="212"/>
  <c r="C56" i="212"/>
  <c r="E56" i="212"/>
  <c r="F56" i="212"/>
  <c r="G56" i="212"/>
  <c r="H56" i="212"/>
  <c r="I56" i="212"/>
  <c r="J56" i="212"/>
  <c r="K56" i="212"/>
  <c r="L56" i="212"/>
  <c r="M56" i="212"/>
  <c r="N56" i="212"/>
  <c r="O56" i="212"/>
  <c r="P56" i="212"/>
  <c r="Q56" i="212"/>
  <c r="R56" i="212"/>
  <c r="S56" i="212"/>
  <c r="T56" i="212"/>
  <c r="U56" i="212"/>
  <c r="AD56" i="212"/>
  <c r="AE56" i="212"/>
  <c r="AF56" i="212"/>
  <c r="AG56" i="212"/>
  <c r="C57" i="212"/>
  <c r="E57" i="212"/>
  <c r="F57" i="212"/>
  <c r="G57" i="212"/>
  <c r="H57" i="212"/>
  <c r="I57" i="212"/>
  <c r="J57" i="212"/>
  <c r="K57" i="212"/>
  <c r="L57" i="212"/>
  <c r="M57" i="212"/>
  <c r="N57" i="212"/>
  <c r="O57" i="212"/>
  <c r="P57" i="212"/>
  <c r="Q57" i="212"/>
  <c r="R57" i="212"/>
  <c r="S57" i="212"/>
  <c r="T57" i="212"/>
  <c r="U57" i="212"/>
  <c r="AD57" i="212"/>
  <c r="AE57" i="212"/>
  <c r="AF57" i="212"/>
  <c r="AG57" i="212"/>
  <c r="C58" i="212"/>
  <c r="E58" i="212"/>
  <c r="F58" i="212"/>
  <c r="G58" i="212"/>
  <c r="H58" i="212"/>
  <c r="I58" i="212"/>
  <c r="J58" i="212"/>
  <c r="K58" i="212"/>
  <c r="L58" i="212"/>
  <c r="M58" i="212"/>
  <c r="N58" i="212"/>
  <c r="O58" i="212"/>
  <c r="P58" i="212"/>
  <c r="Q58" i="212"/>
  <c r="R58" i="212"/>
  <c r="S58" i="212"/>
  <c r="T58" i="212"/>
  <c r="U58" i="212"/>
  <c r="AD58" i="212"/>
  <c r="AE58" i="212"/>
  <c r="AF58" i="212"/>
  <c r="AG58" i="212"/>
  <c r="C59" i="212"/>
  <c r="E59" i="212"/>
  <c r="F59" i="212"/>
  <c r="G59" i="212"/>
  <c r="H59" i="212"/>
  <c r="I59" i="212"/>
  <c r="J59" i="212"/>
  <c r="K59" i="212"/>
  <c r="L59" i="212"/>
  <c r="M59" i="212"/>
  <c r="N59" i="212"/>
  <c r="O59" i="212"/>
  <c r="P59" i="212"/>
  <c r="Q59" i="212"/>
  <c r="R59" i="212"/>
  <c r="S59" i="212"/>
  <c r="T59" i="212"/>
  <c r="U59" i="212"/>
  <c r="AD59" i="212"/>
  <c r="AE59" i="212"/>
  <c r="AF59" i="212"/>
  <c r="AG59" i="212"/>
  <c r="C60" i="212"/>
  <c r="E60" i="212"/>
  <c r="F60" i="212"/>
  <c r="G60" i="212"/>
  <c r="H60" i="212"/>
  <c r="I60" i="212"/>
  <c r="J60" i="212"/>
  <c r="K60" i="212"/>
  <c r="L60" i="212"/>
  <c r="M60" i="212"/>
  <c r="N60" i="212"/>
  <c r="O60" i="212"/>
  <c r="P60" i="212"/>
  <c r="Q60" i="212"/>
  <c r="R60" i="212"/>
  <c r="S60" i="212"/>
  <c r="T60" i="212"/>
  <c r="U60" i="212"/>
  <c r="AD60" i="212"/>
  <c r="AE60" i="212"/>
  <c r="AF60" i="212"/>
  <c r="AG60" i="212"/>
  <c r="C61" i="212"/>
  <c r="E61" i="212"/>
  <c r="F61" i="212"/>
  <c r="G61" i="212"/>
  <c r="H61" i="212"/>
  <c r="I61" i="212"/>
  <c r="J61" i="212"/>
  <c r="K61" i="212"/>
  <c r="L61" i="212"/>
  <c r="M61" i="212"/>
  <c r="N61" i="212"/>
  <c r="O61" i="212"/>
  <c r="P61" i="212"/>
  <c r="Q61" i="212"/>
  <c r="R61" i="212"/>
  <c r="S61" i="212"/>
  <c r="T61" i="212"/>
  <c r="U61" i="212"/>
  <c r="AD61" i="212"/>
  <c r="AE61" i="212"/>
  <c r="AF61" i="212"/>
  <c r="AG61" i="212"/>
  <c r="C62" i="212"/>
  <c r="E62" i="212"/>
  <c r="F62" i="212"/>
  <c r="G62" i="212"/>
  <c r="H62" i="212"/>
  <c r="I62" i="212"/>
  <c r="J62" i="212"/>
  <c r="K62" i="212"/>
  <c r="L62" i="212"/>
  <c r="M62" i="212"/>
  <c r="N62" i="212"/>
  <c r="O62" i="212"/>
  <c r="P62" i="212"/>
  <c r="Q62" i="212"/>
  <c r="R62" i="212"/>
  <c r="S62" i="212"/>
  <c r="T62" i="212"/>
  <c r="U62" i="212"/>
  <c r="AD62" i="212"/>
  <c r="AE62" i="212"/>
  <c r="AF62" i="212"/>
  <c r="AG62" i="212"/>
  <c r="C63" i="212"/>
  <c r="E63" i="212"/>
  <c r="F63" i="212"/>
  <c r="G63" i="212"/>
  <c r="H63" i="212"/>
  <c r="I63" i="212"/>
  <c r="J63" i="212"/>
  <c r="K63" i="212"/>
  <c r="L63" i="212"/>
  <c r="M63" i="212"/>
  <c r="N63" i="212"/>
  <c r="O63" i="212"/>
  <c r="P63" i="212"/>
  <c r="Q63" i="212"/>
  <c r="R63" i="212"/>
  <c r="S63" i="212"/>
  <c r="T63" i="212"/>
  <c r="U63" i="212"/>
  <c r="AD63" i="212"/>
  <c r="AE63" i="212"/>
  <c r="AF63" i="212"/>
  <c r="AG63" i="212"/>
  <c r="C64" i="212"/>
  <c r="E64" i="212"/>
  <c r="F64" i="212"/>
  <c r="G64" i="212"/>
  <c r="H64" i="212"/>
  <c r="I64" i="212"/>
  <c r="J64" i="212"/>
  <c r="K64" i="212"/>
  <c r="L64" i="212"/>
  <c r="M64" i="212"/>
  <c r="N64" i="212"/>
  <c r="O64" i="212"/>
  <c r="P64" i="212"/>
  <c r="Q64" i="212"/>
  <c r="R64" i="212"/>
  <c r="S64" i="212"/>
  <c r="T64" i="212"/>
  <c r="U64" i="212"/>
  <c r="AD64" i="212"/>
  <c r="AE64" i="212"/>
  <c r="AF64" i="212"/>
  <c r="AG64" i="212"/>
  <c r="C65" i="212"/>
  <c r="E65" i="212"/>
  <c r="F65" i="212"/>
  <c r="G65" i="212"/>
  <c r="H65" i="212"/>
  <c r="I65" i="212"/>
  <c r="J65" i="212"/>
  <c r="K65" i="212"/>
  <c r="L65" i="212"/>
  <c r="M65" i="212"/>
  <c r="N65" i="212"/>
  <c r="O65" i="212"/>
  <c r="P65" i="212"/>
  <c r="Q65" i="212"/>
  <c r="R65" i="212"/>
  <c r="S65" i="212"/>
  <c r="T65" i="212"/>
  <c r="U65" i="212"/>
  <c r="AD65" i="212"/>
  <c r="AE65" i="212"/>
  <c r="AF65" i="212"/>
  <c r="AG65" i="212"/>
  <c r="C66" i="212"/>
  <c r="E66" i="212"/>
  <c r="F66" i="212"/>
  <c r="G66" i="212"/>
  <c r="H66" i="212"/>
  <c r="I66" i="212"/>
  <c r="J66" i="212"/>
  <c r="K66" i="212"/>
  <c r="L66" i="212"/>
  <c r="M66" i="212"/>
  <c r="N66" i="212"/>
  <c r="O66" i="212"/>
  <c r="P66" i="212"/>
  <c r="Q66" i="212"/>
  <c r="R66" i="212"/>
  <c r="S66" i="212"/>
  <c r="T66" i="212"/>
  <c r="U66" i="212"/>
  <c r="AD66" i="212"/>
  <c r="AE66" i="212"/>
  <c r="AF66" i="212"/>
  <c r="AG66" i="212"/>
  <c r="C67" i="212"/>
  <c r="E67" i="212"/>
  <c r="F67" i="212"/>
  <c r="G67" i="212"/>
  <c r="H67" i="212"/>
  <c r="I67" i="212"/>
  <c r="J67" i="212"/>
  <c r="K67" i="212"/>
  <c r="L67" i="212"/>
  <c r="M67" i="212"/>
  <c r="N67" i="212"/>
  <c r="O67" i="212"/>
  <c r="P67" i="212"/>
  <c r="Q67" i="212"/>
  <c r="R67" i="212"/>
  <c r="S67" i="212"/>
  <c r="T67" i="212"/>
  <c r="U67" i="212"/>
  <c r="AD67" i="212"/>
  <c r="AE67" i="212"/>
  <c r="AF67" i="212"/>
  <c r="AG67" i="212"/>
  <c r="C68" i="212"/>
  <c r="E68" i="212"/>
  <c r="F68" i="212"/>
  <c r="G68" i="212"/>
  <c r="H68" i="212"/>
  <c r="I68" i="212"/>
  <c r="J68" i="212"/>
  <c r="K68" i="212"/>
  <c r="L68" i="212"/>
  <c r="M68" i="212"/>
  <c r="N68" i="212"/>
  <c r="O68" i="212"/>
  <c r="P68" i="212"/>
  <c r="Q68" i="212"/>
  <c r="R68" i="212"/>
  <c r="S68" i="212"/>
  <c r="T68" i="212"/>
  <c r="U68" i="212"/>
  <c r="AD68" i="212"/>
  <c r="AE68" i="212"/>
  <c r="AF68" i="212"/>
  <c r="AG68" i="212"/>
  <c r="C69" i="212"/>
  <c r="E69" i="212"/>
  <c r="F69" i="212"/>
  <c r="G69" i="212"/>
  <c r="H69" i="212"/>
  <c r="I69" i="212"/>
  <c r="J69" i="212"/>
  <c r="K69" i="212"/>
  <c r="L69" i="212"/>
  <c r="M69" i="212"/>
  <c r="N69" i="212"/>
  <c r="O69" i="212"/>
  <c r="P69" i="212"/>
  <c r="Q69" i="212"/>
  <c r="R69" i="212"/>
  <c r="S69" i="212"/>
  <c r="T69" i="212"/>
  <c r="U69" i="212"/>
  <c r="AD69" i="212"/>
  <c r="AE69" i="212"/>
  <c r="AF69" i="212"/>
  <c r="AG69" i="212"/>
  <c r="C70" i="212"/>
  <c r="E70" i="212"/>
  <c r="F70" i="212"/>
  <c r="G70" i="212"/>
  <c r="H70" i="212"/>
  <c r="I70" i="212"/>
  <c r="J70" i="212"/>
  <c r="K70" i="212"/>
  <c r="L70" i="212"/>
  <c r="M70" i="212"/>
  <c r="N70" i="212"/>
  <c r="O70" i="212"/>
  <c r="P70" i="212"/>
  <c r="Q70" i="212"/>
  <c r="R70" i="212"/>
  <c r="S70" i="212"/>
  <c r="T70" i="212"/>
  <c r="U70" i="212"/>
  <c r="AD70" i="212"/>
  <c r="AE70" i="212"/>
  <c r="AF70" i="212"/>
  <c r="AG70" i="212"/>
  <c r="C71" i="212"/>
  <c r="E71" i="212"/>
  <c r="F71" i="212"/>
  <c r="G71" i="212"/>
  <c r="H71" i="212"/>
  <c r="I71" i="212"/>
  <c r="J71" i="212"/>
  <c r="K71" i="212"/>
  <c r="L71" i="212"/>
  <c r="M71" i="212"/>
  <c r="N71" i="212"/>
  <c r="O71" i="212"/>
  <c r="P71" i="212"/>
  <c r="Q71" i="212"/>
  <c r="R71" i="212"/>
  <c r="S71" i="212"/>
  <c r="T71" i="212"/>
  <c r="U71" i="212"/>
  <c r="AD71" i="212"/>
  <c r="AE71" i="212"/>
  <c r="AF71" i="212"/>
  <c r="AG71" i="212"/>
  <c r="C72" i="212"/>
  <c r="E72" i="212"/>
  <c r="F72" i="212"/>
  <c r="G72" i="212"/>
  <c r="H72" i="212"/>
  <c r="I72" i="212"/>
  <c r="J72" i="212"/>
  <c r="K72" i="212"/>
  <c r="L72" i="212"/>
  <c r="M72" i="212"/>
  <c r="N72" i="212"/>
  <c r="O72" i="212"/>
  <c r="P72" i="212"/>
  <c r="Q72" i="212"/>
  <c r="R72" i="212"/>
  <c r="S72" i="212"/>
  <c r="T72" i="212"/>
  <c r="U72" i="212"/>
  <c r="AD72" i="212"/>
  <c r="AE72" i="212"/>
  <c r="AF72" i="212"/>
  <c r="AG72" i="212"/>
  <c r="C73" i="212"/>
  <c r="E73" i="212"/>
  <c r="F73" i="212"/>
  <c r="G73" i="212"/>
  <c r="H73" i="212"/>
  <c r="I73" i="212"/>
  <c r="J73" i="212"/>
  <c r="K73" i="212"/>
  <c r="L73" i="212"/>
  <c r="M73" i="212"/>
  <c r="N73" i="212"/>
  <c r="O73" i="212"/>
  <c r="P73" i="212"/>
  <c r="Q73" i="212"/>
  <c r="R73" i="212"/>
  <c r="S73" i="212"/>
  <c r="T73" i="212"/>
  <c r="U73" i="212"/>
  <c r="AD73" i="212"/>
  <c r="AE73" i="212"/>
  <c r="AF73" i="212"/>
  <c r="AG73" i="212"/>
  <c r="C74" i="212"/>
  <c r="E74" i="212"/>
  <c r="F74" i="212"/>
  <c r="G74" i="212"/>
  <c r="H74" i="212"/>
  <c r="I74" i="212"/>
  <c r="J74" i="212"/>
  <c r="K74" i="212"/>
  <c r="L74" i="212"/>
  <c r="M74" i="212"/>
  <c r="N74" i="212"/>
  <c r="O74" i="212"/>
  <c r="P74" i="212"/>
  <c r="Q74" i="212"/>
  <c r="R74" i="212"/>
  <c r="S74" i="212"/>
  <c r="T74" i="212"/>
  <c r="U74" i="212"/>
  <c r="AD74" i="212"/>
  <c r="AE74" i="212"/>
  <c r="AF74" i="212"/>
  <c r="AG74" i="212"/>
  <c r="C75" i="212"/>
  <c r="E75" i="212"/>
  <c r="F75" i="212"/>
  <c r="G75" i="212"/>
  <c r="H75" i="212"/>
  <c r="I75" i="212"/>
  <c r="J75" i="212"/>
  <c r="K75" i="212"/>
  <c r="L75" i="212"/>
  <c r="M75" i="212"/>
  <c r="N75" i="212"/>
  <c r="O75" i="212"/>
  <c r="P75" i="212"/>
  <c r="Q75" i="212"/>
  <c r="R75" i="212"/>
  <c r="S75" i="212"/>
  <c r="T75" i="212"/>
  <c r="U75" i="212"/>
  <c r="AD75" i="212"/>
  <c r="AE75" i="212"/>
  <c r="AF75" i="212"/>
  <c r="AG75" i="212"/>
  <c r="C76" i="212"/>
  <c r="E76" i="212"/>
  <c r="F76" i="212"/>
  <c r="G76" i="212"/>
  <c r="H76" i="212"/>
  <c r="I76" i="212"/>
  <c r="J76" i="212"/>
  <c r="K76" i="212"/>
  <c r="L76" i="212"/>
  <c r="M76" i="212"/>
  <c r="N76" i="212"/>
  <c r="O76" i="212"/>
  <c r="P76" i="212"/>
  <c r="Q76" i="212"/>
  <c r="R76" i="212"/>
  <c r="S76" i="212"/>
  <c r="T76" i="212"/>
  <c r="U76" i="212"/>
  <c r="AD76" i="212"/>
  <c r="AE76" i="212"/>
  <c r="AF76" i="212"/>
  <c r="AG76" i="212"/>
  <c r="C77" i="212"/>
  <c r="E77" i="212"/>
  <c r="F77" i="212"/>
  <c r="G77" i="212"/>
  <c r="H77" i="212"/>
  <c r="I77" i="212"/>
  <c r="J77" i="212"/>
  <c r="K77" i="212"/>
  <c r="L77" i="212"/>
  <c r="M77" i="212"/>
  <c r="N77" i="212"/>
  <c r="O77" i="212"/>
  <c r="P77" i="212"/>
  <c r="Q77" i="212"/>
  <c r="R77" i="212"/>
  <c r="S77" i="212"/>
  <c r="T77" i="212"/>
  <c r="U77" i="212"/>
  <c r="AD77" i="212"/>
  <c r="AE77" i="212"/>
  <c r="AF77" i="212"/>
  <c r="AG77" i="212"/>
  <c r="C78" i="212"/>
  <c r="E78" i="212"/>
  <c r="F78" i="212"/>
  <c r="G78" i="212"/>
  <c r="H78" i="212"/>
  <c r="I78" i="212"/>
  <c r="J78" i="212"/>
  <c r="K78" i="212"/>
  <c r="L78" i="212"/>
  <c r="M78" i="212"/>
  <c r="N78" i="212"/>
  <c r="O78" i="212"/>
  <c r="P78" i="212"/>
  <c r="Q78" i="212"/>
  <c r="R78" i="212"/>
  <c r="S78" i="212"/>
  <c r="T78" i="212"/>
  <c r="U78" i="212"/>
  <c r="AD78" i="212"/>
  <c r="AE78" i="212"/>
  <c r="AF78" i="212"/>
  <c r="AG78" i="212"/>
  <c r="C79" i="212"/>
  <c r="E79" i="212"/>
  <c r="F79" i="212"/>
  <c r="G79" i="212"/>
  <c r="H79" i="212"/>
  <c r="I79" i="212"/>
  <c r="J79" i="212"/>
  <c r="K79" i="212"/>
  <c r="L79" i="212"/>
  <c r="M79" i="212"/>
  <c r="N79" i="212"/>
  <c r="O79" i="212"/>
  <c r="P79" i="212"/>
  <c r="Q79" i="212"/>
  <c r="R79" i="212"/>
  <c r="S79" i="212"/>
  <c r="T79" i="212"/>
  <c r="U79" i="212"/>
  <c r="AD79" i="212"/>
  <c r="AE79" i="212"/>
  <c r="AF79" i="212"/>
  <c r="AG79" i="212"/>
  <c r="C80" i="212"/>
  <c r="E80" i="212"/>
  <c r="F80" i="212"/>
  <c r="G80" i="212"/>
  <c r="H80" i="212"/>
  <c r="I80" i="212"/>
  <c r="J80" i="212"/>
  <c r="K80" i="212"/>
  <c r="L80" i="212"/>
  <c r="M80" i="212"/>
  <c r="N80" i="212"/>
  <c r="O80" i="212"/>
  <c r="P80" i="212"/>
  <c r="Q80" i="212"/>
  <c r="R80" i="212"/>
  <c r="S80" i="212"/>
  <c r="T80" i="212"/>
  <c r="U80" i="212"/>
  <c r="AD80" i="212"/>
  <c r="AE80" i="212"/>
  <c r="AF80" i="212"/>
  <c r="AG80" i="212"/>
  <c r="C81" i="212"/>
  <c r="E81" i="212"/>
  <c r="F81" i="212"/>
  <c r="G81" i="212"/>
  <c r="H81" i="212"/>
  <c r="I81" i="212"/>
  <c r="J81" i="212"/>
  <c r="K81" i="212"/>
  <c r="L81" i="212"/>
  <c r="M81" i="212"/>
  <c r="N81" i="212"/>
  <c r="O81" i="212"/>
  <c r="P81" i="212"/>
  <c r="Q81" i="212"/>
  <c r="R81" i="212"/>
  <c r="S81" i="212"/>
  <c r="T81" i="212"/>
  <c r="U81" i="212"/>
  <c r="AD81" i="212"/>
  <c r="AE81" i="212"/>
  <c r="AF81" i="212"/>
  <c r="AG81" i="212"/>
  <c r="C82" i="212"/>
  <c r="E82" i="212"/>
  <c r="F82" i="212"/>
  <c r="G82" i="212"/>
  <c r="H82" i="212"/>
  <c r="I82" i="212"/>
  <c r="J82" i="212"/>
  <c r="K82" i="212"/>
  <c r="L82" i="212"/>
  <c r="M82" i="212"/>
  <c r="N82" i="212"/>
  <c r="O82" i="212"/>
  <c r="P82" i="212"/>
  <c r="Q82" i="212"/>
  <c r="R82" i="212"/>
  <c r="S82" i="212"/>
  <c r="T82" i="212"/>
  <c r="U82" i="212"/>
  <c r="AD82" i="212"/>
  <c r="AE82" i="212"/>
  <c r="AF82" i="212"/>
  <c r="AG82" i="212"/>
  <c r="C83" i="212"/>
  <c r="E83" i="212"/>
  <c r="F83" i="212"/>
  <c r="G83" i="212"/>
  <c r="H83" i="212"/>
  <c r="I83" i="212"/>
  <c r="J83" i="212"/>
  <c r="K83" i="212"/>
  <c r="L83" i="212"/>
  <c r="M83" i="212"/>
  <c r="N83" i="212"/>
  <c r="O83" i="212"/>
  <c r="P83" i="212"/>
  <c r="Q83" i="212"/>
  <c r="R83" i="212"/>
  <c r="S83" i="212"/>
  <c r="T83" i="212"/>
  <c r="U83" i="212"/>
  <c r="AD83" i="212"/>
  <c r="AE83" i="212"/>
  <c r="AF83" i="212"/>
  <c r="AG83" i="212"/>
  <c r="C84" i="212"/>
  <c r="E84" i="212"/>
  <c r="F84" i="212"/>
  <c r="G84" i="212"/>
  <c r="H84" i="212"/>
  <c r="I84" i="212"/>
  <c r="J84" i="212"/>
  <c r="K84" i="212"/>
  <c r="L84" i="212"/>
  <c r="M84" i="212"/>
  <c r="N84" i="212"/>
  <c r="O84" i="212"/>
  <c r="P84" i="212"/>
  <c r="Q84" i="212"/>
  <c r="R84" i="212"/>
  <c r="S84" i="212"/>
  <c r="T84" i="212"/>
  <c r="U84" i="212"/>
  <c r="AD84" i="212"/>
  <c r="AE84" i="212"/>
  <c r="AF84" i="212"/>
  <c r="AG84" i="212"/>
  <c r="C85" i="212"/>
  <c r="E85" i="212"/>
  <c r="F85" i="212"/>
  <c r="G85" i="212"/>
  <c r="H85" i="212"/>
  <c r="I85" i="212"/>
  <c r="J85" i="212"/>
  <c r="K85" i="212"/>
  <c r="L85" i="212"/>
  <c r="M85" i="212"/>
  <c r="N85" i="212"/>
  <c r="O85" i="212"/>
  <c r="P85" i="212"/>
  <c r="Q85" i="212"/>
  <c r="R85" i="212"/>
  <c r="S85" i="212"/>
  <c r="T85" i="212"/>
  <c r="U85" i="212"/>
  <c r="AD85" i="212"/>
  <c r="AE85" i="212"/>
  <c r="AF85" i="212"/>
  <c r="AG85" i="212"/>
  <c r="C86" i="212"/>
  <c r="E86" i="212"/>
  <c r="F86" i="212"/>
  <c r="G86" i="212"/>
  <c r="H86" i="212"/>
  <c r="I86" i="212"/>
  <c r="J86" i="212"/>
  <c r="K86" i="212"/>
  <c r="L86" i="212"/>
  <c r="M86" i="212"/>
  <c r="N86" i="212"/>
  <c r="O86" i="212"/>
  <c r="P86" i="212"/>
  <c r="Q86" i="212"/>
  <c r="R86" i="212"/>
  <c r="S86" i="212"/>
  <c r="T86" i="212"/>
  <c r="U86" i="212"/>
  <c r="AD86" i="212"/>
  <c r="AE86" i="212"/>
  <c r="AF86" i="212"/>
  <c r="AG86" i="212"/>
  <c r="C87" i="212"/>
  <c r="E87" i="212"/>
  <c r="F87" i="212"/>
  <c r="G87" i="212"/>
  <c r="H87" i="212"/>
  <c r="I87" i="212"/>
  <c r="J87" i="212"/>
  <c r="K87" i="212"/>
  <c r="L87" i="212"/>
  <c r="M87" i="212"/>
  <c r="N87" i="212"/>
  <c r="O87" i="212"/>
  <c r="P87" i="212"/>
  <c r="Q87" i="212"/>
  <c r="R87" i="212"/>
  <c r="S87" i="212"/>
  <c r="T87" i="212"/>
  <c r="U87" i="212"/>
  <c r="AD87" i="212"/>
  <c r="AE87" i="212"/>
  <c r="AF87" i="212"/>
  <c r="AG87" i="212"/>
  <c r="C88" i="212"/>
  <c r="E88" i="212"/>
  <c r="F88" i="212"/>
  <c r="G88" i="212"/>
  <c r="H88" i="212"/>
  <c r="I88" i="212"/>
  <c r="J88" i="212"/>
  <c r="K88" i="212"/>
  <c r="L88" i="212"/>
  <c r="M88" i="212"/>
  <c r="N88" i="212"/>
  <c r="O88" i="212"/>
  <c r="P88" i="212"/>
  <c r="Q88" i="212"/>
  <c r="R88" i="212"/>
  <c r="S88" i="212"/>
  <c r="T88" i="212"/>
  <c r="U88" i="212"/>
  <c r="AD88" i="212"/>
  <c r="AE88" i="212"/>
  <c r="AF88" i="212"/>
  <c r="AG88" i="212"/>
  <c r="C89" i="212"/>
  <c r="E89" i="212"/>
  <c r="F89" i="212"/>
  <c r="G89" i="212"/>
  <c r="H89" i="212"/>
  <c r="I89" i="212"/>
  <c r="J89" i="212"/>
  <c r="K89" i="212"/>
  <c r="L89" i="212"/>
  <c r="M89" i="212"/>
  <c r="N89" i="212"/>
  <c r="O89" i="212"/>
  <c r="P89" i="212"/>
  <c r="Q89" i="212"/>
  <c r="R89" i="212"/>
  <c r="S89" i="212"/>
  <c r="T89" i="212"/>
  <c r="U89" i="212"/>
  <c r="AD89" i="212"/>
  <c r="AE89" i="212"/>
  <c r="AF89" i="212"/>
  <c r="AG89" i="212"/>
  <c r="C90" i="212"/>
  <c r="E90" i="212"/>
  <c r="F90" i="212"/>
  <c r="G90" i="212"/>
  <c r="H90" i="212"/>
  <c r="I90" i="212"/>
  <c r="J90" i="212"/>
  <c r="K90" i="212"/>
  <c r="L90" i="212"/>
  <c r="M90" i="212"/>
  <c r="N90" i="212"/>
  <c r="O90" i="212"/>
  <c r="P90" i="212"/>
  <c r="Q90" i="212"/>
  <c r="R90" i="212"/>
  <c r="S90" i="212"/>
  <c r="T90" i="212"/>
  <c r="U90" i="212"/>
  <c r="AD90" i="212"/>
  <c r="AE90" i="212"/>
  <c r="AF90" i="212"/>
  <c r="AG90" i="212"/>
  <c r="C91" i="212"/>
  <c r="E91" i="212"/>
  <c r="F91" i="212"/>
  <c r="G91" i="212"/>
  <c r="H91" i="212"/>
  <c r="I91" i="212"/>
  <c r="J91" i="212"/>
  <c r="K91" i="212"/>
  <c r="L91" i="212"/>
  <c r="M91" i="212"/>
  <c r="N91" i="212"/>
  <c r="O91" i="212"/>
  <c r="P91" i="212"/>
  <c r="Q91" i="212"/>
  <c r="R91" i="212"/>
  <c r="S91" i="212"/>
  <c r="T91" i="212"/>
  <c r="U91" i="212"/>
  <c r="AD91" i="212"/>
  <c r="AE91" i="212"/>
  <c r="AF91" i="212"/>
  <c r="AG91" i="212"/>
  <c r="C92" i="212"/>
  <c r="E92" i="212"/>
  <c r="F92" i="212"/>
  <c r="G92" i="212"/>
  <c r="H92" i="212"/>
  <c r="I92" i="212"/>
  <c r="J92" i="212"/>
  <c r="K92" i="212"/>
  <c r="L92" i="212"/>
  <c r="M92" i="212"/>
  <c r="N92" i="212"/>
  <c r="O92" i="212"/>
  <c r="P92" i="212"/>
  <c r="Q92" i="212"/>
  <c r="R92" i="212"/>
  <c r="S92" i="212"/>
  <c r="T92" i="212"/>
  <c r="U92" i="212"/>
  <c r="AD92" i="212"/>
  <c r="AE92" i="212"/>
  <c r="AF92" i="212"/>
  <c r="AG92" i="212"/>
  <c r="C93" i="212"/>
  <c r="E93" i="212"/>
  <c r="F93" i="212"/>
  <c r="G93" i="212"/>
  <c r="H93" i="212"/>
  <c r="I93" i="212"/>
  <c r="J93" i="212"/>
  <c r="K93" i="212"/>
  <c r="L93" i="212"/>
  <c r="M93" i="212"/>
  <c r="N93" i="212"/>
  <c r="O93" i="212"/>
  <c r="P93" i="212"/>
  <c r="Q93" i="212"/>
  <c r="R93" i="212"/>
  <c r="S93" i="212"/>
  <c r="T93" i="212"/>
  <c r="U93" i="212"/>
  <c r="AD93" i="212"/>
  <c r="AE93" i="212"/>
  <c r="AF93" i="212"/>
  <c r="AG93" i="212"/>
  <c r="C94" i="212"/>
  <c r="E94" i="212"/>
  <c r="F94" i="212"/>
  <c r="G94" i="212"/>
  <c r="H94" i="212"/>
  <c r="I94" i="212"/>
  <c r="J94" i="212"/>
  <c r="K94" i="212"/>
  <c r="L94" i="212"/>
  <c r="M94" i="212"/>
  <c r="N94" i="212"/>
  <c r="O94" i="212"/>
  <c r="P94" i="212"/>
  <c r="Q94" i="212"/>
  <c r="R94" i="212"/>
  <c r="S94" i="212"/>
  <c r="T94" i="212"/>
  <c r="U94" i="212"/>
  <c r="AD94" i="212"/>
  <c r="AE94" i="212"/>
  <c r="AF94" i="212"/>
  <c r="AG94" i="212"/>
  <c r="C95" i="212"/>
  <c r="E95" i="212"/>
  <c r="F95" i="212"/>
  <c r="G95" i="212"/>
  <c r="H95" i="212"/>
  <c r="I95" i="212"/>
  <c r="J95" i="212"/>
  <c r="K95" i="212"/>
  <c r="L95" i="212"/>
  <c r="M95" i="212"/>
  <c r="N95" i="212"/>
  <c r="O95" i="212"/>
  <c r="P95" i="212"/>
  <c r="Q95" i="212"/>
  <c r="R95" i="212"/>
  <c r="S95" i="212"/>
  <c r="T95" i="212"/>
  <c r="U95" i="212"/>
  <c r="AD95" i="212"/>
  <c r="AE95" i="212"/>
  <c r="AF95" i="212"/>
  <c r="AG95" i="212"/>
  <c r="C96" i="212"/>
  <c r="E96" i="212"/>
  <c r="F96" i="212"/>
  <c r="G96" i="212"/>
  <c r="H96" i="212"/>
  <c r="I96" i="212"/>
  <c r="J96" i="212"/>
  <c r="K96" i="212"/>
  <c r="L96" i="212"/>
  <c r="M96" i="212"/>
  <c r="N96" i="212"/>
  <c r="O96" i="212"/>
  <c r="P96" i="212"/>
  <c r="Q96" i="212"/>
  <c r="R96" i="212"/>
  <c r="S96" i="212"/>
  <c r="T96" i="212"/>
  <c r="U96" i="212"/>
  <c r="AD96" i="212"/>
  <c r="AE96" i="212"/>
  <c r="AF96" i="212"/>
  <c r="AG96" i="212"/>
  <c r="C97" i="212"/>
  <c r="E97" i="212"/>
  <c r="F97" i="212"/>
  <c r="G97" i="212"/>
  <c r="H97" i="212"/>
  <c r="I97" i="212"/>
  <c r="J97" i="212"/>
  <c r="K97" i="212"/>
  <c r="L97" i="212"/>
  <c r="M97" i="212"/>
  <c r="N97" i="212"/>
  <c r="O97" i="212"/>
  <c r="P97" i="212"/>
  <c r="Q97" i="212"/>
  <c r="R97" i="212"/>
  <c r="S97" i="212"/>
  <c r="T97" i="212"/>
  <c r="U97" i="212"/>
  <c r="AD97" i="212"/>
  <c r="AE97" i="212"/>
  <c r="AF97" i="212"/>
  <c r="AG97" i="212"/>
  <c r="C98" i="212"/>
  <c r="E98" i="212"/>
  <c r="F98" i="212"/>
  <c r="G98" i="212"/>
  <c r="H98" i="212"/>
  <c r="I98" i="212"/>
  <c r="J98" i="212"/>
  <c r="K98" i="212"/>
  <c r="L98" i="212"/>
  <c r="M98" i="212"/>
  <c r="N98" i="212"/>
  <c r="O98" i="212"/>
  <c r="P98" i="212"/>
  <c r="Q98" i="212"/>
  <c r="R98" i="212"/>
  <c r="S98" i="212"/>
  <c r="T98" i="212"/>
  <c r="U98" i="212"/>
  <c r="AD98" i="212"/>
  <c r="AE98" i="212"/>
  <c r="AF98" i="212"/>
  <c r="AG98" i="212"/>
  <c r="C99" i="212"/>
  <c r="E99" i="212"/>
  <c r="F99" i="212"/>
  <c r="G99" i="212"/>
  <c r="H99" i="212"/>
  <c r="I99" i="212"/>
  <c r="J99" i="212"/>
  <c r="K99" i="212"/>
  <c r="L99" i="212"/>
  <c r="M99" i="212"/>
  <c r="N99" i="212"/>
  <c r="O99" i="212"/>
  <c r="P99" i="212"/>
  <c r="Q99" i="212"/>
  <c r="R99" i="212"/>
  <c r="S99" i="212"/>
  <c r="T99" i="212"/>
  <c r="U99" i="212"/>
  <c r="AD99" i="212"/>
  <c r="AE99" i="212"/>
  <c r="AF99" i="212"/>
  <c r="AG99" i="212"/>
  <c r="C100" i="212"/>
  <c r="E100" i="212"/>
  <c r="F100" i="212"/>
  <c r="G100" i="212"/>
  <c r="H100" i="212"/>
  <c r="I100" i="212"/>
  <c r="J100" i="212"/>
  <c r="K100" i="212"/>
  <c r="L100" i="212"/>
  <c r="M100" i="212"/>
  <c r="N100" i="212"/>
  <c r="O100" i="212"/>
  <c r="P100" i="212"/>
  <c r="Q100" i="212"/>
  <c r="R100" i="212"/>
  <c r="S100" i="212"/>
  <c r="T100" i="212"/>
  <c r="U100" i="212"/>
  <c r="AD100" i="212"/>
  <c r="AE100" i="212"/>
  <c r="AF100" i="212"/>
  <c r="AG100" i="212"/>
  <c r="C101" i="212"/>
  <c r="E101" i="212"/>
  <c r="F101" i="212"/>
  <c r="G101" i="212"/>
  <c r="H101" i="212"/>
  <c r="I101" i="212"/>
  <c r="J101" i="212"/>
  <c r="K101" i="212"/>
  <c r="L101" i="212"/>
  <c r="M101" i="212"/>
  <c r="N101" i="212"/>
  <c r="O101" i="212"/>
  <c r="P101" i="212"/>
  <c r="Q101" i="212"/>
  <c r="R101" i="212"/>
  <c r="S101" i="212"/>
  <c r="T101" i="212"/>
  <c r="U101" i="212"/>
  <c r="AD101" i="212"/>
  <c r="AE101" i="212"/>
  <c r="AF101" i="212"/>
  <c r="AG101" i="212"/>
  <c r="C102" i="212"/>
  <c r="E102" i="212"/>
  <c r="F102" i="212"/>
  <c r="G102" i="212"/>
  <c r="H102" i="212"/>
  <c r="I102" i="212"/>
  <c r="J102" i="212"/>
  <c r="K102" i="212"/>
  <c r="L102" i="212"/>
  <c r="M102" i="212"/>
  <c r="N102" i="212"/>
  <c r="O102" i="212"/>
  <c r="P102" i="212"/>
  <c r="Q102" i="212"/>
  <c r="R102" i="212"/>
  <c r="S102" i="212"/>
  <c r="T102" i="212"/>
  <c r="U102" i="212"/>
  <c r="AD102" i="212"/>
  <c r="AE102" i="212"/>
  <c r="AF102" i="212"/>
  <c r="AG102" i="212"/>
  <c r="C103" i="212"/>
  <c r="E103" i="212"/>
  <c r="F103" i="212"/>
  <c r="G103" i="212"/>
  <c r="H103" i="212"/>
  <c r="I103" i="212"/>
  <c r="J103" i="212"/>
  <c r="K103" i="212"/>
  <c r="L103" i="212"/>
  <c r="M103" i="212"/>
  <c r="N103" i="212"/>
  <c r="O103" i="212"/>
  <c r="P103" i="212"/>
  <c r="Q103" i="212"/>
  <c r="R103" i="212"/>
  <c r="S103" i="212"/>
  <c r="T103" i="212"/>
  <c r="U103" i="212"/>
  <c r="AD103" i="212"/>
  <c r="AE103" i="212"/>
  <c r="AF103" i="212"/>
  <c r="AG103" i="212"/>
  <c r="C104" i="212"/>
  <c r="E104" i="212"/>
  <c r="F104" i="212"/>
  <c r="G104" i="212"/>
  <c r="H104" i="212"/>
  <c r="I104" i="212"/>
  <c r="J104" i="212"/>
  <c r="K104" i="212"/>
  <c r="L104" i="212"/>
  <c r="M104" i="212"/>
  <c r="N104" i="212"/>
  <c r="O104" i="212"/>
  <c r="P104" i="212"/>
  <c r="Q104" i="212"/>
  <c r="R104" i="212"/>
  <c r="S104" i="212"/>
  <c r="T104" i="212"/>
  <c r="U104" i="212"/>
  <c r="AD104" i="212"/>
  <c r="AE104" i="212"/>
  <c r="AF104" i="212"/>
  <c r="AG104" i="212"/>
  <c r="C105" i="212"/>
  <c r="E105" i="212"/>
  <c r="F105" i="212"/>
  <c r="G105" i="212"/>
  <c r="H105" i="212"/>
  <c r="I105" i="212"/>
  <c r="J105" i="212"/>
  <c r="K105" i="212"/>
  <c r="L105" i="212"/>
  <c r="M105" i="212"/>
  <c r="N105" i="212"/>
  <c r="O105" i="212"/>
  <c r="P105" i="212"/>
  <c r="Q105" i="212"/>
  <c r="R105" i="212"/>
  <c r="S105" i="212"/>
  <c r="T105" i="212"/>
  <c r="U105" i="212"/>
  <c r="AD105" i="212"/>
  <c r="AE105" i="212"/>
  <c r="AF105" i="212"/>
  <c r="AG105" i="212"/>
  <c r="C106" i="212"/>
  <c r="E106" i="212"/>
  <c r="F106" i="212"/>
  <c r="G106" i="212"/>
  <c r="H106" i="212"/>
  <c r="I106" i="212"/>
  <c r="J106" i="212"/>
  <c r="K106" i="212"/>
  <c r="L106" i="212"/>
  <c r="M106" i="212"/>
  <c r="N106" i="212"/>
  <c r="O106" i="212"/>
  <c r="P106" i="212"/>
  <c r="Q106" i="212"/>
  <c r="R106" i="212"/>
  <c r="S106" i="212"/>
  <c r="T106" i="212"/>
  <c r="U106" i="212"/>
  <c r="AD106" i="212"/>
  <c r="AE106" i="212"/>
  <c r="AF106" i="212"/>
  <c r="AG106" i="212"/>
  <c r="C107" i="212"/>
  <c r="E107" i="212"/>
  <c r="F107" i="212"/>
  <c r="G107" i="212"/>
  <c r="H107" i="212"/>
  <c r="I107" i="212"/>
  <c r="J107" i="212"/>
  <c r="K107" i="212"/>
  <c r="L107" i="212"/>
  <c r="M107" i="212"/>
  <c r="N107" i="212"/>
  <c r="O107" i="212"/>
  <c r="P107" i="212"/>
  <c r="Q107" i="212"/>
  <c r="R107" i="212"/>
  <c r="S107" i="212"/>
  <c r="T107" i="212"/>
  <c r="U107" i="212"/>
  <c r="AD107" i="212"/>
  <c r="AE107" i="212"/>
  <c r="AF107" i="212"/>
  <c r="AG107" i="212"/>
  <c r="C108" i="212"/>
  <c r="E108" i="212"/>
  <c r="F108" i="212"/>
  <c r="G108" i="212"/>
  <c r="H108" i="212"/>
  <c r="I108" i="212"/>
  <c r="J108" i="212"/>
  <c r="K108" i="212"/>
  <c r="L108" i="212"/>
  <c r="M108" i="212"/>
  <c r="N108" i="212"/>
  <c r="O108" i="212"/>
  <c r="P108" i="212"/>
  <c r="Q108" i="212"/>
  <c r="R108" i="212"/>
  <c r="S108" i="212"/>
  <c r="T108" i="212"/>
  <c r="U108" i="212"/>
  <c r="AD108" i="212"/>
  <c r="AE108" i="212"/>
  <c r="AF108" i="212"/>
  <c r="AG108" i="212"/>
  <c r="C109" i="212"/>
  <c r="E109" i="212"/>
  <c r="F109" i="212"/>
  <c r="G109" i="212"/>
  <c r="H109" i="212"/>
  <c r="I109" i="212"/>
  <c r="J109" i="212"/>
  <c r="K109" i="212"/>
  <c r="L109" i="212"/>
  <c r="M109" i="212"/>
  <c r="N109" i="212"/>
  <c r="O109" i="212"/>
  <c r="P109" i="212"/>
  <c r="Q109" i="212"/>
  <c r="R109" i="212"/>
  <c r="S109" i="212"/>
  <c r="T109" i="212"/>
  <c r="U109" i="212"/>
  <c r="AD109" i="212"/>
  <c r="AE109" i="212"/>
  <c r="AF109" i="212"/>
  <c r="AG109" i="212"/>
  <c r="C110" i="212"/>
  <c r="E110" i="212"/>
  <c r="F110" i="212"/>
  <c r="G110" i="212"/>
  <c r="H110" i="212"/>
  <c r="I110" i="212"/>
  <c r="J110" i="212"/>
  <c r="K110" i="212"/>
  <c r="L110" i="212"/>
  <c r="M110" i="212"/>
  <c r="N110" i="212"/>
  <c r="O110" i="212"/>
  <c r="P110" i="212"/>
  <c r="Q110" i="212"/>
  <c r="R110" i="212"/>
  <c r="S110" i="212"/>
  <c r="T110" i="212"/>
  <c r="U110" i="212"/>
  <c r="AD110" i="212"/>
  <c r="AE110" i="212"/>
  <c r="AF110" i="212"/>
  <c r="AG110" i="212"/>
  <c r="C111" i="212"/>
  <c r="E111" i="212"/>
  <c r="F111" i="212"/>
  <c r="G111" i="212"/>
  <c r="H111" i="212"/>
  <c r="I111" i="212"/>
  <c r="J111" i="212"/>
  <c r="K111" i="212"/>
  <c r="L111" i="212"/>
  <c r="M111" i="212"/>
  <c r="N111" i="212"/>
  <c r="O111" i="212"/>
  <c r="P111" i="212"/>
  <c r="Q111" i="212"/>
  <c r="R111" i="212"/>
  <c r="S111" i="212"/>
  <c r="T111" i="212"/>
  <c r="U111" i="212"/>
  <c r="AD111" i="212"/>
  <c r="AE111" i="212"/>
  <c r="AF111" i="212"/>
  <c r="AG111" i="212"/>
  <c r="C112" i="212"/>
  <c r="E112" i="212"/>
  <c r="F112" i="212"/>
  <c r="G112" i="212"/>
  <c r="H112" i="212"/>
  <c r="I112" i="212"/>
  <c r="J112" i="212"/>
  <c r="K112" i="212"/>
  <c r="L112" i="212"/>
  <c r="M112" i="212"/>
  <c r="N112" i="212"/>
  <c r="O112" i="212"/>
  <c r="P112" i="212"/>
  <c r="Q112" i="212"/>
  <c r="R112" i="212"/>
  <c r="S112" i="212"/>
  <c r="T112" i="212"/>
  <c r="U112" i="212"/>
  <c r="AD112" i="212"/>
  <c r="AE112" i="212"/>
  <c r="AF112" i="212"/>
  <c r="AG112" i="212"/>
  <c r="C113" i="212"/>
  <c r="E113" i="212"/>
  <c r="F113" i="212"/>
  <c r="G113" i="212"/>
  <c r="H113" i="212"/>
  <c r="I113" i="212"/>
  <c r="J113" i="212"/>
  <c r="K113" i="212"/>
  <c r="L113" i="212"/>
  <c r="M113" i="212"/>
  <c r="N113" i="212"/>
  <c r="O113" i="212"/>
  <c r="P113" i="212"/>
  <c r="Q113" i="212"/>
  <c r="R113" i="212"/>
  <c r="S113" i="212"/>
  <c r="T113" i="212"/>
  <c r="U113" i="212"/>
  <c r="AD113" i="212"/>
  <c r="AE113" i="212"/>
  <c r="AF113" i="212"/>
  <c r="AG113" i="212"/>
  <c r="C114" i="212"/>
  <c r="E114" i="212"/>
  <c r="F114" i="212"/>
  <c r="G114" i="212"/>
  <c r="H114" i="212"/>
  <c r="I114" i="212"/>
  <c r="J114" i="212"/>
  <c r="K114" i="212"/>
  <c r="L114" i="212"/>
  <c r="M114" i="212"/>
  <c r="N114" i="212"/>
  <c r="O114" i="212"/>
  <c r="P114" i="212"/>
  <c r="Q114" i="212"/>
  <c r="R114" i="212"/>
  <c r="S114" i="212"/>
  <c r="T114" i="212"/>
  <c r="U114" i="212"/>
  <c r="AD114" i="212"/>
  <c r="AE114" i="212"/>
  <c r="AF114" i="212"/>
  <c r="AG114" i="212"/>
  <c r="C115" i="212"/>
  <c r="E115" i="212"/>
  <c r="F115" i="212"/>
  <c r="G115" i="212"/>
  <c r="H115" i="212"/>
  <c r="I115" i="212"/>
  <c r="J115" i="212"/>
  <c r="K115" i="212"/>
  <c r="L115" i="212"/>
  <c r="M115" i="212"/>
  <c r="N115" i="212"/>
  <c r="O115" i="212"/>
  <c r="P115" i="212"/>
  <c r="Q115" i="212"/>
  <c r="R115" i="212"/>
  <c r="S115" i="212"/>
  <c r="T115" i="212"/>
  <c r="U115" i="212"/>
  <c r="AD115" i="212"/>
  <c r="AE115" i="212"/>
  <c r="AF115" i="212"/>
  <c r="AG115" i="212"/>
  <c r="C116" i="212"/>
  <c r="E116" i="212"/>
  <c r="F116" i="212"/>
  <c r="G116" i="212"/>
  <c r="H116" i="212"/>
  <c r="I116" i="212"/>
  <c r="J116" i="212"/>
  <c r="K116" i="212"/>
  <c r="L116" i="212"/>
  <c r="M116" i="212"/>
  <c r="N116" i="212"/>
  <c r="O116" i="212"/>
  <c r="P116" i="212"/>
  <c r="Q116" i="212"/>
  <c r="R116" i="212"/>
  <c r="S116" i="212"/>
  <c r="T116" i="212"/>
  <c r="U116" i="212"/>
  <c r="AD116" i="212"/>
  <c r="AE116" i="212"/>
  <c r="AF116" i="212"/>
  <c r="AG116" i="212"/>
  <c r="C117" i="212"/>
  <c r="E117" i="212"/>
  <c r="F117" i="212"/>
  <c r="G117" i="212"/>
  <c r="H117" i="212"/>
  <c r="I117" i="212"/>
  <c r="J117" i="212"/>
  <c r="K117" i="212"/>
  <c r="L117" i="212"/>
  <c r="M117" i="212"/>
  <c r="N117" i="212"/>
  <c r="O117" i="212"/>
  <c r="P117" i="212"/>
  <c r="Q117" i="212"/>
  <c r="R117" i="212"/>
  <c r="S117" i="212"/>
  <c r="T117" i="212"/>
  <c r="U117" i="212"/>
  <c r="AD117" i="212"/>
  <c r="AE117" i="212"/>
  <c r="AF117" i="212"/>
  <c r="AG117" i="212"/>
  <c r="C118" i="212"/>
  <c r="E118" i="212"/>
  <c r="F118" i="212"/>
  <c r="G118" i="212"/>
  <c r="H118" i="212"/>
  <c r="I118" i="212"/>
  <c r="J118" i="212"/>
  <c r="K118" i="212"/>
  <c r="L118" i="212"/>
  <c r="M118" i="212"/>
  <c r="N118" i="212"/>
  <c r="O118" i="212"/>
  <c r="P118" i="212"/>
  <c r="Q118" i="212"/>
  <c r="R118" i="212"/>
  <c r="S118" i="212"/>
  <c r="T118" i="212"/>
  <c r="U118" i="212"/>
  <c r="AD118" i="212"/>
  <c r="AE118" i="212"/>
  <c r="AF118" i="212"/>
  <c r="AG118" i="212"/>
  <c r="C119" i="212"/>
  <c r="E119" i="212"/>
  <c r="F119" i="212"/>
  <c r="G119" i="212"/>
  <c r="H119" i="212"/>
  <c r="I119" i="212"/>
  <c r="J119" i="212"/>
  <c r="K119" i="212"/>
  <c r="L119" i="212"/>
  <c r="M119" i="212"/>
  <c r="N119" i="212"/>
  <c r="O119" i="212"/>
  <c r="P119" i="212"/>
  <c r="Q119" i="212"/>
  <c r="R119" i="212"/>
  <c r="S119" i="212"/>
  <c r="T119" i="212"/>
  <c r="U119" i="212"/>
  <c r="AD119" i="212"/>
  <c r="AE119" i="212"/>
  <c r="AF119" i="212"/>
  <c r="AG119" i="212"/>
  <c r="C120" i="212"/>
  <c r="E120" i="212"/>
  <c r="F120" i="212"/>
  <c r="G120" i="212"/>
  <c r="H120" i="212"/>
  <c r="I120" i="212"/>
  <c r="J120" i="212"/>
  <c r="K120" i="212"/>
  <c r="L120" i="212"/>
  <c r="M120" i="212"/>
  <c r="N120" i="212"/>
  <c r="O120" i="212"/>
  <c r="P120" i="212"/>
  <c r="Q120" i="212"/>
  <c r="R120" i="212"/>
  <c r="S120" i="212"/>
  <c r="T120" i="212"/>
  <c r="U120" i="212"/>
  <c r="AD120" i="212"/>
  <c r="AE120" i="212"/>
  <c r="AF120" i="212"/>
  <c r="AG120" i="212"/>
  <c r="C121" i="212"/>
  <c r="E121" i="212"/>
  <c r="F121" i="212"/>
  <c r="G121" i="212"/>
  <c r="H121" i="212"/>
  <c r="I121" i="212"/>
  <c r="J121" i="212"/>
  <c r="K121" i="212"/>
  <c r="L121" i="212"/>
  <c r="M121" i="212"/>
  <c r="N121" i="212"/>
  <c r="O121" i="212"/>
  <c r="P121" i="212"/>
  <c r="Q121" i="212"/>
  <c r="R121" i="212"/>
  <c r="S121" i="212"/>
  <c r="T121" i="212"/>
  <c r="U121" i="212"/>
  <c r="AD121" i="212"/>
  <c r="AE121" i="212"/>
  <c r="AF121" i="212"/>
  <c r="AG121" i="212"/>
  <c r="C122" i="212"/>
  <c r="E122" i="212"/>
  <c r="F122" i="212"/>
  <c r="G122" i="212"/>
  <c r="H122" i="212"/>
  <c r="I122" i="212"/>
  <c r="J122" i="212"/>
  <c r="K122" i="212"/>
  <c r="L122" i="212"/>
  <c r="M122" i="212"/>
  <c r="N122" i="212"/>
  <c r="O122" i="212"/>
  <c r="P122" i="212"/>
  <c r="Q122" i="212"/>
  <c r="R122" i="212"/>
  <c r="S122" i="212"/>
  <c r="T122" i="212"/>
  <c r="U122" i="212"/>
  <c r="AD122" i="212"/>
  <c r="AE122" i="212"/>
  <c r="AF122" i="212"/>
  <c r="AG122" i="212"/>
  <c r="C123" i="212"/>
  <c r="E123" i="212"/>
  <c r="F123" i="212"/>
  <c r="G123" i="212"/>
  <c r="H123" i="212"/>
  <c r="I123" i="212"/>
  <c r="J123" i="212"/>
  <c r="K123" i="212"/>
  <c r="L123" i="212"/>
  <c r="M123" i="212"/>
  <c r="N123" i="212"/>
  <c r="O123" i="212"/>
  <c r="P123" i="212"/>
  <c r="Q123" i="212"/>
  <c r="R123" i="212"/>
  <c r="S123" i="212"/>
  <c r="T123" i="212"/>
  <c r="U123" i="212"/>
  <c r="AD123" i="212"/>
  <c r="AE123" i="212"/>
  <c r="AF123" i="212"/>
  <c r="AG123" i="212"/>
  <c r="C124" i="212"/>
  <c r="E124" i="212"/>
  <c r="F124" i="212"/>
  <c r="G124" i="212"/>
  <c r="H124" i="212"/>
  <c r="I124" i="212"/>
  <c r="J124" i="212"/>
  <c r="K124" i="212"/>
  <c r="L124" i="212"/>
  <c r="M124" i="212"/>
  <c r="N124" i="212"/>
  <c r="O124" i="212"/>
  <c r="P124" i="212"/>
  <c r="Q124" i="212"/>
  <c r="R124" i="212"/>
  <c r="S124" i="212"/>
  <c r="T124" i="212"/>
  <c r="U124" i="212"/>
  <c r="AD124" i="212"/>
  <c r="AE124" i="212"/>
  <c r="AF124" i="212"/>
  <c r="AG124" i="212"/>
  <c r="C125" i="212"/>
  <c r="E125" i="212"/>
  <c r="F125" i="212"/>
  <c r="G125" i="212"/>
  <c r="H125" i="212"/>
  <c r="I125" i="212"/>
  <c r="J125" i="212"/>
  <c r="K125" i="212"/>
  <c r="L125" i="212"/>
  <c r="M125" i="212"/>
  <c r="N125" i="212"/>
  <c r="O125" i="212"/>
  <c r="P125" i="212"/>
  <c r="Q125" i="212"/>
  <c r="R125" i="212"/>
  <c r="S125" i="212"/>
  <c r="T125" i="212"/>
  <c r="U125" i="212"/>
  <c r="AD125" i="212"/>
  <c r="AE125" i="212"/>
  <c r="AF125" i="212"/>
  <c r="AG125" i="212"/>
  <c r="C126" i="212"/>
  <c r="E126" i="212"/>
  <c r="F126" i="212"/>
  <c r="G126" i="212"/>
  <c r="H126" i="212"/>
  <c r="I126" i="212"/>
  <c r="J126" i="212"/>
  <c r="K126" i="212"/>
  <c r="L126" i="212"/>
  <c r="M126" i="212"/>
  <c r="N126" i="212"/>
  <c r="O126" i="212"/>
  <c r="P126" i="212"/>
  <c r="Q126" i="212"/>
  <c r="R126" i="212"/>
  <c r="S126" i="212"/>
  <c r="T126" i="212"/>
  <c r="U126" i="212"/>
  <c r="AD126" i="212"/>
  <c r="AE126" i="212"/>
  <c r="AF126" i="212"/>
  <c r="AG126" i="212"/>
  <c r="C127" i="212"/>
  <c r="E127" i="212"/>
  <c r="F127" i="212"/>
  <c r="G127" i="212"/>
  <c r="H127" i="212"/>
  <c r="I127" i="212"/>
  <c r="J127" i="212"/>
  <c r="K127" i="212"/>
  <c r="L127" i="212"/>
  <c r="M127" i="212"/>
  <c r="N127" i="212"/>
  <c r="O127" i="212"/>
  <c r="P127" i="212"/>
  <c r="Q127" i="212"/>
  <c r="R127" i="212"/>
  <c r="S127" i="212"/>
  <c r="T127" i="212"/>
  <c r="U127" i="212"/>
  <c r="AD127" i="212"/>
  <c r="AE127" i="212"/>
  <c r="AF127" i="212"/>
  <c r="AG127" i="212"/>
  <c r="C128" i="212"/>
  <c r="E128" i="212"/>
  <c r="F128" i="212"/>
  <c r="G128" i="212"/>
  <c r="H128" i="212"/>
  <c r="I128" i="212"/>
  <c r="J128" i="212"/>
  <c r="K128" i="212"/>
  <c r="L128" i="212"/>
  <c r="M128" i="212"/>
  <c r="N128" i="212"/>
  <c r="O128" i="212"/>
  <c r="P128" i="212"/>
  <c r="Q128" i="212"/>
  <c r="R128" i="212"/>
  <c r="S128" i="212"/>
  <c r="T128" i="212"/>
  <c r="U128" i="212"/>
  <c r="AD128" i="212"/>
  <c r="AE128" i="212"/>
  <c r="AF128" i="212"/>
  <c r="AG128" i="212"/>
  <c r="C129" i="212"/>
  <c r="E129" i="212"/>
  <c r="F129" i="212"/>
  <c r="G129" i="212"/>
  <c r="H129" i="212"/>
  <c r="I129" i="212"/>
  <c r="J129" i="212"/>
  <c r="K129" i="212"/>
  <c r="L129" i="212"/>
  <c r="M129" i="212"/>
  <c r="N129" i="212"/>
  <c r="O129" i="212"/>
  <c r="P129" i="212"/>
  <c r="Q129" i="212"/>
  <c r="R129" i="212"/>
  <c r="S129" i="212"/>
  <c r="T129" i="212"/>
  <c r="U129" i="212"/>
  <c r="AD129" i="212"/>
  <c r="AE129" i="212"/>
  <c r="AF129" i="212"/>
  <c r="AG129" i="212"/>
  <c r="C130" i="212"/>
  <c r="E130" i="212"/>
  <c r="F130" i="212"/>
  <c r="G130" i="212"/>
  <c r="H130" i="212"/>
  <c r="I130" i="212"/>
  <c r="J130" i="212"/>
  <c r="K130" i="212"/>
  <c r="L130" i="212"/>
  <c r="M130" i="212"/>
  <c r="N130" i="212"/>
  <c r="O130" i="212"/>
  <c r="P130" i="212"/>
  <c r="Q130" i="212"/>
  <c r="R130" i="212"/>
  <c r="S130" i="212"/>
  <c r="T130" i="212"/>
  <c r="U130" i="212"/>
  <c r="AD130" i="212"/>
  <c r="AE130" i="212"/>
  <c r="AF130" i="212"/>
  <c r="AG130" i="212"/>
  <c r="C131" i="212"/>
  <c r="E131" i="212"/>
  <c r="F131" i="212"/>
  <c r="G131" i="212"/>
  <c r="H131" i="212"/>
  <c r="I131" i="212"/>
  <c r="J131" i="212"/>
  <c r="K131" i="212"/>
  <c r="L131" i="212"/>
  <c r="M131" i="212"/>
  <c r="N131" i="212"/>
  <c r="O131" i="212"/>
  <c r="P131" i="212"/>
  <c r="Q131" i="212"/>
  <c r="R131" i="212"/>
  <c r="S131" i="212"/>
  <c r="T131" i="212"/>
  <c r="U131" i="212"/>
  <c r="AD131" i="212"/>
  <c r="AE131" i="212"/>
  <c r="AF131" i="212"/>
  <c r="AG131" i="212"/>
  <c r="C132" i="212"/>
  <c r="E132" i="212"/>
  <c r="F132" i="212"/>
  <c r="G132" i="212"/>
  <c r="H132" i="212"/>
  <c r="I132" i="212"/>
  <c r="J132" i="212"/>
  <c r="K132" i="212"/>
  <c r="L132" i="212"/>
  <c r="M132" i="212"/>
  <c r="N132" i="212"/>
  <c r="O132" i="212"/>
  <c r="P132" i="212"/>
  <c r="Q132" i="212"/>
  <c r="R132" i="212"/>
  <c r="S132" i="212"/>
  <c r="T132" i="212"/>
  <c r="U132" i="212"/>
  <c r="AD132" i="212"/>
  <c r="AE132" i="212"/>
  <c r="AF132" i="212"/>
  <c r="AG132" i="212"/>
  <c r="C133" i="212"/>
  <c r="E133" i="212"/>
  <c r="F133" i="212"/>
  <c r="G133" i="212"/>
  <c r="H133" i="212"/>
  <c r="I133" i="212"/>
  <c r="J133" i="212"/>
  <c r="K133" i="212"/>
  <c r="L133" i="212"/>
  <c r="M133" i="212"/>
  <c r="N133" i="212"/>
  <c r="O133" i="212"/>
  <c r="P133" i="212"/>
  <c r="Q133" i="212"/>
  <c r="R133" i="212"/>
  <c r="S133" i="212"/>
  <c r="T133" i="212"/>
  <c r="U133" i="212"/>
  <c r="AD133" i="212"/>
  <c r="AE133" i="212"/>
  <c r="AF133" i="212"/>
  <c r="AG133" i="212"/>
  <c r="C134" i="212"/>
  <c r="E134" i="212"/>
  <c r="F134" i="212"/>
  <c r="G134" i="212"/>
  <c r="H134" i="212"/>
  <c r="I134" i="212"/>
  <c r="J134" i="212"/>
  <c r="K134" i="212"/>
  <c r="L134" i="212"/>
  <c r="M134" i="212"/>
  <c r="N134" i="212"/>
  <c r="O134" i="212"/>
  <c r="P134" i="212"/>
  <c r="Q134" i="212"/>
  <c r="R134" i="212"/>
  <c r="S134" i="212"/>
  <c r="T134" i="212"/>
  <c r="U134" i="212"/>
  <c r="AD134" i="212"/>
  <c r="AE134" i="212"/>
  <c r="AF134" i="212"/>
  <c r="AG134" i="212"/>
  <c r="C135" i="212"/>
  <c r="E135" i="212"/>
  <c r="F135" i="212"/>
  <c r="G135" i="212"/>
  <c r="H135" i="212"/>
  <c r="I135" i="212"/>
  <c r="J135" i="212"/>
  <c r="K135" i="212"/>
  <c r="L135" i="212"/>
  <c r="M135" i="212"/>
  <c r="N135" i="212"/>
  <c r="O135" i="212"/>
  <c r="P135" i="212"/>
  <c r="Q135" i="212"/>
  <c r="R135" i="212"/>
  <c r="S135" i="212"/>
  <c r="T135" i="212"/>
  <c r="U135" i="212"/>
  <c r="AD135" i="212"/>
  <c r="AE135" i="212"/>
  <c r="AF135" i="212"/>
  <c r="AG135" i="212"/>
  <c r="C136" i="212"/>
  <c r="E136" i="212"/>
  <c r="F136" i="212"/>
  <c r="G136" i="212"/>
  <c r="H136" i="212"/>
  <c r="I136" i="212"/>
  <c r="J136" i="212"/>
  <c r="K136" i="212"/>
  <c r="L136" i="212"/>
  <c r="M136" i="212"/>
  <c r="N136" i="212"/>
  <c r="O136" i="212"/>
  <c r="P136" i="212"/>
  <c r="Q136" i="212"/>
  <c r="R136" i="212"/>
  <c r="S136" i="212"/>
  <c r="T136" i="212"/>
  <c r="U136" i="212"/>
  <c r="AD136" i="212"/>
  <c r="AE136" i="212"/>
  <c r="AF136" i="212"/>
  <c r="AG136" i="212"/>
  <c r="C137" i="212"/>
  <c r="E137" i="212"/>
  <c r="F137" i="212"/>
  <c r="G137" i="212"/>
  <c r="H137" i="212"/>
  <c r="I137" i="212"/>
  <c r="J137" i="212"/>
  <c r="K137" i="212"/>
  <c r="L137" i="212"/>
  <c r="M137" i="212"/>
  <c r="N137" i="212"/>
  <c r="O137" i="212"/>
  <c r="P137" i="212"/>
  <c r="Q137" i="212"/>
  <c r="R137" i="212"/>
  <c r="S137" i="212"/>
  <c r="T137" i="212"/>
  <c r="U137" i="212"/>
  <c r="AD137" i="212"/>
  <c r="AE137" i="212"/>
  <c r="AF137" i="212"/>
  <c r="AG137" i="212"/>
  <c r="C138" i="212"/>
  <c r="E138" i="212"/>
  <c r="F138" i="212"/>
  <c r="G138" i="212"/>
  <c r="H138" i="212"/>
  <c r="I138" i="212"/>
  <c r="J138" i="212"/>
  <c r="K138" i="212"/>
  <c r="L138" i="212"/>
  <c r="M138" i="212"/>
  <c r="N138" i="212"/>
  <c r="O138" i="212"/>
  <c r="P138" i="212"/>
  <c r="Q138" i="212"/>
  <c r="R138" i="212"/>
  <c r="S138" i="212"/>
  <c r="T138" i="212"/>
  <c r="U138" i="212"/>
  <c r="AD138" i="212"/>
  <c r="AE138" i="212"/>
  <c r="AF138" i="212"/>
  <c r="AG138" i="212"/>
  <c r="C139" i="212"/>
  <c r="E139" i="212"/>
  <c r="F139" i="212"/>
  <c r="G139" i="212"/>
  <c r="H139" i="212"/>
  <c r="I139" i="212"/>
  <c r="J139" i="212"/>
  <c r="K139" i="212"/>
  <c r="L139" i="212"/>
  <c r="M139" i="212"/>
  <c r="N139" i="212"/>
  <c r="O139" i="212"/>
  <c r="P139" i="212"/>
  <c r="Q139" i="212"/>
  <c r="R139" i="212"/>
  <c r="S139" i="212"/>
  <c r="T139" i="212"/>
  <c r="U139" i="212"/>
  <c r="AD139" i="212"/>
  <c r="AE139" i="212"/>
  <c r="AF139" i="212"/>
  <c r="AG139" i="212"/>
  <c r="C140" i="212"/>
  <c r="E140" i="212"/>
  <c r="F140" i="212"/>
  <c r="G140" i="212"/>
  <c r="H140" i="212"/>
  <c r="I140" i="212"/>
  <c r="J140" i="212"/>
  <c r="K140" i="212"/>
  <c r="L140" i="212"/>
  <c r="M140" i="212"/>
  <c r="N140" i="212"/>
  <c r="O140" i="212"/>
  <c r="P140" i="212"/>
  <c r="Q140" i="212"/>
  <c r="R140" i="212"/>
  <c r="S140" i="212"/>
  <c r="T140" i="212"/>
  <c r="U140" i="212"/>
  <c r="AD140" i="212"/>
  <c r="AE140" i="212"/>
  <c r="AF140" i="212"/>
  <c r="AG140" i="212"/>
  <c r="C141" i="212"/>
  <c r="E141" i="212"/>
  <c r="F141" i="212"/>
  <c r="G141" i="212"/>
  <c r="H141" i="212"/>
  <c r="I141" i="212"/>
  <c r="J141" i="212"/>
  <c r="K141" i="212"/>
  <c r="L141" i="212"/>
  <c r="M141" i="212"/>
  <c r="N141" i="212"/>
  <c r="O141" i="212"/>
  <c r="P141" i="212"/>
  <c r="Q141" i="212"/>
  <c r="R141" i="212"/>
  <c r="S141" i="212"/>
  <c r="T141" i="212"/>
  <c r="U141" i="212"/>
  <c r="AD141" i="212"/>
  <c r="AE141" i="212"/>
  <c r="AF141" i="212"/>
  <c r="AG141" i="212"/>
  <c r="C142" i="212"/>
  <c r="E142" i="212"/>
  <c r="F142" i="212"/>
  <c r="G142" i="212"/>
  <c r="H142" i="212"/>
  <c r="I142" i="212"/>
  <c r="J142" i="212"/>
  <c r="K142" i="212"/>
  <c r="L142" i="212"/>
  <c r="M142" i="212"/>
  <c r="N142" i="212"/>
  <c r="O142" i="212"/>
  <c r="P142" i="212"/>
  <c r="Q142" i="212"/>
  <c r="R142" i="212"/>
  <c r="S142" i="212"/>
  <c r="T142" i="212"/>
  <c r="U142" i="212"/>
  <c r="AD142" i="212"/>
  <c r="AE142" i="212"/>
  <c r="AF142" i="212"/>
  <c r="AG142" i="212"/>
  <c r="C143" i="212"/>
  <c r="E143" i="212"/>
  <c r="F143" i="212"/>
  <c r="G143" i="212"/>
  <c r="H143" i="212"/>
  <c r="I143" i="212"/>
  <c r="J143" i="212"/>
  <c r="K143" i="212"/>
  <c r="L143" i="212"/>
  <c r="M143" i="212"/>
  <c r="N143" i="212"/>
  <c r="O143" i="212"/>
  <c r="P143" i="212"/>
  <c r="Q143" i="212"/>
  <c r="R143" i="212"/>
  <c r="S143" i="212"/>
  <c r="T143" i="212"/>
  <c r="U143" i="212"/>
  <c r="AD143" i="212"/>
  <c r="AE143" i="212"/>
  <c r="AF143" i="212"/>
  <c r="AG143" i="212"/>
  <c r="C144" i="212"/>
  <c r="E144" i="212"/>
  <c r="F144" i="212"/>
  <c r="G144" i="212"/>
  <c r="H144" i="212"/>
  <c r="I144" i="212"/>
  <c r="J144" i="212"/>
  <c r="K144" i="212"/>
  <c r="L144" i="212"/>
  <c r="M144" i="212"/>
  <c r="N144" i="212"/>
  <c r="O144" i="212"/>
  <c r="P144" i="212"/>
  <c r="Q144" i="212"/>
  <c r="R144" i="212"/>
  <c r="S144" i="212"/>
  <c r="T144" i="212"/>
  <c r="U144" i="212"/>
  <c r="AD144" i="212"/>
  <c r="AE144" i="212"/>
  <c r="AF144" i="212"/>
  <c r="AG144" i="212"/>
  <c r="C145" i="212"/>
  <c r="E145" i="212"/>
  <c r="F145" i="212"/>
  <c r="G145" i="212"/>
  <c r="H145" i="212"/>
  <c r="I145" i="212"/>
  <c r="J145" i="212"/>
  <c r="K145" i="212"/>
  <c r="L145" i="212"/>
  <c r="M145" i="212"/>
  <c r="N145" i="212"/>
  <c r="O145" i="212"/>
  <c r="P145" i="212"/>
  <c r="Q145" i="212"/>
  <c r="R145" i="212"/>
  <c r="S145" i="212"/>
  <c r="T145" i="212"/>
  <c r="U145" i="212"/>
  <c r="AD145" i="212"/>
  <c r="AE145" i="212"/>
  <c r="AF145" i="212"/>
  <c r="AG145" i="212"/>
  <c r="C146" i="212"/>
  <c r="E146" i="212"/>
  <c r="F146" i="212"/>
  <c r="G146" i="212"/>
  <c r="H146" i="212"/>
  <c r="I146" i="212"/>
  <c r="J146" i="212"/>
  <c r="K146" i="212"/>
  <c r="L146" i="212"/>
  <c r="M146" i="212"/>
  <c r="N146" i="212"/>
  <c r="O146" i="212"/>
  <c r="P146" i="212"/>
  <c r="Q146" i="212"/>
  <c r="R146" i="212"/>
  <c r="S146" i="212"/>
  <c r="T146" i="212"/>
  <c r="U146" i="212"/>
  <c r="AD146" i="212"/>
  <c r="AE146" i="212"/>
  <c r="AF146" i="212"/>
  <c r="AG146" i="212"/>
  <c r="C147" i="212"/>
  <c r="E147" i="212"/>
  <c r="F147" i="212"/>
  <c r="G147" i="212"/>
  <c r="H147" i="212"/>
  <c r="I147" i="212"/>
  <c r="J147" i="212"/>
  <c r="K147" i="212"/>
  <c r="L147" i="212"/>
  <c r="M147" i="212"/>
  <c r="N147" i="212"/>
  <c r="O147" i="212"/>
  <c r="P147" i="212"/>
  <c r="Q147" i="212"/>
  <c r="R147" i="212"/>
  <c r="S147" i="212"/>
  <c r="T147" i="212"/>
  <c r="U147" i="212"/>
  <c r="AD147" i="212"/>
  <c r="AE147" i="212"/>
  <c r="AF147" i="212"/>
  <c r="AG147" i="212"/>
  <c r="C148" i="212"/>
  <c r="E148" i="212"/>
  <c r="F148" i="212"/>
  <c r="G148" i="212"/>
  <c r="H148" i="212"/>
  <c r="I148" i="212"/>
  <c r="J148" i="212"/>
  <c r="K148" i="212"/>
  <c r="L148" i="212"/>
  <c r="M148" i="212"/>
  <c r="N148" i="212"/>
  <c r="O148" i="212"/>
  <c r="P148" i="212"/>
  <c r="Q148" i="212"/>
  <c r="R148" i="212"/>
  <c r="S148" i="212"/>
  <c r="T148" i="212"/>
  <c r="U148" i="212"/>
  <c r="AD148" i="212"/>
  <c r="AE148" i="212"/>
  <c r="AF148" i="212"/>
  <c r="AG148" i="212"/>
  <c r="C149" i="212"/>
  <c r="E149" i="212"/>
  <c r="F149" i="212"/>
  <c r="G149" i="212"/>
  <c r="H149" i="212"/>
  <c r="I149" i="212"/>
  <c r="J149" i="212"/>
  <c r="K149" i="212"/>
  <c r="L149" i="212"/>
  <c r="M149" i="212"/>
  <c r="N149" i="212"/>
  <c r="O149" i="212"/>
  <c r="P149" i="212"/>
  <c r="Q149" i="212"/>
  <c r="R149" i="212"/>
  <c r="S149" i="212"/>
  <c r="T149" i="212"/>
  <c r="U149" i="212"/>
  <c r="AD149" i="212"/>
  <c r="AE149" i="212"/>
  <c r="AF149" i="212"/>
  <c r="AG149" i="212"/>
  <c r="C150" i="212"/>
  <c r="E150" i="212"/>
  <c r="F150" i="212"/>
  <c r="G150" i="212"/>
  <c r="H150" i="212"/>
  <c r="I150" i="212"/>
  <c r="J150" i="212"/>
  <c r="K150" i="212"/>
  <c r="L150" i="212"/>
  <c r="M150" i="212"/>
  <c r="N150" i="212"/>
  <c r="O150" i="212"/>
  <c r="P150" i="212"/>
  <c r="Q150" i="212"/>
  <c r="R150" i="212"/>
  <c r="S150" i="212"/>
  <c r="T150" i="212"/>
  <c r="U150" i="212"/>
  <c r="AD150" i="212"/>
  <c r="AE150" i="212"/>
  <c r="AF150" i="212"/>
  <c r="AG150" i="212"/>
  <c r="C151" i="212"/>
  <c r="E151" i="212"/>
  <c r="F151" i="212"/>
  <c r="G151" i="212"/>
  <c r="H151" i="212"/>
  <c r="I151" i="212"/>
  <c r="J151" i="212"/>
  <c r="K151" i="212"/>
  <c r="L151" i="212"/>
  <c r="M151" i="212"/>
  <c r="N151" i="212"/>
  <c r="O151" i="212"/>
  <c r="P151" i="212"/>
  <c r="Q151" i="212"/>
  <c r="R151" i="212"/>
  <c r="S151" i="212"/>
  <c r="T151" i="212"/>
  <c r="U151" i="212"/>
  <c r="AD151" i="212"/>
  <c r="AE151" i="212"/>
  <c r="AF151" i="212"/>
  <c r="AG151" i="212"/>
  <c r="C152" i="212"/>
  <c r="E152" i="212"/>
  <c r="F152" i="212"/>
  <c r="G152" i="212"/>
  <c r="H152" i="212"/>
  <c r="I152" i="212"/>
  <c r="J152" i="212"/>
  <c r="K152" i="212"/>
  <c r="L152" i="212"/>
  <c r="M152" i="212"/>
  <c r="N152" i="212"/>
  <c r="O152" i="212"/>
  <c r="P152" i="212"/>
  <c r="Q152" i="212"/>
  <c r="R152" i="212"/>
  <c r="S152" i="212"/>
  <c r="T152" i="212"/>
  <c r="U152" i="212"/>
  <c r="AD152" i="212"/>
  <c r="AE152" i="212"/>
  <c r="AF152" i="212"/>
  <c r="AG152" i="212"/>
  <c r="C153" i="212"/>
  <c r="E153" i="212"/>
  <c r="F153" i="212"/>
  <c r="G153" i="212"/>
  <c r="H153" i="212"/>
  <c r="I153" i="212"/>
  <c r="J153" i="212"/>
  <c r="K153" i="212"/>
  <c r="L153" i="212"/>
  <c r="M153" i="212"/>
  <c r="N153" i="212"/>
  <c r="O153" i="212"/>
  <c r="P153" i="212"/>
  <c r="Q153" i="212"/>
  <c r="R153" i="212"/>
  <c r="S153" i="212"/>
  <c r="T153" i="212"/>
  <c r="U153" i="212"/>
  <c r="AD153" i="212"/>
  <c r="AE153" i="212"/>
  <c r="AF153" i="212"/>
  <c r="AG153" i="212"/>
  <c r="C154" i="212"/>
  <c r="E154" i="212"/>
  <c r="F154" i="212"/>
  <c r="G154" i="212"/>
  <c r="H154" i="212"/>
  <c r="I154" i="212"/>
  <c r="J154" i="212"/>
  <c r="K154" i="212"/>
  <c r="L154" i="212"/>
  <c r="M154" i="212"/>
  <c r="N154" i="212"/>
  <c r="O154" i="212"/>
  <c r="P154" i="212"/>
  <c r="Q154" i="212"/>
  <c r="R154" i="212"/>
  <c r="S154" i="212"/>
  <c r="T154" i="212"/>
  <c r="U154" i="212"/>
  <c r="AD154" i="212"/>
  <c r="AE154" i="212"/>
  <c r="AF154" i="212"/>
  <c r="AG154" i="212"/>
  <c r="C155" i="212"/>
  <c r="E155" i="212"/>
  <c r="F155" i="212"/>
  <c r="G155" i="212"/>
  <c r="H155" i="212"/>
  <c r="I155" i="212"/>
  <c r="J155" i="212"/>
  <c r="K155" i="212"/>
  <c r="L155" i="212"/>
  <c r="M155" i="212"/>
  <c r="N155" i="212"/>
  <c r="O155" i="212"/>
  <c r="P155" i="212"/>
  <c r="Q155" i="212"/>
  <c r="R155" i="212"/>
  <c r="S155" i="212"/>
  <c r="T155" i="212"/>
  <c r="U155" i="212"/>
  <c r="AD155" i="212"/>
  <c r="AE155" i="212"/>
  <c r="AF155" i="212"/>
  <c r="AG155" i="212"/>
  <c r="C156" i="212"/>
  <c r="E156" i="212"/>
  <c r="F156" i="212"/>
  <c r="G156" i="212"/>
  <c r="H156" i="212"/>
  <c r="I156" i="212"/>
  <c r="J156" i="212"/>
  <c r="K156" i="212"/>
  <c r="L156" i="212"/>
  <c r="M156" i="212"/>
  <c r="N156" i="212"/>
  <c r="O156" i="212"/>
  <c r="P156" i="212"/>
  <c r="Q156" i="212"/>
  <c r="R156" i="212"/>
  <c r="S156" i="212"/>
  <c r="T156" i="212"/>
  <c r="U156" i="212"/>
  <c r="AD156" i="212"/>
  <c r="AE156" i="212"/>
  <c r="AF156" i="212"/>
  <c r="AG156" i="212"/>
  <c r="W5" i="212"/>
  <c r="W6" i="212"/>
  <c r="W7" i="212"/>
  <c r="W8" i="212"/>
  <c r="W9" i="212"/>
  <c r="W10" i="212"/>
  <c r="W11" i="212"/>
  <c r="W12" i="212"/>
  <c r="W13" i="212"/>
  <c r="W14" i="212"/>
  <c r="W15" i="212"/>
  <c r="W16" i="212"/>
  <c r="W17" i="212"/>
  <c r="W18" i="212"/>
  <c r="W19" i="212"/>
  <c r="W20" i="212"/>
  <c r="W21" i="212"/>
  <c r="W22" i="212"/>
  <c r="W23" i="212"/>
  <c r="W24" i="212"/>
  <c r="W25" i="212"/>
  <c r="W26" i="212"/>
  <c r="W27" i="212"/>
  <c r="W28" i="212"/>
  <c r="W29" i="212"/>
  <c r="W30" i="212"/>
  <c r="W31" i="212"/>
  <c r="W32" i="212"/>
  <c r="W33" i="212"/>
  <c r="W34" i="212"/>
  <c r="W35" i="212"/>
  <c r="W36" i="212"/>
  <c r="W37" i="212"/>
  <c r="W38" i="212"/>
  <c r="W39" i="212"/>
  <c r="W40" i="212"/>
  <c r="W41" i="212"/>
  <c r="W42" i="212"/>
  <c r="W43" i="212"/>
  <c r="W44" i="212"/>
  <c r="W45" i="212"/>
  <c r="W46" i="212"/>
  <c r="W47" i="212"/>
  <c r="W48" i="212"/>
  <c r="W49" i="212"/>
  <c r="W50" i="212"/>
  <c r="W51" i="212"/>
  <c r="W52" i="212"/>
  <c r="W53" i="212"/>
  <c r="W54" i="212"/>
  <c r="W55" i="212"/>
  <c r="W56" i="212"/>
  <c r="W57" i="212"/>
  <c r="W58" i="212"/>
  <c r="W59" i="212"/>
  <c r="W60" i="212"/>
  <c r="W61" i="212"/>
  <c r="W62" i="212"/>
  <c r="W63" i="212"/>
  <c r="W64" i="212"/>
  <c r="W65" i="212"/>
  <c r="W66" i="212"/>
  <c r="W67" i="212"/>
  <c r="W68" i="212"/>
  <c r="W69" i="212"/>
  <c r="W70" i="212"/>
  <c r="W71" i="212"/>
  <c r="W72" i="212"/>
  <c r="W73" i="212"/>
  <c r="W74" i="212"/>
  <c r="W75" i="212"/>
  <c r="W76" i="212"/>
  <c r="W77" i="212"/>
  <c r="W78" i="212"/>
  <c r="W79" i="212"/>
  <c r="W80" i="212"/>
  <c r="W81" i="212"/>
  <c r="W82" i="212"/>
  <c r="W83" i="212"/>
  <c r="W84" i="212"/>
  <c r="W85" i="212"/>
  <c r="W86" i="212"/>
  <c r="W87" i="212"/>
  <c r="W88" i="212"/>
  <c r="W89" i="212"/>
  <c r="W90" i="212"/>
  <c r="W91" i="212"/>
  <c r="W92" i="212"/>
  <c r="W93" i="212"/>
  <c r="W94" i="212"/>
  <c r="W95" i="212"/>
  <c r="W96" i="212"/>
  <c r="W97" i="212"/>
  <c r="W98" i="212"/>
  <c r="W99" i="212"/>
  <c r="W100" i="212"/>
  <c r="W101" i="212"/>
  <c r="W102" i="212"/>
  <c r="W103" i="212"/>
  <c r="W104" i="212"/>
  <c r="W105" i="212"/>
  <c r="W106" i="212"/>
  <c r="W107" i="212"/>
  <c r="W108" i="212"/>
  <c r="W109" i="212"/>
  <c r="W110" i="212"/>
  <c r="W111" i="212"/>
  <c r="W112" i="212"/>
  <c r="W113" i="212"/>
  <c r="W114" i="212"/>
  <c r="W115" i="212"/>
  <c r="W116" i="212"/>
  <c r="W117" i="212"/>
  <c r="W118" i="212"/>
  <c r="W119" i="212"/>
  <c r="W120" i="212"/>
  <c r="W121" i="212"/>
  <c r="W122" i="212"/>
  <c r="W123" i="212"/>
  <c r="W124" i="212"/>
  <c r="W125" i="212"/>
  <c r="W126" i="212"/>
  <c r="W127" i="212"/>
  <c r="W128" i="212"/>
  <c r="W129" i="212"/>
  <c r="W130" i="212"/>
  <c r="W131" i="212"/>
  <c r="W132" i="212"/>
  <c r="W133" i="212"/>
  <c r="W134" i="212"/>
  <c r="W135" i="212"/>
  <c r="W136" i="212"/>
  <c r="W137" i="212"/>
  <c r="W138" i="212"/>
  <c r="W139" i="212"/>
  <c r="W140" i="212"/>
  <c r="W141" i="212"/>
  <c r="W142" i="212"/>
  <c r="W143" i="212"/>
  <c r="W144" i="212"/>
  <c r="W145" i="212"/>
  <c r="W146" i="212"/>
  <c r="W147" i="212"/>
  <c r="W148" i="212"/>
  <c r="W149" i="212"/>
  <c r="W150" i="212"/>
  <c r="W151" i="212"/>
  <c r="W152" i="212"/>
  <c r="W153" i="212"/>
  <c r="W154" i="212"/>
  <c r="W155" i="212"/>
  <c r="W156" i="212"/>
  <c r="W4" i="212"/>
  <c r="AH156" i="212" l="1"/>
  <c r="V156" i="212" s="1"/>
  <c r="AH155" i="212"/>
  <c r="V155" i="212" s="1"/>
  <c r="AH154" i="212"/>
  <c r="V154" i="212" s="1"/>
  <c r="AH153" i="212"/>
  <c r="V153" i="212" s="1"/>
  <c r="AH152" i="212"/>
  <c r="V152" i="212" s="1"/>
  <c r="AH151" i="212"/>
  <c r="V151" i="212" s="1"/>
  <c r="AH150" i="212"/>
  <c r="V150" i="212" s="1"/>
  <c r="AH149" i="212"/>
  <c r="V149" i="212" s="1"/>
  <c r="AH148" i="212"/>
  <c r="V148" i="212" s="1"/>
  <c r="AH147" i="212"/>
  <c r="V147" i="212" s="1"/>
  <c r="AH146" i="212"/>
  <c r="V146" i="212" s="1"/>
  <c r="AH145" i="212"/>
  <c r="V145" i="212" s="1"/>
  <c r="AH144" i="212"/>
  <c r="V144" i="212" s="1"/>
  <c r="AH143" i="212"/>
  <c r="V143" i="212" s="1"/>
  <c r="AH142" i="212"/>
  <c r="V142" i="212" s="1"/>
  <c r="AH141" i="212"/>
  <c r="V141" i="212" s="1"/>
  <c r="AH140" i="212"/>
  <c r="V140" i="212" s="1"/>
  <c r="AH139" i="212"/>
  <c r="V139" i="212" s="1"/>
  <c r="AH138" i="212"/>
  <c r="V138" i="212" s="1"/>
  <c r="AH137" i="212"/>
  <c r="V137" i="212" s="1"/>
  <c r="AH136" i="212"/>
  <c r="V136" i="212" s="1"/>
  <c r="AH135" i="212"/>
  <c r="V135" i="212" s="1"/>
  <c r="AH134" i="212"/>
  <c r="V134" i="212" s="1"/>
  <c r="AH133" i="212"/>
  <c r="V133" i="212" s="1"/>
  <c r="AH132" i="212"/>
  <c r="V132" i="212" s="1"/>
  <c r="AH131" i="212"/>
  <c r="V131" i="212" s="1"/>
  <c r="AH130" i="212"/>
  <c r="V130" i="212" s="1"/>
  <c r="AH129" i="212"/>
  <c r="V129" i="212" s="1"/>
  <c r="AH128" i="212"/>
  <c r="V128" i="212" s="1"/>
  <c r="AH127" i="212"/>
  <c r="V127" i="212" s="1"/>
  <c r="AH126" i="212"/>
  <c r="V126" i="212" s="1"/>
  <c r="AH125" i="212"/>
  <c r="V125" i="212" s="1"/>
  <c r="AH124" i="212"/>
  <c r="V124" i="212" s="1"/>
  <c r="AH123" i="212"/>
  <c r="V123" i="212" s="1"/>
  <c r="AH122" i="212"/>
  <c r="V122" i="212" s="1"/>
  <c r="AH121" i="212"/>
  <c r="V121" i="212" s="1"/>
  <c r="AH120" i="212"/>
  <c r="V120" i="212" s="1"/>
  <c r="AH119" i="212"/>
  <c r="V119" i="212" s="1"/>
  <c r="AH118" i="212"/>
  <c r="V118" i="212" s="1"/>
  <c r="AH117" i="212"/>
  <c r="V117" i="212" s="1"/>
  <c r="AH116" i="212"/>
  <c r="V116" i="212" s="1"/>
  <c r="AH115" i="212"/>
  <c r="V115" i="212" s="1"/>
  <c r="AH114" i="212"/>
  <c r="V114" i="212" s="1"/>
  <c r="AH113" i="212"/>
  <c r="V113" i="212" s="1"/>
  <c r="AH112" i="212"/>
  <c r="V112" i="212" s="1"/>
  <c r="AH111" i="212"/>
  <c r="V111" i="212" s="1"/>
  <c r="AH110" i="212"/>
  <c r="V110" i="212" s="1"/>
  <c r="AH109" i="212"/>
  <c r="V109" i="212" s="1"/>
  <c r="AH108" i="212"/>
  <c r="V108" i="212" s="1"/>
  <c r="AH107" i="212"/>
  <c r="V107" i="212" s="1"/>
  <c r="AH106" i="212"/>
  <c r="V106" i="212" s="1"/>
  <c r="AH105" i="212"/>
  <c r="V105" i="212" s="1"/>
  <c r="AH104" i="212"/>
  <c r="V104" i="212" s="1"/>
  <c r="AH103" i="212"/>
  <c r="V103" i="212" s="1"/>
  <c r="AH102" i="212"/>
  <c r="V102" i="212" s="1"/>
  <c r="AH101" i="212"/>
  <c r="V101" i="212" s="1"/>
  <c r="AH100" i="212"/>
  <c r="V100" i="212" s="1"/>
  <c r="AH99" i="212"/>
  <c r="V99" i="212" s="1"/>
  <c r="AH98" i="212"/>
  <c r="V98" i="212" s="1"/>
  <c r="AH97" i="212"/>
  <c r="V97" i="212" s="1"/>
  <c r="AH96" i="212"/>
  <c r="V96" i="212" s="1"/>
  <c r="AH95" i="212"/>
  <c r="V95" i="212" s="1"/>
  <c r="AH94" i="212"/>
  <c r="V94" i="212" s="1"/>
  <c r="AH93" i="212"/>
  <c r="V93" i="212" s="1"/>
  <c r="AH92" i="212"/>
  <c r="V92" i="212" s="1"/>
  <c r="AH91" i="212"/>
  <c r="V91" i="212" s="1"/>
  <c r="AH90" i="212"/>
  <c r="V90" i="212" s="1"/>
  <c r="AH89" i="212"/>
  <c r="V89" i="212" s="1"/>
  <c r="AH88" i="212"/>
  <c r="V88" i="212" s="1"/>
  <c r="AH87" i="212"/>
  <c r="V87" i="212" s="1"/>
  <c r="AH86" i="212"/>
  <c r="V86" i="212" s="1"/>
  <c r="AH85" i="212"/>
  <c r="V85" i="212" s="1"/>
  <c r="AH84" i="212"/>
  <c r="V84" i="212" s="1"/>
  <c r="AH83" i="212"/>
  <c r="V83" i="212" s="1"/>
  <c r="AH82" i="212"/>
  <c r="V82" i="212" s="1"/>
  <c r="AH81" i="212"/>
  <c r="V81" i="212" s="1"/>
  <c r="AH80" i="212"/>
  <c r="V80" i="212" s="1"/>
  <c r="AH79" i="212"/>
  <c r="V79" i="212" s="1"/>
  <c r="AH78" i="212"/>
  <c r="V78" i="212" s="1"/>
  <c r="AH77" i="212"/>
  <c r="V77" i="212" s="1"/>
  <c r="AH76" i="212"/>
  <c r="V76" i="212" s="1"/>
  <c r="AH75" i="212"/>
  <c r="V75" i="212" s="1"/>
  <c r="AH74" i="212"/>
  <c r="V74" i="212" s="1"/>
  <c r="AH73" i="212"/>
  <c r="V73" i="212" s="1"/>
  <c r="AH72" i="212"/>
  <c r="V72" i="212" s="1"/>
  <c r="AH71" i="212"/>
  <c r="V71" i="212" s="1"/>
  <c r="AH70" i="212"/>
  <c r="V70" i="212" s="1"/>
  <c r="AH69" i="212"/>
  <c r="V69" i="212" s="1"/>
  <c r="AH68" i="212"/>
  <c r="V68" i="212" s="1"/>
  <c r="AH67" i="212"/>
  <c r="V67" i="212" s="1"/>
  <c r="AH66" i="212"/>
  <c r="V66" i="212" s="1"/>
  <c r="AH65" i="212"/>
  <c r="V65" i="212" s="1"/>
  <c r="AH64" i="212"/>
  <c r="V64" i="212" s="1"/>
  <c r="AH63" i="212"/>
  <c r="V63" i="212" s="1"/>
  <c r="AH62" i="212"/>
  <c r="V62" i="212" s="1"/>
  <c r="AH61" i="212"/>
  <c r="V61" i="212" s="1"/>
  <c r="AH60" i="212"/>
  <c r="V60" i="212" s="1"/>
  <c r="AH59" i="212"/>
  <c r="V59" i="212" s="1"/>
  <c r="AH58" i="212"/>
  <c r="V58" i="212" s="1"/>
  <c r="AH57" i="212"/>
  <c r="V57" i="212" s="1"/>
  <c r="AH56" i="212"/>
  <c r="V56" i="212" s="1"/>
  <c r="AH55" i="212"/>
  <c r="V55" i="212" s="1"/>
  <c r="AH54" i="212"/>
  <c r="V54" i="212" s="1"/>
  <c r="AH53" i="212"/>
  <c r="V53" i="212" s="1"/>
  <c r="AH52" i="212"/>
  <c r="V52" i="212" s="1"/>
  <c r="AH51" i="212"/>
  <c r="V51" i="212" s="1"/>
  <c r="AH50" i="212"/>
  <c r="V50" i="212" s="1"/>
  <c r="AH49" i="212"/>
  <c r="V49" i="212" s="1"/>
  <c r="AH48" i="212"/>
  <c r="V48" i="212" s="1"/>
  <c r="AH47" i="212"/>
  <c r="V47" i="212" s="1"/>
  <c r="AH46" i="212"/>
  <c r="V46" i="212" s="1"/>
  <c r="AH45" i="212"/>
  <c r="V45" i="212" s="1"/>
  <c r="AH44" i="212"/>
  <c r="V44" i="212" s="1"/>
  <c r="AH43" i="212"/>
  <c r="V43" i="212" s="1"/>
  <c r="AH42" i="212"/>
  <c r="V42" i="212" s="1"/>
  <c r="AH41" i="212"/>
  <c r="V41" i="212" s="1"/>
  <c r="AH40" i="212"/>
  <c r="V40" i="212" s="1"/>
  <c r="AH39" i="212"/>
  <c r="V39" i="212" s="1"/>
  <c r="AH38" i="212"/>
  <c r="V38" i="212" s="1"/>
  <c r="AH37" i="212"/>
  <c r="V37" i="212" s="1"/>
  <c r="AH36" i="212"/>
  <c r="V36" i="212" s="1"/>
  <c r="AH35" i="212"/>
  <c r="V35" i="212" s="1"/>
  <c r="AH34" i="212"/>
  <c r="V34" i="212" s="1"/>
  <c r="AH33" i="212"/>
  <c r="V33" i="212" s="1"/>
  <c r="AH32" i="212"/>
  <c r="V32" i="212" s="1"/>
  <c r="AH31" i="212"/>
  <c r="V31" i="212" s="1"/>
  <c r="AH30" i="212"/>
  <c r="V30" i="212" s="1"/>
  <c r="AH29" i="212"/>
  <c r="V29" i="212" s="1"/>
  <c r="AH28" i="212"/>
  <c r="V28" i="212" s="1"/>
  <c r="AH27" i="212"/>
  <c r="V27" i="212" s="1"/>
  <c r="AH26" i="212"/>
  <c r="V26" i="212" s="1"/>
  <c r="AH25" i="212"/>
  <c r="V25" i="212" s="1"/>
  <c r="AH24" i="212"/>
  <c r="V24" i="212" s="1"/>
  <c r="AH23" i="212"/>
  <c r="V23" i="212" s="1"/>
  <c r="AH22" i="212"/>
  <c r="V22" i="212" s="1"/>
  <c r="AH21" i="212"/>
  <c r="V21" i="212" s="1"/>
  <c r="AH20" i="212"/>
  <c r="V20" i="212" s="1"/>
  <c r="AH19" i="212"/>
  <c r="V19" i="212" s="1"/>
  <c r="AH18" i="212"/>
  <c r="V18" i="212" s="1"/>
  <c r="AH17" i="212"/>
  <c r="V17" i="212" s="1"/>
  <c r="AH16" i="212"/>
  <c r="V16" i="212" s="1"/>
  <c r="AH15" i="212"/>
  <c r="V15" i="212" s="1"/>
  <c r="AH14" i="212"/>
  <c r="V14" i="212" s="1"/>
  <c r="AH13" i="212"/>
  <c r="V13" i="212" s="1"/>
  <c r="AH12" i="212"/>
  <c r="V12" i="212" s="1"/>
  <c r="AH11" i="212"/>
  <c r="V11" i="212" s="1"/>
  <c r="AH10" i="212"/>
  <c r="V10" i="212" s="1"/>
  <c r="AH9" i="212"/>
  <c r="V9" i="212" s="1"/>
  <c r="AH8" i="212"/>
  <c r="V8" i="212" s="1"/>
  <c r="AH7" i="212"/>
  <c r="V7" i="212" s="1"/>
  <c r="AH6" i="212"/>
  <c r="V6" i="212" s="1"/>
  <c r="AH5" i="212"/>
  <c r="V5" i="212" s="1"/>
  <c r="AH4" i="212"/>
  <c r="V4" i="212" s="1"/>
  <c r="D155" i="212"/>
  <c r="D153" i="212"/>
  <c r="D151" i="212"/>
  <c r="D149" i="212"/>
  <c r="D147" i="212"/>
  <c r="D145" i="212"/>
  <c r="D143" i="212"/>
  <c r="D141" i="212"/>
  <c r="D139" i="212"/>
  <c r="D137" i="212"/>
  <c r="D135" i="212"/>
  <c r="D133" i="212"/>
  <c r="D131" i="212"/>
  <c r="D129" i="212"/>
  <c r="D127" i="212"/>
  <c r="D125" i="212"/>
  <c r="D123" i="212"/>
  <c r="D121" i="212"/>
  <c r="D119" i="212"/>
  <c r="D117" i="212"/>
  <c r="D115" i="212"/>
  <c r="D113" i="212"/>
  <c r="D111" i="212"/>
  <c r="D109" i="212"/>
  <c r="D107" i="212"/>
  <c r="D105" i="212"/>
  <c r="D103" i="212"/>
  <c r="D101" i="212"/>
  <c r="D99" i="212"/>
  <c r="D97" i="212"/>
  <c r="D95" i="212"/>
  <c r="D93" i="212"/>
  <c r="D91" i="212"/>
  <c r="D89" i="212"/>
  <c r="D87" i="212"/>
  <c r="D85" i="212"/>
  <c r="D83" i="212"/>
  <c r="D81" i="212"/>
  <c r="D79" i="212"/>
  <c r="D77" i="212"/>
  <c r="D75" i="212"/>
  <c r="D73" i="212"/>
  <c r="D156" i="212"/>
  <c r="D154" i="212"/>
  <c r="D152" i="212"/>
  <c r="D150" i="212"/>
  <c r="D148" i="212"/>
  <c r="D146" i="212"/>
  <c r="D144" i="212"/>
  <c r="D142" i="212"/>
  <c r="D140" i="212"/>
  <c r="D138" i="212"/>
  <c r="D136" i="212"/>
  <c r="D134" i="212"/>
  <c r="D132" i="212"/>
  <c r="D130" i="212"/>
  <c r="D128" i="212"/>
  <c r="D126" i="212"/>
  <c r="D124" i="212"/>
  <c r="D122" i="212"/>
  <c r="D120" i="212"/>
  <c r="D118" i="212"/>
  <c r="D116" i="212"/>
  <c r="D114" i="212"/>
  <c r="D112" i="212"/>
  <c r="D110" i="212"/>
  <c r="D108" i="212"/>
  <c r="D106" i="212"/>
  <c r="D104" i="212"/>
  <c r="D102" i="212"/>
  <c r="D100" i="212"/>
  <c r="D98" i="212"/>
  <c r="D96" i="212"/>
  <c r="D94" i="212"/>
  <c r="D92" i="212"/>
  <c r="D90" i="212"/>
  <c r="D88" i="212"/>
  <c r="D86" i="212"/>
  <c r="D84" i="212"/>
  <c r="D82" i="212"/>
  <c r="D80" i="212"/>
  <c r="D78" i="212"/>
  <c r="D76" i="212"/>
  <c r="D74" i="212"/>
  <c r="D72" i="212"/>
  <c r="D70" i="212"/>
  <c r="D68" i="212"/>
  <c r="D66" i="212"/>
  <c r="D64" i="212"/>
  <c r="D62" i="212"/>
  <c r="D60" i="212"/>
  <c r="D58" i="212"/>
  <c r="D56" i="212"/>
  <c r="D54" i="212"/>
  <c r="D52" i="212"/>
  <c r="D50" i="212"/>
  <c r="D48" i="212"/>
  <c r="D46" i="212"/>
  <c r="D44" i="212"/>
  <c r="D42" i="212"/>
  <c r="D40" i="212"/>
  <c r="D38" i="212"/>
  <c r="D36" i="212"/>
  <c r="D34" i="212"/>
  <c r="D32" i="212"/>
  <c r="D30" i="212"/>
  <c r="D28" i="212"/>
  <c r="D26" i="212"/>
  <c r="D24" i="212"/>
  <c r="D22" i="212"/>
  <c r="D20" i="212"/>
  <c r="D18" i="212"/>
  <c r="D16" i="212"/>
  <c r="D14" i="212"/>
  <c r="D12" i="212"/>
  <c r="D10" i="212"/>
  <c r="D8" i="212"/>
  <c r="D6" i="212"/>
  <c r="D4" i="212"/>
  <c r="D71" i="212"/>
  <c r="D69" i="212"/>
  <c r="D67" i="212"/>
  <c r="D65" i="212"/>
  <c r="D63" i="212"/>
  <c r="D61" i="212"/>
  <c r="D59" i="212"/>
  <c r="D57" i="212"/>
  <c r="D55" i="212"/>
  <c r="D53" i="212"/>
  <c r="D51" i="212"/>
  <c r="D49" i="212"/>
  <c r="D47" i="212"/>
  <c r="D45" i="212"/>
  <c r="D43" i="212"/>
  <c r="D41" i="212"/>
  <c r="D39" i="212"/>
  <c r="D37" i="212"/>
  <c r="D35" i="212"/>
  <c r="D33" i="212"/>
  <c r="D31" i="212"/>
  <c r="D29" i="212"/>
  <c r="D27" i="212"/>
  <c r="D25" i="212"/>
  <c r="D23" i="212"/>
  <c r="D21" i="212"/>
  <c r="D19" i="212"/>
  <c r="D17" i="212"/>
  <c r="D15" i="212"/>
  <c r="D13" i="212"/>
  <c r="D11" i="212"/>
  <c r="D9" i="212"/>
  <c r="D7" i="212"/>
  <c r="D5" i="212"/>
  <c r="AQ48" i="205"/>
  <c r="AR48" i="205"/>
  <c r="AS48" i="205"/>
  <c r="AT48" i="205"/>
  <c r="AU48" i="205"/>
  <c r="AV48" i="205"/>
  <c r="AW48" i="205"/>
  <c r="AX48" i="205"/>
  <c r="C4" i="213" l="1" a="1"/>
  <c r="C28" i="213" a="1"/>
  <c r="CH48" i="205"/>
  <c r="O38" i="213"/>
  <c r="E28" i="213"/>
  <c r="F28" i="213"/>
  <c r="J28" i="213"/>
  <c r="N28" i="213"/>
  <c r="C27" i="127" s="1"/>
  <c r="D27" i="127" s="1"/>
  <c r="R28" i="213"/>
  <c r="C27" i="80" s="1"/>
  <c r="D27" i="80" s="1"/>
  <c r="V28" i="213"/>
  <c r="C27" i="82" s="1"/>
  <c r="D27" i="82" s="1"/>
  <c r="Z28" i="213"/>
  <c r="C27" i="86" s="1"/>
  <c r="D27" i="86" s="1"/>
  <c r="AD28" i="213"/>
  <c r="C27" i="85" s="1"/>
  <c r="D27" i="85" s="1"/>
  <c r="AH28" i="213"/>
  <c r="C27" i="112" s="1"/>
  <c r="D27" i="112" s="1"/>
  <c r="AL28" i="213"/>
  <c r="C27" i="103" s="1"/>
  <c r="D27" i="103" s="1"/>
  <c r="AP28" i="213"/>
  <c r="C27" i="92" s="1"/>
  <c r="D27" i="92" s="1"/>
  <c r="AT28" i="213"/>
  <c r="C27" i="96" s="1"/>
  <c r="D27" i="96" s="1"/>
  <c r="AX28" i="213"/>
  <c r="C27" i="104" s="1"/>
  <c r="D27" i="104" s="1"/>
  <c r="D29" i="213"/>
  <c r="H29" i="213"/>
  <c r="H48" i="213" s="1"/>
  <c r="L29" i="213"/>
  <c r="P29" i="213"/>
  <c r="C28" i="81" s="1"/>
  <c r="D28" i="81" s="1"/>
  <c r="T29" i="213"/>
  <c r="C28" i="99" s="1"/>
  <c r="D28" i="99" s="1"/>
  <c r="X29" i="213"/>
  <c r="C28" i="87" s="1"/>
  <c r="D28" i="87" s="1"/>
  <c r="AB29" i="213"/>
  <c r="C28" i="77" s="1"/>
  <c r="D28" i="77" s="1"/>
  <c r="AF29" i="213"/>
  <c r="C28" i="111" s="1"/>
  <c r="D28" i="111" s="1"/>
  <c r="AJ29" i="213"/>
  <c r="C28" i="106" s="1"/>
  <c r="D28" i="106" s="1"/>
  <c r="AN29" i="213"/>
  <c r="C28" i="102" s="1"/>
  <c r="D28" i="102" s="1"/>
  <c r="AR29" i="213"/>
  <c r="C28" i="88" s="1"/>
  <c r="D28" i="88" s="1"/>
  <c r="AV29" i="213"/>
  <c r="AZ29" i="213"/>
  <c r="C28" i="110" s="1"/>
  <c r="D28" i="110" s="1"/>
  <c r="F30" i="213"/>
  <c r="F48" i="213" s="1"/>
  <c r="J30" i="213"/>
  <c r="N30" i="213"/>
  <c r="C29" i="127" s="1"/>
  <c r="D29" i="127" s="1"/>
  <c r="R30" i="213"/>
  <c r="C29" i="80" s="1"/>
  <c r="D29" i="80" s="1"/>
  <c r="V30" i="213"/>
  <c r="C29" i="82" s="1"/>
  <c r="D29" i="82" s="1"/>
  <c r="Z30" i="213"/>
  <c r="C29" i="86" s="1"/>
  <c r="D29" i="86" s="1"/>
  <c r="AD30" i="213"/>
  <c r="C29" i="85" s="1"/>
  <c r="D29" i="85" s="1"/>
  <c r="AH30" i="213"/>
  <c r="C29" i="112" s="1"/>
  <c r="D29" i="112" s="1"/>
  <c r="AL30" i="213"/>
  <c r="C29" i="103" s="1"/>
  <c r="D29" i="103" s="1"/>
  <c r="AP30" i="213"/>
  <c r="C29" i="92" s="1"/>
  <c r="D29" i="92" s="1"/>
  <c r="AT30" i="213"/>
  <c r="C29" i="96" s="1"/>
  <c r="D29" i="96" s="1"/>
  <c r="AX30" i="213"/>
  <c r="C29" i="104" s="1"/>
  <c r="D29" i="104" s="1"/>
  <c r="D31" i="213"/>
  <c r="BL31" i="213" s="1"/>
  <c r="H31" i="213"/>
  <c r="L31" i="213"/>
  <c r="P31" i="213"/>
  <c r="C30" i="81" s="1"/>
  <c r="D30" i="81" s="1"/>
  <c r="T31" i="213"/>
  <c r="C30" i="99" s="1"/>
  <c r="D30" i="99" s="1"/>
  <c r="X31" i="213"/>
  <c r="AB31" i="213"/>
  <c r="C30" i="77" s="1"/>
  <c r="D30" i="77" s="1"/>
  <c r="AF31" i="213"/>
  <c r="AJ31" i="213"/>
  <c r="C30" i="106" s="1"/>
  <c r="D30" i="106" s="1"/>
  <c r="AN31" i="213"/>
  <c r="C30" i="102" s="1"/>
  <c r="D30" i="102" s="1"/>
  <c r="AR31" i="213"/>
  <c r="C30" i="88" s="1"/>
  <c r="D30" i="88" s="1"/>
  <c r="AV31" i="213"/>
  <c r="AZ31" i="213"/>
  <c r="C30" i="110" s="1"/>
  <c r="D30" i="110" s="1"/>
  <c r="F32" i="213"/>
  <c r="J32" i="213"/>
  <c r="N32" i="213"/>
  <c r="C31" i="127" s="1"/>
  <c r="D31" i="127" s="1"/>
  <c r="R32" i="213"/>
  <c r="C31" i="80" s="1"/>
  <c r="D31" i="80" s="1"/>
  <c r="V32" i="213"/>
  <c r="C31" i="82" s="1"/>
  <c r="D31" i="82" s="1"/>
  <c r="Z32" i="213"/>
  <c r="C31" i="86" s="1"/>
  <c r="D31" i="86" s="1"/>
  <c r="AD32" i="213"/>
  <c r="C31" i="85" s="1"/>
  <c r="D31" i="85" s="1"/>
  <c r="AH32" i="213"/>
  <c r="C31" i="112" s="1"/>
  <c r="D31" i="112" s="1"/>
  <c r="AL32" i="213"/>
  <c r="C31" i="103" s="1"/>
  <c r="D31" i="103" s="1"/>
  <c r="AP32" i="213"/>
  <c r="C31" i="92" s="1"/>
  <c r="D31" i="92" s="1"/>
  <c r="AT32" i="213"/>
  <c r="C31" i="96" s="1"/>
  <c r="D31" i="96" s="1"/>
  <c r="AX32" i="213"/>
  <c r="C31" i="104" s="1"/>
  <c r="D31" i="104" s="1"/>
  <c r="D33" i="213"/>
  <c r="H33" i="213"/>
  <c r="L33" i="213"/>
  <c r="P33" i="213"/>
  <c r="C32" i="81" s="1"/>
  <c r="D32" i="81" s="1"/>
  <c r="T33" i="213"/>
  <c r="C32" i="99" s="1"/>
  <c r="D32" i="99" s="1"/>
  <c r="X33" i="213"/>
  <c r="AB33" i="213"/>
  <c r="C32" i="77" s="1"/>
  <c r="D32" i="77" s="1"/>
  <c r="AF33" i="213"/>
  <c r="AJ33" i="213"/>
  <c r="C32" i="106" s="1"/>
  <c r="D32" i="106" s="1"/>
  <c r="AN33" i="213"/>
  <c r="C32" i="102" s="1"/>
  <c r="D32" i="102" s="1"/>
  <c r="AR33" i="213"/>
  <c r="C32" i="88" s="1"/>
  <c r="D32" i="88" s="1"/>
  <c r="AV33" i="213"/>
  <c r="AZ33" i="213"/>
  <c r="C32" i="110" s="1"/>
  <c r="D32" i="110" s="1"/>
  <c r="F34" i="213"/>
  <c r="J34" i="213"/>
  <c r="N34" i="213"/>
  <c r="C33" i="127" s="1"/>
  <c r="D33" i="127" s="1"/>
  <c r="R34" i="213"/>
  <c r="C33" i="80" s="1"/>
  <c r="D33" i="80" s="1"/>
  <c r="V34" i="213"/>
  <c r="C33" i="82" s="1"/>
  <c r="D33" i="82" s="1"/>
  <c r="Z34" i="213"/>
  <c r="C33" i="86" s="1"/>
  <c r="D33" i="86" s="1"/>
  <c r="AD34" i="213"/>
  <c r="C33" i="85" s="1"/>
  <c r="D33" i="85" s="1"/>
  <c r="AH34" i="213"/>
  <c r="C33" i="112" s="1"/>
  <c r="D33" i="112" s="1"/>
  <c r="AL34" i="213"/>
  <c r="C33" i="103" s="1"/>
  <c r="D33" i="103" s="1"/>
  <c r="AP34" i="213"/>
  <c r="C33" i="92" s="1"/>
  <c r="D33" i="92" s="1"/>
  <c r="AT34" i="213"/>
  <c r="C33" i="96" s="1"/>
  <c r="D33" i="96" s="1"/>
  <c r="AX34" i="213"/>
  <c r="C33" i="104" s="1"/>
  <c r="D33" i="104" s="1"/>
  <c r="D35" i="213"/>
  <c r="H35" i="213"/>
  <c r="L35" i="213"/>
  <c r="P35" i="213"/>
  <c r="C34" i="81" s="1"/>
  <c r="D34" i="81" s="1"/>
  <c r="T35" i="213"/>
  <c r="C34" i="99" s="1"/>
  <c r="D34" i="99" s="1"/>
  <c r="X35" i="213"/>
  <c r="AB35" i="213"/>
  <c r="C34" i="77" s="1"/>
  <c r="D34" i="77" s="1"/>
  <c r="AF35" i="213"/>
  <c r="AJ35" i="213"/>
  <c r="C34" i="106" s="1"/>
  <c r="D34" i="106" s="1"/>
  <c r="AN35" i="213"/>
  <c r="C34" i="102" s="1"/>
  <c r="D34" i="102" s="1"/>
  <c r="AR35" i="213"/>
  <c r="C34" i="88" s="1"/>
  <c r="D34" i="88" s="1"/>
  <c r="AV35" i="213"/>
  <c r="BH35" i="213" s="1"/>
  <c r="C34" i="133" s="1"/>
  <c r="D34" i="133" s="1"/>
  <c r="AZ35" i="213"/>
  <c r="C34" i="110" s="1"/>
  <c r="D34" i="110" s="1"/>
  <c r="F36" i="213"/>
  <c r="J36" i="213"/>
  <c r="N36" i="213"/>
  <c r="C35" i="127" s="1"/>
  <c r="D35" i="127" s="1"/>
  <c r="R36" i="213"/>
  <c r="C35" i="80" s="1"/>
  <c r="D35" i="80" s="1"/>
  <c r="V36" i="213"/>
  <c r="C35" i="82" s="1"/>
  <c r="D35" i="82" s="1"/>
  <c r="Z36" i="213"/>
  <c r="C35" i="86" s="1"/>
  <c r="D35" i="86" s="1"/>
  <c r="AD36" i="213"/>
  <c r="C35" i="85" s="1"/>
  <c r="D35" i="85" s="1"/>
  <c r="AH36" i="213"/>
  <c r="C35" i="112" s="1"/>
  <c r="D35" i="112" s="1"/>
  <c r="AL36" i="213"/>
  <c r="C35" i="103" s="1"/>
  <c r="D35" i="103" s="1"/>
  <c r="AP36" i="213"/>
  <c r="C35" i="92" s="1"/>
  <c r="D35" i="92" s="1"/>
  <c r="AT36" i="213"/>
  <c r="C35" i="96" s="1"/>
  <c r="D35" i="96" s="1"/>
  <c r="AX36" i="213"/>
  <c r="C35" i="104" s="1"/>
  <c r="D35" i="104" s="1"/>
  <c r="D37" i="213"/>
  <c r="H37" i="213"/>
  <c r="L37" i="213"/>
  <c r="P37" i="213"/>
  <c r="C36" i="81" s="1"/>
  <c r="D36" i="81" s="1"/>
  <c r="T37" i="213"/>
  <c r="X37" i="213"/>
  <c r="AB37" i="213"/>
  <c r="C36" i="77" s="1"/>
  <c r="D36" i="77" s="1"/>
  <c r="AF37" i="213"/>
  <c r="AJ37" i="213"/>
  <c r="C36" i="106" s="1"/>
  <c r="D36" i="106" s="1"/>
  <c r="AN37" i="213"/>
  <c r="C36" i="102" s="1"/>
  <c r="D36" i="102" s="1"/>
  <c r="AR37" i="213"/>
  <c r="C36" i="88" s="1"/>
  <c r="D36" i="88" s="1"/>
  <c r="AV37" i="213"/>
  <c r="AZ37" i="213"/>
  <c r="C36" i="110" s="1"/>
  <c r="D36" i="110" s="1"/>
  <c r="F38" i="213"/>
  <c r="BL38" i="213" s="1"/>
  <c r="J38" i="213"/>
  <c r="N38" i="213"/>
  <c r="V38" i="213"/>
  <c r="C37" i="82" s="1"/>
  <c r="D37" i="82" s="1"/>
  <c r="AD38" i="213"/>
  <c r="C37" i="85" s="1"/>
  <c r="D37" i="85" s="1"/>
  <c r="AL38" i="213"/>
  <c r="C37" i="103" s="1"/>
  <c r="D37" i="103" s="1"/>
  <c r="AT38" i="213"/>
  <c r="C37" i="96" s="1"/>
  <c r="D37" i="96" s="1"/>
  <c r="D39" i="213"/>
  <c r="L39" i="213"/>
  <c r="T39" i="213"/>
  <c r="AB39" i="213"/>
  <c r="C38" i="77" s="1"/>
  <c r="D38" i="77" s="1"/>
  <c r="AJ39" i="213"/>
  <c r="C38" i="106" s="1"/>
  <c r="D38" i="106" s="1"/>
  <c r="AR39" i="213"/>
  <c r="C38" i="88" s="1"/>
  <c r="D38" i="88" s="1"/>
  <c r="AZ39" i="213"/>
  <c r="C38" i="110" s="1"/>
  <c r="D38" i="110" s="1"/>
  <c r="J40" i="213"/>
  <c r="R40" i="213"/>
  <c r="C39" i="80" s="1"/>
  <c r="D39" i="80" s="1"/>
  <c r="Z40" i="213"/>
  <c r="C39" i="86" s="1"/>
  <c r="D39" i="86" s="1"/>
  <c r="AH40" i="213"/>
  <c r="C39" i="112" s="1"/>
  <c r="D39" i="112" s="1"/>
  <c r="AP40" i="213"/>
  <c r="C39" i="92" s="1"/>
  <c r="D39" i="92" s="1"/>
  <c r="AX40" i="213"/>
  <c r="C39" i="104" s="1"/>
  <c r="D39" i="104" s="1"/>
  <c r="H41" i="213"/>
  <c r="P41" i="213"/>
  <c r="C40" i="81" s="1"/>
  <c r="D40" i="81" s="1"/>
  <c r="X41" i="213"/>
  <c r="AF41" i="213"/>
  <c r="AK41" i="213"/>
  <c r="C40" i="115" s="1"/>
  <c r="D40" i="115" s="1"/>
  <c r="AO41" i="213"/>
  <c r="C40" i="84" s="1"/>
  <c r="D40" i="84" s="1"/>
  <c r="AS41" i="213"/>
  <c r="C40" i="97" s="1"/>
  <c r="D40" i="97" s="1"/>
  <c r="AW41" i="213"/>
  <c r="C40" i="105" s="1"/>
  <c r="C42" i="213"/>
  <c r="BB42" i="213" s="1"/>
  <c r="C41" i="116" s="1"/>
  <c r="D41" i="116" s="1"/>
  <c r="G42" i="213"/>
  <c r="K42" i="213"/>
  <c r="O42" i="213"/>
  <c r="S42" i="213"/>
  <c r="C41" i="78" s="1"/>
  <c r="D41" i="78" s="1"/>
  <c r="W42" i="213"/>
  <c r="C41" i="98" s="1"/>
  <c r="D41" i="98" s="1"/>
  <c r="AA42" i="213"/>
  <c r="C41" i="90" s="1"/>
  <c r="D41" i="90" s="1"/>
  <c r="AE42" i="213"/>
  <c r="C41" i="94" s="1"/>
  <c r="D41" i="94" s="1"/>
  <c r="AI42" i="213"/>
  <c r="C41" i="114" s="1"/>
  <c r="D41" i="114" s="1"/>
  <c r="AM42" i="213"/>
  <c r="C41" i="93" s="1"/>
  <c r="D41" i="93" s="1"/>
  <c r="AQ42" i="213"/>
  <c r="C41" i="89" s="1"/>
  <c r="D41" i="89" s="1"/>
  <c r="AU42" i="213"/>
  <c r="C41" i="100" s="1"/>
  <c r="D41" i="100" s="1"/>
  <c r="AY42" i="213"/>
  <c r="C41" i="109" s="1"/>
  <c r="D41" i="109" s="1"/>
  <c r="E43" i="213"/>
  <c r="I43" i="213"/>
  <c r="M43" i="213"/>
  <c r="Q43" i="213"/>
  <c r="U43" i="213"/>
  <c r="C28" i="213"/>
  <c r="BB28" i="213" s="1"/>
  <c r="C27" i="116" s="1"/>
  <c r="D27" i="116" s="1"/>
  <c r="H28" i="213"/>
  <c r="L28" i="213"/>
  <c r="L48" i="213" s="1"/>
  <c r="P28" i="213"/>
  <c r="C27" i="81" s="1"/>
  <c r="D27" i="81" s="1"/>
  <c r="T28" i="213"/>
  <c r="C27" i="99" s="1"/>
  <c r="D27" i="99" s="1"/>
  <c r="X28" i="213"/>
  <c r="C27" i="87" s="1"/>
  <c r="D27" i="87" s="1"/>
  <c r="AB28" i="213"/>
  <c r="C27" i="77" s="1"/>
  <c r="D27" i="77" s="1"/>
  <c r="AF28" i="213"/>
  <c r="C27" i="111" s="1"/>
  <c r="D27" i="111" s="1"/>
  <c r="AJ28" i="213"/>
  <c r="C27" i="106" s="1"/>
  <c r="D27" i="106" s="1"/>
  <c r="AN28" i="213"/>
  <c r="C27" i="102" s="1"/>
  <c r="D27" i="102" s="1"/>
  <c r="AR28" i="213"/>
  <c r="C27" i="88" s="1"/>
  <c r="D27" i="88" s="1"/>
  <c r="AV28" i="213"/>
  <c r="AZ28" i="213"/>
  <c r="C27" i="110" s="1"/>
  <c r="D27" i="110" s="1"/>
  <c r="F29" i="213"/>
  <c r="J29" i="213"/>
  <c r="N29" i="213"/>
  <c r="R29" i="213"/>
  <c r="C28" i="80" s="1"/>
  <c r="D28" i="80" s="1"/>
  <c r="V29" i="213"/>
  <c r="C28" i="82" s="1"/>
  <c r="D28" i="82" s="1"/>
  <c r="Z29" i="213"/>
  <c r="C28" i="86" s="1"/>
  <c r="D28" i="86" s="1"/>
  <c r="AD29" i="213"/>
  <c r="C28" i="85" s="1"/>
  <c r="D28" i="85" s="1"/>
  <c r="AH29" i="213"/>
  <c r="C28" i="112" s="1"/>
  <c r="D28" i="112" s="1"/>
  <c r="AL29" i="213"/>
  <c r="C28" i="103" s="1"/>
  <c r="D28" i="103" s="1"/>
  <c r="AP29" i="213"/>
  <c r="C28" i="92" s="1"/>
  <c r="D28" i="92" s="1"/>
  <c r="AT29" i="213"/>
  <c r="C28" i="96" s="1"/>
  <c r="D28" i="96" s="1"/>
  <c r="AX29" i="213"/>
  <c r="C28" i="104" s="1"/>
  <c r="D28" i="104" s="1"/>
  <c r="D30" i="213"/>
  <c r="H30" i="213"/>
  <c r="L30" i="213"/>
  <c r="P30" i="213"/>
  <c r="C29" i="81" s="1"/>
  <c r="D29" i="81" s="1"/>
  <c r="T30" i="213"/>
  <c r="X30" i="213"/>
  <c r="C29" i="87" s="1"/>
  <c r="D29" i="87" s="1"/>
  <c r="AB30" i="213"/>
  <c r="C29" i="77" s="1"/>
  <c r="D29" i="77" s="1"/>
  <c r="AF30" i="213"/>
  <c r="C29" i="111" s="1"/>
  <c r="D29" i="111" s="1"/>
  <c r="AJ30" i="213"/>
  <c r="C29" i="106" s="1"/>
  <c r="D29" i="106" s="1"/>
  <c r="AN30" i="213"/>
  <c r="C29" i="102" s="1"/>
  <c r="D29" i="102" s="1"/>
  <c r="AR30" i="213"/>
  <c r="C29" i="88" s="1"/>
  <c r="D29" i="88" s="1"/>
  <c r="AV30" i="213"/>
  <c r="AZ30" i="213"/>
  <c r="C29" i="110" s="1"/>
  <c r="D29" i="110" s="1"/>
  <c r="F31" i="213"/>
  <c r="J31" i="213"/>
  <c r="N31" i="213"/>
  <c r="C30" i="127" s="1"/>
  <c r="D30" i="127" s="1"/>
  <c r="R31" i="213"/>
  <c r="C30" i="80" s="1"/>
  <c r="D30" i="80" s="1"/>
  <c r="V31" i="213"/>
  <c r="C30" i="82" s="1"/>
  <c r="D30" i="82" s="1"/>
  <c r="Z31" i="213"/>
  <c r="C30" i="86" s="1"/>
  <c r="D30" i="86" s="1"/>
  <c r="AD31" i="213"/>
  <c r="C30" i="85" s="1"/>
  <c r="D30" i="85" s="1"/>
  <c r="AH31" i="213"/>
  <c r="C30" i="112" s="1"/>
  <c r="D30" i="112" s="1"/>
  <c r="AL31" i="213"/>
  <c r="C30" i="103" s="1"/>
  <c r="D30" i="103" s="1"/>
  <c r="AP31" i="213"/>
  <c r="C30" i="92" s="1"/>
  <c r="D30" i="92" s="1"/>
  <c r="AT31" i="213"/>
  <c r="C30" i="96" s="1"/>
  <c r="D30" i="96" s="1"/>
  <c r="AX31" i="213"/>
  <c r="C30" i="104" s="1"/>
  <c r="D30" i="104" s="1"/>
  <c r="D32" i="213"/>
  <c r="H32" i="213"/>
  <c r="L32" i="213"/>
  <c r="P32" i="213"/>
  <c r="C31" i="81" s="1"/>
  <c r="D31" i="81" s="1"/>
  <c r="T32" i="213"/>
  <c r="C31" i="99" s="1"/>
  <c r="D31" i="99" s="1"/>
  <c r="X32" i="213"/>
  <c r="C31" i="87" s="1"/>
  <c r="D31" i="87" s="1"/>
  <c r="AB32" i="213"/>
  <c r="C31" i="77" s="1"/>
  <c r="D31" i="77" s="1"/>
  <c r="AF32" i="213"/>
  <c r="C31" i="111" s="1"/>
  <c r="D31" i="111" s="1"/>
  <c r="AJ32" i="213"/>
  <c r="C31" i="106" s="1"/>
  <c r="D31" i="106" s="1"/>
  <c r="AN32" i="213"/>
  <c r="C31" i="102" s="1"/>
  <c r="D31" i="102" s="1"/>
  <c r="AR32" i="213"/>
  <c r="C31" i="88" s="1"/>
  <c r="D31" i="88" s="1"/>
  <c r="AV32" i="213"/>
  <c r="AZ32" i="213"/>
  <c r="C31" i="110" s="1"/>
  <c r="D31" i="110" s="1"/>
  <c r="F33" i="213"/>
  <c r="J33" i="213"/>
  <c r="N33" i="213"/>
  <c r="C32" i="127" s="1"/>
  <c r="D32" i="127" s="1"/>
  <c r="R33" i="213"/>
  <c r="C32" i="80" s="1"/>
  <c r="D32" i="80" s="1"/>
  <c r="V33" i="213"/>
  <c r="C32" i="82" s="1"/>
  <c r="D32" i="82" s="1"/>
  <c r="Z33" i="213"/>
  <c r="C32" i="86" s="1"/>
  <c r="D32" i="86" s="1"/>
  <c r="AD33" i="213"/>
  <c r="C32" i="85" s="1"/>
  <c r="D32" i="85" s="1"/>
  <c r="AH33" i="213"/>
  <c r="C32" i="112" s="1"/>
  <c r="D32" i="112" s="1"/>
  <c r="AL33" i="213"/>
  <c r="C32" i="103" s="1"/>
  <c r="D32" i="103" s="1"/>
  <c r="AP33" i="213"/>
  <c r="C32" i="92" s="1"/>
  <c r="D32" i="92" s="1"/>
  <c r="AT33" i="213"/>
  <c r="C32" i="96" s="1"/>
  <c r="D32" i="96" s="1"/>
  <c r="AX33" i="213"/>
  <c r="C32" i="104" s="1"/>
  <c r="D32" i="104" s="1"/>
  <c r="D34" i="213"/>
  <c r="BL34" i="213" s="1"/>
  <c r="H34" i="213"/>
  <c r="L34" i="213"/>
  <c r="P34" i="213"/>
  <c r="C33" i="81" s="1"/>
  <c r="D33" i="81" s="1"/>
  <c r="T34" i="213"/>
  <c r="C33" i="99" s="1"/>
  <c r="D33" i="99" s="1"/>
  <c r="X34" i="213"/>
  <c r="C33" i="87" s="1"/>
  <c r="D33" i="87" s="1"/>
  <c r="AB34" i="213"/>
  <c r="C33" i="77" s="1"/>
  <c r="D33" i="77" s="1"/>
  <c r="AF34" i="213"/>
  <c r="C33" i="111" s="1"/>
  <c r="D33" i="111" s="1"/>
  <c r="AJ34" i="213"/>
  <c r="C33" i="106" s="1"/>
  <c r="D33" i="106" s="1"/>
  <c r="AN34" i="213"/>
  <c r="C33" i="102" s="1"/>
  <c r="D33" i="102" s="1"/>
  <c r="AR34" i="213"/>
  <c r="C33" i="88" s="1"/>
  <c r="D33" i="88" s="1"/>
  <c r="AV34" i="213"/>
  <c r="AZ34" i="213"/>
  <c r="C33" i="110" s="1"/>
  <c r="D33" i="110" s="1"/>
  <c r="F35" i="213"/>
  <c r="J35" i="213"/>
  <c r="N35" i="213"/>
  <c r="C34" i="127" s="1"/>
  <c r="D34" i="127" s="1"/>
  <c r="R35" i="213"/>
  <c r="C34" i="80" s="1"/>
  <c r="D34" i="80" s="1"/>
  <c r="V35" i="213"/>
  <c r="C34" i="82" s="1"/>
  <c r="D34" i="82" s="1"/>
  <c r="Z35" i="213"/>
  <c r="C34" i="86" s="1"/>
  <c r="D34" i="86" s="1"/>
  <c r="AD35" i="213"/>
  <c r="C34" i="85" s="1"/>
  <c r="D34" i="85" s="1"/>
  <c r="AH35" i="213"/>
  <c r="C34" i="112" s="1"/>
  <c r="D34" i="112" s="1"/>
  <c r="AL35" i="213"/>
  <c r="C34" i="103" s="1"/>
  <c r="D34" i="103" s="1"/>
  <c r="AP35" i="213"/>
  <c r="C34" i="92" s="1"/>
  <c r="D34" i="92" s="1"/>
  <c r="AT35" i="213"/>
  <c r="C34" i="96" s="1"/>
  <c r="D34" i="96" s="1"/>
  <c r="AX35" i="213"/>
  <c r="C34" i="104" s="1"/>
  <c r="D34" i="104" s="1"/>
  <c r="D36" i="213"/>
  <c r="H36" i="213"/>
  <c r="L36" i="213"/>
  <c r="P36" i="213"/>
  <c r="C35" i="81" s="1"/>
  <c r="D35" i="81" s="1"/>
  <c r="T36" i="213"/>
  <c r="X36" i="213"/>
  <c r="C35" i="87" s="1"/>
  <c r="D35" i="87" s="1"/>
  <c r="AB36" i="213"/>
  <c r="C35" i="77" s="1"/>
  <c r="D35" i="77" s="1"/>
  <c r="AF36" i="213"/>
  <c r="C35" i="111" s="1"/>
  <c r="D35" i="111" s="1"/>
  <c r="AJ36" i="213"/>
  <c r="C35" i="106" s="1"/>
  <c r="D35" i="106" s="1"/>
  <c r="AN36" i="213"/>
  <c r="C35" i="102" s="1"/>
  <c r="D35" i="102" s="1"/>
  <c r="AR36" i="213"/>
  <c r="C35" i="88" s="1"/>
  <c r="D35" i="88" s="1"/>
  <c r="AV36" i="213"/>
  <c r="AZ36" i="213"/>
  <c r="C35" i="110" s="1"/>
  <c r="D35" i="110" s="1"/>
  <c r="F37" i="213"/>
  <c r="J37" i="213"/>
  <c r="N37" i="213"/>
  <c r="C36" i="127" s="1"/>
  <c r="D36" i="127" s="1"/>
  <c r="R37" i="213"/>
  <c r="C36" i="80" s="1"/>
  <c r="D36" i="80" s="1"/>
  <c r="V37" i="213"/>
  <c r="C36" i="82" s="1"/>
  <c r="D36" i="82" s="1"/>
  <c r="Z37" i="213"/>
  <c r="C36" i="86" s="1"/>
  <c r="D36" i="86" s="1"/>
  <c r="AD37" i="213"/>
  <c r="C36" i="85" s="1"/>
  <c r="D36" i="85" s="1"/>
  <c r="AH37" i="213"/>
  <c r="C36" i="112" s="1"/>
  <c r="D36" i="112" s="1"/>
  <c r="AL37" i="213"/>
  <c r="C36" i="103" s="1"/>
  <c r="D36" i="103" s="1"/>
  <c r="AP37" i="213"/>
  <c r="C36" i="92" s="1"/>
  <c r="D36" i="92" s="1"/>
  <c r="AT37" i="213"/>
  <c r="C36" i="96" s="1"/>
  <c r="D36" i="96" s="1"/>
  <c r="AX37" i="213"/>
  <c r="C36" i="104" s="1"/>
  <c r="D36" i="104" s="1"/>
  <c r="D38" i="213"/>
  <c r="H38" i="213"/>
  <c r="L38" i="213"/>
  <c r="R38" i="213"/>
  <c r="C37" i="80" s="1"/>
  <c r="D37" i="80" s="1"/>
  <c r="Z38" i="213"/>
  <c r="C37" i="86" s="1"/>
  <c r="D37" i="86" s="1"/>
  <c r="AH38" i="213"/>
  <c r="C37" i="112" s="1"/>
  <c r="D37" i="112" s="1"/>
  <c r="AP38" i="213"/>
  <c r="C37" i="92" s="1"/>
  <c r="D37" i="92" s="1"/>
  <c r="AX38" i="213"/>
  <c r="C37" i="104" s="1"/>
  <c r="D37" i="104" s="1"/>
  <c r="H39" i="213"/>
  <c r="P39" i="213"/>
  <c r="C38" i="81" s="1"/>
  <c r="D38" i="81" s="1"/>
  <c r="X39" i="213"/>
  <c r="AF39" i="213"/>
  <c r="AN39" i="213"/>
  <c r="C38" i="102" s="1"/>
  <c r="D38" i="102" s="1"/>
  <c r="AV39" i="213"/>
  <c r="F40" i="213"/>
  <c r="N40" i="213"/>
  <c r="V40" i="213"/>
  <c r="C39" i="82" s="1"/>
  <c r="D39" i="82" s="1"/>
  <c r="AD40" i="213"/>
  <c r="C39" i="85" s="1"/>
  <c r="D39" i="85" s="1"/>
  <c r="AL40" i="213"/>
  <c r="C39" i="103" s="1"/>
  <c r="D39" i="103" s="1"/>
  <c r="AT40" i="213"/>
  <c r="C39" i="96" s="1"/>
  <c r="D39" i="96" s="1"/>
  <c r="D41" i="213"/>
  <c r="L41" i="213"/>
  <c r="T41" i="213"/>
  <c r="AB41" i="213"/>
  <c r="C40" i="77" s="1"/>
  <c r="D40" i="77" s="1"/>
  <c r="AI41" i="213"/>
  <c r="C40" i="114" s="1"/>
  <c r="D40" i="114" s="1"/>
  <c r="AM41" i="213"/>
  <c r="C40" i="93" s="1"/>
  <c r="D40" i="93" s="1"/>
  <c r="AQ41" i="213"/>
  <c r="C40" i="89" s="1"/>
  <c r="D40" i="89" s="1"/>
  <c r="AU41" i="213"/>
  <c r="C40" i="100" s="1"/>
  <c r="D40" i="100" s="1"/>
  <c r="AY41" i="213"/>
  <c r="C40" i="109" s="1"/>
  <c r="D40" i="109" s="1"/>
  <c r="E42" i="213"/>
  <c r="BL42" i="213" s="1"/>
  <c r="I42" i="213"/>
  <c r="M42" i="213"/>
  <c r="Q42" i="213"/>
  <c r="U42" i="213"/>
  <c r="Y42" i="213"/>
  <c r="C41" i="79" s="1"/>
  <c r="D41" i="79" s="1"/>
  <c r="AC42" i="213"/>
  <c r="C41" i="95" s="1"/>
  <c r="D41" i="95" s="1"/>
  <c r="AG42" i="213"/>
  <c r="C41" i="107" s="1"/>
  <c r="D41" i="107" s="1"/>
  <c r="AK42" i="213"/>
  <c r="C41" i="115" s="1"/>
  <c r="D41" i="115" s="1"/>
  <c r="AO42" i="213"/>
  <c r="C41" i="84" s="1"/>
  <c r="D41" i="84" s="1"/>
  <c r="AS42" i="213"/>
  <c r="C41" i="97" s="1"/>
  <c r="D41" i="97" s="1"/>
  <c r="AW42" i="213"/>
  <c r="C41" i="105" s="1"/>
  <c r="C43" i="213"/>
  <c r="BB43" i="213" s="1"/>
  <c r="C42" i="116" s="1"/>
  <c r="D42" i="116" s="1"/>
  <c r="G43" i="213"/>
  <c r="K43" i="213"/>
  <c r="O43" i="213"/>
  <c r="C42" i="83" s="1"/>
  <c r="D42" i="83" s="1"/>
  <c r="S43" i="213"/>
  <c r="W43" i="213"/>
  <c r="C42" i="98" s="1"/>
  <c r="D42" i="98" s="1"/>
  <c r="AA43" i="213"/>
  <c r="C42" i="90" s="1"/>
  <c r="D42" i="90" s="1"/>
  <c r="AE43" i="213"/>
  <c r="C42" i="94" s="1"/>
  <c r="D42" i="94" s="1"/>
  <c r="AI43" i="213"/>
  <c r="C42" i="114" s="1"/>
  <c r="D42" i="114" s="1"/>
  <c r="AM43" i="213"/>
  <c r="C42" i="93" s="1"/>
  <c r="D42" i="93" s="1"/>
  <c r="AQ43" i="213"/>
  <c r="C42" i="89" s="1"/>
  <c r="D42" i="89" s="1"/>
  <c r="AU43" i="213"/>
  <c r="C42" i="100" s="1"/>
  <c r="D42" i="100" s="1"/>
  <c r="AY43" i="213"/>
  <c r="C42" i="109" s="1"/>
  <c r="D42" i="109" s="1"/>
  <c r="E44" i="213"/>
  <c r="I44" i="213"/>
  <c r="M44" i="213"/>
  <c r="Q44" i="213"/>
  <c r="U44" i="213"/>
  <c r="Y44" i="213"/>
  <c r="C43" i="79" s="1"/>
  <c r="D43" i="79" s="1"/>
  <c r="AC44" i="213"/>
  <c r="C43" i="95" s="1"/>
  <c r="D43" i="95" s="1"/>
  <c r="AG44" i="213"/>
  <c r="C43" i="107" s="1"/>
  <c r="D43" i="107" s="1"/>
  <c r="AK44" i="213"/>
  <c r="C43" i="115" s="1"/>
  <c r="D43" i="115" s="1"/>
  <c r="AO44" i="213"/>
  <c r="C43" i="84" s="1"/>
  <c r="D43" i="84" s="1"/>
  <c r="AS44" i="213"/>
  <c r="C43" i="97" s="1"/>
  <c r="D43" i="97" s="1"/>
  <c r="AW44" i="213"/>
  <c r="C43" i="105" s="1"/>
  <c r="C45" i="213"/>
  <c r="BB45" i="213" s="1"/>
  <c r="C44" i="116" s="1"/>
  <c r="D44" i="116" s="1"/>
  <c r="G45" i="213"/>
  <c r="K45" i="213"/>
  <c r="O45" i="213"/>
  <c r="C44" i="83" s="1"/>
  <c r="D44" i="83" s="1"/>
  <c r="S45" i="213"/>
  <c r="W45" i="213"/>
  <c r="C44" i="98" s="1"/>
  <c r="D44" i="98" s="1"/>
  <c r="AA45" i="213"/>
  <c r="C44" i="90" s="1"/>
  <c r="D44" i="90" s="1"/>
  <c r="AE45" i="213"/>
  <c r="C44" i="94" s="1"/>
  <c r="D44" i="94" s="1"/>
  <c r="AI45" i="213"/>
  <c r="C44" i="114" s="1"/>
  <c r="D44" i="114" s="1"/>
  <c r="AM45" i="213"/>
  <c r="C44" i="93" s="1"/>
  <c r="D44" i="93" s="1"/>
  <c r="AQ45" i="213"/>
  <c r="C44" i="89" s="1"/>
  <c r="D44" i="89" s="1"/>
  <c r="AU45" i="213"/>
  <c r="C44" i="100" s="1"/>
  <c r="D44" i="100" s="1"/>
  <c r="AY45" i="213"/>
  <c r="C44" i="109" s="1"/>
  <c r="D44" i="109" s="1"/>
  <c r="E46" i="213"/>
  <c r="I46" i="213"/>
  <c r="M46" i="213"/>
  <c r="Q46" i="213"/>
  <c r="U46" i="213"/>
  <c r="Y46" i="213"/>
  <c r="C45" i="79" s="1"/>
  <c r="D45" i="79" s="1"/>
  <c r="AC46" i="213"/>
  <c r="C45" i="95" s="1"/>
  <c r="D45" i="95" s="1"/>
  <c r="AG46" i="213"/>
  <c r="C45" i="107" s="1"/>
  <c r="D45" i="107" s="1"/>
  <c r="AK46" i="213"/>
  <c r="C45" i="115" s="1"/>
  <c r="D45" i="115" s="1"/>
  <c r="AO46" i="213"/>
  <c r="C45" i="84" s="1"/>
  <c r="D45" i="84" s="1"/>
  <c r="AS46" i="213"/>
  <c r="C45" i="97" s="1"/>
  <c r="D45" i="97" s="1"/>
  <c r="AW46" i="213"/>
  <c r="C45" i="105" s="1"/>
  <c r="C47" i="213"/>
  <c r="BB47" i="213" s="1"/>
  <c r="G47" i="213"/>
  <c r="K47" i="213"/>
  <c r="O47" i="213"/>
  <c r="S47" i="213"/>
  <c r="W47" i="213"/>
  <c r="C46" i="98" s="1"/>
  <c r="D46" i="98" s="1"/>
  <c r="AA47" i="213"/>
  <c r="C46" i="90" s="1"/>
  <c r="D46" i="90" s="1"/>
  <c r="AE47" i="213"/>
  <c r="C46" i="94" s="1"/>
  <c r="D46" i="94" s="1"/>
  <c r="AI47" i="213"/>
  <c r="C46" i="114" s="1"/>
  <c r="D46" i="114" s="1"/>
  <c r="AM47" i="213"/>
  <c r="C46" i="93" s="1"/>
  <c r="D46" i="93" s="1"/>
  <c r="AQ47" i="213"/>
  <c r="C46" i="89" s="1"/>
  <c r="D46" i="89" s="1"/>
  <c r="AU47" i="213"/>
  <c r="C46" i="100" s="1"/>
  <c r="D46" i="100" s="1"/>
  <c r="AY47" i="213"/>
  <c r="C46" i="109" s="1"/>
  <c r="D46" i="109" s="1"/>
  <c r="G28" i="213"/>
  <c r="O28" i="213"/>
  <c r="C27" i="83" s="1"/>
  <c r="D27" i="83" s="1"/>
  <c r="W28" i="213"/>
  <c r="C27" i="98" s="1"/>
  <c r="D27" i="98" s="1"/>
  <c r="AE28" i="213"/>
  <c r="C27" i="94" s="1"/>
  <c r="D27" i="94" s="1"/>
  <c r="AM28" i="213"/>
  <c r="C27" i="93" s="1"/>
  <c r="D27" i="93" s="1"/>
  <c r="AU28" i="213"/>
  <c r="C27" i="100" s="1"/>
  <c r="D27" i="100" s="1"/>
  <c r="E29" i="213"/>
  <c r="E48" i="213" s="1"/>
  <c r="M29" i="213"/>
  <c r="C28" i="91" s="1"/>
  <c r="D28" i="91" s="1"/>
  <c r="U29" i="213"/>
  <c r="C28" i="108" s="1"/>
  <c r="D28" i="108" s="1"/>
  <c r="AC29" i="213"/>
  <c r="C28" i="95" s="1"/>
  <c r="D28" i="95" s="1"/>
  <c r="AK29" i="213"/>
  <c r="C28" i="115" s="1"/>
  <c r="D28" i="115" s="1"/>
  <c r="AS29" i="213"/>
  <c r="C28" i="97" s="1"/>
  <c r="D28" i="97" s="1"/>
  <c r="C30" i="213"/>
  <c r="BB30" i="213" s="1"/>
  <c r="C29" i="116" s="1"/>
  <c r="D29" i="116" s="1"/>
  <c r="K30" i="213"/>
  <c r="S30" i="213"/>
  <c r="C29" i="78" s="1"/>
  <c r="D29" i="78" s="1"/>
  <c r="AA30" i="213"/>
  <c r="C29" i="90" s="1"/>
  <c r="D29" i="90" s="1"/>
  <c r="AI30" i="213"/>
  <c r="C29" i="114" s="1"/>
  <c r="D29" i="114" s="1"/>
  <c r="AQ30" i="213"/>
  <c r="C29" i="89" s="1"/>
  <c r="D29" i="89" s="1"/>
  <c r="AY30" i="213"/>
  <c r="C29" i="109" s="1"/>
  <c r="D29" i="109" s="1"/>
  <c r="I31" i="213"/>
  <c r="Q31" i="213"/>
  <c r="Y31" i="213"/>
  <c r="C30" i="79" s="1"/>
  <c r="D30" i="79" s="1"/>
  <c r="AG31" i="213"/>
  <c r="C30" i="107" s="1"/>
  <c r="D30" i="107" s="1"/>
  <c r="AO31" i="213"/>
  <c r="C30" i="84" s="1"/>
  <c r="D30" i="84" s="1"/>
  <c r="AW31" i="213"/>
  <c r="C30" i="105" s="1"/>
  <c r="G32" i="213"/>
  <c r="O32" i="213"/>
  <c r="W32" i="213"/>
  <c r="C31" i="98" s="1"/>
  <c r="D31" i="98" s="1"/>
  <c r="AE32" i="213"/>
  <c r="C31" i="94" s="1"/>
  <c r="D31" i="94" s="1"/>
  <c r="AM32" i="213"/>
  <c r="C31" i="93" s="1"/>
  <c r="D31" i="93" s="1"/>
  <c r="AU32" i="213"/>
  <c r="C31" i="100" s="1"/>
  <c r="D31" i="100" s="1"/>
  <c r="E33" i="213"/>
  <c r="M33" i="213"/>
  <c r="U33" i="213"/>
  <c r="C32" i="108" s="1"/>
  <c r="D32" i="108" s="1"/>
  <c r="AC33" i="213"/>
  <c r="C32" i="95" s="1"/>
  <c r="D32" i="95" s="1"/>
  <c r="AK33" i="213"/>
  <c r="C32" i="115" s="1"/>
  <c r="D32" i="115" s="1"/>
  <c r="AS33" i="213"/>
  <c r="C32" i="97" s="1"/>
  <c r="D32" i="97" s="1"/>
  <c r="C34" i="213"/>
  <c r="BB34" i="213" s="1"/>
  <c r="C33" i="116" s="1"/>
  <c r="D33" i="116" s="1"/>
  <c r="K34" i="213"/>
  <c r="S34" i="213"/>
  <c r="C33" i="78" s="1"/>
  <c r="D33" i="78" s="1"/>
  <c r="AA34" i="213"/>
  <c r="C33" i="90" s="1"/>
  <c r="D33" i="90" s="1"/>
  <c r="AI34" i="213"/>
  <c r="C33" i="114" s="1"/>
  <c r="D33" i="114" s="1"/>
  <c r="AQ34" i="213"/>
  <c r="C33" i="89" s="1"/>
  <c r="D33" i="89" s="1"/>
  <c r="AY34" i="213"/>
  <c r="C33" i="109" s="1"/>
  <c r="D33" i="109" s="1"/>
  <c r="I35" i="213"/>
  <c r="Q35" i="213"/>
  <c r="Y35" i="213"/>
  <c r="C34" i="79" s="1"/>
  <c r="D34" i="79" s="1"/>
  <c r="AG35" i="213"/>
  <c r="C34" i="107" s="1"/>
  <c r="D34" i="107" s="1"/>
  <c r="AO35" i="213"/>
  <c r="C34" i="84" s="1"/>
  <c r="D34" i="84" s="1"/>
  <c r="AW35" i="213"/>
  <c r="C34" i="105" s="1"/>
  <c r="G36" i="213"/>
  <c r="O36" i="213"/>
  <c r="W36" i="213"/>
  <c r="C35" i="98" s="1"/>
  <c r="D35" i="98" s="1"/>
  <c r="AE36" i="213"/>
  <c r="C35" i="94" s="1"/>
  <c r="D35" i="94" s="1"/>
  <c r="AM36" i="213"/>
  <c r="C35" i="93" s="1"/>
  <c r="D35" i="93" s="1"/>
  <c r="AU36" i="213"/>
  <c r="C35" i="100" s="1"/>
  <c r="D35" i="100" s="1"/>
  <c r="E37" i="213"/>
  <c r="M37" i="213"/>
  <c r="U37" i="213"/>
  <c r="AC37" i="213"/>
  <c r="C36" i="95" s="1"/>
  <c r="D36" i="95" s="1"/>
  <c r="AK37" i="213"/>
  <c r="C36" i="115" s="1"/>
  <c r="D36" i="115" s="1"/>
  <c r="AS37" i="213"/>
  <c r="C36" i="97" s="1"/>
  <c r="D36" i="97" s="1"/>
  <c r="C38" i="213"/>
  <c r="BB38" i="213" s="1"/>
  <c r="C37" i="116" s="1"/>
  <c r="D37" i="116" s="1"/>
  <c r="K38" i="213"/>
  <c r="X38" i="213"/>
  <c r="C37" i="87" s="1"/>
  <c r="D37" i="87" s="1"/>
  <c r="AN38" i="213"/>
  <c r="C37" i="102" s="1"/>
  <c r="D37" i="102" s="1"/>
  <c r="F39" i="213"/>
  <c r="V39" i="213"/>
  <c r="C38" i="82" s="1"/>
  <c r="D38" i="82" s="1"/>
  <c r="AL39" i="213"/>
  <c r="C38" i="103" s="1"/>
  <c r="D38" i="103" s="1"/>
  <c r="D40" i="213"/>
  <c r="T40" i="213"/>
  <c r="C39" i="99" s="1"/>
  <c r="D39" i="99" s="1"/>
  <c r="AJ40" i="213"/>
  <c r="C39" i="106" s="1"/>
  <c r="D39" i="106" s="1"/>
  <c r="AZ40" i="213"/>
  <c r="C39" i="110" s="1"/>
  <c r="D39" i="110" s="1"/>
  <c r="R41" i="213"/>
  <c r="C40" i="80" s="1"/>
  <c r="D40" i="80" s="1"/>
  <c r="AH41" i="213"/>
  <c r="C40" i="112" s="1"/>
  <c r="D40" i="112" s="1"/>
  <c r="AP41" i="213"/>
  <c r="C40" i="92" s="1"/>
  <c r="D40" i="92" s="1"/>
  <c r="AX41" i="213"/>
  <c r="C40" i="104" s="1"/>
  <c r="D40" i="104" s="1"/>
  <c r="H42" i="213"/>
  <c r="P42" i="213"/>
  <c r="C41" i="81" s="1"/>
  <c r="D41" i="81" s="1"/>
  <c r="X42" i="213"/>
  <c r="C41" i="87" s="1"/>
  <c r="D41" i="87" s="1"/>
  <c r="AF42" i="213"/>
  <c r="C41" i="111" s="1"/>
  <c r="D41" i="111" s="1"/>
  <c r="AN42" i="213"/>
  <c r="C41" i="102" s="1"/>
  <c r="D41" i="102" s="1"/>
  <c r="AV42" i="213"/>
  <c r="F43" i="213"/>
  <c r="N43" i="213"/>
  <c r="C42" i="127" s="1"/>
  <c r="D42" i="127" s="1"/>
  <c r="V43" i="213"/>
  <c r="C42" i="82" s="1"/>
  <c r="D42" i="82" s="1"/>
  <c r="AB43" i="213"/>
  <c r="C42" i="77" s="1"/>
  <c r="D42" i="77" s="1"/>
  <c r="AG43" i="213"/>
  <c r="C42" i="107" s="1"/>
  <c r="D42" i="107" s="1"/>
  <c r="AL43" i="213"/>
  <c r="C42" i="103" s="1"/>
  <c r="D42" i="103" s="1"/>
  <c r="AR43" i="213"/>
  <c r="C42" i="88" s="1"/>
  <c r="D42" i="88" s="1"/>
  <c r="AW43" i="213"/>
  <c r="C42" i="105" s="1"/>
  <c r="D44" i="213"/>
  <c r="J44" i="213"/>
  <c r="O44" i="213"/>
  <c r="T44" i="213"/>
  <c r="C43" i="99" s="1"/>
  <c r="D43" i="99" s="1"/>
  <c r="Z44" i="213"/>
  <c r="C43" i="86" s="1"/>
  <c r="D43" i="86" s="1"/>
  <c r="AE44" i="213"/>
  <c r="C43" i="94" s="1"/>
  <c r="D43" i="94" s="1"/>
  <c r="AJ44" i="213"/>
  <c r="C43" i="106" s="1"/>
  <c r="D43" i="106" s="1"/>
  <c r="AP44" i="213"/>
  <c r="C43" i="92" s="1"/>
  <c r="D43" i="92" s="1"/>
  <c r="AU44" i="213"/>
  <c r="C43" i="100" s="1"/>
  <c r="D43" i="100" s="1"/>
  <c r="AZ44" i="213"/>
  <c r="C43" i="110" s="1"/>
  <c r="D43" i="110" s="1"/>
  <c r="H45" i="213"/>
  <c r="M45" i="213"/>
  <c r="R45" i="213"/>
  <c r="C44" i="80" s="1"/>
  <c r="D44" i="80" s="1"/>
  <c r="X45" i="213"/>
  <c r="AC45" i="213"/>
  <c r="C44" i="95" s="1"/>
  <c r="D44" i="95" s="1"/>
  <c r="AH45" i="213"/>
  <c r="C44" i="112" s="1"/>
  <c r="D44" i="112" s="1"/>
  <c r="AN45" i="213"/>
  <c r="C44" i="102" s="1"/>
  <c r="D44" i="102" s="1"/>
  <c r="AS45" i="213"/>
  <c r="C44" i="97" s="1"/>
  <c r="D44" i="97" s="1"/>
  <c r="AX45" i="213"/>
  <c r="C44" i="104" s="1"/>
  <c r="D44" i="104" s="1"/>
  <c r="F46" i="213"/>
  <c r="BL46" i="213" s="1"/>
  <c r="K46" i="213"/>
  <c r="P46" i="213"/>
  <c r="C45" i="81" s="1"/>
  <c r="D45" i="81" s="1"/>
  <c r="V46" i="213"/>
  <c r="C45" i="82" s="1"/>
  <c r="D45" i="82" s="1"/>
  <c r="AA46" i="213"/>
  <c r="C45" i="90" s="1"/>
  <c r="D45" i="90" s="1"/>
  <c r="AF46" i="213"/>
  <c r="C45" i="111" s="1"/>
  <c r="D45" i="111" s="1"/>
  <c r="AL46" i="213"/>
  <c r="C45" i="103" s="1"/>
  <c r="D45" i="103" s="1"/>
  <c r="AQ46" i="213"/>
  <c r="C45" i="89" s="1"/>
  <c r="D45" i="89" s="1"/>
  <c r="AV46" i="213"/>
  <c r="D47" i="213"/>
  <c r="I47" i="213"/>
  <c r="N47" i="213"/>
  <c r="T47" i="213"/>
  <c r="Y47" i="213"/>
  <c r="C46" i="79" s="1"/>
  <c r="D46" i="79" s="1"/>
  <c r="AD47" i="213"/>
  <c r="C46" i="85" s="1"/>
  <c r="D46" i="85" s="1"/>
  <c r="AJ47" i="213"/>
  <c r="C46" i="106" s="1"/>
  <c r="D46" i="106" s="1"/>
  <c r="AO47" i="213"/>
  <c r="C46" i="84" s="1"/>
  <c r="D46" i="84" s="1"/>
  <c r="AT47" i="213"/>
  <c r="C46" i="96" s="1"/>
  <c r="D46" i="96" s="1"/>
  <c r="AZ47" i="213"/>
  <c r="C46" i="110" s="1"/>
  <c r="D46" i="110" s="1"/>
  <c r="D28" i="213"/>
  <c r="Q28" i="213"/>
  <c r="C27" i="113" s="1"/>
  <c r="D27" i="113" s="1"/>
  <c r="AA28" i="213"/>
  <c r="C27" i="90" s="1"/>
  <c r="D27" i="90" s="1"/>
  <c r="AK28" i="213"/>
  <c r="C27" i="115" s="1"/>
  <c r="D27" i="115" s="1"/>
  <c r="AW28" i="213"/>
  <c r="C27" i="105" s="1"/>
  <c r="I29" i="213"/>
  <c r="S29" i="213"/>
  <c r="C28" i="78" s="1"/>
  <c r="D28" i="78" s="1"/>
  <c r="AE29" i="213"/>
  <c r="C28" i="94" s="1"/>
  <c r="D28" i="94" s="1"/>
  <c r="AO29" i="213"/>
  <c r="C28" i="84" s="1"/>
  <c r="D28" i="84" s="1"/>
  <c r="AY29" i="213"/>
  <c r="C28" i="109" s="1"/>
  <c r="D28" i="109" s="1"/>
  <c r="M30" i="213"/>
  <c r="C29" i="91" s="1"/>
  <c r="D29" i="91" s="1"/>
  <c r="W30" i="213"/>
  <c r="C29" i="98" s="1"/>
  <c r="D29" i="98" s="1"/>
  <c r="AG30" i="213"/>
  <c r="C29" i="107" s="1"/>
  <c r="D29" i="107" s="1"/>
  <c r="AS30" i="213"/>
  <c r="C29" i="97" s="1"/>
  <c r="D29" i="97" s="1"/>
  <c r="E31" i="213"/>
  <c r="O31" i="213"/>
  <c r="C30" i="83" s="1"/>
  <c r="D30" i="83" s="1"/>
  <c r="AA31" i="213"/>
  <c r="C30" i="90" s="1"/>
  <c r="D30" i="90" s="1"/>
  <c r="AK31" i="213"/>
  <c r="C30" i="115" s="1"/>
  <c r="D30" i="115" s="1"/>
  <c r="AU31" i="213"/>
  <c r="C30" i="100" s="1"/>
  <c r="D30" i="100" s="1"/>
  <c r="I32" i="213"/>
  <c r="S32" i="213"/>
  <c r="C31" i="78" s="1"/>
  <c r="D31" i="78" s="1"/>
  <c r="AC32" i="213"/>
  <c r="C31" i="95" s="1"/>
  <c r="D31" i="95" s="1"/>
  <c r="AO32" i="213"/>
  <c r="C31" i="84" s="1"/>
  <c r="D31" i="84" s="1"/>
  <c r="AY32" i="213"/>
  <c r="C31" i="109" s="1"/>
  <c r="D31" i="109" s="1"/>
  <c r="K33" i="213"/>
  <c r="W33" i="213"/>
  <c r="C32" i="98" s="1"/>
  <c r="D32" i="98" s="1"/>
  <c r="AG33" i="213"/>
  <c r="C32" i="107" s="1"/>
  <c r="D32" i="107" s="1"/>
  <c r="AQ33" i="213"/>
  <c r="C32" i="89" s="1"/>
  <c r="D32" i="89" s="1"/>
  <c r="E34" i="213"/>
  <c r="O34" i="213"/>
  <c r="Y34" i="213"/>
  <c r="C33" i="79" s="1"/>
  <c r="D33" i="79" s="1"/>
  <c r="AK34" i="213"/>
  <c r="C33" i="115" s="1"/>
  <c r="D33" i="115" s="1"/>
  <c r="AU34" i="213"/>
  <c r="C33" i="100" s="1"/>
  <c r="D33" i="100" s="1"/>
  <c r="G35" i="213"/>
  <c r="S35" i="213"/>
  <c r="C34" i="78" s="1"/>
  <c r="D34" i="78" s="1"/>
  <c r="AC35" i="213"/>
  <c r="C34" i="95" s="1"/>
  <c r="D34" i="95" s="1"/>
  <c r="AM35" i="213"/>
  <c r="C34" i="93" s="1"/>
  <c r="D34" i="93" s="1"/>
  <c r="AY35" i="213"/>
  <c r="C34" i="109" s="1"/>
  <c r="D34" i="109" s="1"/>
  <c r="K36" i="213"/>
  <c r="U36" i="213"/>
  <c r="AG36" i="213"/>
  <c r="C35" i="107" s="1"/>
  <c r="D35" i="107" s="1"/>
  <c r="AQ36" i="213"/>
  <c r="C35" i="89" s="1"/>
  <c r="D35" i="89" s="1"/>
  <c r="C37" i="213"/>
  <c r="BB37" i="213" s="1"/>
  <c r="C36" i="116" s="1"/>
  <c r="D36" i="116" s="1"/>
  <c r="O37" i="213"/>
  <c r="C36" i="83" s="1"/>
  <c r="D36" i="83" s="1"/>
  <c r="Y37" i="213"/>
  <c r="C36" i="79" s="1"/>
  <c r="D36" i="79" s="1"/>
  <c r="AI37" i="213"/>
  <c r="C36" i="114" s="1"/>
  <c r="D36" i="114" s="1"/>
  <c r="AU37" i="213"/>
  <c r="C36" i="100" s="1"/>
  <c r="D36" i="100" s="1"/>
  <c r="G38" i="213"/>
  <c r="T38" i="213"/>
  <c r="C37" i="99" s="1"/>
  <c r="D37" i="99" s="1"/>
  <c r="AR38" i="213"/>
  <c r="C37" i="88" s="1"/>
  <c r="D37" i="88" s="1"/>
  <c r="N39" i="213"/>
  <c r="C38" i="127" s="1"/>
  <c r="D38" i="127" s="1"/>
  <c r="AH39" i="213"/>
  <c r="C38" i="112" s="1"/>
  <c r="D38" i="112" s="1"/>
  <c r="H40" i="213"/>
  <c r="AB40" i="213"/>
  <c r="C39" i="77" s="1"/>
  <c r="D39" i="77" s="1"/>
  <c r="AV40" i="213"/>
  <c r="V41" i="213"/>
  <c r="C40" i="82" s="1"/>
  <c r="D40" i="82" s="1"/>
  <c r="AL41" i="213"/>
  <c r="C40" i="103" s="1"/>
  <c r="D40" i="103" s="1"/>
  <c r="AV41" i="213"/>
  <c r="J42" i="213"/>
  <c r="T42" i="213"/>
  <c r="C41" i="99" s="1"/>
  <c r="D41" i="99" s="1"/>
  <c r="AD42" i="213"/>
  <c r="C41" i="85" s="1"/>
  <c r="D41" i="85" s="1"/>
  <c r="AP42" i="213"/>
  <c r="C41" i="92" s="1"/>
  <c r="D41" i="92" s="1"/>
  <c r="AZ42" i="213"/>
  <c r="C41" i="110" s="1"/>
  <c r="D41" i="110" s="1"/>
  <c r="L43" i="213"/>
  <c r="X43" i="213"/>
  <c r="AD43" i="213"/>
  <c r="C42" i="85" s="1"/>
  <c r="D42" i="85" s="1"/>
  <c r="AK43" i="213"/>
  <c r="C42" i="115" s="1"/>
  <c r="D42" i="115" s="1"/>
  <c r="AS43" i="213"/>
  <c r="C42" i="97" s="1"/>
  <c r="D42" i="97" s="1"/>
  <c r="AZ43" i="213"/>
  <c r="C42" i="110" s="1"/>
  <c r="D42" i="110" s="1"/>
  <c r="H44" i="213"/>
  <c r="P44" i="213"/>
  <c r="C43" i="81" s="1"/>
  <c r="D43" i="81" s="1"/>
  <c r="W44" i="213"/>
  <c r="C43" i="98" s="1"/>
  <c r="D43" i="98" s="1"/>
  <c r="AD44" i="213"/>
  <c r="C43" i="85" s="1"/>
  <c r="D43" i="85" s="1"/>
  <c r="AL44" i="213"/>
  <c r="C43" i="103" s="1"/>
  <c r="D43" i="103" s="1"/>
  <c r="AR44" i="213"/>
  <c r="C43" i="88" s="1"/>
  <c r="D43" i="88" s="1"/>
  <c r="AY44" i="213"/>
  <c r="C43" i="109" s="1"/>
  <c r="D43" i="109" s="1"/>
  <c r="I45" i="213"/>
  <c r="P45" i="213"/>
  <c r="C44" i="81" s="1"/>
  <c r="D44" i="81" s="1"/>
  <c r="V45" i="213"/>
  <c r="C44" i="82" s="1"/>
  <c r="D44" i="82" s="1"/>
  <c r="AD45" i="213"/>
  <c r="C44" i="85" s="1"/>
  <c r="D44" i="85" s="1"/>
  <c r="AK45" i="213"/>
  <c r="C44" i="115" s="1"/>
  <c r="D44" i="115" s="1"/>
  <c r="AR45" i="213"/>
  <c r="C44" i="88" s="1"/>
  <c r="D44" i="88" s="1"/>
  <c r="AZ45" i="213"/>
  <c r="C44" i="110" s="1"/>
  <c r="D44" i="110" s="1"/>
  <c r="H46" i="213"/>
  <c r="O46" i="213"/>
  <c r="W46" i="213"/>
  <c r="C45" i="98" s="1"/>
  <c r="D45" i="98" s="1"/>
  <c r="AD46" i="213"/>
  <c r="C45" i="85" s="1"/>
  <c r="D45" i="85" s="1"/>
  <c r="AJ46" i="213"/>
  <c r="C45" i="106" s="1"/>
  <c r="D45" i="106" s="1"/>
  <c r="AR46" i="213"/>
  <c r="C45" i="88" s="1"/>
  <c r="D45" i="88" s="1"/>
  <c r="AY46" i="213"/>
  <c r="C45" i="109" s="1"/>
  <c r="D45" i="109" s="1"/>
  <c r="H47" i="213"/>
  <c r="P47" i="213"/>
  <c r="C46" i="81" s="1"/>
  <c r="D46" i="81" s="1"/>
  <c r="V47" i="213"/>
  <c r="C46" i="82" s="1"/>
  <c r="D46" i="82" s="1"/>
  <c r="AC47" i="213"/>
  <c r="C46" i="95" s="1"/>
  <c r="D46" i="95" s="1"/>
  <c r="AK47" i="213"/>
  <c r="C46" i="115" s="1"/>
  <c r="D46" i="115" s="1"/>
  <c r="AR47" i="213"/>
  <c r="C46" i="88" s="1"/>
  <c r="D46" i="88" s="1"/>
  <c r="AX47" i="213"/>
  <c r="C46" i="104" s="1"/>
  <c r="D46" i="104" s="1"/>
  <c r="I28" i="213"/>
  <c r="BL28" i="213" s="1"/>
  <c r="S28" i="213"/>
  <c r="C27" i="78" s="1"/>
  <c r="D27" i="78" s="1"/>
  <c r="AC28" i="213"/>
  <c r="C27" i="95" s="1"/>
  <c r="D27" i="95" s="1"/>
  <c r="AO28" i="213"/>
  <c r="C27" i="84" s="1"/>
  <c r="D27" i="84" s="1"/>
  <c r="AY28" i="213"/>
  <c r="C27" i="109" s="1"/>
  <c r="D27" i="109" s="1"/>
  <c r="K29" i="213"/>
  <c r="W29" i="213"/>
  <c r="C28" i="98" s="1"/>
  <c r="D28" i="98" s="1"/>
  <c r="AG29" i="213"/>
  <c r="C28" i="107" s="1"/>
  <c r="D28" i="107" s="1"/>
  <c r="AQ29" i="213"/>
  <c r="C28" i="89" s="1"/>
  <c r="D28" i="89" s="1"/>
  <c r="E30" i="213"/>
  <c r="O30" i="213"/>
  <c r="C29" i="83" s="1"/>
  <c r="D29" i="83" s="1"/>
  <c r="Y30" i="213"/>
  <c r="C29" i="79" s="1"/>
  <c r="D29" i="79" s="1"/>
  <c r="AK30" i="213"/>
  <c r="C29" i="115" s="1"/>
  <c r="D29" i="115" s="1"/>
  <c r="AU30" i="213"/>
  <c r="C29" i="100" s="1"/>
  <c r="D29" i="100" s="1"/>
  <c r="G31" i="213"/>
  <c r="S31" i="213"/>
  <c r="C30" i="78" s="1"/>
  <c r="D30" i="78" s="1"/>
  <c r="AC31" i="213"/>
  <c r="C30" i="95" s="1"/>
  <c r="D30" i="95" s="1"/>
  <c r="AM31" i="213"/>
  <c r="C30" i="93" s="1"/>
  <c r="D30" i="93" s="1"/>
  <c r="AY31" i="213"/>
  <c r="C30" i="109" s="1"/>
  <c r="D30" i="109" s="1"/>
  <c r="K32" i="213"/>
  <c r="U32" i="213"/>
  <c r="C31" i="108" s="1"/>
  <c r="D31" i="108" s="1"/>
  <c r="AG32" i="213"/>
  <c r="C31" i="107" s="1"/>
  <c r="D31" i="107" s="1"/>
  <c r="AQ32" i="213"/>
  <c r="C31" i="89" s="1"/>
  <c r="D31" i="89" s="1"/>
  <c r="C33" i="213"/>
  <c r="BB33" i="213" s="1"/>
  <c r="C32" i="116" s="1"/>
  <c r="D32" i="116" s="1"/>
  <c r="O33" i="213"/>
  <c r="C32" i="83" s="1"/>
  <c r="D32" i="83" s="1"/>
  <c r="Y33" i="213"/>
  <c r="C32" i="79" s="1"/>
  <c r="D32" i="79" s="1"/>
  <c r="AI33" i="213"/>
  <c r="C32" i="114" s="1"/>
  <c r="D32" i="114" s="1"/>
  <c r="AU33" i="213"/>
  <c r="C32" i="100" s="1"/>
  <c r="D32" i="100" s="1"/>
  <c r="G34" i="213"/>
  <c r="Q34" i="213"/>
  <c r="C33" i="113" s="1"/>
  <c r="D33" i="113" s="1"/>
  <c r="AC34" i="213"/>
  <c r="C33" i="95" s="1"/>
  <c r="D33" i="95" s="1"/>
  <c r="AM34" i="213"/>
  <c r="C33" i="93" s="1"/>
  <c r="D33" i="93" s="1"/>
  <c r="AW34" i="213"/>
  <c r="C33" i="105" s="1"/>
  <c r="K35" i="213"/>
  <c r="U35" i="213"/>
  <c r="C34" i="108" s="1"/>
  <c r="D34" i="108" s="1"/>
  <c r="AE35" i="213"/>
  <c r="C34" i="94" s="1"/>
  <c r="D34" i="94" s="1"/>
  <c r="AQ35" i="213"/>
  <c r="C34" i="89" s="1"/>
  <c r="D34" i="89" s="1"/>
  <c r="C36" i="213"/>
  <c r="BB36" i="213" s="1"/>
  <c r="C35" i="116" s="1"/>
  <c r="D35" i="116" s="1"/>
  <c r="M36" i="213"/>
  <c r="C35" i="91" s="1"/>
  <c r="D35" i="91" s="1"/>
  <c r="Y36" i="213"/>
  <c r="C35" i="79" s="1"/>
  <c r="D35" i="79" s="1"/>
  <c r="AI36" i="213"/>
  <c r="C35" i="114" s="1"/>
  <c r="D35" i="114" s="1"/>
  <c r="AS36" i="213"/>
  <c r="C35" i="97" s="1"/>
  <c r="D35" i="97" s="1"/>
  <c r="G37" i="213"/>
  <c r="Q37" i="213"/>
  <c r="AA37" i="213"/>
  <c r="C36" i="90" s="1"/>
  <c r="D36" i="90" s="1"/>
  <c r="AM37" i="213"/>
  <c r="C36" i="93" s="1"/>
  <c r="D36" i="93" s="1"/>
  <c r="AW37" i="213"/>
  <c r="C36" i="105" s="1"/>
  <c r="I38" i="213"/>
  <c r="AB38" i="213"/>
  <c r="C37" i="77" s="1"/>
  <c r="D37" i="77" s="1"/>
  <c r="AV38" i="213"/>
  <c r="R39" i="213"/>
  <c r="C38" i="80" s="1"/>
  <c r="D38" i="80" s="1"/>
  <c r="AP39" i="213"/>
  <c r="C38" i="92" s="1"/>
  <c r="D38" i="92" s="1"/>
  <c r="L40" i="213"/>
  <c r="AF40" i="213"/>
  <c r="C39" i="111" s="1"/>
  <c r="D39" i="111" s="1"/>
  <c r="F41" i="213"/>
  <c r="Z41" i="213"/>
  <c r="C40" i="86" s="1"/>
  <c r="D40" i="86" s="1"/>
  <c r="AN41" i="213"/>
  <c r="C40" i="102" s="1"/>
  <c r="D40" i="102" s="1"/>
  <c r="AZ41" i="213"/>
  <c r="C40" i="110" s="1"/>
  <c r="D40" i="110" s="1"/>
  <c r="L42" i="213"/>
  <c r="V42" i="213"/>
  <c r="C41" i="82" s="1"/>
  <c r="D41" i="82" s="1"/>
  <c r="AH42" i="213"/>
  <c r="C41" i="112" s="1"/>
  <c r="D41" i="112" s="1"/>
  <c r="AR42" i="213"/>
  <c r="C41" i="88" s="1"/>
  <c r="D41" i="88" s="1"/>
  <c r="D43" i="213"/>
  <c r="P43" i="213"/>
  <c r="C42" i="81" s="1"/>
  <c r="D42" i="81" s="1"/>
  <c r="Y43" i="213"/>
  <c r="C42" i="79" s="1"/>
  <c r="D42" i="79" s="1"/>
  <c r="AF43" i="213"/>
  <c r="AN43" i="213"/>
  <c r="C42" i="102" s="1"/>
  <c r="D42" i="102" s="1"/>
  <c r="AT43" i="213"/>
  <c r="C42" i="96" s="1"/>
  <c r="D42" i="96" s="1"/>
  <c r="C44" i="213"/>
  <c r="BB44" i="213" s="1"/>
  <c r="C43" i="116" s="1"/>
  <c r="D43" i="116" s="1"/>
  <c r="K44" i="213"/>
  <c r="R44" i="213"/>
  <c r="C43" i="80" s="1"/>
  <c r="D43" i="80" s="1"/>
  <c r="X44" i="213"/>
  <c r="C43" i="87" s="1"/>
  <c r="D43" i="87" s="1"/>
  <c r="AF44" i="213"/>
  <c r="C43" i="111" s="1"/>
  <c r="D43" i="111" s="1"/>
  <c r="AM44" i="213"/>
  <c r="C43" i="93" s="1"/>
  <c r="D43" i="93" s="1"/>
  <c r="AT44" i="213"/>
  <c r="C43" i="96" s="1"/>
  <c r="D43" i="96" s="1"/>
  <c r="D45" i="213"/>
  <c r="J45" i="213"/>
  <c r="Q45" i="213"/>
  <c r="Y45" i="213"/>
  <c r="C44" i="79" s="1"/>
  <c r="D44" i="79" s="1"/>
  <c r="AF45" i="213"/>
  <c r="AL45" i="213"/>
  <c r="C44" i="103" s="1"/>
  <c r="D44" i="103" s="1"/>
  <c r="AT45" i="213"/>
  <c r="C44" i="96" s="1"/>
  <c r="D44" i="96" s="1"/>
  <c r="C46" i="213"/>
  <c r="BB46" i="213" s="1"/>
  <c r="C45" i="116" s="1"/>
  <c r="D45" i="116" s="1"/>
  <c r="J46" i="213"/>
  <c r="R46" i="213"/>
  <c r="C45" i="80" s="1"/>
  <c r="D45" i="80" s="1"/>
  <c r="X46" i="213"/>
  <c r="C45" i="87" s="1"/>
  <c r="D45" i="87" s="1"/>
  <c r="AE46" i="213"/>
  <c r="C45" i="94" s="1"/>
  <c r="D45" i="94" s="1"/>
  <c r="AM46" i="213"/>
  <c r="C45" i="93" s="1"/>
  <c r="D45" i="93" s="1"/>
  <c r="AT46" i="213"/>
  <c r="C45" i="96" s="1"/>
  <c r="D45" i="96" s="1"/>
  <c r="AZ46" i="213"/>
  <c r="C45" i="110" s="1"/>
  <c r="D45" i="110" s="1"/>
  <c r="J47" i="213"/>
  <c r="Q47" i="213"/>
  <c r="X47" i="213"/>
  <c r="AF47" i="213"/>
  <c r="AL47" i="213"/>
  <c r="C46" i="103" s="1"/>
  <c r="D46" i="103" s="1"/>
  <c r="AS47" i="213"/>
  <c r="C46" i="97" s="1"/>
  <c r="D46" i="97" s="1"/>
  <c r="K28" i="213"/>
  <c r="K48" i="213" s="1"/>
  <c r="U28" i="213"/>
  <c r="C27" i="108" s="1"/>
  <c r="D27" i="108" s="1"/>
  <c r="AG28" i="213"/>
  <c r="C27" i="107" s="1"/>
  <c r="D27" i="107" s="1"/>
  <c r="AQ28" i="213"/>
  <c r="C27" i="89" s="1"/>
  <c r="D27" i="89" s="1"/>
  <c r="C29" i="213"/>
  <c r="BB29" i="213" s="1"/>
  <c r="C28" i="116" s="1"/>
  <c r="D28" i="116" s="1"/>
  <c r="O29" i="213"/>
  <c r="C28" i="83" s="1"/>
  <c r="D28" i="83" s="1"/>
  <c r="Y29" i="213"/>
  <c r="C28" i="79" s="1"/>
  <c r="D28" i="79" s="1"/>
  <c r="AI29" i="213"/>
  <c r="C28" i="114" s="1"/>
  <c r="D28" i="114" s="1"/>
  <c r="AU29" i="213"/>
  <c r="C28" i="100" s="1"/>
  <c r="D28" i="100" s="1"/>
  <c r="G30" i="213"/>
  <c r="Q30" i="213"/>
  <c r="C29" i="113" s="1"/>
  <c r="D29" i="113" s="1"/>
  <c r="AC30" i="213"/>
  <c r="C29" i="95" s="1"/>
  <c r="D29" i="95" s="1"/>
  <c r="AM30" i="213"/>
  <c r="C29" i="93" s="1"/>
  <c r="D29" i="93" s="1"/>
  <c r="AW30" i="213"/>
  <c r="C29" i="105" s="1"/>
  <c r="K31" i="213"/>
  <c r="U31" i="213"/>
  <c r="C30" i="108" s="1"/>
  <c r="D30" i="108" s="1"/>
  <c r="AE31" i="213"/>
  <c r="C30" i="94" s="1"/>
  <c r="D30" i="94" s="1"/>
  <c r="AQ31" i="213"/>
  <c r="C30" i="89" s="1"/>
  <c r="D30" i="89" s="1"/>
  <c r="C32" i="213"/>
  <c r="BB32" i="213" s="1"/>
  <c r="C31" i="116" s="1"/>
  <c r="D31" i="116" s="1"/>
  <c r="M32" i="213"/>
  <c r="C31" i="91" s="1"/>
  <c r="D31" i="91" s="1"/>
  <c r="Y32" i="213"/>
  <c r="C31" i="79" s="1"/>
  <c r="D31" i="79" s="1"/>
  <c r="AI32" i="213"/>
  <c r="C31" i="114" s="1"/>
  <c r="D31" i="114" s="1"/>
  <c r="AS32" i="213"/>
  <c r="C31" i="97" s="1"/>
  <c r="D31" i="97" s="1"/>
  <c r="G33" i="213"/>
  <c r="Q33" i="213"/>
  <c r="AA33" i="213"/>
  <c r="C32" i="90" s="1"/>
  <c r="D32" i="90" s="1"/>
  <c r="AM33" i="213"/>
  <c r="C32" i="93" s="1"/>
  <c r="D32" i="93" s="1"/>
  <c r="AW33" i="213"/>
  <c r="C32" i="105" s="1"/>
  <c r="I34" i="213"/>
  <c r="U34" i="213"/>
  <c r="C33" i="108" s="1"/>
  <c r="D33" i="108" s="1"/>
  <c r="AE34" i="213"/>
  <c r="C33" i="94" s="1"/>
  <c r="D33" i="94" s="1"/>
  <c r="AO34" i="213"/>
  <c r="C33" i="84" s="1"/>
  <c r="D33" i="84" s="1"/>
  <c r="C35" i="213"/>
  <c r="BB35" i="213" s="1"/>
  <c r="C34" i="116" s="1"/>
  <c r="D34" i="116" s="1"/>
  <c r="M35" i="213"/>
  <c r="W35" i="213"/>
  <c r="C34" i="98" s="1"/>
  <c r="D34" i="98" s="1"/>
  <c r="AI35" i="213"/>
  <c r="C34" i="114" s="1"/>
  <c r="D34" i="114" s="1"/>
  <c r="AS35" i="213"/>
  <c r="C34" i="97" s="1"/>
  <c r="D34" i="97" s="1"/>
  <c r="E36" i="213"/>
  <c r="Q36" i="213"/>
  <c r="AA36" i="213"/>
  <c r="C35" i="90" s="1"/>
  <c r="D35" i="90" s="1"/>
  <c r="AK36" i="213"/>
  <c r="C35" i="115" s="1"/>
  <c r="D35" i="115" s="1"/>
  <c r="AW36" i="213"/>
  <c r="C35" i="105" s="1"/>
  <c r="I37" i="213"/>
  <c r="S37" i="213"/>
  <c r="AE37" i="213"/>
  <c r="C36" i="94" s="1"/>
  <c r="D36" i="94" s="1"/>
  <c r="AO37" i="213"/>
  <c r="C36" i="84" s="1"/>
  <c r="D36" i="84" s="1"/>
  <c r="AY37" i="213"/>
  <c r="C36" i="109" s="1"/>
  <c r="D36" i="109" s="1"/>
  <c r="M38" i="213"/>
  <c r="AF38" i="213"/>
  <c r="C37" i="111" s="1"/>
  <c r="D37" i="111" s="1"/>
  <c r="AZ38" i="213"/>
  <c r="C37" i="110" s="1"/>
  <c r="D37" i="110" s="1"/>
  <c r="Z39" i="213"/>
  <c r="C38" i="86" s="1"/>
  <c r="D38" i="86" s="1"/>
  <c r="AT39" i="213"/>
  <c r="C38" i="96" s="1"/>
  <c r="D38" i="96" s="1"/>
  <c r="P40" i="213"/>
  <c r="C39" i="81" s="1"/>
  <c r="D39" i="81" s="1"/>
  <c r="AN40" i="213"/>
  <c r="C39" i="102" s="1"/>
  <c r="D39" i="102" s="1"/>
  <c r="J41" i="213"/>
  <c r="AD41" i="213"/>
  <c r="C40" i="85" s="1"/>
  <c r="D40" i="85" s="1"/>
  <c r="AR41" i="213"/>
  <c r="C40" i="88" s="1"/>
  <c r="D40" i="88" s="1"/>
  <c r="D42" i="213"/>
  <c r="N42" i="213"/>
  <c r="Z42" i="213"/>
  <c r="C41" i="86" s="1"/>
  <c r="D41" i="86" s="1"/>
  <c r="AJ42" i="213"/>
  <c r="C41" i="106" s="1"/>
  <c r="D41" i="106" s="1"/>
  <c r="AT42" i="213"/>
  <c r="C41" i="96" s="1"/>
  <c r="D41" i="96" s="1"/>
  <c r="H43" i="213"/>
  <c r="R43" i="213"/>
  <c r="C42" i="80" s="1"/>
  <c r="D42" i="80" s="1"/>
  <c r="Z43" i="213"/>
  <c r="C42" i="86" s="1"/>
  <c r="D42" i="86" s="1"/>
  <c r="AH43" i="213"/>
  <c r="C42" i="112" s="1"/>
  <c r="D42" i="112" s="1"/>
  <c r="AO43" i="213"/>
  <c r="C42" i="84" s="1"/>
  <c r="D42" i="84" s="1"/>
  <c r="AV43" i="213"/>
  <c r="F44" i="213"/>
  <c r="L44" i="213"/>
  <c r="S44" i="213"/>
  <c r="C43" i="78" s="1"/>
  <c r="D43" i="78" s="1"/>
  <c r="AA44" i="213"/>
  <c r="C43" i="90" s="1"/>
  <c r="D43" i="90" s="1"/>
  <c r="AH44" i="213"/>
  <c r="C43" i="112" s="1"/>
  <c r="D43" i="112" s="1"/>
  <c r="AN44" i="213"/>
  <c r="C43" i="102" s="1"/>
  <c r="D43" i="102" s="1"/>
  <c r="AV44" i="213"/>
  <c r="E45" i="213"/>
  <c r="L45" i="213"/>
  <c r="T45" i="213"/>
  <c r="Z45" i="213"/>
  <c r="C44" i="86" s="1"/>
  <c r="D44" i="86" s="1"/>
  <c r="AG45" i="213"/>
  <c r="C44" i="107" s="1"/>
  <c r="D44" i="107" s="1"/>
  <c r="AO45" i="213"/>
  <c r="C44" i="84" s="1"/>
  <c r="D44" i="84" s="1"/>
  <c r="AV45" i="213"/>
  <c r="D46" i="213"/>
  <c r="L46" i="213"/>
  <c r="S46" i="213"/>
  <c r="C45" i="78" s="1"/>
  <c r="D45" i="78" s="1"/>
  <c r="Z46" i="213"/>
  <c r="C45" i="86" s="1"/>
  <c r="D45" i="86" s="1"/>
  <c r="AH46" i="213"/>
  <c r="C45" i="112" s="1"/>
  <c r="D45" i="112" s="1"/>
  <c r="AN46" i="213"/>
  <c r="C45" i="102" s="1"/>
  <c r="D45" i="102" s="1"/>
  <c r="AU46" i="213"/>
  <c r="C45" i="100" s="1"/>
  <c r="D45" i="100" s="1"/>
  <c r="E47" i="213"/>
  <c r="L47" i="213"/>
  <c r="R47" i="213"/>
  <c r="C46" i="80" s="1"/>
  <c r="D46" i="80" s="1"/>
  <c r="Z47" i="213"/>
  <c r="C46" i="86" s="1"/>
  <c r="D46" i="86" s="1"/>
  <c r="AG47" i="213"/>
  <c r="C46" i="107" s="1"/>
  <c r="D46" i="107" s="1"/>
  <c r="AN47" i="213"/>
  <c r="C46" i="102" s="1"/>
  <c r="D46" i="102" s="1"/>
  <c r="AV47" i="213"/>
  <c r="M28" i="213"/>
  <c r="C27" i="91" s="1"/>
  <c r="D27" i="91" s="1"/>
  <c r="Y28" i="213"/>
  <c r="C27" i="79" s="1"/>
  <c r="D27" i="79" s="1"/>
  <c r="AI28" i="213"/>
  <c r="C27" i="114" s="1"/>
  <c r="D27" i="114" s="1"/>
  <c r="AS28" i="213"/>
  <c r="C27" i="97" s="1"/>
  <c r="D27" i="97" s="1"/>
  <c r="G29" i="213"/>
  <c r="Q29" i="213"/>
  <c r="C28" i="113" s="1"/>
  <c r="D28" i="113" s="1"/>
  <c r="AA29" i="213"/>
  <c r="C28" i="90" s="1"/>
  <c r="D28" i="90" s="1"/>
  <c r="AM29" i="213"/>
  <c r="C28" i="93" s="1"/>
  <c r="D28" i="93" s="1"/>
  <c r="AW29" i="213"/>
  <c r="C28" i="105" s="1"/>
  <c r="I30" i="213"/>
  <c r="U30" i="213"/>
  <c r="C29" i="108" s="1"/>
  <c r="D29" i="108" s="1"/>
  <c r="AE30" i="213"/>
  <c r="C29" i="94" s="1"/>
  <c r="D29" i="94" s="1"/>
  <c r="AO30" i="213"/>
  <c r="C29" i="84" s="1"/>
  <c r="D29" i="84" s="1"/>
  <c r="C31" i="213"/>
  <c r="BB31" i="213" s="1"/>
  <c r="C30" i="116" s="1"/>
  <c r="D30" i="116" s="1"/>
  <c r="M31" i="213"/>
  <c r="W31" i="213"/>
  <c r="C30" i="98" s="1"/>
  <c r="D30" i="98" s="1"/>
  <c r="AI31" i="213"/>
  <c r="C30" i="114" s="1"/>
  <c r="D30" i="114" s="1"/>
  <c r="AS31" i="213"/>
  <c r="C30" i="97" s="1"/>
  <c r="D30" i="97" s="1"/>
  <c r="E32" i="213"/>
  <c r="Q32" i="213"/>
  <c r="AA32" i="213"/>
  <c r="C31" i="90" s="1"/>
  <c r="D31" i="90" s="1"/>
  <c r="AK32" i="213"/>
  <c r="C31" i="115" s="1"/>
  <c r="D31" i="115" s="1"/>
  <c r="AW32" i="213"/>
  <c r="C31" i="105" s="1"/>
  <c r="I33" i="213"/>
  <c r="S33" i="213"/>
  <c r="C32" i="78" s="1"/>
  <c r="D32" i="78" s="1"/>
  <c r="AE33" i="213"/>
  <c r="C32" i="94" s="1"/>
  <c r="D32" i="94" s="1"/>
  <c r="AO33" i="213"/>
  <c r="C32" i="84" s="1"/>
  <c r="D32" i="84" s="1"/>
  <c r="AY33" i="213"/>
  <c r="C32" i="109" s="1"/>
  <c r="D32" i="109" s="1"/>
  <c r="M34" i="213"/>
  <c r="C33" i="91" s="1"/>
  <c r="D33" i="91" s="1"/>
  <c r="W34" i="213"/>
  <c r="C33" i="98" s="1"/>
  <c r="D33" i="98" s="1"/>
  <c r="AG34" i="213"/>
  <c r="C33" i="107" s="1"/>
  <c r="D33" i="107" s="1"/>
  <c r="AS34" i="213"/>
  <c r="C33" i="97" s="1"/>
  <c r="D33" i="97" s="1"/>
  <c r="E35" i="213"/>
  <c r="O35" i="213"/>
  <c r="C34" i="83" s="1"/>
  <c r="D34" i="83" s="1"/>
  <c r="AA35" i="213"/>
  <c r="C34" i="90" s="1"/>
  <c r="D34" i="90" s="1"/>
  <c r="AK35" i="213"/>
  <c r="C34" i="115" s="1"/>
  <c r="D34" i="115" s="1"/>
  <c r="AU35" i="213"/>
  <c r="C34" i="100" s="1"/>
  <c r="D34" i="100" s="1"/>
  <c r="I36" i="213"/>
  <c r="S36" i="213"/>
  <c r="AC36" i="213"/>
  <c r="C35" i="95" s="1"/>
  <c r="D35" i="95" s="1"/>
  <c r="AO36" i="213"/>
  <c r="C35" i="84" s="1"/>
  <c r="D35" i="84" s="1"/>
  <c r="AY36" i="213"/>
  <c r="C35" i="109" s="1"/>
  <c r="D35" i="109" s="1"/>
  <c r="K37" i="213"/>
  <c r="W37" i="213"/>
  <c r="C36" i="98" s="1"/>
  <c r="D36" i="98" s="1"/>
  <c r="AG37" i="213"/>
  <c r="C36" i="107" s="1"/>
  <c r="D36" i="107" s="1"/>
  <c r="AQ37" i="213"/>
  <c r="C36" i="89" s="1"/>
  <c r="D36" i="89" s="1"/>
  <c r="E38" i="213"/>
  <c r="P38" i="213"/>
  <c r="C37" i="81" s="1"/>
  <c r="D37" i="81" s="1"/>
  <c r="AJ38" i="213"/>
  <c r="C37" i="106" s="1"/>
  <c r="D37" i="106" s="1"/>
  <c r="J39" i="213"/>
  <c r="AD39" i="213"/>
  <c r="C38" i="85" s="1"/>
  <c r="D38" i="85" s="1"/>
  <c r="AX39" i="213"/>
  <c r="C38" i="104" s="1"/>
  <c r="D38" i="104" s="1"/>
  <c r="X40" i="213"/>
  <c r="C39" i="87" s="1"/>
  <c r="D39" i="87" s="1"/>
  <c r="AR40" i="213"/>
  <c r="C39" i="88" s="1"/>
  <c r="D39" i="88" s="1"/>
  <c r="N41" i="213"/>
  <c r="C40" i="127" s="1"/>
  <c r="D40" i="127" s="1"/>
  <c r="AJ41" i="213"/>
  <c r="C40" i="106" s="1"/>
  <c r="D40" i="106" s="1"/>
  <c r="AT41" i="213"/>
  <c r="C40" i="96" s="1"/>
  <c r="D40" i="96" s="1"/>
  <c r="F42" i="213"/>
  <c r="R42" i="213"/>
  <c r="C41" i="80" s="1"/>
  <c r="D41" i="80" s="1"/>
  <c r="AB42" i="213"/>
  <c r="C41" i="77" s="1"/>
  <c r="D41" i="77" s="1"/>
  <c r="AL42" i="213"/>
  <c r="C41" i="103" s="1"/>
  <c r="D41" i="103" s="1"/>
  <c r="AX42" i="213"/>
  <c r="C41" i="104" s="1"/>
  <c r="D41" i="104" s="1"/>
  <c r="J43" i="213"/>
  <c r="T43" i="213"/>
  <c r="AC43" i="213"/>
  <c r="C42" i="95" s="1"/>
  <c r="D42" i="95" s="1"/>
  <c r="AJ43" i="213"/>
  <c r="C42" i="106" s="1"/>
  <c r="D42" i="106" s="1"/>
  <c r="AP43" i="213"/>
  <c r="C42" i="92" s="1"/>
  <c r="D42" i="92" s="1"/>
  <c r="AX43" i="213"/>
  <c r="C42" i="104" s="1"/>
  <c r="D42" i="104" s="1"/>
  <c r="G44" i="213"/>
  <c r="N44" i="213"/>
  <c r="V44" i="213"/>
  <c r="C43" i="82" s="1"/>
  <c r="D43" i="82" s="1"/>
  <c r="AB44" i="213"/>
  <c r="C43" i="77" s="1"/>
  <c r="D43" i="77" s="1"/>
  <c r="AI44" i="213"/>
  <c r="C43" i="114" s="1"/>
  <c r="D43" i="114" s="1"/>
  <c r="AQ44" i="213"/>
  <c r="C43" i="89" s="1"/>
  <c r="D43" i="89" s="1"/>
  <c r="AX44" i="213"/>
  <c r="C43" i="104" s="1"/>
  <c r="D43" i="104" s="1"/>
  <c r="F45" i="213"/>
  <c r="N45" i="213"/>
  <c r="C44" i="127" s="1"/>
  <c r="D44" i="127" s="1"/>
  <c r="U45" i="213"/>
  <c r="AB45" i="213"/>
  <c r="C44" i="77" s="1"/>
  <c r="D44" i="77" s="1"/>
  <c r="AJ45" i="213"/>
  <c r="C44" i="106" s="1"/>
  <c r="D44" i="106" s="1"/>
  <c r="AP45" i="213"/>
  <c r="C44" i="92" s="1"/>
  <c r="D44" i="92" s="1"/>
  <c r="AW45" i="213"/>
  <c r="C44" i="105" s="1"/>
  <c r="G46" i="213"/>
  <c r="N46" i="213"/>
  <c r="T46" i="213"/>
  <c r="C45" i="99" s="1"/>
  <c r="D45" i="99" s="1"/>
  <c r="AB46" i="213"/>
  <c r="C45" i="77" s="1"/>
  <c r="D45" i="77" s="1"/>
  <c r="AI46" i="213"/>
  <c r="C45" i="114" s="1"/>
  <c r="D45" i="114" s="1"/>
  <c r="AP46" i="213"/>
  <c r="C45" i="92" s="1"/>
  <c r="D45" i="92" s="1"/>
  <c r="AX46" i="213"/>
  <c r="C45" i="104" s="1"/>
  <c r="D45" i="104" s="1"/>
  <c r="F47" i="213"/>
  <c r="M47" i="213"/>
  <c r="U47" i="213"/>
  <c r="AB47" i="213"/>
  <c r="C46" i="77" s="1"/>
  <c r="D46" i="77" s="1"/>
  <c r="AH47" i="213"/>
  <c r="C46" i="112" s="1"/>
  <c r="D46" i="112" s="1"/>
  <c r="AP47" i="213"/>
  <c r="C46" i="92" s="1"/>
  <c r="D46" i="92" s="1"/>
  <c r="AW47" i="213"/>
  <c r="C46" i="105" s="1"/>
  <c r="AC41" i="213"/>
  <c r="C40" i="95" s="1"/>
  <c r="D40" i="95" s="1"/>
  <c r="U41" i="213"/>
  <c r="M41" i="213"/>
  <c r="E41" i="213"/>
  <c r="AU40" i="213"/>
  <c r="C39" i="100" s="1"/>
  <c r="D39" i="100" s="1"/>
  <c r="AM40" i="213"/>
  <c r="C39" i="93" s="1"/>
  <c r="D39" i="93" s="1"/>
  <c r="AE40" i="213"/>
  <c r="C39" i="94" s="1"/>
  <c r="D39" i="94" s="1"/>
  <c r="W40" i="213"/>
  <c r="C39" i="98" s="1"/>
  <c r="D39" i="98" s="1"/>
  <c r="O40" i="213"/>
  <c r="G40" i="213"/>
  <c r="AW39" i="213"/>
  <c r="C38" i="105" s="1"/>
  <c r="AO39" i="213"/>
  <c r="C38" i="84" s="1"/>
  <c r="D38" i="84" s="1"/>
  <c r="AG39" i="213"/>
  <c r="C38" i="107" s="1"/>
  <c r="D38" i="107" s="1"/>
  <c r="Y39" i="213"/>
  <c r="C38" i="79" s="1"/>
  <c r="D38" i="79" s="1"/>
  <c r="Q39" i="213"/>
  <c r="I39" i="213"/>
  <c r="AY38" i="213"/>
  <c r="C37" i="109" s="1"/>
  <c r="D37" i="109" s="1"/>
  <c r="AQ38" i="213"/>
  <c r="C37" i="89" s="1"/>
  <c r="D37" i="89" s="1"/>
  <c r="AI38" i="213"/>
  <c r="C37" i="114" s="1"/>
  <c r="D37" i="114" s="1"/>
  <c r="AA38" i="213"/>
  <c r="C37" i="90" s="1"/>
  <c r="D37" i="90" s="1"/>
  <c r="S38" i="213"/>
  <c r="C37" i="78" s="1"/>
  <c r="D37" i="78" s="1"/>
  <c r="AA41" i="213"/>
  <c r="C40" i="90" s="1"/>
  <c r="D40" i="90" s="1"/>
  <c r="S41" i="213"/>
  <c r="K41" i="213"/>
  <c r="C41" i="213"/>
  <c r="BB41" i="213" s="1"/>
  <c r="C40" i="116" s="1"/>
  <c r="D40" i="116" s="1"/>
  <c r="AS40" i="213"/>
  <c r="C39" i="97" s="1"/>
  <c r="D39" i="97" s="1"/>
  <c r="AK40" i="213"/>
  <c r="C39" i="115" s="1"/>
  <c r="D39" i="115" s="1"/>
  <c r="AC40" i="213"/>
  <c r="C39" i="95" s="1"/>
  <c r="D39" i="95" s="1"/>
  <c r="U40" i="213"/>
  <c r="M40" i="213"/>
  <c r="E40" i="213"/>
  <c r="AU39" i="213"/>
  <c r="C38" i="100" s="1"/>
  <c r="D38" i="100" s="1"/>
  <c r="AM39" i="213"/>
  <c r="C38" i="93" s="1"/>
  <c r="D38" i="93" s="1"/>
  <c r="AE39" i="213"/>
  <c r="C38" i="94" s="1"/>
  <c r="D38" i="94" s="1"/>
  <c r="W39" i="213"/>
  <c r="C38" i="98" s="1"/>
  <c r="D38" i="98" s="1"/>
  <c r="O39" i="213"/>
  <c r="C38" i="83" s="1"/>
  <c r="D38" i="83" s="1"/>
  <c r="G39" i="213"/>
  <c r="AW38" i="213"/>
  <c r="C37" i="105" s="1"/>
  <c r="AO38" i="213"/>
  <c r="C37" i="84" s="1"/>
  <c r="D37" i="84" s="1"/>
  <c r="AG38" i="213"/>
  <c r="C37" i="107" s="1"/>
  <c r="D37" i="107" s="1"/>
  <c r="Y38" i="213"/>
  <c r="C37" i="79" s="1"/>
  <c r="D37" i="79" s="1"/>
  <c r="Q38" i="213"/>
  <c r="C37" i="113" s="1"/>
  <c r="D37" i="113" s="1"/>
  <c r="AG41" i="213"/>
  <c r="C40" i="107" s="1"/>
  <c r="D40" i="107" s="1"/>
  <c r="Y41" i="213"/>
  <c r="C40" i="79" s="1"/>
  <c r="D40" i="79" s="1"/>
  <c r="Q41" i="213"/>
  <c r="I41" i="213"/>
  <c r="AY40" i="213"/>
  <c r="C39" i="109" s="1"/>
  <c r="D39" i="109" s="1"/>
  <c r="AQ40" i="213"/>
  <c r="C39" i="89" s="1"/>
  <c r="D39" i="89" s="1"/>
  <c r="AI40" i="213"/>
  <c r="C39" i="114" s="1"/>
  <c r="D39" i="114" s="1"/>
  <c r="AA40" i="213"/>
  <c r="C39" i="90" s="1"/>
  <c r="D39" i="90" s="1"/>
  <c r="S40" i="213"/>
  <c r="C39" i="78" s="1"/>
  <c r="D39" i="78" s="1"/>
  <c r="K40" i="213"/>
  <c r="C40" i="213"/>
  <c r="BB40" i="213" s="1"/>
  <c r="C39" i="116" s="1"/>
  <c r="D39" i="116" s="1"/>
  <c r="AS39" i="213"/>
  <c r="C38" i="97" s="1"/>
  <c r="D38" i="97" s="1"/>
  <c r="AK39" i="213"/>
  <c r="C38" i="115" s="1"/>
  <c r="D38" i="115" s="1"/>
  <c r="AC39" i="213"/>
  <c r="C38" i="95" s="1"/>
  <c r="D38" i="95" s="1"/>
  <c r="U39" i="213"/>
  <c r="M39" i="213"/>
  <c r="E39" i="213"/>
  <c r="AU38" i="213"/>
  <c r="C37" i="100" s="1"/>
  <c r="D37" i="100" s="1"/>
  <c r="AM38" i="213"/>
  <c r="C37" i="93" s="1"/>
  <c r="D37" i="93" s="1"/>
  <c r="AE38" i="213"/>
  <c r="C37" i="94" s="1"/>
  <c r="D37" i="94" s="1"/>
  <c r="W38" i="213"/>
  <c r="C37" i="98" s="1"/>
  <c r="D37" i="98" s="1"/>
  <c r="AE41" i="213"/>
  <c r="C40" i="94" s="1"/>
  <c r="D40" i="94" s="1"/>
  <c r="W41" i="213"/>
  <c r="C40" i="98" s="1"/>
  <c r="D40" i="98" s="1"/>
  <c r="O41" i="213"/>
  <c r="C40" i="83" s="1"/>
  <c r="D40" i="83" s="1"/>
  <c r="G41" i="213"/>
  <c r="AW40" i="213"/>
  <c r="C39" i="105" s="1"/>
  <c r="AO40" i="213"/>
  <c r="C39" i="84" s="1"/>
  <c r="D39" i="84" s="1"/>
  <c r="AG40" i="213"/>
  <c r="C39" i="107" s="1"/>
  <c r="D39" i="107" s="1"/>
  <c r="Y40" i="213"/>
  <c r="C39" i="79" s="1"/>
  <c r="D39" i="79" s="1"/>
  <c r="Q40" i="213"/>
  <c r="C39" i="113" s="1"/>
  <c r="D39" i="113" s="1"/>
  <c r="I40" i="213"/>
  <c r="AY39" i="213"/>
  <c r="C38" i="109" s="1"/>
  <c r="D38" i="109" s="1"/>
  <c r="AQ39" i="213"/>
  <c r="C38" i="89" s="1"/>
  <c r="D38" i="89" s="1"/>
  <c r="AI39" i="213"/>
  <c r="C38" i="114" s="1"/>
  <c r="D38" i="114" s="1"/>
  <c r="AA39" i="213"/>
  <c r="C38" i="90" s="1"/>
  <c r="D38" i="90" s="1"/>
  <c r="S39" i="213"/>
  <c r="K39" i="213"/>
  <c r="C39" i="213"/>
  <c r="BB39" i="213" s="1"/>
  <c r="C38" i="116" s="1"/>
  <c r="D38" i="116" s="1"/>
  <c r="AS38" i="213"/>
  <c r="C37" i="97" s="1"/>
  <c r="D37" i="97" s="1"/>
  <c r="AK38" i="213"/>
  <c r="C37" i="115" s="1"/>
  <c r="D37" i="115" s="1"/>
  <c r="AC38" i="213"/>
  <c r="C37" i="95" s="1"/>
  <c r="D37" i="95" s="1"/>
  <c r="U38" i="213"/>
  <c r="C4" i="213"/>
  <c r="BB4" i="213" s="1"/>
  <c r="C5" i="116" s="1"/>
  <c r="D5" i="116" s="1"/>
  <c r="D4" i="213"/>
  <c r="L4" i="213"/>
  <c r="T4" i="213"/>
  <c r="AB4" i="213"/>
  <c r="BD4" i="213" s="1"/>
  <c r="C5" i="137" s="1"/>
  <c r="D5" i="137" s="1"/>
  <c r="AJ4" i="213"/>
  <c r="AR4" i="213"/>
  <c r="AZ4" i="213"/>
  <c r="J5" i="213"/>
  <c r="R5" i="213"/>
  <c r="C6" i="80" s="1"/>
  <c r="D6" i="80" s="1"/>
  <c r="Z5" i="213"/>
  <c r="C6" i="86" s="1"/>
  <c r="D6" i="86" s="1"/>
  <c r="AH5" i="213"/>
  <c r="C6" i="112" s="1"/>
  <c r="D6" i="112" s="1"/>
  <c r="AP5" i="213"/>
  <c r="C6" i="92" s="1"/>
  <c r="D6" i="92" s="1"/>
  <c r="AX5" i="213"/>
  <c r="C6" i="104" s="1"/>
  <c r="D6" i="104" s="1"/>
  <c r="H6" i="213"/>
  <c r="P6" i="213"/>
  <c r="C7" i="81" s="1"/>
  <c r="D7" i="81" s="1"/>
  <c r="X6" i="213"/>
  <c r="C7" i="87" s="1"/>
  <c r="D7" i="87" s="1"/>
  <c r="AF6" i="213"/>
  <c r="AN6" i="213"/>
  <c r="C7" i="102" s="1"/>
  <c r="D7" i="102" s="1"/>
  <c r="AV6" i="213"/>
  <c r="C7" i="101" s="1"/>
  <c r="D7" i="101" s="1"/>
  <c r="F7" i="213"/>
  <c r="N7" i="213"/>
  <c r="V7" i="213"/>
  <c r="C8" i="82" s="1"/>
  <c r="D8" i="82" s="1"/>
  <c r="Z7" i="213"/>
  <c r="C8" i="86" s="1"/>
  <c r="D8" i="86" s="1"/>
  <c r="AD7" i="213"/>
  <c r="C8" i="85" s="1"/>
  <c r="D8" i="85" s="1"/>
  <c r="AH7" i="213"/>
  <c r="C8" i="112" s="1"/>
  <c r="D8" i="112" s="1"/>
  <c r="AL7" i="213"/>
  <c r="C8" i="103" s="1"/>
  <c r="D8" i="103" s="1"/>
  <c r="AP7" i="213"/>
  <c r="C8" i="92" s="1"/>
  <c r="D8" i="92" s="1"/>
  <c r="AT7" i="213"/>
  <c r="C8" i="96" s="1"/>
  <c r="D8" i="96" s="1"/>
  <c r="AX7" i="213"/>
  <c r="C8" i="104" s="1"/>
  <c r="D8" i="104" s="1"/>
  <c r="D8" i="213"/>
  <c r="H8" i="213"/>
  <c r="L8" i="213"/>
  <c r="P8" i="213"/>
  <c r="C9" i="81" s="1"/>
  <c r="D9" i="81" s="1"/>
  <c r="T8" i="213"/>
  <c r="X8" i="213"/>
  <c r="AB8" i="213"/>
  <c r="C9" i="77" s="1"/>
  <c r="D9" i="77" s="1"/>
  <c r="AF8" i="213"/>
  <c r="AJ8" i="213"/>
  <c r="C9" i="106" s="1"/>
  <c r="D9" i="106" s="1"/>
  <c r="AN8" i="213"/>
  <c r="C9" i="102" s="1"/>
  <c r="D9" i="102" s="1"/>
  <c r="AR8" i="213"/>
  <c r="C9" i="88" s="1"/>
  <c r="D9" i="88" s="1"/>
  <c r="AV8" i="213"/>
  <c r="C9" i="101" s="1"/>
  <c r="D9" i="101" s="1"/>
  <c r="AZ8" i="213"/>
  <c r="C9" i="110" s="1"/>
  <c r="D9" i="110" s="1"/>
  <c r="F9" i="213"/>
  <c r="J9" i="213"/>
  <c r="N9" i="213"/>
  <c r="R9" i="213"/>
  <c r="C10" i="80" s="1"/>
  <c r="D10" i="80" s="1"/>
  <c r="V9" i="213"/>
  <c r="C10" i="82" s="1"/>
  <c r="D10" i="82" s="1"/>
  <c r="Z9" i="213"/>
  <c r="C10" i="86" s="1"/>
  <c r="D10" i="86" s="1"/>
  <c r="AD9" i="213"/>
  <c r="C10" i="85" s="1"/>
  <c r="D10" i="85" s="1"/>
  <c r="AH9" i="213"/>
  <c r="C10" i="112" s="1"/>
  <c r="D10" i="112" s="1"/>
  <c r="AL9" i="213"/>
  <c r="C10" i="103" s="1"/>
  <c r="D10" i="103" s="1"/>
  <c r="AP9" i="213"/>
  <c r="C10" i="92" s="1"/>
  <c r="D10" i="92" s="1"/>
  <c r="AT9" i="213"/>
  <c r="C10" i="96" s="1"/>
  <c r="D10" i="96" s="1"/>
  <c r="AX9" i="213"/>
  <c r="C10" i="104" s="1"/>
  <c r="D10" i="104" s="1"/>
  <c r="D10" i="213"/>
  <c r="H10" i="213"/>
  <c r="L10" i="213"/>
  <c r="P10" i="213"/>
  <c r="C11" i="81" s="1"/>
  <c r="D11" i="81" s="1"/>
  <c r="T10" i="213"/>
  <c r="X10" i="213"/>
  <c r="AB10" i="213"/>
  <c r="C11" i="77" s="1"/>
  <c r="D11" i="77" s="1"/>
  <c r="AF10" i="213"/>
  <c r="AJ10" i="213"/>
  <c r="C11" i="106" s="1"/>
  <c r="D11" i="106" s="1"/>
  <c r="AN10" i="213"/>
  <c r="C11" i="102" s="1"/>
  <c r="D11" i="102" s="1"/>
  <c r="AR10" i="213"/>
  <c r="C11" i="88" s="1"/>
  <c r="D11" i="88" s="1"/>
  <c r="AV10" i="213"/>
  <c r="C11" i="101" s="1"/>
  <c r="D11" i="101" s="1"/>
  <c r="AZ10" i="213"/>
  <c r="C11" i="110" s="1"/>
  <c r="D11" i="110" s="1"/>
  <c r="F11" i="213"/>
  <c r="J11" i="213"/>
  <c r="N11" i="213"/>
  <c r="R11" i="213"/>
  <c r="C12" i="80" s="1"/>
  <c r="D12" i="80" s="1"/>
  <c r="V11" i="213"/>
  <c r="C12" i="82" s="1"/>
  <c r="D12" i="82" s="1"/>
  <c r="Z11" i="213"/>
  <c r="C12" i="86" s="1"/>
  <c r="D12" i="86" s="1"/>
  <c r="AD11" i="213"/>
  <c r="C12" i="85" s="1"/>
  <c r="D12" i="85" s="1"/>
  <c r="AH11" i="213"/>
  <c r="C12" i="112" s="1"/>
  <c r="D12" i="112" s="1"/>
  <c r="AL11" i="213"/>
  <c r="C12" i="103" s="1"/>
  <c r="D12" i="103" s="1"/>
  <c r="AP11" i="213"/>
  <c r="C12" i="92" s="1"/>
  <c r="D12" i="92" s="1"/>
  <c r="AT11" i="213"/>
  <c r="C12" i="96" s="1"/>
  <c r="D12" i="96" s="1"/>
  <c r="AX11" i="213"/>
  <c r="C12" i="104" s="1"/>
  <c r="D12" i="104" s="1"/>
  <c r="D12" i="213"/>
  <c r="H12" i="213"/>
  <c r="L12" i="213"/>
  <c r="P12" i="213"/>
  <c r="C13" i="81" s="1"/>
  <c r="D13" i="81" s="1"/>
  <c r="T12" i="213"/>
  <c r="X12" i="213"/>
  <c r="AB12" i="213"/>
  <c r="C13" i="77" s="1"/>
  <c r="D13" i="77" s="1"/>
  <c r="AF12" i="213"/>
  <c r="AJ12" i="213"/>
  <c r="C13" i="106" s="1"/>
  <c r="D13" i="106" s="1"/>
  <c r="AN12" i="213"/>
  <c r="C13" i="102" s="1"/>
  <c r="D13" i="102" s="1"/>
  <c r="AR12" i="213"/>
  <c r="C13" i="88" s="1"/>
  <c r="D13" i="88" s="1"/>
  <c r="AV12" i="213"/>
  <c r="C13" i="101" s="1"/>
  <c r="D13" i="101" s="1"/>
  <c r="AZ12" i="213"/>
  <c r="C13" i="110" s="1"/>
  <c r="D13" i="110" s="1"/>
  <c r="F13" i="213"/>
  <c r="J13" i="213"/>
  <c r="N13" i="213"/>
  <c r="R13" i="213"/>
  <c r="C14" i="80" s="1"/>
  <c r="D14" i="80" s="1"/>
  <c r="V13" i="213"/>
  <c r="C14" i="82" s="1"/>
  <c r="D14" i="82" s="1"/>
  <c r="Z13" i="213"/>
  <c r="C14" i="86" s="1"/>
  <c r="D14" i="86" s="1"/>
  <c r="AD13" i="213"/>
  <c r="C14" i="85" s="1"/>
  <c r="D14" i="85" s="1"/>
  <c r="AH13" i="213"/>
  <c r="C14" i="112" s="1"/>
  <c r="D14" i="112" s="1"/>
  <c r="AL13" i="213"/>
  <c r="C14" i="103" s="1"/>
  <c r="D14" i="103" s="1"/>
  <c r="AP13" i="213"/>
  <c r="C14" i="92" s="1"/>
  <c r="D14" i="92" s="1"/>
  <c r="AT13" i="213"/>
  <c r="C14" i="96" s="1"/>
  <c r="D14" i="96" s="1"/>
  <c r="AX13" i="213"/>
  <c r="C14" i="104" s="1"/>
  <c r="D14" i="104" s="1"/>
  <c r="D14" i="213"/>
  <c r="H14" i="213"/>
  <c r="L14" i="213"/>
  <c r="P14" i="213"/>
  <c r="C15" i="81" s="1"/>
  <c r="D15" i="81" s="1"/>
  <c r="T14" i="213"/>
  <c r="X14" i="213"/>
  <c r="AB14" i="213"/>
  <c r="C15" i="77" s="1"/>
  <c r="D15" i="77" s="1"/>
  <c r="AF14" i="213"/>
  <c r="AJ14" i="213"/>
  <c r="C15" i="106" s="1"/>
  <c r="D15" i="106" s="1"/>
  <c r="AN14" i="213"/>
  <c r="C15" i="102" s="1"/>
  <c r="D15" i="102" s="1"/>
  <c r="AR14" i="213"/>
  <c r="C15" i="88" s="1"/>
  <c r="D15" i="88" s="1"/>
  <c r="AV14" i="213"/>
  <c r="C15" i="101" s="1"/>
  <c r="D15" i="101" s="1"/>
  <c r="AZ14" i="213"/>
  <c r="C15" i="110" s="1"/>
  <c r="D15" i="110" s="1"/>
  <c r="F15" i="213"/>
  <c r="J15" i="213"/>
  <c r="N15" i="213"/>
  <c r="R15" i="213"/>
  <c r="C16" i="80" s="1"/>
  <c r="D16" i="80" s="1"/>
  <c r="V15" i="213"/>
  <c r="C16" i="82" s="1"/>
  <c r="D16" i="82" s="1"/>
  <c r="Z15" i="213"/>
  <c r="C16" i="86" s="1"/>
  <c r="D16" i="86" s="1"/>
  <c r="AD15" i="213"/>
  <c r="C16" i="85" s="1"/>
  <c r="D16" i="85" s="1"/>
  <c r="AH15" i="213"/>
  <c r="C16" i="112" s="1"/>
  <c r="D16" i="112" s="1"/>
  <c r="AL15" i="213"/>
  <c r="C16" i="103" s="1"/>
  <c r="D16" i="103" s="1"/>
  <c r="AP15" i="213"/>
  <c r="C16" i="92" s="1"/>
  <c r="D16" i="92" s="1"/>
  <c r="AT15" i="213"/>
  <c r="C16" i="96" s="1"/>
  <c r="D16" i="96" s="1"/>
  <c r="AX15" i="213"/>
  <c r="C16" i="104" s="1"/>
  <c r="D16" i="104" s="1"/>
  <c r="D16" i="213"/>
  <c r="H16" i="213"/>
  <c r="L16" i="213"/>
  <c r="P16" i="213"/>
  <c r="C17" i="81" s="1"/>
  <c r="D17" i="81" s="1"/>
  <c r="T16" i="213"/>
  <c r="X16" i="213"/>
  <c r="AB16" i="213"/>
  <c r="C17" i="77" s="1"/>
  <c r="D17" i="77" s="1"/>
  <c r="AF16" i="213"/>
  <c r="AJ16" i="213"/>
  <c r="C17" i="106" s="1"/>
  <c r="D17" i="106" s="1"/>
  <c r="AN16" i="213"/>
  <c r="C17" i="102" s="1"/>
  <c r="D17" i="102" s="1"/>
  <c r="AR16" i="213"/>
  <c r="C17" i="88" s="1"/>
  <c r="D17" i="88" s="1"/>
  <c r="AV16" i="213"/>
  <c r="C17" i="101" s="1"/>
  <c r="D17" i="101" s="1"/>
  <c r="AZ16" i="213"/>
  <c r="C17" i="110" s="1"/>
  <c r="D17" i="110" s="1"/>
  <c r="F17" i="213"/>
  <c r="J17" i="213"/>
  <c r="N17" i="213"/>
  <c r="R17" i="213"/>
  <c r="C18" i="80" s="1"/>
  <c r="D18" i="80" s="1"/>
  <c r="V17" i="213"/>
  <c r="C18" i="82" s="1"/>
  <c r="D18" i="82" s="1"/>
  <c r="Z17" i="213"/>
  <c r="C18" i="86" s="1"/>
  <c r="D18" i="86" s="1"/>
  <c r="AD17" i="213"/>
  <c r="C18" i="85" s="1"/>
  <c r="D18" i="85" s="1"/>
  <c r="AH17" i="213"/>
  <c r="C18" i="112" s="1"/>
  <c r="D18" i="112" s="1"/>
  <c r="AL17" i="213"/>
  <c r="C18" i="103" s="1"/>
  <c r="D18" i="103" s="1"/>
  <c r="AP17" i="213"/>
  <c r="C18" i="92" s="1"/>
  <c r="D18" i="92" s="1"/>
  <c r="AT17" i="213"/>
  <c r="C18" i="96" s="1"/>
  <c r="D18" i="96" s="1"/>
  <c r="AX17" i="213"/>
  <c r="C18" i="104" s="1"/>
  <c r="D18" i="104" s="1"/>
  <c r="D18" i="213"/>
  <c r="H18" i="213"/>
  <c r="L18" i="213"/>
  <c r="P18" i="213"/>
  <c r="C19" i="81" s="1"/>
  <c r="D19" i="81" s="1"/>
  <c r="T18" i="213"/>
  <c r="X18" i="213"/>
  <c r="AB18" i="213"/>
  <c r="C19" i="77" s="1"/>
  <c r="D19" i="77" s="1"/>
  <c r="AF18" i="213"/>
  <c r="AJ18" i="213"/>
  <c r="C19" i="106" s="1"/>
  <c r="D19" i="106" s="1"/>
  <c r="AN18" i="213"/>
  <c r="C19" i="102" s="1"/>
  <c r="D19" i="102" s="1"/>
  <c r="AR18" i="213"/>
  <c r="C19" i="88" s="1"/>
  <c r="D19" i="88" s="1"/>
  <c r="AV18" i="213"/>
  <c r="C19" i="101" s="1"/>
  <c r="D19" i="101" s="1"/>
  <c r="AZ18" i="213"/>
  <c r="C19" i="110" s="1"/>
  <c r="D19" i="110" s="1"/>
  <c r="F19" i="213"/>
  <c r="J19" i="213"/>
  <c r="N19" i="213"/>
  <c r="R19" i="213"/>
  <c r="C20" i="80" s="1"/>
  <c r="D20" i="80" s="1"/>
  <c r="V19" i="213"/>
  <c r="C20" i="82" s="1"/>
  <c r="D20" i="82" s="1"/>
  <c r="Z19" i="213"/>
  <c r="C20" i="86" s="1"/>
  <c r="D20" i="86" s="1"/>
  <c r="AD19" i="213"/>
  <c r="C20" i="85" s="1"/>
  <c r="D20" i="85" s="1"/>
  <c r="AH19" i="213"/>
  <c r="C20" i="112" s="1"/>
  <c r="D20" i="112" s="1"/>
  <c r="AL19" i="213"/>
  <c r="C20" i="103" s="1"/>
  <c r="D20" i="103" s="1"/>
  <c r="AP19" i="213"/>
  <c r="C20" i="92" s="1"/>
  <c r="D20" i="92" s="1"/>
  <c r="AT19" i="213"/>
  <c r="C20" i="96" s="1"/>
  <c r="D20" i="96" s="1"/>
  <c r="AX19" i="213"/>
  <c r="C20" i="104" s="1"/>
  <c r="D20" i="104" s="1"/>
  <c r="D20" i="213"/>
  <c r="H20" i="213"/>
  <c r="L20" i="213"/>
  <c r="P20" i="213"/>
  <c r="C21" i="81" s="1"/>
  <c r="D21" i="81" s="1"/>
  <c r="T20" i="213"/>
  <c r="X20" i="213"/>
  <c r="AB20" i="213"/>
  <c r="C21" i="77" s="1"/>
  <c r="D21" i="77" s="1"/>
  <c r="AF20" i="213"/>
  <c r="AJ20" i="213"/>
  <c r="C21" i="106" s="1"/>
  <c r="D21" i="106" s="1"/>
  <c r="AN20" i="213"/>
  <c r="C21" i="102" s="1"/>
  <c r="D21" i="102" s="1"/>
  <c r="AR20" i="213"/>
  <c r="C21" i="88" s="1"/>
  <c r="D21" i="88" s="1"/>
  <c r="AV20" i="213"/>
  <c r="C21" i="101" s="1"/>
  <c r="D21" i="101" s="1"/>
  <c r="AZ20" i="213"/>
  <c r="C21" i="110" s="1"/>
  <c r="D21" i="110" s="1"/>
  <c r="F21" i="213"/>
  <c r="J21" i="213"/>
  <c r="N21" i="213"/>
  <c r="R21" i="213"/>
  <c r="C22" i="80" s="1"/>
  <c r="D22" i="80" s="1"/>
  <c r="V21" i="213"/>
  <c r="C22" i="82" s="1"/>
  <c r="D22" i="82" s="1"/>
  <c r="Z21" i="213"/>
  <c r="C22" i="86" s="1"/>
  <c r="D22" i="86" s="1"/>
  <c r="AD21" i="213"/>
  <c r="C22" i="85" s="1"/>
  <c r="D22" i="85" s="1"/>
  <c r="AH21" i="213"/>
  <c r="C22" i="112" s="1"/>
  <c r="D22" i="112" s="1"/>
  <c r="AL21" i="213"/>
  <c r="C22" i="103" s="1"/>
  <c r="D22" i="103" s="1"/>
  <c r="AP21" i="213"/>
  <c r="C22" i="92" s="1"/>
  <c r="D22" i="92" s="1"/>
  <c r="AT21" i="213"/>
  <c r="C22" i="96" s="1"/>
  <c r="D22" i="96" s="1"/>
  <c r="AX21" i="213"/>
  <c r="C22" i="104" s="1"/>
  <c r="D22" i="104" s="1"/>
  <c r="D22" i="213"/>
  <c r="H22" i="213"/>
  <c r="L22" i="213"/>
  <c r="P22" i="213"/>
  <c r="C23" i="81" s="1"/>
  <c r="D23" i="81" s="1"/>
  <c r="T22" i="213"/>
  <c r="X22" i="213"/>
  <c r="AB22" i="213"/>
  <c r="C23" i="77" s="1"/>
  <c r="D23" i="77" s="1"/>
  <c r="AF22" i="213"/>
  <c r="AJ22" i="213"/>
  <c r="C23" i="106" s="1"/>
  <c r="D23" i="106" s="1"/>
  <c r="AN22" i="213"/>
  <c r="C23" i="102" s="1"/>
  <c r="D23" i="102" s="1"/>
  <c r="AR22" i="213"/>
  <c r="C23" i="88" s="1"/>
  <c r="D23" i="88" s="1"/>
  <c r="AV22" i="213"/>
  <c r="C23" i="101" s="1"/>
  <c r="D23" i="101" s="1"/>
  <c r="AZ22" i="213"/>
  <c r="C23" i="110" s="1"/>
  <c r="D23" i="110" s="1"/>
  <c r="F23" i="213"/>
  <c r="J23" i="213"/>
  <c r="N23" i="213"/>
  <c r="R23" i="213"/>
  <c r="C24" i="80" s="1"/>
  <c r="D24" i="80" s="1"/>
  <c r="V23" i="213"/>
  <c r="C24" i="82" s="1"/>
  <c r="D24" i="82" s="1"/>
  <c r="Z23" i="213"/>
  <c r="C24" i="86" s="1"/>
  <c r="D24" i="86" s="1"/>
  <c r="AD23" i="213"/>
  <c r="C24" i="85" s="1"/>
  <c r="D24" i="85" s="1"/>
  <c r="AH23" i="213"/>
  <c r="C24" i="112" s="1"/>
  <c r="D24" i="112" s="1"/>
  <c r="AL23" i="213"/>
  <c r="C24" i="103" s="1"/>
  <c r="D24" i="103" s="1"/>
  <c r="AP23" i="213"/>
  <c r="C24" i="92" s="1"/>
  <c r="D24" i="92" s="1"/>
  <c r="AT23" i="213"/>
  <c r="C24" i="96" s="1"/>
  <c r="D24" i="96" s="1"/>
  <c r="AX23" i="213"/>
  <c r="C24" i="104" s="1"/>
  <c r="D24" i="104" s="1"/>
  <c r="J4" i="213"/>
  <c r="V4" i="213"/>
  <c r="AF4" i="213"/>
  <c r="AP4" i="213"/>
  <c r="D5" i="213"/>
  <c r="N5" i="213"/>
  <c r="X5" i="213"/>
  <c r="AJ5" i="213"/>
  <c r="C6" i="106" s="1"/>
  <c r="D6" i="106" s="1"/>
  <c r="AT5" i="213"/>
  <c r="C6" i="96" s="1"/>
  <c r="D6" i="96" s="1"/>
  <c r="F6" i="213"/>
  <c r="R6" i="213"/>
  <c r="C7" i="80" s="1"/>
  <c r="D7" i="80" s="1"/>
  <c r="AB6" i="213"/>
  <c r="C7" i="77" s="1"/>
  <c r="D7" i="77" s="1"/>
  <c r="AL6" i="213"/>
  <c r="C7" i="103" s="1"/>
  <c r="D7" i="103" s="1"/>
  <c r="AX6" i="213"/>
  <c r="C7" i="104" s="1"/>
  <c r="D7" i="104" s="1"/>
  <c r="J7" i="213"/>
  <c r="T7" i="213"/>
  <c r="AA7" i="213"/>
  <c r="C8" i="90" s="1"/>
  <c r="D8" i="90" s="1"/>
  <c r="AF7" i="213"/>
  <c r="AK7" i="213"/>
  <c r="C8" i="115" s="1"/>
  <c r="D8" i="115" s="1"/>
  <c r="AQ7" i="213"/>
  <c r="C8" i="89" s="1"/>
  <c r="D8" i="89" s="1"/>
  <c r="AV7" i="213"/>
  <c r="C8" i="101" s="1"/>
  <c r="D8" i="101" s="1"/>
  <c r="C8" i="213"/>
  <c r="BB8" i="213" s="1"/>
  <c r="I8" i="213"/>
  <c r="N8" i="213"/>
  <c r="S8" i="213"/>
  <c r="Y8" i="213"/>
  <c r="C9" i="79" s="1"/>
  <c r="D9" i="79" s="1"/>
  <c r="AD8" i="213"/>
  <c r="C9" i="85" s="1"/>
  <c r="D9" i="85" s="1"/>
  <c r="AI8" i="213"/>
  <c r="C9" i="114" s="1"/>
  <c r="D9" i="114" s="1"/>
  <c r="AO8" i="213"/>
  <c r="C9" i="84" s="1"/>
  <c r="D9" i="84" s="1"/>
  <c r="AT8" i="213"/>
  <c r="C9" i="96" s="1"/>
  <c r="D9" i="96" s="1"/>
  <c r="AY8" i="213"/>
  <c r="C9" i="109" s="1"/>
  <c r="D9" i="109" s="1"/>
  <c r="G9" i="213"/>
  <c r="L9" i="213"/>
  <c r="Q9" i="213"/>
  <c r="W9" i="213"/>
  <c r="C10" i="98" s="1"/>
  <c r="D10" i="98" s="1"/>
  <c r="AB9" i="213"/>
  <c r="C10" i="77" s="1"/>
  <c r="D10" i="77" s="1"/>
  <c r="AG9" i="213"/>
  <c r="C10" i="107" s="1"/>
  <c r="D10" i="107" s="1"/>
  <c r="AM9" i="213"/>
  <c r="C10" i="93" s="1"/>
  <c r="D10" i="93" s="1"/>
  <c r="AR9" i="213"/>
  <c r="C10" i="88" s="1"/>
  <c r="D10" i="88" s="1"/>
  <c r="AW9" i="213"/>
  <c r="C10" i="105" s="1"/>
  <c r="D10" i="105" s="1"/>
  <c r="E10" i="213"/>
  <c r="J10" i="213"/>
  <c r="O10" i="213"/>
  <c r="U10" i="213"/>
  <c r="Z10" i="213"/>
  <c r="C11" i="86" s="1"/>
  <c r="D11" i="86" s="1"/>
  <c r="AE10" i="213"/>
  <c r="C11" i="94" s="1"/>
  <c r="D11" i="94" s="1"/>
  <c r="AK10" i="213"/>
  <c r="C11" i="115" s="1"/>
  <c r="D11" i="115" s="1"/>
  <c r="AP10" i="213"/>
  <c r="C11" i="92" s="1"/>
  <c r="D11" i="92" s="1"/>
  <c r="AU10" i="213"/>
  <c r="C11" i="100" s="1"/>
  <c r="D11" i="100" s="1"/>
  <c r="C11" i="213"/>
  <c r="BB11" i="213" s="1"/>
  <c r="H11" i="213"/>
  <c r="M11" i="213"/>
  <c r="S11" i="213"/>
  <c r="X11" i="213"/>
  <c r="AC11" i="213"/>
  <c r="C12" i="95" s="1"/>
  <c r="D12" i="95" s="1"/>
  <c r="AI11" i="213"/>
  <c r="C12" i="114" s="1"/>
  <c r="D12" i="114" s="1"/>
  <c r="AN11" i="213"/>
  <c r="C12" i="102" s="1"/>
  <c r="D12" i="102" s="1"/>
  <c r="AS11" i="213"/>
  <c r="C12" i="97" s="1"/>
  <c r="D12" i="97" s="1"/>
  <c r="AY11" i="213"/>
  <c r="C12" i="109" s="1"/>
  <c r="D12" i="109" s="1"/>
  <c r="F12" i="213"/>
  <c r="K12" i="213"/>
  <c r="Q12" i="213"/>
  <c r="V12" i="213"/>
  <c r="C13" i="82" s="1"/>
  <c r="D13" i="82" s="1"/>
  <c r="AA12" i="213"/>
  <c r="C13" i="90" s="1"/>
  <c r="D13" i="90" s="1"/>
  <c r="AG12" i="213"/>
  <c r="C13" i="107" s="1"/>
  <c r="D13" i="107" s="1"/>
  <c r="AL12" i="213"/>
  <c r="C13" i="103" s="1"/>
  <c r="D13" i="103" s="1"/>
  <c r="AQ12" i="213"/>
  <c r="C13" i="89" s="1"/>
  <c r="D13" i="89" s="1"/>
  <c r="AW12" i="213"/>
  <c r="C13" i="105" s="1"/>
  <c r="D13" i="105" s="1"/>
  <c r="D13" i="213"/>
  <c r="I13" i="213"/>
  <c r="O13" i="213"/>
  <c r="T13" i="213"/>
  <c r="Y13" i="213"/>
  <c r="C14" i="79" s="1"/>
  <c r="D14" i="79" s="1"/>
  <c r="AE13" i="213"/>
  <c r="C14" i="94" s="1"/>
  <c r="D14" i="94" s="1"/>
  <c r="AJ13" i="213"/>
  <c r="C14" i="106" s="1"/>
  <c r="D14" i="106" s="1"/>
  <c r="AO13" i="213"/>
  <c r="C14" i="84" s="1"/>
  <c r="D14" i="84" s="1"/>
  <c r="AU13" i="213"/>
  <c r="C14" i="100" s="1"/>
  <c r="D14" i="100" s="1"/>
  <c r="AZ13" i="213"/>
  <c r="C14" i="110" s="1"/>
  <c r="D14" i="110" s="1"/>
  <c r="G14" i="213"/>
  <c r="M14" i="213"/>
  <c r="R14" i="213"/>
  <c r="C15" i="80" s="1"/>
  <c r="D15" i="80" s="1"/>
  <c r="W14" i="213"/>
  <c r="C15" i="98" s="1"/>
  <c r="D15" i="98" s="1"/>
  <c r="AC14" i="213"/>
  <c r="C15" i="95" s="1"/>
  <c r="D15" i="95" s="1"/>
  <c r="AH14" i="213"/>
  <c r="C15" i="112" s="1"/>
  <c r="D15" i="112" s="1"/>
  <c r="AM14" i="213"/>
  <c r="C15" i="93" s="1"/>
  <c r="D15" i="93" s="1"/>
  <c r="AS14" i="213"/>
  <c r="C15" i="97" s="1"/>
  <c r="D15" i="97" s="1"/>
  <c r="AX14" i="213"/>
  <c r="C15" i="104" s="1"/>
  <c r="D15" i="104" s="1"/>
  <c r="E15" i="213"/>
  <c r="K15" i="213"/>
  <c r="P15" i="213"/>
  <c r="C16" i="81" s="1"/>
  <c r="D16" i="81" s="1"/>
  <c r="U15" i="213"/>
  <c r="AA15" i="213"/>
  <c r="C16" i="90" s="1"/>
  <c r="D16" i="90" s="1"/>
  <c r="AF15" i="213"/>
  <c r="AK15" i="213"/>
  <c r="C16" i="115" s="1"/>
  <c r="D16" i="115" s="1"/>
  <c r="AQ15" i="213"/>
  <c r="C16" i="89" s="1"/>
  <c r="D16" i="89" s="1"/>
  <c r="AV15" i="213"/>
  <c r="C16" i="101" s="1"/>
  <c r="D16" i="101" s="1"/>
  <c r="C16" i="213"/>
  <c r="BB16" i="213" s="1"/>
  <c r="C17" i="116" s="1"/>
  <c r="D17" i="116" s="1"/>
  <c r="I16" i="213"/>
  <c r="N16" i="213"/>
  <c r="S16" i="213"/>
  <c r="Y16" i="213"/>
  <c r="C17" i="79" s="1"/>
  <c r="D17" i="79" s="1"/>
  <c r="AD16" i="213"/>
  <c r="C17" i="85" s="1"/>
  <c r="D17" i="85" s="1"/>
  <c r="AI16" i="213"/>
  <c r="C17" i="114" s="1"/>
  <c r="D17" i="114" s="1"/>
  <c r="AO16" i="213"/>
  <c r="C17" i="84" s="1"/>
  <c r="D17" i="84" s="1"/>
  <c r="AT16" i="213"/>
  <c r="C17" i="96" s="1"/>
  <c r="D17" i="96" s="1"/>
  <c r="AY16" i="213"/>
  <c r="C17" i="109" s="1"/>
  <c r="D17" i="109" s="1"/>
  <c r="G17" i="213"/>
  <c r="L17" i="213"/>
  <c r="Q17" i="213"/>
  <c r="W17" i="213"/>
  <c r="C18" i="98" s="1"/>
  <c r="D18" i="98" s="1"/>
  <c r="AB17" i="213"/>
  <c r="C18" i="77" s="1"/>
  <c r="D18" i="77" s="1"/>
  <c r="AG17" i="213"/>
  <c r="C18" i="107" s="1"/>
  <c r="D18" i="107" s="1"/>
  <c r="AM17" i="213"/>
  <c r="C18" i="93" s="1"/>
  <c r="D18" i="93" s="1"/>
  <c r="AR17" i="213"/>
  <c r="C18" i="88" s="1"/>
  <c r="D18" i="88" s="1"/>
  <c r="AW17" i="213"/>
  <c r="C18" i="105" s="1"/>
  <c r="D18" i="105" s="1"/>
  <c r="E18" i="213"/>
  <c r="J18" i="213"/>
  <c r="O18" i="213"/>
  <c r="U18" i="213"/>
  <c r="Z18" i="213"/>
  <c r="C19" i="86" s="1"/>
  <c r="D19" i="86" s="1"/>
  <c r="AE18" i="213"/>
  <c r="C19" i="94" s="1"/>
  <c r="D19" i="94" s="1"/>
  <c r="AK18" i="213"/>
  <c r="C19" i="115" s="1"/>
  <c r="D19" i="115" s="1"/>
  <c r="AP18" i="213"/>
  <c r="C19" i="92" s="1"/>
  <c r="D19" i="92" s="1"/>
  <c r="AU18" i="213"/>
  <c r="C19" i="100" s="1"/>
  <c r="D19" i="100" s="1"/>
  <c r="C19" i="213"/>
  <c r="BB19" i="213" s="1"/>
  <c r="H19" i="213"/>
  <c r="M19" i="213"/>
  <c r="S19" i="213"/>
  <c r="X19" i="213"/>
  <c r="AC19" i="213"/>
  <c r="C20" i="95" s="1"/>
  <c r="D20" i="95" s="1"/>
  <c r="AI19" i="213"/>
  <c r="C20" i="114" s="1"/>
  <c r="D20" i="114" s="1"/>
  <c r="AN19" i="213"/>
  <c r="C20" i="102" s="1"/>
  <c r="D20" i="102" s="1"/>
  <c r="AS19" i="213"/>
  <c r="C20" i="97" s="1"/>
  <c r="D20" i="97" s="1"/>
  <c r="AY19" i="213"/>
  <c r="C20" i="109" s="1"/>
  <c r="D20" i="109" s="1"/>
  <c r="F20" i="213"/>
  <c r="K20" i="213"/>
  <c r="Q20" i="213"/>
  <c r="V20" i="213"/>
  <c r="C21" i="82" s="1"/>
  <c r="D21" i="82" s="1"/>
  <c r="AA20" i="213"/>
  <c r="C21" i="90" s="1"/>
  <c r="D21" i="90" s="1"/>
  <c r="AG20" i="213"/>
  <c r="C21" i="107" s="1"/>
  <c r="D21" i="107" s="1"/>
  <c r="AL20" i="213"/>
  <c r="C21" i="103" s="1"/>
  <c r="D21" i="103" s="1"/>
  <c r="AQ20" i="213"/>
  <c r="C21" i="89" s="1"/>
  <c r="D21" i="89" s="1"/>
  <c r="AW20" i="213"/>
  <c r="C21" i="105" s="1"/>
  <c r="D21" i="105" s="1"/>
  <c r="D21" i="213"/>
  <c r="I21" i="213"/>
  <c r="O21" i="213"/>
  <c r="T21" i="213"/>
  <c r="Y21" i="213"/>
  <c r="C22" i="79" s="1"/>
  <c r="D22" i="79" s="1"/>
  <c r="AE21" i="213"/>
  <c r="C22" i="94" s="1"/>
  <c r="D22" i="94" s="1"/>
  <c r="AJ21" i="213"/>
  <c r="C22" i="106" s="1"/>
  <c r="D22" i="106" s="1"/>
  <c r="AO21" i="213"/>
  <c r="C22" i="84" s="1"/>
  <c r="D22" i="84" s="1"/>
  <c r="AU21" i="213"/>
  <c r="C22" i="100" s="1"/>
  <c r="D22" i="100" s="1"/>
  <c r="AZ21" i="213"/>
  <c r="C22" i="110" s="1"/>
  <c r="D22" i="110" s="1"/>
  <c r="G22" i="213"/>
  <c r="M22" i="213"/>
  <c r="R22" i="213"/>
  <c r="C23" i="80" s="1"/>
  <c r="D23" i="80" s="1"/>
  <c r="W22" i="213"/>
  <c r="C23" i="98" s="1"/>
  <c r="D23" i="98" s="1"/>
  <c r="AC22" i="213"/>
  <c r="C23" i="95" s="1"/>
  <c r="D23" i="95" s="1"/>
  <c r="AH22" i="213"/>
  <c r="C23" i="112" s="1"/>
  <c r="D23" i="112" s="1"/>
  <c r="AM22" i="213"/>
  <c r="C23" i="93" s="1"/>
  <c r="D23" i="93" s="1"/>
  <c r="AS22" i="213"/>
  <c r="C23" i="97" s="1"/>
  <c r="D23" i="97" s="1"/>
  <c r="AX22" i="213"/>
  <c r="C23" i="104" s="1"/>
  <c r="D23" i="104" s="1"/>
  <c r="E23" i="213"/>
  <c r="K23" i="213"/>
  <c r="P23" i="213"/>
  <c r="C24" i="81" s="1"/>
  <c r="D24" i="81" s="1"/>
  <c r="U23" i="213"/>
  <c r="AA23" i="213"/>
  <c r="C24" i="90" s="1"/>
  <c r="D24" i="90" s="1"/>
  <c r="AF23" i="213"/>
  <c r="AK23" i="213"/>
  <c r="C24" i="115" s="1"/>
  <c r="D24" i="115" s="1"/>
  <c r="AQ23" i="213"/>
  <c r="C24" i="89" s="1"/>
  <c r="D24" i="89" s="1"/>
  <c r="AV23" i="213"/>
  <c r="C24" i="101" s="1"/>
  <c r="D24" i="101" s="1"/>
  <c r="N4" i="213"/>
  <c r="Z4" i="213"/>
  <c r="AN4" i="213"/>
  <c r="F5" i="213"/>
  <c r="T5" i="213"/>
  <c r="C6" i="99" s="1"/>
  <c r="D6" i="99" s="1"/>
  <c r="AF5" i="213"/>
  <c r="AV5" i="213"/>
  <c r="C6" i="101" s="1"/>
  <c r="D6" i="101" s="1"/>
  <c r="L6" i="213"/>
  <c r="Z6" i="213"/>
  <c r="C7" i="86" s="1"/>
  <c r="D7" i="86" s="1"/>
  <c r="AP6" i="213"/>
  <c r="C7" i="92" s="1"/>
  <c r="D7" i="92" s="1"/>
  <c r="D7" i="213"/>
  <c r="R7" i="213"/>
  <c r="C8" i="80" s="1"/>
  <c r="D8" i="80" s="1"/>
  <c r="AB7" i="213"/>
  <c r="C8" i="77" s="1"/>
  <c r="D8" i="77" s="1"/>
  <c r="AI7" i="213"/>
  <c r="C8" i="114" s="1"/>
  <c r="D8" i="114" s="1"/>
  <c r="AO7" i="213"/>
  <c r="C8" i="84" s="1"/>
  <c r="D8" i="84" s="1"/>
  <c r="AW7" i="213"/>
  <c r="C8" i="105" s="1"/>
  <c r="D8" i="105" s="1"/>
  <c r="F8" i="213"/>
  <c r="M8" i="213"/>
  <c r="U8" i="213"/>
  <c r="AA8" i="213"/>
  <c r="C9" i="90" s="1"/>
  <c r="D9" i="90" s="1"/>
  <c r="AH8" i="213"/>
  <c r="C9" i="112" s="1"/>
  <c r="D9" i="112" s="1"/>
  <c r="AP8" i="213"/>
  <c r="C9" i="92" s="1"/>
  <c r="D9" i="92" s="1"/>
  <c r="AW8" i="213"/>
  <c r="C9" i="105" s="1"/>
  <c r="D9" i="105" s="1"/>
  <c r="E9" i="213"/>
  <c r="M9" i="213"/>
  <c r="T9" i="213"/>
  <c r="AA9" i="213"/>
  <c r="C10" i="90" s="1"/>
  <c r="D10" i="90" s="1"/>
  <c r="AI9" i="213"/>
  <c r="C10" i="114" s="1"/>
  <c r="D10" i="114" s="1"/>
  <c r="AO9" i="213"/>
  <c r="C10" i="84" s="1"/>
  <c r="D10" i="84" s="1"/>
  <c r="AV9" i="213"/>
  <c r="C10" i="101" s="1"/>
  <c r="D10" i="101" s="1"/>
  <c r="F10" i="213"/>
  <c r="M10" i="213"/>
  <c r="S10" i="213"/>
  <c r="AA10" i="213"/>
  <c r="C11" i="90" s="1"/>
  <c r="D11" i="90" s="1"/>
  <c r="AH10" i="213"/>
  <c r="C11" i="112" s="1"/>
  <c r="D11" i="112" s="1"/>
  <c r="AO10" i="213"/>
  <c r="C11" i="84" s="1"/>
  <c r="D11" i="84" s="1"/>
  <c r="AW10" i="213"/>
  <c r="C11" i="105" s="1"/>
  <c r="D11" i="105" s="1"/>
  <c r="E11" i="213"/>
  <c r="L11" i="213"/>
  <c r="T11" i="213"/>
  <c r="AA11" i="213"/>
  <c r="C12" i="90" s="1"/>
  <c r="D12" i="90" s="1"/>
  <c r="AG11" i="213"/>
  <c r="C12" i="107" s="1"/>
  <c r="D12" i="107" s="1"/>
  <c r="AO11" i="213"/>
  <c r="C12" i="84" s="1"/>
  <c r="D12" i="84" s="1"/>
  <c r="AV11" i="213"/>
  <c r="C12" i="101" s="1"/>
  <c r="D12" i="101" s="1"/>
  <c r="E12" i="213"/>
  <c r="M12" i="213"/>
  <c r="S12" i="213"/>
  <c r="Z12" i="213"/>
  <c r="C13" i="86" s="1"/>
  <c r="D13" i="86" s="1"/>
  <c r="AH12" i="213"/>
  <c r="C13" i="112" s="1"/>
  <c r="D13" i="112" s="1"/>
  <c r="AO12" i="213"/>
  <c r="C13" i="84" s="1"/>
  <c r="D13" i="84" s="1"/>
  <c r="AU12" i="213"/>
  <c r="C13" i="100" s="1"/>
  <c r="D13" i="100" s="1"/>
  <c r="E13" i="213"/>
  <c r="L13" i="213"/>
  <c r="S13" i="213"/>
  <c r="AA13" i="213"/>
  <c r="C14" i="90" s="1"/>
  <c r="D14" i="90" s="1"/>
  <c r="AG13" i="213"/>
  <c r="C14" i="107" s="1"/>
  <c r="D14" i="107" s="1"/>
  <c r="AN13" i="213"/>
  <c r="C14" i="102" s="1"/>
  <c r="D14" i="102" s="1"/>
  <c r="AV13" i="213"/>
  <c r="C14" i="101" s="1"/>
  <c r="D14" i="101" s="1"/>
  <c r="E14" i="213"/>
  <c r="K14" i="213"/>
  <c r="S14" i="213"/>
  <c r="Z14" i="213"/>
  <c r="C15" i="86" s="1"/>
  <c r="D15" i="86" s="1"/>
  <c r="AG14" i="213"/>
  <c r="C15" i="107" s="1"/>
  <c r="D15" i="107" s="1"/>
  <c r="AO14" i="213"/>
  <c r="C15" i="84" s="1"/>
  <c r="D15" i="84" s="1"/>
  <c r="AU14" i="213"/>
  <c r="C15" i="100" s="1"/>
  <c r="D15" i="100" s="1"/>
  <c r="D15" i="213"/>
  <c r="L15" i="213"/>
  <c r="S15" i="213"/>
  <c r="Y15" i="213"/>
  <c r="C16" i="79" s="1"/>
  <c r="D16" i="79" s="1"/>
  <c r="AG15" i="213"/>
  <c r="C16" i="107" s="1"/>
  <c r="D16" i="107" s="1"/>
  <c r="AN15" i="213"/>
  <c r="C16" i="102" s="1"/>
  <c r="D16" i="102" s="1"/>
  <c r="AU15" i="213"/>
  <c r="C16" i="100" s="1"/>
  <c r="D16" i="100" s="1"/>
  <c r="E16" i="213"/>
  <c r="K16" i="213"/>
  <c r="R16" i="213"/>
  <c r="C17" i="80" s="1"/>
  <c r="D17" i="80" s="1"/>
  <c r="Z16" i="213"/>
  <c r="C17" i="86" s="1"/>
  <c r="D17" i="86" s="1"/>
  <c r="AG16" i="213"/>
  <c r="C17" i="107" s="1"/>
  <c r="D17" i="107" s="1"/>
  <c r="AM16" i="213"/>
  <c r="C17" i="93" s="1"/>
  <c r="D17" i="93" s="1"/>
  <c r="AU16" i="213"/>
  <c r="C17" i="100" s="1"/>
  <c r="D17" i="100" s="1"/>
  <c r="D17" i="213"/>
  <c r="K17" i="213"/>
  <c r="S17" i="213"/>
  <c r="Y17" i="213"/>
  <c r="C18" i="79" s="1"/>
  <c r="D18" i="79" s="1"/>
  <c r="AF17" i="213"/>
  <c r="AN17" i="213"/>
  <c r="C18" i="102" s="1"/>
  <c r="D18" i="102" s="1"/>
  <c r="AU17" i="213"/>
  <c r="C18" i="100" s="1"/>
  <c r="D18" i="100" s="1"/>
  <c r="C18" i="213"/>
  <c r="BB18" i="213" s="1"/>
  <c r="C19" i="116" s="1"/>
  <c r="D19" i="116" s="1"/>
  <c r="K18" i="213"/>
  <c r="R18" i="213"/>
  <c r="C19" i="80" s="1"/>
  <c r="D19" i="80" s="1"/>
  <c r="Y18" i="213"/>
  <c r="C19" i="79" s="1"/>
  <c r="D19" i="79" s="1"/>
  <c r="AG18" i="213"/>
  <c r="C19" i="107" s="1"/>
  <c r="D19" i="107" s="1"/>
  <c r="AM18" i="213"/>
  <c r="C19" i="93" s="1"/>
  <c r="D19" i="93" s="1"/>
  <c r="AT18" i="213"/>
  <c r="C19" i="96" s="1"/>
  <c r="D19" i="96" s="1"/>
  <c r="D19" i="213"/>
  <c r="K19" i="213"/>
  <c r="Q19" i="213"/>
  <c r="Y19" i="213"/>
  <c r="C20" i="79" s="1"/>
  <c r="D20" i="79" s="1"/>
  <c r="AF19" i="213"/>
  <c r="AM19" i="213"/>
  <c r="C20" i="93" s="1"/>
  <c r="D20" i="93" s="1"/>
  <c r="AU19" i="213"/>
  <c r="C20" i="100" s="1"/>
  <c r="D20" i="100" s="1"/>
  <c r="C20" i="213"/>
  <c r="BB20" i="213" s="1"/>
  <c r="J20" i="213"/>
  <c r="R20" i="213"/>
  <c r="C21" i="80" s="1"/>
  <c r="D21" i="80" s="1"/>
  <c r="Y20" i="213"/>
  <c r="C21" i="79" s="1"/>
  <c r="D21" i="79" s="1"/>
  <c r="AE20" i="213"/>
  <c r="C21" i="94" s="1"/>
  <c r="D21" i="94" s="1"/>
  <c r="AM20" i="213"/>
  <c r="C21" i="93" s="1"/>
  <c r="D21" i="93" s="1"/>
  <c r="AT20" i="213"/>
  <c r="C21" i="96" s="1"/>
  <c r="D21" i="96" s="1"/>
  <c r="C21" i="213"/>
  <c r="BB21" i="213" s="1"/>
  <c r="K21" i="213"/>
  <c r="Q21" i="213"/>
  <c r="X21" i="213"/>
  <c r="AF21" i="213"/>
  <c r="AM21" i="213"/>
  <c r="C22" i="93" s="1"/>
  <c r="D22" i="93" s="1"/>
  <c r="AS21" i="213"/>
  <c r="C22" i="97" s="1"/>
  <c r="D22" i="97" s="1"/>
  <c r="C22" i="213"/>
  <c r="BB22" i="213" s="1"/>
  <c r="C23" i="116" s="1"/>
  <c r="D23" i="116" s="1"/>
  <c r="J22" i="213"/>
  <c r="Q22" i="213"/>
  <c r="Y22" i="213"/>
  <c r="C23" i="79" s="1"/>
  <c r="D23" i="79" s="1"/>
  <c r="AE22" i="213"/>
  <c r="C23" i="94" s="1"/>
  <c r="D23" i="94" s="1"/>
  <c r="AL22" i="213"/>
  <c r="C23" i="103" s="1"/>
  <c r="D23" i="103" s="1"/>
  <c r="AT22" i="213"/>
  <c r="C23" i="96" s="1"/>
  <c r="D23" i="96" s="1"/>
  <c r="C23" i="213"/>
  <c r="BB23" i="213" s="1"/>
  <c r="I23" i="213"/>
  <c r="Q23" i="213"/>
  <c r="X23" i="213"/>
  <c r="AE23" i="213"/>
  <c r="C24" i="94" s="1"/>
  <c r="D24" i="94" s="1"/>
  <c r="AM23" i="213"/>
  <c r="C24" i="93" s="1"/>
  <c r="D24" i="93" s="1"/>
  <c r="AS23" i="213"/>
  <c r="C24" i="97" s="1"/>
  <c r="D24" i="97" s="1"/>
  <c r="AZ23" i="213"/>
  <c r="C24" i="110" s="1"/>
  <c r="D24" i="110" s="1"/>
  <c r="P4" i="213"/>
  <c r="AD4" i="213"/>
  <c r="AT4" i="213"/>
  <c r="H5" i="213"/>
  <c r="V5" i="213"/>
  <c r="C6" i="82" s="1"/>
  <c r="D6" i="82" s="1"/>
  <c r="AL5" i="213"/>
  <c r="C6" i="103" s="1"/>
  <c r="D6" i="103" s="1"/>
  <c r="AZ5" i="213"/>
  <c r="C6" i="110" s="1"/>
  <c r="D6" i="110" s="1"/>
  <c r="N6" i="213"/>
  <c r="AD6" i="213"/>
  <c r="C7" i="85" s="1"/>
  <c r="D7" i="85" s="1"/>
  <c r="AR6" i="213"/>
  <c r="C7" i="88" s="1"/>
  <c r="D7" i="88" s="1"/>
  <c r="H7" i="213"/>
  <c r="W7" i="213"/>
  <c r="C8" i="98" s="1"/>
  <c r="D8" i="98" s="1"/>
  <c r="AC7" i="213"/>
  <c r="C8" i="95" s="1"/>
  <c r="D8" i="95" s="1"/>
  <c r="AJ7" i="213"/>
  <c r="C8" i="106" s="1"/>
  <c r="D8" i="106" s="1"/>
  <c r="AR7" i="213"/>
  <c r="C8" i="88" s="1"/>
  <c r="D8" i="88" s="1"/>
  <c r="AY7" i="213"/>
  <c r="C8" i="109" s="1"/>
  <c r="D8" i="109" s="1"/>
  <c r="G8" i="213"/>
  <c r="O8" i="213"/>
  <c r="V8" i="213"/>
  <c r="C9" i="82" s="1"/>
  <c r="D9" i="82" s="1"/>
  <c r="AC8" i="213"/>
  <c r="C9" i="95" s="1"/>
  <c r="D9" i="95" s="1"/>
  <c r="AK8" i="213"/>
  <c r="C9" i="115" s="1"/>
  <c r="D9" i="115" s="1"/>
  <c r="AQ8" i="213"/>
  <c r="C9" i="89" s="1"/>
  <c r="D9" i="89" s="1"/>
  <c r="AX8" i="213"/>
  <c r="C9" i="104" s="1"/>
  <c r="D9" i="104" s="1"/>
  <c r="H9" i="213"/>
  <c r="O9" i="213"/>
  <c r="U9" i="213"/>
  <c r="AC9" i="213"/>
  <c r="C10" i="95" s="1"/>
  <c r="D10" i="95" s="1"/>
  <c r="AJ9" i="213"/>
  <c r="C10" i="106" s="1"/>
  <c r="D10" i="106" s="1"/>
  <c r="AQ9" i="213"/>
  <c r="C10" i="89" s="1"/>
  <c r="D10" i="89" s="1"/>
  <c r="AY9" i="213"/>
  <c r="C10" i="109" s="1"/>
  <c r="D10" i="109" s="1"/>
  <c r="G10" i="213"/>
  <c r="N10" i="213"/>
  <c r="V10" i="213"/>
  <c r="C11" i="82" s="1"/>
  <c r="D11" i="82" s="1"/>
  <c r="AC10" i="213"/>
  <c r="C11" i="95" s="1"/>
  <c r="D11" i="95" s="1"/>
  <c r="AI10" i="213"/>
  <c r="C11" i="114" s="1"/>
  <c r="D11" i="114" s="1"/>
  <c r="AQ10" i="213"/>
  <c r="C11" i="89" s="1"/>
  <c r="D11" i="89" s="1"/>
  <c r="AX10" i="213"/>
  <c r="C11" i="104" s="1"/>
  <c r="D11" i="104" s="1"/>
  <c r="G11" i="213"/>
  <c r="O11" i="213"/>
  <c r="U11" i="213"/>
  <c r="AB11" i="213"/>
  <c r="C12" i="77" s="1"/>
  <c r="D12" i="77" s="1"/>
  <c r="AJ11" i="213"/>
  <c r="C12" i="106" s="1"/>
  <c r="D12" i="106" s="1"/>
  <c r="AQ11" i="213"/>
  <c r="C12" i="89" s="1"/>
  <c r="D12" i="89" s="1"/>
  <c r="AW11" i="213"/>
  <c r="C12" i="105" s="1"/>
  <c r="D12" i="105" s="1"/>
  <c r="G12" i="213"/>
  <c r="N12" i="213"/>
  <c r="U12" i="213"/>
  <c r="AC12" i="213"/>
  <c r="C13" i="95" s="1"/>
  <c r="D13" i="95" s="1"/>
  <c r="AI12" i="213"/>
  <c r="C13" i="114" s="1"/>
  <c r="D13" i="114" s="1"/>
  <c r="AP12" i="213"/>
  <c r="C13" i="92" s="1"/>
  <c r="D13" i="92" s="1"/>
  <c r="AX12" i="213"/>
  <c r="C13" i="104" s="1"/>
  <c r="D13" i="104" s="1"/>
  <c r="G13" i="213"/>
  <c r="M13" i="213"/>
  <c r="U13" i="213"/>
  <c r="AB13" i="213"/>
  <c r="C14" i="77" s="1"/>
  <c r="D14" i="77" s="1"/>
  <c r="AI13" i="213"/>
  <c r="C14" i="114" s="1"/>
  <c r="D14" i="114" s="1"/>
  <c r="AQ13" i="213"/>
  <c r="C14" i="89" s="1"/>
  <c r="D14" i="89" s="1"/>
  <c r="AW13" i="213"/>
  <c r="C14" i="105" s="1"/>
  <c r="D14" i="105" s="1"/>
  <c r="F14" i="213"/>
  <c r="N14" i="213"/>
  <c r="U14" i="213"/>
  <c r="AA14" i="213"/>
  <c r="C15" i="90" s="1"/>
  <c r="D15" i="90" s="1"/>
  <c r="AI14" i="213"/>
  <c r="C15" i="114" s="1"/>
  <c r="D15" i="114" s="1"/>
  <c r="AP14" i="213"/>
  <c r="C15" i="92" s="1"/>
  <c r="D15" i="92" s="1"/>
  <c r="AW14" i="213"/>
  <c r="C15" i="105" s="1"/>
  <c r="D15" i="105" s="1"/>
  <c r="G15" i="213"/>
  <c r="M15" i="213"/>
  <c r="T15" i="213"/>
  <c r="AB15" i="213"/>
  <c r="C16" i="77" s="1"/>
  <c r="D16" i="77" s="1"/>
  <c r="AI15" i="213"/>
  <c r="C16" i="114" s="1"/>
  <c r="D16" i="114" s="1"/>
  <c r="AO15" i="213"/>
  <c r="C16" i="84" s="1"/>
  <c r="D16" i="84" s="1"/>
  <c r="AW15" i="213"/>
  <c r="C16" i="105" s="1"/>
  <c r="D16" i="105" s="1"/>
  <c r="F16" i="213"/>
  <c r="M16" i="213"/>
  <c r="U16" i="213"/>
  <c r="AA16" i="213"/>
  <c r="C17" i="90" s="1"/>
  <c r="D17" i="90" s="1"/>
  <c r="AH16" i="213"/>
  <c r="C17" i="112" s="1"/>
  <c r="D17" i="112" s="1"/>
  <c r="AP16" i="213"/>
  <c r="C17" i="92" s="1"/>
  <c r="D17" i="92" s="1"/>
  <c r="AW16" i="213"/>
  <c r="C17" i="105" s="1"/>
  <c r="D17" i="105" s="1"/>
  <c r="E17" i="213"/>
  <c r="M17" i="213"/>
  <c r="T17" i="213"/>
  <c r="AA17" i="213"/>
  <c r="C18" i="90" s="1"/>
  <c r="D18" i="90" s="1"/>
  <c r="AI17" i="213"/>
  <c r="C18" i="114" s="1"/>
  <c r="D18" i="114" s="1"/>
  <c r="AO17" i="213"/>
  <c r="C18" i="84" s="1"/>
  <c r="D18" i="84" s="1"/>
  <c r="AV17" i="213"/>
  <c r="C18" i="101" s="1"/>
  <c r="D18" i="101" s="1"/>
  <c r="F18" i="213"/>
  <c r="M18" i="213"/>
  <c r="S18" i="213"/>
  <c r="AA18" i="213"/>
  <c r="C19" i="90" s="1"/>
  <c r="D19" i="90" s="1"/>
  <c r="AH18" i="213"/>
  <c r="C19" i="112" s="1"/>
  <c r="D19" i="112" s="1"/>
  <c r="AO18" i="213"/>
  <c r="C19" i="84" s="1"/>
  <c r="D19" i="84" s="1"/>
  <c r="AW18" i="213"/>
  <c r="C19" i="105" s="1"/>
  <c r="D19" i="105" s="1"/>
  <c r="E19" i="213"/>
  <c r="L19" i="213"/>
  <c r="T19" i="213"/>
  <c r="AA19" i="213"/>
  <c r="C20" i="90" s="1"/>
  <c r="D20" i="90" s="1"/>
  <c r="AG19" i="213"/>
  <c r="C20" i="107" s="1"/>
  <c r="D20" i="107" s="1"/>
  <c r="AO19" i="213"/>
  <c r="C20" i="84" s="1"/>
  <c r="D20" i="84" s="1"/>
  <c r="AV19" i="213"/>
  <c r="C20" i="101" s="1"/>
  <c r="D20" i="101" s="1"/>
  <c r="E20" i="213"/>
  <c r="M20" i="213"/>
  <c r="S20" i="213"/>
  <c r="Z20" i="213"/>
  <c r="C21" i="86" s="1"/>
  <c r="D21" i="86" s="1"/>
  <c r="AH20" i="213"/>
  <c r="C21" i="112" s="1"/>
  <c r="D21" i="112" s="1"/>
  <c r="AO20" i="213"/>
  <c r="C21" i="84" s="1"/>
  <c r="D21" i="84" s="1"/>
  <c r="AU20" i="213"/>
  <c r="C21" i="100" s="1"/>
  <c r="D21" i="100" s="1"/>
  <c r="E21" i="213"/>
  <c r="L21" i="213"/>
  <c r="S21" i="213"/>
  <c r="AA21" i="213"/>
  <c r="C22" i="90" s="1"/>
  <c r="D22" i="90" s="1"/>
  <c r="AG21" i="213"/>
  <c r="C22" i="107" s="1"/>
  <c r="D22" i="107" s="1"/>
  <c r="AN21" i="213"/>
  <c r="C22" i="102" s="1"/>
  <c r="D22" i="102" s="1"/>
  <c r="AV21" i="213"/>
  <c r="C22" i="101" s="1"/>
  <c r="D22" i="101" s="1"/>
  <c r="E22" i="213"/>
  <c r="K22" i="213"/>
  <c r="S22" i="213"/>
  <c r="Z22" i="213"/>
  <c r="C23" i="86" s="1"/>
  <c r="D23" i="86" s="1"/>
  <c r="AG22" i="213"/>
  <c r="C23" i="107" s="1"/>
  <c r="D23" i="107" s="1"/>
  <c r="AO22" i="213"/>
  <c r="C23" i="84" s="1"/>
  <c r="D23" i="84" s="1"/>
  <c r="AU22" i="213"/>
  <c r="C23" i="100" s="1"/>
  <c r="D23" i="100" s="1"/>
  <c r="D23" i="213"/>
  <c r="L23" i="213"/>
  <c r="S23" i="213"/>
  <c r="Y23" i="213"/>
  <c r="C24" i="79" s="1"/>
  <c r="D24" i="79" s="1"/>
  <c r="AG23" i="213"/>
  <c r="C24" i="107" s="1"/>
  <c r="D24" i="107" s="1"/>
  <c r="AN23" i="213"/>
  <c r="C24" i="102" s="1"/>
  <c r="D24" i="102" s="1"/>
  <c r="AU23" i="213"/>
  <c r="C24" i="100" s="1"/>
  <c r="D24" i="100" s="1"/>
  <c r="F4" i="213"/>
  <c r="R4" i="213"/>
  <c r="AH4" i="213"/>
  <c r="AV4" i="213"/>
  <c r="L5" i="213"/>
  <c r="AB5" i="213"/>
  <c r="C6" i="77" s="1"/>
  <c r="D6" i="77" s="1"/>
  <c r="AN5" i="213"/>
  <c r="C6" i="102" s="1"/>
  <c r="D6" i="102" s="1"/>
  <c r="D6" i="213"/>
  <c r="T6" i="213"/>
  <c r="AH6" i="213"/>
  <c r="C7" i="112" s="1"/>
  <c r="D7" i="112" s="1"/>
  <c r="AT6" i="213"/>
  <c r="C7" i="96" s="1"/>
  <c r="D7" i="96" s="1"/>
  <c r="L7" i="213"/>
  <c r="X7" i="213"/>
  <c r="AE7" i="213"/>
  <c r="C8" i="94" s="1"/>
  <c r="D8" i="94" s="1"/>
  <c r="AM7" i="213"/>
  <c r="C8" i="93" s="1"/>
  <c r="D8" i="93" s="1"/>
  <c r="AS7" i="213"/>
  <c r="C8" i="97" s="1"/>
  <c r="D8" i="97" s="1"/>
  <c r="AZ7" i="213"/>
  <c r="C8" i="110" s="1"/>
  <c r="D8" i="110" s="1"/>
  <c r="J8" i="213"/>
  <c r="Q8" i="213"/>
  <c r="W8" i="213"/>
  <c r="C9" i="98" s="1"/>
  <c r="D9" i="98" s="1"/>
  <c r="AE8" i="213"/>
  <c r="C9" i="94" s="1"/>
  <c r="D9" i="94" s="1"/>
  <c r="AL8" i="213"/>
  <c r="C9" i="103" s="1"/>
  <c r="D9" i="103" s="1"/>
  <c r="AS8" i="213"/>
  <c r="C9" i="97" s="1"/>
  <c r="D9" i="97" s="1"/>
  <c r="C9" i="213"/>
  <c r="BB9" i="213" s="1"/>
  <c r="I9" i="213"/>
  <c r="P9" i="213"/>
  <c r="C10" i="81" s="1"/>
  <c r="D10" i="81" s="1"/>
  <c r="X9" i="213"/>
  <c r="AE9" i="213"/>
  <c r="C10" i="94" s="1"/>
  <c r="D10" i="94" s="1"/>
  <c r="AK9" i="213"/>
  <c r="C10" i="115" s="1"/>
  <c r="D10" i="115" s="1"/>
  <c r="AS9" i="213"/>
  <c r="C10" i="97" s="1"/>
  <c r="D10" i="97" s="1"/>
  <c r="AZ9" i="213"/>
  <c r="C10" i="110" s="1"/>
  <c r="D10" i="110" s="1"/>
  <c r="I10" i="213"/>
  <c r="Q10" i="213"/>
  <c r="W10" i="213"/>
  <c r="C11" i="98" s="1"/>
  <c r="D11" i="98" s="1"/>
  <c r="AD10" i="213"/>
  <c r="C11" i="85" s="1"/>
  <c r="D11" i="85" s="1"/>
  <c r="AL10" i="213"/>
  <c r="C11" i="103" s="1"/>
  <c r="D11" i="103" s="1"/>
  <c r="AS10" i="213"/>
  <c r="C11" i="97" s="1"/>
  <c r="D11" i="97" s="1"/>
  <c r="AY10" i="213"/>
  <c r="C11" i="109" s="1"/>
  <c r="D11" i="109" s="1"/>
  <c r="I11" i="213"/>
  <c r="P11" i="213"/>
  <c r="C12" i="81" s="1"/>
  <c r="D12" i="81" s="1"/>
  <c r="W11" i="213"/>
  <c r="C12" i="98" s="1"/>
  <c r="D12" i="98" s="1"/>
  <c r="AE11" i="213"/>
  <c r="C12" i="94" s="1"/>
  <c r="D12" i="94" s="1"/>
  <c r="AK11" i="213"/>
  <c r="C12" i="115" s="1"/>
  <c r="D12" i="115" s="1"/>
  <c r="AR11" i="213"/>
  <c r="C12" i="88" s="1"/>
  <c r="D12" i="88" s="1"/>
  <c r="AZ11" i="213"/>
  <c r="C12" i="110" s="1"/>
  <c r="D12" i="110" s="1"/>
  <c r="I12" i="213"/>
  <c r="O12" i="213"/>
  <c r="W12" i="213"/>
  <c r="C13" i="98" s="1"/>
  <c r="D13" i="98" s="1"/>
  <c r="AD12" i="213"/>
  <c r="C13" i="85" s="1"/>
  <c r="D13" i="85" s="1"/>
  <c r="AK12" i="213"/>
  <c r="C13" i="115" s="1"/>
  <c r="D13" i="115" s="1"/>
  <c r="AS12" i="213"/>
  <c r="C13" i="97" s="1"/>
  <c r="D13" i="97" s="1"/>
  <c r="AY12" i="213"/>
  <c r="C13" i="109" s="1"/>
  <c r="D13" i="109" s="1"/>
  <c r="H13" i="213"/>
  <c r="P13" i="213"/>
  <c r="C14" i="81" s="1"/>
  <c r="D14" i="81" s="1"/>
  <c r="W13" i="213"/>
  <c r="C14" i="98" s="1"/>
  <c r="D14" i="98" s="1"/>
  <c r="AC13" i="213"/>
  <c r="C14" i="95" s="1"/>
  <c r="D14" i="95" s="1"/>
  <c r="AK13" i="213"/>
  <c r="C14" i="115" s="1"/>
  <c r="D14" i="115" s="1"/>
  <c r="AR13" i="213"/>
  <c r="C14" i="88" s="1"/>
  <c r="D14" i="88" s="1"/>
  <c r="AY13" i="213"/>
  <c r="C14" i="109" s="1"/>
  <c r="D14" i="109" s="1"/>
  <c r="I14" i="213"/>
  <c r="O14" i="213"/>
  <c r="V14" i="213"/>
  <c r="C15" i="82" s="1"/>
  <c r="D15" i="82" s="1"/>
  <c r="AD14" i="213"/>
  <c r="C15" i="85" s="1"/>
  <c r="D15" i="85" s="1"/>
  <c r="AK14" i="213"/>
  <c r="C15" i="115" s="1"/>
  <c r="D15" i="115" s="1"/>
  <c r="AQ14" i="213"/>
  <c r="C15" i="89" s="1"/>
  <c r="D15" i="89" s="1"/>
  <c r="AY14" i="213"/>
  <c r="C15" i="109" s="1"/>
  <c r="D15" i="109" s="1"/>
  <c r="H15" i="213"/>
  <c r="O15" i="213"/>
  <c r="W15" i="213"/>
  <c r="C16" i="98" s="1"/>
  <c r="D16" i="98" s="1"/>
  <c r="AC15" i="213"/>
  <c r="C16" i="95" s="1"/>
  <c r="D16" i="95" s="1"/>
  <c r="AJ15" i="213"/>
  <c r="C16" i="106" s="1"/>
  <c r="D16" i="106" s="1"/>
  <c r="AR15" i="213"/>
  <c r="C16" i="88" s="1"/>
  <c r="D16" i="88" s="1"/>
  <c r="AY15" i="213"/>
  <c r="C16" i="109" s="1"/>
  <c r="D16" i="109" s="1"/>
  <c r="G16" i="213"/>
  <c r="O16" i="213"/>
  <c r="V16" i="213"/>
  <c r="C17" i="82" s="1"/>
  <c r="D17" i="82" s="1"/>
  <c r="AC16" i="213"/>
  <c r="C17" i="95" s="1"/>
  <c r="D17" i="95" s="1"/>
  <c r="AK16" i="213"/>
  <c r="C17" i="115" s="1"/>
  <c r="D17" i="115" s="1"/>
  <c r="AQ16" i="213"/>
  <c r="C17" i="89" s="1"/>
  <c r="D17" i="89" s="1"/>
  <c r="AX16" i="213"/>
  <c r="C17" i="104" s="1"/>
  <c r="D17" i="104" s="1"/>
  <c r="H17" i="213"/>
  <c r="O17" i="213"/>
  <c r="U17" i="213"/>
  <c r="AC17" i="213"/>
  <c r="C18" i="95" s="1"/>
  <c r="D18" i="95" s="1"/>
  <c r="AJ17" i="213"/>
  <c r="C18" i="106" s="1"/>
  <c r="D18" i="106" s="1"/>
  <c r="AQ17" i="213"/>
  <c r="C18" i="89" s="1"/>
  <c r="D18" i="89" s="1"/>
  <c r="AY17" i="213"/>
  <c r="C18" i="109" s="1"/>
  <c r="D18" i="109" s="1"/>
  <c r="G18" i="213"/>
  <c r="N18" i="213"/>
  <c r="V18" i="213"/>
  <c r="C19" i="82" s="1"/>
  <c r="D19" i="82" s="1"/>
  <c r="AC18" i="213"/>
  <c r="C19" i="95" s="1"/>
  <c r="D19" i="95" s="1"/>
  <c r="AI18" i="213"/>
  <c r="C19" i="114" s="1"/>
  <c r="D19" i="114" s="1"/>
  <c r="AQ18" i="213"/>
  <c r="C19" i="89" s="1"/>
  <c r="D19" i="89" s="1"/>
  <c r="AX18" i="213"/>
  <c r="C19" i="104" s="1"/>
  <c r="D19" i="104" s="1"/>
  <c r="G19" i="213"/>
  <c r="O19" i="213"/>
  <c r="U19" i="213"/>
  <c r="AB19" i="213"/>
  <c r="C20" i="77" s="1"/>
  <c r="D20" i="77" s="1"/>
  <c r="AJ19" i="213"/>
  <c r="C20" i="106" s="1"/>
  <c r="D20" i="106" s="1"/>
  <c r="AQ19" i="213"/>
  <c r="C20" i="89" s="1"/>
  <c r="D20" i="89" s="1"/>
  <c r="AW19" i="213"/>
  <c r="C20" i="105" s="1"/>
  <c r="D20" i="105" s="1"/>
  <c r="G20" i="213"/>
  <c r="N20" i="213"/>
  <c r="U20" i="213"/>
  <c r="AC20" i="213"/>
  <c r="C21" i="95" s="1"/>
  <c r="D21" i="95" s="1"/>
  <c r="AI20" i="213"/>
  <c r="C21" i="114" s="1"/>
  <c r="D21" i="114" s="1"/>
  <c r="AP20" i="213"/>
  <c r="C21" i="92" s="1"/>
  <c r="D21" i="92" s="1"/>
  <c r="AX20" i="213"/>
  <c r="C21" i="104" s="1"/>
  <c r="D21" i="104" s="1"/>
  <c r="G21" i="213"/>
  <c r="M21" i="213"/>
  <c r="U21" i="213"/>
  <c r="AB21" i="213"/>
  <c r="C22" i="77" s="1"/>
  <c r="D22" i="77" s="1"/>
  <c r="AI21" i="213"/>
  <c r="C22" i="114" s="1"/>
  <c r="D22" i="114" s="1"/>
  <c r="AQ21" i="213"/>
  <c r="C22" i="89" s="1"/>
  <c r="D22" i="89" s="1"/>
  <c r="AW21" i="213"/>
  <c r="C22" i="105" s="1"/>
  <c r="D22" i="105" s="1"/>
  <c r="F22" i="213"/>
  <c r="N22" i="213"/>
  <c r="U22" i="213"/>
  <c r="AA22" i="213"/>
  <c r="C23" i="90" s="1"/>
  <c r="D23" i="90" s="1"/>
  <c r="AI22" i="213"/>
  <c r="C23" i="114" s="1"/>
  <c r="D23" i="114" s="1"/>
  <c r="AP22" i="213"/>
  <c r="C23" i="92" s="1"/>
  <c r="D23" i="92" s="1"/>
  <c r="AW22" i="213"/>
  <c r="C23" i="105" s="1"/>
  <c r="D23" i="105" s="1"/>
  <c r="G23" i="213"/>
  <c r="M23" i="213"/>
  <c r="T23" i="213"/>
  <c r="AB23" i="213"/>
  <c r="C24" i="77" s="1"/>
  <c r="D24" i="77" s="1"/>
  <c r="AI23" i="213"/>
  <c r="C24" i="114" s="1"/>
  <c r="D24" i="114" s="1"/>
  <c r="AO23" i="213"/>
  <c r="C24" i="84" s="1"/>
  <c r="D24" i="84" s="1"/>
  <c r="AW23" i="213"/>
  <c r="C24" i="105" s="1"/>
  <c r="D24" i="105" s="1"/>
  <c r="H4" i="213"/>
  <c r="X4" i="213"/>
  <c r="AL4" i="213"/>
  <c r="AX4" i="213"/>
  <c r="P5" i="213"/>
  <c r="C6" i="81" s="1"/>
  <c r="D6" i="81" s="1"/>
  <c r="AD5" i="213"/>
  <c r="C6" i="85" s="1"/>
  <c r="D6" i="85" s="1"/>
  <c r="AR5" i="213"/>
  <c r="C6" i="88" s="1"/>
  <c r="D6" i="88" s="1"/>
  <c r="J6" i="213"/>
  <c r="V6" i="213"/>
  <c r="C7" i="82" s="1"/>
  <c r="D7" i="82" s="1"/>
  <c r="AJ6" i="213"/>
  <c r="C7" i="106" s="1"/>
  <c r="D7" i="106" s="1"/>
  <c r="AZ6" i="213"/>
  <c r="C7" i="110" s="1"/>
  <c r="D7" i="110" s="1"/>
  <c r="P7" i="213"/>
  <c r="C8" i="81" s="1"/>
  <c r="D8" i="81" s="1"/>
  <c r="Y7" i="213"/>
  <c r="C8" i="79" s="1"/>
  <c r="D8" i="79" s="1"/>
  <c r="AG7" i="213"/>
  <c r="C8" i="107" s="1"/>
  <c r="D8" i="107" s="1"/>
  <c r="AN7" i="213"/>
  <c r="C8" i="102" s="1"/>
  <c r="D8" i="102" s="1"/>
  <c r="AU7" i="213"/>
  <c r="C8" i="100" s="1"/>
  <c r="D8" i="100" s="1"/>
  <c r="E8" i="213"/>
  <c r="K8" i="213"/>
  <c r="R8" i="213"/>
  <c r="C9" i="80" s="1"/>
  <c r="D9" i="80" s="1"/>
  <c r="Z8" i="213"/>
  <c r="C9" i="86" s="1"/>
  <c r="D9" i="86" s="1"/>
  <c r="AG8" i="213"/>
  <c r="C9" i="107" s="1"/>
  <c r="D9" i="107" s="1"/>
  <c r="AM8" i="213"/>
  <c r="C9" i="93" s="1"/>
  <c r="D9" i="93" s="1"/>
  <c r="AU8" i="213"/>
  <c r="C9" i="100" s="1"/>
  <c r="D9" i="100" s="1"/>
  <c r="D9" i="213"/>
  <c r="K9" i="213"/>
  <c r="S9" i="213"/>
  <c r="Y9" i="213"/>
  <c r="C10" i="79" s="1"/>
  <c r="D10" i="79" s="1"/>
  <c r="AF9" i="213"/>
  <c r="AN9" i="213"/>
  <c r="C10" i="102" s="1"/>
  <c r="D10" i="102" s="1"/>
  <c r="AU9" i="213"/>
  <c r="C10" i="100" s="1"/>
  <c r="D10" i="100" s="1"/>
  <c r="C10" i="213"/>
  <c r="BB10" i="213" s="1"/>
  <c r="K10" i="213"/>
  <c r="R10" i="213"/>
  <c r="C11" i="80" s="1"/>
  <c r="D11" i="80" s="1"/>
  <c r="Y10" i="213"/>
  <c r="C11" i="79" s="1"/>
  <c r="D11" i="79" s="1"/>
  <c r="AG10" i="213"/>
  <c r="C11" i="107" s="1"/>
  <c r="D11" i="107" s="1"/>
  <c r="AM10" i="213"/>
  <c r="C11" i="93" s="1"/>
  <c r="D11" i="93" s="1"/>
  <c r="AT10" i="213"/>
  <c r="C11" i="96" s="1"/>
  <c r="D11" i="96" s="1"/>
  <c r="D11" i="213"/>
  <c r="K11" i="213"/>
  <c r="Q11" i="213"/>
  <c r="Y11" i="213"/>
  <c r="C12" i="79" s="1"/>
  <c r="D12" i="79" s="1"/>
  <c r="AF11" i="213"/>
  <c r="AM11" i="213"/>
  <c r="C12" i="93" s="1"/>
  <c r="D12" i="93" s="1"/>
  <c r="AU11" i="213"/>
  <c r="C12" i="100" s="1"/>
  <c r="D12" i="100" s="1"/>
  <c r="C12" i="213"/>
  <c r="BB12" i="213" s="1"/>
  <c r="J12" i="213"/>
  <c r="R12" i="213"/>
  <c r="C13" i="80" s="1"/>
  <c r="D13" i="80" s="1"/>
  <c r="Y12" i="213"/>
  <c r="C13" i="79" s="1"/>
  <c r="D13" i="79" s="1"/>
  <c r="AE12" i="213"/>
  <c r="C13" i="94" s="1"/>
  <c r="D13" i="94" s="1"/>
  <c r="AM12" i="213"/>
  <c r="C13" i="93" s="1"/>
  <c r="D13" i="93" s="1"/>
  <c r="AT12" i="213"/>
  <c r="C13" i="96" s="1"/>
  <c r="D13" i="96" s="1"/>
  <c r="C13" i="213"/>
  <c r="BB13" i="213" s="1"/>
  <c r="C14" i="116" s="1"/>
  <c r="D14" i="116" s="1"/>
  <c r="K13" i="213"/>
  <c r="Q13" i="213"/>
  <c r="X13" i="213"/>
  <c r="AF13" i="213"/>
  <c r="AM13" i="213"/>
  <c r="C14" i="93" s="1"/>
  <c r="D14" i="93" s="1"/>
  <c r="AS13" i="213"/>
  <c r="C14" i="97" s="1"/>
  <c r="D14" i="97" s="1"/>
  <c r="C14" i="213"/>
  <c r="BB14" i="213" s="1"/>
  <c r="C15" i="116" s="1"/>
  <c r="D15" i="116" s="1"/>
  <c r="J14" i="213"/>
  <c r="Q14" i="213"/>
  <c r="Y14" i="213"/>
  <c r="C15" i="79" s="1"/>
  <c r="D15" i="79" s="1"/>
  <c r="AE14" i="213"/>
  <c r="C15" i="94" s="1"/>
  <c r="D15" i="94" s="1"/>
  <c r="AL14" i="213"/>
  <c r="C15" i="103" s="1"/>
  <c r="D15" i="103" s="1"/>
  <c r="AT14" i="213"/>
  <c r="C15" i="96" s="1"/>
  <c r="D15" i="96" s="1"/>
  <c r="C15" i="213"/>
  <c r="BB15" i="213" s="1"/>
  <c r="I15" i="213"/>
  <c r="Q15" i="213"/>
  <c r="X15" i="213"/>
  <c r="AE15" i="213"/>
  <c r="C16" i="94" s="1"/>
  <c r="D16" i="94" s="1"/>
  <c r="AM15" i="213"/>
  <c r="C16" i="93" s="1"/>
  <c r="D16" i="93" s="1"/>
  <c r="AS15" i="213"/>
  <c r="C16" i="97" s="1"/>
  <c r="D16" i="97" s="1"/>
  <c r="AZ15" i="213"/>
  <c r="C16" i="110" s="1"/>
  <c r="D16" i="110" s="1"/>
  <c r="J16" i="213"/>
  <c r="Q16" i="213"/>
  <c r="W16" i="213"/>
  <c r="C17" i="98" s="1"/>
  <c r="D17" i="98" s="1"/>
  <c r="AE16" i="213"/>
  <c r="C17" i="94" s="1"/>
  <c r="D17" i="94" s="1"/>
  <c r="AL16" i="213"/>
  <c r="C17" i="103" s="1"/>
  <c r="D17" i="103" s="1"/>
  <c r="AS16" i="213"/>
  <c r="C17" i="97" s="1"/>
  <c r="D17" i="97" s="1"/>
  <c r="C17" i="213"/>
  <c r="BB17" i="213" s="1"/>
  <c r="I17" i="213"/>
  <c r="P17" i="213"/>
  <c r="C18" i="81" s="1"/>
  <c r="D18" i="81" s="1"/>
  <c r="X17" i="213"/>
  <c r="AE17" i="213"/>
  <c r="C18" i="94" s="1"/>
  <c r="D18" i="94" s="1"/>
  <c r="AK17" i="213"/>
  <c r="C18" i="115" s="1"/>
  <c r="D18" i="115" s="1"/>
  <c r="AS17" i="213"/>
  <c r="C18" i="97" s="1"/>
  <c r="D18" i="97" s="1"/>
  <c r="AZ17" i="213"/>
  <c r="C18" i="110" s="1"/>
  <c r="D18" i="110" s="1"/>
  <c r="I18" i="213"/>
  <c r="Q18" i="213"/>
  <c r="W18" i="213"/>
  <c r="C19" i="98" s="1"/>
  <c r="D19" i="98" s="1"/>
  <c r="AD18" i="213"/>
  <c r="C19" i="85" s="1"/>
  <c r="D19" i="85" s="1"/>
  <c r="AL18" i="213"/>
  <c r="C19" i="103" s="1"/>
  <c r="D19" i="103" s="1"/>
  <c r="AS18" i="213"/>
  <c r="C19" i="97" s="1"/>
  <c r="D19" i="97" s="1"/>
  <c r="AY18" i="213"/>
  <c r="C19" i="109" s="1"/>
  <c r="D19" i="109" s="1"/>
  <c r="I19" i="213"/>
  <c r="P19" i="213"/>
  <c r="C20" i="81" s="1"/>
  <c r="D20" i="81" s="1"/>
  <c r="W19" i="213"/>
  <c r="C20" i="98" s="1"/>
  <c r="D20" i="98" s="1"/>
  <c r="AE19" i="213"/>
  <c r="C20" i="94" s="1"/>
  <c r="D20" i="94" s="1"/>
  <c r="AK19" i="213"/>
  <c r="C20" i="115" s="1"/>
  <c r="D20" i="115" s="1"/>
  <c r="AR19" i="213"/>
  <c r="C20" i="88" s="1"/>
  <c r="D20" i="88" s="1"/>
  <c r="AZ19" i="213"/>
  <c r="C20" i="110" s="1"/>
  <c r="D20" i="110" s="1"/>
  <c r="I20" i="213"/>
  <c r="O20" i="213"/>
  <c r="W20" i="213"/>
  <c r="C21" i="98" s="1"/>
  <c r="D21" i="98" s="1"/>
  <c r="AD20" i="213"/>
  <c r="C21" i="85" s="1"/>
  <c r="D21" i="85" s="1"/>
  <c r="AK20" i="213"/>
  <c r="C21" i="115" s="1"/>
  <c r="D21" i="115" s="1"/>
  <c r="AS20" i="213"/>
  <c r="C21" i="97" s="1"/>
  <c r="D21" i="97" s="1"/>
  <c r="AY20" i="213"/>
  <c r="C21" i="109" s="1"/>
  <c r="D21" i="109" s="1"/>
  <c r="H21" i="213"/>
  <c r="P21" i="213"/>
  <c r="C22" i="81" s="1"/>
  <c r="D22" i="81" s="1"/>
  <c r="W21" i="213"/>
  <c r="C22" i="98" s="1"/>
  <c r="D22" i="98" s="1"/>
  <c r="AC21" i="213"/>
  <c r="C22" i="95" s="1"/>
  <c r="D22" i="95" s="1"/>
  <c r="AK21" i="213"/>
  <c r="C22" i="115" s="1"/>
  <c r="D22" i="115" s="1"/>
  <c r="AR21" i="213"/>
  <c r="C22" i="88" s="1"/>
  <c r="D22" i="88" s="1"/>
  <c r="AY21" i="213"/>
  <c r="C22" i="109" s="1"/>
  <c r="D22" i="109" s="1"/>
  <c r="I22" i="213"/>
  <c r="O22" i="213"/>
  <c r="V22" i="213"/>
  <c r="C23" i="82" s="1"/>
  <c r="D23" i="82" s="1"/>
  <c r="AD22" i="213"/>
  <c r="C23" i="85" s="1"/>
  <c r="D23" i="85" s="1"/>
  <c r="AK22" i="213"/>
  <c r="C23" i="115" s="1"/>
  <c r="D23" i="115" s="1"/>
  <c r="AQ22" i="213"/>
  <c r="C23" i="89" s="1"/>
  <c r="D23" i="89" s="1"/>
  <c r="AY22" i="213"/>
  <c r="C23" i="109" s="1"/>
  <c r="D23" i="109" s="1"/>
  <c r="H23" i="213"/>
  <c r="O23" i="213"/>
  <c r="W23" i="213"/>
  <c r="C24" i="98" s="1"/>
  <c r="D24" i="98" s="1"/>
  <c r="AC23" i="213"/>
  <c r="C24" i="95" s="1"/>
  <c r="D24" i="95" s="1"/>
  <c r="AJ23" i="213"/>
  <c r="C24" i="106" s="1"/>
  <c r="D24" i="106" s="1"/>
  <c r="AR23" i="213"/>
  <c r="C24" i="88" s="1"/>
  <c r="D24" i="88" s="1"/>
  <c r="AY23" i="213"/>
  <c r="C24" i="109" s="1"/>
  <c r="D24" i="109" s="1"/>
  <c r="Q7" i="213"/>
  <c r="I7" i="213"/>
  <c r="AY6" i="213"/>
  <c r="C7" i="109" s="1"/>
  <c r="D7" i="109" s="1"/>
  <c r="AQ6" i="213"/>
  <c r="C7" i="89" s="1"/>
  <c r="D7" i="89" s="1"/>
  <c r="AI6" i="213"/>
  <c r="C7" i="114" s="1"/>
  <c r="D7" i="114" s="1"/>
  <c r="AA6" i="213"/>
  <c r="C7" i="90" s="1"/>
  <c r="D7" i="90" s="1"/>
  <c r="S6" i="213"/>
  <c r="K6" i="213"/>
  <c r="C6" i="213"/>
  <c r="BB6" i="213" s="1"/>
  <c r="C7" i="116" s="1"/>
  <c r="D7" i="116" s="1"/>
  <c r="AS5" i="213"/>
  <c r="C6" i="97" s="1"/>
  <c r="D6" i="97" s="1"/>
  <c r="AK5" i="213"/>
  <c r="C6" i="115" s="1"/>
  <c r="D6" i="115" s="1"/>
  <c r="AC5" i="213"/>
  <c r="C6" i="95" s="1"/>
  <c r="D6" i="95" s="1"/>
  <c r="U5" i="213"/>
  <c r="M5" i="213"/>
  <c r="E5" i="213"/>
  <c r="AU4" i="213"/>
  <c r="AM4" i="213"/>
  <c r="AE4" i="213"/>
  <c r="W4" i="213"/>
  <c r="C5" i="98" s="1"/>
  <c r="D5" i="98" s="1"/>
  <c r="O4" i="213"/>
  <c r="C5" i="83" s="1"/>
  <c r="D5" i="83" s="1"/>
  <c r="G4" i="213"/>
  <c r="O7" i="213"/>
  <c r="G7" i="213"/>
  <c r="AW6" i="213"/>
  <c r="C7" i="105" s="1"/>
  <c r="D7" i="105" s="1"/>
  <c r="AO6" i="213"/>
  <c r="C7" i="84" s="1"/>
  <c r="D7" i="84" s="1"/>
  <c r="AG6" i="213"/>
  <c r="C7" i="107" s="1"/>
  <c r="D7" i="107" s="1"/>
  <c r="Y6" i="213"/>
  <c r="C7" i="79" s="1"/>
  <c r="D7" i="79" s="1"/>
  <c r="Q6" i="213"/>
  <c r="C7" i="113" s="1"/>
  <c r="D7" i="113" s="1"/>
  <c r="I6" i="213"/>
  <c r="AY5" i="213"/>
  <c r="C6" i="109" s="1"/>
  <c r="D6" i="109" s="1"/>
  <c r="AQ5" i="213"/>
  <c r="C6" i="89" s="1"/>
  <c r="D6" i="89" s="1"/>
  <c r="AI5" i="213"/>
  <c r="C6" i="114" s="1"/>
  <c r="D6" i="114" s="1"/>
  <c r="AA5" i="213"/>
  <c r="C6" i="90" s="1"/>
  <c r="D6" i="90" s="1"/>
  <c r="S5" i="213"/>
  <c r="C6" i="78" s="1"/>
  <c r="D6" i="78" s="1"/>
  <c r="K5" i="213"/>
  <c r="C5" i="213"/>
  <c r="AS4" i="213"/>
  <c r="C5" i="97" s="1"/>
  <c r="D5" i="97" s="1"/>
  <c r="AK4" i="213"/>
  <c r="C5" i="115" s="1"/>
  <c r="D5" i="115" s="1"/>
  <c r="AC4" i="213"/>
  <c r="C5" i="95" s="1"/>
  <c r="D5" i="95" s="1"/>
  <c r="U4" i="213"/>
  <c r="C5" i="108" s="1"/>
  <c r="D5" i="108" s="1"/>
  <c r="M4" i="213"/>
  <c r="C5" i="91" s="1"/>
  <c r="D5" i="91" s="1"/>
  <c r="E4" i="213"/>
  <c r="U7" i="213"/>
  <c r="M7" i="213"/>
  <c r="E7" i="213"/>
  <c r="AU6" i="213"/>
  <c r="C7" i="100" s="1"/>
  <c r="D7" i="100" s="1"/>
  <c r="AM6" i="213"/>
  <c r="C7" i="93" s="1"/>
  <c r="D7" i="93" s="1"/>
  <c r="AE6" i="213"/>
  <c r="C7" i="94" s="1"/>
  <c r="D7" i="94" s="1"/>
  <c r="W6" i="213"/>
  <c r="C7" i="98" s="1"/>
  <c r="D7" i="98" s="1"/>
  <c r="O6" i="213"/>
  <c r="G6" i="213"/>
  <c r="AW5" i="213"/>
  <c r="C6" i="105" s="1"/>
  <c r="D6" i="105" s="1"/>
  <c r="AO5" i="213"/>
  <c r="C6" i="84" s="1"/>
  <c r="D6" i="84" s="1"/>
  <c r="AG5" i="213"/>
  <c r="C6" i="107" s="1"/>
  <c r="D6" i="107" s="1"/>
  <c r="Y5" i="213"/>
  <c r="C6" i="79" s="1"/>
  <c r="D6" i="79" s="1"/>
  <c r="Q5" i="213"/>
  <c r="I5" i="213"/>
  <c r="AY4" i="213"/>
  <c r="AQ4" i="213"/>
  <c r="AI4" i="213"/>
  <c r="AA4" i="213"/>
  <c r="S4" i="213"/>
  <c r="C5" i="78" s="1"/>
  <c r="D5" i="78" s="1"/>
  <c r="K4" i="213"/>
  <c r="S7" i="213"/>
  <c r="K7" i="213"/>
  <c r="C7" i="213"/>
  <c r="BB7" i="213" s="1"/>
  <c r="C8" i="116" s="1"/>
  <c r="D8" i="116" s="1"/>
  <c r="AS6" i="213"/>
  <c r="C7" i="97" s="1"/>
  <c r="D7" i="97" s="1"/>
  <c r="AK6" i="213"/>
  <c r="C7" i="115" s="1"/>
  <c r="D7" i="115" s="1"/>
  <c r="AC6" i="213"/>
  <c r="C7" i="95" s="1"/>
  <c r="D7" i="95" s="1"/>
  <c r="U6" i="213"/>
  <c r="C7" i="108" s="1"/>
  <c r="D7" i="108" s="1"/>
  <c r="M6" i="213"/>
  <c r="C7" i="91" s="1"/>
  <c r="D7" i="91" s="1"/>
  <c r="E6" i="213"/>
  <c r="AU5" i="213"/>
  <c r="C6" i="100" s="1"/>
  <c r="D6" i="100" s="1"/>
  <c r="AM5" i="213"/>
  <c r="C6" i="93" s="1"/>
  <c r="D6" i="93" s="1"/>
  <c r="AE5" i="213"/>
  <c r="C6" i="94" s="1"/>
  <c r="D6" i="94" s="1"/>
  <c r="W5" i="213"/>
  <c r="C6" i="98" s="1"/>
  <c r="D6" i="98" s="1"/>
  <c r="O5" i="213"/>
  <c r="G5" i="213"/>
  <c r="AW4" i="213"/>
  <c r="C5" i="105" s="1"/>
  <c r="D5" i="105" s="1"/>
  <c r="AO4" i="213"/>
  <c r="C5" i="84" s="1"/>
  <c r="D5" i="84" s="1"/>
  <c r="AG4" i="213"/>
  <c r="C5" i="107" s="1"/>
  <c r="D5" i="107" s="1"/>
  <c r="Y4" i="213"/>
  <c r="C5" i="79" s="1"/>
  <c r="D5" i="79" s="1"/>
  <c r="Q4" i="213"/>
  <c r="C5" i="113" s="1"/>
  <c r="D5" i="113" s="1"/>
  <c r="I4" i="213"/>
  <c r="I24" i="213" s="1"/>
  <c r="BK40" i="213"/>
  <c r="C39" i="130" s="1"/>
  <c r="D39" i="130" s="1"/>
  <c r="BF34" i="213"/>
  <c r="C33" i="139" s="1"/>
  <c r="D33" i="139" s="1"/>
  <c r="BJ32" i="213"/>
  <c r="C31" i="131" s="1"/>
  <c r="D31" i="131" s="1"/>
  <c r="BH32" i="213"/>
  <c r="C31" i="133" s="1"/>
  <c r="D31" i="133" s="1"/>
  <c r="BC31" i="213"/>
  <c r="C30" i="136" s="1"/>
  <c r="D30" i="136" s="1"/>
  <c r="AH48" i="213"/>
  <c r="AJ48" i="213"/>
  <c r="BE31" i="213"/>
  <c r="C30" i="138" s="1"/>
  <c r="D30" i="138" s="1"/>
  <c r="AO48" i="213"/>
  <c r="BK28" i="213"/>
  <c r="C27" i="130" s="1"/>
  <c r="D27" i="130" s="1"/>
  <c r="AT48" i="213"/>
  <c r="BD34" i="213"/>
  <c r="C33" i="137" s="1"/>
  <c r="D33" i="137" s="1"/>
  <c r="BG36" i="213"/>
  <c r="C35" i="132" s="1"/>
  <c r="D35" i="132" s="1"/>
  <c r="BJ38" i="213"/>
  <c r="C37" i="131" s="1"/>
  <c r="D37" i="131" s="1"/>
  <c r="BC41" i="213"/>
  <c r="C40" i="136" s="1"/>
  <c r="D40" i="136" s="1"/>
  <c r="BE43" i="213"/>
  <c r="C42" i="138" s="1"/>
  <c r="D42" i="138" s="1"/>
  <c r="BC45" i="213"/>
  <c r="C44" i="136" s="1"/>
  <c r="D44" i="136" s="1"/>
  <c r="BJ46" i="213"/>
  <c r="C45" i="131" s="1"/>
  <c r="D45" i="131" s="1"/>
  <c r="BC36" i="213"/>
  <c r="C35" i="136" s="1"/>
  <c r="D35" i="136" s="1"/>
  <c r="BC32" i="213"/>
  <c r="C31" i="136" s="1"/>
  <c r="D31" i="136" s="1"/>
  <c r="BF28" i="213"/>
  <c r="C27" i="139" s="1"/>
  <c r="D27" i="139" s="1"/>
  <c r="BK29" i="213"/>
  <c r="C28" i="130" s="1"/>
  <c r="D28" i="130" s="1"/>
  <c r="AA48" i="213"/>
  <c r="C48" i="213"/>
  <c r="BG34" i="213"/>
  <c r="C33" i="132" s="1"/>
  <c r="D33" i="132" s="1"/>
  <c r="BK4" i="213"/>
  <c r="C5" i="130" s="1"/>
  <c r="D5" i="130" s="1"/>
  <c r="BF4" i="213"/>
  <c r="C5" i="139" s="1"/>
  <c r="D5" i="139" s="1"/>
  <c r="BB5" i="213"/>
  <c r="C6" i="116" s="1"/>
  <c r="D6" i="116" s="1"/>
  <c r="BH5" i="213"/>
  <c r="C6" i="133" s="1"/>
  <c r="D6" i="133" s="1"/>
  <c r="BD32" i="213" l="1"/>
  <c r="C31" i="137" s="1"/>
  <c r="D31" i="137" s="1"/>
  <c r="AI48" i="213"/>
  <c r="BJ28" i="213"/>
  <c r="C27" i="131" s="1"/>
  <c r="D27" i="131" s="1"/>
  <c r="BH33" i="213"/>
  <c r="C32" i="133" s="1"/>
  <c r="D32" i="133" s="1"/>
  <c r="BI28" i="213"/>
  <c r="C27" i="134" s="1"/>
  <c r="D27" i="134" s="1"/>
  <c r="AZ48" i="213"/>
  <c r="AX48" i="213"/>
  <c r="AX49" i="213" s="1"/>
  <c r="C24" i="213"/>
  <c r="BL40" i="213"/>
  <c r="BE4" i="213"/>
  <c r="AW24" i="213"/>
  <c r="AW49" i="213" s="1"/>
  <c r="BG4" i="213"/>
  <c r="C5" i="132" s="1"/>
  <c r="D5" i="132" s="1"/>
  <c r="BL29" i="213"/>
  <c r="O48" i="213"/>
  <c r="AQ48" i="213"/>
  <c r="AN48" i="213"/>
  <c r="BC34" i="213"/>
  <c r="C33" i="136" s="1"/>
  <c r="D33" i="136" s="1"/>
  <c r="BF46" i="213"/>
  <c r="C45" i="139" s="1"/>
  <c r="D45" i="139" s="1"/>
  <c r="BD44" i="213"/>
  <c r="C43" i="137" s="1"/>
  <c r="D43" i="137" s="1"/>
  <c r="BF42" i="213"/>
  <c r="C41" i="139" s="1"/>
  <c r="D41" i="139" s="1"/>
  <c r="BH40" i="213"/>
  <c r="C39" i="133" s="1"/>
  <c r="D39" i="133" s="1"/>
  <c r="BD33" i="213"/>
  <c r="C32" i="137" s="1"/>
  <c r="D32" i="137" s="1"/>
  <c r="Y48" i="213"/>
  <c r="BD29" i="213"/>
  <c r="C28" i="137" s="1"/>
  <c r="D28" i="137" s="1"/>
  <c r="R48" i="213"/>
  <c r="BF30" i="213"/>
  <c r="C29" i="139" s="1"/>
  <c r="D29" i="139" s="1"/>
  <c r="BC33" i="213"/>
  <c r="C32" i="136" s="1"/>
  <c r="D32" i="136" s="1"/>
  <c r="BC35" i="213"/>
  <c r="C34" i="136" s="1"/>
  <c r="D34" i="136" s="1"/>
  <c r="BE30" i="213"/>
  <c r="C29" i="138" s="1"/>
  <c r="D29" i="138" s="1"/>
  <c r="BJ44" i="213"/>
  <c r="C43" i="131" s="1"/>
  <c r="D43" i="131" s="1"/>
  <c r="BJ42" i="213"/>
  <c r="C41" i="131" s="1"/>
  <c r="D41" i="131" s="1"/>
  <c r="BD40" i="213"/>
  <c r="C39" i="137" s="1"/>
  <c r="D39" i="137" s="1"/>
  <c r="BF38" i="213"/>
  <c r="C37" i="139" s="1"/>
  <c r="D37" i="139" s="1"/>
  <c r="BC28" i="213"/>
  <c r="C27" i="136" s="1"/>
  <c r="D27" i="136" s="1"/>
  <c r="AW48" i="213"/>
  <c r="BJ34" i="213"/>
  <c r="C33" i="131" s="1"/>
  <c r="D33" i="131" s="1"/>
  <c r="D48" i="213"/>
  <c r="BG6" i="213"/>
  <c r="C7" i="132" s="1"/>
  <c r="D7" i="132" s="1"/>
  <c r="AO24" i="213"/>
  <c r="AO49" i="213" s="1"/>
  <c r="V48" i="213"/>
  <c r="S48" i="213"/>
  <c r="AY48" i="213"/>
  <c r="BH44" i="213"/>
  <c r="C43" i="133" s="1"/>
  <c r="D43" i="133" s="1"/>
  <c r="BE39" i="213"/>
  <c r="C38" i="138" s="1"/>
  <c r="D38" i="138" s="1"/>
  <c r="BC37" i="213"/>
  <c r="C36" i="136" s="1"/>
  <c r="D36" i="136" s="1"/>
  <c r="BG32" i="213"/>
  <c r="C31" i="132" s="1"/>
  <c r="D31" i="132" s="1"/>
  <c r="BG28" i="213"/>
  <c r="C27" i="132" s="1"/>
  <c r="D27" i="132" s="1"/>
  <c r="AG48" i="213"/>
  <c r="BK30" i="213"/>
  <c r="C29" i="130" s="1"/>
  <c r="D29" i="130" s="1"/>
  <c r="T48" i="213"/>
  <c r="T49" i="213" s="1"/>
  <c r="Z48" i="213"/>
  <c r="BF36" i="213"/>
  <c r="C35" i="139" s="1"/>
  <c r="D35" i="139" s="1"/>
  <c r="E24" i="213"/>
  <c r="E49" i="213" s="1"/>
  <c r="BH4" i="213"/>
  <c r="C5" i="133" s="1"/>
  <c r="D5" i="133" s="1"/>
  <c r="BL6" i="213"/>
  <c r="I48" i="213"/>
  <c r="G48" i="213"/>
  <c r="BL30" i="213"/>
  <c r="BL44" i="213"/>
  <c r="BL33" i="213"/>
  <c r="BL36" i="213"/>
  <c r="BL35" i="213"/>
  <c r="BL32" i="213"/>
  <c r="BH29" i="213"/>
  <c r="C28" i="133" s="1"/>
  <c r="D28" i="133" s="1"/>
  <c r="D49" i="213"/>
  <c r="I49" i="213"/>
  <c r="C5" i="109"/>
  <c r="D5" i="109" s="1"/>
  <c r="AY24" i="213"/>
  <c r="C7" i="83"/>
  <c r="D7" i="83" s="1"/>
  <c r="BE6" i="213"/>
  <c r="C7" i="138" s="1"/>
  <c r="D7" i="138" s="1"/>
  <c r="C8" i="83"/>
  <c r="D8" i="83" s="1"/>
  <c r="BE7" i="213"/>
  <c r="C8" i="138" s="1"/>
  <c r="D8" i="138" s="1"/>
  <c r="C5" i="94"/>
  <c r="D5" i="94" s="1"/>
  <c r="AE24" i="213"/>
  <c r="C6" i="91"/>
  <c r="D6" i="91" s="1"/>
  <c r="BG5" i="213"/>
  <c r="C6" i="132" s="1"/>
  <c r="D6" i="132" s="1"/>
  <c r="C21" i="83"/>
  <c r="D21" i="83" s="1"/>
  <c r="BE20" i="213"/>
  <c r="C21" i="138" s="1"/>
  <c r="D21" i="138" s="1"/>
  <c r="C18" i="87"/>
  <c r="D18" i="87" s="1"/>
  <c r="BF17" i="213"/>
  <c r="C18" i="139" s="1"/>
  <c r="D18" i="139" s="1"/>
  <c r="C11" i="116"/>
  <c r="D11" i="116" s="1"/>
  <c r="BG23" i="213"/>
  <c r="C24" i="132" s="1"/>
  <c r="D24" i="132" s="1"/>
  <c r="C24" i="91"/>
  <c r="D24" i="91" s="1"/>
  <c r="C5" i="138"/>
  <c r="D5" i="138" s="1"/>
  <c r="BI6" i="213"/>
  <c r="C7" i="134" s="1"/>
  <c r="D7" i="134" s="1"/>
  <c r="AG24" i="213"/>
  <c r="AG49" i="213" s="1"/>
  <c r="BI4" i="213"/>
  <c r="C5" i="134" s="1"/>
  <c r="D5" i="134" s="1"/>
  <c r="BL4" i="213"/>
  <c r="AJ49" i="213"/>
  <c r="AH49" i="213"/>
  <c r="C8" i="78"/>
  <c r="D8" i="78" s="1"/>
  <c r="BD7" i="213"/>
  <c r="C8" i="137" s="1"/>
  <c r="D8" i="137" s="1"/>
  <c r="C5" i="114"/>
  <c r="D5" i="114" s="1"/>
  <c r="AI24" i="213"/>
  <c r="AI49" i="213" s="1"/>
  <c r="C6" i="113"/>
  <c r="D6" i="113" s="1"/>
  <c r="BK5" i="213"/>
  <c r="C6" i="130" s="1"/>
  <c r="D6" i="130" s="1"/>
  <c r="C8" i="91"/>
  <c r="D8" i="91" s="1"/>
  <c r="BG7" i="213"/>
  <c r="C8" i="132" s="1"/>
  <c r="D8" i="132" s="1"/>
  <c r="C5" i="100"/>
  <c r="D5" i="100" s="1"/>
  <c r="AU24" i="213"/>
  <c r="C23" i="83"/>
  <c r="D23" i="83" s="1"/>
  <c r="BE22" i="213"/>
  <c r="C23" i="138" s="1"/>
  <c r="D23" i="138" s="1"/>
  <c r="C19" i="113"/>
  <c r="D19" i="113" s="1"/>
  <c r="BK18" i="213"/>
  <c r="C19" i="130" s="1"/>
  <c r="D19" i="130" s="1"/>
  <c r="C16" i="87"/>
  <c r="D16" i="87" s="1"/>
  <c r="BF15" i="213"/>
  <c r="C16" i="139" s="1"/>
  <c r="D16" i="139" s="1"/>
  <c r="BK14" i="213"/>
  <c r="C15" i="130" s="1"/>
  <c r="D15" i="130" s="1"/>
  <c r="C15" i="113"/>
  <c r="D15" i="113" s="1"/>
  <c r="C13" i="116"/>
  <c r="D13" i="116" s="1"/>
  <c r="H24" i="213"/>
  <c r="H49" i="213" s="1"/>
  <c r="C23" i="108"/>
  <c r="D23" i="108" s="1"/>
  <c r="BI22" i="213"/>
  <c r="C23" i="134" s="1"/>
  <c r="D23" i="134" s="1"/>
  <c r="C22" i="91"/>
  <c r="D22" i="91" s="1"/>
  <c r="BG21" i="213"/>
  <c r="C22" i="132" s="1"/>
  <c r="D22" i="132" s="1"/>
  <c r="C18" i="83"/>
  <c r="D18" i="83" s="1"/>
  <c r="BE17" i="213"/>
  <c r="C18" i="138" s="1"/>
  <c r="D18" i="138" s="1"/>
  <c r="C5" i="80"/>
  <c r="D5" i="80" s="1"/>
  <c r="R24" i="213"/>
  <c r="R49" i="213" s="1"/>
  <c r="BL23" i="213"/>
  <c r="C22" i="78"/>
  <c r="D22" i="78" s="1"/>
  <c r="BD21" i="213"/>
  <c r="C22" i="137" s="1"/>
  <c r="D22" i="137" s="1"/>
  <c r="C21" i="91"/>
  <c r="D21" i="91" s="1"/>
  <c r="BG20" i="213"/>
  <c r="C21" i="132" s="1"/>
  <c r="D21" i="132" s="1"/>
  <c r="C18" i="99"/>
  <c r="D18" i="99" s="1"/>
  <c r="BH17" i="213"/>
  <c r="C18" i="133" s="1"/>
  <c r="D18" i="133" s="1"/>
  <c r="C17" i="91"/>
  <c r="D17" i="91" s="1"/>
  <c r="BG16" i="213"/>
  <c r="C17" i="132" s="1"/>
  <c r="D17" i="132" s="1"/>
  <c r="C14" i="108"/>
  <c r="D14" i="108" s="1"/>
  <c r="BI13" i="213"/>
  <c r="C14" i="134" s="1"/>
  <c r="D14" i="134" s="1"/>
  <c r="C13" i="127"/>
  <c r="D13" i="127" s="1"/>
  <c r="BC12" i="213"/>
  <c r="C10" i="108"/>
  <c r="D10" i="108" s="1"/>
  <c r="BI9" i="213"/>
  <c r="C10" i="134" s="1"/>
  <c r="D10" i="134" s="1"/>
  <c r="C9" i="83"/>
  <c r="D9" i="83" s="1"/>
  <c r="BE8" i="213"/>
  <c r="C9" i="138" s="1"/>
  <c r="D9" i="138" s="1"/>
  <c r="C5" i="85"/>
  <c r="D5" i="85" s="1"/>
  <c r="AD24" i="213"/>
  <c r="C22" i="87"/>
  <c r="D22" i="87" s="1"/>
  <c r="BF21" i="213"/>
  <c r="C22" i="139" s="1"/>
  <c r="D22" i="139" s="1"/>
  <c r="C13" i="78"/>
  <c r="D13" i="78" s="1"/>
  <c r="BD12" i="213"/>
  <c r="C13" i="137" s="1"/>
  <c r="D13" i="137" s="1"/>
  <c r="C9" i="108"/>
  <c r="D9" i="108" s="1"/>
  <c r="BI8" i="213"/>
  <c r="C9" i="134" s="1"/>
  <c r="D9" i="134" s="1"/>
  <c r="BL7" i="213"/>
  <c r="C5" i="102"/>
  <c r="D5" i="102" s="1"/>
  <c r="AN24" i="213"/>
  <c r="AN49" i="213" s="1"/>
  <c r="C24" i="108"/>
  <c r="D24" i="108" s="1"/>
  <c r="BI23" i="213"/>
  <c r="C24" i="134" s="1"/>
  <c r="D24" i="134" s="1"/>
  <c r="C22" i="83"/>
  <c r="D22" i="83" s="1"/>
  <c r="BE21" i="213"/>
  <c r="C22" i="138" s="1"/>
  <c r="D22" i="138" s="1"/>
  <c r="C19" i="83"/>
  <c r="D19" i="83" s="1"/>
  <c r="BE18" i="213"/>
  <c r="C19" i="138" s="1"/>
  <c r="D19" i="138" s="1"/>
  <c r="C13" i="113"/>
  <c r="D13" i="113" s="1"/>
  <c r="BK12" i="213"/>
  <c r="C13" i="130" s="1"/>
  <c r="D13" i="130" s="1"/>
  <c r="C12" i="87"/>
  <c r="D12" i="87" s="1"/>
  <c r="BF11" i="213"/>
  <c r="C12" i="139" s="1"/>
  <c r="D12" i="139" s="1"/>
  <c r="C12" i="116"/>
  <c r="D12" i="116" s="1"/>
  <c r="C10" i="113"/>
  <c r="D10" i="113" s="1"/>
  <c r="BK9" i="213"/>
  <c r="C10" i="130" s="1"/>
  <c r="D10" i="130" s="1"/>
  <c r="C9" i="116"/>
  <c r="D9" i="116" s="1"/>
  <c r="C8" i="111"/>
  <c r="D8" i="111" s="1"/>
  <c r="BJ7" i="213"/>
  <c r="C8" i="131" s="1"/>
  <c r="D8" i="131" s="1"/>
  <c r="C6" i="127"/>
  <c r="D6" i="127" s="1"/>
  <c r="BC5" i="213"/>
  <c r="C6" i="136" s="1"/>
  <c r="D6" i="136" s="1"/>
  <c r="C5" i="82"/>
  <c r="D5" i="82" s="1"/>
  <c r="V24" i="213"/>
  <c r="V49" i="213" s="1"/>
  <c r="C22" i="127"/>
  <c r="D22" i="127" s="1"/>
  <c r="BC21" i="213"/>
  <c r="C22" i="136" s="1"/>
  <c r="D22" i="136" s="1"/>
  <c r="C21" i="111"/>
  <c r="D21" i="111" s="1"/>
  <c r="BJ20" i="213"/>
  <c r="C21" i="131" s="1"/>
  <c r="D21" i="131" s="1"/>
  <c r="C19" i="99"/>
  <c r="D19" i="99" s="1"/>
  <c r="BH18" i="213"/>
  <c r="C19" i="133" s="1"/>
  <c r="D19" i="133" s="1"/>
  <c r="BL18" i="213"/>
  <c r="C17" i="87"/>
  <c r="D17" i="87" s="1"/>
  <c r="BF16" i="213"/>
  <c r="C17" i="139" s="1"/>
  <c r="D17" i="139" s="1"/>
  <c r="C14" i="127"/>
  <c r="D14" i="127" s="1"/>
  <c r="BC13" i="213"/>
  <c r="C14" i="136" s="1"/>
  <c r="D14" i="136" s="1"/>
  <c r="C13" i="111"/>
  <c r="D13" i="111" s="1"/>
  <c r="BJ12" i="213"/>
  <c r="C13" i="131" s="1"/>
  <c r="D13" i="131" s="1"/>
  <c r="C11" i="99"/>
  <c r="D11" i="99" s="1"/>
  <c r="BH10" i="213"/>
  <c r="C11" i="133" s="1"/>
  <c r="D11" i="133" s="1"/>
  <c r="BL10" i="213"/>
  <c r="C9" i="87"/>
  <c r="D9" i="87" s="1"/>
  <c r="BF8" i="213"/>
  <c r="C9" i="139" s="1"/>
  <c r="D9" i="139" s="1"/>
  <c r="C5" i="110"/>
  <c r="D5" i="110" s="1"/>
  <c r="AZ24" i="213"/>
  <c r="AZ49" i="213" s="1"/>
  <c r="C5" i="99"/>
  <c r="D5" i="99" s="1"/>
  <c r="T24" i="213"/>
  <c r="C37" i="108"/>
  <c r="D37" i="108" s="1"/>
  <c r="BI38" i="213"/>
  <c r="C37" i="134" s="1"/>
  <c r="D37" i="134" s="1"/>
  <c r="D39" i="105"/>
  <c r="C39" i="101"/>
  <c r="D39" i="101" s="1"/>
  <c r="D46" i="105"/>
  <c r="C46" i="101"/>
  <c r="D46" i="101" s="1"/>
  <c r="BI47" i="213"/>
  <c r="C46" i="134" s="1"/>
  <c r="D46" i="134" s="1"/>
  <c r="C46" i="108"/>
  <c r="D46" i="108" s="1"/>
  <c r="C45" i="127"/>
  <c r="D45" i="127" s="1"/>
  <c r="BC46" i="213"/>
  <c r="C45" i="136" s="1"/>
  <c r="D45" i="136" s="1"/>
  <c r="C42" i="99"/>
  <c r="D42" i="99" s="1"/>
  <c r="BH43" i="213"/>
  <c r="C42" i="133" s="1"/>
  <c r="D42" i="133" s="1"/>
  <c r="C31" i="113"/>
  <c r="D31" i="113" s="1"/>
  <c r="BK32" i="213"/>
  <c r="C31" i="130" s="1"/>
  <c r="D31" i="130" s="1"/>
  <c r="C37" i="91"/>
  <c r="D37" i="91" s="1"/>
  <c r="BG38" i="213"/>
  <c r="C37" i="132" s="1"/>
  <c r="D37" i="132" s="1"/>
  <c r="C36" i="78"/>
  <c r="D36" i="78" s="1"/>
  <c r="BD37" i="213"/>
  <c r="C36" i="137" s="1"/>
  <c r="D36" i="137" s="1"/>
  <c r="D32" i="105"/>
  <c r="C32" i="101"/>
  <c r="D32" i="101" s="1"/>
  <c r="C46" i="113"/>
  <c r="D46" i="113" s="1"/>
  <c r="BK47" i="213"/>
  <c r="C46" i="130" s="1"/>
  <c r="D46" i="130" s="1"/>
  <c r="C44" i="111"/>
  <c r="D44" i="111" s="1"/>
  <c r="BJ45" i="213"/>
  <c r="C44" i="131" s="1"/>
  <c r="D44" i="131" s="1"/>
  <c r="BL45" i="213"/>
  <c r="C36" i="113"/>
  <c r="D36" i="113" s="1"/>
  <c r="BK37" i="213"/>
  <c r="C36" i="130" s="1"/>
  <c r="D36" i="130" s="1"/>
  <c r="C45" i="83"/>
  <c r="D45" i="83" s="1"/>
  <c r="BE46" i="213"/>
  <c r="C45" i="138" s="1"/>
  <c r="D45" i="138" s="1"/>
  <c r="C42" i="87"/>
  <c r="D42" i="87" s="1"/>
  <c r="BF43" i="213"/>
  <c r="C42" i="139" s="1"/>
  <c r="D42" i="139" s="1"/>
  <c r="C27" i="101"/>
  <c r="D27" i="101" s="1"/>
  <c r="D27" i="105"/>
  <c r="C46" i="127"/>
  <c r="D46" i="127" s="1"/>
  <c r="BC47" i="213"/>
  <c r="C46" i="136" s="1"/>
  <c r="D46" i="136" s="1"/>
  <c r="C43" i="83"/>
  <c r="D43" i="83" s="1"/>
  <c r="BE44" i="213"/>
  <c r="C43" i="138" s="1"/>
  <c r="D43" i="138" s="1"/>
  <c r="C36" i="91"/>
  <c r="D36" i="91" s="1"/>
  <c r="BG37" i="213"/>
  <c r="C36" i="132" s="1"/>
  <c r="D36" i="132" s="1"/>
  <c r="D34" i="105"/>
  <c r="C34" i="101"/>
  <c r="D34" i="101" s="1"/>
  <c r="C34" i="113"/>
  <c r="D34" i="113" s="1"/>
  <c r="BK35" i="213"/>
  <c r="C34" i="130" s="1"/>
  <c r="D34" i="130" s="1"/>
  <c r="C45" i="91"/>
  <c r="D45" i="91" s="1"/>
  <c r="BG46" i="213"/>
  <c r="C45" i="132" s="1"/>
  <c r="D45" i="132" s="1"/>
  <c r="D43" i="105"/>
  <c r="C43" i="101"/>
  <c r="D43" i="101" s="1"/>
  <c r="C43" i="113"/>
  <c r="D43" i="113" s="1"/>
  <c r="BK44" i="213"/>
  <c r="C43" i="130" s="1"/>
  <c r="D43" i="130" s="1"/>
  <c r="C42" i="78"/>
  <c r="D42" i="78" s="1"/>
  <c r="BD43" i="213"/>
  <c r="C42" i="137" s="1"/>
  <c r="D42" i="137" s="1"/>
  <c r="C41" i="108"/>
  <c r="D41" i="108" s="1"/>
  <c r="BI42" i="213"/>
  <c r="C41" i="134" s="1"/>
  <c r="D41" i="134" s="1"/>
  <c r="C42" i="113"/>
  <c r="D42" i="113" s="1"/>
  <c r="BK43" i="213"/>
  <c r="C42" i="130" s="1"/>
  <c r="D42" i="130" s="1"/>
  <c r="C36" i="87"/>
  <c r="D36" i="87" s="1"/>
  <c r="BF37" i="213"/>
  <c r="C36" i="139" s="1"/>
  <c r="D36" i="139" s="1"/>
  <c r="C32" i="111"/>
  <c r="D32" i="111" s="1"/>
  <c r="BJ33" i="213"/>
  <c r="C32" i="131" s="1"/>
  <c r="D32" i="131" s="1"/>
  <c r="W24" i="213"/>
  <c r="O24" i="213"/>
  <c r="BK6" i="213"/>
  <c r="C7" i="130" s="1"/>
  <c r="D7" i="130" s="1"/>
  <c r="BD5" i="213"/>
  <c r="C6" i="137" s="1"/>
  <c r="D6" i="137" s="1"/>
  <c r="AS24" i="213"/>
  <c r="AS49" i="213" s="1"/>
  <c r="AC24" i="213"/>
  <c r="U24" i="213"/>
  <c r="M24" i="213"/>
  <c r="BD35" i="213"/>
  <c r="BE33" i="213"/>
  <c r="AL48" i="213"/>
  <c r="AL49" i="213" s="1"/>
  <c r="BD28" i="213"/>
  <c r="C27" i="137" s="1"/>
  <c r="D27" i="137" s="1"/>
  <c r="AE48" i="213"/>
  <c r="AU48" i="213"/>
  <c r="AU49" i="213" s="1"/>
  <c r="BI29" i="213"/>
  <c r="C28" i="134" s="1"/>
  <c r="D28" i="134" s="1"/>
  <c r="BI31" i="213"/>
  <c r="C30" i="134" s="1"/>
  <c r="D30" i="134" s="1"/>
  <c r="X48" i="213"/>
  <c r="AV48" i="213"/>
  <c r="AV49" i="213" s="1"/>
  <c r="BD46" i="213"/>
  <c r="BE45" i="213"/>
  <c r="C44" i="138" s="1"/>
  <c r="D44" i="138" s="1"/>
  <c r="BF44" i="213"/>
  <c r="C43" i="139" s="1"/>
  <c r="D43" i="139" s="1"/>
  <c r="BC43" i="213"/>
  <c r="BH42" i="213"/>
  <c r="C41" i="133" s="1"/>
  <c r="D41" i="133" s="1"/>
  <c r="BJ40" i="213"/>
  <c r="C39" i="131" s="1"/>
  <c r="D39" i="131" s="1"/>
  <c r="BD38" i="213"/>
  <c r="BE37" i="213"/>
  <c r="C36" i="138" s="1"/>
  <c r="D36" i="138" s="1"/>
  <c r="BE35" i="213"/>
  <c r="C34" i="138" s="1"/>
  <c r="D34" i="138" s="1"/>
  <c r="BI32" i="213"/>
  <c r="C31" i="134" s="1"/>
  <c r="D31" i="134" s="1"/>
  <c r="AD48" i="213"/>
  <c r="Q48" i="213"/>
  <c r="AC48" i="213"/>
  <c r="AS48" i="213"/>
  <c r="BG30" i="213"/>
  <c r="C29" i="132" s="1"/>
  <c r="D29" i="132" s="1"/>
  <c r="BD31" i="213"/>
  <c r="C30" i="137" s="1"/>
  <c r="D30" i="137" s="1"/>
  <c r="BH28" i="213"/>
  <c r="C27" i="133" s="1"/>
  <c r="D27" i="133" s="1"/>
  <c r="AR48" i="213"/>
  <c r="BF29" i="213"/>
  <c r="C28" i="139" s="1"/>
  <c r="D28" i="139" s="1"/>
  <c r="AP48" i="213"/>
  <c r="AP49" i="213" s="1"/>
  <c r="BJ30" i="213"/>
  <c r="C29" i="131" s="1"/>
  <c r="D29" i="131" s="1"/>
  <c r="BF32" i="213"/>
  <c r="C31" i="139" s="1"/>
  <c r="D31" i="139" s="1"/>
  <c r="BH34" i="213"/>
  <c r="C33" i="133" s="1"/>
  <c r="D33" i="133" s="1"/>
  <c r="K24" i="213"/>
  <c r="K49" i="213" s="1"/>
  <c r="C5" i="89"/>
  <c r="D5" i="89" s="1"/>
  <c r="AQ24" i="213"/>
  <c r="AQ49" i="213" s="1"/>
  <c r="C8" i="108"/>
  <c r="D8" i="108" s="1"/>
  <c r="BI7" i="213"/>
  <c r="C8" i="134" s="1"/>
  <c r="D8" i="134" s="1"/>
  <c r="C7" i="78"/>
  <c r="D7" i="78" s="1"/>
  <c r="BD6" i="213"/>
  <c r="C7" i="137" s="1"/>
  <c r="D7" i="137" s="1"/>
  <c r="C24" i="83"/>
  <c r="D24" i="83" s="1"/>
  <c r="BE23" i="213"/>
  <c r="C24" i="138" s="1"/>
  <c r="D24" i="138" s="1"/>
  <c r="C18" i="116"/>
  <c r="D18" i="116" s="1"/>
  <c r="BK15" i="213"/>
  <c r="C16" i="130" s="1"/>
  <c r="D16" i="130" s="1"/>
  <c r="C16" i="113"/>
  <c r="D16" i="113" s="1"/>
  <c r="C14" i="111"/>
  <c r="D14" i="111" s="1"/>
  <c r="BJ13" i="213"/>
  <c r="C12" i="113"/>
  <c r="D12" i="113" s="1"/>
  <c r="BK11" i="213"/>
  <c r="C12" i="130" s="1"/>
  <c r="D12" i="130" s="1"/>
  <c r="C10" i="111"/>
  <c r="D10" i="111" s="1"/>
  <c r="BJ9" i="213"/>
  <c r="C10" i="131" s="1"/>
  <c r="D10" i="131" s="1"/>
  <c r="BL9" i="213"/>
  <c r="C5" i="104"/>
  <c r="D5" i="104" s="1"/>
  <c r="AX24" i="213"/>
  <c r="C24" i="99"/>
  <c r="D24" i="99" s="1"/>
  <c r="BH23" i="213"/>
  <c r="C24" i="133" s="1"/>
  <c r="D24" i="133" s="1"/>
  <c r="C23" i="127"/>
  <c r="D23" i="127" s="1"/>
  <c r="BC22" i="213"/>
  <c r="C23" i="136" s="1"/>
  <c r="D23" i="136" s="1"/>
  <c r="C20" i="108"/>
  <c r="D20" i="108" s="1"/>
  <c r="BI19" i="213"/>
  <c r="C20" i="134" s="1"/>
  <c r="D20" i="134" s="1"/>
  <c r="C19" i="127"/>
  <c r="D19" i="127" s="1"/>
  <c r="BC18" i="213"/>
  <c r="C15" i="83"/>
  <c r="D15" i="83" s="1"/>
  <c r="BE14" i="213"/>
  <c r="C15" i="138" s="1"/>
  <c r="D15" i="138" s="1"/>
  <c r="C11" i="113"/>
  <c r="D11" i="113" s="1"/>
  <c r="BK10" i="213"/>
  <c r="C11" i="130" s="1"/>
  <c r="D11" i="130" s="1"/>
  <c r="C8" i="87"/>
  <c r="D8" i="87" s="1"/>
  <c r="BF7" i="213"/>
  <c r="C8" i="139" s="1"/>
  <c r="D8" i="139" s="1"/>
  <c r="C7" i="99"/>
  <c r="D7" i="99" s="1"/>
  <c r="BH6" i="213"/>
  <c r="C7" i="133" s="1"/>
  <c r="D7" i="133" s="1"/>
  <c r="F24" i="213"/>
  <c r="F49" i="213" s="1"/>
  <c r="C23" i="78"/>
  <c r="D23" i="78" s="1"/>
  <c r="BD22" i="213"/>
  <c r="C23" i="137" s="1"/>
  <c r="D23" i="137" s="1"/>
  <c r="C19" i="78"/>
  <c r="D19" i="78" s="1"/>
  <c r="BD18" i="213"/>
  <c r="C19" i="137" s="1"/>
  <c r="D19" i="137" s="1"/>
  <c r="C18" i="91"/>
  <c r="D18" i="91" s="1"/>
  <c r="BG17" i="213"/>
  <c r="C18" i="132" s="1"/>
  <c r="D18" i="132" s="1"/>
  <c r="C15" i="108"/>
  <c r="D15" i="108" s="1"/>
  <c r="BI14" i="213"/>
  <c r="C15" i="134" s="1"/>
  <c r="D15" i="134" s="1"/>
  <c r="C14" i="91"/>
  <c r="D14" i="91" s="1"/>
  <c r="BG13" i="213"/>
  <c r="C14" i="132" s="1"/>
  <c r="D14" i="132" s="1"/>
  <c r="C10" i="83"/>
  <c r="D10" i="83" s="1"/>
  <c r="BE9" i="213"/>
  <c r="C10" i="138" s="1"/>
  <c r="D10" i="138" s="1"/>
  <c r="C5" i="81"/>
  <c r="D5" i="81" s="1"/>
  <c r="P24" i="213"/>
  <c r="C24" i="116"/>
  <c r="D24" i="116" s="1"/>
  <c r="C22" i="113"/>
  <c r="D22" i="113" s="1"/>
  <c r="BK21" i="213"/>
  <c r="C22" i="130" s="1"/>
  <c r="D22" i="130" s="1"/>
  <c r="C20" i="111"/>
  <c r="D20" i="111" s="1"/>
  <c r="BJ19" i="213"/>
  <c r="C20" i="131" s="1"/>
  <c r="D20" i="131" s="1"/>
  <c r="BL19" i="213"/>
  <c r="C18" i="78"/>
  <c r="D18" i="78" s="1"/>
  <c r="BD17" i="213"/>
  <c r="C18" i="137" s="1"/>
  <c r="D18" i="137" s="1"/>
  <c r="BL15" i="213"/>
  <c r="C14" i="78"/>
  <c r="D14" i="78" s="1"/>
  <c r="BD13" i="213"/>
  <c r="C14" i="137" s="1"/>
  <c r="D14" i="137" s="1"/>
  <c r="C13" i="91"/>
  <c r="D13" i="91" s="1"/>
  <c r="BG12" i="213"/>
  <c r="C13" i="132" s="1"/>
  <c r="D13" i="132" s="1"/>
  <c r="C10" i="99"/>
  <c r="D10" i="99" s="1"/>
  <c r="BH9" i="213"/>
  <c r="C10" i="133" s="1"/>
  <c r="D10" i="133" s="1"/>
  <c r="C9" i="91"/>
  <c r="D9" i="91" s="1"/>
  <c r="BG8" i="213"/>
  <c r="C9" i="132" s="1"/>
  <c r="D9" i="132" s="1"/>
  <c r="C6" i="111"/>
  <c r="D6" i="111" s="1"/>
  <c r="BJ5" i="213"/>
  <c r="C6" i="131" s="1"/>
  <c r="D6" i="131" s="1"/>
  <c r="C5" i="86"/>
  <c r="D5" i="86" s="1"/>
  <c r="Z24" i="213"/>
  <c r="Z49" i="213" s="1"/>
  <c r="C21" i="113"/>
  <c r="D21" i="113" s="1"/>
  <c r="BK20" i="213"/>
  <c r="C21" i="130" s="1"/>
  <c r="D21" i="130" s="1"/>
  <c r="C20" i="87"/>
  <c r="D20" i="87" s="1"/>
  <c r="BF19" i="213"/>
  <c r="C20" i="139" s="1"/>
  <c r="D20" i="139" s="1"/>
  <c r="C20" i="116"/>
  <c r="D20" i="116" s="1"/>
  <c r="C18" i="113"/>
  <c r="D18" i="113" s="1"/>
  <c r="BK17" i="213"/>
  <c r="C18" i="130" s="1"/>
  <c r="D18" i="130" s="1"/>
  <c r="C16" i="111"/>
  <c r="D16" i="111" s="1"/>
  <c r="BJ15" i="213"/>
  <c r="C16" i="131" s="1"/>
  <c r="D16" i="131" s="1"/>
  <c r="BL13" i="213"/>
  <c r="C12" i="78"/>
  <c r="D12" i="78" s="1"/>
  <c r="BD11" i="213"/>
  <c r="C12" i="137" s="1"/>
  <c r="D12" i="137" s="1"/>
  <c r="C9" i="78"/>
  <c r="D9" i="78" s="1"/>
  <c r="BD8" i="213"/>
  <c r="C9" i="137" s="1"/>
  <c r="D9" i="137" s="1"/>
  <c r="BL5" i="213"/>
  <c r="J24" i="213"/>
  <c r="C23" i="87"/>
  <c r="D23" i="87" s="1"/>
  <c r="BF22" i="213"/>
  <c r="C23" i="139" s="1"/>
  <c r="D23" i="139" s="1"/>
  <c r="C20" i="127"/>
  <c r="D20" i="127" s="1"/>
  <c r="BC19" i="213"/>
  <c r="C20" i="136" s="1"/>
  <c r="D20" i="136" s="1"/>
  <c r="C19" i="111"/>
  <c r="D19" i="111" s="1"/>
  <c r="BJ18" i="213"/>
  <c r="C19" i="131" s="1"/>
  <c r="D19" i="131" s="1"/>
  <c r="C17" i="99"/>
  <c r="D17" i="99" s="1"/>
  <c r="BH16" i="213"/>
  <c r="C17" i="133" s="1"/>
  <c r="D17" i="133" s="1"/>
  <c r="BL16" i="213"/>
  <c r="C15" i="87"/>
  <c r="D15" i="87" s="1"/>
  <c r="BF14" i="213"/>
  <c r="C15" i="139" s="1"/>
  <c r="D15" i="139" s="1"/>
  <c r="C12" i="127"/>
  <c r="D12" i="127" s="1"/>
  <c r="BC11" i="213"/>
  <c r="C12" i="136" s="1"/>
  <c r="D12" i="136" s="1"/>
  <c r="C11" i="111"/>
  <c r="D11" i="111" s="1"/>
  <c r="BJ10" i="213"/>
  <c r="C11" i="131" s="1"/>
  <c r="D11" i="131" s="1"/>
  <c r="C9" i="99"/>
  <c r="D9" i="99" s="1"/>
  <c r="BH8" i="213"/>
  <c r="C9" i="133" s="1"/>
  <c r="D9" i="133" s="1"/>
  <c r="BL8" i="213"/>
  <c r="C5" i="88"/>
  <c r="D5" i="88" s="1"/>
  <c r="AR24" i="213"/>
  <c r="L24" i="213"/>
  <c r="L49" i="213" s="1"/>
  <c r="C40" i="78"/>
  <c r="D40" i="78" s="1"/>
  <c r="BD41" i="213"/>
  <c r="C40" i="137" s="1"/>
  <c r="D40" i="137" s="1"/>
  <c r="BK39" i="213"/>
  <c r="C38" i="130" s="1"/>
  <c r="D38" i="130" s="1"/>
  <c r="C38" i="113"/>
  <c r="D38" i="113" s="1"/>
  <c r="D38" i="105"/>
  <c r="C38" i="101"/>
  <c r="D38" i="101" s="1"/>
  <c r="C40" i="91"/>
  <c r="D40" i="91" s="1"/>
  <c r="BG41" i="213"/>
  <c r="C40" i="132" s="1"/>
  <c r="D40" i="132" s="1"/>
  <c r="C46" i="91"/>
  <c r="D46" i="91" s="1"/>
  <c r="BG47" i="213"/>
  <c r="C46" i="132" s="1"/>
  <c r="D46" i="132" s="1"/>
  <c r="C35" i="78"/>
  <c r="D35" i="78" s="1"/>
  <c r="BD36" i="213"/>
  <c r="C35" i="137" s="1"/>
  <c r="D35" i="137" s="1"/>
  <c r="D31" i="105"/>
  <c r="C31" i="101"/>
  <c r="D31" i="101" s="1"/>
  <c r="C30" i="91"/>
  <c r="D30" i="91" s="1"/>
  <c r="BG31" i="213"/>
  <c r="C30" i="132" s="1"/>
  <c r="D30" i="132" s="1"/>
  <c r="C41" i="127"/>
  <c r="D41" i="127" s="1"/>
  <c r="BC42" i="213"/>
  <c r="C41" i="136" s="1"/>
  <c r="D41" i="136" s="1"/>
  <c r="C35" i="113"/>
  <c r="D35" i="113" s="1"/>
  <c r="BK36" i="213"/>
  <c r="C35" i="130" s="1"/>
  <c r="D35" i="130" s="1"/>
  <c r="BL43" i="213"/>
  <c r="D36" i="105"/>
  <c r="C36" i="101"/>
  <c r="D36" i="101" s="1"/>
  <c r="C35" i="108"/>
  <c r="D35" i="108" s="1"/>
  <c r="BI36" i="213"/>
  <c r="C35" i="134" s="1"/>
  <c r="D35" i="134" s="1"/>
  <c r="C44" i="87"/>
  <c r="D44" i="87" s="1"/>
  <c r="BF45" i="213"/>
  <c r="C44" i="139" s="1"/>
  <c r="D44" i="139" s="1"/>
  <c r="C32" i="91"/>
  <c r="D32" i="91" s="1"/>
  <c r="BG33" i="213"/>
  <c r="C32" i="132" s="1"/>
  <c r="D32" i="132" s="1"/>
  <c r="D30" i="105"/>
  <c r="C30" i="101"/>
  <c r="D30" i="101" s="1"/>
  <c r="C30" i="113"/>
  <c r="D30" i="113" s="1"/>
  <c r="BK31" i="213"/>
  <c r="C30" i="130" s="1"/>
  <c r="D30" i="130" s="1"/>
  <c r="C43" i="91"/>
  <c r="D43" i="91" s="1"/>
  <c r="BG44" i="213"/>
  <c r="C43" i="132" s="1"/>
  <c r="D43" i="132" s="1"/>
  <c r="D41" i="105"/>
  <c r="C41" i="101"/>
  <c r="D41" i="101" s="1"/>
  <c r="C41" i="113"/>
  <c r="D41" i="113" s="1"/>
  <c r="BK42" i="213"/>
  <c r="C41" i="130" s="1"/>
  <c r="D41" i="130" s="1"/>
  <c r="BL41" i="213"/>
  <c r="C29" i="99"/>
  <c r="D29" i="99" s="1"/>
  <c r="BH30" i="213"/>
  <c r="C29" i="133" s="1"/>
  <c r="D29" i="133" s="1"/>
  <c r="C42" i="91"/>
  <c r="D42" i="91" s="1"/>
  <c r="BG43" i="213"/>
  <c r="C42" i="132" s="1"/>
  <c r="D42" i="132" s="1"/>
  <c r="C41" i="83"/>
  <c r="D41" i="83" s="1"/>
  <c r="BE42" i="213"/>
  <c r="C41" i="138" s="1"/>
  <c r="D41" i="138" s="1"/>
  <c r="D40" i="105"/>
  <c r="C40" i="101"/>
  <c r="D40" i="101" s="1"/>
  <c r="C40" i="111"/>
  <c r="D40" i="111" s="1"/>
  <c r="BJ41" i="213"/>
  <c r="C40" i="131" s="1"/>
  <c r="D40" i="131" s="1"/>
  <c r="BL39" i="213"/>
  <c r="C36" i="99"/>
  <c r="D36" i="99" s="1"/>
  <c r="BH37" i="213"/>
  <c r="C36" i="133" s="1"/>
  <c r="D36" i="133" s="1"/>
  <c r="BL37" i="213"/>
  <c r="C34" i="87"/>
  <c r="D34" i="87" s="1"/>
  <c r="BF35" i="213"/>
  <c r="C34" i="139" s="1"/>
  <c r="D34" i="139" s="1"/>
  <c r="C30" i="111"/>
  <c r="D30" i="111" s="1"/>
  <c r="BJ31" i="213"/>
  <c r="C30" i="131" s="1"/>
  <c r="D30" i="131" s="1"/>
  <c r="AY49" i="213"/>
  <c r="C17" i="113"/>
  <c r="D17" i="113" s="1"/>
  <c r="BK16" i="213"/>
  <c r="C17" i="130" s="1"/>
  <c r="D17" i="130" s="1"/>
  <c r="C14" i="87"/>
  <c r="D14" i="87" s="1"/>
  <c r="BF13" i="213"/>
  <c r="C5" i="103"/>
  <c r="D5" i="103" s="1"/>
  <c r="AL24" i="213"/>
  <c r="C21" i="108"/>
  <c r="D21" i="108" s="1"/>
  <c r="BI20" i="213"/>
  <c r="C21" i="134" s="1"/>
  <c r="D21" i="134" s="1"/>
  <c r="C20" i="83"/>
  <c r="D20" i="83" s="1"/>
  <c r="BE19" i="213"/>
  <c r="C20" i="138" s="1"/>
  <c r="D20" i="138" s="1"/>
  <c r="C16" i="83"/>
  <c r="D16" i="83" s="1"/>
  <c r="BE15" i="213"/>
  <c r="C16" i="138" s="1"/>
  <c r="D16" i="138" s="1"/>
  <c r="C10" i="116"/>
  <c r="D10" i="116" s="1"/>
  <c r="C5" i="101"/>
  <c r="D5" i="101" s="1"/>
  <c r="AV24" i="213"/>
  <c r="C24" i="78"/>
  <c r="D24" i="78" s="1"/>
  <c r="BD23" i="213"/>
  <c r="C24" i="137" s="1"/>
  <c r="D24" i="137" s="1"/>
  <c r="C20" i="99"/>
  <c r="D20" i="99" s="1"/>
  <c r="BH19" i="213"/>
  <c r="C20" i="133" s="1"/>
  <c r="D20" i="133" s="1"/>
  <c r="C19" i="91"/>
  <c r="D19" i="91" s="1"/>
  <c r="BG18" i="213"/>
  <c r="C19" i="132" s="1"/>
  <c r="D19" i="132" s="1"/>
  <c r="C16" i="99"/>
  <c r="D16" i="99" s="1"/>
  <c r="BH15" i="213"/>
  <c r="C16" i="133" s="1"/>
  <c r="D16" i="133" s="1"/>
  <c r="C15" i="127"/>
  <c r="D15" i="127" s="1"/>
  <c r="BC14" i="213"/>
  <c r="C15" i="136" s="1"/>
  <c r="D15" i="136" s="1"/>
  <c r="C12" i="108"/>
  <c r="D12" i="108" s="1"/>
  <c r="BI11" i="213"/>
  <c r="C12" i="134" s="1"/>
  <c r="D12" i="134" s="1"/>
  <c r="C11" i="127"/>
  <c r="D11" i="127" s="1"/>
  <c r="BC10" i="213"/>
  <c r="C11" i="136" s="1"/>
  <c r="D11" i="136" s="1"/>
  <c r="C7" i="127"/>
  <c r="D7" i="127" s="1"/>
  <c r="BC6" i="213"/>
  <c r="C24" i="87"/>
  <c r="D24" i="87" s="1"/>
  <c r="BF23" i="213"/>
  <c r="C24" i="139" s="1"/>
  <c r="D24" i="139" s="1"/>
  <c r="BK22" i="213"/>
  <c r="C23" i="130" s="1"/>
  <c r="D23" i="130" s="1"/>
  <c r="C23" i="113"/>
  <c r="D23" i="113" s="1"/>
  <c r="C21" i="116"/>
  <c r="D21" i="116" s="1"/>
  <c r="C15" i="78"/>
  <c r="D15" i="78" s="1"/>
  <c r="BD14" i="213"/>
  <c r="C15" i="137" s="1"/>
  <c r="D15" i="137" s="1"/>
  <c r="C11" i="78"/>
  <c r="D11" i="78" s="1"/>
  <c r="BD10" i="213"/>
  <c r="C11" i="137" s="1"/>
  <c r="D11" i="137" s="1"/>
  <c r="C10" i="91"/>
  <c r="D10" i="91" s="1"/>
  <c r="BG9" i="213"/>
  <c r="C10" i="132" s="1"/>
  <c r="D10" i="132" s="1"/>
  <c r="C5" i="127"/>
  <c r="D5" i="127" s="1"/>
  <c r="BC4" i="213"/>
  <c r="C5" i="136" s="1"/>
  <c r="D5" i="136" s="1"/>
  <c r="N24" i="213"/>
  <c r="N49" i="213" s="1"/>
  <c r="C24" i="111"/>
  <c r="D24" i="111" s="1"/>
  <c r="BJ23" i="213"/>
  <c r="C24" i="131" s="1"/>
  <c r="D24" i="131" s="1"/>
  <c r="BL21" i="213"/>
  <c r="C20" i="78"/>
  <c r="D20" i="78" s="1"/>
  <c r="BD19" i="213"/>
  <c r="C20" i="137" s="1"/>
  <c r="D20" i="137" s="1"/>
  <c r="C17" i="78"/>
  <c r="D17" i="78" s="1"/>
  <c r="BD16" i="213"/>
  <c r="C17" i="137" s="1"/>
  <c r="D17" i="137" s="1"/>
  <c r="C15" i="91"/>
  <c r="D15" i="91" s="1"/>
  <c r="BG14" i="213"/>
  <c r="C15" i="132" s="1"/>
  <c r="D15" i="132" s="1"/>
  <c r="C14" i="99"/>
  <c r="D14" i="99" s="1"/>
  <c r="BH13" i="213"/>
  <c r="C14" i="133" s="1"/>
  <c r="D14" i="133" s="1"/>
  <c r="C12" i="91"/>
  <c r="D12" i="91" s="1"/>
  <c r="BG11" i="213"/>
  <c r="C12" i="132" s="1"/>
  <c r="D12" i="132" s="1"/>
  <c r="C11" i="108"/>
  <c r="D11" i="108" s="1"/>
  <c r="BI10" i="213"/>
  <c r="C11" i="134" s="1"/>
  <c r="D11" i="134" s="1"/>
  <c r="C9" i="127"/>
  <c r="D9" i="127" s="1"/>
  <c r="BC8" i="213"/>
  <c r="C9" i="136" s="1"/>
  <c r="D9" i="136" s="1"/>
  <c r="C8" i="99"/>
  <c r="D8" i="99" s="1"/>
  <c r="BH7" i="213"/>
  <c r="C8" i="133" s="1"/>
  <c r="D8" i="133" s="1"/>
  <c r="C5" i="92"/>
  <c r="D5" i="92" s="1"/>
  <c r="AP24" i="213"/>
  <c r="C23" i="99"/>
  <c r="D23" i="99" s="1"/>
  <c r="BH22" i="213"/>
  <c r="C23" i="133" s="1"/>
  <c r="D23" i="133" s="1"/>
  <c r="BL22" i="213"/>
  <c r="C21" i="87"/>
  <c r="D21" i="87" s="1"/>
  <c r="BF20" i="213"/>
  <c r="C21" i="139" s="1"/>
  <c r="D21" i="139" s="1"/>
  <c r="C18" i="127"/>
  <c r="D18" i="127" s="1"/>
  <c r="BC17" i="213"/>
  <c r="C18" i="136" s="1"/>
  <c r="D18" i="136" s="1"/>
  <c r="C17" i="111"/>
  <c r="D17" i="111" s="1"/>
  <c r="BJ16" i="213"/>
  <c r="C17" i="131" s="1"/>
  <c r="D17" i="131" s="1"/>
  <c r="C15" i="99"/>
  <c r="D15" i="99" s="1"/>
  <c r="BH14" i="213"/>
  <c r="C15" i="133" s="1"/>
  <c r="D15" i="133" s="1"/>
  <c r="BL14" i="213"/>
  <c r="C13" i="87"/>
  <c r="D13" i="87" s="1"/>
  <c r="BF12" i="213"/>
  <c r="C13" i="139" s="1"/>
  <c r="D13" i="139" s="1"/>
  <c r="C10" i="127"/>
  <c r="D10" i="127" s="1"/>
  <c r="BC9" i="213"/>
  <c r="C10" i="136" s="1"/>
  <c r="D10" i="136" s="1"/>
  <c r="C9" i="111"/>
  <c r="D9" i="111" s="1"/>
  <c r="BJ8" i="213"/>
  <c r="C9" i="131" s="1"/>
  <c r="D9" i="131" s="1"/>
  <c r="C8" i="127"/>
  <c r="D8" i="127" s="1"/>
  <c r="BC7" i="213"/>
  <c r="C7" i="111"/>
  <c r="D7" i="111" s="1"/>
  <c r="BJ6" i="213"/>
  <c r="C7" i="131" s="1"/>
  <c r="D7" i="131" s="1"/>
  <c r="C5" i="106"/>
  <c r="D5" i="106" s="1"/>
  <c r="AJ24" i="213"/>
  <c r="D24" i="213"/>
  <c r="C38" i="78"/>
  <c r="D38" i="78" s="1"/>
  <c r="BD39" i="213"/>
  <c r="C38" i="137" s="1"/>
  <c r="D38" i="137" s="1"/>
  <c r="C38" i="91"/>
  <c r="D38" i="91" s="1"/>
  <c r="BG39" i="213"/>
  <c r="C38" i="132" s="1"/>
  <c r="D38" i="132" s="1"/>
  <c r="D37" i="105"/>
  <c r="C37" i="101"/>
  <c r="D37" i="101" s="1"/>
  <c r="C39" i="91"/>
  <c r="D39" i="91" s="1"/>
  <c r="BG40" i="213"/>
  <c r="C39" i="132" s="1"/>
  <c r="D39" i="132" s="1"/>
  <c r="C40" i="108"/>
  <c r="D40" i="108" s="1"/>
  <c r="BI41" i="213"/>
  <c r="C40" i="134" s="1"/>
  <c r="D40" i="134" s="1"/>
  <c r="D44" i="105"/>
  <c r="C44" i="101"/>
  <c r="D44" i="101" s="1"/>
  <c r="C44" i="108"/>
  <c r="D44" i="108" s="1"/>
  <c r="BI45" i="213"/>
  <c r="C44" i="134" s="1"/>
  <c r="D44" i="134" s="1"/>
  <c r="C43" i="127"/>
  <c r="D43" i="127" s="1"/>
  <c r="BC44" i="213"/>
  <c r="C43" i="136" s="1"/>
  <c r="D43" i="136" s="1"/>
  <c r="C44" i="99"/>
  <c r="D44" i="99" s="1"/>
  <c r="BH45" i="213"/>
  <c r="C44" i="133" s="1"/>
  <c r="D44" i="133" s="1"/>
  <c r="D35" i="105"/>
  <c r="C35" i="101"/>
  <c r="D35" i="101" s="1"/>
  <c r="C34" i="91"/>
  <c r="D34" i="91" s="1"/>
  <c r="BG35" i="213"/>
  <c r="C34" i="132" s="1"/>
  <c r="D34" i="132" s="1"/>
  <c r="D29" i="105"/>
  <c r="C29" i="101"/>
  <c r="D29" i="101" s="1"/>
  <c r="C46" i="111"/>
  <c r="D46" i="111" s="1"/>
  <c r="BJ47" i="213"/>
  <c r="C46" i="131" s="1"/>
  <c r="D46" i="131" s="1"/>
  <c r="C44" i="113"/>
  <c r="D44" i="113" s="1"/>
  <c r="BK45" i="213"/>
  <c r="C44" i="130" s="1"/>
  <c r="D44" i="130" s="1"/>
  <c r="C42" i="111"/>
  <c r="D42" i="111" s="1"/>
  <c r="BJ43" i="213"/>
  <c r="C42" i="131" s="1"/>
  <c r="D42" i="131" s="1"/>
  <c r="BL47" i="213"/>
  <c r="C35" i="83"/>
  <c r="D35" i="83" s="1"/>
  <c r="BE36" i="213"/>
  <c r="C35" i="138" s="1"/>
  <c r="D35" i="138" s="1"/>
  <c r="C46" i="78"/>
  <c r="D46" i="78" s="1"/>
  <c r="BD47" i="213"/>
  <c r="C46" i="137" s="1"/>
  <c r="D46" i="137" s="1"/>
  <c r="C46" i="116"/>
  <c r="D46" i="116" s="1"/>
  <c r="C45" i="108"/>
  <c r="D45" i="108" s="1"/>
  <c r="BI46" i="213"/>
  <c r="C45" i="134" s="1"/>
  <c r="D45" i="134" s="1"/>
  <c r="C41" i="91"/>
  <c r="D41" i="91" s="1"/>
  <c r="BG42" i="213"/>
  <c r="C41" i="132" s="1"/>
  <c r="D41" i="132" s="1"/>
  <c r="C39" i="127"/>
  <c r="D39" i="127" s="1"/>
  <c r="BC40" i="213"/>
  <c r="C39" i="136" s="1"/>
  <c r="D39" i="136" s="1"/>
  <c r="C38" i="111"/>
  <c r="D38" i="111" s="1"/>
  <c r="BJ39" i="213"/>
  <c r="C38" i="131" s="1"/>
  <c r="D38" i="131" s="1"/>
  <c r="C35" i="99"/>
  <c r="D35" i="99" s="1"/>
  <c r="BH36" i="213"/>
  <c r="C35" i="133" s="1"/>
  <c r="D35" i="133" s="1"/>
  <c r="C40" i="87"/>
  <c r="D40" i="87" s="1"/>
  <c r="BF41" i="213"/>
  <c r="C40" i="139" s="1"/>
  <c r="D40" i="139" s="1"/>
  <c r="C37" i="127"/>
  <c r="D37" i="127" s="1"/>
  <c r="BC38" i="213"/>
  <c r="C37" i="136" s="1"/>
  <c r="D37" i="136" s="1"/>
  <c r="C36" i="111"/>
  <c r="D36" i="111" s="1"/>
  <c r="BJ37" i="213"/>
  <c r="C36" i="131" s="1"/>
  <c r="D36" i="131" s="1"/>
  <c r="C32" i="87"/>
  <c r="D32" i="87" s="1"/>
  <c r="BF33" i="213"/>
  <c r="C32" i="139" s="1"/>
  <c r="D32" i="139" s="1"/>
  <c r="S24" i="213"/>
  <c r="S49" i="213" s="1"/>
  <c r="BF6" i="213"/>
  <c r="C7" i="139" s="1"/>
  <c r="D7" i="139" s="1"/>
  <c r="AK24" i="213"/>
  <c r="Y24" i="213"/>
  <c r="Y49" i="213" s="1"/>
  <c r="Q24" i="213"/>
  <c r="BI34" i="213"/>
  <c r="C33" i="134" s="1"/>
  <c r="D33" i="134" s="1"/>
  <c r="BE28" i="213"/>
  <c r="C27" i="138" s="1"/>
  <c r="D27" i="138" s="1"/>
  <c r="W48" i="213"/>
  <c r="AM48" i="213"/>
  <c r="BG29" i="213"/>
  <c r="C28" i="132" s="1"/>
  <c r="D28" i="132" s="1"/>
  <c r="BD30" i="213"/>
  <c r="C29" i="137" s="1"/>
  <c r="D29" i="137" s="1"/>
  <c r="P48" i="213"/>
  <c r="AF48" i="213"/>
  <c r="BI33" i="213"/>
  <c r="C32" i="134" s="1"/>
  <c r="D32" i="134" s="1"/>
  <c r="BI35" i="213"/>
  <c r="C34" i="134" s="1"/>
  <c r="D34" i="134" s="1"/>
  <c r="BH46" i="213"/>
  <c r="C45" i="133" s="1"/>
  <c r="D45" i="133" s="1"/>
  <c r="BD42" i="213"/>
  <c r="BE41" i="213"/>
  <c r="C40" i="138" s="1"/>
  <c r="D40" i="138" s="1"/>
  <c r="BF40" i="213"/>
  <c r="C39" i="139" s="1"/>
  <c r="D39" i="139" s="1"/>
  <c r="BC39" i="213"/>
  <c r="BH38" i="213"/>
  <c r="C37" i="133" s="1"/>
  <c r="D37" i="133" s="1"/>
  <c r="BJ36" i="213"/>
  <c r="C35" i="131" s="1"/>
  <c r="D35" i="131" s="1"/>
  <c r="BK34" i="213"/>
  <c r="C33" i="130" s="1"/>
  <c r="D33" i="130" s="1"/>
  <c r="BH31" i="213"/>
  <c r="C30" i="133" s="1"/>
  <c r="D30" i="133" s="1"/>
  <c r="N48" i="213"/>
  <c r="M48" i="213"/>
  <c r="U48" i="213"/>
  <c r="AK48" i="213"/>
  <c r="BE29" i="213"/>
  <c r="C28" i="138" s="1"/>
  <c r="D28" i="138" s="1"/>
  <c r="BI30" i="213"/>
  <c r="C29" i="134" s="1"/>
  <c r="D29" i="134" s="1"/>
  <c r="AB48" i="213"/>
  <c r="AB49" i="213" s="1"/>
  <c r="J48" i="213"/>
  <c r="BJ29" i="213"/>
  <c r="C28" i="131" s="1"/>
  <c r="D28" i="131" s="1"/>
  <c r="BC30" i="213"/>
  <c r="C29" i="136" s="1"/>
  <c r="D29" i="136" s="1"/>
  <c r="BK38" i="213"/>
  <c r="C37" i="130" s="1"/>
  <c r="D37" i="130" s="1"/>
  <c r="C6" i="83"/>
  <c r="D6" i="83" s="1"/>
  <c r="BE5" i="213"/>
  <c r="C6" i="138" s="1"/>
  <c r="D6" i="138" s="1"/>
  <c r="C5" i="90"/>
  <c r="D5" i="90" s="1"/>
  <c r="AA24" i="213"/>
  <c r="AA49" i="213" s="1"/>
  <c r="G24" i="213"/>
  <c r="G49" i="213" s="1"/>
  <c r="C5" i="93"/>
  <c r="D5" i="93" s="1"/>
  <c r="AM24" i="213"/>
  <c r="C6" i="108"/>
  <c r="D6" i="108" s="1"/>
  <c r="BI5" i="213"/>
  <c r="C6" i="134" s="1"/>
  <c r="D6" i="134" s="1"/>
  <c r="C8" i="113"/>
  <c r="D8" i="113" s="1"/>
  <c r="BK7" i="213"/>
  <c r="C8" i="130" s="1"/>
  <c r="D8" i="130" s="1"/>
  <c r="C16" i="116"/>
  <c r="D16" i="116" s="1"/>
  <c r="C14" i="113"/>
  <c r="D14" i="113" s="1"/>
  <c r="BK13" i="213"/>
  <c r="C14" i="130" s="1"/>
  <c r="D14" i="130" s="1"/>
  <c r="C12" i="111"/>
  <c r="D12" i="111" s="1"/>
  <c r="BJ11" i="213"/>
  <c r="C12" i="131" s="1"/>
  <c r="D12" i="131" s="1"/>
  <c r="BL11" i="213"/>
  <c r="C10" i="78"/>
  <c r="D10" i="78" s="1"/>
  <c r="BD9" i="213"/>
  <c r="C10" i="137" s="1"/>
  <c r="D10" i="137" s="1"/>
  <c r="C5" i="87"/>
  <c r="D5" i="87" s="1"/>
  <c r="X24" i="213"/>
  <c r="C22" i="108"/>
  <c r="D22" i="108" s="1"/>
  <c r="BI21" i="213"/>
  <c r="C22" i="134" s="1"/>
  <c r="D22" i="134" s="1"/>
  <c r="C21" i="127"/>
  <c r="D21" i="127" s="1"/>
  <c r="BC20" i="213"/>
  <c r="C21" i="136" s="1"/>
  <c r="D21" i="136" s="1"/>
  <c r="C18" i="108"/>
  <c r="D18" i="108" s="1"/>
  <c r="BI17" i="213"/>
  <c r="C18" i="134" s="1"/>
  <c r="D18" i="134" s="1"/>
  <c r="C17" i="83"/>
  <c r="D17" i="83" s="1"/>
  <c r="BE16" i="213"/>
  <c r="C13" i="83"/>
  <c r="D13" i="83" s="1"/>
  <c r="BE12" i="213"/>
  <c r="C13" i="138" s="1"/>
  <c r="D13" i="138" s="1"/>
  <c r="C10" i="87"/>
  <c r="D10" i="87" s="1"/>
  <c r="BF9" i="213"/>
  <c r="C10" i="139" s="1"/>
  <c r="D10" i="139" s="1"/>
  <c r="C9" i="113"/>
  <c r="D9" i="113" s="1"/>
  <c r="BK8" i="213"/>
  <c r="C9" i="130" s="1"/>
  <c r="D9" i="130" s="1"/>
  <c r="C5" i="112"/>
  <c r="D5" i="112" s="1"/>
  <c r="AH24" i="213"/>
  <c r="C21" i="78"/>
  <c r="D21" i="78" s="1"/>
  <c r="BD20" i="213"/>
  <c r="C21" i="137" s="1"/>
  <c r="D21" i="137" s="1"/>
  <c r="C17" i="108"/>
  <c r="D17" i="108" s="1"/>
  <c r="BI16" i="213"/>
  <c r="C17" i="134" s="1"/>
  <c r="D17" i="134" s="1"/>
  <c r="C16" i="91"/>
  <c r="D16" i="91" s="1"/>
  <c r="BG15" i="213"/>
  <c r="C16" i="132" s="1"/>
  <c r="D16" i="132" s="1"/>
  <c r="C13" i="108"/>
  <c r="D13" i="108" s="1"/>
  <c r="BI12" i="213"/>
  <c r="C13" i="134" s="1"/>
  <c r="D13" i="134" s="1"/>
  <c r="C12" i="83"/>
  <c r="D12" i="83" s="1"/>
  <c r="BE11" i="213"/>
  <c r="C12" i="138" s="1"/>
  <c r="D12" i="138" s="1"/>
  <c r="C5" i="96"/>
  <c r="D5" i="96" s="1"/>
  <c r="AT24" i="213"/>
  <c r="AT49" i="213" s="1"/>
  <c r="C24" i="113"/>
  <c r="D24" i="113" s="1"/>
  <c r="BK23" i="213"/>
  <c r="C24" i="130" s="1"/>
  <c r="D24" i="130" s="1"/>
  <c r="C22" i="111"/>
  <c r="D22" i="111" s="1"/>
  <c r="BJ21" i="213"/>
  <c r="C22" i="131" s="1"/>
  <c r="D22" i="131" s="1"/>
  <c r="C22" i="116"/>
  <c r="D22" i="116" s="1"/>
  <c r="BK19" i="213"/>
  <c r="C20" i="130" s="1"/>
  <c r="D20" i="130" s="1"/>
  <c r="C20" i="113"/>
  <c r="D20" i="113" s="1"/>
  <c r="C18" i="111"/>
  <c r="D18" i="111" s="1"/>
  <c r="BJ17" i="213"/>
  <c r="C18" i="131" s="1"/>
  <c r="D18" i="131" s="1"/>
  <c r="BL17" i="213"/>
  <c r="C16" i="78"/>
  <c r="D16" i="78" s="1"/>
  <c r="BD15" i="213"/>
  <c r="C16" i="137" s="1"/>
  <c r="D16" i="137" s="1"/>
  <c r="C12" i="99"/>
  <c r="D12" i="99" s="1"/>
  <c r="BH11" i="213"/>
  <c r="C12" i="133" s="1"/>
  <c r="D12" i="133" s="1"/>
  <c r="C11" i="91"/>
  <c r="D11" i="91" s="1"/>
  <c r="BG10" i="213"/>
  <c r="C11" i="132" s="1"/>
  <c r="D11" i="132" s="1"/>
  <c r="C23" i="91"/>
  <c r="D23" i="91" s="1"/>
  <c r="BG22" i="213"/>
  <c r="C23" i="132" s="1"/>
  <c r="D23" i="132" s="1"/>
  <c r="C22" i="99"/>
  <c r="D22" i="99" s="1"/>
  <c r="BH21" i="213"/>
  <c r="C22" i="133" s="1"/>
  <c r="D22" i="133" s="1"/>
  <c r="C20" i="91"/>
  <c r="D20" i="91" s="1"/>
  <c r="BG19" i="213"/>
  <c r="C20" i="132" s="1"/>
  <c r="D20" i="132" s="1"/>
  <c r="C19" i="108"/>
  <c r="D19" i="108" s="1"/>
  <c r="BI18" i="213"/>
  <c r="C19" i="134" s="1"/>
  <c r="D19" i="134" s="1"/>
  <c r="C17" i="127"/>
  <c r="D17" i="127" s="1"/>
  <c r="BC16" i="213"/>
  <c r="C17" i="136" s="1"/>
  <c r="D17" i="136" s="1"/>
  <c r="C16" i="108"/>
  <c r="D16" i="108" s="1"/>
  <c r="BI15" i="213"/>
  <c r="C16" i="134" s="1"/>
  <c r="D16" i="134" s="1"/>
  <c r="C14" i="83"/>
  <c r="D14" i="83" s="1"/>
  <c r="BE13" i="213"/>
  <c r="C14" i="138" s="1"/>
  <c r="D14" i="138" s="1"/>
  <c r="C11" i="83"/>
  <c r="D11" i="83" s="1"/>
  <c r="BE10" i="213"/>
  <c r="C11" i="138" s="1"/>
  <c r="D11" i="138" s="1"/>
  <c r="C6" i="87"/>
  <c r="D6" i="87" s="1"/>
  <c r="BF5" i="213"/>
  <c r="C6" i="139" s="1"/>
  <c r="D6" i="139" s="1"/>
  <c r="C5" i="111"/>
  <c r="D5" i="111" s="1"/>
  <c r="BJ4" i="213"/>
  <c r="C5" i="131" s="1"/>
  <c r="D5" i="131" s="1"/>
  <c r="AF24" i="213"/>
  <c r="C24" i="127"/>
  <c r="D24" i="127" s="1"/>
  <c r="BC23" i="213"/>
  <c r="C24" i="136" s="1"/>
  <c r="D24" i="136" s="1"/>
  <c r="C23" i="111"/>
  <c r="D23" i="111" s="1"/>
  <c r="BJ22" i="213"/>
  <c r="C23" i="131" s="1"/>
  <c r="D23" i="131" s="1"/>
  <c r="C21" i="99"/>
  <c r="D21" i="99" s="1"/>
  <c r="BH20" i="213"/>
  <c r="C21" i="133" s="1"/>
  <c r="D21" i="133" s="1"/>
  <c r="BL20" i="213"/>
  <c r="C19" i="87"/>
  <c r="D19" i="87" s="1"/>
  <c r="BF18" i="213"/>
  <c r="C19" i="139" s="1"/>
  <c r="D19" i="139" s="1"/>
  <c r="C16" i="127"/>
  <c r="D16" i="127" s="1"/>
  <c r="BC15" i="213"/>
  <c r="C16" i="136" s="1"/>
  <c r="D16" i="136" s="1"/>
  <c r="C15" i="111"/>
  <c r="D15" i="111" s="1"/>
  <c r="BJ14" i="213"/>
  <c r="C15" i="131" s="1"/>
  <c r="D15" i="131" s="1"/>
  <c r="C13" i="99"/>
  <c r="D13" i="99" s="1"/>
  <c r="BH12" i="213"/>
  <c r="C13" i="133" s="1"/>
  <c r="D13" i="133" s="1"/>
  <c r="BL12" i="213"/>
  <c r="C11" i="87"/>
  <c r="D11" i="87" s="1"/>
  <c r="BF10" i="213"/>
  <c r="C11" i="139" s="1"/>
  <c r="D11" i="139" s="1"/>
  <c r="C5" i="77"/>
  <c r="D5" i="77" s="1"/>
  <c r="AB24" i="213"/>
  <c r="C38" i="108"/>
  <c r="D38" i="108" s="1"/>
  <c r="BI39" i="213"/>
  <c r="C38" i="134" s="1"/>
  <c r="D38" i="134" s="1"/>
  <c r="BK41" i="213"/>
  <c r="C40" i="130" s="1"/>
  <c r="D40" i="130" s="1"/>
  <c r="C40" i="113"/>
  <c r="D40" i="113" s="1"/>
  <c r="C39" i="108"/>
  <c r="D39" i="108" s="1"/>
  <c r="BI40" i="213"/>
  <c r="C39" i="134" s="1"/>
  <c r="D39" i="134" s="1"/>
  <c r="C39" i="83"/>
  <c r="D39" i="83" s="1"/>
  <c r="BE40" i="213"/>
  <c r="C39" i="138" s="1"/>
  <c r="D39" i="138" s="1"/>
  <c r="D28" i="105"/>
  <c r="C28" i="101"/>
  <c r="D28" i="101" s="1"/>
  <c r="C32" i="113"/>
  <c r="D32" i="113" s="1"/>
  <c r="BK33" i="213"/>
  <c r="C32" i="130" s="1"/>
  <c r="D32" i="130" s="1"/>
  <c r="C46" i="87"/>
  <c r="D46" i="87" s="1"/>
  <c r="BF47" i="213"/>
  <c r="C46" i="139" s="1"/>
  <c r="D46" i="139" s="1"/>
  <c r="D33" i="105"/>
  <c r="C33" i="101"/>
  <c r="D33" i="101" s="1"/>
  <c r="C33" i="83"/>
  <c r="D33" i="83" s="1"/>
  <c r="BE34" i="213"/>
  <c r="C33" i="138" s="1"/>
  <c r="D33" i="138" s="1"/>
  <c r="C46" i="99"/>
  <c r="D46" i="99" s="1"/>
  <c r="BH47" i="213"/>
  <c r="C46" i="133" s="1"/>
  <c r="D46" i="133" s="1"/>
  <c r="C44" i="91"/>
  <c r="D44" i="91" s="1"/>
  <c r="BG45" i="213"/>
  <c r="C44" i="132" s="1"/>
  <c r="D44" i="132" s="1"/>
  <c r="D42" i="105"/>
  <c r="C42" i="101"/>
  <c r="D42" i="101" s="1"/>
  <c r="C36" i="108"/>
  <c r="D36" i="108" s="1"/>
  <c r="BI37" i="213"/>
  <c r="C36" i="134" s="1"/>
  <c r="D36" i="134" s="1"/>
  <c r="C31" i="83"/>
  <c r="D31" i="83" s="1"/>
  <c r="BE32" i="213"/>
  <c r="C31" i="138" s="1"/>
  <c r="D31" i="138" s="1"/>
  <c r="C46" i="83"/>
  <c r="D46" i="83" s="1"/>
  <c r="BE47" i="213"/>
  <c r="C46" i="138" s="1"/>
  <c r="D46" i="138" s="1"/>
  <c r="D45" i="105"/>
  <c r="C45" i="101"/>
  <c r="D45" i="101" s="1"/>
  <c r="BK46" i="213"/>
  <c r="C45" i="130" s="1"/>
  <c r="D45" i="130" s="1"/>
  <c r="C45" i="113"/>
  <c r="D45" i="113" s="1"/>
  <c r="C44" i="78"/>
  <c r="D44" i="78" s="1"/>
  <c r="BD45" i="213"/>
  <c r="C44" i="137" s="1"/>
  <c r="D44" i="137" s="1"/>
  <c r="C43" i="108"/>
  <c r="D43" i="108" s="1"/>
  <c r="BI44" i="213"/>
  <c r="C43" i="134" s="1"/>
  <c r="D43" i="134" s="1"/>
  <c r="C40" i="99"/>
  <c r="D40" i="99" s="1"/>
  <c r="BH41" i="213"/>
  <c r="C40" i="133" s="1"/>
  <c r="D40" i="133" s="1"/>
  <c r="C38" i="87"/>
  <c r="D38" i="87" s="1"/>
  <c r="BF39" i="213"/>
  <c r="C38" i="139" s="1"/>
  <c r="D38" i="139" s="1"/>
  <c r="C28" i="127"/>
  <c r="D28" i="127" s="1"/>
  <c r="BC29" i="213"/>
  <c r="C28" i="136" s="1"/>
  <c r="D28" i="136" s="1"/>
  <c r="C42" i="108"/>
  <c r="D42" i="108" s="1"/>
  <c r="BI43" i="213"/>
  <c r="C42" i="134" s="1"/>
  <c r="D42" i="134" s="1"/>
  <c r="C38" i="99"/>
  <c r="D38" i="99" s="1"/>
  <c r="BH39" i="213"/>
  <c r="C38" i="133" s="1"/>
  <c r="D38" i="133" s="1"/>
  <c r="C34" i="111"/>
  <c r="D34" i="111" s="1"/>
  <c r="BJ35" i="213"/>
  <c r="C34" i="131" s="1"/>
  <c r="D34" i="131" s="1"/>
  <c r="C30" i="87"/>
  <c r="D30" i="87" s="1"/>
  <c r="BF31" i="213"/>
  <c r="C30" i="139" s="1"/>
  <c r="D30" i="139" s="1"/>
  <c r="C37" i="83"/>
  <c r="D37" i="83" s="1"/>
  <c r="BE38" i="213"/>
  <c r="C37" i="138" s="1"/>
  <c r="D37" i="138" s="1"/>
  <c r="O49" i="213"/>
  <c r="C49" i="213"/>
  <c r="BB48" i="213"/>
  <c r="BH48" i="213"/>
  <c r="BB24" i="213"/>
  <c r="BK24" i="213"/>
  <c r="AF53" i="41"/>
  <c r="AE53" i="41"/>
  <c r="AD53" i="41"/>
  <c r="G53" i="41" s="1"/>
  <c r="AC53" i="41"/>
  <c r="AB53" i="41"/>
  <c r="AA53" i="41"/>
  <c r="Z53" i="41"/>
  <c r="AF52" i="41"/>
  <c r="AE52" i="41"/>
  <c r="AD52" i="41"/>
  <c r="AC52" i="41"/>
  <c r="AB52" i="41"/>
  <c r="AA52" i="41"/>
  <c r="Z52" i="41"/>
  <c r="AF51" i="41"/>
  <c r="AE51" i="41"/>
  <c r="AD51" i="41"/>
  <c r="AC51" i="41"/>
  <c r="AB51" i="41"/>
  <c r="AA51" i="41"/>
  <c r="Z51" i="41"/>
  <c r="AF50" i="41"/>
  <c r="AE50" i="41"/>
  <c r="AD50" i="41"/>
  <c r="G50" i="41" s="1"/>
  <c r="AC50" i="41"/>
  <c r="AB50" i="41"/>
  <c r="AA50" i="41"/>
  <c r="Z50" i="41"/>
  <c r="AF49" i="41"/>
  <c r="AE49" i="41"/>
  <c r="AD49" i="41"/>
  <c r="G49" i="41" s="1"/>
  <c r="AC49" i="41"/>
  <c r="AB49" i="41"/>
  <c r="AA49" i="41"/>
  <c r="Z49" i="41"/>
  <c r="AF48" i="41"/>
  <c r="AE48" i="41"/>
  <c r="AD48" i="41"/>
  <c r="AC48" i="41"/>
  <c r="AB48" i="41"/>
  <c r="AA48" i="41"/>
  <c r="Z48" i="41"/>
  <c r="AF47" i="41"/>
  <c r="AE47" i="41"/>
  <c r="AD47" i="41"/>
  <c r="AC47" i="41"/>
  <c r="AB47" i="41"/>
  <c r="AA47" i="41"/>
  <c r="Z47" i="41"/>
  <c r="AF46" i="41"/>
  <c r="AE46" i="41"/>
  <c r="AD46" i="41"/>
  <c r="G46" i="41" s="1"/>
  <c r="AC46" i="41"/>
  <c r="AB46" i="41"/>
  <c r="AA46" i="41"/>
  <c r="Z46" i="41"/>
  <c r="AF45" i="41"/>
  <c r="AE45" i="41"/>
  <c r="AD45" i="41"/>
  <c r="G45" i="41" s="1"/>
  <c r="AC45" i="41"/>
  <c r="AB45" i="41"/>
  <c r="AA45" i="41"/>
  <c r="Z45" i="41"/>
  <c r="AF44" i="41"/>
  <c r="AE44" i="41"/>
  <c r="AD44" i="41"/>
  <c r="AC44" i="41"/>
  <c r="AB44" i="41"/>
  <c r="AA44" i="41"/>
  <c r="Z44" i="41"/>
  <c r="AF43" i="41"/>
  <c r="AE43" i="41"/>
  <c r="AD43" i="41"/>
  <c r="AC43" i="41"/>
  <c r="AB43" i="41"/>
  <c r="AA43" i="41"/>
  <c r="Z43" i="41"/>
  <c r="AF42" i="41"/>
  <c r="AE42" i="41"/>
  <c r="AD42" i="41"/>
  <c r="G42" i="41" s="1"/>
  <c r="AC42" i="41"/>
  <c r="AB42" i="41"/>
  <c r="AA42" i="41"/>
  <c r="Z42" i="41"/>
  <c r="AF41" i="41"/>
  <c r="AE41" i="41"/>
  <c r="AD41" i="41"/>
  <c r="G41" i="41" s="1"/>
  <c r="AC41" i="41"/>
  <c r="AB41" i="41"/>
  <c r="AA41" i="41"/>
  <c r="Z41" i="41"/>
  <c r="AF40" i="41"/>
  <c r="AE40" i="41"/>
  <c r="AD40" i="41"/>
  <c r="AC40" i="41"/>
  <c r="AB40" i="41"/>
  <c r="AA40" i="41"/>
  <c r="Z40" i="41"/>
  <c r="AF39" i="41"/>
  <c r="AE39" i="41"/>
  <c r="AD39" i="41"/>
  <c r="AC39" i="41"/>
  <c r="AB39" i="41"/>
  <c r="AA39" i="41"/>
  <c r="Z39" i="41"/>
  <c r="AF38" i="41"/>
  <c r="AE38" i="41"/>
  <c r="AD38" i="41"/>
  <c r="G38" i="41" s="1"/>
  <c r="AC38" i="41"/>
  <c r="AB38" i="41"/>
  <c r="AA38" i="41"/>
  <c r="Z38" i="41"/>
  <c r="AF37" i="41"/>
  <c r="AE37" i="41"/>
  <c r="AD37" i="41"/>
  <c r="G37" i="41" s="1"/>
  <c r="AC37" i="41"/>
  <c r="AB37" i="41"/>
  <c r="AA37" i="41"/>
  <c r="Z37" i="41"/>
  <c r="AF36" i="41"/>
  <c r="AE36" i="41"/>
  <c r="AD36" i="41"/>
  <c r="AC36" i="41"/>
  <c r="AB36" i="41"/>
  <c r="AA36" i="41"/>
  <c r="Z36" i="41"/>
  <c r="AF35" i="41"/>
  <c r="AE35" i="41"/>
  <c r="AD35" i="41"/>
  <c r="AC35" i="41"/>
  <c r="AB35" i="41"/>
  <c r="AA35" i="41"/>
  <c r="Z35" i="41"/>
  <c r="AF34" i="41"/>
  <c r="AE34" i="41"/>
  <c r="AD34" i="41"/>
  <c r="G34" i="41" s="1"/>
  <c r="AC34" i="41"/>
  <c r="AB34" i="41"/>
  <c r="AA34" i="41"/>
  <c r="Z34" i="41"/>
  <c r="AF33" i="41"/>
  <c r="AE33" i="41"/>
  <c r="AD33" i="41"/>
  <c r="G33" i="41" s="1"/>
  <c r="AC33" i="41"/>
  <c r="AB33" i="41"/>
  <c r="AA33" i="41"/>
  <c r="Z33" i="41"/>
  <c r="AF32" i="41"/>
  <c r="AE32" i="41"/>
  <c r="AD32" i="41"/>
  <c r="AC32" i="41"/>
  <c r="AB32" i="41"/>
  <c r="AA32" i="41"/>
  <c r="Z32" i="41"/>
  <c r="AF31" i="41"/>
  <c r="AE31" i="41"/>
  <c r="AD31" i="41"/>
  <c r="AC31" i="41"/>
  <c r="AB31" i="41"/>
  <c r="AA31" i="41"/>
  <c r="Z31" i="41"/>
  <c r="AF30" i="41"/>
  <c r="AE30" i="41"/>
  <c r="AD30" i="41"/>
  <c r="G30" i="41" s="1"/>
  <c r="AC30" i="41"/>
  <c r="AB30" i="41"/>
  <c r="AA30" i="41"/>
  <c r="Z30" i="41"/>
  <c r="AF29" i="41"/>
  <c r="AE29" i="41"/>
  <c r="AD29" i="41"/>
  <c r="G29" i="41" s="1"/>
  <c r="AC29" i="41"/>
  <c r="AB29" i="41"/>
  <c r="AA29" i="41"/>
  <c r="Z29" i="41"/>
  <c r="AF28" i="41"/>
  <c r="AE28" i="41"/>
  <c r="AD28" i="41"/>
  <c r="AC28" i="41"/>
  <c r="AB28" i="41"/>
  <c r="AA28" i="41"/>
  <c r="Z28" i="41"/>
  <c r="AF27" i="41"/>
  <c r="AE27" i="41"/>
  <c r="AD27" i="41"/>
  <c r="AC27" i="41"/>
  <c r="AB27" i="41"/>
  <c r="AA27" i="41"/>
  <c r="Z27" i="41"/>
  <c r="AF26" i="41"/>
  <c r="AE26" i="41"/>
  <c r="AD26" i="41"/>
  <c r="G26" i="41" s="1"/>
  <c r="AC26" i="41"/>
  <c r="AB26" i="41"/>
  <c r="AA26" i="41"/>
  <c r="Z26" i="41"/>
  <c r="AF25" i="41"/>
  <c r="AE25" i="41"/>
  <c r="AD25" i="41"/>
  <c r="G25" i="41" s="1"/>
  <c r="AC25" i="41"/>
  <c r="AB25" i="41"/>
  <c r="AA25" i="41"/>
  <c r="Z25" i="41"/>
  <c r="AF24" i="41"/>
  <c r="AE24" i="41"/>
  <c r="AD24" i="41"/>
  <c r="AC24" i="41"/>
  <c r="AB24" i="41"/>
  <c r="AA24" i="41"/>
  <c r="Z24" i="41"/>
  <c r="AF23" i="41"/>
  <c r="AE23" i="41"/>
  <c r="AD23" i="41"/>
  <c r="AC23" i="41"/>
  <c r="AB23" i="41"/>
  <c r="AA23" i="41"/>
  <c r="Z23" i="41"/>
  <c r="AF22" i="41"/>
  <c r="AE22" i="41"/>
  <c r="AD22" i="41"/>
  <c r="G22" i="41" s="1"/>
  <c r="AC22" i="41"/>
  <c r="AB22" i="41"/>
  <c r="AA22" i="41"/>
  <c r="Z22" i="41"/>
  <c r="AF21" i="41"/>
  <c r="AE21" i="41"/>
  <c r="AD21" i="41"/>
  <c r="G21" i="41" s="1"/>
  <c r="AC21" i="41"/>
  <c r="AB21" i="41"/>
  <c r="AA21" i="41"/>
  <c r="Z21" i="41"/>
  <c r="AF20" i="41"/>
  <c r="AE20" i="41"/>
  <c r="AD20" i="41"/>
  <c r="AC20" i="41"/>
  <c r="AB20" i="41"/>
  <c r="AA20" i="41"/>
  <c r="Z20" i="41"/>
  <c r="AF19" i="41"/>
  <c r="AE19" i="41"/>
  <c r="AD19" i="41"/>
  <c r="AC19" i="41"/>
  <c r="AB19" i="41"/>
  <c r="AA19" i="41"/>
  <c r="Z19" i="41"/>
  <c r="AF18" i="41"/>
  <c r="AE18" i="41"/>
  <c r="AD18" i="41"/>
  <c r="G18" i="41" s="1"/>
  <c r="AC18" i="41"/>
  <c r="AB18" i="41"/>
  <c r="AA18" i="41"/>
  <c r="Z18" i="41"/>
  <c r="AF17" i="41"/>
  <c r="AE17" i="41"/>
  <c r="AD17" i="41"/>
  <c r="G17" i="41" s="1"/>
  <c r="AC17" i="41"/>
  <c r="AB17" i="41"/>
  <c r="AA17" i="41"/>
  <c r="Z17" i="41"/>
  <c r="AF16" i="41"/>
  <c r="AE16" i="41"/>
  <c r="AD16" i="41"/>
  <c r="AC16" i="41"/>
  <c r="AB16" i="41"/>
  <c r="AA16" i="41"/>
  <c r="Z16" i="41"/>
  <c r="AF15" i="41"/>
  <c r="AE15" i="41"/>
  <c r="AD15" i="41"/>
  <c r="AC15" i="41"/>
  <c r="AB15" i="41"/>
  <c r="AA15" i="41"/>
  <c r="Z15" i="41"/>
  <c r="AF14" i="41"/>
  <c r="AE14" i="41"/>
  <c r="AD14" i="41"/>
  <c r="G14" i="41" s="1"/>
  <c r="AC14" i="41"/>
  <c r="AB14" i="41"/>
  <c r="AA14" i="41"/>
  <c r="Z14" i="41"/>
  <c r="AF13" i="41"/>
  <c r="AE13" i="41"/>
  <c r="AD13" i="41"/>
  <c r="G13" i="41" s="1"/>
  <c r="AC13" i="41"/>
  <c r="AB13" i="41"/>
  <c r="AA13" i="41"/>
  <c r="Z13" i="41"/>
  <c r="AF12" i="41"/>
  <c r="AE12" i="41"/>
  <c r="AD12" i="41"/>
  <c r="AC12" i="41"/>
  <c r="AB12" i="41"/>
  <c r="AA12" i="41"/>
  <c r="Z12" i="41"/>
  <c r="AF11" i="41"/>
  <c r="AE11" i="41"/>
  <c r="AD11" i="41"/>
  <c r="AC11" i="41"/>
  <c r="AB11" i="41"/>
  <c r="AA11" i="41"/>
  <c r="Z11" i="41"/>
  <c r="AF10" i="41"/>
  <c r="AE10" i="41"/>
  <c r="AD10" i="41"/>
  <c r="G10" i="41" s="1"/>
  <c r="AC10" i="41"/>
  <c r="AB10" i="41"/>
  <c r="AA10" i="41"/>
  <c r="Z10" i="41"/>
  <c r="AF9" i="41"/>
  <c r="AE9" i="41"/>
  <c r="AD9" i="41"/>
  <c r="G9" i="41" s="1"/>
  <c r="AC9" i="41"/>
  <c r="AB9" i="41"/>
  <c r="AA9" i="41"/>
  <c r="Z9" i="41"/>
  <c r="AF8" i="41"/>
  <c r="AE8" i="41"/>
  <c r="AD8" i="41"/>
  <c r="AC8" i="41"/>
  <c r="AB8" i="41"/>
  <c r="AA8" i="41"/>
  <c r="Z8" i="41"/>
  <c r="AF7" i="41"/>
  <c r="AE7" i="41"/>
  <c r="AD7" i="41"/>
  <c r="AC7" i="41"/>
  <c r="AB7" i="41"/>
  <c r="AA7" i="41"/>
  <c r="Z7" i="41"/>
  <c r="AF6" i="41"/>
  <c r="AE6" i="41"/>
  <c r="AD6" i="41"/>
  <c r="G6" i="41" s="1"/>
  <c r="AC6" i="41"/>
  <c r="AB6" i="41"/>
  <c r="AA6" i="41"/>
  <c r="Z6" i="41"/>
  <c r="AF5" i="41"/>
  <c r="AE5" i="41"/>
  <c r="AD5" i="41"/>
  <c r="G5" i="41" s="1"/>
  <c r="AC5" i="41"/>
  <c r="AB5" i="41"/>
  <c r="AA5" i="41"/>
  <c r="Z5" i="41"/>
  <c r="AF4" i="41"/>
  <c r="AE4" i="41"/>
  <c r="AD4" i="41"/>
  <c r="AC4" i="41"/>
  <c r="AB4" i="41"/>
  <c r="AA4" i="41"/>
  <c r="Z4" i="41"/>
  <c r="AF3" i="41"/>
  <c r="AE3" i="41"/>
  <c r="AD3" i="41"/>
  <c r="AC3" i="41"/>
  <c r="AB3" i="41"/>
  <c r="AA3" i="41"/>
  <c r="Z3" i="41"/>
  <c r="T53" i="41"/>
  <c r="S53" i="41"/>
  <c r="R53" i="41"/>
  <c r="F53" i="41" s="1"/>
  <c r="Q53" i="41"/>
  <c r="P53" i="41"/>
  <c r="O53" i="41"/>
  <c r="N53" i="41"/>
  <c r="T52" i="41"/>
  <c r="S52" i="41"/>
  <c r="R52" i="41"/>
  <c r="F52" i="41" s="1"/>
  <c r="Q52" i="41"/>
  <c r="P52" i="41"/>
  <c r="O52" i="41"/>
  <c r="N52" i="41"/>
  <c r="T51" i="41"/>
  <c r="S51" i="41"/>
  <c r="R51" i="41"/>
  <c r="Q51" i="41"/>
  <c r="P51" i="41"/>
  <c r="O51" i="41"/>
  <c r="N51" i="41"/>
  <c r="T50" i="41"/>
  <c r="S50" i="41"/>
  <c r="R50" i="41"/>
  <c r="Q50" i="41"/>
  <c r="P50" i="41"/>
  <c r="O50" i="41"/>
  <c r="N50" i="41"/>
  <c r="T49" i="41"/>
  <c r="S49" i="41"/>
  <c r="R49" i="41"/>
  <c r="F49" i="41" s="1"/>
  <c r="Q49" i="41"/>
  <c r="P49" i="41"/>
  <c r="O49" i="41"/>
  <c r="N49" i="41"/>
  <c r="T48" i="41"/>
  <c r="S48" i="41"/>
  <c r="R48" i="41"/>
  <c r="F48" i="41" s="1"/>
  <c r="Q48" i="41"/>
  <c r="P48" i="41"/>
  <c r="O48" i="41"/>
  <c r="N48" i="41"/>
  <c r="T47" i="41"/>
  <c r="S47" i="41"/>
  <c r="R47" i="41"/>
  <c r="Q47" i="41"/>
  <c r="P47" i="41"/>
  <c r="O47" i="41"/>
  <c r="N47" i="41"/>
  <c r="T46" i="41"/>
  <c r="S46" i="41"/>
  <c r="R46" i="41"/>
  <c r="Q46" i="41"/>
  <c r="P46" i="41"/>
  <c r="O46" i="41"/>
  <c r="N46" i="41"/>
  <c r="T45" i="41"/>
  <c r="S45" i="41"/>
  <c r="R45" i="41"/>
  <c r="F45" i="41" s="1"/>
  <c r="Q45" i="41"/>
  <c r="P45" i="41"/>
  <c r="O45" i="41"/>
  <c r="N45" i="41"/>
  <c r="T44" i="41"/>
  <c r="S44" i="41"/>
  <c r="R44" i="41"/>
  <c r="F44" i="41" s="1"/>
  <c r="Q44" i="41"/>
  <c r="P44" i="41"/>
  <c r="O44" i="41"/>
  <c r="N44" i="41"/>
  <c r="T43" i="41"/>
  <c r="S43" i="41"/>
  <c r="R43" i="41"/>
  <c r="Q43" i="41"/>
  <c r="P43" i="41"/>
  <c r="O43" i="41"/>
  <c r="N43" i="41"/>
  <c r="T42" i="41"/>
  <c r="S42" i="41"/>
  <c r="R42" i="41"/>
  <c r="Q42" i="41"/>
  <c r="P42" i="41"/>
  <c r="O42" i="41"/>
  <c r="N42" i="41"/>
  <c r="T41" i="41"/>
  <c r="S41" i="41"/>
  <c r="R41" i="41"/>
  <c r="F41" i="41" s="1"/>
  <c r="Q41" i="41"/>
  <c r="P41" i="41"/>
  <c r="O41" i="41"/>
  <c r="N41" i="41"/>
  <c r="T40" i="41"/>
  <c r="S40" i="41"/>
  <c r="R40" i="41"/>
  <c r="F40" i="41" s="1"/>
  <c r="Q40" i="41"/>
  <c r="P40" i="41"/>
  <c r="O40" i="41"/>
  <c r="N40" i="41"/>
  <c r="T39" i="41"/>
  <c r="S39" i="41"/>
  <c r="R39" i="41"/>
  <c r="Q39" i="41"/>
  <c r="P39" i="41"/>
  <c r="O39" i="41"/>
  <c r="N39" i="41"/>
  <c r="T38" i="41"/>
  <c r="S38" i="41"/>
  <c r="R38" i="41"/>
  <c r="Q38" i="41"/>
  <c r="P38" i="41"/>
  <c r="O38" i="41"/>
  <c r="N38" i="41"/>
  <c r="T37" i="41"/>
  <c r="S37" i="41"/>
  <c r="R37" i="41"/>
  <c r="F37" i="41" s="1"/>
  <c r="Q37" i="41"/>
  <c r="P37" i="41"/>
  <c r="O37" i="41"/>
  <c r="N37" i="41"/>
  <c r="T36" i="41"/>
  <c r="S36" i="41"/>
  <c r="R36" i="41"/>
  <c r="F36" i="41" s="1"/>
  <c r="Q36" i="41"/>
  <c r="P36" i="41"/>
  <c r="O36" i="41"/>
  <c r="N36" i="41"/>
  <c r="T35" i="41"/>
  <c r="S35" i="41"/>
  <c r="R35" i="41"/>
  <c r="Q35" i="41"/>
  <c r="P35" i="41"/>
  <c r="O35" i="41"/>
  <c r="N35" i="41"/>
  <c r="T34" i="41"/>
  <c r="S34" i="41"/>
  <c r="R34" i="41"/>
  <c r="Q34" i="41"/>
  <c r="P34" i="41"/>
  <c r="O34" i="41"/>
  <c r="N34" i="41"/>
  <c r="T33" i="41"/>
  <c r="S33" i="41"/>
  <c r="R33" i="41"/>
  <c r="F33" i="41" s="1"/>
  <c r="Q33" i="41"/>
  <c r="P33" i="41"/>
  <c r="O33" i="41"/>
  <c r="N33" i="41"/>
  <c r="T32" i="41"/>
  <c r="S32" i="41"/>
  <c r="R32" i="41"/>
  <c r="F32" i="41" s="1"/>
  <c r="Q32" i="41"/>
  <c r="P32" i="41"/>
  <c r="O32" i="41"/>
  <c r="N32" i="41"/>
  <c r="T31" i="41"/>
  <c r="S31" i="41"/>
  <c r="R31" i="41"/>
  <c r="Q31" i="41"/>
  <c r="P31" i="41"/>
  <c r="O31" i="41"/>
  <c r="N31" i="41"/>
  <c r="T30" i="41"/>
  <c r="S30" i="41"/>
  <c r="R30" i="41"/>
  <c r="Q30" i="41"/>
  <c r="P30" i="41"/>
  <c r="O30" i="41"/>
  <c r="N30" i="41"/>
  <c r="T29" i="41"/>
  <c r="S29" i="41"/>
  <c r="R29" i="41"/>
  <c r="F29" i="41" s="1"/>
  <c r="Q29" i="41"/>
  <c r="P29" i="41"/>
  <c r="O29" i="41"/>
  <c r="N29" i="41"/>
  <c r="T28" i="41"/>
  <c r="S28" i="41"/>
  <c r="R28" i="41"/>
  <c r="F28" i="41" s="1"/>
  <c r="Q28" i="41"/>
  <c r="P28" i="41"/>
  <c r="O28" i="41"/>
  <c r="N28" i="41"/>
  <c r="T27" i="41"/>
  <c r="S27" i="41"/>
  <c r="R27" i="41"/>
  <c r="Q27" i="41"/>
  <c r="P27" i="41"/>
  <c r="O27" i="41"/>
  <c r="N27" i="41"/>
  <c r="T26" i="41"/>
  <c r="S26" i="41"/>
  <c r="R26" i="41"/>
  <c r="Q26" i="41"/>
  <c r="P26" i="41"/>
  <c r="O26" i="41"/>
  <c r="N26" i="41"/>
  <c r="T25" i="41"/>
  <c r="S25" i="41"/>
  <c r="R25" i="41"/>
  <c r="F25" i="41" s="1"/>
  <c r="Q25" i="41"/>
  <c r="P25" i="41"/>
  <c r="O25" i="41"/>
  <c r="N25" i="41"/>
  <c r="T24" i="41"/>
  <c r="S24" i="41"/>
  <c r="R24" i="41"/>
  <c r="F24" i="41" s="1"/>
  <c r="Q24" i="41"/>
  <c r="P24" i="41"/>
  <c r="O24" i="41"/>
  <c r="N24" i="41"/>
  <c r="T23" i="41"/>
  <c r="S23" i="41"/>
  <c r="R23" i="41"/>
  <c r="Q23" i="41"/>
  <c r="P23" i="41"/>
  <c r="O23" i="41"/>
  <c r="N23" i="41"/>
  <c r="T22" i="41"/>
  <c r="S22" i="41"/>
  <c r="R22" i="41"/>
  <c r="Q22" i="41"/>
  <c r="P22" i="41"/>
  <c r="O22" i="41"/>
  <c r="N22" i="41"/>
  <c r="T21" i="41"/>
  <c r="S21" i="41"/>
  <c r="R21" i="41"/>
  <c r="F21" i="41" s="1"/>
  <c r="Q21" i="41"/>
  <c r="P21" i="41"/>
  <c r="O21" i="41"/>
  <c r="N21" i="41"/>
  <c r="T20" i="41"/>
  <c r="S20" i="41"/>
  <c r="R20" i="41"/>
  <c r="F20" i="41" s="1"/>
  <c r="Q20" i="41"/>
  <c r="P20" i="41"/>
  <c r="O20" i="41"/>
  <c r="N20" i="41"/>
  <c r="T19" i="41"/>
  <c r="S19" i="41"/>
  <c r="R19" i="41"/>
  <c r="Q19" i="41"/>
  <c r="P19" i="41"/>
  <c r="O19" i="41"/>
  <c r="N19" i="41"/>
  <c r="T18" i="41"/>
  <c r="S18" i="41"/>
  <c r="R18" i="41"/>
  <c r="Q18" i="41"/>
  <c r="P18" i="41"/>
  <c r="O18" i="41"/>
  <c r="N18" i="41"/>
  <c r="T17" i="41"/>
  <c r="S17" i="41"/>
  <c r="R17" i="41"/>
  <c r="F17" i="41" s="1"/>
  <c r="Q17" i="41"/>
  <c r="P17" i="41"/>
  <c r="O17" i="41"/>
  <c r="N17" i="41"/>
  <c r="T16" i="41"/>
  <c r="S16" i="41"/>
  <c r="R16" i="41"/>
  <c r="F16" i="41" s="1"/>
  <c r="Q16" i="41"/>
  <c r="P16" i="41"/>
  <c r="O16" i="41"/>
  <c r="N16" i="41"/>
  <c r="T15" i="41"/>
  <c r="S15" i="41"/>
  <c r="R15" i="41"/>
  <c r="Q15" i="41"/>
  <c r="P15" i="41"/>
  <c r="O15" i="41"/>
  <c r="N15" i="41"/>
  <c r="T14" i="41"/>
  <c r="S14" i="41"/>
  <c r="R14" i="41"/>
  <c r="Q14" i="41"/>
  <c r="P14" i="41"/>
  <c r="O14" i="41"/>
  <c r="N14" i="41"/>
  <c r="T13" i="41"/>
  <c r="S13" i="41"/>
  <c r="R13" i="41"/>
  <c r="F13" i="41" s="1"/>
  <c r="Q13" i="41"/>
  <c r="P13" i="41"/>
  <c r="O13" i="41"/>
  <c r="N13" i="41"/>
  <c r="T12" i="41"/>
  <c r="S12" i="41"/>
  <c r="R12" i="41"/>
  <c r="F12" i="41" s="1"/>
  <c r="Q12" i="41"/>
  <c r="P12" i="41"/>
  <c r="O12" i="41"/>
  <c r="N12" i="41"/>
  <c r="T11" i="41"/>
  <c r="S11" i="41"/>
  <c r="R11" i="41"/>
  <c r="Q11" i="41"/>
  <c r="P11" i="41"/>
  <c r="O11" i="41"/>
  <c r="N11" i="41"/>
  <c r="T10" i="41"/>
  <c r="S10" i="41"/>
  <c r="R10" i="41"/>
  <c r="Q10" i="41"/>
  <c r="P10" i="41"/>
  <c r="O10" i="41"/>
  <c r="N10" i="41"/>
  <c r="T9" i="41"/>
  <c r="S9" i="41"/>
  <c r="R9" i="41"/>
  <c r="F9" i="41" s="1"/>
  <c r="Q9" i="41"/>
  <c r="P9" i="41"/>
  <c r="O9" i="41"/>
  <c r="N9" i="41"/>
  <c r="T8" i="41"/>
  <c r="S8" i="41"/>
  <c r="R8" i="41"/>
  <c r="F8" i="41" s="1"/>
  <c r="Q8" i="41"/>
  <c r="P8" i="41"/>
  <c r="O8" i="41"/>
  <c r="N8" i="41"/>
  <c r="T7" i="41"/>
  <c r="S7" i="41"/>
  <c r="R7" i="41"/>
  <c r="Q7" i="41"/>
  <c r="P7" i="41"/>
  <c r="O7" i="41"/>
  <c r="N7" i="41"/>
  <c r="T6" i="41"/>
  <c r="S6" i="41"/>
  <c r="R6" i="41"/>
  <c r="Q6" i="41"/>
  <c r="P6" i="41"/>
  <c r="O6" i="41"/>
  <c r="N6" i="41"/>
  <c r="T5" i="41"/>
  <c r="S5" i="41"/>
  <c r="R5" i="41"/>
  <c r="F5" i="41" s="1"/>
  <c r="Q5" i="41"/>
  <c r="P5" i="41"/>
  <c r="O5" i="41"/>
  <c r="N5" i="41"/>
  <c r="T4" i="41"/>
  <c r="S4" i="41"/>
  <c r="R4" i="41"/>
  <c r="F4" i="41" s="1"/>
  <c r="Q4" i="41"/>
  <c r="P4" i="41"/>
  <c r="O4" i="41"/>
  <c r="N4" i="41"/>
  <c r="T3" i="41"/>
  <c r="S3" i="41"/>
  <c r="R3" i="41"/>
  <c r="Q3" i="41"/>
  <c r="P3" i="41"/>
  <c r="O3" i="41"/>
  <c r="N3" i="41"/>
  <c r="BA36" i="213" l="1"/>
  <c r="D36" i="128" s="1"/>
  <c r="E36" i="128" s="1"/>
  <c r="F6" i="41"/>
  <c r="F10" i="41"/>
  <c r="F14" i="41"/>
  <c r="F18" i="41"/>
  <c r="F22" i="41"/>
  <c r="F26" i="41"/>
  <c r="F30" i="41"/>
  <c r="F34" i="41"/>
  <c r="F38" i="41"/>
  <c r="F42" i="41"/>
  <c r="F46" i="41"/>
  <c r="F50" i="41"/>
  <c r="G3" i="41"/>
  <c r="G7" i="41"/>
  <c r="G11" i="41"/>
  <c r="G15" i="41"/>
  <c r="G19" i="41"/>
  <c r="G23" i="41"/>
  <c r="G27" i="41"/>
  <c r="G31" i="41"/>
  <c r="G35" i="41"/>
  <c r="G39" i="41"/>
  <c r="G43" i="41"/>
  <c r="G47" i="41"/>
  <c r="G51" i="41"/>
  <c r="BI48" i="213"/>
  <c r="BA30" i="213"/>
  <c r="D30" i="128" s="1"/>
  <c r="E30" i="128" s="1"/>
  <c r="AF49" i="213"/>
  <c r="Q49" i="213"/>
  <c r="BA19" i="213"/>
  <c r="D21" i="128" s="1"/>
  <c r="E21" i="128" s="1"/>
  <c r="BA12" i="213"/>
  <c r="D14" i="128" s="1"/>
  <c r="E14" i="128" s="1"/>
  <c r="BA22" i="213"/>
  <c r="D24" i="128" s="1"/>
  <c r="E24" i="128" s="1"/>
  <c r="AK49" i="213"/>
  <c r="F3" i="41"/>
  <c r="F7" i="41"/>
  <c r="F11" i="41"/>
  <c r="F15" i="41"/>
  <c r="F19" i="41"/>
  <c r="F23" i="41"/>
  <c r="F27" i="41"/>
  <c r="F31" i="41"/>
  <c r="F35" i="41"/>
  <c r="F39" i="41"/>
  <c r="F43" i="41"/>
  <c r="F47" i="41"/>
  <c r="F51" i="41"/>
  <c r="G4" i="41"/>
  <c r="G8" i="41"/>
  <c r="G12" i="41"/>
  <c r="G16" i="41"/>
  <c r="G20" i="41"/>
  <c r="G24" i="41"/>
  <c r="G28" i="41"/>
  <c r="G32" i="41"/>
  <c r="G36" i="41"/>
  <c r="G40" i="41"/>
  <c r="G44" i="41"/>
  <c r="G48" i="41"/>
  <c r="G52" i="41"/>
  <c r="BA5" i="213"/>
  <c r="D7" i="128" s="1"/>
  <c r="E7" i="128" s="1"/>
  <c r="BF48" i="213"/>
  <c r="BA29" i="213"/>
  <c r="D29" i="128" s="1"/>
  <c r="E29" i="128" s="1"/>
  <c r="X49" i="213"/>
  <c r="W49" i="213"/>
  <c r="BL24" i="213"/>
  <c r="BM20" i="213"/>
  <c r="BM22" i="213"/>
  <c r="BF24" i="213"/>
  <c r="BD24" i="213"/>
  <c r="BG48" i="213"/>
  <c r="BA41" i="213"/>
  <c r="D41" i="128" s="1"/>
  <c r="E41" i="128" s="1"/>
  <c r="BA32" i="213"/>
  <c r="BE48" i="213"/>
  <c r="BA40" i="213"/>
  <c r="BA15" i="213"/>
  <c r="D17" i="128" s="1"/>
  <c r="E17" i="128" s="1"/>
  <c r="BA42" i="213"/>
  <c r="C41" i="137"/>
  <c r="D41" i="137" s="1"/>
  <c r="AM49" i="213"/>
  <c r="BA9" i="213"/>
  <c r="D11" i="128" s="1"/>
  <c r="E11" i="128" s="1"/>
  <c r="BM5" i="213"/>
  <c r="BA23" i="213"/>
  <c r="D25" i="128" s="1"/>
  <c r="E25" i="128" s="1"/>
  <c r="BJ24" i="213"/>
  <c r="C14" i="131"/>
  <c r="D14" i="131" s="1"/>
  <c r="BA17" i="213"/>
  <c r="D19" i="128" s="1"/>
  <c r="E19" i="128" s="1"/>
  <c r="BA38" i="213"/>
  <c r="C37" i="137"/>
  <c r="D37" i="137" s="1"/>
  <c r="AE49" i="213"/>
  <c r="C34" i="137"/>
  <c r="D34" i="137" s="1"/>
  <c r="BA35" i="213"/>
  <c r="BA8" i="213"/>
  <c r="D10" i="128" s="1"/>
  <c r="E10" i="128" s="1"/>
  <c r="BM29" i="213"/>
  <c r="BG24" i="213"/>
  <c r="BL48" i="213"/>
  <c r="BC48" i="213"/>
  <c r="BA45" i="213"/>
  <c r="D45" i="128" s="1"/>
  <c r="E45" i="128" s="1"/>
  <c r="BJ48" i="213"/>
  <c r="BA28" i="213"/>
  <c r="BA44" i="213"/>
  <c r="BM12" i="213"/>
  <c r="BA21" i="213"/>
  <c r="D23" i="128" s="1"/>
  <c r="E23" i="128" s="1"/>
  <c r="J49" i="213"/>
  <c r="BA39" i="213"/>
  <c r="D39" i="128" s="1"/>
  <c r="E39" i="128" s="1"/>
  <c r="C38" i="136"/>
  <c r="D38" i="136" s="1"/>
  <c r="P49" i="213"/>
  <c r="C8" i="136"/>
  <c r="D8" i="136" s="1"/>
  <c r="BA7" i="213"/>
  <c r="D9" i="128" s="1"/>
  <c r="E9" i="128" s="1"/>
  <c r="C7" i="136"/>
  <c r="D7" i="136" s="1"/>
  <c r="BA6" i="213"/>
  <c r="BA13" i="213"/>
  <c r="D15" i="128" s="1"/>
  <c r="E15" i="128" s="1"/>
  <c r="C14" i="139"/>
  <c r="D14" i="139" s="1"/>
  <c r="BM13" i="213"/>
  <c r="C19" i="136"/>
  <c r="D19" i="136" s="1"/>
  <c r="BA18" i="213"/>
  <c r="D20" i="128" s="1"/>
  <c r="E20" i="128" s="1"/>
  <c r="AR49" i="213"/>
  <c r="M49" i="213"/>
  <c r="BA11" i="213"/>
  <c r="D13" i="128" s="1"/>
  <c r="E13" i="128" s="1"/>
  <c r="AD49" i="213"/>
  <c r="BM36" i="213"/>
  <c r="BA46" i="213"/>
  <c r="C45" i="137"/>
  <c r="D45" i="137" s="1"/>
  <c r="U49" i="213"/>
  <c r="BM7" i="213"/>
  <c r="BA10" i="213"/>
  <c r="D12" i="128" s="1"/>
  <c r="E12" i="128" s="1"/>
  <c r="BI24" i="213"/>
  <c r="BA4" i="213"/>
  <c r="D6" i="128" s="1"/>
  <c r="E6" i="128" s="1"/>
  <c r="BK48" i="213"/>
  <c r="BA37" i="213"/>
  <c r="D37" i="128" s="1"/>
  <c r="E37" i="128" s="1"/>
  <c r="BA34" i="213"/>
  <c r="BD48" i="213"/>
  <c r="BA31" i="213"/>
  <c r="BA16" i="213"/>
  <c r="D18" i="128" s="1"/>
  <c r="E18" i="128" s="1"/>
  <c r="C17" i="138"/>
  <c r="D17" i="138" s="1"/>
  <c r="BA47" i="213"/>
  <c r="D47" i="128" s="1"/>
  <c r="E47" i="128" s="1"/>
  <c r="BM21" i="213"/>
  <c r="BA20" i="213"/>
  <c r="D22" i="128" s="1"/>
  <c r="E22" i="128" s="1"/>
  <c r="BA14" i="213"/>
  <c r="D16" i="128" s="1"/>
  <c r="E16" i="128" s="1"/>
  <c r="BA43" i="213"/>
  <c r="D43" i="128" s="1"/>
  <c r="E43" i="128" s="1"/>
  <c r="C42" i="136"/>
  <c r="D42" i="136" s="1"/>
  <c r="BA33" i="213"/>
  <c r="C32" i="138"/>
  <c r="D32" i="138" s="1"/>
  <c r="AC49" i="213"/>
  <c r="BM18" i="213"/>
  <c r="BC24" i="213"/>
  <c r="C13" i="136"/>
  <c r="D13" i="136" s="1"/>
  <c r="BM23" i="213"/>
  <c r="BE24" i="213"/>
  <c r="BM30" i="213"/>
  <c r="BH24" i="213"/>
  <c r="BM14" i="213" l="1"/>
  <c r="BM9" i="213"/>
  <c r="BA24" i="213"/>
  <c r="BM24" i="213" s="1"/>
  <c r="BM45" i="213"/>
  <c r="BM19" i="213"/>
  <c r="BM11" i="213"/>
  <c r="BM4" i="213"/>
  <c r="BM8" i="213"/>
  <c r="BM43" i="213"/>
  <c r="D33" i="128"/>
  <c r="E33" i="128" s="1"/>
  <c r="BM33" i="213"/>
  <c r="D8" i="128"/>
  <c r="E8" i="128" s="1"/>
  <c r="BM6" i="213"/>
  <c r="D44" i="128"/>
  <c r="E44" i="128" s="1"/>
  <c r="BM44" i="213"/>
  <c r="BM37" i="213"/>
  <c r="D42" i="128"/>
  <c r="E42" i="128" s="1"/>
  <c r="BM42" i="213"/>
  <c r="BA48" i="213"/>
  <c r="D31" i="128"/>
  <c r="E31" i="128" s="1"/>
  <c r="BM31" i="213"/>
  <c r="D46" i="128"/>
  <c r="E46" i="128" s="1"/>
  <c r="BM46" i="213"/>
  <c r="BM47" i="213"/>
  <c r="D28" i="128"/>
  <c r="E28" i="128" s="1"/>
  <c r="BM28" i="213"/>
  <c r="BM48" i="213"/>
  <c r="D35" i="128"/>
  <c r="E35" i="128" s="1"/>
  <c r="BM35" i="213"/>
  <c r="D38" i="128"/>
  <c r="E38" i="128" s="1"/>
  <c r="BM38" i="213"/>
  <c r="D32" i="128"/>
  <c r="E32" i="128" s="1"/>
  <c r="BM32" i="213"/>
  <c r="BM39" i="213"/>
  <c r="BM10" i="213"/>
  <c r="BM16" i="213"/>
  <c r="BM15" i="213"/>
  <c r="BM17" i="213"/>
  <c r="BM41" i="213"/>
  <c r="D34" i="128"/>
  <c r="E34" i="128" s="1"/>
  <c r="BM34" i="213"/>
  <c r="D40" i="128"/>
  <c r="E40" i="128" s="1"/>
  <c r="BM40" i="213"/>
  <c r="AQ48" i="208"/>
  <c r="AR48" i="208"/>
  <c r="AS48" i="208"/>
  <c r="AT48" i="208"/>
  <c r="AU48" i="208"/>
  <c r="AV48" i="208"/>
  <c r="AW48" i="208"/>
  <c r="AX48" i="208"/>
  <c r="AQ48" i="206"/>
  <c r="AR48" i="206"/>
  <c r="AS48" i="206"/>
  <c r="AT48" i="206"/>
  <c r="AU48" i="206"/>
  <c r="AV48" i="206"/>
  <c r="AW48" i="206"/>
  <c r="AX48" i="206"/>
  <c r="AQ48" i="207"/>
  <c r="AR48" i="207"/>
  <c r="AS48" i="207"/>
  <c r="AT48" i="207"/>
  <c r="AU48" i="207"/>
  <c r="AV48" i="207"/>
  <c r="AW48" i="207"/>
  <c r="AX48" i="207"/>
  <c r="AQ48" i="209"/>
  <c r="AR48" i="209"/>
  <c r="AS48" i="209"/>
  <c r="AT48" i="209"/>
  <c r="AU48" i="209"/>
  <c r="AV48" i="209"/>
  <c r="AW48" i="209"/>
  <c r="AX48" i="209"/>
  <c r="AQ48" i="204"/>
  <c r="AR48" i="204"/>
  <c r="AS48" i="204"/>
  <c r="AT48" i="204"/>
  <c r="AU48" i="204"/>
  <c r="AV48" i="204"/>
  <c r="AW48" i="204"/>
  <c r="AX48" i="204"/>
  <c r="CH48" i="204" l="1"/>
  <c r="CH48" i="209"/>
  <c r="CH48" i="207"/>
  <c r="CH48" i="206"/>
  <c r="CH48" i="208"/>
  <c r="CO48" i="204"/>
  <c r="CP48" i="204"/>
  <c r="CQ48" i="204"/>
  <c r="CN48" i="204"/>
  <c r="CR48" i="204" l="1"/>
  <c r="CN48" i="209" l="1"/>
  <c r="CO48" i="209"/>
  <c r="CP48" i="209"/>
  <c r="CN42" i="204" l="1"/>
  <c r="CN40" i="204"/>
  <c r="CN44" i="204"/>
  <c r="CN43" i="209"/>
  <c r="CN45" i="209"/>
  <c r="CN47" i="209"/>
  <c r="CO8" i="209"/>
  <c r="CN9" i="209"/>
  <c r="CO10" i="209"/>
  <c r="CN11" i="209"/>
  <c r="CO12" i="209"/>
  <c r="CN13" i="209"/>
  <c r="CO14" i="209"/>
  <c r="CN15" i="209"/>
  <c r="CO16" i="209"/>
  <c r="CN17" i="209"/>
  <c r="CO18" i="209"/>
  <c r="CN19" i="209"/>
  <c r="CO20" i="209"/>
  <c r="CN21" i="209"/>
  <c r="CO22" i="209"/>
  <c r="CN23" i="209"/>
  <c r="CO24" i="209"/>
  <c r="CN25" i="209"/>
  <c r="CO26" i="209"/>
  <c r="CN27" i="209"/>
  <c r="CO28" i="209"/>
  <c r="CN29" i="209"/>
  <c r="CO30" i="209"/>
  <c r="CN31" i="209"/>
  <c r="CO32" i="209"/>
  <c r="CN33" i="209"/>
  <c r="CO34" i="209"/>
  <c r="CN35" i="209"/>
  <c r="CO36" i="209"/>
  <c r="CN37" i="209"/>
  <c r="CO38" i="209"/>
  <c r="CN39" i="209"/>
  <c r="CO40" i="209"/>
  <c r="CN41" i="209"/>
  <c r="CO42" i="209"/>
  <c r="CO44" i="209"/>
  <c r="CO46" i="209"/>
  <c r="CN8" i="209"/>
  <c r="CO9" i="209"/>
  <c r="CN10" i="209"/>
  <c r="CO11" i="209"/>
  <c r="CN12" i="209"/>
  <c r="CO13" i="209"/>
  <c r="CN14" i="209"/>
  <c r="CO15" i="209"/>
  <c r="CN16" i="209"/>
  <c r="CO17" i="209"/>
  <c r="CN18" i="209"/>
  <c r="CO19" i="209"/>
  <c r="CN20" i="209"/>
  <c r="CO21" i="209"/>
  <c r="CN22" i="209"/>
  <c r="CO23" i="209"/>
  <c r="CN24" i="209"/>
  <c r="CO25" i="209"/>
  <c r="CN26" i="209"/>
  <c r="CO27" i="209"/>
  <c r="CN28" i="209"/>
  <c r="CO29" i="209"/>
  <c r="CN30" i="209"/>
  <c r="CO31" i="209"/>
  <c r="CN32" i="209"/>
  <c r="CO33" i="209"/>
  <c r="CN34" i="209"/>
  <c r="CO35" i="209"/>
  <c r="CN36" i="209"/>
  <c r="CO37" i="209"/>
  <c r="CN38" i="209"/>
  <c r="CO39" i="209"/>
  <c r="CN40" i="209"/>
  <c r="CO41" i="209"/>
  <c r="CN42" i="209"/>
  <c r="CO43" i="209"/>
  <c r="CN44" i="209"/>
  <c r="CO45" i="209"/>
  <c r="CN46" i="209"/>
  <c r="CO47" i="209"/>
  <c r="CN41" i="204"/>
  <c r="CN43" i="204"/>
  <c r="CN45" i="204"/>
  <c r="CN47" i="204"/>
  <c r="CN8" i="204"/>
  <c r="CP8" i="204"/>
  <c r="CO9" i="204"/>
  <c r="CN10" i="204"/>
  <c r="CP10" i="204"/>
  <c r="CO11" i="204"/>
  <c r="CN12" i="204"/>
  <c r="CP12" i="204"/>
  <c r="CO13" i="204"/>
  <c r="CN14" i="204"/>
  <c r="CP14" i="204"/>
  <c r="CO15" i="204"/>
  <c r="CN16" i="204"/>
  <c r="CP16" i="204"/>
  <c r="CO17" i="204"/>
  <c r="CN18" i="204"/>
  <c r="CP18" i="204"/>
  <c r="CO19" i="204"/>
  <c r="CN20" i="204"/>
  <c r="CP20" i="204"/>
  <c r="CO21" i="204"/>
  <c r="CN22" i="204"/>
  <c r="CP22" i="204"/>
  <c r="CO23" i="204"/>
  <c r="CN24" i="204"/>
  <c r="CP24" i="204"/>
  <c r="CO25" i="204"/>
  <c r="CN26" i="204"/>
  <c r="CP26" i="204"/>
  <c r="CO27" i="204"/>
  <c r="CN28" i="204"/>
  <c r="CP28" i="204"/>
  <c r="CO29" i="204"/>
  <c r="CN30" i="204"/>
  <c r="CP30" i="204"/>
  <c r="CO31" i="204"/>
  <c r="CN32" i="204"/>
  <c r="CP32" i="204"/>
  <c r="CO33" i="204"/>
  <c r="CN34" i="204"/>
  <c r="CP34" i="204"/>
  <c r="CO35" i="204"/>
  <c r="CN36" i="204"/>
  <c r="CP36" i="204"/>
  <c r="CO37" i="204"/>
  <c r="CN38" i="204"/>
  <c r="CP38" i="204"/>
  <c r="CO39" i="204"/>
  <c r="CP40" i="204"/>
  <c r="CO41" i="204"/>
  <c r="CP42" i="204"/>
  <c r="CO43" i="204"/>
  <c r="CP44" i="204"/>
  <c r="CO45" i="204"/>
  <c r="CN46" i="204"/>
  <c r="CP46" i="204"/>
  <c r="CO47" i="204"/>
  <c r="CO8" i="204"/>
  <c r="CN9" i="204"/>
  <c r="CP9" i="204"/>
  <c r="CO10" i="204"/>
  <c r="CN11" i="204"/>
  <c r="CP11" i="204"/>
  <c r="CO12" i="204"/>
  <c r="CN13" i="204"/>
  <c r="CP13" i="204"/>
  <c r="CO14" i="204"/>
  <c r="CN15" i="204"/>
  <c r="CP15" i="204"/>
  <c r="CO16" i="204"/>
  <c r="CN17" i="204"/>
  <c r="CP17" i="204"/>
  <c r="CO18" i="204"/>
  <c r="CN19" i="204"/>
  <c r="CP19" i="204"/>
  <c r="CO20" i="204"/>
  <c r="CN21" i="204"/>
  <c r="CP21" i="204"/>
  <c r="CO22" i="204"/>
  <c r="CN23" i="204"/>
  <c r="CP23" i="204"/>
  <c r="CO24" i="204"/>
  <c r="CN25" i="204"/>
  <c r="CP25" i="204"/>
  <c r="CO26" i="204"/>
  <c r="CN27" i="204"/>
  <c r="CP27" i="204"/>
  <c r="CO28" i="204"/>
  <c r="CN29" i="204"/>
  <c r="CP29" i="204"/>
  <c r="CO30" i="204"/>
  <c r="CN31" i="204"/>
  <c r="CP31" i="204"/>
  <c r="CO32" i="204"/>
  <c r="CN33" i="204"/>
  <c r="CP33" i="204"/>
  <c r="CO34" i="204"/>
  <c r="CN35" i="204"/>
  <c r="CP35" i="204"/>
  <c r="CO36" i="204"/>
  <c r="CN37" i="204"/>
  <c r="CP37" i="204"/>
  <c r="CO38" i="204"/>
  <c r="CN39" i="204"/>
  <c r="CP39" i="204"/>
  <c r="CO40" i="204"/>
  <c r="CP41" i="204"/>
  <c r="CO42" i="204"/>
  <c r="CP43" i="204"/>
  <c r="CO44" i="204"/>
  <c r="CP45" i="204"/>
  <c r="CO46" i="204"/>
  <c r="CP47" i="204"/>
  <c r="AX47" i="204" l="1"/>
  <c r="AW47" i="204"/>
  <c r="AV47" i="204"/>
  <c r="AU47" i="204"/>
  <c r="AT47" i="204"/>
  <c r="AS47" i="204"/>
  <c r="AR47" i="204"/>
  <c r="AQ47" i="204"/>
  <c r="AX46" i="204"/>
  <c r="AW46" i="204"/>
  <c r="AV46" i="204"/>
  <c r="AU46" i="204"/>
  <c r="AT46" i="204"/>
  <c r="AS46" i="204"/>
  <c r="AR46" i="204"/>
  <c r="AQ46" i="204"/>
  <c r="AX45" i="204"/>
  <c r="AW45" i="204"/>
  <c r="AV45" i="204"/>
  <c r="AU45" i="204"/>
  <c r="AT45" i="204"/>
  <c r="AS45" i="204"/>
  <c r="AR45" i="204"/>
  <c r="AQ45" i="204"/>
  <c r="AX44" i="204"/>
  <c r="AW44" i="204"/>
  <c r="AV44" i="204"/>
  <c r="AU44" i="204"/>
  <c r="AT44" i="204"/>
  <c r="AS44" i="204"/>
  <c r="AR44" i="204"/>
  <c r="AQ44" i="204"/>
  <c r="AX43" i="204"/>
  <c r="AW43" i="204"/>
  <c r="AV43" i="204"/>
  <c r="AU43" i="204"/>
  <c r="AT43" i="204"/>
  <c r="AS43" i="204"/>
  <c r="AR43" i="204"/>
  <c r="AQ43" i="204"/>
  <c r="AX42" i="204"/>
  <c r="AW42" i="204"/>
  <c r="AV42" i="204"/>
  <c r="AU42" i="204"/>
  <c r="AT42" i="204"/>
  <c r="AS42" i="204"/>
  <c r="AR42" i="204"/>
  <c r="AQ42" i="204"/>
  <c r="AX41" i="204"/>
  <c r="AW41" i="204"/>
  <c r="AV41" i="204"/>
  <c r="AU41" i="204"/>
  <c r="AT41" i="204"/>
  <c r="AS41" i="204"/>
  <c r="AR41" i="204"/>
  <c r="AQ41" i="204"/>
  <c r="AX40" i="204"/>
  <c r="AW40" i="204"/>
  <c r="AV40" i="204"/>
  <c r="AU40" i="204"/>
  <c r="AT40" i="204"/>
  <c r="AS40" i="204"/>
  <c r="AR40" i="204"/>
  <c r="AQ40" i="204"/>
  <c r="AX39" i="204"/>
  <c r="AW39" i="204"/>
  <c r="AV39" i="204"/>
  <c r="AU39" i="204"/>
  <c r="AT39" i="204"/>
  <c r="AS39" i="204"/>
  <c r="AR39" i="204"/>
  <c r="AQ39" i="204"/>
  <c r="AX38" i="204"/>
  <c r="AW38" i="204"/>
  <c r="AV38" i="204"/>
  <c r="AU38" i="204"/>
  <c r="AT38" i="204"/>
  <c r="AS38" i="204"/>
  <c r="AR38" i="204"/>
  <c r="AQ38" i="204"/>
  <c r="AX37" i="204"/>
  <c r="AW37" i="204"/>
  <c r="AV37" i="204"/>
  <c r="AU37" i="204"/>
  <c r="AT37" i="204"/>
  <c r="AS37" i="204"/>
  <c r="AR37" i="204"/>
  <c r="AQ37" i="204"/>
  <c r="AX36" i="204"/>
  <c r="AW36" i="204"/>
  <c r="AV36" i="204"/>
  <c r="AU36" i="204"/>
  <c r="AT36" i="204"/>
  <c r="AS36" i="204"/>
  <c r="AR36" i="204"/>
  <c r="AQ36" i="204"/>
  <c r="AX35" i="204"/>
  <c r="AW35" i="204"/>
  <c r="AV35" i="204"/>
  <c r="AU35" i="204"/>
  <c r="AT35" i="204"/>
  <c r="AS35" i="204"/>
  <c r="AR35" i="204"/>
  <c r="AQ35" i="204"/>
  <c r="AX34" i="204"/>
  <c r="AW34" i="204"/>
  <c r="AV34" i="204"/>
  <c r="AU34" i="204"/>
  <c r="AT34" i="204"/>
  <c r="AS34" i="204"/>
  <c r="AR34" i="204"/>
  <c r="AQ34" i="204"/>
  <c r="AX33" i="204"/>
  <c r="AW33" i="204"/>
  <c r="AV33" i="204"/>
  <c r="AU33" i="204"/>
  <c r="AT33" i="204"/>
  <c r="AS33" i="204"/>
  <c r="AR33" i="204"/>
  <c r="AQ33" i="204"/>
  <c r="AX32" i="204"/>
  <c r="AW32" i="204"/>
  <c r="AV32" i="204"/>
  <c r="AU32" i="204"/>
  <c r="AT32" i="204"/>
  <c r="AS32" i="204"/>
  <c r="AR32" i="204"/>
  <c r="AQ32" i="204"/>
  <c r="AX31" i="204"/>
  <c r="AW31" i="204"/>
  <c r="AV31" i="204"/>
  <c r="AU31" i="204"/>
  <c r="AT31" i="204"/>
  <c r="AS31" i="204"/>
  <c r="AR31" i="204"/>
  <c r="AQ31" i="204"/>
  <c r="AX30" i="204"/>
  <c r="AW30" i="204"/>
  <c r="AV30" i="204"/>
  <c r="AU30" i="204"/>
  <c r="AT30" i="204"/>
  <c r="AS30" i="204"/>
  <c r="AR30" i="204"/>
  <c r="AQ30" i="204"/>
  <c r="AX29" i="204"/>
  <c r="AW29" i="204"/>
  <c r="AV29" i="204"/>
  <c r="AU29" i="204"/>
  <c r="AT29" i="204"/>
  <c r="AS29" i="204"/>
  <c r="AR29" i="204"/>
  <c r="AQ29" i="204"/>
  <c r="AX28" i="204"/>
  <c r="AW28" i="204"/>
  <c r="AV28" i="204"/>
  <c r="AU28" i="204"/>
  <c r="AT28" i="204"/>
  <c r="AS28" i="204"/>
  <c r="AR28" i="204"/>
  <c r="AQ28" i="204"/>
  <c r="AX27" i="204"/>
  <c r="AW27" i="204"/>
  <c r="AV27" i="204"/>
  <c r="AU27" i="204"/>
  <c r="AT27" i="204"/>
  <c r="AS27" i="204"/>
  <c r="AR27" i="204"/>
  <c r="AQ27" i="204"/>
  <c r="AX26" i="204"/>
  <c r="AW26" i="204"/>
  <c r="AV26" i="204"/>
  <c r="AU26" i="204"/>
  <c r="AT26" i="204"/>
  <c r="AS26" i="204"/>
  <c r="AR26" i="204"/>
  <c r="AQ26" i="204"/>
  <c r="AX25" i="204"/>
  <c r="AW25" i="204"/>
  <c r="AV25" i="204"/>
  <c r="AU25" i="204"/>
  <c r="AT25" i="204"/>
  <c r="AS25" i="204"/>
  <c r="AR25" i="204"/>
  <c r="AQ25" i="204"/>
  <c r="AX24" i="204"/>
  <c r="AW24" i="204"/>
  <c r="AV24" i="204"/>
  <c r="AU24" i="204"/>
  <c r="AT24" i="204"/>
  <c r="AS24" i="204"/>
  <c r="AR24" i="204"/>
  <c r="AQ24" i="204"/>
  <c r="AX23" i="204"/>
  <c r="AW23" i="204"/>
  <c r="AV23" i="204"/>
  <c r="AU23" i="204"/>
  <c r="AT23" i="204"/>
  <c r="AS23" i="204"/>
  <c r="AR23" i="204"/>
  <c r="AQ23" i="204"/>
  <c r="AX22" i="204"/>
  <c r="AW22" i="204"/>
  <c r="AV22" i="204"/>
  <c r="AU22" i="204"/>
  <c r="AT22" i="204"/>
  <c r="AS22" i="204"/>
  <c r="AR22" i="204"/>
  <c r="AQ22" i="204"/>
  <c r="AX21" i="204"/>
  <c r="AW21" i="204"/>
  <c r="AV21" i="204"/>
  <c r="AU21" i="204"/>
  <c r="AT21" i="204"/>
  <c r="AS21" i="204"/>
  <c r="AR21" i="204"/>
  <c r="AQ21" i="204"/>
  <c r="AX20" i="204"/>
  <c r="AW20" i="204"/>
  <c r="AV20" i="204"/>
  <c r="AU20" i="204"/>
  <c r="AT20" i="204"/>
  <c r="AS20" i="204"/>
  <c r="AR20" i="204"/>
  <c r="AQ20" i="204"/>
  <c r="AX19" i="204"/>
  <c r="AW19" i="204"/>
  <c r="AV19" i="204"/>
  <c r="AU19" i="204"/>
  <c r="AT19" i="204"/>
  <c r="AS19" i="204"/>
  <c r="AR19" i="204"/>
  <c r="AQ19" i="204"/>
  <c r="AX18" i="204"/>
  <c r="AW18" i="204"/>
  <c r="AV18" i="204"/>
  <c r="AU18" i="204"/>
  <c r="AT18" i="204"/>
  <c r="AS18" i="204"/>
  <c r="AR18" i="204"/>
  <c r="AQ18" i="204"/>
  <c r="AX17" i="204"/>
  <c r="AW17" i="204"/>
  <c r="AV17" i="204"/>
  <c r="AU17" i="204"/>
  <c r="AT17" i="204"/>
  <c r="AS17" i="204"/>
  <c r="AR17" i="204"/>
  <c r="AQ17" i="204"/>
  <c r="AX16" i="204"/>
  <c r="AW16" i="204"/>
  <c r="AV16" i="204"/>
  <c r="AU16" i="204"/>
  <c r="AT16" i="204"/>
  <c r="AS16" i="204"/>
  <c r="AR16" i="204"/>
  <c r="AQ16" i="204"/>
  <c r="AX15" i="204"/>
  <c r="AW15" i="204"/>
  <c r="AV15" i="204"/>
  <c r="AU15" i="204"/>
  <c r="AT15" i="204"/>
  <c r="AS15" i="204"/>
  <c r="AR15" i="204"/>
  <c r="AQ15" i="204"/>
  <c r="AX14" i="204"/>
  <c r="AW14" i="204"/>
  <c r="AV14" i="204"/>
  <c r="AU14" i="204"/>
  <c r="AT14" i="204"/>
  <c r="AS14" i="204"/>
  <c r="AR14" i="204"/>
  <c r="AQ14" i="204"/>
  <c r="AX13" i="204"/>
  <c r="AW13" i="204"/>
  <c r="AV13" i="204"/>
  <c r="AU13" i="204"/>
  <c r="AT13" i="204"/>
  <c r="AS13" i="204"/>
  <c r="AR13" i="204"/>
  <c r="AQ13" i="204"/>
  <c r="AX12" i="204"/>
  <c r="AW12" i="204"/>
  <c r="AV12" i="204"/>
  <c r="AU12" i="204"/>
  <c r="AT12" i="204"/>
  <c r="AS12" i="204"/>
  <c r="AR12" i="204"/>
  <c r="AQ12" i="204"/>
  <c r="AX11" i="204"/>
  <c r="AW11" i="204"/>
  <c r="AV11" i="204"/>
  <c r="AU11" i="204"/>
  <c r="AT11" i="204"/>
  <c r="AS11" i="204"/>
  <c r="AR11" i="204"/>
  <c r="AQ11" i="204"/>
  <c r="AX10" i="204"/>
  <c r="AW10" i="204"/>
  <c r="AV10" i="204"/>
  <c r="AU10" i="204"/>
  <c r="AT10" i="204"/>
  <c r="AS10" i="204"/>
  <c r="AR10" i="204"/>
  <c r="AQ10" i="204"/>
  <c r="AX9" i="204"/>
  <c r="AW9" i="204"/>
  <c r="AV9" i="204"/>
  <c r="AU9" i="204"/>
  <c r="AT9" i="204"/>
  <c r="AS9" i="204"/>
  <c r="AR9" i="204"/>
  <c r="AQ9" i="204"/>
  <c r="AX8" i="204"/>
  <c r="AW8" i="204"/>
  <c r="AV8" i="204"/>
  <c r="AU8" i="204"/>
  <c r="AT8" i="204"/>
  <c r="AS8" i="204"/>
  <c r="AR8" i="204"/>
  <c r="AQ8" i="204"/>
  <c r="AX47" i="209"/>
  <c r="AW47" i="209"/>
  <c r="AV47" i="209"/>
  <c r="AU47" i="209"/>
  <c r="AT47" i="209"/>
  <c r="AS47" i="209"/>
  <c r="AR47" i="209"/>
  <c r="AQ47" i="209"/>
  <c r="AX46" i="209"/>
  <c r="AW46" i="209"/>
  <c r="AV46" i="209"/>
  <c r="AU46" i="209"/>
  <c r="AT46" i="209"/>
  <c r="AS46" i="209"/>
  <c r="AR46" i="209"/>
  <c r="AQ46" i="209"/>
  <c r="AX45" i="209"/>
  <c r="AW45" i="209"/>
  <c r="AV45" i="209"/>
  <c r="AU45" i="209"/>
  <c r="AT45" i="209"/>
  <c r="AS45" i="209"/>
  <c r="AR45" i="209"/>
  <c r="AQ45" i="209"/>
  <c r="AX44" i="209"/>
  <c r="AW44" i="209"/>
  <c r="AV44" i="209"/>
  <c r="AU44" i="209"/>
  <c r="AT44" i="209"/>
  <c r="AS44" i="209"/>
  <c r="AR44" i="209"/>
  <c r="AQ44" i="209"/>
  <c r="AX43" i="209"/>
  <c r="AW43" i="209"/>
  <c r="AV43" i="209"/>
  <c r="AU43" i="209"/>
  <c r="AT43" i="209"/>
  <c r="AS43" i="209"/>
  <c r="AR43" i="209"/>
  <c r="AQ43" i="209"/>
  <c r="AX42" i="209"/>
  <c r="AW42" i="209"/>
  <c r="AV42" i="209"/>
  <c r="AU42" i="209"/>
  <c r="AT42" i="209"/>
  <c r="AS42" i="209"/>
  <c r="AR42" i="209"/>
  <c r="AQ42" i="209"/>
  <c r="AX41" i="209"/>
  <c r="AW41" i="209"/>
  <c r="AV41" i="209"/>
  <c r="AU41" i="209"/>
  <c r="AT41" i="209"/>
  <c r="AS41" i="209"/>
  <c r="AR41" i="209"/>
  <c r="AQ41" i="209"/>
  <c r="AX40" i="209"/>
  <c r="AW40" i="209"/>
  <c r="AV40" i="209"/>
  <c r="AU40" i="209"/>
  <c r="AT40" i="209"/>
  <c r="AS40" i="209"/>
  <c r="AR40" i="209"/>
  <c r="AQ40" i="209"/>
  <c r="AX39" i="209"/>
  <c r="AW39" i="209"/>
  <c r="AV39" i="209"/>
  <c r="AU39" i="209"/>
  <c r="AT39" i="209"/>
  <c r="AS39" i="209"/>
  <c r="AR39" i="209"/>
  <c r="AQ39" i="209"/>
  <c r="AX38" i="209"/>
  <c r="AW38" i="209"/>
  <c r="AV38" i="209"/>
  <c r="AU38" i="209"/>
  <c r="AT38" i="209"/>
  <c r="AS38" i="209"/>
  <c r="AR38" i="209"/>
  <c r="AQ38" i="209"/>
  <c r="AX37" i="209"/>
  <c r="AW37" i="209"/>
  <c r="AV37" i="209"/>
  <c r="AU37" i="209"/>
  <c r="AT37" i="209"/>
  <c r="AS37" i="209"/>
  <c r="AR37" i="209"/>
  <c r="AQ37" i="209"/>
  <c r="AX36" i="209"/>
  <c r="AW36" i="209"/>
  <c r="AV36" i="209"/>
  <c r="AU36" i="209"/>
  <c r="AT36" i="209"/>
  <c r="AS36" i="209"/>
  <c r="AR36" i="209"/>
  <c r="AQ36" i="209"/>
  <c r="AX35" i="209"/>
  <c r="AW35" i="209"/>
  <c r="AV35" i="209"/>
  <c r="AU35" i="209"/>
  <c r="AT35" i="209"/>
  <c r="AS35" i="209"/>
  <c r="AR35" i="209"/>
  <c r="AQ35" i="209"/>
  <c r="AX34" i="209"/>
  <c r="AW34" i="209"/>
  <c r="AV34" i="209"/>
  <c r="AU34" i="209"/>
  <c r="AT34" i="209"/>
  <c r="AS34" i="209"/>
  <c r="AR34" i="209"/>
  <c r="AQ34" i="209"/>
  <c r="AX33" i="209"/>
  <c r="AW33" i="209"/>
  <c r="AV33" i="209"/>
  <c r="AU33" i="209"/>
  <c r="AT33" i="209"/>
  <c r="AS33" i="209"/>
  <c r="AR33" i="209"/>
  <c r="AQ33" i="209"/>
  <c r="AX32" i="209"/>
  <c r="AW32" i="209"/>
  <c r="AV32" i="209"/>
  <c r="AU32" i="209"/>
  <c r="AT32" i="209"/>
  <c r="AS32" i="209"/>
  <c r="AR32" i="209"/>
  <c r="AQ32" i="209"/>
  <c r="AX31" i="209"/>
  <c r="AW31" i="209"/>
  <c r="AV31" i="209"/>
  <c r="AU31" i="209"/>
  <c r="AT31" i="209"/>
  <c r="AS31" i="209"/>
  <c r="AR31" i="209"/>
  <c r="AQ31" i="209"/>
  <c r="AX30" i="209"/>
  <c r="AW30" i="209"/>
  <c r="AV30" i="209"/>
  <c r="AU30" i="209"/>
  <c r="AT30" i="209"/>
  <c r="AS30" i="209"/>
  <c r="AR30" i="209"/>
  <c r="AQ30" i="209"/>
  <c r="AX29" i="209"/>
  <c r="AW29" i="209"/>
  <c r="AV29" i="209"/>
  <c r="AU29" i="209"/>
  <c r="AT29" i="209"/>
  <c r="AS29" i="209"/>
  <c r="AR29" i="209"/>
  <c r="AQ29" i="209"/>
  <c r="AX28" i="209"/>
  <c r="AW28" i="209"/>
  <c r="AV28" i="209"/>
  <c r="AU28" i="209"/>
  <c r="AT28" i="209"/>
  <c r="AS28" i="209"/>
  <c r="AR28" i="209"/>
  <c r="AQ28" i="209"/>
  <c r="AX27" i="209"/>
  <c r="AW27" i="209"/>
  <c r="AV27" i="209"/>
  <c r="AU27" i="209"/>
  <c r="AT27" i="209"/>
  <c r="AS27" i="209"/>
  <c r="AR27" i="209"/>
  <c r="AQ27" i="209"/>
  <c r="AX26" i="209"/>
  <c r="AW26" i="209"/>
  <c r="AV26" i="209"/>
  <c r="AU26" i="209"/>
  <c r="AT26" i="209"/>
  <c r="AS26" i="209"/>
  <c r="AR26" i="209"/>
  <c r="AQ26" i="209"/>
  <c r="AX25" i="209"/>
  <c r="AW25" i="209"/>
  <c r="AV25" i="209"/>
  <c r="AU25" i="209"/>
  <c r="AT25" i="209"/>
  <c r="AS25" i="209"/>
  <c r="AR25" i="209"/>
  <c r="AQ25" i="209"/>
  <c r="AX24" i="209"/>
  <c r="AW24" i="209"/>
  <c r="AV24" i="209"/>
  <c r="AU24" i="209"/>
  <c r="AT24" i="209"/>
  <c r="AS24" i="209"/>
  <c r="AR24" i="209"/>
  <c r="AQ24" i="209"/>
  <c r="AX23" i="209"/>
  <c r="AW23" i="209"/>
  <c r="AV23" i="209"/>
  <c r="AU23" i="209"/>
  <c r="AT23" i="209"/>
  <c r="AS23" i="209"/>
  <c r="AR23" i="209"/>
  <c r="AQ23" i="209"/>
  <c r="AX22" i="209"/>
  <c r="AW22" i="209"/>
  <c r="AV22" i="209"/>
  <c r="AU22" i="209"/>
  <c r="AT22" i="209"/>
  <c r="AS22" i="209"/>
  <c r="AR22" i="209"/>
  <c r="AQ22" i="209"/>
  <c r="AX21" i="209"/>
  <c r="AW21" i="209"/>
  <c r="AV21" i="209"/>
  <c r="AU21" i="209"/>
  <c r="AT21" i="209"/>
  <c r="AS21" i="209"/>
  <c r="AR21" i="209"/>
  <c r="AQ21" i="209"/>
  <c r="AX20" i="209"/>
  <c r="AW20" i="209"/>
  <c r="AV20" i="209"/>
  <c r="AU20" i="209"/>
  <c r="AT20" i="209"/>
  <c r="AS20" i="209"/>
  <c r="AR20" i="209"/>
  <c r="AQ20" i="209"/>
  <c r="AX19" i="209"/>
  <c r="AW19" i="209"/>
  <c r="AV19" i="209"/>
  <c r="AU19" i="209"/>
  <c r="AT19" i="209"/>
  <c r="AS19" i="209"/>
  <c r="AR19" i="209"/>
  <c r="AQ19" i="209"/>
  <c r="AX18" i="209"/>
  <c r="AW18" i="209"/>
  <c r="AV18" i="209"/>
  <c r="AU18" i="209"/>
  <c r="AT18" i="209"/>
  <c r="AS18" i="209"/>
  <c r="AR18" i="209"/>
  <c r="AQ18" i="209"/>
  <c r="AX17" i="209"/>
  <c r="AW17" i="209"/>
  <c r="AV17" i="209"/>
  <c r="AU17" i="209"/>
  <c r="AT17" i="209"/>
  <c r="AS17" i="209"/>
  <c r="AR17" i="209"/>
  <c r="AQ17" i="209"/>
  <c r="AX16" i="209"/>
  <c r="AW16" i="209"/>
  <c r="AV16" i="209"/>
  <c r="AU16" i="209"/>
  <c r="AT16" i="209"/>
  <c r="AS16" i="209"/>
  <c r="AR16" i="209"/>
  <c r="AQ16" i="209"/>
  <c r="AX15" i="209"/>
  <c r="AW15" i="209"/>
  <c r="AV15" i="209"/>
  <c r="AU15" i="209"/>
  <c r="AT15" i="209"/>
  <c r="AS15" i="209"/>
  <c r="AR15" i="209"/>
  <c r="AQ15" i="209"/>
  <c r="AX14" i="209"/>
  <c r="AW14" i="209"/>
  <c r="AV14" i="209"/>
  <c r="AU14" i="209"/>
  <c r="AT14" i="209"/>
  <c r="AS14" i="209"/>
  <c r="AR14" i="209"/>
  <c r="AQ14" i="209"/>
  <c r="AX13" i="209"/>
  <c r="AW13" i="209"/>
  <c r="AV13" i="209"/>
  <c r="AU13" i="209"/>
  <c r="AT13" i="209"/>
  <c r="AS13" i="209"/>
  <c r="AR13" i="209"/>
  <c r="AQ13" i="209"/>
  <c r="AX12" i="209"/>
  <c r="AW12" i="209"/>
  <c r="AV12" i="209"/>
  <c r="AU12" i="209"/>
  <c r="AT12" i="209"/>
  <c r="AS12" i="209"/>
  <c r="AR12" i="209"/>
  <c r="AQ12" i="209"/>
  <c r="AX11" i="209"/>
  <c r="AW11" i="209"/>
  <c r="AV11" i="209"/>
  <c r="AU11" i="209"/>
  <c r="AT11" i="209"/>
  <c r="AS11" i="209"/>
  <c r="AR11" i="209"/>
  <c r="AQ11" i="209"/>
  <c r="AX10" i="209"/>
  <c r="AW10" i="209"/>
  <c r="AV10" i="209"/>
  <c r="AU10" i="209"/>
  <c r="AT10" i="209"/>
  <c r="AS10" i="209"/>
  <c r="AR10" i="209"/>
  <c r="AQ10" i="209"/>
  <c r="AX9" i="209"/>
  <c r="AW9" i="209"/>
  <c r="AV9" i="209"/>
  <c r="AU9" i="209"/>
  <c r="AT9" i="209"/>
  <c r="AS9" i="209"/>
  <c r="AR9" i="209"/>
  <c r="AQ9" i="209"/>
  <c r="AX8" i="209"/>
  <c r="AW8" i="209"/>
  <c r="AV8" i="209"/>
  <c r="AU8" i="209"/>
  <c r="AT8" i="209"/>
  <c r="AS8" i="209"/>
  <c r="AR8" i="209"/>
  <c r="AQ8" i="209"/>
  <c r="AX47" i="208"/>
  <c r="AW47" i="208"/>
  <c r="AV47" i="208"/>
  <c r="AU47" i="208"/>
  <c r="AT47" i="208"/>
  <c r="AS47" i="208"/>
  <c r="AR47" i="208"/>
  <c r="AQ47" i="208"/>
  <c r="AX46" i="208"/>
  <c r="AW46" i="208"/>
  <c r="AV46" i="208"/>
  <c r="AU46" i="208"/>
  <c r="AT46" i="208"/>
  <c r="AS46" i="208"/>
  <c r="AR46" i="208"/>
  <c r="AQ46" i="208"/>
  <c r="AX45" i="208"/>
  <c r="AW45" i="208"/>
  <c r="AV45" i="208"/>
  <c r="AU45" i="208"/>
  <c r="AT45" i="208"/>
  <c r="AS45" i="208"/>
  <c r="AR45" i="208"/>
  <c r="AQ45" i="208"/>
  <c r="AX44" i="208"/>
  <c r="AW44" i="208"/>
  <c r="AV44" i="208"/>
  <c r="AU44" i="208"/>
  <c r="AT44" i="208"/>
  <c r="AS44" i="208"/>
  <c r="AR44" i="208"/>
  <c r="AQ44" i="208"/>
  <c r="AX43" i="208"/>
  <c r="AW43" i="208"/>
  <c r="AV43" i="208"/>
  <c r="AU43" i="208"/>
  <c r="AT43" i="208"/>
  <c r="AS43" i="208"/>
  <c r="AR43" i="208"/>
  <c r="AQ43" i="208"/>
  <c r="AX42" i="208"/>
  <c r="AW42" i="208"/>
  <c r="AV42" i="208"/>
  <c r="AU42" i="208"/>
  <c r="AT42" i="208"/>
  <c r="AS42" i="208"/>
  <c r="AR42" i="208"/>
  <c r="AQ42" i="208"/>
  <c r="AX41" i="208"/>
  <c r="AW41" i="208"/>
  <c r="AV41" i="208"/>
  <c r="AU41" i="208"/>
  <c r="AT41" i="208"/>
  <c r="AS41" i="208"/>
  <c r="AR41" i="208"/>
  <c r="AQ41" i="208"/>
  <c r="AX40" i="208"/>
  <c r="AW40" i="208"/>
  <c r="AV40" i="208"/>
  <c r="AU40" i="208"/>
  <c r="AT40" i="208"/>
  <c r="AS40" i="208"/>
  <c r="AR40" i="208"/>
  <c r="AQ40" i="208"/>
  <c r="AX39" i="208"/>
  <c r="AW39" i="208"/>
  <c r="AV39" i="208"/>
  <c r="AU39" i="208"/>
  <c r="AT39" i="208"/>
  <c r="AS39" i="208"/>
  <c r="AR39" i="208"/>
  <c r="AQ39" i="208"/>
  <c r="AX38" i="208"/>
  <c r="AW38" i="208"/>
  <c r="AV38" i="208"/>
  <c r="AU38" i="208"/>
  <c r="AT38" i="208"/>
  <c r="AS38" i="208"/>
  <c r="AR38" i="208"/>
  <c r="AQ38" i="208"/>
  <c r="AX37" i="208"/>
  <c r="AW37" i="208"/>
  <c r="AV37" i="208"/>
  <c r="AU37" i="208"/>
  <c r="AT37" i="208"/>
  <c r="AS37" i="208"/>
  <c r="AR37" i="208"/>
  <c r="AQ37" i="208"/>
  <c r="AX36" i="208"/>
  <c r="AW36" i="208"/>
  <c r="AV36" i="208"/>
  <c r="AU36" i="208"/>
  <c r="AT36" i="208"/>
  <c r="AS36" i="208"/>
  <c r="AR36" i="208"/>
  <c r="AQ36" i="208"/>
  <c r="AX35" i="208"/>
  <c r="AW35" i="208"/>
  <c r="AV35" i="208"/>
  <c r="AU35" i="208"/>
  <c r="AT35" i="208"/>
  <c r="AS35" i="208"/>
  <c r="AR35" i="208"/>
  <c r="AQ35" i="208"/>
  <c r="AX34" i="208"/>
  <c r="AW34" i="208"/>
  <c r="AV34" i="208"/>
  <c r="AU34" i="208"/>
  <c r="AT34" i="208"/>
  <c r="AS34" i="208"/>
  <c r="AR34" i="208"/>
  <c r="AQ34" i="208"/>
  <c r="AX33" i="208"/>
  <c r="AW33" i="208"/>
  <c r="AV33" i="208"/>
  <c r="AU33" i="208"/>
  <c r="AT33" i="208"/>
  <c r="AS33" i="208"/>
  <c r="AR33" i="208"/>
  <c r="AQ33" i="208"/>
  <c r="AX32" i="208"/>
  <c r="AW32" i="208"/>
  <c r="AV32" i="208"/>
  <c r="AU32" i="208"/>
  <c r="AT32" i="208"/>
  <c r="AS32" i="208"/>
  <c r="AR32" i="208"/>
  <c r="AQ32" i="208"/>
  <c r="AX31" i="208"/>
  <c r="AW31" i="208"/>
  <c r="AV31" i="208"/>
  <c r="AU31" i="208"/>
  <c r="AT31" i="208"/>
  <c r="AS31" i="208"/>
  <c r="AR31" i="208"/>
  <c r="AQ31" i="208"/>
  <c r="AX30" i="208"/>
  <c r="AW30" i="208"/>
  <c r="AV30" i="208"/>
  <c r="AU30" i="208"/>
  <c r="AT30" i="208"/>
  <c r="AS30" i="208"/>
  <c r="AR30" i="208"/>
  <c r="AQ30" i="208"/>
  <c r="AX29" i="208"/>
  <c r="AW29" i="208"/>
  <c r="AV29" i="208"/>
  <c r="AU29" i="208"/>
  <c r="AT29" i="208"/>
  <c r="AS29" i="208"/>
  <c r="AR29" i="208"/>
  <c r="AQ29" i="208"/>
  <c r="AX28" i="208"/>
  <c r="AW28" i="208"/>
  <c r="AV28" i="208"/>
  <c r="AU28" i="208"/>
  <c r="AT28" i="208"/>
  <c r="AS28" i="208"/>
  <c r="AR28" i="208"/>
  <c r="AQ28" i="208"/>
  <c r="AX27" i="208"/>
  <c r="AW27" i="208"/>
  <c r="AV27" i="208"/>
  <c r="AU27" i="208"/>
  <c r="AT27" i="208"/>
  <c r="AS27" i="208"/>
  <c r="AR27" i="208"/>
  <c r="AQ27" i="208"/>
  <c r="AX26" i="208"/>
  <c r="AW26" i="208"/>
  <c r="AV26" i="208"/>
  <c r="AU26" i="208"/>
  <c r="AT26" i="208"/>
  <c r="AS26" i="208"/>
  <c r="AR26" i="208"/>
  <c r="AQ26" i="208"/>
  <c r="AX25" i="208"/>
  <c r="AW25" i="208"/>
  <c r="AV25" i="208"/>
  <c r="AU25" i="208"/>
  <c r="AT25" i="208"/>
  <c r="AS25" i="208"/>
  <c r="AR25" i="208"/>
  <c r="AQ25" i="208"/>
  <c r="AX24" i="208"/>
  <c r="AW24" i="208"/>
  <c r="AV24" i="208"/>
  <c r="AU24" i="208"/>
  <c r="AT24" i="208"/>
  <c r="AS24" i="208"/>
  <c r="AR24" i="208"/>
  <c r="AQ24" i="208"/>
  <c r="AX23" i="208"/>
  <c r="AW23" i="208"/>
  <c r="AV23" i="208"/>
  <c r="AU23" i="208"/>
  <c r="AT23" i="208"/>
  <c r="AS23" i="208"/>
  <c r="AR23" i="208"/>
  <c r="AQ23" i="208"/>
  <c r="AX22" i="208"/>
  <c r="AW22" i="208"/>
  <c r="AV22" i="208"/>
  <c r="AU22" i="208"/>
  <c r="AT22" i="208"/>
  <c r="AS22" i="208"/>
  <c r="AR22" i="208"/>
  <c r="AQ22" i="208"/>
  <c r="AX21" i="208"/>
  <c r="AW21" i="208"/>
  <c r="AV21" i="208"/>
  <c r="AU21" i="208"/>
  <c r="AT21" i="208"/>
  <c r="AS21" i="208"/>
  <c r="AR21" i="208"/>
  <c r="AQ21" i="208"/>
  <c r="AX20" i="208"/>
  <c r="AW20" i="208"/>
  <c r="AV20" i="208"/>
  <c r="AU20" i="208"/>
  <c r="AT20" i="208"/>
  <c r="AS20" i="208"/>
  <c r="AR20" i="208"/>
  <c r="AQ20" i="208"/>
  <c r="AX19" i="208"/>
  <c r="AW19" i="208"/>
  <c r="AV19" i="208"/>
  <c r="AU19" i="208"/>
  <c r="AT19" i="208"/>
  <c r="AS19" i="208"/>
  <c r="AR19" i="208"/>
  <c r="AQ19" i="208"/>
  <c r="AX18" i="208"/>
  <c r="AW18" i="208"/>
  <c r="AV18" i="208"/>
  <c r="AU18" i="208"/>
  <c r="AT18" i="208"/>
  <c r="AS18" i="208"/>
  <c r="AR18" i="208"/>
  <c r="AQ18" i="208"/>
  <c r="AX17" i="208"/>
  <c r="AW17" i="208"/>
  <c r="AV17" i="208"/>
  <c r="AU17" i="208"/>
  <c r="AT17" i="208"/>
  <c r="AS17" i="208"/>
  <c r="AR17" i="208"/>
  <c r="AQ17" i="208"/>
  <c r="AX16" i="208"/>
  <c r="AW16" i="208"/>
  <c r="AV16" i="208"/>
  <c r="AU16" i="208"/>
  <c r="AT16" i="208"/>
  <c r="AS16" i="208"/>
  <c r="AR16" i="208"/>
  <c r="AQ16" i="208"/>
  <c r="AX15" i="208"/>
  <c r="AW15" i="208"/>
  <c r="AV15" i="208"/>
  <c r="AU15" i="208"/>
  <c r="AT15" i="208"/>
  <c r="AS15" i="208"/>
  <c r="AR15" i="208"/>
  <c r="AQ15" i="208"/>
  <c r="AX14" i="208"/>
  <c r="AW14" i="208"/>
  <c r="AV14" i="208"/>
  <c r="AU14" i="208"/>
  <c r="AT14" i="208"/>
  <c r="AS14" i="208"/>
  <c r="AR14" i="208"/>
  <c r="AQ14" i="208"/>
  <c r="AX13" i="208"/>
  <c r="AW13" i="208"/>
  <c r="AV13" i="208"/>
  <c r="AU13" i="208"/>
  <c r="AT13" i="208"/>
  <c r="AS13" i="208"/>
  <c r="AR13" i="208"/>
  <c r="AQ13" i="208"/>
  <c r="AX12" i="208"/>
  <c r="AW12" i="208"/>
  <c r="AV12" i="208"/>
  <c r="AU12" i="208"/>
  <c r="AT12" i="208"/>
  <c r="AS12" i="208"/>
  <c r="AR12" i="208"/>
  <c r="AQ12" i="208"/>
  <c r="AX11" i="208"/>
  <c r="AW11" i="208"/>
  <c r="AV11" i="208"/>
  <c r="AU11" i="208"/>
  <c r="AT11" i="208"/>
  <c r="AS11" i="208"/>
  <c r="AR11" i="208"/>
  <c r="AQ11" i="208"/>
  <c r="AX10" i="208"/>
  <c r="AW10" i="208"/>
  <c r="AV10" i="208"/>
  <c r="AU10" i="208"/>
  <c r="AT10" i="208"/>
  <c r="AS10" i="208"/>
  <c r="AR10" i="208"/>
  <c r="AQ10" i="208"/>
  <c r="AX9" i="208"/>
  <c r="AW9" i="208"/>
  <c r="AV9" i="208"/>
  <c r="AU9" i="208"/>
  <c r="AT9" i="208"/>
  <c r="AS9" i="208"/>
  <c r="AR9" i="208"/>
  <c r="AQ9" i="208"/>
  <c r="AX8" i="208"/>
  <c r="AW8" i="208"/>
  <c r="AV8" i="208"/>
  <c r="AU8" i="208"/>
  <c r="AT8" i="208"/>
  <c r="AS8" i="208"/>
  <c r="AR8" i="208"/>
  <c r="AQ8" i="208"/>
  <c r="AX47" i="207"/>
  <c r="AW47" i="207"/>
  <c r="AV47" i="207"/>
  <c r="AU47" i="207"/>
  <c r="AT47" i="207"/>
  <c r="AS47" i="207"/>
  <c r="AR47" i="207"/>
  <c r="AQ47" i="207"/>
  <c r="AX46" i="207"/>
  <c r="AW46" i="207"/>
  <c r="AV46" i="207"/>
  <c r="AU46" i="207"/>
  <c r="AT46" i="207"/>
  <c r="AS46" i="207"/>
  <c r="AR46" i="207"/>
  <c r="AQ46" i="207"/>
  <c r="AX45" i="207"/>
  <c r="AW45" i="207"/>
  <c r="AV45" i="207"/>
  <c r="AU45" i="207"/>
  <c r="AT45" i="207"/>
  <c r="AS45" i="207"/>
  <c r="AR45" i="207"/>
  <c r="AQ45" i="207"/>
  <c r="AX44" i="207"/>
  <c r="AW44" i="207"/>
  <c r="AV44" i="207"/>
  <c r="AU44" i="207"/>
  <c r="AT44" i="207"/>
  <c r="AS44" i="207"/>
  <c r="AR44" i="207"/>
  <c r="AQ44" i="207"/>
  <c r="AX43" i="207"/>
  <c r="AW43" i="207"/>
  <c r="AV43" i="207"/>
  <c r="AU43" i="207"/>
  <c r="AT43" i="207"/>
  <c r="AS43" i="207"/>
  <c r="AR43" i="207"/>
  <c r="AQ43" i="207"/>
  <c r="AX42" i="207"/>
  <c r="AW42" i="207"/>
  <c r="AV42" i="207"/>
  <c r="AU42" i="207"/>
  <c r="AT42" i="207"/>
  <c r="AS42" i="207"/>
  <c r="AR42" i="207"/>
  <c r="AQ42" i="207"/>
  <c r="AX41" i="207"/>
  <c r="AW41" i="207"/>
  <c r="AV41" i="207"/>
  <c r="AU41" i="207"/>
  <c r="AT41" i="207"/>
  <c r="AS41" i="207"/>
  <c r="AR41" i="207"/>
  <c r="AQ41" i="207"/>
  <c r="AX40" i="207"/>
  <c r="AW40" i="207"/>
  <c r="AV40" i="207"/>
  <c r="AU40" i="207"/>
  <c r="AT40" i="207"/>
  <c r="AS40" i="207"/>
  <c r="AR40" i="207"/>
  <c r="AQ40" i="207"/>
  <c r="AX39" i="207"/>
  <c r="AW39" i="207"/>
  <c r="AV39" i="207"/>
  <c r="AU39" i="207"/>
  <c r="AT39" i="207"/>
  <c r="AS39" i="207"/>
  <c r="AR39" i="207"/>
  <c r="AQ39" i="207"/>
  <c r="AX38" i="207"/>
  <c r="AW38" i="207"/>
  <c r="AV38" i="207"/>
  <c r="AU38" i="207"/>
  <c r="AT38" i="207"/>
  <c r="AS38" i="207"/>
  <c r="AR38" i="207"/>
  <c r="AQ38" i="207"/>
  <c r="AX37" i="207"/>
  <c r="AW37" i="207"/>
  <c r="AV37" i="207"/>
  <c r="AU37" i="207"/>
  <c r="AT37" i="207"/>
  <c r="AS37" i="207"/>
  <c r="AR37" i="207"/>
  <c r="AQ37" i="207"/>
  <c r="AX36" i="207"/>
  <c r="AW36" i="207"/>
  <c r="AV36" i="207"/>
  <c r="AU36" i="207"/>
  <c r="AT36" i="207"/>
  <c r="AS36" i="207"/>
  <c r="AR36" i="207"/>
  <c r="AQ36" i="207"/>
  <c r="AX35" i="207"/>
  <c r="AW35" i="207"/>
  <c r="AV35" i="207"/>
  <c r="AU35" i="207"/>
  <c r="AT35" i="207"/>
  <c r="AS35" i="207"/>
  <c r="AR35" i="207"/>
  <c r="AQ35" i="207"/>
  <c r="AX34" i="207"/>
  <c r="AW34" i="207"/>
  <c r="AV34" i="207"/>
  <c r="AU34" i="207"/>
  <c r="AT34" i="207"/>
  <c r="AS34" i="207"/>
  <c r="AR34" i="207"/>
  <c r="AQ34" i="207"/>
  <c r="AX33" i="207"/>
  <c r="AW33" i="207"/>
  <c r="AV33" i="207"/>
  <c r="AU33" i="207"/>
  <c r="AT33" i="207"/>
  <c r="AS33" i="207"/>
  <c r="AR33" i="207"/>
  <c r="AQ33" i="207"/>
  <c r="AX32" i="207"/>
  <c r="AW32" i="207"/>
  <c r="AV32" i="207"/>
  <c r="AU32" i="207"/>
  <c r="AT32" i="207"/>
  <c r="AS32" i="207"/>
  <c r="AR32" i="207"/>
  <c r="AQ32" i="207"/>
  <c r="AX31" i="207"/>
  <c r="AW31" i="207"/>
  <c r="AV31" i="207"/>
  <c r="AU31" i="207"/>
  <c r="AT31" i="207"/>
  <c r="AS31" i="207"/>
  <c r="AR31" i="207"/>
  <c r="AQ31" i="207"/>
  <c r="AX30" i="207"/>
  <c r="AW30" i="207"/>
  <c r="AV30" i="207"/>
  <c r="AU30" i="207"/>
  <c r="AT30" i="207"/>
  <c r="AS30" i="207"/>
  <c r="AR30" i="207"/>
  <c r="AQ30" i="207"/>
  <c r="AX29" i="207"/>
  <c r="AW29" i="207"/>
  <c r="AV29" i="207"/>
  <c r="AU29" i="207"/>
  <c r="AT29" i="207"/>
  <c r="AS29" i="207"/>
  <c r="AR29" i="207"/>
  <c r="AQ29" i="207"/>
  <c r="AX28" i="207"/>
  <c r="AW28" i="207"/>
  <c r="AV28" i="207"/>
  <c r="AU28" i="207"/>
  <c r="AT28" i="207"/>
  <c r="AS28" i="207"/>
  <c r="AR28" i="207"/>
  <c r="AQ28" i="207"/>
  <c r="AX27" i="207"/>
  <c r="AW27" i="207"/>
  <c r="AV27" i="207"/>
  <c r="AU27" i="207"/>
  <c r="AT27" i="207"/>
  <c r="AS27" i="207"/>
  <c r="AR27" i="207"/>
  <c r="AQ27" i="207"/>
  <c r="AX26" i="207"/>
  <c r="AW26" i="207"/>
  <c r="AV26" i="207"/>
  <c r="AU26" i="207"/>
  <c r="AT26" i="207"/>
  <c r="AS26" i="207"/>
  <c r="AR26" i="207"/>
  <c r="AQ26" i="207"/>
  <c r="AX25" i="207"/>
  <c r="AW25" i="207"/>
  <c r="AV25" i="207"/>
  <c r="AU25" i="207"/>
  <c r="AT25" i="207"/>
  <c r="AS25" i="207"/>
  <c r="AR25" i="207"/>
  <c r="AQ25" i="207"/>
  <c r="AX24" i="207"/>
  <c r="AW24" i="207"/>
  <c r="AV24" i="207"/>
  <c r="AU24" i="207"/>
  <c r="AT24" i="207"/>
  <c r="AS24" i="207"/>
  <c r="AR24" i="207"/>
  <c r="AQ24" i="207"/>
  <c r="AX23" i="207"/>
  <c r="AW23" i="207"/>
  <c r="AV23" i="207"/>
  <c r="AU23" i="207"/>
  <c r="AT23" i="207"/>
  <c r="AS23" i="207"/>
  <c r="AR23" i="207"/>
  <c r="AQ23" i="207"/>
  <c r="AX22" i="207"/>
  <c r="AW22" i="207"/>
  <c r="AV22" i="207"/>
  <c r="AU22" i="207"/>
  <c r="AT22" i="207"/>
  <c r="AS22" i="207"/>
  <c r="AR22" i="207"/>
  <c r="AQ22" i="207"/>
  <c r="AX21" i="207"/>
  <c r="AW21" i="207"/>
  <c r="AV21" i="207"/>
  <c r="AU21" i="207"/>
  <c r="AT21" i="207"/>
  <c r="AS21" i="207"/>
  <c r="AR21" i="207"/>
  <c r="AQ21" i="207"/>
  <c r="AX20" i="207"/>
  <c r="AW20" i="207"/>
  <c r="AV20" i="207"/>
  <c r="AU20" i="207"/>
  <c r="AT20" i="207"/>
  <c r="AS20" i="207"/>
  <c r="AR20" i="207"/>
  <c r="AQ20" i="207"/>
  <c r="AX19" i="207"/>
  <c r="AW19" i="207"/>
  <c r="AV19" i="207"/>
  <c r="AU19" i="207"/>
  <c r="AT19" i="207"/>
  <c r="AS19" i="207"/>
  <c r="AR19" i="207"/>
  <c r="AQ19" i="207"/>
  <c r="AX18" i="207"/>
  <c r="AW18" i="207"/>
  <c r="AV18" i="207"/>
  <c r="AU18" i="207"/>
  <c r="AT18" i="207"/>
  <c r="AS18" i="207"/>
  <c r="AR18" i="207"/>
  <c r="AQ18" i="207"/>
  <c r="AX17" i="207"/>
  <c r="AW17" i="207"/>
  <c r="AV17" i="207"/>
  <c r="AU17" i="207"/>
  <c r="AT17" i="207"/>
  <c r="AS17" i="207"/>
  <c r="AR17" i="207"/>
  <c r="AQ17" i="207"/>
  <c r="AX16" i="207"/>
  <c r="AW16" i="207"/>
  <c r="AV16" i="207"/>
  <c r="AU16" i="207"/>
  <c r="AT16" i="207"/>
  <c r="AS16" i="207"/>
  <c r="AR16" i="207"/>
  <c r="AQ16" i="207"/>
  <c r="AX15" i="207"/>
  <c r="AW15" i="207"/>
  <c r="AV15" i="207"/>
  <c r="AU15" i="207"/>
  <c r="AT15" i="207"/>
  <c r="AS15" i="207"/>
  <c r="AR15" i="207"/>
  <c r="AQ15" i="207"/>
  <c r="AX14" i="207"/>
  <c r="AW14" i="207"/>
  <c r="AV14" i="207"/>
  <c r="AU14" i="207"/>
  <c r="AT14" i="207"/>
  <c r="AS14" i="207"/>
  <c r="AR14" i="207"/>
  <c r="AQ14" i="207"/>
  <c r="AX13" i="207"/>
  <c r="AW13" i="207"/>
  <c r="AV13" i="207"/>
  <c r="AU13" i="207"/>
  <c r="AT13" i="207"/>
  <c r="AS13" i="207"/>
  <c r="AR13" i="207"/>
  <c r="AQ13" i="207"/>
  <c r="AX12" i="207"/>
  <c r="AW12" i="207"/>
  <c r="AV12" i="207"/>
  <c r="AU12" i="207"/>
  <c r="AT12" i="207"/>
  <c r="AS12" i="207"/>
  <c r="AR12" i="207"/>
  <c r="AQ12" i="207"/>
  <c r="AX11" i="207"/>
  <c r="AW11" i="207"/>
  <c r="AV11" i="207"/>
  <c r="AU11" i="207"/>
  <c r="AT11" i="207"/>
  <c r="AS11" i="207"/>
  <c r="AR11" i="207"/>
  <c r="AQ11" i="207"/>
  <c r="AX10" i="207"/>
  <c r="AW10" i="207"/>
  <c r="AV10" i="207"/>
  <c r="AU10" i="207"/>
  <c r="AT10" i="207"/>
  <c r="AS10" i="207"/>
  <c r="AR10" i="207"/>
  <c r="AQ10" i="207"/>
  <c r="AX9" i="207"/>
  <c r="AW9" i="207"/>
  <c r="AV9" i="207"/>
  <c r="AU9" i="207"/>
  <c r="AT9" i="207"/>
  <c r="AS9" i="207"/>
  <c r="AR9" i="207"/>
  <c r="AQ9" i="207"/>
  <c r="AX8" i="207"/>
  <c r="AW8" i="207"/>
  <c r="AV8" i="207"/>
  <c r="AU8" i="207"/>
  <c r="AT8" i="207"/>
  <c r="AS8" i="207"/>
  <c r="AR8" i="207"/>
  <c r="AQ8" i="207"/>
  <c r="AX47" i="206"/>
  <c r="AW47" i="206"/>
  <c r="AV47" i="206"/>
  <c r="AU47" i="206"/>
  <c r="AT47" i="206"/>
  <c r="AS47" i="206"/>
  <c r="AR47" i="206"/>
  <c r="AQ47" i="206"/>
  <c r="AX46" i="206"/>
  <c r="AW46" i="206"/>
  <c r="AV46" i="206"/>
  <c r="AU46" i="206"/>
  <c r="AT46" i="206"/>
  <c r="AS46" i="206"/>
  <c r="AR46" i="206"/>
  <c r="AQ46" i="206"/>
  <c r="AX45" i="206"/>
  <c r="AW45" i="206"/>
  <c r="AV45" i="206"/>
  <c r="AU45" i="206"/>
  <c r="AT45" i="206"/>
  <c r="AS45" i="206"/>
  <c r="AR45" i="206"/>
  <c r="AQ45" i="206"/>
  <c r="AX44" i="206"/>
  <c r="AW44" i="206"/>
  <c r="AV44" i="206"/>
  <c r="AU44" i="206"/>
  <c r="AT44" i="206"/>
  <c r="AS44" i="206"/>
  <c r="AR44" i="206"/>
  <c r="AQ44" i="206"/>
  <c r="AX43" i="206"/>
  <c r="AW43" i="206"/>
  <c r="AV43" i="206"/>
  <c r="AU43" i="206"/>
  <c r="AT43" i="206"/>
  <c r="AS43" i="206"/>
  <c r="AR43" i="206"/>
  <c r="AQ43" i="206"/>
  <c r="AX42" i="206"/>
  <c r="AW42" i="206"/>
  <c r="AV42" i="206"/>
  <c r="AU42" i="206"/>
  <c r="AT42" i="206"/>
  <c r="AS42" i="206"/>
  <c r="AR42" i="206"/>
  <c r="AQ42" i="206"/>
  <c r="AX41" i="206"/>
  <c r="AW41" i="206"/>
  <c r="AV41" i="206"/>
  <c r="AU41" i="206"/>
  <c r="AT41" i="206"/>
  <c r="AS41" i="206"/>
  <c r="AR41" i="206"/>
  <c r="AQ41" i="206"/>
  <c r="AX40" i="206"/>
  <c r="AW40" i="206"/>
  <c r="AV40" i="206"/>
  <c r="AU40" i="206"/>
  <c r="AT40" i="206"/>
  <c r="AS40" i="206"/>
  <c r="AR40" i="206"/>
  <c r="AQ40" i="206"/>
  <c r="AX39" i="206"/>
  <c r="AW39" i="206"/>
  <c r="AV39" i="206"/>
  <c r="AU39" i="206"/>
  <c r="AT39" i="206"/>
  <c r="AS39" i="206"/>
  <c r="AR39" i="206"/>
  <c r="AQ39" i="206"/>
  <c r="AX38" i="206"/>
  <c r="AW38" i="206"/>
  <c r="AV38" i="206"/>
  <c r="AU38" i="206"/>
  <c r="AT38" i="206"/>
  <c r="AS38" i="206"/>
  <c r="AR38" i="206"/>
  <c r="AQ38" i="206"/>
  <c r="AX37" i="206"/>
  <c r="AW37" i="206"/>
  <c r="AV37" i="206"/>
  <c r="AU37" i="206"/>
  <c r="AT37" i="206"/>
  <c r="AS37" i="206"/>
  <c r="AR37" i="206"/>
  <c r="AQ37" i="206"/>
  <c r="AX36" i="206"/>
  <c r="AW36" i="206"/>
  <c r="AV36" i="206"/>
  <c r="AU36" i="206"/>
  <c r="AT36" i="206"/>
  <c r="AS36" i="206"/>
  <c r="AR36" i="206"/>
  <c r="AQ36" i="206"/>
  <c r="AX35" i="206"/>
  <c r="AW35" i="206"/>
  <c r="AV35" i="206"/>
  <c r="AU35" i="206"/>
  <c r="AT35" i="206"/>
  <c r="AS35" i="206"/>
  <c r="AR35" i="206"/>
  <c r="AQ35" i="206"/>
  <c r="AX34" i="206"/>
  <c r="AW34" i="206"/>
  <c r="AV34" i="206"/>
  <c r="AU34" i="206"/>
  <c r="AT34" i="206"/>
  <c r="AS34" i="206"/>
  <c r="AR34" i="206"/>
  <c r="AQ34" i="206"/>
  <c r="AX33" i="206"/>
  <c r="AW33" i="206"/>
  <c r="AV33" i="206"/>
  <c r="AU33" i="206"/>
  <c r="AT33" i="206"/>
  <c r="AS33" i="206"/>
  <c r="AR33" i="206"/>
  <c r="AQ33" i="206"/>
  <c r="AX32" i="206"/>
  <c r="AW32" i="206"/>
  <c r="AV32" i="206"/>
  <c r="AU32" i="206"/>
  <c r="AT32" i="206"/>
  <c r="AS32" i="206"/>
  <c r="AR32" i="206"/>
  <c r="AQ32" i="206"/>
  <c r="AX31" i="206"/>
  <c r="AW31" i="206"/>
  <c r="AV31" i="206"/>
  <c r="AU31" i="206"/>
  <c r="AT31" i="206"/>
  <c r="AS31" i="206"/>
  <c r="AR31" i="206"/>
  <c r="AQ31" i="206"/>
  <c r="AX30" i="206"/>
  <c r="AW30" i="206"/>
  <c r="AV30" i="206"/>
  <c r="AU30" i="206"/>
  <c r="AT30" i="206"/>
  <c r="AS30" i="206"/>
  <c r="AR30" i="206"/>
  <c r="AQ30" i="206"/>
  <c r="AX29" i="206"/>
  <c r="AW29" i="206"/>
  <c r="AV29" i="206"/>
  <c r="AU29" i="206"/>
  <c r="AT29" i="206"/>
  <c r="AS29" i="206"/>
  <c r="AR29" i="206"/>
  <c r="AQ29" i="206"/>
  <c r="AX28" i="206"/>
  <c r="AW28" i="206"/>
  <c r="AV28" i="206"/>
  <c r="AU28" i="206"/>
  <c r="AT28" i="206"/>
  <c r="AS28" i="206"/>
  <c r="AR28" i="206"/>
  <c r="AQ28" i="206"/>
  <c r="AX27" i="206"/>
  <c r="AW27" i="206"/>
  <c r="AV27" i="206"/>
  <c r="AU27" i="206"/>
  <c r="AT27" i="206"/>
  <c r="AS27" i="206"/>
  <c r="AR27" i="206"/>
  <c r="AQ27" i="206"/>
  <c r="AX26" i="206"/>
  <c r="AW26" i="206"/>
  <c r="AV26" i="206"/>
  <c r="AU26" i="206"/>
  <c r="AT26" i="206"/>
  <c r="AS26" i="206"/>
  <c r="AR26" i="206"/>
  <c r="AQ26" i="206"/>
  <c r="AX25" i="206"/>
  <c r="AW25" i="206"/>
  <c r="AV25" i="206"/>
  <c r="AU25" i="206"/>
  <c r="AT25" i="206"/>
  <c r="AS25" i="206"/>
  <c r="AR25" i="206"/>
  <c r="AQ25" i="206"/>
  <c r="AX24" i="206"/>
  <c r="AW24" i="206"/>
  <c r="AV24" i="206"/>
  <c r="AU24" i="206"/>
  <c r="AT24" i="206"/>
  <c r="AS24" i="206"/>
  <c r="AR24" i="206"/>
  <c r="AQ24" i="206"/>
  <c r="AX23" i="206"/>
  <c r="AW23" i="206"/>
  <c r="AV23" i="206"/>
  <c r="AU23" i="206"/>
  <c r="AT23" i="206"/>
  <c r="AS23" i="206"/>
  <c r="AR23" i="206"/>
  <c r="AQ23" i="206"/>
  <c r="AX22" i="206"/>
  <c r="AW22" i="206"/>
  <c r="AV22" i="206"/>
  <c r="AU22" i="206"/>
  <c r="AT22" i="206"/>
  <c r="AS22" i="206"/>
  <c r="AR22" i="206"/>
  <c r="AQ22" i="206"/>
  <c r="AX21" i="206"/>
  <c r="AW21" i="206"/>
  <c r="AV21" i="206"/>
  <c r="AU21" i="206"/>
  <c r="AT21" i="206"/>
  <c r="AS21" i="206"/>
  <c r="AR21" i="206"/>
  <c r="AQ21" i="206"/>
  <c r="AX20" i="206"/>
  <c r="AW20" i="206"/>
  <c r="AV20" i="206"/>
  <c r="AU20" i="206"/>
  <c r="AT20" i="206"/>
  <c r="AS20" i="206"/>
  <c r="AR20" i="206"/>
  <c r="AQ20" i="206"/>
  <c r="AX19" i="206"/>
  <c r="AW19" i="206"/>
  <c r="AV19" i="206"/>
  <c r="AU19" i="206"/>
  <c r="AT19" i="206"/>
  <c r="AS19" i="206"/>
  <c r="AR19" i="206"/>
  <c r="AQ19" i="206"/>
  <c r="AX18" i="206"/>
  <c r="AW18" i="206"/>
  <c r="AV18" i="206"/>
  <c r="AU18" i="206"/>
  <c r="AT18" i="206"/>
  <c r="AS18" i="206"/>
  <c r="AR18" i="206"/>
  <c r="AQ18" i="206"/>
  <c r="AX17" i="206"/>
  <c r="AW17" i="206"/>
  <c r="AV17" i="206"/>
  <c r="AU17" i="206"/>
  <c r="AT17" i="206"/>
  <c r="AS17" i="206"/>
  <c r="AR17" i="206"/>
  <c r="AQ17" i="206"/>
  <c r="AX16" i="206"/>
  <c r="AW16" i="206"/>
  <c r="AV16" i="206"/>
  <c r="AU16" i="206"/>
  <c r="AT16" i="206"/>
  <c r="AS16" i="206"/>
  <c r="AR16" i="206"/>
  <c r="AQ16" i="206"/>
  <c r="AX15" i="206"/>
  <c r="AW15" i="206"/>
  <c r="AV15" i="206"/>
  <c r="AU15" i="206"/>
  <c r="AT15" i="206"/>
  <c r="AS15" i="206"/>
  <c r="AR15" i="206"/>
  <c r="AQ15" i="206"/>
  <c r="AX14" i="206"/>
  <c r="AW14" i="206"/>
  <c r="AV14" i="206"/>
  <c r="AU14" i="206"/>
  <c r="AT14" i="206"/>
  <c r="AS14" i="206"/>
  <c r="AR14" i="206"/>
  <c r="AQ14" i="206"/>
  <c r="AX13" i="206"/>
  <c r="AW13" i="206"/>
  <c r="AV13" i="206"/>
  <c r="AU13" i="206"/>
  <c r="AT13" i="206"/>
  <c r="AS13" i="206"/>
  <c r="AR13" i="206"/>
  <c r="AQ13" i="206"/>
  <c r="AX12" i="206"/>
  <c r="AW12" i="206"/>
  <c r="AV12" i="206"/>
  <c r="AU12" i="206"/>
  <c r="AT12" i="206"/>
  <c r="AS12" i="206"/>
  <c r="AR12" i="206"/>
  <c r="AQ12" i="206"/>
  <c r="AX11" i="206"/>
  <c r="AW11" i="206"/>
  <c r="AV11" i="206"/>
  <c r="AU11" i="206"/>
  <c r="AT11" i="206"/>
  <c r="AS11" i="206"/>
  <c r="AR11" i="206"/>
  <c r="AQ11" i="206"/>
  <c r="AX10" i="206"/>
  <c r="AW10" i="206"/>
  <c r="AV10" i="206"/>
  <c r="AU10" i="206"/>
  <c r="AT10" i="206"/>
  <c r="AS10" i="206"/>
  <c r="AR10" i="206"/>
  <c r="AQ10" i="206"/>
  <c r="AX9" i="206"/>
  <c r="AW9" i="206"/>
  <c r="AV9" i="206"/>
  <c r="AU9" i="206"/>
  <c r="AT9" i="206"/>
  <c r="AS9" i="206"/>
  <c r="AR9" i="206"/>
  <c r="AQ9" i="206"/>
  <c r="AX8" i="206"/>
  <c r="AW8" i="206"/>
  <c r="AV8" i="206"/>
  <c r="AU8" i="206"/>
  <c r="AT8" i="206"/>
  <c r="AS8" i="206"/>
  <c r="AR8" i="206"/>
  <c r="AQ8" i="206"/>
  <c r="AQ8" i="205"/>
  <c r="AR8" i="205"/>
  <c r="AS8" i="205"/>
  <c r="AT8" i="205"/>
  <c r="AU8" i="205"/>
  <c r="AV8" i="205"/>
  <c r="AW8" i="205"/>
  <c r="AX8" i="205"/>
  <c r="AQ9" i="205"/>
  <c r="AR9" i="205"/>
  <c r="AS9" i="205"/>
  <c r="AT9" i="205"/>
  <c r="AU9" i="205"/>
  <c r="AV9" i="205"/>
  <c r="AW9" i="205"/>
  <c r="AX9" i="205"/>
  <c r="AQ10" i="205"/>
  <c r="AR10" i="205"/>
  <c r="AS10" i="205"/>
  <c r="AT10" i="205"/>
  <c r="AU10" i="205"/>
  <c r="AV10" i="205"/>
  <c r="AW10" i="205"/>
  <c r="AX10" i="205"/>
  <c r="AQ11" i="205"/>
  <c r="AR11" i="205"/>
  <c r="AS11" i="205"/>
  <c r="AT11" i="205"/>
  <c r="AU11" i="205"/>
  <c r="AV11" i="205"/>
  <c r="AW11" i="205"/>
  <c r="AX11" i="205"/>
  <c r="AQ12" i="205"/>
  <c r="AR12" i="205"/>
  <c r="AS12" i="205"/>
  <c r="AT12" i="205"/>
  <c r="AU12" i="205"/>
  <c r="AV12" i="205"/>
  <c r="AW12" i="205"/>
  <c r="AX12" i="205"/>
  <c r="AQ13" i="205"/>
  <c r="AR13" i="205"/>
  <c r="AS13" i="205"/>
  <c r="AT13" i="205"/>
  <c r="AU13" i="205"/>
  <c r="AV13" i="205"/>
  <c r="AW13" i="205"/>
  <c r="AX13" i="205"/>
  <c r="AQ14" i="205"/>
  <c r="AR14" i="205"/>
  <c r="AS14" i="205"/>
  <c r="AT14" i="205"/>
  <c r="AU14" i="205"/>
  <c r="AV14" i="205"/>
  <c r="AW14" i="205"/>
  <c r="AX14" i="205"/>
  <c r="AQ15" i="205"/>
  <c r="AR15" i="205"/>
  <c r="AS15" i="205"/>
  <c r="AT15" i="205"/>
  <c r="AU15" i="205"/>
  <c r="AV15" i="205"/>
  <c r="AW15" i="205"/>
  <c r="AX15" i="205"/>
  <c r="AQ16" i="205"/>
  <c r="AR16" i="205"/>
  <c r="AS16" i="205"/>
  <c r="AT16" i="205"/>
  <c r="AU16" i="205"/>
  <c r="AV16" i="205"/>
  <c r="AW16" i="205"/>
  <c r="AX16" i="205"/>
  <c r="AQ17" i="205"/>
  <c r="AR17" i="205"/>
  <c r="AS17" i="205"/>
  <c r="AT17" i="205"/>
  <c r="AU17" i="205"/>
  <c r="AV17" i="205"/>
  <c r="AW17" i="205"/>
  <c r="AX17" i="205"/>
  <c r="AQ18" i="205"/>
  <c r="AR18" i="205"/>
  <c r="AS18" i="205"/>
  <c r="AT18" i="205"/>
  <c r="AU18" i="205"/>
  <c r="AV18" i="205"/>
  <c r="AW18" i="205"/>
  <c r="AX18" i="205"/>
  <c r="AQ19" i="205"/>
  <c r="AR19" i="205"/>
  <c r="AS19" i="205"/>
  <c r="AT19" i="205"/>
  <c r="AU19" i="205"/>
  <c r="AV19" i="205"/>
  <c r="AW19" i="205"/>
  <c r="AX19" i="205"/>
  <c r="AQ20" i="205"/>
  <c r="AR20" i="205"/>
  <c r="AS20" i="205"/>
  <c r="AT20" i="205"/>
  <c r="AU20" i="205"/>
  <c r="AV20" i="205"/>
  <c r="AW20" i="205"/>
  <c r="AX20" i="205"/>
  <c r="AQ21" i="205"/>
  <c r="AR21" i="205"/>
  <c r="AS21" i="205"/>
  <c r="AT21" i="205"/>
  <c r="AU21" i="205"/>
  <c r="AV21" i="205"/>
  <c r="AW21" i="205"/>
  <c r="AX21" i="205"/>
  <c r="AQ22" i="205"/>
  <c r="AR22" i="205"/>
  <c r="AS22" i="205"/>
  <c r="AT22" i="205"/>
  <c r="AU22" i="205"/>
  <c r="AV22" i="205"/>
  <c r="AW22" i="205"/>
  <c r="AX22" i="205"/>
  <c r="AQ23" i="205"/>
  <c r="AR23" i="205"/>
  <c r="AS23" i="205"/>
  <c r="AT23" i="205"/>
  <c r="AU23" i="205"/>
  <c r="AV23" i="205"/>
  <c r="AW23" i="205"/>
  <c r="AX23" i="205"/>
  <c r="AQ24" i="205"/>
  <c r="AR24" i="205"/>
  <c r="AS24" i="205"/>
  <c r="AT24" i="205"/>
  <c r="AU24" i="205"/>
  <c r="AV24" i="205"/>
  <c r="AW24" i="205"/>
  <c r="AX24" i="205"/>
  <c r="AQ25" i="205"/>
  <c r="AR25" i="205"/>
  <c r="AS25" i="205"/>
  <c r="AT25" i="205"/>
  <c r="AU25" i="205"/>
  <c r="AV25" i="205"/>
  <c r="AW25" i="205"/>
  <c r="AX25" i="205"/>
  <c r="AQ26" i="205"/>
  <c r="AR26" i="205"/>
  <c r="AS26" i="205"/>
  <c r="AT26" i="205"/>
  <c r="AU26" i="205"/>
  <c r="AV26" i="205"/>
  <c r="AW26" i="205"/>
  <c r="AX26" i="205"/>
  <c r="AQ27" i="205"/>
  <c r="AR27" i="205"/>
  <c r="AS27" i="205"/>
  <c r="AT27" i="205"/>
  <c r="AU27" i="205"/>
  <c r="AV27" i="205"/>
  <c r="AW27" i="205"/>
  <c r="AX27" i="205"/>
  <c r="AQ28" i="205"/>
  <c r="AR28" i="205"/>
  <c r="AS28" i="205"/>
  <c r="AT28" i="205"/>
  <c r="AU28" i="205"/>
  <c r="AV28" i="205"/>
  <c r="AW28" i="205"/>
  <c r="AX28" i="205"/>
  <c r="AQ29" i="205"/>
  <c r="AR29" i="205"/>
  <c r="AS29" i="205"/>
  <c r="AT29" i="205"/>
  <c r="AU29" i="205"/>
  <c r="AV29" i="205"/>
  <c r="AW29" i="205"/>
  <c r="AX29" i="205"/>
  <c r="AQ30" i="205"/>
  <c r="AR30" i="205"/>
  <c r="AS30" i="205"/>
  <c r="AT30" i="205"/>
  <c r="AU30" i="205"/>
  <c r="AV30" i="205"/>
  <c r="AW30" i="205"/>
  <c r="AX30" i="205"/>
  <c r="AQ31" i="205"/>
  <c r="AR31" i="205"/>
  <c r="AS31" i="205"/>
  <c r="AT31" i="205"/>
  <c r="AU31" i="205"/>
  <c r="AV31" i="205"/>
  <c r="AW31" i="205"/>
  <c r="AX31" i="205"/>
  <c r="AQ32" i="205"/>
  <c r="AR32" i="205"/>
  <c r="AS32" i="205"/>
  <c r="AT32" i="205"/>
  <c r="AU32" i="205"/>
  <c r="AV32" i="205"/>
  <c r="AW32" i="205"/>
  <c r="AX32" i="205"/>
  <c r="AQ33" i="205"/>
  <c r="AR33" i="205"/>
  <c r="AS33" i="205"/>
  <c r="AT33" i="205"/>
  <c r="AU33" i="205"/>
  <c r="AV33" i="205"/>
  <c r="AW33" i="205"/>
  <c r="AX33" i="205"/>
  <c r="AQ34" i="205"/>
  <c r="AR34" i="205"/>
  <c r="AS34" i="205"/>
  <c r="AT34" i="205"/>
  <c r="AU34" i="205"/>
  <c r="AV34" i="205"/>
  <c r="AW34" i="205"/>
  <c r="AX34" i="205"/>
  <c r="AQ35" i="205"/>
  <c r="AR35" i="205"/>
  <c r="AS35" i="205"/>
  <c r="AT35" i="205"/>
  <c r="AU35" i="205"/>
  <c r="AV35" i="205"/>
  <c r="AW35" i="205"/>
  <c r="AX35" i="205"/>
  <c r="AQ36" i="205"/>
  <c r="AR36" i="205"/>
  <c r="AS36" i="205"/>
  <c r="AT36" i="205"/>
  <c r="AU36" i="205"/>
  <c r="AV36" i="205"/>
  <c r="AW36" i="205"/>
  <c r="AX36" i="205"/>
  <c r="AQ37" i="205"/>
  <c r="AR37" i="205"/>
  <c r="AS37" i="205"/>
  <c r="AT37" i="205"/>
  <c r="AU37" i="205"/>
  <c r="AV37" i="205"/>
  <c r="AW37" i="205"/>
  <c r="AX37" i="205"/>
  <c r="AQ38" i="205"/>
  <c r="AR38" i="205"/>
  <c r="AS38" i="205"/>
  <c r="AT38" i="205"/>
  <c r="AU38" i="205"/>
  <c r="AV38" i="205"/>
  <c r="AW38" i="205"/>
  <c r="AX38" i="205"/>
  <c r="AQ39" i="205"/>
  <c r="AR39" i="205"/>
  <c r="AS39" i="205"/>
  <c r="AT39" i="205"/>
  <c r="AU39" i="205"/>
  <c r="AV39" i="205"/>
  <c r="AW39" i="205"/>
  <c r="AX39" i="205"/>
  <c r="AQ40" i="205"/>
  <c r="AR40" i="205"/>
  <c r="AS40" i="205"/>
  <c r="AT40" i="205"/>
  <c r="AU40" i="205"/>
  <c r="AV40" i="205"/>
  <c r="AW40" i="205"/>
  <c r="AX40" i="205"/>
  <c r="AQ41" i="205"/>
  <c r="AR41" i="205"/>
  <c r="AS41" i="205"/>
  <c r="AT41" i="205"/>
  <c r="AU41" i="205"/>
  <c r="AV41" i="205"/>
  <c r="AW41" i="205"/>
  <c r="AX41" i="205"/>
  <c r="AQ42" i="205"/>
  <c r="AR42" i="205"/>
  <c r="AS42" i="205"/>
  <c r="AT42" i="205"/>
  <c r="AU42" i="205"/>
  <c r="AV42" i="205"/>
  <c r="AW42" i="205"/>
  <c r="AX42" i="205"/>
  <c r="AQ43" i="205"/>
  <c r="AR43" i="205"/>
  <c r="AS43" i="205"/>
  <c r="AT43" i="205"/>
  <c r="AU43" i="205"/>
  <c r="AV43" i="205"/>
  <c r="AW43" i="205"/>
  <c r="AX43" i="205"/>
  <c r="AQ44" i="205"/>
  <c r="AR44" i="205"/>
  <c r="AS44" i="205"/>
  <c r="AT44" i="205"/>
  <c r="AU44" i="205"/>
  <c r="AV44" i="205"/>
  <c r="AW44" i="205"/>
  <c r="AX44" i="205"/>
  <c r="AQ45" i="205"/>
  <c r="AR45" i="205"/>
  <c r="AS45" i="205"/>
  <c r="AT45" i="205"/>
  <c r="AU45" i="205"/>
  <c r="AV45" i="205"/>
  <c r="AW45" i="205"/>
  <c r="AX45" i="205"/>
  <c r="AQ46" i="205"/>
  <c r="AR46" i="205"/>
  <c r="AS46" i="205"/>
  <c r="AT46" i="205"/>
  <c r="AU46" i="205"/>
  <c r="AV46" i="205"/>
  <c r="AW46" i="205"/>
  <c r="AX46" i="205"/>
  <c r="AQ47" i="205"/>
  <c r="AR47" i="205"/>
  <c r="AS47" i="205"/>
  <c r="AT47" i="205"/>
  <c r="AU47" i="205"/>
  <c r="AV47" i="205"/>
  <c r="AW47" i="205"/>
  <c r="AX47" i="205"/>
  <c r="CH47" i="205" l="1"/>
  <c r="CH46" i="205"/>
  <c r="CH45" i="205"/>
  <c r="CP45" i="209" s="1"/>
  <c r="CH44" i="205"/>
  <c r="CH43" i="205"/>
  <c r="CH42" i="205"/>
  <c r="CP42" i="209" s="1"/>
  <c r="CH41" i="205"/>
  <c r="CP41" i="209" s="1"/>
  <c r="CH40" i="205"/>
  <c r="CH39" i="205"/>
  <c r="CH38" i="205"/>
  <c r="CH37" i="205"/>
  <c r="CP37" i="209" s="1"/>
  <c r="CH36" i="205"/>
  <c r="CH35" i="205"/>
  <c r="CH34" i="205"/>
  <c r="CH33" i="205"/>
  <c r="CP33" i="209" s="1"/>
  <c r="CH32" i="205"/>
  <c r="CH31" i="205"/>
  <c r="CH30" i="205"/>
  <c r="CH29" i="205"/>
  <c r="CP29" i="209" s="1"/>
  <c r="CH28" i="205"/>
  <c r="CH27" i="205"/>
  <c r="CH26" i="205"/>
  <c r="CP26" i="209" s="1"/>
  <c r="CH25" i="205"/>
  <c r="CP25" i="209" s="1"/>
  <c r="CH24" i="205"/>
  <c r="CH23" i="205"/>
  <c r="CH22" i="205"/>
  <c r="CP22" i="209" s="1"/>
  <c r="CH21" i="205"/>
  <c r="CH20" i="205"/>
  <c r="CH19" i="205"/>
  <c r="CH18" i="205"/>
  <c r="CH17" i="205"/>
  <c r="CP17" i="209" s="1"/>
  <c r="CH16" i="205"/>
  <c r="CH15" i="205"/>
  <c r="CH14" i="205"/>
  <c r="CP14" i="209" s="1"/>
  <c r="CH13" i="205"/>
  <c r="CP13" i="209" s="1"/>
  <c r="CH12" i="205"/>
  <c r="CH11" i="205"/>
  <c r="CH10" i="205"/>
  <c r="CP10" i="209" s="1"/>
  <c r="CH9" i="205"/>
  <c r="CP9" i="209" s="1"/>
  <c r="CH8" i="205"/>
  <c r="CH8" i="206"/>
  <c r="CH9" i="206"/>
  <c r="CH10" i="206"/>
  <c r="CQ10" i="204" s="1"/>
  <c r="CR10" i="204" s="1"/>
  <c r="CH11" i="206"/>
  <c r="CH12" i="206"/>
  <c r="CQ12" i="204" s="1"/>
  <c r="CR12" i="204" s="1"/>
  <c r="CH13" i="206"/>
  <c r="CQ13" i="204" s="1"/>
  <c r="CR13" i="204" s="1"/>
  <c r="CH14" i="206"/>
  <c r="CQ14" i="204" s="1"/>
  <c r="CR14" i="204" s="1"/>
  <c r="CH15" i="206"/>
  <c r="CH16" i="206"/>
  <c r="CH17" i="206"/>
  <c r="CH18" i="206"/>
  <c r="CH19" i="206"/>
  <c r="CH20" i="206"/>
  <c r="CH21" i="206"/>
  <c r="CQ21" i="204" s="1"/>
  <c r="CR21" i="204" s="1"/>
  <c r="CH22" i="206"/>
  <c r="CQ22" i="204" s="1"/>
  <c r="CR22" i="204" s="1"/>
  <c r="CH23" i="206"/>
  <c r="CH24" i="206"/>
  <c r="CH25" i="206"/>
  <c r="CQ25" i="204" s="1"/>
  <c r="CR25" i="204" s="1"/>
  <c r="CH26" i="206"/>
  <c r="CQ26" i="204" s="1"/>
  <c r="CR26" i="204" s="1"/>
  <c r="CH27" i="206"/>
  <c r="CH28" i="206"/>
  <c r="CH29" i="206"/>
  <c r="CH30" i="206"/>
  <c r="CH31" i="206"/>
  <c r="CH32" i="206"/>
  <c r="CH33" i="206"/>
  <c r="CQ33" i="204" s="1"/>
  <c r="CR33" i="204" s="1"/>
  <c r="CH34" i="206"/>
  <c r="CQ34" i="204" s="1"/>
  <c r="CR34" i="204" s="1"/>
  <c r="CH35" i="206"/>
  <c r="CH36" i="206"/>
  <c r="CH37" i="206"/>
  <c r="CH38" i="206"/>
  <c r="CQ38" i="204" s="1"/>
  <c r="CR38" i="204" s="1"/>
  <c r="CH39" i="206"/>
  <c r="CH40" i="206"/>
  <c r="CH41" i="206"/>
  <c r="CQ41" i="204" s="1"/>
  <c r="CR41" i="204" s="1"/>
  <c r="CH42" i="206"/>
  <c r="CQ42" i="204" s="1"/>
  <c r="CR42" i="204" s="1"/>
  <c r="CH43" i="206"/>
  <c r="CH44" i="206"/>
  <c r="CQ44" i="204" s="1"/>
  <c r="CR44" i="204" s="1"/>
  <c r="CH45" i="206"/>
  <c r="CH46" i="206"/>
  <c r="CQ46" i="204" s="1"/>
  <c r="CR46" i="204" s="1"/>
  <c r="CH47" i="206"/>
  <c r="CH8" i="207"/>
  <c r="CH9" i="207"/>
  <c r="CH10" i="207"/>
  <c r="CH11" i="207"/>
  <c r="CH12" i="207"/>
  <c r="CH13" i="207"/>
  <c r="CH14" i="207"/>
  <c r="CH15" i="207"/>
  <c r="CH16" i="207"/>
  <c r="CH17" i="207"/>
  <c r="CH18" i="207"/>
  <c r="CP18" i="209" s="1"/>
  <c r="CH19" i="207"/>
  <c r="CH20" i="207"/>
  <c r="CH21" i="207"/>
  <c r="CH22" i="207"/>
  <c r="CH23" i="207"/>
  <c r="CH24" i="207"/>
  <c r="CH25" i="207"/>
  <c r="CH26" i="207"/>
  <c r="CH27" i="207"/>
  <c r="CH28" i="207"/>
  <c r="CH29" i="207"/>
  <c r="CH30" i="207"/>
  <c r="CP30" i="209" s="1"/>
  <c r="CH31" i="207"/>
  <c r="CH32" i="207"/>
  <c r="CH33" i="207"/>
  <c r="CH34" i="207"/>
  <c r="CP34" i="209" s="1"/>
  <c r="CH35" i="207"/>
  <c r="CH36" i="207"/>
  <c r="CH37" i="207"/>
  <c r="CH38" i="207"/>
  <c r="CH39" i="207"/>
  <c r="CH40" i="207"/>
  <c r="CH41" i="207"/>
  <c r="CH42" i="207"/>
  <c r="CH43" i="207"/>
  <c r="CH44" i="207"/>
  <c r="CH45" i="207"/>
  <c r="CH46" i="207"/>
  <c r="CH47" i="207"/>
  <c r="CH8" i="208"/>
  <c r="CH9" i="208"/>
  <c r="CH10" i="208"/>
  <c r="CH11" i="208"/>
  <c r="CH12" i="208"/>
  <c r="CH13" i="208"/>
  <c r="CH14" i="208"/>
  <c r="CH15" i="208"/>
  <c r="CH16" i="208"/>
  <c r="CH17" i="208"/>
  <c r="CH18" i="208"/>
  <c r="CH19" i="208"/>
  <c r="CH20" i="208"/>
  <c r="CH21" i="208"/>
  <c r="CH22" i="208"/>
  <c r="CH23" i="208"/>
  <c r="CH24" i="208"/>
  <c r="CH25" i="208"/>
  <c r="CH26" i="208"/>
  <c r="CH27" i="208"/>
  <c r="CH28" i="208"/>
  <c r="CH29" i="208"/>
  <c r="CH30" i="208"/>
  <c r="CH31" i="208"/>
  <c r="CH32" i="208"/>
  <c r="CQ32" i="204" s="1"/>
  <c r="CR32" i="204" s="1"/>
  <c r="CH33" i="208"/>
  <c r="CH34" i="208"/>
  <c r="CH35" i="208"/>
  <c r="CH36" i="208"/>
  <c r="CH37" i="208"/>
  <c r="CH38" i="208"/>
  <c r="CH39" i="208"/>
  <c r="CH40" i="208"/>
  <c r="CH41" i="208"/>
  <c r="CH42" i="208"/>
  <c r="CH43" i="208"/>
  <c r="CH44" i="208"/>
  <c r="CH45" i="208"/>
  <c r="CH46" i="208"/>
  <c r="CH47" i="208"/>
  <c r="CH8" i="209"/>
  <c r="CH9" i="209"/>
  <c r="CH10" i="209"/>
  <c r="CH11" i="209"/>
  <c r="CH12" i="209"/>
  <c r="CH13" i="209"/>
  <c r="CH14" i="209"/>
  <c r="CH15" i="209"/>
  <c r="CH16" i="209"/>
  <c r="CH17" i="209"/>
  <c r="CH18" i="209"/>
  <c r="CH19" i="209"/>
  <c r="CH20" i="209"/>
  <c r="CH21" i="209"/>
  <c r="CH22" i="209"/>
  <c r="CH23" i="209"/>
  <c r="CH24" i="209"/>
  <c r="CH25" i="209"/>
  <c r="CH26" i="209"/>
  <c r="CH27" i="209"/>
  <c r="CH28" i="209"/>
  <c r="CH29" i="209"/>
  <c r="CH30" i="209"/>
  <c r="CH31" i="209"/>
  <c r="CH32" i="209"/>
  <c r="CH33" i="209"/>
  <c r="CH34" i="209"/>
  <c r="CH35" i="209"/>
  <c r="CH36" i="209"/>
  <c r="CH37" i="209"/>
  <c r="CH38" i="209"/>
  <c r="CH39" i="209"/>
  <c r="CH40" i="209"/>
  <c r="CH41" i="209"/>
  <c r="CH42" i="209"/>
  <c r="CH43" i="209"/>
  <c r="CH44" i="209"/>
  <c r="CH45" i="209"/>
  <c r="CH46" i="209"/>
  <c r="CH47" i="209"/>
  <c r="CH8" i="204"/>
  <c r="CH9" i="204"/>
  <c r="CH10" i="204"/>
  <c r="CH11" i="204"/>
  <c r="CH12" i="204"/>
  <c r="CH13" i="204"/>
  <c r="CH14" i="204"/>
  <c r="CH15" i="204"/>
  <c r="CH16" i="204"/>
  <c r="CH17" i="204"/>
  <c r="CH18" i="204"/>
  <c r="CH19" i="204"/>
  <c r="CH20" i="204"/>
  <c r="CH21" i="204"/>
  <c r="CH22" i="204"/>
  <c r="CH23" i="204"/>
  <c r="CH24" i="204"/>
  <c r="CH25" i="204"/>
  <c r="CH26" i="204"/>
  <c r="CH27" i="204"/>
  <c r="CH28" i="204"/>
  <c r="CH29" i="204"/>
  <c r="CH30" i="204"/>
  <c r="CH31" i="204"/>
  <c r="CH32" i="204"/>
  <c r="CH33" i="204"/>
  <c r="CH34" i="204"/>
  <c r="CH35" i="204"/>
  <c r="CH36" i="204"/>
  <c r="CH37" i="204"/>
  <c r="CH38" i="204"/>
  <c r="CH39" i="204"/>
  <c r="CH40" i="204"/>
  <c r="CH41" i="204"/>
  <c r="CH42" i="204"/>
  <c r="CH43" i="204"/>
  <c r="CH44" i="204"/>
  <c r="CH45" i="204"/>
  <c r="CH46" i="204"/>
  <c r="CH47" i="204"/>
  <c r="CQ8" i="204"/>
  <c r="CR8" i="204" s="1"/>
  <c r="CQ19" i="204"/>
  <c r="CR19" i="204" s="1"/>
  <c r="CQ20" i="204"/>
  <c r="CR20" i="204" s="1"/>
  <c r="CQ24" i="204"/>
  <c r="CR24" i="204" s="1"/>
  <c r="CQ28" i="204"/>
  <c r="CR28" i="204" s="1"/>
  <c r="CQ30" i="204"/>
  <c r="CR30" i="204" s="1"/>
  <c r="CQ35" i="204"/>
  <c r="CR35" i="204" s="1"/>
  <c r="CQ36" i="204"/>
  <c r="CR36" i="204" s="1"/>
  <c r="CQ40" i="204"/>
  <c r="CR40" i="204" s="1"/>
  <c r="CP20" i="209"/>
  <c r="CP46" i="209"/>
  <c r="CP43" i="209"/>
  <c r="CP40" i="209"/>
  <c r="CP44" i="209"/>
  <c r="CP35" i="209"/>
  <c r="CP31" i="209"/>
  <c r="CP28" i="209"/>
  <c r="CP15" i="209"/>
  <c r="CQ11" i="204"/>
  <c r="CR11" i="204" s="1"/>
  <c r="CQ15" i="204"/>
  <c r="CR15" i="204" s="1"/>
  <c r="CQ23" i="204"/>
  <c r="CR23" i="204" s="1"/>
  <c r="CQ27" i="204"/>
  <c r="CR27" i="204" s="1"/>
  <c r="CQ31" i="204"/>
  <c r="CR31" i="204" s="1"/>
  <c r="CQ39" i="204"/>
  <c r="CR39" i="204" s="1"/>
  <c r="CQ43" i="204"/>
  <c r="CR43" i="204" s="1"/>
  <c r="CQ47" i="204"/>
  <c r="CR47" i="204" s="1"/>
  <c r="CP19" i="209"/>
  <c r="CP23" i="209"/>
  <c r="CP27" i="209"/>
  <c r="CP39" i="209"/>
  <c r="CP47" i="209"/>
  <c r="CP36" i="209"/>
  <c r="CP21" i="209"/>
  <c r="CP38" i="209"/>
  <c r="CQ9" i="204"/>
  <c r="CR9" i="204" s="1"/>
  <c r="CQ16" i="204"/>
  <c r="CR16" i="204" s="1"/>
  <c r="CQ17" i="204"/>
  <c r="CR17" i="204" s="1"/>
  <c r="CQ18" i="204"/>
  <c r="CR18" i="204" s="1"/>
  <c r="CQ29" i="204"/>
  <c r="CR29" i="204" s="1"/>
  <c r="CQ37" i="204"/>
  <c r="CR37" i="204" s="1"/>
  <c r="CQ45" i="204"/>
  <c r="CR45" i="204" s="1"/>
  <c r="C7" i="204"/>
  <c r="D7" i="204"/>
  <c r="E7" i="204"/>
  <c r="F7" i="204"/>
  <c r="G7" i="204"/>
  <c r="H7" i="204"/>
  <c r="I7" i="204"/>
  <c r="J7" i="204"/>
  <c r="K7" i="204"/>
  <c r="L7" i="204"/>
  <c r="M7" i="204"/>
  <c r="N7" i="204"/>
  <c r="O7" i="204"/>
  <c r="P7" i="204"/>
  <c r="Q7" i="204"/>
  <c r="R7" i="204"/>
  <c r="S7" i="204"/>
  <c r="T7" i="204"/>
  <c r="U7" i="204"/>
  <c r="V7" i="204"/>
  <c r="W7" i="204"/>
  <c r="X7" i="204"/>
  <c r="Y7" i="204"/>
  <c r="Z7" i="204"/>
  <c r="AA7" i="204"/>
  <c r="AB7" i="204"/>
  <c r="AC7" i="204"/>
  <c r="AD7" i="204"/>
  <c r="AE7" i="204"/>
  <c r="AF7" i="204"/>
  <c r="AG7" i="204"/>
  <c r="AH7" i="204"/>
  <c r="AI7" i="204"/>
  <c r="AJ7" i="204"/>
  <c r="AK7" i="204"/>
  <c r="AL7" i="204"/>
  <c r="AM7" i="204"/>
  <c r="AN7" i="204"/>
  <c r="AO7" i="204"/>
  <c r="AP7" i="204"/>
  <c r="AY7" i="204"/>
  <c r="AZ7" i="204"/>
  <c r="BA7" i="204"/>
  <c r="BB7" i="204"/>
  <c r="BC7" i="204"/>
  <c r="BD7" i="204"/>
  <c r="BE7" i="204"/>
  <c r="BF7" i="204"/>
  <c r="BG7" i="204"/>
  <c r="BH7" i="204"/>
  <c r="BI7" i="204"/>
  <c r="BJ7" i="204"/>
  <c r="BK7" i="204"/>
  <c r="BL7" i="204"/>
  <c r="BM7" i="204"/>
  <c r="BN7" i="204"/>
  <c r="BO7" i="204"/>
  <c r="BP7" i="204"/>
  <c r="BQ7" i="204"/>
  <c r="BR7" i="204"/>
  <c r="BS7" i="204"/>
  <c r="BT7" i="204"/>
  <c r="BU7" i="204"/>
  <c r="BV7" i="204"/>
  <c r="BW7" i="204"/>
  <c r="BX7" i="204"/>
  <c r="BY7" i="204"/>
  <c r="BZ7" i="204"/>
  <c r="CA7" i="204"/>
  <c r="CB7" i="204"/>
  <c r="CC7" i="204"/>
  <c r="CD7" i="204"/>
  <c r="C7" i="209"/>
  <c r="D7" i="209"/>
  <c r="E7" i="209"/>
  <c r="F7" i="209"/>
  <c r="G7" i="209"/>
  <c r="H7" i="209"/>
  <c r="I7" i="209"/>
  <c r="J7" i="209"/>
  <c r="K7" i="209"/>
  <c r="L7" i="209"/>
  <c r="M7" i="209"/>
  <c r="N7" i="209"/>
  <c r="O7" i="209"/>
  <c r="P7" i="209"/>
  <c r="Q7" i="209"/>
  <c r="R7" i="209"/>
  <c r="S7" i="209"/>
  <c r="T7" i="209"/>
  <c r="U7" i="209"/>
  <c r="V7" i="209"/>
  <c r="W7" i="209"/>
  <c r="X7" i="209"/>
  <c r="Y7" i="209"/>
  <c r="Z7" i="209"/>
  <c r="AA7" i="209"/>
  <c r="AB7" i="209"/>
  <c r="AC7" i="209"/>
  <c r="AD7" i="209"/>
  <c r="AE7" i="209"/>
  <c r="AF7" i="209"/>
  <c r="AG7" i="209"/>
  <c r="AH7" i="209"/>
  <c r="AI7" i="209"/>
  <c r="AJ7" i="209"/>
  <c r="AK7" i="209"/>
  <c r="AL7" i="209"/>
  <c r="AM7" i="209"/>
  <c r="AN7" i="209"/>
  <c r="AO7" i="209"/>
  <c r="AP7" i="209"/>
  <c r="AY7" i="209"/>
  <c r="AZ7" i="209"/>
  <c r="BA7" i="209"/>
  <c r="BB7" i="209"/>
  <c r="BC7" i="209"/>
  <c r="BD7" i="209"/>
  <c r="BE7" i="209"/>
  <c r="BF7" i="209"/>
  <c r="BG7" i="209"/>
  <c r="BH7" i="209"/>
  <c r="BI7" i="209"/>
  <c r="BJ7" i="209"/>
  <c r="BK7" i="209"/>
  <c r="BL7" i="209"/>
  <c r="BM7" i="209"/>
  <c r="BN7" i="209"/>
  <c r="BO7" i="209"/>
  <c r="BP7" i="209"/>
  <c r="BQ7" i="209"/>
  <c r="BR7" i="209"/>
  <c r="BS7" i="209"/>
  <c r="BT7" i="209"/>
  <c r="BU7" i="209"/>
  <c r="BV7" i="209"/>
  <c r="BW7" i="209"/>
  <c r="BX7" i="209"/>
  <c r="BY7" i="209"/>
  <c r="BZ7" i="209"/>
  <c r="CA7" i="209"/>
  <c r="CB7" i="209"/>
  <c r="CC7" i="209"/>
  <c r="CD7" i="209"/>
  <c r="C7" i="208"/>
  <c r="D7" i="208"/>
  <c r="E7" i="208"/>
  <c r="F7" i="208"/>
  <c r="G7" i="208"/>
  <c r="H7" i="208"/>
  <c r="I7" i="208"/>
  <c r="J7" i="208"/>
  <c r="K7" i="208"/>
  <c r="L7" i="208"/>
  <c r="M7" i="208"/>
  <c r="N7" i="208"/>
  <c r="O7" i="208"/>
  <c r="P7" i="208"/>
  <c r="Q7" i="208"/>
  <c r="R7" i="208"/>
  <c r="S7" i="208"/>
  <c r="T7" i="208"/>
  <c r="U7" i="208"/>
  <c r="V7" i="208"/>
  <c r="W7" i="208"/>
  <c r="X7" i="208"/>
  <c r="Y7" i="208"/>
  <c r="Z7" i="208"/>
  <c r="AA7" i="208"/>
  <c r="AB7" i="208"/>
  <c r="AC7" i="208"/>
  <c r="AD7" i="208"/>
  <c r="AE7" i="208"/>
  <c r="AF7" i="208"/>
  <c r="AG7" i="208"/>
  <c r="AH7" i="208"/>
  <c r="AI7" i="208"/>
  <c r="AJ7" i="208"/>
  <c r="AK7" i="208"/>
  <c r="AL7" i="208"/>
  <c r="AM7" i="208"/>
  <c r="AN7" i="208"/>
  <c r="AO7" i="208"/>
  <c r="AP7" i="208"/>
  <c r="AY7" i="208"/>
  <c r="AZ7" i="208"/>
  <c r="BA7" i="208"/>
  <c r="BB7" i="208"/>
  <c r="BC7" i="208"/>
  <c r="BD7" i="208"/>
  <c r="BE7" i="208"/>
  <c r="BF7" i="208"/>
  <c r="BG7" i="208"/>
  <c r="BH7" i="208"/>
  <c r="BI7" i="208"/>
  <c r="BJ7" i="208"/>
  <c r="BK7" i="208"/>
  <c r="BL7" i="208"/>
  <c r="BM7" i="208"/>
  <c r="BN7" i="208"/>
  <c r="BO7" i="208"/>
  <c r="BP7" i="208"/>
  <c r="BQ7" i="208"/>
  <c r="BR7" i="208"/>
  <c r="BS7" i="208"/>
  <c r="BT7" i="208"/>
  <c r="BU7" i="208"/>
  <c r="BV7" i="208"/>
  <c r="BW7" i="208"/>
  <c r="BX7" i="208"/>
  <c r="BY7" i="208"/>
  <c r="BZ7" i="208"/>
  <c r="CA7" i="208"/>
  <c r="CB7" i="208"/>
  <c r="CC7" i="208"/>
  <c r="CD7" i="208"/>
  <c r="C7" i="207"/>
  <c r="D7" i="207"/>
  <c r="E7" i="207"/>
  <c r="F7" i="207"/>
  <c r="G7" i="207"/>
  <c r="H7" i="207"/>
  <c r="I7" i="207"/>
  <c r="J7" i="207"/>
  <c r="K7" i="207"/>
  <c r="L7" i="207"/>
  <c r="M7" i="207"/>
  <c r="N7" i="207"/>
  <c r="O7" i="207"/>
  <c r="P7" i="207"/>
  <c r="Q7" i="207"/>
  <c r="R7" i="207"/>
  <c r="S7" i="207"/>
  <c r="T7" i="207"/>
  <c r="U7" i="207"/>
  <c r="V7" i="207"/>
  <c r="W7" i="207"/>
  <c r="X7" i="207"/>
  <c r="Y7" i="207"/>
  <c r="Z7" i="207"/>
  <c r="AA7" i="207"/>
  <c r="AB7" i="207"/>
  <c r="AC7" i="207"/>
  <c r="AD7" i="207"/>
  <c r="AE7" i="207"/>
  <c r="AF7" i="207"/>
  <c r="AG7" i="207"/>
  <c r="AH7" i="207"/>
  <c r="AI7" i="207"/>
  <c r="AJ7" i="207"/>
  <c r="AK7" i="207"/>
  <c r="AL7" i="207"/>
  <c r="AM7" i="207"/>
  <c r="AN7" i="207"/>
  <c r="AO7" i="207"/>
  <c r="AP7" i="207"/>
  <c r="AY7" i="207"/>
  <c r="AZ7" i="207"/>
  <c r="BA7" i="207"/>
  <c r="BB7" i="207"/>
  <c r="BC7" i="207"/>
  <c r="BD7" i="207"/>
  <c r="BE7" i="207"/>
  <c r="BF7" i="207"/>
  <c r="BG7" i="207"/>
  <c r="BH7" i="207"/>
  <c r="BI7" i="207"/>
  <c r="BJ7" i="207"/>
  <c r="BK7" i="207"/>
  <c r="BL7" i="207"/>
  <c r="BM7" i="207"/>
  <c r="BN7" i="207"/>
  <c r="BO7" i="207"/>
  <c r="BP7" i="207"/>
  <c r="BQ7" i="207"/>
  <c r="BR7" i="207"/>
  <c r="BS7" i="207"/>
  <c r="BT7" i="207"/>
  <c r="BU7" i="207"/>
  <c r="BV7" i="207"/>
  <c r="BW7" i="207"/>
  <c r="BX7" i="207"/>
  <c r="BY7" i="207"/>
  <c r="BZ7" i="207"/>
  <c r="CA7" i="207"/>
  <c r="CB7" i="207"/>
  <c r="CC7" i="207"/>
  <c r="CD7" i="207"/>
  <c r="C7" i="206"/>
  <c r="D7" i="206"/>
  <c r="E7" i="206"/>
  <c r="F7" i="206"/>
  <c r="G7" i="206"/>
  <c r="H7" i="206"/>
  <c r="I7" i="206"/>
  <c r="J7" i="206"/>
  <c r="K7" i="206"/>
  <c r="L7" i="206"/>
  <c r="M7" i="206"/>
  <c r="N7" i="206"/>
  <c r="O7" i="206"/>
  <c r="P7" i="206"/>
  <c r="Q7" i="206"/>
  <c r="R7" i="206"/>
  <c r="S7" i="206"/>
  <c r="T7" i="206"/>
  <c r="U7" i="206"/>
  <c r="V7" i="206"/>
  <c r="W7" i="206"/>
  <c r="X7" i="206"/>
  <c r="Y7" i="206"/>
  <c r="Z7" i="206"/>
  <c r="AA7" i="206"/>
  <c r="AB7" i="206"/>
  <c r="AC7" i="206"/>
  <c r="AD7" i="206"/>
  <c r="AE7" i="206"/>
  <c r="AF7" i="206"/>
  <c r="AG7" i="206"/>
  <c r="AH7" i="206"/>
  <c r="AI7" i="206"/>
  <c r="AJ7" i="206"/>
  <c r="AK7" i="206"/>
  <c r="AL7" i="206"/>
  <c r="AM7" i="206"/>
  <c r="AN7" i="206"/>
  <c r="AO7" i="206"/>
  <c r="AP7" i="206"/>
  <c r="AY7" i="206"/>
  <c r="AZ7" i="206"/>
  <c r="BA7" i="206"/>
  <c r="BB7" i="206"/>
  <c r="BC7" i="206"/>
  <c r="BD7" i="206"/>
  <c r="BE7" i="206"/>
  <c r="BF7" i="206"/>
  <c r="BG7" i="206"/>
  <c r="BH7" i="206"/>
  <c r="BI7" i="206"/>
  <c r="BJ7" i="206"/>
  <c r="BK7" i="206"/>
  <c r="BL7" i="206"/>
  <c r="BM7" i="206"/>
  <c r="BN7" i="206"/>
  <c r="BO7" i="206"/>
  <c r="BP7" i="206"/>
  <c r="BQ7" i="206"/>
  <c r="BR7" i="206"/>
  <c r="BS7" i="206"/>
  <c r="BT7" i="206"/>
  <c r="BU7" i="206"/>
  <c r="BV7" i="206"/>
  <c r="BW7" i="206"/>
  <c r="BX7" i="206"/>
  <c r="BY7" i="206"/>
  <c r="BZ7" i="206"/>
  <c r="CA7" i="206"/>
  <c r="CB7" i="206"/>
  <c r="CC7" i="206"/>
  <c r="CD7" i="206"/>
  <c r="C7" i="205"/>
  <c r="D7" i="205"/>
  <c r="E7" i="205"/>
  <c r="F7" i="205"/>
  <c r="G7" i="205"/>
  <c r="H7" i="205"/>
  <c r="I7" i="205"/>
  <c r="J7" i="205"/>
  <c r="K7" i="205"/>
  <c r="L7" i="205"/>
  <c r="M7" i="205"/>
  <c r="N7" i="205"/>
  <c r="O7" i="205"/>
  <c r="P7" i="205"/>
  <c r="Q7" i="205"/>
  <c r="R7" i="205"/>
  <c r="S7" i="205"/>
  <c r="T7" i="205"/>
  <c r="U7" i="205"/>
  <c r="V7" i="205"/>
  <c r="W7" i="205"/>
  <c r="X7" i="205"/>
  <c r="Y7" i="205"/>
  <c r="Z7" i="205"/>
  <c r="AA7" i="205"/>
  <c r="AB7" i="205"/>
  <c r="AC7" i="205"/>
  <c r="AD7" i="205"/>
  <c r="AE7" i="205"/>
  <c r="AF7" i="205"/>
  <c r="AG7" i="205"/>
  <c r="AH7" i="205"/>
  <c r="AI7" i="205"/>
  <c r="AJ7" i="205"/>
  <c r="AK7" i="205"/>
  <c r="AL7" i="205"/>
  <c r="AM7" i="205"/>
  <c r="AN7" i="205"/>
  <c r="AO7" i="205"/>
  <c r="AP7" i="205"/>
  <c r="AY7" i="205"/>
  <c r="AZ7" i="205"/>
  <c r="BA7" i="205"/>
  <c r="BB7" i="205"/>
  <c r="BC7" i="205"/>
  <c r="BD7" i="205"/>
  <c r="BE7" i="205"/>
  <c r="BF7" i="205"/>
  <c r="BG7" i="205"/>
  <c r="BH7" i="205"/>
  <c r="BI7" i="205"/>
  <c r="BJ7" i="205"/>
  <c r="BK7" i="205"/>
  <c r="BL7" i="205"/>
  <c r="BM7" i="205"/>
  <c r="BN7" i="205"/>
  <c r="BO7" i="205"/>
  <c r="BP7" i="205"/>
  <c r="BQ7" i="205"/>
  <c r="BR7" i="205"/>
  <c r="BS7" i="205"/>
  <c r="BT7" i="205"/>
  <c r="BU7" i="205"/>
  <c r="BV7" i="205"/>
  <c r="BW7" i="205"/>
  <c r="BX7" i="205"/>
  <c r="BY7" i="205"/>
  <c r="BZ7" i="205"/>
  <c r="CA7" i="205"/>
  <c r="CB7" i="205"/>
  <c r="CC7" i="205"/>
  <c r="CD7" i="205"/>
  <c r="CG7" i="205" l="1"/>
  <c r="CF7" i="205"/>
  <c r="CG7" i="206"/>
  <c r="CE7" i="206"/>
  <c r="CF7" i="207"/>
  <c r="CF7" i="208"/>
  <c r="CG7" i="204"/>
  <c r="CE7" i="205"/>
  <c r="CF7" i="206"/>
  <c r="CG7" i="207"/>
  <c r="CE7" i="207"/>
  <c r="CG7" i="208"/>
  <c r="CE7" i="208"/>
  <c r="CG7" i="209"/>
  <c r="CF7" i="209"/>
  <c r="CE7" i="209"/>
  <c r="CF7" i="204"/>
  <c r="CE7" i="204"/>
  <c r="CP8" i="209"/>
  <c r="CP12" i="209"/>
  <c r="CP16" i="209"/>
  <c r="CP24" i="209"/>
  <c r="CP32" i="209"/>
  <c r="CN7" i="209"/>
  <c r="CP11" i="209"/>
  <c r="AX7" i="205"/>
  <c r="AV7" i="205"/>
  <c r="AT7" i="205"/>
  <c r="CH7" i="205" s="1"/>
  <c r="AR7" i="205"/>
  <c r="AW7" i="205"/>
  <c r="AU7" i="205"/>
  <c r="AS7" i="205"/>
  <c r="AQ7" i="205"/>
  <c r="AX7" i="207"/>
  <c r="AV7" i="207"/>
  <c r="AT7" i="207"/>
  <c r="CH7" i="207" s="1"/>
  <c r="AR7" i="207"/>
  <c r="AW7" i="207"/>
  <c r="AU7" i="207"/>
  <c r="AS7" i="207"/>
  <c r="AQ7" i="207"/>
  <c r="AW7" i="206"/>
  <c r="AS7" i="206"/>
  <c r="AX7" i="206"/>
  <c r="AV7" i="206"/>
  <c r="AT7" i="206"/>
  <c r="AR7" i="206"/>
  <c r="AU7" i="206"/>
  <c r="AQ7" i="206"/>
  <c r="AX7" i="208"/>
  <c r="AV7" i="208"/>
  <c r="AT7" i="208"/>
  <c r="CH7" i="208" s="1"/>
  <c r="AR7" i="208"/>
  <c r="AW7" i="208"/>
  <c r="AU7" i="208"/>
  <c r="AS7" i="208"/>
  <c r="AQ7" i="208"/>
  <c r="AX7" i="204"/>
  <c r="AV7" i="204"/>
  <c r="AT7" i="204"/>
  <c r="CH7" i="204" s="1"/>
  <c r="AR7" i="204"/>
  <c r="AW7" i="204"/>
  <c r="AU7" i="204"/>
  <c r="AS7" i="204"/>
  <c r="AQ7" i="204"/>
  <c r="AX7" i="209"/>
  <c r="AV7" i="209"/>
  <c r="AT7" i="209"/>
  <c r="CH7" i="209" s="1"/>
  <c r="AR7" i="209"/>
  <c r="AW7" i="209"/>
  <c r="AU7" i="209"/>
  <c r="AS7" i="209"/>
  <c r="AQ7" i="209"/>
  <c r="AH156" i="174"/>
  <c r="AG156" i="174"/>
  <c r="AF156" i="174"/>
  <c r="AH155" i="174"/>
  <c r="AG155" i="174"/>
  <c r="AF155" i="174"/>
  <c r="AH154" i="174"/>
  <c r="AG154" i="174"/>
  <c r="AF154" i="174"/>
  <c r="AH153" i="174"/>
  <c r="AG153" i="174"/>
  <c r="AF153" i="174"/>
  <c r="AH152" i="174"/>
  <c r="AG152" i="174"/>
  <c r="AF152" i="174"/>
  <c r="AH151" i="174"/>
  <c r="AG151" i="174"/>
  <c r="AF151" i="174"/>
  <c r="AH150" i="174"/>
  <c r="AG150" i="174"/>
  <c r="AF150" i="174"/>
  <c r="AH149" i="174"/>
  <c r="AG149" i="174"/>
  <c r="AF149" i="174"/>
  <c r="AH148" i="174"/>
  <c r="AG148" i="174"/>
  <c r="AF148" i="174"/>
  <c r="AH147" i="174"/>
  <c r="AG147" i="174"/>
  <c r="AF147" i="174"/>
  <c r="AH146" i="174"/>
  <c r="AG146" i="174"/>
  <c r="AF146" i="174"/>
  <c r="AH145" i="174"/>
  <c r="AG145" i="174"/>
  <c r="AF145" i="174"/>
  <c r="AH144" i="174"/>
  <c r="AG144" i="174"/>
  <c r="AF144" i="174"/>
  <c r="AH143" i="174"/>
  <c r="AG143" i="174"/>
  <c r="AF143" i="174"/>
  <c r="AH142" i="174"/>
  <c r="AG142" i="174"/>
  <c r="AF142" i="174"/>
  <c r="AH141" i="174"/>
  <c r="AG141" i="174"/>
  <c r="AF141" i="174"/>
  <c r="AH140" i="174"/>
  <c r="AG140" i="174"/>
  <c r="AF140" i="174"/>
  <c r="AH139" i="174"/>
  <c r="AG139" i="174"/>
  <c r="AF139" i="174"/>
  <c r="AH138" i="174"/>
  <c r="AG138" i="174"/>
  <c r="AF138" i="174"/>
  <c r="AH137" i="174"/>
  <c r="AG137" i="174"/>
  <c r="AF137" i="174"/>
  <c r="AH136" i="174"/>
  <c r="AG136" i="174"/>
  <c r="AF136" i="174"/>
  <c r="AH135" i="174"/>
  <c r="AG135" i="174"/>
  <c r="AF135" i="174"/>
  <c r="AH134" i="174"/>
  <c r="AG134" i="174"/>
  <c r="AF134" i="174"/>
  <c r="AH133" i="174"/>
  <c r="AG133" i="174"/>
  <c r="AF133" i="174"/>
  <c r="AH132" i="174"/>
  <c r="AG132" i="174"/>
  <c r="AF132" i="174"/>
  <c r="AH131" i="174"/>
  <c r="AG131" i="174"/>
  <c r="AF131" i="174"/>
  <c r="AH130" i="174"/>
  <c r="AG130" i="174"/>
  <c r="AF130" i="174"/>
  <c r="AH129" i="174"/>
  <c r="AG129" i="174"/>
  <c r="AF129" i="174"/>
  <c r="AH128" i="174"/>
  <c r="AG128" i="174"/>
  <c r="AF128" i="174"/>
  <c r="AH127" i="174"/>
  <c r="AG127" i="174"/>
  <c r="AF127" i="174"/>
  <c r="AH126" i="174"/>
  <c r="AG126" i="174"/>
  <c r="AF126" i="174"/>
  <c r="AH125" i="174"/>
  <c r="AG125" i="174"/>
  <c r="AF125" i="174"/>
  <c r="AH124" i="174"/>
  <c r="AG124" i="174"/>
  <c r="AF124" i="174"/>
  <c r="AH123" i="174"/>
  <c r="AG123" i="174"/>
  <c r="AF123" i="174"/>
  <c r="AH122" i="174"/>
  <c r="AG122" i="174"/>
  <c r="AF122" i="174"/>
  <c r="AH121" i="174"/>
  <c r="AG121" i="174"/>
  <c r="AF121" i="174"/>
  <c r="AH120" i="174"/>
  <c r="AG120" i="174"/>
  <c r="AF120" i="174"/>
  <c r="AH119" i="174"/>
  <c r="AG119" i="174"/>
  <c r="AF119" i="174"/>
  <c r="AH118" i="174"/>
  <c r="AG118" i="174"/>
  <c r="AF118" i="174"/>
  <c r="AH117" i="174"/>
  <c r="AG117" i="174"/>
  <c r="AF117" i="174"/>
  <c r="AH116" i="174"/>
  <c r="AG116" i="174"/>
  <c r="AF116" i="174"/>
  <c r="AH115" i="174"/>
  <c r="AG115" i="174"/>
  <c r="AF115" i="174"/>
  <c r="AH114" i="174"/>
  <c r="AG114" i="174"/>
  <c r="AF114" i="174"/>
  <c r="AH113" i="174"/>
  <c r="AG113" i="174"/>
  <c r="AF113" i="174"/>
  <c r="AH112" i="174"/>
  <c r="AG112" i="174"/>
  <c r="AF112" i="174"/>
  <c r="AH111" i="174"/>
  <c r="AG111" i="174"/>
  <c r="AF111" i="174"/>
  <c r="AH110" i="174"/>
  <c r="AG110" i="174"/>
  <c r="AF110" i="174"/>
  <c r="AH109" i="174"/>
  <c r="AG109" i="174"/>
  <c r="AF109" i="174"/>
  <c r="AH108" i="174"/>
  <c r="AG108" i="174"/>
  <c r="AF108" i="174"/>
  <c r="AH107" i="174"/>
  <c r="AG107" i="174"/>
  <c r="AF107" i="174"/>
  <c r="AH106" i="174"/>
  <c r="AG106" i="174"/>
  <c r="AF106" i="174"/>
  <c r="AH105" i="174"/>
  <c r="AG105" i="174"/>
  <c r="AF105" i="174"/>
  <c r="AH104" i="174"/>
  <c r="AG104" i="174"/>
  <c r="AF104" i="174"/>
  <c r="AH103" i="174"/>
  <c r="AG103" i="174"/>
  <c r="AF103" i="174"/>
  <c r="AH102" i="174"/>
  <c r="AG102" i="174"/>
  <c r="AF102" i="174"/>
  <c r="AH101" i="174"/>
  <c r="AG101" i="174"/>
  <c r="AF101" i="174"/>
  <c r="AH100" i="174"/>
  <c r="AG100" i="174"/>
  <c r="AF100" i="174"/>
  <c r="AH99" i="174"/>
  <c r="AG99" i="174"/>
  <c r="AF99" i="174"/>
  <c r="AH98" i="174"/>
  <c r="AG98" i="174"/>
  <c r="AF98" i="174"/>
  <c r="AH97" i="174"/>
  <c r="AG97" i="174"/>
  <c r="AF97" i="174"/>
  <c r="AH96" i="174"/>
  <c r="AG96" i="174"/>
  <c r="AF96" i="174"/>
  <c r="AH95" i="174"/>
  <c r="AG95" i="174"/>
  <c r="AF95" i="174"/>
  <c r="AH94" i="174"/>
  <c r="AG94" i="174"/>
  <c r="AF94" i="174"/>
  <c r="AH93" i="174"/>
  <c r="AG93" i="174"/>
  <c r="AF93" i="174"/>
  <c r="AH92" i="174"/>
  <c r="AG92" i="174"/>
  <c r="AF92" i="174"/>
  <c r="AH91" i="174"/>
  <c r="AG91" i="174"/>
  <c r="AF91" i="174"/>
  <c r="AH90" i="174"/>
  <c r="AG90" i="174"/>
  <c r="AF90" i="174"/>
  <c r="AH89" i="174"/>
  <c r="AG89" i="174"/>
  <c r="AF89" i="174"/>
  <c r="AH88" i="174"/>
  <c r="AG88" i="174"/>
  <c r="AF88" i="174"/>
  <c r="AH87" i="174"/>
  <c r="AG87" i="174"/>
  <c r="AF87" i="174"/>
  <c r="AH86" i="174"/>
  <c r="AG86" i="174"/>
  <c r="AF86" i="174"/>
  <c r="AH85" i="174"/>
  <c r="AG85" i="174"/>
  <c r="AF85" i="174"/>
  <c r="AH84" i="174"/>
  <c r="AG84" i="174"/>
  <c r="AF84" i="174"/>
  <c r="AH83" i="174"/>
  <c r="AG83" i="174"/>
  <c r="AF83" i="174"/>
  <c r="AH82" i="174"/>
  <c r="AG82" i="174"/>
  <c r="AF82" i="174"/>
  <c r="AH81" i="174"/>
  <c r="AG81" i="174"/>
  <c r="AF81" i="174"/>
  <c r="AH80" i="174"/>
  <c r="AG80" i="174"/>
  <c r="AF80" i="174"/>
  <c r="AH79" i="174"/>
  <c r="AG79" i="174"/>
  <c r="AF79" i="174"/>
  <c r="AH78" i="174"/>
  <c r="AG78" i="174"/>
  <c r="AF78" i="174"/>
  <c r="AH77" i="174"/>
  <c r="AG77" i="174"/>
  <c r="AF77" i="174"/>
  <c r="AH76" i="174"/>
  <c r="AG76" i="174"/>
  <c r="AF76" i="174"/>
  <c r="AH75" i="174"/>
  <c r="AG75" i="174"/>
  <c r="AF75" i="174"/>
  <c r="AH74" i="174"/>
  <c r="AG74" i="174"/>
  <c r="AF74" i="174"/>
  <c r="AH73" i="174"/>
  <c r="AG73" i="174"/>
  <c r="AF73" i="174"/>
  <c r="AH72" i="174"/>
  <c r="AG72" i="174"/>
  <c r="AF72" i="174"/>
  <c r="AH71" i="174"/>
  <c r="AG71" i="174"/>
  <c r="AF71" i="174"/>
  <c r="AH70" i="174"/>
  <c r="AG70" i="174"/>
  <c r="AF70" i="174"/>
  <c r="AH69" i="174"/>
  <c r="AG69" i="174"/>
  <c r="AF69" i="174"/>
  <c r="AH68" i="174"/>
  <c r="AG68" i="174"/>
  <c r="AF68" i="174"/>
  <c r="AH67" i="174"/>
  <c r="AG67" i="174"/>
  <c r="AF67" i="174"/>
  <c r="AH66" i="174"/>
  <c r="AG66" i="174"/>
  <c r="AF66" i="174"/>
  <c r="AH65" i="174"/>
  <c r="AG65" i="174"/>
  <c r="AF65" i="174"/>
  <c r="AH64" i="174"/>
  <c r="AG64" i="174"/>
  <c r="AF64" i="174"/>
  <c r="AH63" i="174"/>
  <c r="AG63" i="174"/>
  <c r="AF63" i="174"/>
  <c r="AH62" i="174"/>
  <c r="AG62" i="174"/>
  <c r="AF62" i="174"/>
  <c r="AH61" i="174"/>
  <c r="AG61" i="174"/>
  <c r="AF61" i="174"/>
  <c r="AH60" i="174"/>
  <c r="AG60" i="174"/>
  <c r="AF60" i="174"/>
  <c r="AH59" i="174"/>
  <c r="AG59" i="174"/>
  <c r="AF59" i="174"/>
  <c r="AH58" i="174"/>
  <c r="AG58" i="174"/>
  <c r="AF58" i="174"/>
  <c r="AH57" i="174"/>
  <c r="AG57" i="174"/>
  <c r="AF57" i="174"/>
  <c r="AH56" i="174"/>
  <c r="AG56" i="174"/>
  <c r="AF56" i="174"/>
  <c r="AH55" i="174"/>
  <c r="AG55" i="174"/>
  <c r="AF55" i="174"/>
  <c r="AH54" i="174"/>
  <c r="AG54" i="174"/>
  <c r="AF54" i="174"/>
  <c r="AH53" i="174"/>
  <c r="AG53" i="174"/>
  <c r="AF53" i="174"/>
  <c r="AH52" i="174"/>
  <c r="AG52" i="174"/>
  <c r="AF52" i="174"/>
  <c r="AH51" i="174"/>
  <c r="AG51" i="174"/>
  <c r="AF51" i="174"/>
  <c r="AH50" i="174"/>
  <c r="AG50" i="174"/>
  <c r="AF50" i="174"/>
  <c r="AH49" i="174"/>
  <c r="AG49" i="174"/>
  <c r="AF49" i="174"/>
  <c r="AH48" i="174"/>
  <c r="AG48" i="174"/>
  <c r="AF48" i="174"/>
  <c r="AH47" i="174"/>
  <c r="AG47" i="174"/>
  <c r="AF47" i="174"/>
  <c r="AH46" i="174"/>
  <c r="AG46" i="174"/>
  <c r="AF46" i="174"/>
  <c r="AH45" i="174"/>
  <c r="AG45" i="174"/>
  <c r="AF45" i="174"/>
  <c r="AH44" i="174"/>
  <c r="AG44" i="174"/>
  <c r="AF44" i="174"/>
  <c r="AH43" i="174"/>
  <c r="AG43" i="174"/>
  <c r="AF43" i="174"/>
  <c r="AH42" i="174"/>
  <c r="AG42" i="174"/>
  <c r="AF42" i="174"/>
  <c r="AH41" i="174"/>
  <c r="AG41" i="174"/>
  <c r="AF41" i="174"/>
  <c r="AH40" i="174"/>
  <c r="AG40" i="174"/>
  <c r="AF40" i="174"/>
  <c r="AH39" i="174"/>
  <c r="AG39" i="174"/>
  <c r="AF39" i="174"/>
  <c r="AH38" i="174"/>
  <c r="AG38" i="174"/>
  <c r="AF38" i="174"/>
  <c r="AH37" i="174"/>
  <c r="AG37" i="174"/>
  <c r="AF37" i="174"/>
  <c r="AH36" i="174"/>
  <c r="AG36" i="174"/>
  <c r="AF36" i="174"/>
  <c r="AH35" i="174"/>
  <c r="AG35" i="174"/>
  <c r="AF35" i="174"/>
  <c r="AH34" i="174"/>
  <c r="AG34" i="174"/>
  <c r="AF34" i="174"/>
  <c r="AH33" i="174"/>
  <c r="AG33" i="174"/>
  <c r="AF33" i="174"/>
  <c r="AH32" i="174"/>
  <c r="AG32" i="174"/>
  <c r="AF32" i="174"/>
  <c r="AH31" i="174"/>
  <c r="AG31" i="174"/>
  <c r="AF31" i="174"/>
  <c r="AH30" i="174"/>
  <c r="AG30" i="174"/>
  <c r="AF30" i="174"/>
  <c r="AH29" i="174"/>
  <c r="AG29" i="174"/>
  <c r="AF29" i="174"/>
  <c r="AH28" i="174"/>
  <c r="AG28" i="174"/>
  <c r="AF28" i="174"/>
  <c r="AH27" i="174"/>
  <c r="AG27" i="174"/>
  <c r="AF27" i="174"/>
  <c r="AH26" i="174"/>
  <c r="AG26" i="174"/>
  <c r="AF26" i="174"/>
  <c r="AH25" i="174"/>
  <c r="AG25" i="174"/>
  <c r="AF25" i="174"/>
  <c r="AH24" i="174"/>
  <c r="AG24" i="174"/>
  <c r="AF24" i="174"/>
  <c r="AH23" i="174"/>
  <c r="AG23" i="174"/>
  <c r="AF23" i="174"/>
  <c r="AH22" i="174"/>
  <c r="AG22" i="174"/>
  <c r="AF22" i="174"/>
  <c r="AH21" i="174"/>
  <c r="AG21" i="174"/>
  <c r="AF21" i="174"/>
  <c r="AH20" i="174"/>
  <c r="AG20" i="174"/>
  <c r="AF20" i="174"/>
  <c r="AH19" i="174"/>
  <c r="AG19" i="174"/>
  <c r="AF19" i="174"/>
  <c r="AH18" i="174"/>
  <c r="AG18" i="174"/>
  <c r="AF18" i="174"/>
  <c r="AH17" i="174"/>
  <c r="AG17" i="174"/>
  <c r="AF17" i="174"/>
  <c r="AH16" i="174"/>
  <c r="AG16" i="174"/>
  <c r="AF16" i="174"/>
  <c r="AH15" i="174"/>
  <c r="AG15" i="174"/>
  <c r="AF15" i="174"/>
  <c r="AH14" i="174"/>
  <c r="AG14" i="174"/>
  <c r="AF14" i="174"/>
  <c r="AH13" i="174"/>
  <c r="AG13" i="174"/>
  <c r="AF13" i="174"/>
  <c r="AH12" i="174"/>
  <c r="AG12" i="174"/>
  <c r="AF12" i="174"/>
  <c r="AH11" i="174"/>
  <c r="AG11" i="174"/>
  <c r="AF11" i="174"/>
  <c r="AH10" i="174"/>
  <c r="AG10" i="174"/>
  <c r="AF10" i="174"/>
  <c r="AH9" i="174"/>
  <c r="AG9" i="174"/>
  <c r="AF9" i="174"/>
  <c r="AH8" i="174"/>
  <c r="AG8" i="174"/>
  <c r="AF8" i="174"/>
  <c r="AH7" i="174"/>
  <c r="AG7" i="174"/>
  <c r="AF7" i="174"/>
  <c r="AH6" i="174"/>
  <c r="AG6" i="174"/>
  <c r="AF6" i="174"/>
  <c r="AH5" i="174"/>
  <c r="AG5" i="174"/>
  <c r="AF5" i="174"/>
  <c r="AH4" i="174"/>
  <c r="AG4" i="174"/>
  <c r="AF4" i="174"/>
  <c r="AH156" i="175"/>
  <c r="AG156" i="175"/>
  <c r="AF156" i="175"/>
  <c r="AH155" i="175"/>
  <c r="AG155" i="175"/>
  <c r="AF155" i="175"/>
  <c r="AH154" i="175"/>
  <c r="AG154" i="175"/>
  <c r="AF154" i="175"/>
  <c r="AH153" i="175"/>
  <c r="AG153" i="175"/>
  <c r="AF153" i="175"/>
  <c r="AH152" i="175"/>
  <c r="AG152" i="175"/>
  <c r="AF152" i="175"/>
  <c r="AH151" i="175"/>
  <c r="AG151" i="175"/>
  <c r="AF151" i="175"/>
  <c r="AH150" i="175"/>
  <c r="AG150" i="175"/>
  <c r="AF150" i="175"/>
  <c r="AH149" i="175"/>
  <c r="AG149" i="175"/>
  <c r="AF149" i="175"/>
  <c r="AH148" i="175"/>
  <c r="AG148" i="175"/>
  <c r="AF148" i="175"/>
  <c r="AH147" i="175"/>
  <c r="AG147" i="175"/>
  <c r="AF147" i="175"/>
  <c r="AH146" i="175"/>
  <c r="AG146" i="175"/>
  <c r="AF146" i="175"/>
  <c r="AH145" i="175"/>
  <c r="AG145" i="175"/>
  <c r="AF145" i="175"/>
  <c r="AH144" i="175"/>
  <c r="AG144" i="175"/>
  <c r="AF144" i="175"/>
  <c r="AH143" i="175"/>
  <c r="AG143" i="175"/>
  <c r="AF143" i="175"/>
  <c r="AH142" i="175"/>
  <c r="AG142" i="175"/>
  <c r="AF142" i="175"/>
  <c r="AH141" i="175"/>
  <c r="AG141" i="175"/>
  <c r="AF141" i="175"/>
  <c r="AH140" i="175"/>
  <c r="AG140" i="175"/>
  <c r="AF140" i="175"/>
  <c r="AH139" i="175"/>
  <c r="AG139" i="175"/>
  <c r="AF139" i="175"/>
  <c r="AH138" i="175"/>
  <c r="AG138" i="175"/>
  <c r="AF138" i="175"/>
  <c r="AH137" i="175"/>
  <c r="AG137" i="175"/>
  <c r="AF137" i="175"/>
  <c r="AH136" i="175"/>
  <c r="AG136" i="175"/>
  <c r="AF136" i="175"/>
  <c r="AH135" i="175"/>
  <c r="AG135" i="175"/>
  <c r="AF135" i="175"/>
  <c r="AH134" i="175"/>
  <c r="AG134" i="175"/>
  <c r="AF134" i="175"/>
  <c r="AH133" i="175"/>
  <c r="AG133" i="175"/>
  <c r="AF133" i="175"/>
  <c r="AH132" i="175"/>
  <c r="AG132" i="175"/>
  <c r="AF132" i="175"/>
  <c r="AH131" i="175"/>
  <c r="AG131" i="175"/>
  <c r="AF131" i="175"/>
  <c r="AH130" i="175"/>
  <c r="AG130" i="175"/>
  <c r="AF130" i="175"/>
  <c r="AH129" i="175"/>
  <c r="AG129" i="175"/>
  <c r="AF129" i="175"/>
  <c r="AH128" i="175"/>
  <c r="AG128" i="175"/>
  <c r="AF128" i="175"/>
  <c r="AH127" i="175"/>
  <c r="AG127" i="175"/>
  <c r="AF127" i="175"/>
  <c r="AH126" i="175"/>
  <c r="AG126" i="175"/>
  <c r="AF126" i="175"/>
  <c r="AH125" i="175"/>
  <c r="AG125" i="175"/>
  <c r="AF125" i="175"/>
  <c r="AH124" i="175"/>
  <c r="AG124" i="175"/>
  <c r="AF124" i="175"/>
  <c r="AH123" i="175"/>
  <c r="AG123" i="175"/>
  <c r="AF123" i="175"/>
  <c r="AH122" i="175"/>
  <c r="AG122" i="175"/>
  <c r="AF122" i="175"/>
  <c r="AH121" i="175"/>
  <c r="AG121" i="175"/>
  <c r="AF121" i="175"/>
  <c r="AH120" i="175"/>
  <c r="AG120" i="175"/>
  <c r="AF120" i="175"/>
  <c r="AH119" i="175"/>
  <c r="AG119" i="175"/>
  <c r="AF119" i="175"/>
  <c r="AH118" i="175"/>
  <c r="AG118" i="175"/>
  <c r="AF118" i="175"/>
  <c r="AH117" i="175"/>
  <c r="AG117" i="175"/>
  <c r="AF117" i="175"/>
  <c r="AH116" i="175"/>
  <c r="AG116" i="175"/>
  <c r="AF116" i="175"/>
  <c r="AH115" i="175"/>
  <c r="AG115" i="175"/>
  <c r="AF115" i="175"/>
  <c r="AH114" i="175"/>
  <c r="AG114" i="175"/>
  <c r="AF114" i="175"/>
  <c r="AH113" i="175"/>
  <c r="AG113" i="175"/>
  <c r="AF113" i="175"/>
  <c r="AH112" i="175"/>
  <c r="AG112" i="175"/>
  <c r="AF112" i="175"/>
  <c r="AH111" i="175"/>
  <c r="AG111" i="175"/>
  <c r="AF111" i="175"/>
  <c r="AH110" i="175"/>
  <c r="AG110" i="175"/>
  <c r="AF110" i="175"/>
  <c r="AH109" i="175"/>
  <c r="AG109" i="175"/>
  <c r="AF109" i="175"/>
  <c r="AH108" i="175"/>
  <c r="AG108" i="175"/>
  <c r="AF108" i="175"/>
  <c r="AH107" i="175"/>
  <c r="AG107" i="175"/>
  <c r="AF107" i="175"/>
  <c r="AH106" i="175"/>
  <c r="AG106" i="175"/>
  <c r="AF106" i="175"/>
  <c r="AH105" i="175"/>
  <c r="AG105" i="175"/>
  <c r="AF105" i="175"/>
  <c r="AH104" i="175"/>
  <c r="AG104" i="175"/>
  <c r="AF104" i="175"/>
  <c r="AH103" i="175"/>
  <c r="AG103" i="175"/>
  <c r="AF103" i="175"/>
  <c r="AH102" i="175"/>
  <c r="AG102" i="175"/>
  <c r="AF102" i="175"/>
  <c r="AH101" i="175"/>
  <c r="AG101" i="175"/>
  <c r="AF101" i="175"/>
  <c r="AH100" i="175"/>
  <c r="AG100" i="175"/>
  <c r="AF100" i="175"/>
  <c r="AH99" i="175"/>
  <c r="AG99" i="175"/>
  <c r="AF99" i="175"/>
  <c r="AH98" i="175"/>
  <c r="AG98" i="175"/>
  <c r="AF98" i="175"/>
  <c r="AH97" i="175"/>
  <c r="AG97" i="175"/>
  <c r="AF97" i="175"/>
  <c r="AH96" i="175"/>
  <c r="AG96" i="175"/>
  <c r="AF96" i="175"/>
  <c r="AH95" i="175"/>
  <c r="AG95" i="175"/>
  <c r="AF95" i="175"/>
  <c r="AH94" i="175"/>
  <c r="AG94" i="175"/>
  <c r="AF94" i="175"/>
  <c r="AH93" i="175"/>
  <c r="AG93" i="175"/>
  <c r="AF93" i="175"/>
  <c r="AH92" i="175"/>
  <c r="AG92" i="175"/>
  <c r="AF92" i="175"/>
  <c r="AH91" i="175"/>
  <c r="AG91" i="175"/>
  <c r="AF91" i="175"/>
  <c r="AH90" i="175"/>
  <c r="AG90" i="175"/>
  <c r="AF90" i="175"/>
  <c r="AH89" i="175"/>
  <c r="AG89" i="175"/>
  <c r="AF89" i="175"/>
  <c r="AH88" i="175"/>
  <c r="AG88" i="175"/>
  <c r="AF88" i="175"/>
  <c r="AH87" i="175"/>
  <c r="AG87" i="175"/>
  <c r="AF87" i="175"/>
  <c r="AH86" i="175"/>
  <c r="AG86" i="175"/>
  <c r="AF86" i="175"/>
  <c r="AH85" i="175"/>
  <c r="AG85" i="175"/>
  <c r="AF85" i="175"/>
  <c r="AH84" i="175"/>
  <c r="AG84" i="175"/>
  <c r="AF84" i="175"/>
  <c r="AH83" i="175"/>
  <c r="AG83" i="175"/>
  <c r="AF83" i="175"/>
  <c r="AH82" i="175"/>
  <c r="AG82" i="175"/>
  <c r="AF82" i="175"/>
  <c r="AH81" i="175"/>
  <c r="AG81" i="175"/>
  <c r="AF81" i="175"/>
  <c r="AH80" i="175"/>
  <c r="AG80" i="175"/>
  <c r="AF80" i="175"/>
  <c r="AH79" i="175"/>
  <c r="AG79" i="175"/>
  <c r="AF79" i="175"/>
  <c r="AH78" i="175"/>
  <c r="AG78" i="175"/>
  <c r="AF78" i="175"/>
  <c r="AH77" i="175"/>
  <c r="AG77" i="175"/>
  <c r="AF77" i="175"/>
  <c r="AH76" i="175"/>
  <c r="AG76" i="175"/>
  <c r="AF76" i="175"/>
  <c r="AH75" i="175"/>
  <c r="AG75" i="175"/>
  <c r="AF75" i="175"/>
  <c r="AH74" i="175"/>
  <c r="AG74" i="175"/>
  <c r="AF74" i="175"/>
  <c r="AH73" i="175"/>
  <c r="AG73" i="175"/>
  <c r="AF73" i="175"/>
  <c r="AH72" i="175"/>
  <c r="AG72" i="175"/>
  <c r="AF72" i="175"/>
  <c r="AH71" i="175"/>
  <c r="AG71" i="175"/>
  <c r="AF71" i="175"/>
  <c r="AH70" i="175"/>
  <c r="AG70" i="175"/>
  <c r="AF70" i="175"/>
  <c r="AH69" i="175"/>
  <c r="AG69" i="175"/>
  <c r="AF69" i="175"/>
  <c r="AH68" i="175"/>
  <c r="AG68" i="175"/>
  <c r="AF68" i="175"/>
  <c r="AH67" i="175"/>
  <c r="AG67" i="175"/>
  <c r="AF67" i="175"/>
  <c r="AH66" i="175"/>
  <c r="AG66" i="175"/>
  <c r="AF66" i="175"/>
  <c r="AH65" i="175"/>
  <c r="AG65" i="175"/>
  <c r="AF65" i="175"/>
  <c r="AH64" i="175"/>
  <c r="AG64" i="175"/>
  <c r="AF64" i="175"/>
  <c r="AH63" i="175"/>
  <c r="AG63" i="175"/>
  <c r="AF63" i="175"/>
  <c r="AH62" i="175"/>
  <c r="AG62" i="175"/>
  <c r="AF62" i="175"/>
  <c r="AH61" i="175"/>
  <c r="AG61" i="175"/>
  <c r="AF61" i="175"/>
  <c r="AH60" i="175"/>
  <c r="AG60" i="175"/>
  <c r="AF60" i="175"/>
  <c r="AH59" i="175"/>
  <c r="AG59" i="175"/>
  <c r="AF59" i="175"/>
  <c r="AH58" i="175"/>
  <c r="AG58" i="175"/>
  <c r="AF58" i="175"/>
  <c r="AH57" i="175"/>
  <c r="AG57" i="175"/>
  <c r="AF57" i="175"/>
  <c r="AH56" i="175"/>
  <c r="AG56" i="175"/>
  <c r="AF56" i="175"/>
  <c r="AH55" i="175"/>
  <c r="AG55" i="175"/>
  <c r="AF55" i="175"/>
  <c r="AH54" i="175"/>
  <c r="AG54" i="175"/>
  <c r="AF54" i="175"/>
  <c r="AH53" i="175"/>
  <c r="AG53" i="175"/>
  <c r="AF53" i="175"/>
  <c r="AH52" i="175"/>
  <c r="AG52" i="175"/>
  <c r="AF52" i="175"/>
  <c r="AH51" i="175"/>
  <c r="AG51" i="175"/>
  <c r="AF51" i="175"/>
  <c r="AH50" i="175"/>
  <c r="AG50" i="175"/>
  <c r="AF50" i="175"/>
  <c r="AH49" i="175"/>
  <c r="AG49" i="175"/>
  <c r="AF49" i="175"/>
  <c r="AH48" i="175"/>
  <c r="AG48" i="175"/>
  <c r="AF48" i="175"/>
  <c r="AH47" i="175"/>
  <c r="AG47" i="175"/>
  <c r="AF47" i="175"/>
  <c r="AH46" i="175"/>
  <c r="AG46" i="175"/>
  <c r="AF46" i="175"/>
  <c r="AH45" i="175"/>
  <c r="AG45" i="175"/>
  <c r="AF45" i="175"/>
  <c r="AH44" i="175"/>
  <c r="AG44" i="175"/>
  <c r="AF44" i="175"/>
  <c r="AH43" i="175"/>
  <c r="AG43" i="175"/>
  <c r="AF43" i="175"/>
  <c r="AH42" i="175"/>
  <c r="AG42" i="175"/>
  <c r="AF42" i="175"/>
  <c r="AH41" i="175"/>
  <c r="AG41" i="175"/>
  <c r="AF41" i="175"/>
  <c r="AH40" i="175"/>
  <c r="AG40" i="175"/>
  <c r="AF40" i="175"/>
  <c r="AH39" i="175"/>
  <c r="AG39" i="175"/>
  <c r="AF39" i="175"/>
  <c r="AH38" i="175"/>
  <c r="AG38" i="175"/>
  <c r="AF38" i="175"/>
  <c r="AH37" i="175"/>
  <c r="AG37" i="175"/>
  <c r="AF37" i="175"/>
  <c r="AH36" i="175"/>
  <c r="AG36" i="175"/>
  <c r="AF36" i="175"/>
  <c r="AH35" i="175"/>
  <c r="AG35" i="175"/>
  <c r="AF35" i="175"/>
  <c r="AH34" i="175"/>
  <c r="AG34" i="175"/>
  <c r="AF34" i="175"/>
  <c r="AH33" i="175"/>
  <c r="AG33" i="175"/>
  <c r="AF33" i="175"/>
  <c r="AH32" i="175"/>
  <c r="AG32" i="175"/>
  <c r="AF32" i="175"/>
  <c r="AH31" i="175"/>
  <c r="AG31" i="175"/>
  <c r="AF31" i="175"/>
  <c r="AH30" i="175"/>
  <c r="AG30" i="175"/>
  <c r="AF30" i="175"/>
  <c r="AH29" i="175"/>
  <c r="AG29" i="175"/>
  <c r="AF29" i="175"/>
  <c r="AH28" i="175"/>
  <c r="AG28" i="175"/>
  <c r="AF28" i="175"/>
  <c r="AH27" i="175"/>
  <c r="AG27" i="175"/>
  <c r="AF27" i="175"/>
  <c r="AH26" i="175"/>
  <c r="AG26" i="175"/>
  <c r="AF26" i="175"/>
  <c r="AH25" i="175"/>
  <c r="AG25" i="175"/>
  <c r="AF25" i="175"/>
  <c r="AH24" i="175"/>
  <c r="AG24" i="175"/>
  <c r="AF24" i="175"/>
  <c r="AH23" i="175"/>
  <c r="AG23" i="175"/>
  <c r="AF23" i="175"/>
  <c r="AH22" i="175"/>
  <c r="AG22" i="175"/>
  <c r="AF22" i="175"/>
  <c r="AH21" i="175"/>
  <c r="AG21" i="175"/>
  <c r="AF21" i="175"/>
  <c r="AH20" i="175"/>
  <c r="AG20" i="175"/>
  <c r="AF20" i="175"/>
  <c r="AH19" i="175"/>
  <c r="AG19" i="175"/>
  <c r="AF19" i="175"/>
  <c r="AH18" i="175"/>
  <c r="AG18" i="175"/>
  <c r="AF18" i="175"/>
  <c r="AH17" i="175"/>
  <c r="AG17" i="175"/>
  <c r="AF17" i="175"/>
  <c r="AH16" i="175"/>
  <c r="AG16" i="175"/>
  <c r="AF16" i="175"/>
  <c r="AH15" i="175"/>
  <c r="AG15" i="175"/>
  <c r="AF15" i="175"/>
  <c r="AH14" i="175"/>
  <c r="AG14" i="175"/>
  <c r="AF14" i="175"/>
  <c r="AH13" i="175"/>
  <c r="AG13" i="175"/>
  <c r="AF13" i="175"/>
  <c r="AH12" i="175"/>
  <c r="AG12" i="175"/>
  <c r="AF12" i="175"/>
  <c r="AH11" i="175"/>
  <c r="AG11" i="175"/>
  <c r="AF11" i="175"/>
  <c r="AH10" i="175"/>
  <c r="AG10" i="175"/>
  <c r="AF10" i="175"/>
  <c r="AH9" i="175"/>
  <c r="AG9" i="175"/>
  <c r="AF9" i="175"/>
  <c r="AH8" i="175"/>
  <c r="AG8" i="175"/>
  <c r="AF8" i="175"/>
  <c r="AH7" i="175"/>
  <c r="AG7" i="175"/>
  <c r="AF7" i="175"/>
  <c r="AH6" i="175"/>
  <c r="AG6" i="175"/>
  <c r="AF6" i="175"/>
  <c r="AH5" i="175"/>
  <c r="AG5" i="175"/>
  <c r="AF5" i="175"/>
  <c r="AH4" i="175"/>
  <c r="AG4" i="175"/>
  <c r="AF4" i="175"/>
  <c r="AH156" i="176"/>
  <c r="AG156" i="176"/>
  <c r="AF156" i="176"/>
  <c r="AH155" i="176"/>
  <c r="AG155" i="176"/>
  <c r="AF155" i="176"/>
  <c r="AH154" i="176"/>
  <c r="AG154" i="176"/>
  <c r="AF154" i="176"/>
  <c r="AH153" i="176"/>
  <c r="AG153" i="176"/>
  <c r="AF153" i="176"/>
  <c r="AH152" i="176"/>
  <c r="AG152" i="176"/>
  <c r="AF152" i="176"/>
  <c r="AH151" i="176"/>
  <c r="AG151" i="176"/>
  <c r="AF151" i="176"/>
  <c r="AH150" i="176"/>
  <c r="AG150" i="176"/>
  <c r="AF150" i="176"/>
  <c r="AH149" i="176"/>
  <c r="AG149" i="176"/>
  <c r="AF149" i="176"/>
  <c r="AH148" i="176"/>
  <c r="AG148" i="176"/>
  <c r="AF148" i="176"/>
  <c r="AH147" i="176"/>
  <c r="AG147" i="176"/>
  <c r="AF147" i="176"/>
  <c r="AH146" i="176"/>
  <c r="AG146" i="176"/>
  <c r="AF146" i="176"/>
  <c r="AH145" i="176"/>
  <c r="AG145" i="176"/>
  <c r="AF145" i="176"/>
  <c r="AH144" i="176"/>
  <c r="AG144" i="176"/>
  <c r="AF144" i="176"/>
  <c r="AH143" i="176"/>
  <c r="AG143" i="176"/>
  <c r="AF143" i="176"/>
  <c r="AH142" i="176"/>
  <c r="AG142" i="176"/>
  <c r="AF142" i="176"/>
  <c r="AH141" i="176"/>
  <c r="AG141" i="176"/>
  <c r="AF141" i="176"/>
  <c r="AH140" i="176"/>
  <c r="AG140" i="176"/>
  <c r="AF140" i="176"/>
  <c r="AH139" i="176"/>
  <c r="AG139" i="176"/>
  <c r="AF139" i="176"/>
  <c r="AH138" i="176"/>
  <c r="AG138" i="176"/>
  <c r="AF138" i="176"/>
  <c r="AH137" i="176"/>
  <c r="AG137" i="176"/>
  <c r="AF137" i="176"/>
  <c r="AH136" i="176"/>
  <c r="AG136" i="176"/>
  <c r="AF136" i="176"/>
  <c r="AH135" i="176"/>
  <c r="AG135" i="176"/>
  <c r="AF135" i="176"/>
  <c r="AH134" i="176"/>
  <c r="AG134" i="176"/>
  <c r="AF134" i="176"/>
  <c r="AH133" i="176"/>
  <c r="AG133" i="176"/>
  <c r="AF133" i="176"/>
  <c r="AH132" i="176"/>
  <c r="AG132" i="176"/>
  <c r="AF132" i="176"/>
  <c r="AH131" i="176"/>
  <c r="AG131" i="176"/>
  <c r="AF131" i="176"/>
  <c r="AH130" i="176"/>
  <c r="AG130" i="176"/>
  <c r="AF130" i="176"/>
  <c r="AH129" i="176"/>
  <c r="AG129" i="176"/>
  <c r="AF129" i="176"/>
  <c r="AH128" i="176"/>
  <c r="AG128" i="176"/>
  <c r="AF128" i="176"/>
  <c r="AH127" i="176"/>
  <c r="AG127" i="176"/>
  <c r="AF127" i="176"/>
  <c r="AH126" i="176"/>
  <c r="AG126" i="176"/>
  <c r="AF126" i="176"/>
  <c r="AH125" i="176"/>
  <c r="AG125" i="176"/>
  <c r="AF125" i="176"/>
  <c r="AH124" i="176"/>
  <c r="AG124" i="176"/>
  <c r="AF124" i="176"/>
  <c r="AH123" i="176"/>
  <c r="AG123" i="176"/>
  <c r="AF123" i="176"/>
  <c r="AH122" i="176"/>
  <c r="AG122" i="176"/>
  <c r="AF122" i="176"/>
  <c r="AH121" i="176"/>
  <c r="AG121" i="176"/>
  <c r="AF121" i="176"/>
  <c r="AH120" i="176"/>
  <c r="AG120" i="176"/>
  <c r="AF120" i="176"/>
  <c r="AH119" i="176"/>
  <c r="AG119" i="176"/>
  <c r="AF119" i="176"/>
  <c r="AH118" i="176"/>
  <c r="AG118" i="176"/>
  <c r="AF118" i="176"/>
  <c r="AH117" i="176"/>
  <c r="AG117" i="176"/>
  <c r="AF117" i="176"/>
  <c r="AH116" i="176"/>
  <c r="AG116" i="176"/>
  <c r="AF116" i="176"/>
  <c r="AH115" i="176"/>
  <c r="AG115" i="176"/>
  <c r="AF115" i="176"/>
  <c r="AH114" i="176"/>
  <c r="AG114" i="176"/>
  <c r="AF114" i="176"/>
  <c r="AH113" i="176"/>
  <c r="AG113" i="176"/>
  <c r="AF113" i="176"/>
  <c r="AH112" i="176"/>
  <c r="AG112" i="176"/>
  <c r="AF112" i="176"/>
  <c r="AH111" i="176"/>
  <c r="AG111" i="176"/>
  <c r="AF111" i="176"/>
  <c r="AH110" i="176"/>
  <c r="AG110" i="176"/>
  <c r="AF110" i="176"/>
  <c r="AH109" i="176"/>
  <c r="AG109" i="176"/>
  <c r="AF109" i="176"/>
  <c r="AH108" i="176"/>
  <c r="AG108" i="176"/>
  <c r="AF108" i="176"/>
  <c r="AH107" i="176"/>
  <c r="AG107" i="176"/>
  <c r="AF107" i="176"/>
  <c r="AH106" i="176"/>
  <c r="AG106" i="176"/>
  <c r="AF106" i="176"/>
  <c r="AH105" i="176"/>
  <c r="AG105" i="176"/>
  <c r="AF105" i="176"/>
  <c r="AH104" i="176"/>
  <c r="AG104" i="176"/>
  <c r="AF104" i="176"/>
  <c r="AH103" i="176"/>
  <c r="AG103" i="176"/>
  <c r="AF103" i="176"/>
  <c r="AH102" i="176"/>
  <c r="AG102" i="176"/>
  <c r="AF102" i="176"/>
  <c r="AH101" i="176"/>
  <c r="AG101" i="176"/>
  <c r="AF101" i="176"/>
  <c r="AH100" i="176"/>
  <c r="AG100" i="176"/>
  <c r="AF100" i="176"/>
  <c r="AH99" i="176"/>
  <c r="AG99" i="176"/>
  <c r="AF99" i="176"/>
  <c r="AH98" i="176"/>
  <c r="AG98" i="176"/>
  <c r="AF98" i="176"/>
  <c r="AH97" i="176"/>
  <c r="AG97" i="176"/>
  <c r="AF97" i="176"/>
  <c r="AH96" i="176"/>
  <c r="AG96" i="176"/>
  <c r="AF96" i="176"/>
  <c r="AH95" i="176"/>
  <c r="AG95" i="176"/>
  <c r="AF95" i="176"/>
  <c r="AH94" i="176"/>
  <c r="AG94" i="176"/>
  <c r="AF94" i="176"/>
  <c r="AH93" i="176"/>
  <c r="AG93" i="176"/>
  <c r="AF93" i="176"/>
  <c r="AH92" i="176"/>
  <c r="AG92" i="176"/>
  <c r="AF92" i="176"/>
  <c r="AH91" i="176"/>
  <c r="AG91" i="176"/>
  <c r="AF91" i="176"/>
  <c r="AH90" i="176"/>
  <c r="AG90" i="176"/>
  <c r="AF90" i="176"/>
  <c r="AH89" i="176"/>
  <c r="AG89" i="176"/>
  <c r="AF89" i="176"/>
  <c r="AH88" i="176"/>
  <c r="AG88" i="176"/>
  <c r="AF88" i="176"/>
  <c r="AH87" i="176"/>
  <c r="AG87" i="176"/>
  <c r="AF87" i="176"/>
  <c r="AH86" i="176"/>
  <c r="AG86" i="176"/>
  <c r="AF86" i="176"/>
  <c r="AH85" i="176"/>
  <c r="AG85" i="176"/>
  <c r="AF85" i="176"/>
  <c r="AH84" i="176"/>
  <c r="AG84" i="176"/>
  <c r="AF84" i="176"/>
  <c r="AH83" i="176"/>
  <c r="AG83" i="176"/>
  <c r="AF83" i="176"/>
  <c r="AH82" i="176"/>
  <c r="AG82" i="176"/>
  <c r="AF82" i="176"/>
  <c r="AH81" i="176"/>
  <c r="AG81" i="176"/>
  <c r="AF81" i="176"/>
  <c r="AH80" i="176"/>
  <c r="AG80" i="176"/>
  <c r="AF80" i="176"/>
  <c r="AH79" i="176"/>
  <c r="AG79" i="176"/>
  <c r="AF79" i="176"/>
  <c r="AH78" i="176"/>
  <c r="AG78" i="176"/>
  <c r="AF78" i="176"/>
  <c r="AH77" i="176"/>
  <c r="AG77" i="176"/>
  <c r="AF77" i="176"/>
  <c r="AH76" i="176"/>
  <c r="AG76" i="176"/>
  <c r="AF76" i="176"/>
  <c r="AH75" i="176"/>
  <c r="AG75" i="176"/>
  <c r="AF75" i="176"/>
  <c r="AH74" i="176"/>
  <c r="AG74" i="176"/>
  <c r="AF74" i="176"/>
  <c r="AH73" i="176"/>
  <c r="AG73" i="176"/>
  <c r="AF73" i="176"/>
  <c r="AH72" i="176"/>
  <c r="AG72" i="176"/>
  <c r="AF72" i="176"/>
  <c r="AH71" i="176"/>
  <c r="AG71" i="176"/>
  <c r="AF71" i="176"/>
  <c r="AH70" i="176"/>
  <c r="AG70" i="176"/>
  <c r="AF70" i="176"/>
  <c r="AH69" i="176"/>
  <c r="AG69" i="176"/>
  <c r="AF69" i="176"/>
  <c r="AH68" i="176"/>
  <c r="AG68" i="176"/>
  <c r="AF68" i="176"/>
  <c r="AH67" i="176"/>
  <c r="AG67" i="176"/>
  <c r="AF67" i="176"/>
  <c r="AH66" i="176"/>
  <c r="AG66" i="176"/>
  <c r="AF66" i="176"/>
  <c r="AH65" i="176"/>
  <c r="AG65" i="176"/>
  <c r="AF65" i="176"/>
  <c r="AH64" i="176"/>
  <c r="AG64" i="176"/>
  <c r="AF64" i="176"/>
  <c r="AH63" i="176"/>
  <c r="AG63" i="176"/>
  <c r="AF63" i="176"/>
  <c r="AH62" i="176"/>
  <c r="AG62" i="176"/>
  <c r="AF62" i="176"/>
  <c r="AH61" i="176"/>
  <c r="AG61" i="176"/>
  <c r="AF61" i="176"/>
  <c r="AH60" i="176"/>
  <c r="AG60" i="176"/>
  <c r="AF60" i="176"/>
  <c r="AH59" i="176"/>
  <c r="AG59" i="176"/>
  <c r="AF59" i="176"/>
  <c r="AH58" i="176"/>
  <c r="AG58" i="176"/>
  <c r="AF58" i="176"/>
  <c r="AH57" i="176"/>
  <c r="AG57" i="176"/>
  <c r="AF57" i="176"/>
  <c r="AH56" i="176"/>
  <c r="AG56" i="176"/>
  <c r="AF56" i="176"/>
  <c r="AH55" i="176"/>
  <c r="AG55" i="176"/>
  <c r="AF55" i="176"/>
  <c r="AH54" i="176"/>
  <c r="AG54" i="176"/>
  <c r="AF54" i="176"/>
  <c r="AH53" i="176"/>
  <c r="AG53" i="176"/>
  <c r="AF53" i="176"/>
  <c r="AH52" i="176"/>
  <c r="AG52" i="176"/>
  <c r="AF52" i="176"/>
  <c r="AH51" i="176"/>
  <c r="AG51" i="176"/>
  <c r="AF51" i="176"/>
  <c r="AH50" i="176"/>
  <c r="AG50" i="176"/>
  <c r="AF50" i="176"/>
  <c r="AH49" i="176"/>
  <c r="AG49" i="176"/>
  <c r="AF49" i="176"/>
  <c r="AH48" i="176"/>
  <c r="AG48" i="176"/>
  <c r="AF48" i="176"/>
  <c r="AH47" i="176"/>
  <c r="AG47" i="176"/>
  <c r="AF47" i="176"/>
  <c r="AH46" i="176"/>
  <c r="AG46" i="176"/>
  <c r="AF46" i="176"/>
  <c r="AH45" i="176"/>
  <c r="AG45" i="176"/>
  <c r="AF45" i="176"/>
  <c r="AH44" i="176"/>
  <c r="AG44" i="176"/>
  <c r="AF44" i="176"/>
  <c r="AH43" i="176"/>
  <c r="AG43" i="176"/>
  <c r="AF43" i="176"/>
  <c r="AH42" i="176"/>
  <c r="AG42" i="176"/>
  <c r="AF42" i="176"/>
  <c r="AH41" i="176"/>
  <c r="AG41" i="176"/>
  <c r="AF41" i="176"/>
  <c r="AH40" i="176"/>
  <c r="AG40" i="176"/>
  <c r="AF40" i="176"/>
  <c r="AH39" i="176"/>
  <c r="AG39" i="176"/>
  <c r="AF39" i="176"/>
  <c r="AH38" i="176"/>
  <c r="AG38" i="176"/>
  <c r="AF38" i="176"/>
  <c r="AH37" i="176"/>
  <c r="AG37" i="176"/>
  <c r="AF37" i="176"/>
  <c r="AH36" i="176"/>
  <c r="AG36" i="176"/>
  <c r="AF36" i="176"/>
  <c r="AH35" i="176"/>
  <c r="AG35" i="176"/>
  <c r="AF35" i="176"/>
  <c r="AH34" i="176"/>
  <c r="AG34" i="176"/>
  <c r="AF34" i="176"/>
  <c r="AH33" i="176"/>
  <c r="AG33" i="176"/>
  <c r="AF33" i="176"/>
  <c r="AH32" i="176"/>
  <c r="AG32" i="176"/>
  <c r="AF32" i="176"/>
  <c r="AH31" i="176"/>
  <c r="AG31" i="176"/>
  <c r="AF31" i="176"/>
  <c r="AH30" i="176"/>
  <c r="AG30" i="176"/>
  <c r="AF30" i="176"/>
  <c r="AH29" i="176"/>
  <c r="AG29" i="176"/>
  <c r="AF29" i="176"/>
  <c r="AH28" i="176"/>
  <c r="AG28" i="176"/>
  <c r="AF28" i="176"/>
  <c r="AH27" i="176"/>
  <c r="AG27" i="176"/>
  <c r="AF27" i="176"/>
  <c r="AH26" i="176"/>
  <c r="AG26" i="176"/>
  <c r="AF26" i="176"/>
  <c r="AH25" i="176"/>
  <c r="AG25" i="176"/>
  <c r="AF25" i="176"/>
  <c r="AH24" i="176"/>
  <c r="AG24" i="176"/>
  <c r="AF24" i="176"/>
  <c r="AH23" i="176"/>
  <c r="AG23" i="176"/>
  <c r="AF23" i="176"/>
  <c r="AH22" i="176"/>
  <c r="AG22" i="176"/>
  <c r="AF22" i="176"/>
  <c r="AH21" i="176"/>
  <c r="AG21" i="176"/>
  <c r="AF21" i="176"/>
  <c r="AH20" i="176"/>
  <c r="AG20" i="176"/>
  <c r="AF20" i="176"/>
  <c r="AH19" i="176"/>
  <c r="AG19" i="176"/>
  <c r="AF19" i="176"/>
  <c r="AH18" i="176"/>
  <c r="AG18" i="176"/>
  <c r="AF18" i="176"/>
  <c r="AH17" i="176"/>
  <c r="AG17" i="176"/>
  <c r="AF17" i="176"/>
  <c r="AH16" i="176"/>
  <c r="AG16" i="176"/>
  <c r="AF16" i="176"/>
  <c r="AH15" i="176"/>
  <c r="AG15" i="176"/>
  <c r="AF15" i="176"/>
  <c r="AH14" i="176"/>
  <c r="AG14" i="176"/>
  <c r="AF14" i="176"/>
  <c r="AH13" i="176"/>
  <c r="AG13" i="176"/>
  <c r="AF13" i="176"/>
  <c r="AH12" i="176"/>
  <c r="AG12" i="176"/>
  <c r="AF12" i="176"/>
  <c r="AH11" i="176"/>
  <c r="AG11" i="176"/>
  <c r="AF11" i="176"/>
  <c r="AH10" i="176"/>
  <c r="AG10" i="176"/>
  <c r="AF10" i="176"/>
  <c r="AH9" i="176"/>
  <c r="AG9" i="176"/>
  <c r="AF9" i="176"/>
  <c r="AH8" i="176"/>
  <c r="AG8" i="176"/>
  <c r="AF8" i="176"/>
  <c r="AH7" i="176"/>
  <c r="AG7" i="176"/>
  <c r="AF7" i="176"/>
  <c r="AH6" i="176"/>
  <c r="AG6" i="176"/>
  <c r="AF6" i="176"/>
  <c r="AH5" i="176"/>
  <c r="AG5" i="176"/>
  <c r="AF5" i="176"/>
  <c r="AH4" i="176"/>
  <c r="AG4" i="176"/>
  <c r="AF4" i="176"/>
  <c r="AH156" i="177"/>
  <c r="AG156" i="177"/>
  <c r="AF156" i="177"/>
  <c r="AH155" i="177"/>
  <c r="AG155" i="177"/>
  <c r="AF155" i="177"/>
  <c r="AH154" i="177"/>
  <c r="AG154" i="177"/>
  <c r="AF154" i="177"/>
  <c r="AH153" i="177"/>
  <c r="AG153" i="177"/>
  <c r="AF153" i="177"/>
  <c r="AH152" i="177"/>
  <c r="AG152" i="177"/>
  <c r="AF152" i="177"/>
  <c r="AH151" i="177"/>
  <c r="AG151" i="177"/>
  <c r="AF151" i="177"/>
  <c r="AH150" i="177"/>
  <c r="AG150" i="177"/>
  <c r="AF150" i="177"/>
  <c r="AH149" i="177"/>
  <c r="AG149" i="177"/>
  <c r="AF149" i="177"/>
  <c r="AH148" i="177"/>
  <c r="AG148" i="177"/>
  <c r="AF148" i="177"/>
  <c r="AH147" i="177"/>
  <c r="AG147" i="177"/>
  <c r="AF147" i="177"/>
  <c r="AH146" i="177"/>
  <c r="AG146" i="177"/>
  <c r="AF146" i="177"/>
  <c r="AH145" i="177"/>
  <c r="AG145" i="177"/>
  <c r="AF145" i="177"/>
  <c r="AH144" i="177"/>
  <c r="AG144" i="177"/>
  <c r="AF144" i="177"/>
  <c r="AH143" i="177"/>
  <c r="AG143" i="177"/>
  <c r="AF143" i="177"/>
  <c r="AH142" i="177"/>
  <c r="AG142" i="177"/>
  <c r="AF142" i="177"/>
  <c r="AH141" i="177"/>
  <c r="AG141" i="177"/>
  <c r="AF141" i="177"/>
  <c r="AH140" i="177"/>
  <c r="AG140" i="177"/>
  <c r="AF140" i="177"/>
  <c r="AH139" i="177"/>
  <c r="AG139" i="177"/>
  <c r="AF139" i="177"/>
  <c r="AH138" i="177"/>
  <c r="AG138" i="177"/>
  <c r="AF138" i="177"/>
  <c r="AH137" i="177"/>
  <c r="AG137" i="177"/>
  <c r="AF137" i="177"/>
  <c r="AH136" i="177"/>
  <c r="AG136" i="177"/>
  <c r="AF136" i="177"/>
  <c r="AH135" i="177"/>
  <c r="AG135" i="177"/>
  <c r="AF135" i="177"/>
  <c r="AH134" i="177"/>
  <c r="AG134" i="177"/>
  <c r="AF134" i="177"/>
  <c r="AH133" i="177"/>
  <c r="AG133" i="177"/>
  <c r="AF133" i="177"/>
  <c r="AH132" i="177"/>
  <c r="AG132" i="177"/>
  <c r="AF132" i="177"/>
  <c r="AH131" i="177"/>
  <c r="AG131" i="177"/>
  <c r="AF131" i="177"/>
  <c r="AH130" i="177"/>
  <c r="AG130" i="177"/>
  <c r="AF130" i="177"/>
  <c r="AH129" i="177"/>
  <c r="AG129" i="177"/>
  <c r="AF129" i="177"/>
  <c r="AH128" i="177"/>
  <c r="AG128" i="177"/>
  <c r="AF128" i="177"/>
  <c r="AH127" i="177"/>
  <c r="AG127" i="177"/>
  <c r="AF127" i="177"/>
  <c r="AH126" i="177"/>
  <c r="AG126" i="177"/>
  <c r="AF126" i="177"/>
  <c r="AH125" i="177"/>
  <c r="AG125" i="177"/>
  <c r="AF125" i="177"/>
  <c r="AH124" i="177"/>
  <c r="AG124" i="177"/>
  <c r="AF124" i="177"/>
  <c r="AH123" i="177"/>
  <c r="AG123" i="177"/>
  <c r="AF123" i="177"/>
  <c r="AH122" i="177"/>
  <c r="AG122" i="177"/>
  <c r="AF122" i="177"/>
  <c r="AH121" i="177"/>
  <c r="AG121" i="177"/>
  <c r="AF121" i="177"/>
  <c r="AH120" i="177"/>
  <c r="AG120" i="177"/>
  <c r="AF120" i="177"/>
  <c r="AH119" i="177"/>
  <c r="AG119" i="177"/>
  <c r="AF119" i="177"/>
  <c r="AH118" i="177"/>
  <c r="AG118" i="177"/>
  <c r="AF118" i="177"/>
  <c r="AH117" i="177"/>
  <c r="AG117" i="177"/>
  <c r="AF117" i="177"/>
  <c r="AH116" i="177"/>
  <c r="AG116" i="177"/>
  <c r="AF116" i="177"/>
  <c r="AH115" i="177"/>
  <c r="AG115" i="177"/>
  <c r="AF115" i="177"/>
  <c r="AH114" i="177"/>
  <c r="AG114" i="177"/>
  <c r="AF114" i="177"/>
  <c r="AH113" i="177"/>
  <c r="AG113" i="177"/>
  <c r="AF113" i="177"/>
  <c r="AH112" i="177"/>
  <c r="AG112" i="177"/>
  <c r="AF112" i="177"/>
  <c r="AH111" i="177"/>
  <c r="AG111" i="177"/>
  <c r="AF111" i="177"/>
  <c r="AH110" i="177"/>
  <c r="AG110" i="177"/>
  <c r="AF110" i="177"/>
  <c r="AH109" i="177"/>
  <c r="AG109" i="177"/>
  <c r="AF109" i="177"/>
  <c r="AH108" i="177"/>
  <c r="AG108" i="177"/>
  <c r="AF108" i="177"/>
  <c r="AH107" i="177"/>
  <c r="AG107" i="177"/>
  <c r="AF107" i="177"/>
  <c r="AH106" i="177"/>
  <c r="AG106" i="177"/>
  <c r="AF106" i="177"/>
  <c r="AH105" i="177"/>
  <c r="AG105" i="177"/>
  <c r="AF105" i="177"/>
  <c r="AH104" i="177"/>
  <c r="AG104" i="177"/>
  <c r="AF104" i="177"/>
  <c r="AH103" i="177"/>
  <c r="AG103" i="177"/>
  <c r="AF103" i="177"/>
  <c r="AH102" i="177"/>
  <c r="AG102" i="177"/>
  <c r="AF102" i="177"/>
  <c r="AH101" i="177"/>
  <c r="AG101" i="177"/>
  <c r="AF101" i="177"/>
  <c r="AH100" i="177"/>
  <c r="AG100" i="177"/>
  <c r="AF100" i="177"/>
  <c r="AH99" i="177"/>
  <c r="AG99" i="177"/>
  <c r="AF99" i="177"/>
  <c r="AH98" i="177"/>
  <c r="AG98" i="177"/>
  <c r="AF98" i="177"/>
  <c r="AH97" i="177"/>
  <c r="AG97" i="177"/>
  <c r="AF97" i="177"/>
  <c r="AH96" i="177"/>
  <c r="AG96" i="177"/>
  <c r="AF96" i="177"/>
  <c r="AH95" i="177"/>
  <c r="AG95" i="177"/>
  <c r="AF95" i="177"/>
  <c r="AH94" i="177"/>
  <c r="AG94" i="177"/>
  <c r="AF94" i="177"/>
  <c r="AH93" i="177"/>
  <c r="AG93" i="177"/>
  <c r="AF93" i="177"/>
  <c r="AH92" i="177"/>
  <c r="AG92" i="177"/>
  <c r="AF92" i="177"/>
  <c r="AH91" i="177"/>
  <c r="AG91" i="177"/>
  <c r="AF91" i="177"/>
  <c r="AH90" i="177"/>
  <c r="AG90" i="177"/>
  <c r="AF90" i="177"/>
  <c r="AH89" i="177"/>
  <c r="AG89" i="177"/>
  <c r="AF89" i="177"/>
  <c r="AH88" i="177"/>
  <c r="AG88" i="177"/>
  <c r="AF88" i="177"/>
  <c r="AH87" i="177"/>
  <c r="AG87" i="177"/>
  <c r="AF87" i="177"/>
  <c r="AH86" i="177"/>
  <c r="AG86" i="177"/>
  <c r="AF86" i="177"/>
  <c r="AH85" i="177"/>
  <c r="AG85" i="177"/>
  <c r="AF85" i="177"/>
  <c r="AH84" i="177"/>
  <c r="AG84" i="177"/>
  <c r="AF84" i="177"/>
  <c r="AH83" i="177"/>
  <c r="AG83" i="177"/>
  <c r="AF83" i="177"/>
  <c r="AH82" i="177"/>
  <c r="AG82" i="177"/>
  <c r="AF82" i="177"/>
  <c r="AH81" i="177"/>
  <c r="AG81" i="177"/>
  <c r="AF81" i="177"/>
  <c r="AH80" i="177"/>
  <c r="AG80" i="177"/>
  <c r="AF80" i="177"/>
  <c r="AH79" i="177"/>
  <c r="AG79" i="177"/>
  <c r="AF79" i="177"/>
  <c r="AH78" i="177"/>
  <c r="AG78" i="177"/>
  <c r="AF78" i="177"/>
  <c r="AH77" i="177"/>
  <c r="AG77" i="177"/>
  <c r="AF77" i="177"/>
  <c r="AH76" i="177"/>
  <c r="AG76" i="177"/>
  <c r="AF76" i="177"/>
  <c r="AH75" i="177"/>
  <c r="AG75" i="177"/>
  <c r="AF75" i="177"/>
  <c r="AH74" i="177"/>
  <c r="AG74" i="177"/>
  <c r="AF74" i="177"/>
  <c r="AH73" i="177"/>
  <c r="AG73" i="177"/>
  <c r="AF73" i="177"/>
  <c r="AH72" i="177"/>
  <c r="AG72" i="177"/>
  <c r="AF72" i="177"/>
  <c r="AH71" i="177"/>
  <c r="AG71" i="177"/>
  <c r="AF71" i="177"/>
  <c r="AH70" i="177"/>
  <c r="AG70" i="177"/>
  <c r="AF70" i="177"/>
  <c r="AH69" i="177"/>
  <c r="AG69" i="177"/>
  <c r="AF69" i="177"/>
  <c r="AH68" i="177"/>
  <c r="AG68" i="177"/>
  <c r="AF68" i="177"/>
  <c r="AH67" i="177"/>
  <c r="AG67" i="177"/>
  <c r="AF67" i="177"/>
  <c r="AH66" i="177"/>
  <c r="AG66" i="177"/>
  <c r="AF66" i="177"/>
  <c r="AH65" i="177"/>
  <c r="AG65" i="177"/>
  <c r="AF65" i="177"/>
  <c r="AH64" i="177"/>
  <c r="AG64" i="177"/>
  <c r="AF64" i="177"/>
  <c r="AH63" i="177"/>
  <c r="AG63" i="177"/>
  <c r="AF63" i="177"/>
  <c r="AH62" i="177"/>
  <c r="AG62" i="177"/>
  <c r="AF62" i="177"/>
  <c r="AH61" i="177"/>
  <c r="AG61" i="177"/>
  <c r="AF61" i="177"/>
  <c r="AH60" i="177"/>
  <c r="AG60" i="177"/>
  <c r="AF60" i="177"/>
  <c r="AH59" i="177"/>
  <c r="AG59" i="177"/>
  <c r="AF59" i="177"/>
  <c r="AH58" i="177"/>
  <c r="AG58" i="177"/>
  <c r="AF58" i="177"/>
  <c r="AH57" i="177"/>
  <c r="AG57" i="177"/>
  <c r="AF57" i="177"/>
  <c r="AH56" i="177"/>
  <c r="AG56" i="177"/>
  <c r="AF56" i="177"/>
  <c r="AH55" i="177"/>
  <c r="AG55" i="177"/>
  <c r="AF55" i="177"/>
  <c r="AH54" i="177"/>
  <c r="AG54" i="177"/>
  <c r="AF54" i="177"/>
  <c r="AH53" i="177"/>
  <c r="AG53" i="177"/>
  <c r="AF53" i="177"/>
  <c r="AH52" i="177"/>
  <c r="AG52" i="177"/>
  <c r="AF52" i="177"/>
  <c r="AH51" i="177"/>
  <c r="AG51" i="177"/>
  <c r="AF51" i="177"/>
  <c r="AH50" i="177"/>
  <c r="AG50" i="177"/>
  <c r="AF50" i="177"/>
  <c r="AH49" i="177"/>
  <c r="AG49" i="177"/>
  <c r="AF49" i="177"/>
  <c r="AH48" i="177"/>
  <c r="AG48" i="177"/>
  <c r="AF48" i="177"/>
  <c r="AH47" i="177"/>
  <c r="AG47" i="177"/>
  <c r="AF47" i="177"/>
  <c r="AH46" i="177"/>
  <c r="AG46" i="177"/>
  <c r="AF46" i="177"/>
  <c r="AH45" i="177"/>
  <c r="AG45" i="177"/>
  <c r="AF45" i="177"/>
  <c r="AH44" i="177"/>
  <c r="AG44" i="177"/>
  <c r="AF44" i="177"/>
  <c r="AH43" i="177"/>
  <c r="AG43" i="177"/>
  <c r="AF43" i="177"/>
  <c r="AH42" i="177"/>
  <c r="AG42" i="177"/>
  <c r="AF42" i="177"/>
  <c r="AH41" i="177"/>
  <c r="AG41" i="177"/>
  <c r="AF41" i="177"/>
  <c r="AH40" i="177"/>
  <c r="AG40" i="177"/>
  <c r="AF40" i="177"/>
  <c r="AH39" i="177"/>
  <c r="AG39" i="177"/>
  <c r="AF39" i="177"/>
  <c r="AH38" i="177"/>
  <c r="AG38" i="177"/>
  <c r="AF38" i="177"/>
  <c r="AH37" i="177"/>
  <c r="AG37" i="177"/>
  <c r="AF37" i="177"/>
  <c r="AH36" i="177"/>
  <c r="AG36" i="177"/>
  <c r="AF36" i="177"/>
  <c r="AH35" i="177"/>
  <c r="AG35" i="177"/>
  <c r="AF35" i="177"/>
  <c r="AH34" i="177"/>
  <c r="AG34" i="177"/>
  <c r="AF34" i="177"/>
  <c r="AH33" i="177"/>
  <c r="AG33" i="177"/>
  <c r="AF33" i="177"/>
  <c r="AH32" i="177"/>
  <c r="AG32" i="177"/>
  <c r="AF32" i="177"/>
  <c r="AH31" i="177"/>
  <c r="AG31" i="177"/>
  <c r="AF31" i="177"/>
  <c r="AH30" i="177"/>
  <c r="AG30" i="177"/>
  <c r="AF30" i="177"/>
  <c r="AH29" i="177"/>
  <c r="AG29" i="177"/>
  <c r="AF29" i="177"/>
  <c r="AH28" i="177"/>
  <c r="AG28" i="177"/>
  <c r="AF28" i="177"/>
  <c r="AH27" i="177"/>
  <c r="AG27" i="177"/>
  <c r="AF27" i="177"/>
  <c r="AH26" i="177"/>
  <c r="AG26" i="177"/>
  <c r="AF26" i="177"/>
  <c r="AH25" i="177"/>
  <c r="AG25" i="177"/>
  <c r="AF25" i="177"/>
  <c r="AH24" i="177"/>
  <c r="AG24" i="177"/>
  <c r="AF24" i="177"/>
  <c r="AH23" i="177"/>
  <c r="AG23" i="177"/>
  <c r="AF23" i="177"/>
  <c r="AH22" i="177"/>
  <c r="AG22" i="177"/>
  <c r="AF22" i="177"/>
  <c r="AH21" i="177"/>
  <c r="AG21" i="177"/>
  <c r="AF21" i="177"/>
  <c r="AH20" i="177"/>
  <c r="AG20" i="177"/>
  <c r="AF20" i="177"/>
  <c r="AH19" i="177"/>
  <c r="AG19" i="177"/>
  <c r="AF19" i="177"/>
  <c r="AH18" i="177"/>
  <c r="AG18" i="177"/>
  <c r="AF18" i="177"/>
  <c r="AH17" i="177"/>
  <c r="AG17" i="177"/>
  <c r="AF17" i="177"/>
  <c r="AH16" i="177"/>
  <c r="AG16" i="177"/>
  <c r="AF16" i="177"/>
  <c r="AH15" i="177"/>
  <c r="AG15" i="177"/>
  <c r="AF15" i="177"/>
  <c r="AH14" i="177"/>
  <c r="AG14" i="177"/>
  <c r="AF14" i="177"/>
  <c r="AH13" i="177"/>
  <c r="AG13" i="177"/>
  <c r="AF13" i="177"/>
  <c r="AH12" i="177"/>
  <c r="AG12" i="177"/>
  <c r="AF12" i="177"/>
  <c r="AH11" i="177"/>
  <c r="AG11" i="177"/>
  <c r="AF11" i="177"/>
  <c r="AH10" i="177"/>
  <c r="AG10" i="177"/>
  <c r="AF10" i="177"/>
  <c r="AH9" i="177"/>
  <c r="AG9" i="177"/>
  <c r="AF9" i="177"/>
  <c r="AH8" i="177"/>
  <c r="AG8" i="177"/>
  <c r="AF8" i="177"/>
  <c r="AH7" i="177"/>
  <c r="AG7" i="177"/>
  <c r="AF7" i="177"/>
  <c r="AH6" i="177"/>
  <c r="AG6" i="177"/>
  <c r="AF6" i="177"/>
  <c r="AH5" i="177"/>
  <c r="AG5" i="177"/>
  <c r="AF5" i="177"/>
  <c r="AH4" i="177"/>
  <c r="AG4" i="177"/>
  <c r="AF4" i="177"/>
  <c r="AH156" i="178"/>
  <c r="AG156" i="178"/>
  <c r="AF156" i="178"/>
  <c r="AH155" i="178"/>
  <c r="AG155" i="178"/>
  <c r="AF155" i="178"/>
  <c r="AH154" i="178"/>
  <c r="AG154" i="178"/>
  <c r="AF154" i="178"/>
  <c r="AH153" i="178"/>
  <c r="AG153" i="178"/>
  <c r="AF153" i="178"/>
  <c r="AH152" i="178"/>
  <c r="AG152" i="178"/>
  <c r="AF152" i="178"/>
  <c r="AH151" i="178"/>
  <c r="AG151" i="178"/>
  <c r="AF151" i="178"/>
  <c r="AH150" i="178"/>
  <c r="AG150" i="178"/>
  <c r="AF150" i="178"/>
  <c r="AH149" i="178"/>
  <c r="AG149" i="178"/>
  <c r="AF149" i="178"/>
  <c r="AH148" i="178"/>
  <c r="AG148" i="178"/>
  <c r="AF148" i="178"/>
  <c r="AH147" i="178"/>
  <c r="AG147" i="178"/>
  <c r="AF147" i="178"/>
  <c r="AH146" i="178"/>
  <c r="AG146" i="178"/>
  <c r="AF146" i="178"/>
  <c r="AH145" i="178"/>
  <c r="AG145" i="178"/>
  <c r="AF145" i="178"/>
  <c r="AH144" i="178"/>
  <c r="AG144" i="178"/>
  <c r="AF144" i="178"/>
  <c r="AH143" i="178"/>
  <c r="AG143" i="178"/>
  <c r="AF143" i="178"/>
  <c r="AH142" i="178"/>
  <c r="AG142" i="178"/>
  <c r="AF142" i="178"/>
  <c r="AH141" i="178"/>
  <c r="AG141" i="178"/>
  <c r="AF141" i="178"/>
  <c r="AH140" i="178"/>
  <c r="AG140" i="178"/>
  <c r="AF140" i="178"/>
  <c r="AH139" i="178"/>
  <c r="AG139" i="178"/>
  <c r="AF139" i="178"/>
  <c r="AH138" i="178"/>
  <c r="AG138" i="178"/>
  <c r="AF138" i="178"/>
  <c r="AH137" i="178"/>
  <c r="AG137" i="178"/>
  <c r="AF137" i="178"/>
  <c r="AH136" i="178"/>
  <c r="AG136" i="178"/>
  <c r="AF136" i="178"/>
  <c r="AH135" i="178"/>
  <c r="AG135" i="178"/>
  <c r="AF135" i="178"/>
  <c r="AH134" i="178"/>
  <c r="AG134" i="178"/>
  <c r="AF134" i="178"/>
  <c r="AH133" i="178"/>
  <c r="AG133" i="178"/>
  <c r="AF133" i="178"/>
  <c r="AH132" i="178"/>
  <c r="AG132" i="178"/>
  <c r="AF132" i="178"/>
  <c r="AH131" i="178"/>
  <c r="AG131" i="178"/>
  <c r="AF131" i="178"/>
  <c r="AH130" i="178"/>
  <c r="AG130" i="178"/>
  <c r="AF130" i="178"/>
  <c r="AH129" i="178"/>
  <c r="AG129" i="178"/>
  <c r="AF129" i="178"/>
  <c r="AH128" i="178"/>
  <c r="AG128" i="178"/>
  <c r="AF128" i="178"/>
  <c r="AH127" i="178"/>
  <c r="AG127" i="178"/>
  <c r="AF127" i="178"/>
  <c r="AH126" i="178"/>
  <c r="AG126" i="178"/>
  <c r="AF126" i="178"/>
  <c r="AH125" i="178"/>
  <c r="AG125" i="178"/>
  <c r="AF125" i="178"/>
  <c r="AH124" i="178"/>
  <c r="AG124" i="178"/>
  <c r="AF124" i="178"/>
  <c r="AH123" i="178"/>
  <c r="AG123" i="178"/>
  <c r="AF123" i="178"/>
  <c r="AH122" i="178"/>
  <c r="AG122" i="178"/>
  <c r="AF122" i="178"/>
  <c r="AH121" i="178"/>
  <c r="AG121" i="178"/>
  <c r="AF121" i="178"/>
  <c r="AH120" i="178"/>
  <c r="AG120" i="178"/>
  <c r="AF120" i="178"/>
  <c r="AH119" i="178"/>
  <c r="AG119" i="178"/>
  <c r="AF119" i="178"/>
  <c r="AH118" i="178"/>
  <c r="AG118" i="178"/>
  <c r="AF118" i="178"/>
  <c r="AH117" i="178"/>
  <c r="AG117" i="178"/>
  <c r="AF117" i="178"/>
  <c r="AH116" i="178"/>
  <c r="AG116" i="178"/>
  <c r="AF116" i="178"/>
  <c r="AH115" i="178"/>
  <c r="AG115" i="178"/>
  <c r="AF115" i="178"/>
  <c r="AH114" i="178"/>
  <c r="AG114" i="178"/>
  <c r="AF114" i="178"/>
  <c r="AH113" i="178"/>
  <c r="AG113" i="178"/>
  <c r="AF113" i="178"/>
  <c r="AH112" i="178"/>
  <c r="AG112" i="178"/>
  <c r="AF112" i="178"/>
  <c r="AH111" i="178"/>
  <c r="AG111" i="178"/>
  <c r="AF111" i="178"/>
  <c r="AH110" i="178"/>
  <c r="AG110" i="178"/>
  <c r="AF110" i="178"/>
  <c r="AH109" i="178"/>
  <c r="AG109" i="178"/>
  <c r="AF109" i="178"/>
  <c r="AH108" i="178"/>
  <c r="AG108" i="178"/>
  <c r="AF108" i="178"/>
  <c r="AH107" i="178"/>
  <c r="AG107" i="178"/>
  <c r="AF107" i="178"/>
  <c r="AH106" i="178"/>
  <c r="AG106" i="178"/>
  <c r="AF106" i="178"/>
  <c r="AH105" i="178"/>
  <c r="AG105" i="178"/>
  <c r="AF105" i="178"/>
  <c r="AH104" i="178"/>
  <c r="AG104" i="178"/>
  <c r="AF104" i="178"/>
  <c r="AH103" i="178"/>
  <c r="AG103" i="178"/>
  <c r="AF103" i="178"/>
  <c r="AH102" i="178"/>
  <c r="AG102" i="178"/>
  <c r="AF102" i="178"/>
  <c r="AH101" i="178"/>
  <c r="AG101" i="178"/>
  <c r="AF101" i="178"/>
  <c r="AH100" i="178"/>
  <c r="AG100" i="178"/>
  <c r="AF100" i="178"/>
  <c r="AH99" i="178"/>
  <c r="AG99" i="178"/>
  <c r="AF99" i="178"/>
  <c r="AH98" i="178"/>
  <c r="AG98" i="178"/>
  <c r="AF98" i="178"/>
  <c r="AH97" i="178"/>
  <c r="AG97" i="178"/>
  <c r="AF97" i="178"/>
  <c r="AH96" i="178"/>
  <c r="AG96" i="178"/>
  <c r="AF96" i="178"/>
  <c r="AH95" i="178"/>
  <c r="AG95" i="178"/>
  <c r="AF95" i="178"/>
  <c r="AH94" i="178"/>
  <c r="AG94" i="178"/>
  <c r="AF94" i="178"/>
  <c r="AH93" i="178"/>
  <c r="AG93" i="178"/>
  <c r="AF93" i="178"/>
  <c r="AH92" i="178"/>
  <c r="AG92" i="178"/>
  <c r="AF92" i="178"/>
  <c r="AH91" i="178"/>
  <c r="AG91" i="178"/>
  <c r="AF91" i="178"/>
  <c r="AH90" i="178"/>
  <c r="AG90" i="178"/>
  <c r="AF90" i="178"/>
  <c r="AH89" i="178"/>
  <c r="AG89" i="178"/>
  <c r="AF89" i="178"/>
  <c r="AH88" i="178"/>
  <c r="AG88" i="178"/>
  <c r="AF88" i="178"/>
  <c r="AH87" i="178"/>
  <c r="AG87" i="178"/>
  <c r="AF87" i="178"/>
  <c r="AH86" i="178"/>
  <c r="AG86" i="178"/>
  <c r="AF86" i="178"/>
  <c r="AH85" i="178"/>
  <c r="AG85" i="178"/>
  <c r="AF85" i="178"/>
  <c r="AH84" i="178"/>
  <c r="AG84" i="178"/>
  <c r="AF84" i="178"/>
  <c r="AH83" i="178"/>
  <c r="AG83" i="178"/>
  <c r="AF83" i="178"/>
  <c r="AH82" i="178"/>
  <c r="AG82" i="178"/>
  <c r="AF82" i="178"/>
  <c r="AH81" i="178"/>
  <c r="AG81" i="178"/>
  <c r="AF81" i="178"/>
  <c r="AH80" i="178"/>
  <c r="AG80" i="178"/>
  <c r="AF80" i="178"/>
  <c r="AH79" i="178"/>
  <c r="AG79" i="178"/>
  <c r="AF79" i="178"/>
  <c r="AH78" i="178"/>
  <c r="AG78" i="178"/>
  <c r="AF78" i="178"/>
  <c r="AH77" i="178"/>
  <c r="AG77" i="178"/>
  <c r="AF77" i="178"/>
  <c r="AH76" i="178"/>
  <c r="AG76" i="178"/>
  <c r="AF76" i="178"/>
  <c r="AH75" i="178"/>
  <c r="AG75" i="178"/>
  <c r="AF75" i="178"/>
  <c r="AH74" i="178"/>
  <c r="AG74" i="178"/>
  <c r="AF74" i="178"/>
  <c r="AH73" i="178"/>
  <c r="AG73" i="178"/>
  <c r="AF73" i="178"/>
  <c r="AH72" i="178"/>
  <c r="AG72" i="178"/>
  <c r="AF72" i="178"/>
  <c r="AH71" i="178"/>
  <c r="AG71" i="178"/>
  <c r="AF71" i="178"/>
  <c r="AH70" i="178"/>
  <c r="AG70" i="178"/>
  <c r="AF70" i="178"/>
  <c r="AH69" i="178"/>
  <c r="AG69" i="178"/>
  <c r="AF69" i="178"/>
  <c r="AH68" i="178"/>
  <c r="AG68" i="178"/>
  <c r="AF68" i="178"/>
  <c r="AH67" i="178"/>
  <c r="AG67" i="178"/>
  <c r="AF67" i="178"/>
  <c r="AH66" i="178"/>
  <c r="AG66" i="178"/>
  <c r="AF66" i="178"/>
  <c r="AH65" i="178"/>
  <c r="AG65" i="178"/>
  <c r="AF65" i="178"/>
  <c r="AH64" i="178"/>
  <c r="AG64" i="178"/>
  <c r="AF64" i="178"/>
  <c r="AH63" i="178"/>
  <c r="AG63" i="178"/>
  <c r="AF63" i="178"/>
  <c r="AH62" i="178"/>
  <c r="AG62" i="178"/>
  <c r="AF62" i="178"/>
  <c r="AH61" i="178"/>
  <c r="AG61" i="178"/>
  <c r="AF61" i="178"/>
  <c r="AH60" i="178"/>
  <c r="AG60" i="178"/>
  <c r="AF60" i="178"/>
  <c r="AH59" i="178"/>
  <c r="AG59" i="178"/>
  <c r="AF59" i="178"/>
  <c r="AH58" i="178"/>
  <c r="AG58" i="178"/>
  <c r="AF58" i="178"/>
  <c r="AH57" i="178"/>
  <c r="AG57" i="178"/>
  <c r="AF57" i="178"/>
  <c r="AH56" i="178"/>
  <c r="AG56" i="178"/>
  <c r="AF56" i="178"/>
  <c r="AH55" i="178"/>
  <c r="AG55" i="178"/>
  <c r="AF55" i="178"/>
  <c r="AH54" i="178"/>
  <c r="AG54" i="178"/>
  <c r="AF54" i="178"/>
  <c r="AH53" i="178"/>
  <c r="AG53" i="178"/>
  <c r="AF53" i="178"/>
  <c r="AH52" i="178"/>
  <c r="AG52" i="178"/>
  <c r="AF52" i="178"/>
  <c r="AH51" i="178"/>
  <c r="AG51" i="178"/>
  <c r="AF51" i="178"/>
  <c r="AH50" i="178"/>
  <c r="AG50" i="178"/>
  <c r="AF50" i="178"/>
  <c r="AH49" i="178"/>
  <c r="AG49" i="178"/>
  <c r="AF49" i="178"/>
  <c r="AH48" i="178"/>
  <c r="AG48" i="178"/>
  <c r="AF48" i="178"/>
  <c r="AH47" i="178"/>
  <c r="AG47" i="178"/>
  <c r="AF47" i="178"/>
  <c r="AH46" i="178"/>
  <c r="AG46" i="178"/>
  <c r="AF46" i="178"/>
  <c r="AH45" i="178"/>
  <c r="AG45" i="178"/>
  <c r="AF45" i="178"/>
  <c r="AH44" i="178"/>
  <c r="AG44" i="178"/>
  <c r="AF44" i="178"/>
  <c r="AH43" i="178"/>
  <c r="AG43" i="178"/>
  <c r="AF43" i="178"/>
  <c r="AH42" i="178"/>
  <c r="AG42" i="178"/>
  <c r="AF42" i="178"/>
  <c r="AH41" i="178"/>
  <c r="AG41" i="178"/>
  <c r="AF41" i="178"/>
  <c r="AH40" i="178"/>
  <c r="AG40" i="178"/>
  <c r="AF40" i="178"/>
  <c r="AH39" i="178"/>
  <c r="AG39" i="178"/>
  <c r="AF39" i="178"/>
  <c r="AH38" i="178"/>
  <c r="AG38" i="178"/>
  <c r="AF38" i="178"/>
  <c r="AH37" i="178"/>
  <c r="AG37" i="178"/>
  <c r="AF37" i="178"/>
  <c r="AH36" i="178"/>
  <c r="AG36" i="178"/>
  <c r="AF36" i="178"/>
  <c r="AH35" i="178"/>
  <c r="AG35" i="178"/>
  <c r="AF35" i="178"/>
  <c r="AH34" i="178"/>
  <c r="AG34" i="178"/>
  <c r="AF34" i="178"/>
  <c r="AH33" i="178"/>
  <c r="AG33" i="178"/>
  <c r="AF33" i="178"/>
  <c r="AH32" i="178"/>
  <c r="AG32" i="178"/>
  <c r="AF32" i="178"/>
  <c r="AH31" i="178"/>
  <c r="AG31" i="178"/>
  <c r="AF31" i="178"/>
  <c r="AH30" i="178"/>
  <c r="AG30" i="178"/>
  <c r="AF30" i="178"/>
  <c r="AH29" i="178"/>
  <c r="AG29" i="178"/>
  <c r="AF29" i="178"/>
  <c r="AH28" i="178"/>
  <c r="AG28" i="178"/>
  <c r="AF28" i="178"/>
  <c r="AH27" i="178"/>
  <c r="AG27" i="178"/>
  <c r="AF27" i="178"/>
  <c r="AH26" i="178"/>
  <c r="AG26" i="178"/>
  <c r="AF26" i="178"/>
  <c r="AH25" i="178"/>
  <c r="AG25" i="178"/>
  <c r="AF25" i="178"/>
  <c r="AH24" i="178"/>
  <c r="AG24" i="178"/>
  <c r="AF24" i="178"/>
  <c r="AH23" i="178"/>
  <c r="AG23" i="178"/>
  <c r="AF23" i="178"/>
  <c r="AH22" i="178"/>
  <c r="AG22" i="178"/>
  <c r="AF22" i="178"/>
  <c r="AH21" i="178"/>
  <c r="AG21" i="178"/>
  <c r="AF21" i="178"/>
  <c r="AH20" i="178"/>
  <c r="AG20" i="178"/>
  <c r="AF20" i="178"/>
  <c r="AH19" i="178"/>
  <c r="AG19" i="178"/>
  <c r="AF19" i="178"/>
  <c r="AH18" i="178"/>
  <c r="AG18" i="178"/>
  <c r="AF18" i="178"/>
  <c r="AH17" i="178"/>
  <c r="AG17" i="178"/>
  <c r="AF17" i="178"/>
  <c r="AH16" i="178"/>
  <c r="AG16" i="178"/>
  <c r="AF16" i="178"/>
  <c r="AH15" i="178"/>
  <c r="AG15" i="178"/>
  <c r="AF15" i="178"/>
  <c r="AH14" i="178"/>
  <c r="AG14" i="178"/>
  <c r="AF14" i="178"/>
  <c r="AH13" i="178"/>
  <c r="AG13" i="178"/>
  <c r="AF13" i="178"/>
  <c r="AH12" i="178"/>
  <c r="AG12" i="178"/>
  <c r="AF12" i="178"/>
  <c r="AH11" i="178"/>
  <c r="AG11" i="178"/>
  <c r="AF11" i="178"/>
  <c r="AH10" i="178"/>
  <c r="AG10" i="178"/>
  <c r="AF10" i="178"/>
  <c r="AH9" i="178"/>
  <c r="AG9" i="178"/>
  <c r="AF9" i="178"/>
  <c r="AH8" i="178"/>
  <c r="AG8" i="178"/>
  <c r="AF8" i="178"/>
  <c r="AH7" i="178"/>
  <c r="AG7" i="178"/>
  <c r="AF7" i="178"/>
  <c r="AH6" i="178"/>
  <c r="AG6" i="178"/>
  <c r="AF6" i="178"/>
  <c r="AH5" i="178"/>
  <c r="AG5" i="178"/>
  <c r="AF5" i="178"/>
  <c r="AH4" i="178"/>
  <c r="AG4" i="178"/>
  <c r="AF4" i="178"/>
  <c r="AH156" i="193"/>
  <c r="AG156" i="193"/>
  <c r="AF156" i="193"/>
  <c r="AH155" i="193"/>
  <c r="AG155" i="193"/>
  <c r="AF155" i="193"/>
  <c r="AH154" i="193"/>
  <c r="AG154" i="193"/>
  <c r="AF154" i="193"/>
  <c r="AH153" i="193"/>
  <c r="AG153" i="193"/>
  <c r="AF153" i="193"/>
  <c r="AH152" i="193"/>
  <c r="AG152" i="193"/>
  <c r="AF152" i="193"/>
  <c r="AH151" i="193"/>
  <c r="AG151" i="193"/>
  <c r="AF151" i="193"/>
  <c r="AH150" i="193"/>
  <c r="AG150" i="193"/>
  <c r="AF150" i="193"/>
  <c r="AH149" i="193"/>
  <c r="AG149" i="193"/>
  <c r="AF149" i="193"/>
  <c r="AH148" i="193"/>
  <c r="AG148" i="193"/>
  <c r="AF148" i="193"/>
  <c r="AH147" i="193"/>
  <c r="AG147" i="193"/>
  <c r="AF147" i="193"/>
  <c r="AH146" i="193"/>
  <c r="AG146" i="193"/>
  <c r="AF146" i="193"/>
  <c r="AH145" i="193"/>
  <c r="AG145" i="193"/>
  <c r="AF145" i="193"/>
  <c r="AH144" i="193"/>
  <c r="AG144" i="193"/>
  <c r="AF144" i="193"/>
  <c r="AH143" i="193"/>
  <c r="AG143" i="193"/>
  <c r="AF143" i="193"/>
  <c r="AH142" i="193"/>
  <c r="AG142" i="193"/>
  <c r="AF142" i="193"/>
  <c r="AH141" i="193"/>
  <c r="AG141" i="193"/>
  <c r="AF141" i="193"/>
  <c r="AH140" i="193"/>
  <c r="AG140" i="193"/>
  <c r="AF140" i="193"/>
  <c r="AH139" i="193"/>
  <c r="AG139" i="193"/>
  <c r="AF139" i="193"/>
  <c r="AH138" i="193"/>
  <c r="AG138" i="193"/>
  <c r="AF138" i="193"/>
  <c r="AH137" i="193"/>
  <c r="AG137" i="193"/>
  <c r="AF137" i="193"/>
  <c r="AH136" i="193"/>
  <c r="AG136" i="193"/>
  <c r="AF136" i="193"/>
  <c r="AH135" i="193"/>
  <c r="AG135" i="193"/>
  <c r="AF135" i="193"/>
  <c r="AH134" i="193"/>
  <c r="AG134" i="193"/>
  <c r="AF134" i="193"/>
  <c r="AH133" i="193"/>
  <c r="AG133" i="193"/>
  <c r="AF133" i="193"/>
  <c r="AH132" i="193"/>
  <c r="AG132" i="193"/>
  <c r="AF132" i="193"/>
  <c r="AH131" i="193"/>
  <c r="AG131" i="193"/>
  <c r="AF131" i="193"/>
  <c r="AH130" i="193"/>
  <c r="AG130" i="193"/>
  <c r="AF130" i="193"/>
  <c r="AH129" i="193"/>
  <c r="AG129" i="193"/>
  <c r="AF129" i="193"/>
  <c r="AH128" i="193"/>
  <c r="AG128" i="193"/>
  <c r="AF128" i="193"/>
  <c r="AH127" i="193"/>
  <c r="AG127" i="193"/>
  <c r="AF127" i="193"/>
  <c r="AH126" i="193"/>
  <c r="AG126" i="193"/>
  <c r="AF126" i="193"/>
  <c r="AH125" i="193"/>
  <c r="AG125" i="193"/>
  <c r="AF125" i="193"/>
  <c r="AH124" i="193"/>
  <c r="AG124" i="193"/>
  <c r="AF124" i="193"/>
  <c r="AH123" i="193"/>
  <c r="AG123" i="193"/>
  <c r="AF123" i="193"/>
  <c r="AH122" i="193"/>
  <c r="AG122" i="193"/>
  <c r="AF122" i="193"/>
  <c r="AH121" i="193"/>
  <c r="AG121" i="193"/>
  <c r="AF121" i="193"/>
  <c r="AH120" i="193"/>
  <c r="AG120" i="193"/>
  <c r="AF120" i="193"/>
  <c r="AH119" i="193"/>
  <c r="AG119" i="193"/>
  <c r="AF119" i="193"/>
  <c r="AH118" i="193"/>
  <c r="AG118" i="193"/>
  <c r="AF118" i="193"/>
  <c r="AH117" i="193"/>
  <c r="AG117" i="193"/>
  <c r="AF117" i="193"/>
  <c r="AH116" i="193"/>
  <c r="AG116" i="193"/>
  <c r="AF116" i="193"/>
  <c r="AH115" i="193"/>
  <c r="AG115" i="193"/>
  <c r="AF115" i="193"/>
  <c r="AH114" i="193"/>
  <c r="AG114" i="193"/>
  <c r="AF114" i="193"/>
  <c r="AH113" i="193"/>
  <c r="AG113" i="193"/>
  <c r="AF113" i="193"/>
  <c r="AH112" i="193"/>
  <c r="AG112" i="193"/>
  <c r="AF112" i="193"/>
  <c r="AH111" i="193"/>
  <c r="AG111" i="193"/>
  <c r="AF111" i="193"/>
  <c r="AH110" i="193"/>
  <c r="AG110" i="193"/>
  <c r="AF110" i="193"/>
  <c r="AH109" i="193"/>
  <c r="AG109" i="193"/>
  <c r="AF109" i="193"/>
  <c r="AH108" i="193"/>
  <c r="AG108" i="193"/>
  <c r="AF108" i="193"/>
  <c r="AH106" i="193"/>
  <c r="AG106" i="193"/>
  <c r="AF106" i="193"/>
  <c r="AH105" i="193"/>
  <c r="AG105" i="193"/>
  <c r="AF105" i="193"/>
  <c r="AH104" i="193"/>
  <c r="AG104" i="193"/>
  <c r="AF104" i="193"/>
  <c r="AH103" i="193"/>
  <c r="AG103" i="193"/>
  <c r="AF103" i="193"/>
  <c r="AH102" i="193"/>
  <c r="AG102" i="193"/>
  <c r="AF102" i="193"/>
  <c r="AH101" i="193"/>
  <c r="AG101" i="193"/>
  <c r="AF101" i="193"/>
  <c r="AH100" i="193"/>
  <c r="AG100" i="193"/>
  <c r="AF100" i="193"/>
  <c r="AH99" i="193"/>
  <c r="AG99" i="193"/>
  <c r="AF99" i="193"/>
  <c r="AH98" i="193"/>
  <c r="AG98" i="193"/>
  <c r="AF98" i="193"/>
  <c r="AH97" i="193"/>
  <c r="AG97" i="193"/>
  <c r="AF97" i="193"/>
  <c r="AH96" i="193"/>
  <c r="AG96" i="193"/>
  <c r="AF96" i="193"/>
  <c r="AH95" i="193"/>
  <c r="AG95" i="193"/>
  <c r="AF95" i="193"/>
  <c r="AH94" i="193"/>
  <c r="AG94" i="193"/>
  <c r="AF94" i="193"/>
  <c r="AH93" i="193"/>
  <c r="AG93" i="193"/>
  <c r="AF93" i="193"/>
  <c r="AH92" i="193"/>
  <c r="AG92" i="193"/>
  <c r="AF92" i="193"/>
  <c r="AH91" i="193"/>
  <c r="AG91" i="193"/>
  <c r="AF91" i="193"/>
  <c r="AH90" i="193"/>
  <c r="AG90" i="193"/>
  <c r="AF90" i="193"/>
  <c r="AH89" i="193"/>
  <c r="AG89" i="193"/>
  <c r="AF89" i="193"/>
  <c r="AH88" i="193"/>
  <c r="AG88" i="193"/>
  <c r="AF88" i="193"/>
  <c r="AH87" i="193"/>
  <c r="AG87" i="193"/>
  <c r="AF87" i="193"/>
  <c r="AH86" i="193"/>
  <c r="AG86" i="193"/>
  <c r="AF86" i="193"/>
  <c r="AH85" i="193"/>
  <c r="AG85" i="193"/>
  <c r="AF85" i="193"/>
  <c r="AH84" i="193"/>
  <c r="AG84" i="193"/>
  <c r="AF84" i="193"/>
  <c r="AH83" i="193"/>
  <c r="AG83" i="193"/>
  <c r="AF83" i="193"/>
  <c r="AH82" i="193"/>
  <c r="AG82" i="193"/>
  <c r="AF82" i="193"/>
  <c r="AH81" i="193"/>
  <c r="AG81" i="193"/>
  <c r="AF81" i="193"/>
  <c r="AH80" i="193"/>
  <c r="AG80" i="193"/>
  <c r="AF80" i="193"/>
  <c r="AH79" i="193"/>
  <c r="AG79" i="193"/>
  <c r="AF79" i="193"/>
  <c r="AH78" i="193"/>
  <c r="AG78" i="193"/>
  <c r="AF78" i="193"/>
  <c r="AH77" i="193"/>
  <c r="AG77" i="193"/>
  <c r="AF77" i="193"/>
  <c r="AH76" i="193"/>
  <c r="AG76" i="193"/>
  <c r="AF76" i="193"/>
  <c r="AH75" i="193"/>
  <c r="AG75" i="193"/>
  <c r="AF75" i="193"/>
  <c r="AH74" i="193"/>
  <c r="AG74" i="193"/>
  <c r="AF74" i="193"/>
  <c r="AH73" i="193"/>
  <c r="AG73" i="193"/>
  <c r="AF73" i="193"/>
  <c r="AH72" i="193"/>
  <c r="AG72" i="193"/>
  <c r="AF72" i="193"/>
  <c r="AH71" i="193"/>
  <c r="AG71" i="193"/>
  <c r="AF71" i="193"/>
  <c r="AH70" i="193"/>
  <c r="AG70" i="193"/>
  <c r="AF70" i="193"/>
  <c r="AH69" i="193"/>
  <c r="AG69" i="193"/>
  <c r="AF69" i="193"/>
  <c r="AH68" i="193"/>
  <c r="AG68" i="193"/>
  <c r="AF68" i="193"/>
  <c r="AH67" i="193"/>
  <c r="AG67" i="193"/>
  <c r="AF67" i="193"/>
  <c r="AH66" i="193"/>
  <c r="AG66" i="193"/>
  <c r="AF66" i="193"/>
  <c r="AH65" i="193"/>
  <c r="AG65" i="193"/>
  <c r="AF65" i="193"/>
  <c r="AH64" i="193"/>
  <c r="AG64" i="193"/>
  <c r="AF64" i="193"/>
  <c r="AH63" i="193"/>
  <c r="AG63" i="193"/>
  <c r="AF63" i="193"/>
  <c r="AH62" i="193"/>
  <c r="AG62" i="193"/>
  <c r="AF62" i="193"/>
  <c r="AH61" i="193"/>
  <c r="AG61" i="193"/>
  <c r="AF61" i="193"/>
  <c r="AH60" i="193"/>
  <c r="AG60" i="193"/>
  <c r="AF60" i="193"/>
  <c r="AH59" i="193"/>
  <c r="AG59" i="193"/>
  <c r="AF59" i="193"/>
  <c r="AH58" i="193"/>
  <c r="AG58" i="193"/>
  <c r="AF58" i="193"/>
  <c r="AH57" i="193"/>
  <c r="AG57" i="193"/>
  <c r="AF57" i="193"/>
  <c r="AH55" i="193"/>
  <c r="AG55" i="193"/>
  <c r="AF55" i="193"/>
  <c r="AH54" i="193"/>
  <c r="AG54" i="193"/>
  <c r="AF54" i="193"/>
  <c r="AH53" i="193"/>
  <c r="AG53" i="193"/>
  <c r="AF53" i="193"/>
  <c r="AH52" i="193"/>
  <c r="AG52" i="193"/>
  <c r="AF52" i="193"/>
  <c r="AH51" i="193"/>
  <c r="AG51" i="193"/>
  <c r="AF51" i="193"/>
  <c r="AH50" i="193"/>
  <c r="AG50" i="193"/>
  <c r="AF50" i="193"/>
  <c r="AH49" i="193"/>
  <c r="AG49" i="193"/>
  <c r="AF49" i="193"/>
  <c r="AH48" i="193"/>
  <c r="AG48" i="193"/>
  <c r="AF48" i="193"/>
  <c r="AH47" i="193"/>
  <c r="AG47" i="193"/>
  <c r="AF47" i="193"/>
  <c r="AH46" i="193"/>
  <c r="AG46" i="193"/>
  <c r="AF46" i="193"/>
  <c r="AH45" i="193"/>
  <c r="AG45" i="193"/>
  <c r="AF45" i="193"/>
  <c r="AH44" i="193"/>
  <c r="AG44" i="193"/>
  <c r="AF44" i="193"/>
  <c r="AH43" i="193"/>
  <c r="AG43" i="193"/>
  <c r="AF43" i="193"/>
  <c r="AH42" i="193"/>
  <c r="AG42" i="193"/>
  <c r="AF42" i="193"/>
  <c r="AH41" i="193"/>
  <c r="AG41" i="193"/>
  <c r="AF41" i="193"/>
  <c r="AH40" i="193"/>
  <c r="AG40" i="193"/>
  <c r="AF40" i="193"/>
  <c r="AH39" i="193"/>
  <c r="AG39" i="193"/>
  <c r="AF39" i="193"/>
  <c r="AH38" i="193"/>
  <c r="AG38" i="193"/>
  <c r="AF38" i="193"/>
  <c r="AH37" i="193"/>
  <c r="AG37" i="193"/>
  <c r="AF37" i="193"/>
  <c r="AH36" i="193"/>
  <c r="AG36" i="193"/>
  <c r="AF36" i="193"/>
  <c r="AH35" i="193"/>
  <c r="AG35" i="193"/>
  <c r="AF35" i="193"/>
  <c r="AH34" i="193"/>
  <c r="AG34" i="193"/>
  <c r="AF34" i="193"/>
  <c r="AH33" i="193"/>
  <c r="AG33" i="193"/>
  <c r="AF33" i="193"/>
  <c r="AH32" i="193"/>
  <c r="AG32" i="193"/>
  <c r="AF32" i="193"/>
  <c r="AH31" i="193"/>
  <c r="AG31" i="193"/>
  <c r="AF31" i="193"/>
  <c r="AH30" i="193"/>
  <c r="AG30" i="193"/>
  <c r="AF30" i="193"/>
  <c r="AH29" i="193"/>
  <c r="AG29" i="193"/>
  <c r="AF29" i="193"/>
  <c r="AH28" i="193"/>
  <c r="AG28" i="193"/>
  <c r="AF28" i="193"/>
  <c r="AH27" i="193"/>
  <c r="AG27" i="193"/>
  <c r="AF27" i="193"/>
  <c r="AH26" i="193"/>
  <c r="AG26" i="193"/>
  <c r="AF26" i="193"/>
  <c r="AH25" i="193"/>
  <c r="AG25" i="193"/>
  <c r="AF25" i="193"/>
  <c r="AH24" i="193"/>
  <c r="AG24" i="193"/>
  <c r="AF24" i="193"/>
  <c r="AH23" i="193"/>
  <c r="AG23" i="193"/>
  <c r="AF23" i="193"/>
  <c r="AH22" i="193"/>
  <c r="AG22" i="193"/>
  <c r="AF22" i="193"/>
  <c r="AH21" i="193"/>
  <c r="AG21" i="193"/>
  <c r="AF21" i="193"/>
  <c r="AH20" i="193"/>
  <c r="AG20" i="193"/>
  <c r="AF20" i="193"/>
  <c r="AH19" i="193"/>
  <c r="AG19" i="193"/>
  <c r="AF19" i="193"/>
  <c r="AH18" i="193"/>
  <c r="AG18" i="193"/>
  <c r="AF18" i="193"/>
  <c r="AH17" i="193"/>
  <c r="AG17" i="193"/>
  <c r="AF17" i="193"/>
  <c r="AH16" i="193"/>
  <c r="AG16" i="193"/>
  <c r="AF16" i="193"/>
  <c r="AH15" i="193"/>
  <c r="AG15" i="193"/>
  <c r="AF15" i="193"/>
  <c r="AH14" i="193"/>
  <c r="AG14" i="193"/>
  <c r="AF14" i="193"/>
  <c r="AH13" i="193"/>
  <c r="AG13" i="193"/>
  <c r="AF13" i="193"/>
  <c r="AH12" i="193"/>
  <c r="AG12" i="193"/>
  <c r="AF12" i="193"/>
  <c r="AH11" i="193"/>
  <c r="AG11" i="193"/>
  <c r="AF11" i="193"/>
  <c r="AH10" i="193"/>
  <c r="AG10" i="193"/>
  <c r="AF10" i="193"/>
  <c r="AH9" i="193"/>
  <c r="AG9" i="193"/>
  <c r="AF9" i="193"/>
  <c r="AH8" i="193"/>
  <c r="AG8" i="193"/>
  <c r="AF8" i="193"/>
  <c r="AH7" i="193"/>
  <c r="AG7" i="193"/>
  <c r="AF7" i="193"/>
  <c r="AH6" i="193"/>
  <c r="AG6" i="193"/>
  <c r="AF6" i="193"/>
  <c r="AH4" i="193"/>
  <c r="AG4" i="193"/>
  <c r="AF4" i="193"/>
  <c r="AF6" i="194"/>
  <c r="AG6" i="194"/>
  <c r="AH6" i="194"/>
  <c r="AF7" i="194"/>
  <c r="AG7" i="194"/>
  <c r="AH7" i="194"/>
  <c r="AF8" i="194"/>
  <c r="AG8" i="194"/>
  <c r="AH8" i="194"/>
  <c r="AF9" i="194"/>
  <c r="AG9" i="194"/>
  <c r="AH9" i="194"/>
  <c r="AF10" i="194"/>
  <c r="AG10" i="194"/>
  <c r="AH10" i="194"/>
  <c r="AF11" i="194"/>
  <c r="AG11" i="194"/>
  <c r="AH11" i="194"/>
  <c r="AF12" i="194"/>
  <c r="AG12" i="194"/>
  <c r="AH12" i="194"/>
  <c r="AF13" i="194"/>
  <c r="AG13" i="194"/>
  <c r="AH13" i="194"/>
  <c r="AF14" i="194"/>
  <c r="AG14" i="194"/>
  <c r="AH14" i="194"/>
  <c r="AF15" i="194"/>
  <c r="AG15" i="194"/>
  <c r="AH15" i="194"/>
  <c r="AF16" i="194"/>
  <c r="AG16" i="194"/>
  <c r="AH16" i="194"/>
  <c r="AF17" i="194"/>
  <c r="AG17" i="194"/>
  <c r="AH17" i="194"/>
  <c r="AF18" i="194"/>
  <c r="AG18" i="194"/>
  <c r="AH18" i="194"/>
  <c r="AF19" i="194"/>
  <c r="AG19" i="194"/>
  <c r="AH19" i="194"/>
  <c r="AF20" i="194"/>
  <c r="AG20" i="194"/>
  <c r="AH20" i="194"/>
  <c r="AF21" i="194"/>
  <c r="AG21" i="194"/>
  <c r="AH21" i="194"/>
  <c r="AF22" i="194"/>
  <c r="AG22" i="194"/>
  <c r="AH22" i="194"/>
  <c r="AF23" i="194"/>
  <c r="AG23" i="194"/>
  <c r="AH23" i="194"/>
  <c r="AF24" i="194"/>
  <c r="AG24" i="194"/>
  <c r="AH24" i="194"/>
  <c r="AF25" i="194"/>
  <c r="AG25" i="194"/>
  <c r="AH25" i="194"/>
  <c r="AF26" i="194"/>
  <c r="AG26" i="194"/>
  <c r="AH26" i="194"/>
  <c r="AF27" i="194"/>
  <c r="AG27" i="194"/>
  <c r="AH27" i="194"/>
  <c r="AF28" i="194"/>
  <c r="AG28" i="194"/>
  <c r="AH28" i="194"/>
  <c r="AF29" i="194"/>
  <c r="AG29" i="194"/>
  <c r="AH29" i="194"/>
  <c r="AF30" i="194"/>
  <c r="AG30" i="194"/>
  <c r="AH30" i="194"/>
  <c r="AF31" i="194"/>
  <c r="AG31" i="194"/>
  <c r="AH31" i="194"/>
  <c r="AF32" i="194"/>
  <c r="AG32" i="194"/>
  <c r="AH32" i="194"/>
  <c r="AF33" i="194"/>
  <c r="AG33" i="194"/>
  <c r="AH33" i="194"/>
  <c r="AF34" i="194"/>
  <c r="AG34" i="194"/>
  <c r="AH34" i="194"/>
  <c r="AF35" i="194"/>
  <c r="AG35" i="194"/>
  <c r="AH35" i="194"/>
  <c r="AF36" i="194"/>
  <c r="AG36" i="194"/>
  <c r="AH36" i="194"/>
  <c r="AF37" i="194"/>
  <c r="AG37" i="194"/>
  <c r="AH37" i="194"/>
  <c r="AF38" i="194"/>
  <c r="AG38" i="194"/>
  <c r="AH38" i="194"/>
  <c r="AF39" i="194"/>
  <c r="AG39" i="194"/>
  <c r="AH39" i="194"/>
  <c r="AF40" i="194"/>
  <c r="AG40" i="194"/>
  <c r="AH40" i="194"/>
  <c r="AF41" i="194"/>
  <c r="AG41" i="194"/>
  <c r="AH41" i="194"/>
  <c r="AF42" i="194"/>
  <c r="AG42" i="194"/>
  <c r="AH42" i="194"/>
  <c r="AF43" i="194"/>
  <c r="AG43" i="194"/>
  <c r="AH43" i="194"/>
  <c r="AF44" i="194"/>
  <c r="AG44" i="194"/>
  <c r="AH44" i="194"/>
  <c r="AF45" i="194"/>
  <c r="AG45" i="194"/>
  <c r="AH45" i="194"/>
  <c r="AF46" i="194"/>
  <c r="AG46" i="194"/>
  <c r="AH46" i="194"/>
  <c r="AF47" i="194"/>
  <c r="AG47" i="194"/>
  <c r="AH47" i="194"/>
  <c r="AF48" i="194"/>
  <c r="AG48" i="194"/>
  <c r="AH48" i="194"/>
  <c r="AF49" i="194"/>
  <c r="AG49" i="194"/>
  <c r="AH49" i="194"/>
  <c r="AF50" i="194"/>
  <c r="AG50" i="194"/>
  <c r="AH50" i="194"/>
  <c r="AF51" i="194"/>
  <c r="AG51" i="194"/>
  <c r="AH51" i="194"/>
  <c r="AF52" i="194"/>
  <c r="AG52" i="194"/>
  <c r="AH52" i="194"/>
  <c r="AF53" i="194"/>
  <c r="AG53" i="194"/>
  <c r="AH53" i="194"/>
  <c r="AF54" i="194"/>
  <c r="AG54" i="194"/>
  <c r="AH54" i="194"/>
  <c r="AF55" i="194"/>
  <c r="AG55" i="194"/>
  <c r="AH55" i="194"/>
  <c r="AF57" i="194"/>
  <c r="AG57" i="194"/>
  <c r="AH57" i="194"/>
  <c r="AF58" i="194"/>
  <c r="AG58" i="194"/>
  <c r="AH58" i="194"/>
  <c r="AF59" i="194"/>
  <c r="AG59" i="194"/>
  <c r="AH59" i="194"/>
  <c r="AF60" i="194"/>
  <c r="AG60" i="194"/>
  <c r="AH60" i="194"/>
  <c r="AF61" i="194"/>
  <c r="AG61" i="194"/>
  <c r="AH61" i="194"/>
  <c r="AF62" i="194"/>
  <c r="AG62" i="194"/>
  <c r="AH62" i="194"/>
  <c r="AF63" i="194"/>
  <c r="AG63" i="194"/>
  <c r="AH63" i="194"/>
  <c r="AF64" i="194"/>
  <c r="AG64" i="194"/>
  <c r="AH64" i="194"/>
  <c r="AF65" i="194"/>
  <c r="AG65" i="194"/>
  <c r="AH65" i="194"/>
  <c r="AF66" i="194"/>
  <c r="AG66" i="194"/>
  <c r="AH66" i="194"/>
  <c r="AF67" i="194"/>
  <c r="AG67" i="194"/>
  <c r="AH67" i="194"/>
  <c r="AF68" i="194"/>
  <c r="AG68" i="194"/>
  <c r="AH68" i="194"/>
  <c r="AF69" i="194"/>
  <c r="AG69" i="194"/>
  <c r="AH69" i="194"/>
  <c r="AF70" i="194"/>
  <c r="AG70" i="194"/>
  <c r="AH70" i="194"/>
  <c r="AF71" i="194"/>
  <c r="AG71" i="194"/>
  <c r="AH71" i="194"/>
  <c r="AF72" i="194"/>
  <c r="AG72" i="194"/>
  <c r="AH72" i="194"/>
  <c r="AF73" i="194"/>
  <c r="AG73" i="194"/>
  <c r="AH73" i="194"/>
  <c r="AF74" i="194"/>
  <c r="AG74" i="194"/>
  <c r="AH74" i="194"/>
  <c r="AF75" i="194"/>
  <c r="AG75" i="194"/>
  <c r="AH75" i="194"/>
  <c r="AF76" i="194"/>
  <c r="AG76" i="194"/>
  <c r="AH76" i="194"/>
  <c r="AF77" i="194"/>
  <c r="AG77" i="194"/>
  <c r="AH77" i="194"/>
  <c r="AF78" i="194"/>
  <c r="AG78" i="194"/>
  <c r="AH78" i="194"/>
  <c r="AF79" i="194"/>
  <c r="AG79" i="194"/>
  <c r="AH79" i="194"/>
  <c r="AF80" i="194"/>
  <c r="AG80" i="194"/>
  <c r="AH80" i="194"/>
  <c r="AF81" i="194"/>
  <c r="AG81" i="194"/>
  <c r="AH81" i="194"/>
  <c r="AF82" i="194"/>
  <c r="AG82" i="194"/>
  <c r="AH82" i="194"/>
  <c r="AF83" i="194"/>
  <c r="AG83" i="194"/>
  <c r="AH83" i="194"/>
  <c r="AF84" i="194"/>
  <c r="AG84" i="194"/>
  <c r="AH84" i="194"/>
  <c r="AF85" i="194"/>
  <c r="AG85" i="194"/>
  <c r="AH85" i="194"/>
  <c r="AF86" i="194"/>
  <c r="AG86" i="194"/>
  <c r="AH86" i="194"/>
  <c r="AF87" i="194"/>
  <c r="AG87" i="194"/>
  <c r="AH87" i="194"/>
  <c r="AF88" i="194"/>
  <c r="AG88" i="194"/>
  <c r="AH88" i="194"/>
  <c r="AF89" i="194"/>
  <c r="AG89" i="194"/>
  <c r="AH89" i="194"/>
  <c r="AF90" i="194"/>
  <c r="AG90" i="194"/>
  <c r="AH90" i="194"/>
  <c r="AF91" i="194"/>
  <c r="AG91" i="194"/>
  <c r="AH91" i="194"/>
  <c r="AF92" i="194"/>
  <c r="AG92" i="194"/>
  <c r="AH92" i="194"/>
  <c r="AF93" i="194"/>
  <c r="AG93" i="194"/>
  <c r="AH93" i="194"/>
  <c r="AF94" i="194"/>
  <c r="AG94" i="194"/>
  <c r="AH94" i="194"/>
  <c r="AF95" i="194"/>
  <c r="AG95" i="194"/>
  <c r="AH95" i="194"/>
  <c r="AF96" i="194"/>
  <c r="AG96" i="194"/>
  <c r="AH96" i="194"/>
  <c r="AF97" i="194"/>
  <c r="AG97" i="194"/>
  <c r="AH97" i="194"/>
  <c r="AF98" i="194"/>
  <c r="AG98" i="194"/>
  <c r="AH98" i="194"/>
  <c r="AF99" i="194"/>
  <c r="AG99" i="194"/>
  <c r="AH99" i="194"/>
  <c r="AF100" i="194"/>
  <c r="AG100" i="194"/>
  <c r="AH100" i="194"/>
  <c r="AF101" i="194"/>
  <c r="AG101" i="194"/>
  <c r="AH101" i="194"/>
  <c r="AF102" i="194"/>
  <c r="AG102" i="194"/>
  <c r="AH102" i="194"/>
  <c r="AF103" i="194"/>
  <c r="AG103" i="194"/>
  <c r="AH103" i="194"/>
  <c r="AF104" i="194"/>
  <c r="AG104" i="194"/>
  <c r="AH104" i="194"/>
  <c r="AF105" i="194"/>
  <c r="AG105" i="194"/>
  <c r="AH105" i="194"/>
  <c r="AF106" i="194"/>
  <c r="AG106" i="194"/>
  <c r="AH106" i="194"/>
  <c r="AF108" i="194"/>
  <c r="AG108" i="194"/>
  <c r="AH108" i="194"/>
  <c r="AF109" i="194"/>
  <c r="AG109" i="194"/>
  <c r="AH109" i="194"/>
  <c r="AF110" i="194"/>
  <c r="AG110" i="194"/>
  <c r="AH110" i="194"/>
  <c r="AF111" i="194"/>
  <c r="AG111" i="194"/>
  <c r="AH111" i="194"/>
  <c r="AF112" i="194"/>
  <c r="AG112" i="194"/>
  <c r="AH112" i="194"/>
  <c r="AF113" i="194"/>
  <c r="AG113" i="194"/>
  <c r="AH113" i="194"/>
  <c r="AF114" i="194"/>
  <c r="AG114" i="194"/>
  <c r="AH114" i="194"/>
  <c r="AF115" i="194"/>
  <c r="AG115" i="194"/>
  <c r="AH115" i="194"/>
  <c r="AF116" i="194"/>
  <c r="AG116" i="194"/>
  <c r="AH116" i="194"/>
  <c r="AF117" i="194"/>
  <c r="AG117" i="194"/>
  <c r="AH117" i="194"/>
  <c r="AF118" i="194"/>
  <c r="AG118" i="194"/>
  <c r="AH118" i="194"/>
  <c r="AF119" i="194"/>
  <c r="AG119" i="194"/>
  <c r="AH119" i="194"/>
  <c r="AF120" i="194"/>
  <c r="AG120" i="194"/>
  <c r="AH120" i="194"/>
  <c r="AF121" i="194"/>
  <c r="AG121" i="194"/>
  <c r="AH121" i="194"/>
  <c r="AF122" i="194"/>
  <c r="AG122" i="194"/>
  <c r="AH122" i="194"/>
  <c r="AF123" i="194"/>
  <c r="AG123" i="194"/>
  <c r="AH123" i="194"/>
  <c r="AF124" i="194"/>
  <c r="AG124" i="194"/>
  <c r="AH124" i="194"/>
  <c r="AF125" i="194"/>
  <c r="AG125" i="194"/>
  <c r="AH125" i="194"/>
  <c r="AF126" i="194"/>
  <c r="AG126" i="194"/>
  <c r="AH126" i="194"/>
  <c r="AF127" i="194"/>
  <c r="AG127" i="194"/>
  <c r="AH127" i="194"/>
  <c r="AF128" i="194"/>
  <c r="AG128" i="194"/>
  <c r="AH128" i="194"/>
  <c r="AF129" i="194"/>
  <c r="AG129" i="194"/>
  <c r="AH129" i="194"/>
  <c r="AF130" i="194"/>
  <c r="AG130" i="194"/>
  <c r="AH130" i="194"/>
  <c r="AF131" i="194"/>
  <c r="AG131" i="194"/>
  <c r="AH131" i="194"/>
  <c r="AF132" i="194"/>
  <c r="AG132" i="194"/>
  <c r="AH132" i="194"/>
  <c r="AF133" i="194"/>
  <c r="AG133" i="194"/>
  <c r="AH133" i="194"/>
  <c r="AF134" i="194"/>
  <c r="AG134" i="194"/>
  <c r="AH134" i="194"/>
  <c r="AF135" i="194"/>
  <c r="AG135" i="194"/>
  <c r="AH135" i="194"/>
  <c r="AF136" i="194"/>
  <c r="AG136" i="194"/>
  <c r="AH136" i="194"/>
  <c r="AF137" i="194"/>
  <c r="AG137" i="194"/>
  <c r="AH137" i="194"/>
  <c r="AF138" i="194"/>
  <c r="AG138" i="194"/>
  <c r="AH138" i="194"/>
  <c r="AF139" i="194"/>
  <c r="AG139" i="194"/>
  <c r="AH139" i="194"/>
  <c r="AF140" i="194"/>
  <c r="AG140" i="194"/>
  <c r="AH140" i="194"/>
  <c r="AF141" i="194"/>
  <c r="AG141" i="194"/>
  <c r="AH141" i="194"/>
  <c r="AF142" i="194"/>
  <c r="AG142" i="194"/>
  <c r="AH142" i="194"/>
  <c r="AF143" i="194"/>
  <c r="AG143" i="194"/>
  <c r="AH143" i="194"/>
  <c r="AF144" i="194"/>
  <c r="AG144" i="194"/>
  <c r="AH144" i="194"/>
  <c r="AF145" i="194"/>
  <c r="AG145" i="194"/>
  <c r="AH145" i="194"/>
  <c r="AF146" i="194"/>
  <c r="AG146" i="194"/>
  <c r="AH146" i="194"/>
  <c r="AF147" i="194"/>
  <c r="AG147" i="194"/>
  <c r="AH147" i="194"/>
  <c r="AF148" i="194"/>
  <c r="AG148" i="194"/>
  <c r="AH148" i="194"/>
  <c r="AF149" i="194"/>
  <c r="AG149" i="194"/>
  <c r="AH149" i="194"/>
  <c r="AF150" i="194"/>
  <c r="AG150" i="194"/>
  <c r="AH150" i="194"/>
  <c r="AF151" i="194"/>
  <c r="AG151" i="194"/>
  <c r="AH151" i="194"/>
  <c r="AF152" i="194"/>
  <c r="AG152" i="194"/>
  <c r="AH152" i="194"/>
  <c r="AF153" i="194"/>
  <c r="AG153" i="194"/>
  <c r="AH153" i="194"/>
  <c r="AF154" i="194"/>
  <c r="AG154" i="194"/>
  <c r="AH154" i="194"/>
  <c r="AF155" i="194"/>
  <c r="AG155" i="194"/>
  <c r="AH155" i="194"/>
  <c r="AF156" i="194"/>
  <c r="AG156" i="194"/>
  <c r="AH156" i="194"/>
  <c r="AH4" i="194"/>
  <c r="AG4" i="194"/>
  <c r="AF4" i="194"/>
  <c r="D52" i="116"/>
  <c r="D52" i="82"/>
  <c r="D52" i="103"/>
  <c r="D52" i="92"/>
  <c r="D52" i="110"/>
  <c r="AD107" i="193"/>
  <c r="AC107" i="193"/>
  <c r="AB107" i="193"/>
  <c r="AG107" i="193" s="1"/>
  <c r="AA107" i="193"/>
  <c r="Z107" i="193"/>
  <c r="Y107" i="193"/>
  <c r="X107" i="193"/>
  <c r="W107" i="193"/>
  <c r="V107" i="193"/>
  <c r="U107" i="193"/>
  <c r="T107" i="193"/>
  <c r="S107" i="193"/>
  <c r="R107" i="193"/>
  <c r="Q107" i="193"/>
  <c r="P107" i="193"/>
  <c r="O107" i="193"/>
  <c r="N107" i="193"/>
  <c r="M107" i="193"/>
  <c r="L107" i="193"/>
  <c r="K107" i="193"/>
  <c r="J107" i="193"/>
  <c r="I107" i="193"/>
  <c r="H107" i="193"/>
  <c r="G107" i="193"/>
  <c r="F107" i="193"/>
  <c r="E107" i="193"/>
  <c r="D107" i="193"/>
  <c r="C107" i="193"/>
  <c r="AD56" i="193"/>
  <c r="AC56" i="193"/>
  <c r="AB56" i="193"/>
  <c r="AG56" i="193" s="1"/>
  <c r="AA56" i="193"/>
  <c r="Z56" i="193"/>
  <c r="Y56" i="193"/>
  <c r="X56" i="193"/>
  <c r="W56" i="193"/>
  <c r="V56" i="193"/>
  <c r="U56" i="193"/>
  <c r="T56" i="193"/>
  <c r="S56" i="193"/>
  <c r="R56" i="193"/>
  <c r="Q56" i="193"/>
  <c r="P56" i="193"/>
  <c r="O56" i="193"/>
  <c r="N56" i="193"/>
  <c r="M56" i="193"/>
  <c r="L56" i="193"/>
  <c r="K56" i="193"/>
  <c r="J56" i="193"/>
  <c r="I56" i="193"/>
  <c r="H56" i="193"/>
  <c r="G56" i="193"/>
  <c r="F56" i="193"/>
  <c r="E56" i="193"/>
  <c r="D56" i="193"/>
  <c r="C56" i="193"/>
  <c r="AD5" i="193"/>
  <c r="AC5" i="193"/>
  <c r="AB5" i="193"/>
  <c r="AA5" i="193"/>
  <c r="Z5" i="193"/>
  <c r="Y5" i="193"/>
  <c r="X5" i="193"/>
  <c r="W5" i="193"/>
  <c r="V5" i="193"/>
  <c r="U5" i="193"/>
  <c r="T5" i="193"/>
  <c r="S5" i="193"/>
  <c r="R5" i="193"/>
  <c r="Q5" i="193"/>
  <c r="P5" i="193"/>
  <c r="O5" i="193"/>
  <c r="N5" i="193"/>
  <c r="M5" i="193"/>
  <c r="L5" i="193"/>
  <c r="K5" i="193"/>
  <c r="J5" i="193"/>
  <c r="I5" i="193"/>
  <c r="H5" i="193"/>
  <c r="G5" i="193"/>
  <c r="F5" i="193"/>
  <c r="E5" i="193"/>
  <c r="D5" i="193"/>
  <c r="C5" i="193"/>
  <c r="D5" i="194"/>
  <c r="E5" i="194"/>
  <c r="AF5" i="194"/>
  <c r="F5" i="194"/>
  <c r="G5" i="194"/>
  <c r="H5" i="194"/>
  <c r="I5" i="194"/>
  <c r="J5" i="194"/>
  <c r="K5" i="194"/>
  <c r="L5" i="194"/>
  <c r="M5" i="194"/>
  <c r="N5" i="194"/>
  <c r="O5" i="194"/>
  <c r="P5" i="194"/>
  <c r="Q5" i="194"/>
  <c r="R5" i="194"/>
  <c r="S5" i="194"/>
  <c r="T5" i="194"/>
  <c r="U5" i="194"/>
  <c r="V5" i="194"/>
  <c r="W5" i="194"/>
  <c r="X5" i="194"/>
  <c r="Y5" i="194"/>
  <c r="Z5" i="194"/>
  <c r="AA5" i="194"/>
  <c r="AB5" i="194"/>
  <c r="AG5" i="194" s="1"/>
  <c r="AH5" i="194"/>
  <c r="AC5" i="194"/>
  <c r="AD5" i="194"/>
  <c r="D56" i="194"/>
  <c r="E56" i="194"/>
  <c r="F56" i="194"/>
  <c r="G56" i="194"/>
  <c r="H56" i="194"/>
  <c r="I56" i="194"/>
  <c r="J56" i="194"/>
  <c r="K56" i="194"/>
  <c r="L56" i="194"/>
  <c r="M56" i="194"/>
  <c r="N56" i="194"/>
  <c r="O56" i="194"/>
  <c r="P56" i="194"/>
  <c r="Q56" i="194"/>
  <c r="R56" i="194"/>
  <c r="S56" i="194"/>
  <c r="T56" i="194"/>
  <c r="U56" i="194"/>
  <c r="V56" i="194"/>
  <c r="W56" i="194"/>
  <c r="X56" i="194"/>
  <c r="Y56" i="194"/>
  <c r="Z56" i="194"/>
  <c r="AA56" i="194"/>
  <c r="AB56" i="194"/>
  <c r="AC56" i="194"/>
  <c r="AD56" i="194"/>
  <c r="D107" i="194"/>
  <c r="E107" i="194"/>
  <c r="F107" i="194"/>
  <c r="G107" i="194"/>
  <c r="H107" i="194"/>
  <c r="I107" i="194"/>
  <c r="J107" i="194"/>
  <c r="K107" i="194"/>
  <c r="L107" i="194"/>
  <c r="M107" i="194"/>
  <c r="N107" i="194"/>
  <c r="O107" i="194"/>
  <c r="P107" i="194"/>
  <c r="Q107" i="194"/>
  <c r="R107" i="194"/>
  <c r="S107" i="194"/>
  <c r="T107" i="194"/>
  <c r="U107" i="194"/>
  <c r="V107" i="194"/>
  <c r="W107" i="194"/>
  <c r="X107" i="194"/>
  <c r="Y107" i="194"/>
  <c r="Z107" i="194"/>
  <c r="AA107" i="194"/>
  <c r="AB107" i="194"/>
  <c r="AC107" i="194"/>
  <c r="AD107" i="194"/>
  <c r="C56" i="194"/>
  <c r="C107" i="194"/>
  <c r="C5" i="194"/>
  <c r="U13" i="147"/>
  <c r="V16" i="147"/>
  <c r="V17" i="147"/>
  <c r="V18" i="147"/>
  <c r="V19" i="147"/>
  <c r="V20" i="147"/>
  <c r="V21" i="147"/>
  <c r="V22" i="147"/>
  <c r="V23" i="147"/>
  <c r="V24" i="147"/>
  <c r="V25" i="147"/>
  <c r="V26" i="147"/>
  <c r="V27" i="147"/>
  <c r="V28" i="147"/>
  <c r="V29" i="147"/>
  <c r="V30" i="147"/>
  <c r="V31" i="147"/>
  <c r="V32" i="147"/>
  <c r="V33" i="147"/>
  <c r="V34" i="147"/>
  <c r="V35" i="147"/>
  <c r="V36" i="147"/>
  <c r="V37" i="147"/>
  <c r="V38" i="147"/>
  <c r="V39" i="147"/>
  <c r="V40" i="147"/>
  <c r="V41" i="147"/>
  <c r="V42" i="147"/>
  <c r="V43" i="147"/>
  <c r="V44" i="147"/>
  <c r="V45" i="147"/>
  <c r="V46" i="147"/>
  <c r="V47" i="147"/>
  <c r="V48" i="147"/>
  <c r="V49" i="147"/>
  <c r="V50" i="147"/>
  <c r="V51" i="147"/>
  <c r="V52" i="147"/>
  <c r="V53" i="147"/>
  <c r="V54" i="147"/>
  <c r="V55" i="147"/>
  <c r="V56" i="147"/>
  <c r="V57" i="147"/>
  <c r="V58" i="147"/>
  <c r="V59" i="147"/>
  <c r="V60" i="147"/>
  <c r="V61" i="147"/>
  <c r="V62" i="147"/>
  <c r="V63" i="147"/>
  <c r="V64" i="147"/>
  <c r="D51" i="133"/>
  <c r="D51" i="139"/>
  <c r="E13" i="130"/>
  <c r="F13" i="130" s="1"/>
  <c r="G13" i="130" s="1"/>
  <c r="E27" i="131"/>
  <c r="F27" i="131" s="1"/>
  <c r="E10" i="134"/>
  <c r="F10" i="134" s="1"/>
  <c r="G10" i="134" s="1"/>
  <c r="E14" i="134"/>
  <c r="F14" i="134" s="1"/>
  <c r="G14" i="134" s="1"/>
  <c r="E27" i="132"/>
  <c r="E27" i="139"/>
  <c r="E40" i="138"/>
  <c r="F40" i="138" s="1"/>
  <c r="G40" i="138" s="1"/>
  <c r="E38" i="137"/>
  <c r="E46" i="137"/>
  <c r="F46" i="137" s="1"/>
  <c r="G46" i="137" s="1"/>
  <c r="E34" i="136"/>
  <c r="F34" i="136" s="1"/>
  <c r="G34" i="136" s="1"/>
  <c r="E36" i="136"/>
  <c r="F36" i="136" s="1"/>
  <c r="G36" i="136" s="1"/>
  <c r="E21" i="136"/>
  <c r="E5" i="136"/>
  <c r="BL47" i="169"/>
  <c r="BK47" i="169"/>
  <c r="E46" i="130" s="1"/>
  <c r="BJ47" i="169"/>
  <c r="E46" i="131" s="1"/>
  <c r="F46" i="131" s="1"/>
  <c r="G46" i="131" s="1"/>
  <c r="BI47" i="169"/>
  <c r="E46" i="134" s="1"/>
  <c r="BH47" i="169"/>
  <c r="E46" i="133" s="1"/>
  <c r="F46" i="133" s="1"/>
  <c r="G46" i="133" s="1"/>
  <c r="BG47" i="169"/>
  <c r="E46" i="132" s="1"/>
  <c r="BF47" i="169"/>
  <c r="E46" i="139" s="1"/>
  <c r="F46" i="139" s="1"/>
  <c r="G46" i="139" s="1"/>
  <c r="BE47" i="169"/>
  <c r="E46" i="138" s="1"/>
  <c r="F46" i="138" s="1"/>
  <c r="G46" i="138" s="1"/>
  <c r="BD47" i="169"/>
  <c r="BC47" i="169"/>
  <c r="E46" i="136" s="1"/>
  <c r="F46" i="136" s="1"/>
  <c r="G46" i="136" s="1"/>
  <c r="BL46" i="169"/>
  <c r="BK46" i="169"/>
  <c r="E45" i="130" s="1"/>
  <c r="F45" i="130" s="1"/>
  <c r="G45" i="130" s="1"/>
  <c r="BJ46" i="169"/>
  <c r="E45" i="131" s="1"/>
  <c r="BI46" i="169"/>
  <c r="E45" i="134" s="1"/>
  <c r="F45" i="134" s="1"/>
  <c r="G45" i="134" s="1"/>
  <c r="BH46" i="169"/>
  <c r="E45" i="133" s="1"/>
  <c r="F45" i="133" s="1"/>
  <c r="G45" i="133" s="1"/>
  <c r="BG46" i="169"/>
  <c r="E45" i="132" s="1"/>
  <c r="F45" i="132" s="1"/>
  <c r="BF46" i="169"/>
  <c r="E45" i="139" s="1"/>
  <c r="BE46" i="169"/>
  <c r="E45" i="138" s="1"/>
  <c r="BD46" i="169"/>
  <c r="E45" i="137" s="1"/>
  <c r="F45" i="137" s="1"/>
  <c r="G45" i="137" s="1"/>
  <c r="BC46" i="169"/>
  <c r="E45" i="136" s="1"/>
  <c r="F45" i="136" s="1"/>
  <c r="BL45" i="169"/>
  <c r="BK45" i="169"/>
  <c r="E44" i="130" s="1"/>
  <c r="BJ45" i="169"/>
  <c r="E44" i="131" s="1"/>
  <c r="F44" i="131" s="1"/>
  <c r="G44" i="131" s="1"/>
  <c r="BI45" i="169"/>
  <c r="E44" i="134" s="1"/>
  <c r="F44" i="134" s="1"/>
  <c r="G44" i="134" s="1"/>
  <c r="BH45" i="169"/>
  <c r="E44" i="133" s="1"/>
  <c r="BG45" i="169"/>
  <c r="E44" i="132" s="1"/>
  <c r="F44" i="132" s="1"/>
  <c r="G44" i="132" s="1"/>
  <c r="BF45" i="169"/>
  <c r="E44" i="139" s="1"/>
  <c r="BE45" i="169"/>
  <c r="E44" i="138" s="1"/>
  <c r="BD45" i="169"/>
  <c r="E44" i="137" s="1"/>
  <c r="F44" i="137" s="1"/>
  <c r="G44" i="137" s="1"/>
  <c r="BC45" i="169"/>
  <c r="E44" i="136" s="1"/>
  <c r="F44" i="136" s="1"/>
  <c r="G44" i="136" s="1"/>
  <c r="BL44" i="169"/>
  <c r="BK44" i="169"/>
  <c r="E43" i="130" s="1"/>
  <c r="BJ44" i="169"/>
  <c r="E43" i="131" s="1"/>
  <c r="BI44" i="169"/>
  <c r="E43" i="134" s="1"/>
  <c r="BH44" i="169"/>
  <c r="E43" i="133" s="1"/>
  <c r="F43" i="133" s="1"/>
  <c r="G43" i="133" s="1"/>
  <c r="BG44" i="169"/>
  <c r="E43" i="132" s="1"/>
  <c r="F43" i="132" s="1"/>
  <c r="BF44" i="169"/>
  <c r="E43" i="139" s="1"/>
  <c r="BE44" i="169"/>
  <c r="E43" i="138" s="1"/>
  <c r="F43" i="138" s="1"/>
  <c r="BD44" i="169"/>
  <c r="E43" i="137" s="1"/>
  <c r="F43" i="137" s="1"/>
  <c r="G43" i="137" s="1"/>
  <c r="BC44" i="169"/>
  <c r="E43" i="136" s="1"/>
  <c r="F43" i="136" s="1"/>
  <c r="G43" i="136" s="1"/>
  <c r="BL43" i="169"/>
  <c r="BK43" i="169"/>
  <c r="E42" i="130" s="1"/>
  <c r="F42" i="130" s="1"/>
  <c r="BJ43" i="169"/>
  <c r="E42" i="131" s="1"/>
  <c r="BI43" i="169"/>
  <c r="E42" i="134" s="1"/>
  <c r="BH43" i="169"/>
  <c r="E42" i="133" s="1"/>
  <c r="F42" i="133" s="1"/>
  <c r="G42" i="133" s="1"/>
  <c r="BG43" i="169"/>
  <c r="E42" i="132" s="1"/>
  <c r="BF43" i="169"/>
  <c r="E42" i="139" s="1"/>
  <c r="F42" i="139" s="1"/>
  <c r="G42" i="139" s="1"/>
  <c r="BE43" i="169"/>
  <c r="E42" i="138" s="1"/>
  <c r="BD43" i="169"/>
  <c r="E42" i="137" s="1"/>
  <c r="F42" i="137" s="1"/>
  <c r="G42" i="137" s="1"/>
  <c r="BC43" i="169"/>
  <c r="E42" i="136" s="1"/>
  <c r="F42" i="136" s="1"/>
  <c r="G42" i="136" s="1"/>
  <c r="BL42" i="169"/>
  <c r="BK42" i="169"/>
  <c r="E41" i="130" s="1"/>
  <c r="F41" i="130" s="1"/>
  <c r="G41" i="130" s="1"/>
  <c r="BJ42" i="169"/>
  <c r="E41" i="131" s="1"/>
  <c r="BI42" i="169"/>
  <c r="E41" i="134" s="1"/>
  <c r="BH42" i="169"/>
  <c r="E41" i="133" s="1"/>
  <c r="F41" i="133" s="1"/>
  <c r="G41" i="133" s="1"/>
  <c r="BG42" i="169"/>
  <c r="E41" i="132" s="1"/>
  <c r="BF42" i="169"/>
  <c r="E41" i="139" s="1"/>
  <c r="BE42" i="169"/>
  <c r="E41" i="138" s="1"/>
  <c r="F41" i="138" s="1"/>
  <c r="G41" i="138" s="1"/>
  <c r="BD42" i="169"/>
  <c r="E41" i="137" s="1"/>
  <c r="F41" i="137" s="1"/>
  <c r="G41" i="137" s="1"/>
  <c r="BC42" i="169"/>
  <c r="E41" i="136" s="1"/>
  <c r="BL41" i="169"/>
  <c r="BK41" i="169"/>
  <c r="E40" i="130" s="1"/>
  <c r="BJ41" i="169"/>
  <c r="E40" i="131" s="1"/>
  <c r="F40" i="131" s="1"/>
  <c r="G40" i="131" s="1"/>
  <c r="BI41" i="169"/>
  <c r="E40" i="134" s="1"/>
  <c r="BH41" i="169"/>
  <c r="E40" i="133" s="1"/>
  <c r="BG41" i="169"/>
  <c r="E40" i="132" s="1"/>
  <c r="F40" i="132" s="1"/>
  <c r="G40" i="132" s="1"/>
  <c r="BF41" i="169"/>
  <c r="E40" i="139" s="1"/>
  <c r="BE41" i="169"/>
  <c r="BD41" i="169"/>
  <c r="E40" i="137" s="1"/>
  <c r="F40" i="137" s="1"/>
  <c r="G40" i="137" s="1"/>
  <c r="BC41" i="169"/>
  <c r="E40" i="136" s="1"/>
  <c r="F40" i="136" s="1"/>
  <c r="G40" i="136" s="1"/>
  <c r="BL40" i="169"/>
  <c r="BK40" i="169"/>
  <c r="E39" i="130" s="1"/>
  <c r="F39" i="130" s="1"/>
  <c r="G39" i="130" s="1"/>
  <c r="BJ40" i="169"/>
  <c r="E39" i="131" s="1"/>
  <c r="BI40" i="169"/>
  <c r="E39" i="134" s="1"/>
  <c r="F39" i="134" s="1"/>
  <c r="G39" i="134" s="1"/>
  <c r="BH40" i="169"/>
  <c r="E39" i="133" s="1"/>
  <c r="F39" i="133" s="1"/>
  <c r="G39" i="133" s="1"/>
  <c r="BG40" i="169"/>
  <c r="E39" i="132" s="1"/>
  <c r="BF40" i="169"/>
  <c r="E39" i="139" s="1"/>
  <c r="F39" i="139" s="1"/>
  <c r="G39" i="139" s="1"/>
  <c r="BE40" i="169"/>
  <c r="E39" i="138" s="1"/>
  <c r="BD40" i="169"/>
  <c r="E39" i="137" s="1"/>
  <c r="F39" i="137" s="1"/>
  <c r="G39" i="137" s="1"/>
  <c r="BC40" i="169"/>
  <c r="E39" i="136" s="1"/>
  <c r="F39" i="136" s="1"/>
  <c r="BL39" i="169"/>
  <c r="BK39" i="169"/>
  <c r="E38" i="130" s="1"/>
  <c r="BJ39" i="169"/>
  <c r="E38" i="131" s="1"/>
  <c r="F38" i="131" s="1"/>
  <c r="G38" i="131" s="1"/>
  <c r="BI39" i="169"/>
  <c r="E38" i="134" s="1"/>
  <c r="BH39" i="169"/>
  <c r="E38" i="133" s="1"/>
  <c r="F38" i="133" s="1"/>
  <c r="G38" i="133" s="1"/>
  <c r="BG39" i="169"/>
  <c r="E38" i="132" s="1"/>
  <c r="BF39" i="169"/>
  <c r="E38" i="139" s="1"/>
  <c r="F38" i="139" s="1"/>
  <c r="G38" i="139" s="1"/>
  <c r="BE39" i="169"/>
  <c r="E38" i="138" s="1"/>
  <c r="BD39" i="169"/>
  <c r="BC39" i="169"/>
  <c r="E38" i="136" s="1"/>
  <c r="BL38" i="169"/>
  <c r="BK38" i="169"/>
  <c r="E37" i="130" s="1"/>
  <c r="BJ38" i="169"/>
  <c r="E37" i="131" s="1"/>
  <c r="BI38" i="169"/>
  <c r="E37" i="134" s="1"/>
  <c r="F37" i="134" s="1"/>
  <c r="G37" i="134" s="1"/>
  <c r="BH38" i="169"/>
  <c r="E37" i="133" s="1"/>
  <c r="BG38" i="169"/>
  <c r="E37" i="132" s="1"/>
  <c r="F37" i="132" s="1"/>
  <c r="G37" i="132" s="1"/>
  <c r="BF38" i="169"/>
  <c r="E37" i="139" s="1"/>
  <c r="BE38" i="169"/>
  <c r="E37" i="138" s="1"/>
  <c r="BD38" i="169"/>
  <c r="E37" i="137" s="1"/>
  <c r="BC38" i="169"/>
  <c r="E37" i="136" s="1"/>
  <c r="BL37" i="169"/>
  <c r="BK37" i="169"/>
  <c r="E36" i="130" s="1"/>
  <c r="BJ37" i="169"/>
  <c r="E36" i="131" s="1"/>
  <c r="F36" i="131" s="1"/>
  <c r="G36" i="131" s="1"/>
  <c r="BI37" i="169"/>
  <c r="E36" i="134" s="1"/>
  <c r="BH37" i="169"/>
  <c r="E36" i="133" s="1"/>
  <c r="F36" i="133" s="1"/>
  <c r="G36" i="133" s="1"/>
  <c r="BG37" i="169"/>
  <c r="E36" i="132" s="1"/>
  <c r="BF37" i="169"/>
  <c r="E36" i="139" s="1"/>
  <c r="F36" i="139" s="1"/>
  <c r="G36" i="139" s="1"/>
  <c r="BE37" i="169"/>
  <c r="E36" i="138" s="1"/>
  <c r="BD37" i="169"/>
  <c r="E36" i="137" s="1"/>
  <c r="BC37" i="169"/>
  <c r="BL36" i="169"/>
  <c r="BK36" i="169"/>
  <c r="E35" i="130" s="1"/>
  <c r="F35" i="130" s="1"/>
  <c r="G35" i="130" s="1"/>
  <c r="BJ36" i="169"/>
  <c r="E35" i="131" s="1"/>
  <c r="BI36" i="169"/>
  <c r="E35" i="134" s="1"/>
  <c r="F35" i="134" s="1"/>
  <c r="G35" i="134" s="1"/>
  <c r="BH36" i="169"/>
  <c r="E35" i="133" s="1"/>
  <c r="F35" i="133" s="1"/>
  <c r="G35" i="133" s="1"/>
  <c r="BG36" i="169"/>
  <c r="E35" i="132" s="1"/>
  <c r="BF36" i="169"/>
  <c r="E35" i="139" s="1"/>
  <c r="F35" i="139" s="1"/>
  <c r="G35" i="139" s="1"/>
  <c r="BE36" i="169"/>
  <c r="E35" i="138" s="1"/>
  <c r="F35" i="138" s="1"/>
  <c r="BD36" i="169"/>
  <c r="E35" i="137" s="1"/>
  <c r="BC36" i="169"/>
  <c r="E35" i="136" s="1"/>
  <c r="BL35" i="169"/>
  <c r="BK35" i="169"/>
  <c r="E34" i="130" s="1"/>
  <c r="F34" i="130" s="1"/>
  <c r="BJ35" i="169"/>
  <c r="E34" i="131" s="1"/>
  <c r="F34" i="131" s="1"/>
  <c r="G34" i="131" s="1"/>
  <c r="BI35" i="169"/>
  <c r="E34" i="134" s="1"/>
  <c r="BH35" i="169"/>
  <c r="E34" i="133" s="1"/>
  <c r="F34" i="133" s="1"/>
  <c r="G34" i="133" s="1"/>
  <c r="BG35" i="169"/>
  <c r="E34" i="132" s="1"/>
  <c r="BF35" i="169"/>
  <c r="E34" i="139" s="1"/>
  <c r="F34" i="139" s="1"/>
  <c r="G34" i="139" s="1"/>
  <c r="BE35" i="169"/>
  <c r="E34" i="138" s="1"/>
  <c r="BD35" i="169"/>
  <c r="E34" i="137" s="1"/>
  <c r="BC35" i="169"/>
  <c r="BL34" i="169"/>
  <c r="BK34" i="169"/>
  <c r="E33" i="130" s="1"/>
  <c r="F33" i="130" s="1"/>
  <c r="G33" i="130" s="1"/>
  <c r="BJ34" i="169"/>
  <c r="E33" i="131" s="1"/>
  <c r="BI34" i="169"/>
  <c r="E33" i="134" s="1"/>
  <c r="F33" i="134" s="1"/>
  <c r="BH34" i="169"/>
  <c r="E33" i="133" s="1"/>
  <c r="F33" i="133" s="1"/>
  <c r="G33" i="133" s="1"/>
  <c r="BG34" i="169"/>
  <c r="E33" i="132" s="1"/>
  <c r="F33" i="132" s="1"/>
  <c r="BF34" i="169"/>
  <c r="E33" i="139" s="1"/>
  <c r="F33" i="139" s="1"/>
  <c r="G33" i="139" s="1"/>
  <c r="BE34" i="169"/>
  <c r="E33" i="138" s="1"/>
  <c r="BD34" i="169"/>
  <c r="E33" i="137" s="1"/>
  <c r="F33" i="137" s="1"/>
  <c r="G33" i="137" s="1"/>
  <c r="BC34" i="169"/>
  <c r="E33" i="136" s="1"/>
  <c r="F33" i="136" s="1"/>
  <c r="BL33" i="169"/>
  <c r="BK33" i="169"/>
  <c r="E32" i="130" s="1"/>
  <c r="F32" i="130" s="1"/>
  <c r="BJ33" i="169"/>
  <c r="E32" i="131" s="1"/>
  <c r="F32" i="131" s="1"/>
  <c r="G32" i="131" s="1"/>
  <c r="BI33" i="169"/>
  <c r="E32" i="134" s="1"/>
  <c r="F32" i="134" s="1"/>
  <c r="G32" i="134" s="1"/>
  <c r="BH33" i="169"/>
  <c r="E32" i="133" s="1"/>
  <c r="F32" i="133" s="1"/>
  <c r="G32" i="133" s="1"/>
  <c r="BG33" i="169"/>
  <c r="E32" i="132" s="1"/>
  <c r="BF33" i="169"/>
  <c r="E32" i="139" s="1"/>
  <c r="F32" i="139" s="1"/>
  <c r="G32" i="139" s="1"/>
  <c r="BE33" i="169"/>
  <c r="E32" i="138" s="1"/>
  <c r="F32" i="138" s="1"/>
  <c r="G32" i="138" s="1"/>
  <c r="BD33" i="169"/>
  <c r="E32" i="137" s="1"/>
  <c r="BC33" i="169"/>
  <c r="E32" i="136" s="1"/>
  <c r="BL32" i="169"/>
  <c r="BK32" i="169"/>
  <c r="E31" i="130" s="1"/>
  <c r="F31" i="130" s="1"/>
  <c r="G31" i="130" s="1"/>
  <c r="BJ32" i="169"/>
  <c r="E31" i="131" s="1"/>
  <c r="BI32" i="169"/>
  <c r="E31" i="134" s="1"/>
  <c r="F31" i="134" s="1"/>
  <c r="G31" i="134" s="1"/>
  <c r="BH32" i="169"/>
  <c r="E31" i="133" s="1"/>
  <c r="BG32" i="169"/>
  <c r="E31" i="132" s="1"/>
  <c r="F31" i="132" s="1"/>
  <c r="G31" i="132" s="1"/>
  <c r="BF32" i="169"/>
  <c r="E31" i="139" s="1"/>
  <c r="F31" i="139" s="1"/>
  <c r="G31" i="139" s="1"/>
  <c r="BE32" i="169"/>
  <c r="E31" i="138" s="1"/>
  <c r="F31" i="138" s="1"/>
  <c r="G31" i="138" s="1"/>
  <c r="BD32" i="169"/>
  <c r="E31" i="137" s="1"/>
  <c r="F31" i="137" s="1"/>
  <c r="G31" i="137" s="1"/>
  <c r="BC32" i="169"/>
  <c r="E31" i="136" s="1"/>
  <c r="F31" i="136" s="1"/>
  <c r="G31" i="136" s="1"/>
  <c r="BL31" i="169"/>
  <c r="BK31" i="169"/>
  <c r="E30" i="130" s="1"/>
  <c r="BJ31" i="169"/>
  <c r="E30" i="131" s="1"/>
  <c r="BI31" i="169"/>
  <c r="E30" i="134" s="1"/>
  <c r="BH31" i="169"/>
  <c r="E30" i="133" s="1"/>
  <c r="F30" i="133" s="1"/>
  <c r="G30" i="133" s="1"/>
  <c r="BG31" i="169"/>
  <c r="E30" i="132" s="1"/>
  <c r="BF31" i="169"/>
  <c r="E30" i="139" s="1"/>
  <c r="F30" i="139" s="1"/>
  <c r="G30" i="139" s="1"/>
  <c r="BE31" i="169"/>
  <c r="E30" i="138" s="1"/>
  <c r="BD31" i="169"/>
  <c r="E30" i="137" s="1"/>
  <c r="BC31" i="169"/>
  <c r="E30" i="136" s="1"/>
  <c r="BL30" i="169"/>
  <c r="BK30" i="169"/>
  <c r="E29" i="130" s="1"/>
  <c r="BJ30" i="169"/>
  <c r="E29" i="131" s="1"/>
  <c r="BI30" i="169"/>
  <c r="E29" i="134" s="1"/>
  <c r="F29" i="134" s="1"/>
  <c r="G29" i="134" s="1"/>
  <c r="BH30" i="169"/>
  <c r="E29" i="133" s="1"/>
  <c r="BG30" i="169"/>
  <c r="E29" i="132" s="1"/>
  <c r="F29" i="132" s="1"/>
  <c r="G29" i="132" s="1"/>
  <c r="BF30" i="169"/>
  <c r="E29" i="139" s="1"/>
  <c r="BE30" i="169"/>
  <c r="E29" i="138" s="1"/>
  <c r="BD30" i="169"/>
  <c r="E29" i="137" s="1"/>
  <c r="F29" i="137" s="1"/>
  <c r="G29" i="137" s="1"/>
  <c r="BC30" i="169"/>
  <c r="E29" i="136" s="1"/>
  <c r="F29" i="136" s="1"/>
  <c r="G29" i="136" s="1"/>
  <c r="BL29" i="169"/>
  <c r="BK29" i="169"/>
  <c r="E28" i="130" s="1"/>
  <c r="F28" i="130" s="1"/>
  <c r="G28" i="130" s="1"/>
  <c r="BJ29" i="169"/>
  <c r="E28" i="131" s="1"/>
  <c r="F28" i="131" s="1"/>
  <c r="G28" i="131" s="1"/>
  <c r="BI29" i="169"/>
  <c r="E28" i="134" s="1"/>
  <c r="BH29" i="169"/>
  <c r="E28" i="133" s="1"/>
  <c r="F28" i="133" s="1"/>
  <c r="G28" i="133" s="1"/>
  <c r="BG29" i="169"/>
  <c r="E28" i="132" s="1"/>
  <c r="F28" i="132" s="1"/>
  <c r="G28" i="132" s="1"/>
  <c r="BF29" i="169"/>
  <c r="E28" i="139" s="1"/>
  <c r="BE29" i="169"/>
  <c r="E28" i="138" s="1"/>
  <c r="BD29" i="169"/>
  <c r="E28" i="137" s="1"/>
  <c r="BC29" i="169"/>
  <c r="E28" i="136" s="1"/>
  <c r="BL28" i="169"/>
  <c r="BK28" i="169"/>
  <c r="BK48" i="169" s="1"/>
  <c r="BJ28" i="169"/>
  <c r="BI28" i="169"/>
  <c r="BH28" i="169"/>
  <c r="BH48" i="169" s="1"/>
  <c r="BG28" i="169"/>
  <c r="BF28" i="169"/>
  <c r="BE28" i="169"/>
  <c r="BD28" i="169"/>
  <c r="BC28" i="169"/>
  <c r="C47" i="169"/>
  <c r="E46" i="116" s="1"/>
  <c r="F46" i="116" s="1"/>
  <c r="G46" i="116" s="1"/>
  <c r="C46" i="169"/>
  <c r="E45" i="116" s="1"/>
  <c r="C45" i="169"/>
  <c r="C44" i="169"/>
  <c r="BB44" i="169" s="1"/>
  <c r="C43" i="169"/>
  <c r="E42" i="116" s="1"/>
  <c r="C42" i="169"/>
  <c r="E41" i="116" s="1"/>
  <c r="C41" i="169"/>
  <c r="BB41" i="169" s="1"/>
  <c r="BA41" i="169" s="1"/>
  <c r="F41" i="128" s="1"/>
  <c r="C40" i="169"/>
  <c r="C39" i="169"/>
  <c r="E38" i="116" s="1"/>
  <c r="F38" i="116" s="1"/>
  <c r="G38" i="116" s="1"/>
  <c r="C38" i="169"/>
  <c r="E37" i="116" s="1"/>
  <c r="F37" i="116" s="1"/>
  <c r="C37" i="169"/>
  <c r="C36" i="169"/>
  <c r="BB36" i="169" s="1"/>
  <c r="C35" i="169"/>
  <c r="E34" i="116" s="1"/>
  <c r="F34" i="116" s="1"/>
  <c r="G34" i="116" s="1"/>
  <c r="C34" i="169"/>
  <c r="E33" i="116" s="1"/>
  <c r="C33" i="169"/>
  <c r="BB33" i="169" s="1"/>
  <c r="BA33" i="169" s="1"/>
  <c r="F33" i="128" s="1"/>
  <c r="C32" i="169"/>
  <c r="C31" i="169"/>
  <c r="E30" i="116" s="1"/>
  <c r="F30" i="116" s="1"/>
  <c r="G30" i="116" s="1"/>
  <c r="C30" i="169"/>
  <c r="E29" i="116" s="1"/>
  <c r="C29" i="169"/>
  <c r="C28" i="169"/>
  <c r="C6" i="169"/>
  <c r="BB6" i="169" s="1"/>
  <c r="C7" i="169"/>
  <c r="BB7" i="169" s="1"/>
  <c r="C8" i="169"/>
  <c r="E9" i="116" s="1"/>
  <c r="F9" i="116" s="1"/>
  <c r="G9" i="116" s="1"/>
  <c r="C9" i="169"/>
  <c r="C10" i="169"/>
  <c r="C11" i="169"/>
  <c r="BB11" i="169" s="1"/>
  <c r="C12" i="169"/>
  <c r="BB12" i="169" s="1"/>
  <c r="C13" i="169"/>
  <c r="BB13" i="169" s="1"/>
  <c r="C14" i="169"/>
  <c r="C15" i="169"/>
  <c r="BB15" i="169" s="1"/>
  <c r="C16" i="169"/>
  <c r="C17" i="169"/>
  <c r="BB17" i="169" s="1"/>
  <c r="C18" i="169"/>
  <c r="C19" i="169"/>
  <c r="E20" i="116" s="1"/>
  <c r="C20" i="169"/>
  <c r="E21" i="116" s="1"/>
  <c r="F21" i="116" s="1"/>
  <c r="G21" i="116" s="1"/>
  <c r="C21" i="169"/>
  <c r="BB21" i="169" s="1"/>
  <c r="C22" i="169"/>
  <c r="C23" i="169"/>
  <c r="BB23" i="169" s="1"/>
  <c r="C5" i="169"/>
  <c r="BB5" i="169" s="1"/>
  <c r="BA5" i="169" s="1"/>
  <c r="F7" i="128" s="1"/>
  <c r="C4" i="169"/>
  <c r="BB4" i="169" s="1"/>
  <c r="BC5" i="169"/>
  <c r="E6" i="136" s="1"/>
  <c r="BD5" i="169"/>
  <c r="E6" i="137" s="1"/>
  <c r="F6" i="137" s="1"/>
  <c r="G6" i="137" s="1"/>
  <c r="BE5" i="169"/>
  <c r="E6" i="138" s="1"/>
  <c r="F6" i="138" s="1"/>
  <c r="G6" i="138" s="1"/>
  <c r="BF5" i="169"/>
  <c r="E6" i="139" s="1"/>
  <c r="F6" i="139" s="1"/>
  <c r="G6" i="139" s="1"/>
  <c r="BG5" i="169"/>
  <c r="BH5" i="169"/>
  <c r="E6" i="133" s="1"/>
  <c r="F6" i="133" s="1"/>
  <c r="G6" i="133" s="1"/>
  <c r="BI5" i="169"/>
  <c r="E6" i="134" s="1"/>
  <c r="BJ5" i="169"/>
  <c r="E6" i="131" s="1"/>
  <c r="BK5" i="169"/>
  <c r="E6" i="130" s="1"/>
  <c r="BL5" i="169"/>
  <c r="BC6" i="169"/>
  <c r="E7" i="136" s="1"/>
  <c r="E25" i="136" s="1"/>
  <c r="BD6" i="169"/>
  <c r="E7" i="137" s="1"/>
  <c r="BE6" i="169"/>
  <c r="E7" i="138" s="1"/>
  <c r="BF6" i="169"/>
  <c r="E7" i="139" s="1"/>
  <c r="F7" i="139" s="1"/>
  <c r="G7" i="139" s="1"/>
  <c r="BG6" i="169"/>
  <c r="E7" i="132" s="1"/>
  <c r="F7" i="132" s="1"/>
  <c r="G7" i="132" s="1"/>
  <c r="BH6" i="169"/>
  <c r="E7" i="133" s="1"/>
  <c r="F7" i="133" s="1"/>
  <c r="G7" i="133" s="1"/>
  <c r="BI6" i="169"/>
  <c r="E7" i="134" s="1"/>
  <c r="BJ6" i="169"/>
  <c r="E7" i="131" s="1"/>
  <c r="BK6" i="169"/>
  <c r="E7" i="130" s="1"/>
  <c r="F7" i="130" s="1"/>
  <c r="G7" i="130" s="1"/>
  <c r="BL6" i="169"/>
  <c r="BC7" i="169"/>
  <c r="E8" i="136" s="1"/>
  <c r="F8" i="136" s="1"/>
  <c r="G8" i="136" s="1"/>
  <c r="BD7" i="169"/>
  <c r="E8" i="137" s="1"/>
  <c r="F8" i="137" s="1"/>
  <c r="G8" i="137" s="1"/>
  <c r="BE7" i="169"/>
  <c r="E8" i="138" s="1"/>
  <c r="BF7" i="169"/>
  <c r="E8" i="139" s="1"/>
  <c r="F8" i="139" s="1"/>
  <c r="G8" i="139" s="1"/>
  <c r="BG7" i="169"/>
  <c r="E8" i="132" s="1"/>
  <c r="BH7" i="169"/>
  <c r="E8" i="133" s="1"/>
  <c r="F8" i="133" s="1"/>
  <c r="G8" i="133" s="1"/>
  <c r="BI7" i="169"/>
  <c r="E8" i="134" s="1"/>
  <c r="F8" i="134" s="1"/>
  <c r="G8" i="134" s="1"/>
  <c r="BJ7" i="169"/>
  <c r="E8" i="131" s="1"/>
  <c r="BK7" i="169"/>
  <c r="E8" i="130" s="1"/>
  <c r="F8" i="130" s="1"/>
  <c r="G8" i="130" s="1"/>
  <c r="BL7" i="169"/>
  <c r="BB8" i="169"/>
  <c r="BC8" i="169"/>
  <c r="E9" i="136" s="1"/>
  <c r="F9" i="136" s="1"/>
  <c r="BD8" i="169"/>
  <c r="E9" i="137" s="1"/>
  <c r="BE8" i="169"/>
  <c r="E9" i="138" s="1"/>
  <c r="F9" i="138" s="1"/>
  <c r="G9" i="138" s="1"/>
  <c r="BF8" i="169"/>
  <c r="E9" i="139" s="1"/>
  <c r="F9" i="139" s="1"/>
  <c r="G9" i="139" s="1"/>
  <c r="BG8" i="169"/>
  <c r="E9" i="132" s="1"/>
  <c r="BH8" i="169"/>
  <c r="E9" i="133" s="1"/>
  <c r="F9" i="133" s="1"/>
  <c r="G9" i="133" s="1"/>
  <c r="BI8" i="169"/>
  <c r="E9" i="134" s="1"/>
  <c r="BJ8" i="169"/>
  <c r="E9" i="131" s="1"/>
  <c r="BK8" i="169"/>
  <c r="E9" i="130" s="1"/>
  <c r="BL8" i="169"/>
  <c r="BC9" i="169"/>
  <c r="E10" i="136" s="1"/>
  <c r="BD9" i="169"/>
  <c r="E10" i="137" s="1"/>
  <c r="BE9" i="169"/>
  <c r="E10" i="138" s="1"/>
  <c r="F10" i="138" s="1"/>
  <c r="G10" i="138" s="1"/>
  <c r="BF9" i="169"/>
  <c r="E10" i="139" s="1"/>
  <c r="BG9" i="169"/>
  <c r="E10" i="132" s="1"/>
  <c r="F10" i="132" s="1"/>
  <c r="G10" i="132" s="1"/>
  <c r="BH9" i="169"/>
  <c r="E10" i="133" s="1"/>
  <c r="F10" i="133" s="1"/>
  <c r="G10" i="133" s="1"/>
  <c r="BI9" i="169"/>
  <c r="BJ9" i="169"/>
  <c r="E10" i="131" s="1"/>
  <c r="F10" i="131" s="1"/>
  <c r="G10" i="131" s="1"/>
  <c r="BK9" i="169"/>
  <c r="E10" i="130" s="1"/>
  <c r="BL9" i="169"/>
  <c r="BC10" i="169"/>
  <c r="E11" i="136" s="1"/>
  <c r="BD10" i="169"/>
  <c r="E11" i="137" s="1"/>
  <c r="F11" i="137" s="1"/>
  <c r="G11" i="137" s="1"/>
  <c r="BE10" i="169"/>
  <c r="E11" i="138" s="1"/>
  <c r="F11" i="138" s="1"/>
  <c r="G11" i="138" s="1"/>
  <c r="BF10" i="169"/>
  <c r="E11" i="139" s="1"/>
  <c r="F11" i="139" s="1"/>
  <c r="G11" i="139" s="1"/>
  <c r="BG10" i="169"/>
  <c r="E11" i="132" s="1"/>
  <c r="BH10" i="169"/>
  <c r="E11" i="133" s="1"/>
  <c r="BI10" i="169"/>
  <c r="E11" i="134" s="1"/>
  <c r="F11" i="134" s="1"/>
  <c r="G11" i="134" s="1"/>
  <c r="BJ10" i="169"/>
  <c r="E11" i="131" s="1"/>
  <c r="F11" i="131" s="1"/>
  <c r="G11" i="131" s="1"/>
  <c r="BK10" i="169"/>
  <c r="E11" i="130" s="1"/>
  <c r="BL10" i="169"/>
  <c r="BC11" i="169"/>
  <c r="E12" i="136" s="1"/>
  <c r="F12" i="136" s="1"/>
  <c r="G12" i="136" s="1"/>
  <c r="BD11" i="169"/>
  <c r="E12" i="137" s="1"/>
  <c r="BE11" i="169"/>
  <c r="E12" i="138" s="1"/>
  <c r="BF11" i="169"/>
  <c r="E12" i="139" s="1"/>
  <c r="BG11" i="169"/>
  <c r="E12" i="132" s="1"/>
  <c r="F12" i="132" s="1"/>
  <c r="G12" i="132" s="1"/>
  <c r="BH11" i="169"/>
  <c r="E12" i="133" s="1"/>
  <c r="BI11" i="169"/>
  <c r="E12" i="134" s="1"/>
  <c r="F12" i="134" s="1"/>
  <c r="BJ11" i="169"/>
  <c r="E12" i="131" s="1"/>
  <c r="BK11" i="169"/>
  <c r="E12" i="130" s="1"/>
  <c r="F12" i="130" s="1"/>
  <c r="G12" i="130" s="1"/>
  <c r="BL11" i="169"/>
  <c r="BC12" i="169"/>
  <c r="E13" i="136" s="1"/>
  <c r="F13" i="136" s="1"/>
  <c r="BD12" i="169"/>
  <c r="E13" i="137" s="1"/>
  <c r="BE12" i="169"/>
  <c r="E13" i="138" s="1"/>
  <c r="BF12" i="169"/>
  <c r="E13" i="139" s="1"/>
  <c r="F13" i="139" s="1"/>
  <c r="G13" i="139" s="1"/>
  <c r="BG12" i="169"/>
  <c r="E13" i="132" s="1"/>
  <c r="F13" i="132" s="1"/>
  <c r="G13" i="132" s="1"/>
  <c r="BH12" i="169"/>
  <c r="E13" i="133" s="1"/>
  <c r="F13" i="133" s="1"/>
  <c r="G13" i="133" s="1"/>
  <c r="BI12" i="169"/>
  <c r="E13" i="134" s="1"/>
  <c r="F13" i="134" s="1"/>
  <c r="G13" i="134" s="1"/>
  <c r="BJ12" i="169"/>
  <c r="E13" i="131" s="1"/>
  <c r="F13" i="131" s="1"/>
  <c r="G13" i="131" s="1"/>
  <c r="BK12" i="169"/>
  <c r="BL12" i="169"/>
  <c r="BC13" i="169"/>
  <c r="E14" i="136" s="1"/>
  <c r="BD13" i="169"/>
  <c r="E14" i="137" s="1"/>
  <c r="BE13" i="169"/>
  <c r="E14" i="138" s="1"/>
  <c r="F14" i="138" s="1"/>
  <c r="BF13" i="169"/>
  <c r="E14" i="139" s="1"/>
  <c r="F14" i="139" s="1"/>
  <c r="G14" i="139" s="1"/>
  <c r="BG13" i="169"/>
  <c r="E14" i="132" s="1"/>
  <c r="F14" i="132" s="1"/>
  <c r="G14" i="132" s="1"/>
  <c r="BH13" i="169"/>
  <c r="E14" i="133" s="1"/>
  <c r="BI13" i="169"/>
  <c r="BJ13" i="169"/>
  <c r="E14" i="131" s="1"/>
  <c r="BK13" i="169"/>
  <c r="E14" i="130" s="1"/>
  <c r="BL13" i="169"/>
  <c r="BC14" i="169"/>
  <c r="E15" i="136" s="1"/>
  <c r="BD14" i="169"/>
  <c r="E15" i="137" s="1"/>
  <c r="BE14" i="169"/>
  <c r="E15" i="138" s="1"/>
  <c r="BF14" i="169"/>
  <c r="E15" i="139" s="1"/>
  <c r="F15" i="139" s="1"/>
  <c r="G15" i="139" s="1"/>
  <c r="BG14" i="169"/>
  <c r="E15" i="132" s="1"/>
  <c r="BH14" i="169"/>
  <c r="E15" i="133" s="1"/>
  <c r="F15" i="133" s="1"/>
  <c r="BI14" i="169"/>
  <c r="E15" i="134" s="1"/>
  <c r="BJ14" i="169"/>
  <c r="E15" i="131" s="1"/>
  <c r="F15" i="131" s="1"/>
  <c r="G15" i="131" s="1"/>
  <c r="BK14" i="169"/>
  <c r="E15" i="130" s="1"/>
  <c r="BL14" i="169"/>
  <c r="BC15" i="169"/>
  <c r="E16" i="136" s="1"/>
  <c r="BD15" i="169"/>
  <c r="E16" i="137" s="1"/>
  <c r="F16" i="137" s="1"/>
  <c r="G16" i="137" s="1"/>
  <c r="BE15" i="169"/>
  <c r="E16" i="138" s="1"/>
  <c r="F16" i="138" s="1"/>
  <c r="BF15" i="169"/>
  <c r="E16" i="139" s="1"/>
  <c r="BG15" i="169"/>
  <c r="E16" i="132" s="1"/>
  <c r="F16" i="132" s="1"/>
  <c r="G16" i="132" s="1"/>
  <c r="BH15" i="169"/>
  <c r="E16" i="133" s="1"/>
  <c r="BI15" i="169"/>
  <c r="E16" i="134" s="1"/>
  <c r="BJ15" i="169"/>
  <c r="E16" i="131" s="1"/>
  <c r="BK15" i="169"/>
  <c r="E16" i="130" s="1"/>
  <c r="F16" i="130" s="1"/>
  <c r="G16" i="130" s="1"/>
  <c r="BL15" i="169"/>
  <c r="BC16" i="169"/>
  <c r="E17" i="136" s="1"/>
  <c r="F17" i="136" s="1"/>
  <c r="G17" i="136" s="1"/>
  <c r="BD16" i="169"/>
  <c r="E17" i="137" s="1"/>
  <c r="F17" i="137" s="1"/>
  <c r="G17" i="137" s="1"/>
  <c r="BE16" i="169"/>
  <c r="E17" i="138" s="1"/>
  <c r="F17" i="138" s="1"/>
  <c r="BF16" i="169"/>
  <c r="E17" i="139" s="1"/>
  <c r="BG16" i="169"/>
  <c r="E17" i="132" s="1"/>
  <c r="BH16" i="169"/>
  <c r="E17" i="133" s="1"/>
  <c r="BI16" i="169"/>
  <c r="E17" i="134" s="1"/>
  <c r="F17" i="134" s="1"/>
  <c r="G17" i="134" s="1"/>
  <c r="BJ16" i="169"/>
  <c r="E17" i="131" s="1"/>
  <c r="BK16" i="169"/>
  <c r="E17" i="130" s="1"/>
  <c r="BL16" i="169"/>
  <c r="BC17" i="169"/>
  <c r="E18" i="136" s="1"/>
  <c r="BD17" i="169"/>
  <c r="E18" i="137" s="1"/>
  <c r="F18" i="137" s="1"/>
  <c r="G18" i="137" s="1"/>
  <c r="BE17" i="169"/>
  <c r="E18" i="138" s="1"/>
  <c r="F18" i="138" s="1"/>
  <c r="G18" i="138" s="1"/>
  <c r="BF17" i="169"/>
  <c r="E18" i="139" s="1"/>
  <c r="BG17" i="169"/>
  <c r="E18" i="132" s="1"/>
  <c r="BH17" i="169"/>
  <c r="E18" i="133" s="1"/>
  <c r="BI17" i="169"/>
  <c r="E18" i="134" s="1"/>
  <c r="BJ17" i="169"/>
  <c r="E18" i="131" s="1"/>
  <c r="BK17" i="169"/>
  <c r="E18" i="130" s="1"/>
  <c r="BL17" i="169"/>
  <c r="BC18" i="169"/>
  <c r="E19" i="136" s="1"/>
  <c r="BD18" i="169"/>
  <c r="E19" i="137" s="1"/>
  <c r="BE18" i="169"/>
  <c r="E19" i="138" s="1"/>
  <c r="BF18" i="169"/>
  <c r="E19" i="139" s="1"/>
  <c r="BG18" i="169"/>
  <c r="E19" i="132" s="1"/>
  <c r="BH18" i="169"/>
  <c r="E19" i="133" s="1"/>
  <c r="BI18" i="169"/>
  <c r="E19" i="134" s="1"/>
  <c r="BJ18" i="169"/>
  <c r="E19" i="131" s="1"/>
  <c r="F19" i="131" s="1"/>
  <c r="G19" i="131" s="1"/>
  <c r="BK18" i="169"/>
  <c r="E19" i="130" s="1"/>
  <c r="BL18" i="169"/>
  <c r="BC19" i="169"/>
  <c r="E20" i="136" s="1"/>
  <c r="BD19" i="169"/>
  <c r="E20" i="137" s="1"/>
  <c r="BE19" i="169"/>
  <c r="E20" i="138" s="1"/>
  <c r="F20" i="138" s="1"/>
  <c r="G20" i="138" s="1"/>
  <c r="BF19" i="169"/>
  <c r="E20" i="139" s="1"/>
  <c r="BG19" i="169"/>
  <c r="E20" i="132" s="1"/>
  <c r="F20" i="132" s="1"/>
  <c r="BH19" i="169"/>
  <c r="E20" i="133" s="1"/>
  <c r="BI19" i="169"/>
  <c r="E20" i="134" s="1"/>
  <c r="BJ19" i="169"/>
  <c r="E20" i="131" s="1"/>
  <c r="F20" i="131" s="1"/>
  <c r="G20" i="131" s="1"/>
  <c r="BK19" i="169"/>
  <c r="E20" i="130" s="1"/>
  <c r="F20" i="130" s="1"/>
  <c r="G20" i="130" s="1"/>
  <c r="BL19" i="169"/>
  <c r="BC20" i="169"/>
  <c r="BD20" i="169"/>
  <c r="E21" i="137" s="1"/>
  <c r="F21" i="137" s="1"/>
  <c r="G21" i="137" s="1"/>
  <c r="BE20" i="169"/>
  <c r="E21" i="138" s="1"/>
  <c r="F21" i="138" s="1"/>
  <c r="BF20" i="169"/>
  <c r="E21" i="139" s="1"/>
  <c r="BG20" i="169"/>
  <c r="E21" i="132" s="1"/>
  <c r="BH20" i="169"/>
  <c r="E21" i="133" s="1"/>
  <c r="BI20" i="169"/>
  <c r="E21" i="134" s="1"/>
  <c r="F21" i="134" s="1"/>
  <c r="G21" i="134" s="1"/>
  <c r="BJ20" i="169"/>
  <c r="E21" i="131" s="1"/>
  <c r="F21" i="131" s="1"/>
  <c r="G21" i="131" s="1"/>
  <c r="BK20" i="169"/>
  <c r="E21" i="130" s="1"/>
  <c r="BL20" i="169"/>
  <c r="BC21" i="169"/>
  <c r="E22" i="136" s="1"/>
  <c r="BD21" i="169"/>
  <c r="E22" i="137" s="1"/>
  <c r="BE21" i="169"/>
  <c r="E22" i="138" s="1"/>
  <c r="F22" i="138" s="1"/>
  <c r="G22" i="138" s="1"/>
  <c r="BF21" i="169"/>
  <c r="E22" i="139" s="1"/>
  <c r="F22" i="139" s="1"/>
  <c r="G22" i="139" s="1"/>
  <c r="BG21" i="169"/>
  <c r="E22" i="132" s="1"/>
  <c r="F22" i="132" s="1"/>
  <c r="G22" i="132" s="1"/>
  <c r="BH21" i="169"/>
  <c r="E22" i="133" s="1"/>
  <c r="F22" i="133" s="1"/>
  <c r="G22" i="133" s="1"/>
  <c r="BI21" i="169"/>
  <c r="E22" i="134" s="1"/>
  <c r="BJ21" i="169"/>
  <c r="E22" i="131" s="1"/>
  <c r="BK21" i="169"/>
  <c r="E22" i="130" s="1"/>
  <c r="F22" i="130" s="1"/>
  <c r="G22" i="130" s="1"/>
  <c r="BL21" i="169"/>
  <c r="BC22" i="169"/>
  <c r="E23" i="136" s="1"/>
  <c r="BD22" i="169"/>
  <c r="E23" i="137" s="1"/>
  <c r="F23" i="137" s="1"/>
  <c r="G23" i="137" s="1"/>
  <c r="BE22" i="169"/>
  <c r="E23" i="138" s="1"/>
  <c r="BF22" i="169"/>
  <c r="E23" i="139" s="1"/>
  <c r="F23" i="139" s="1"/>
  <c r="G23" i="139" s="1"/>
  <c r="BG22" i="169"/>
  <c r="E23" i="132" s="1"/>
  <c r="BH22" i="169"/>
  <c r="E23" i="133" s="1"/>
  <c r="F23" i="133" s="1"/>
  <c r="G23" i="133" s="1"/>
  <c r="BI22" i="169"/>
  <c r="E23" i="134" s="1"/>
  <c r="BJ22" i="169"/>
  <c r="E23" i="131" s="1"/>
  <c r="BK22" i="169"/>
  <c r="E23" i="130" s="1"/>
  <c r="BL22" i="169"/>
  <c r="BC23" i="169"/>
  <c r="E24" i="136" s="1"/>
  <c r="BD23" i="169"/>
  <c r="E24" i="137" s="1"/>
  <c r="BE23" i="169"/>
  <c r="E24" i="138" s="1"/>
  <c r="BF23" i="169"/>
  <c r="E24" i="139" s="1"/>
  <c r="BG23" i="169"/>
  <c r="E24" i="132" s="1"/>
  <c r="BH23" i="169"/>
  <c r="E24" i="133" s="1"/>
  <c r="BI23" i="169"/>
  <c r="E24" i="134" s="1"/>
  <c r="BJ23" i="169"/>
  <c r="E24" i="131" s="1"/>
  <c r="BK23" i="169"/>
  <c r="E24" i="130" s="1"/>
  <c r="BL23" i="169"/>
  <c r="BL4" i="169"/>
  <c r="BK4" i="169"/>
  <c r="E5" i="130" s="1"/>
  <c r="BJ4" i="169"/>
  <c r="BI4" i="169"/>
  <c r="BH4" i="169"/>
  <c r="E5" i="133" s="1"/>
  <c r="BG4" i="169"/>
  <c r="E5" i="132" s="1"/>
  <c r="BF4" i="169"/>
  <c r="E5" i="139" s="1"/>
  <c r="BE4" i="169"/>
  <c r="BD4" i="169"/>
  <c r="E5" i="137" s="1"/>
  <c r="BC4" i="169"/>
  <c r="E28" i="115"/>
  <c r="E47" i="115" s="1"/>
  <c r="E29" i="115"/>
  <c r="F29" i="115" s="1"/>
  <c r="G29" i="115" s="1"/>
  <c r="E30" i="115"/>
  <c r="E31" i="115"/>
  <c r="F31" i="115" s="1"/>
  <c r="G31" i="115" s="1"/>
  <c r="E32" i="115"/>
  <c r="F32" i="115" s="1"/>
  <c r="G32" i="115" s="1"/>
  <c r="E33" i="115"/>
  <c r="F33" i="115" s="1"/>
  <c r="G33" i="115" s="1"/>
  <c r="E34" i="115"/>
  <c r="E35" i="115"/>
  <c r="F35" i="115" s="1"/>
  <c r="G35" i="115" s="1"/>
  <c r="E36" i="115"/>
  <c r="F36" i="115" s="1"/>
  <c r="G36" i="115" s="1"/>
  <c r="E37" i="115"/>
  <c r="F37" i="115" s="1"/>
  <c r="G37" i="115" s="1"/>
  <c r="E38" i="115"/>
  <c r="E39" i="115"/>
  <c r="F39" i="115" s="1"/>
  <c r="G39" i="115" s="1"/>
  <c r="E40" i="115"/>
  <c r="F40" i="115" s="1"/>
  <c r="G40" i="115" s="1"/>
  <c r="E41" i="115"/>
  <c r="F41" i="115" s="1"/>
  <c r="G41" i="115" s="1"/>
  <c r="E42" i="115"/>
  <c r="E43" i="115"/>
  <c r="F43" i="115" s="1"/>
  <c r="G43" i="115" s="1"/>
  <c r="E44" i="115"/>
  <c r="F44" i="115" s="1"/>
  <c r="G44" i="115" s="1"/>
  <c r="E45" i="115"/>
  <c r="F45" i="115" s="1"/>
  <c r="G45" i="115" s="1"/>
  <c r="E46" i="115"/>
  <c r="E6" i="115"/>
  <c r="E7" i="115"/>
  <c r="E25" i="115" s="1"/>
  <c r="E8" i="115"/>
  <c r="F8" i="115" s="1"/>
  <c r="G8" i="115" s="1"/>
  <c r="E9" i="115"/>
  <c r="E10" i="115"/>
  <c r="F10" i="115" s="1"/>
  <c r="G10" i="115" s="1"/>
  <c r="E11" i="115"/>
  <c r="E12" i="115"/>
  <c r="F12" i="115" s="1"/>
  <c r="G12" i="115" s="1"/>
  <c r="E13" i="115"/>
  <c r="E14" i="115"/>
  <c r="F14" i="115" s="1"/>
  <c r="G14" i="115" s="1"/>
  <c r="E15" i="115"/>
  <c r="F15" i="115" s="1"/>
  <c r="G15" i="115" s="1"/>
  <c r="E16" i="115"/>
  <c r="F16" i="115" s="1"/>
  <c r="G16" i="115" s="1"/>
  <c r="E17" i="115"/>
  <c r="E18" i="115"/>
  <c r="F18" i="115" s="1"/>
  <c r="G18" i="115" s="1"/>
  <c r="E19" i="115"/>
  <c r="F19" i="115" s="1"/>
  <c r="G19" i="115" s="1"/>
  <c r="E20" i="115"/>
  <c r="E21" i="115"/>
  <c r="E22" i="115"/>
  <c r="E23" i="115"/>
  <c r="F23" i="115" s="1"/>
  <c r="G23" i="115" s="1"/>
  <c r="E24" i="115"/>
  <c r="E27" i="115"/>
  <c r="E5" i="115"/>
  <c r="F5" i="115" s="1"/>
  <c r="E28" i="114"/>
  <c r="E29" i="114"/>
  <c r="F29" i="114" s="1"/>
  <c r="G29" i="114" s="1"/>
  <c r="E30" i="114"/>
  <c r="E31" i="114"/>
  <c r="E32" i="114"/>
  <c r="E33" i="114"/>
  <c r="E34" i="114"/>
  <c r="E35" i="114"/>
  <c r="E36" i="114"/>
  <c r="E37" i="114"/>
  <c r="E38" i="114"/>
  <c r="E39" i="114"/>
  <c r="F39" i="114" s="1"/>
  <c r="E40" i="114"/>
  <c r="E41" i="114"/>
  <c r="E42" i="114"/>
  <c r="E43" i="114"/>
  <c r="F43" i="114" s="1"/>
  <c r="G43" i="114" s="1"/>
  <c r="E44" i="114"/>
  <c r="F44" i="114" s="1"/>
  <c r="G44" i="114" s="1"/>
  <c r="E45" i="114"/>
  <c r="F45" i="114" s="1"/>
  <c r="G45" i="114" s="1"/>
  <c r="E46" i="114"/>
  <c r="E6" i="114"/>
  <c r="E7" i="114"/>
  <c r="E25" i="114" s="1"/>
  <c r="E8" i="114"/>
  <c r="F8" i="114" s="1"/>
  <c r="G8" i="114" s="1"/>
  <c r="E9" i="114"/>
  <c r="E10" i="114"/>
  <c r="F10" i="114" s="1"/>
  <c r="G10" i="114" s="1"/>
  <c r="E11" i="114"/>
  <c r="F11" i="114" s="1"/>
  <c r="G11" i="114" s="1"/>
  <c r="E12" i="114"/>
  <c r="F12" i="114" s="1"/>
  <c r="G12" i="114" s="1"/>
  <c r="E13" i="114"/>
  <c r="E14" i="114"/>
  <c r="F14" i="114" s="1"/>
  <c r="G14" i="114" s="1"/>
  <c r="E15" i="114"/>
  <c r="F15" i="114" s="1"/>
  <c r="G15" i="114" s="1"/>
  <c r="E16" i="114"/>
  <c r="F16" i="114" s="1"/>
  <c r="G16" i="114" s="1"/>
  <c r="E17" i="114"/>
  <c r="E18" i="114"/>
  <c r="F18" i="114" s="1"/>
  <c r="G18" i="114" s="1"/>
  <c r="E19" i="114"/>
  <c r="E20" i="114"/>
  <c r="E21" i="114"/>
  <c r="E22" i="114"/>
  <c r="E23" i="114"/>
  <c r="F23" i="114" s="1"/>
  <c r="G23" i="114" s="1"/>
  <c r="E24" i="114"/>
  <c r="E27" i="114"/>
  <c r="E5" i="114"/>
  <c r="E28" i="113"/>
  <c r="F28" i="113" s="1"/>
  <c r="G28" i="113" s="1"/>
  <c r="E29" i="113"/>
  <c r="F29" i="113" s="1"/>
  <c r="G29" i="113" s="1"/>
  <c r="E30" i="113"/>
  <c r="E31" i="113"/>
  <c r="F31" i="113" s="1"/>
  <c r="G31" i="113" s="1"/>
  <c r="E32" i="113"/>
  <c r="F32" i="113" s="1"/>
  <c r="G32" i="113" s="1"/>
  <c r="E33" i="113"/>
  <c r="F33" i="113" s="1"/>
  <c r="G33" i="113" s="1"/>
  <c r="E34" i="113"/>
  <c r="E35" i="113"/>
  <c r="F35" i="113" s="1"/>
  <c r="G35" i="113" s="1"/>
  <c r="E36" i="113"/>
  <c r="F36" i="113" s="1"/>
  <c r="G36" i="113" s="1"/>
  <c r="E37" i="113"/>
  <c r="E38" i="113"/>
  <c r="E39" i="113"/>
  <c r="E40" i="113"/>
  <c r="F40" i="113" s="1"/>
  <c r="G40" i="113" s="1"/>
  <c r="E41" i="113"/>
  <c r="E42" i="113"/>
  <c r="E43" i="113"/>
  <c r="E44" i="113"/>
  <c r="F44" i="113" s="1"/>
  <c r="G44" i="113" s="1"/>
  <c r="E45" i="113"/>
  <c r="E46" i="113"/>
  <c r="E6" i="113"/>
  <c r="E7" i="113"/>
  <c r="F7" i="113" s="1"/>
  <c r="G7" i="113" s="1"/>
  <c r="E8" i="113"/>
  <c r="E9" i="113"/>
  <c r="E10" i="113"/>
  <c r="F10" i="113" s="1"/>
  <c r="G10" i="113" s="1"/>
  <c r="E11" i="113"/>
  <c r="F11" i="113" s="1"/>
  <c r="G11" i="113" s="1"/>
  <c r="E12" i="113"/>
  <c r="F12" i="113" s="1"/>
  <c r="G12" i="113" s="1"/>
  <c r="E13" i="113"/>
  <c r="E14" i="113"/>
  <c r="F14" i="113" s="1"/>
  <c r="G14" i="113" s="1"/>
  <c r="E15" i="113"/>
  <c r="E16" i="113"/>
  <c r="E17" i="113"/>
  <c r="E18" i="113"/>
  <c r="E19" i="113"/>
  <c r="E20" i="113"/>
  <c r="E21" i="113"/>
  <c r="E22" i="113"/>
  <c r="E23" i="113"/>
  <c r="F23" i="113" s="1"/>
  <c r="G23" i="113" s="1"/>
  <c r="E24" i="113"/>
  <c r="F24" i="113" s="1"/>
  <c r="E27" i="113"/>
  <c r="E5" i="113"/>
  <c r="E28" i="112"/>
  <c r="E29" i="112"/>
  <c r="F29" i="112" s="1"/>
  <c r="G29" i="112" s="1"/>
  <c r="E30" i="112"/>
  <c r="E31" i="112"/>
  <c r="F31" i="112" s="1"/>
  <c r="G31" i="112" s="1"/>
  <c r="E32" i="112"/>
  <c r="E33" i="112"/>
  <c r="E34" i="112"/>
  <c r="E35" i="112"/>
  <c r="F35" i="112" s="1"/>
  <c r="G35" i="112" s="1"/>
  <c r="E36" i="112"/>
  <c r="F36" i="112" s="1"/>
  <c r="G36" i="112" s="1"/>
  <c r="E37" i="112"/>
  <c r="F37" i="112" s="1"/>
  <c r="E38" i="112"/>
  <c r="E39" i="112"/>
  <c r="F39" i="112" s="1"/>
  <c r="G39" i="112" s="1"/>
  <c r="E40" i="112"/>
  <c r="F40" i="112" s="1"/>
  <c r="G40" i="112" s="1"/>
  <c r="E41" i="112"/>
  <c r="E42" i="112"/>
  <c r="E43" i="112"/>
  <c r="F43" i="112" s="1"/>
  <c r="G43" i="112" s="1"/>
  <c r="E44" i="112"/>
  <c r="E45" i="112"/>
  <c r="F45" i="112" s="1"/>
  <c r="G45" i="112" s="1"/>
  <c r="E46" i="112"/>
  <c r="E6" i="112"/>
  <c r="E7" i="112"/>
  <c r="E8" i="112"/>
  <c r="F8" i="112" s="1"/>
  <c r="G8" i="112" s="1"/>
  <c r="E9" i="112"/>
  <c r="E10" i="112"/>
  <c r="F10" i="112" s="1"/>
  <c r="G10" i="112" s="1"/>
  <c r="E11" i="112"/>
  <c r="F11" i="112" s="1"/>
  <c r="G11" i="112" s="1"/>
  <c r="E12" i="112"/>
  <c r="F12" i="112" s="1"/>
  <c r="G12" i="112" s="1"/>
  <c r="E13" i="112"/>
  <c r="E14" i="112"/>
  <c r="F14" i="112" s="1"/>
  <c r="G14" i="112" s="1"/>
  <c r="E15" i="112"/>
  <c r="F15" i="112" s="1"/>
  <c r="G15" i="112" s="1"/>
  <c r="E16" i="112"/>
  <c r="F16" i="112" s="1"/>
  <c r="G16" i="112" s="1"/>
  <c r="E17" i="112"/>
  <c r="E18" i="112"/>
  <c r="E19" i="112"/>
  <c r="F19" i="112" s="1"/>
  <c r="G19" i="112" s="1"/>
  <c r="E20" i="112"/>
  <c r="F20" i="112" s="1"/>
  <c r="G20" i="112" s="1"/>
  <c r="E21" i="112"/>
  <c r="E22" i="112"/>
  <c r="F22" i="112" s="1"/>
  <c r="G22" i="112" s="1"/>
  <c r="E23" i="112"/>
  <c r="F23" i="112" s="1"/>
  <c r="G23" i="112" s="1"/>
  <c r="E24" i="112"/>
  <c r="F24" i="112" s="1"/>
  <c r="G24" i="112" s="1"/>
  <c r="E27" i="112"/>
  <c r="E5" i="112"/>
  <c r="F33" i="112"/>
  <c r="G33" i="112" s="1"/>
  <c r="F41" i="112"/>
  <c r="E28" i="111"/>
  <c r="E29" i="111"/>
  <c r="F29" i="111" s="1"/>
  <c r="G29" i="111" s="1"/>
  <c r="E30" i="111"/>
  <c r="E31" i="111"/>
  <c r="E32" i="111"/>
  <c r="E33" i="111"/>
  <c r="E34" i="111"/>
  <c r="E35" i="111"/>
  <c r="E36" i="111"/>
  <c r="E37" i="111"/>
  <c r="E38" i="111"/>
  <c r="E39" i="111"/>
  <c r="E40" i="111"/>
  <c r="E41" i="111"/>
  <c r="E42" i="111"/>
  <c r="F42" i="111" s="1"/>
  <c r="G42" i="111" s="1"/>
  <c r="E43" i="111"/>
  <c r="F43" i="111" s="1"/>
  <c r="G43" i="111" s="1"/>
  <c r="E44" i="111"/>
  <c r="E45" i="111"/>
  <c r="F45" i="111" s="1"/>
  <c r="G45" i="111" s="1"/>
  <c r="E46" i="111"/>
  <c r="F46" i="111" s="1"/>
  <c r="G46" i="111" s="1"/>
  <c r="E6" i="111"/>
  <c r="F6" i="111" s="1"/>
  <c r="G6" i="111" s="1"/>
  <c r="E7" i="111"/>
  <c r="E8" i="111"/>
  <c r="E9" i="111"/>
  <c r="F9" i="111" s="1"/>
  <c r="G9" i="111" s="1"/>
  <c r="E10" i="111"/>
  <c r="E11" i="111"/>
  <c r="E12" i="111"/>
  <c r="F12" i="111" s="1"/>
  <c r="E13" i="111"/>
  <c r="F13" i="111" s="1"/>
  <c r="G13" i="111" s="1"/>
  <c r="E14" i="111"/>
  <c r="F14" i="111" s="1"/>
  <c r="G14" i="111" s="1"/>
  <c r="E15" i="111"/>
  <c r="E16" i="111"/>
  <c r="F16" i="111" s="1"/>
  <c r="G16" i="111" s="1"/>
  <c r="E17" i="111"/>
  <c r="F17" i="111" s="1"/>
  <c r="G17" i="111" s="1"/>
  <c r="E18" i="111"/>
  <c r="F18" i="111" s="1"/>
  <c r="G18" i="111" s="1"/>
  <c r="E19" i="111"/>
  <c r="E20" i="111"/>
  <c r="E21" i="111"/>
  <c r="F21" i="111" s="1"/>
  <c r="G21" i="111" s="1"/>
  <c r="E22" i="111"/>
  <c r="F22" i="111" s="1"/>
  <c r="G22" i="111" s="1"/>
  <c r="E23" i="111"/>
  <c r="E24" i="111"/>
  <c r="F24" i="111" s="1"/>
  <c r="G24" i="111" s="1"/>
  <c r="E27" i="111"/>
  <c r="E47" i="111" s="1"/>
  <c r="E5" i="111"/>
  <c r="E28" i="110"/>
  <c r="E29" i="110"/>
  <c r="F29" i="110" s="1"/>
  <c r="G29" i="110" s="1"/>
  <c r="E30" i="110"/>
  <c r="F30" i="110" s="1"/>
  <c r="G30" i="110" s="1"/>
  <c r="E31" i="110"/>
  <c r="E32" i="110"/>
  <c r="E33" i="110"/>
  <c r="E34" i="110"/>
  <c r="F34" i="110" s="1"/>
  <c r="G34" i="110" s="1"/>
  <c r="E35" i="110"/>
  <c r="E36" i="110"/>
  <c r="E37" i="110"/>
  <c r="E38" i="110"/>
  <c r="F38" i="110" s="1"/>
  <c r="G38" i="110" s="1"/>
  <c r="E39" i="110"/>
  <c r="F39" i="110" s="1"/>
  <c r="G39" i="110" s="1"/>
  <c r="E40" i="110"/>
  <c r="F40" i="110" s="1"/>
  <c r="G40" i="110" s="1"/>
  <c r="E41" i="110"/>
  <c r="E42" i="110"/>
  <c r="F42" i="110" s="1"/>
  <c r="G42" i="110" s="1"/>
  <c r="E43" i="110"/>
  <c r="F43" i="110" s="1"/>
  <c r="G43" i="110" s="1"/>
  <c r="E44" i="110"/>
  <c r="E45" i="110"/>
  <c r="E46" i="110"/>
  <c r="F46" i="110" s="1"/>
  <c r="G46" i="110" s="1"/>
  <c r="E6" i="110"/>
  <c r="E7" i="110"/>
  <c r="E8" i="110"/>
  <c r="E9" i="110"/>
  <c r="F9" i="110" s="1"/>
  <c r="G9" i="110" s="1"/>
  <c r="E10" i="110"/>
  <c r="E11" i="110"/>
  <c r="F11" i="110" s="1"/>
  <c r="G11" i="110" s="1"/>
  <c r="E12" i="110"/>
  <c r="E13" i="110"/>
  <c r="F13" i="110" s="1"/>
  <c r="G13" i="110" s="1"/>
  <c r="E14" i="110"/>
  <c r="E15" i="110"/>
  <c r="F15" i="110" s="1"/>
  <c r="G15" i="110" s="1"/>
  <c r="E16" i="110"/>
  <c r="E17" i="110"/>
  <c r="F17" i="110" s="1"/>
  <c r="G17" i="110" s="1"/>
  <c r="E18" i="110"/>
  <c r="E19" i="110"/>
  <c r="E20" i="110"/>
  <c r="E21" i="110"/>
  <c r="F21" i="110" s="1"/>
  <c r="G21" i="110" s="1"/>
  <c r="E22" i="110"/>
  <c r="E23" i="110"/>
  <c r="E24" i="110"/>
  <c r="E27" i="110"/>
  <c r="E47" i="110" s="1"/>
  <c r="E5" i="110"/>
  <c r="F33" i="110"/>
  <c r="F37" i="110"/>
  <c r="G37" i="110" s="1"/>
  <c r="F41" i="110"/>
  <c r="G41" i="110" s="1"/>
  <c r="E28" i="109"/>
  <c r="E29" i="109"/>
  <c r="E30" i="109"/>
  <c r="F30" i="109" s="1"/>
  <c r="G30" i="109" s="1"/>
  <c r="E31" i="109"/>
  <c r="F31" i="109" s="1"/>
  <c r="G31" i="109" s="1"/>
  <c r="E32" i="109"/>
  <c r="E33" i="109"/>
  <c r="E34" i="109"/>
  <c r="F34" i="109" s="1"/>
  <c r="G34" i="109" s="1"/>
  <c r="E35" i="109"/>
  <c r="F35" i="109" s="1"/>
  <c r="G35" i="109" s="1"/>
  <c r="E36" i="109"/>
  <c r="E37" i="109"/>
  <c r="E38" i="109"/>
  <c r="F38" i="109" s="1"/>
  <c r="G38" i="109" s="1"/>
  <c r="E39" i="109"/>
  <c r="F39" i="109" s="1"/>
  <c r="G39" i="109" s="1"/>
  <c r="E40" i="109"/>
  <c r="F40" i="109" s="1"/>
  <c r="G40" i="109" s="1"/>
  <c r="E41" i="109"/>
  <c r="E42" i="109"/>
  <c r="F42" i="109" s="1"/>
  <c r="G42" i="109" s="1"/>
  <c r="E43" i="109"/>
  <c r="F43" i="109" s="1"/>
  <c r="G43" i="109" s="1"/>
  <c r="E44" i="109"/>
  <c r="F44" i="109" s="1"/>
  <c r="G44" i="109" s="1"/>
  <c r="E45" i="109"/>
  <c r="F45" i="109" s="1"/>
  <c r="E46" i="109"/>
  <c r="F46" i="109" s="1"/>
  <c r="G46" i="109" s="1"/>
  <c r="E6" i="109"/>
  <c r="E7" i="109"/>
  <c r="F7" i="109" s="1"/>
  <c r="G7" i="109" s="1"/>
  <c r="E8" i="109"/>
  <c r="E9" i="109"/>
  <c r="F9" i="109" s="1"/>
  <c r="G9" i="109" s="1"/>
  <c r="E10" i="109"/>
  <c r="F10" i="109" s="1"/>
  <c r="G10" i="109" s="1"/>
  <c r="E11" i="109"/>
  <c r="F11" i="109" s="1"/>
  <c r="G11" i="109" s="1"/>
  <c r="E12" i="109"/>
  <c r="E13" i="109"/>
  <c r="F13" i="109" s="1"/>
  <c r="G13" i="109" s="1"/>
  <c r="E14" i="109"/>
  <c r="F14" i="109" s="1"/>
  <c r="G14" i="109" s="1"/>
  <c r="E15" i="109"/>
  <c r="E16" i="109"/>
  <c r="E17" i="109"/>
  <c r="F17" i="109" s="1"/>
  <c r="G17" i="109" s="1"/>
  <c r="E18" i="109"/>
  <c r="F18" i="109" s="1"/>
  <c r="G18" i="109" s="1"/>
  <c r="E19" i="109"/>
  <c r="E20" i="109"/>
  <c r="E21" i="109"/>
  <c r="F21" i="109" s="1"/>
  <c r="G21" i="109" s="1"/>
  <c r="E22" i="109"/>
  <c r="F22" i="109" s="1"/>
  <c r="G22" i="109" s="1"/>
  <c r="E23" i="109"/>
  <c r="F23" i="109" s="1"/>
  <c r="E24" i="109"/>
  <c r="E27" i="109"/>
  <c r="E5" i="109"/>
  <c r="F5" i="109" s="1"/>
  <c r="E28" i="106"/>
  <c r="E29" i="106"/>
  <c r="F29" i="106" s="1"/>
  <c r="G29" i="106" s="1"/>
  <c r="E30" i="106"/>
  <c r="F30" i="106" s="1"/>
  <c r="G30" i="106" s="1"/>
  <c r="E31" i="106"/>
  <c r="E32" i="106"/>
  <c r="E33" i="106"/>
  <c r="F33" i="106" s="1"/>
  <c r="G33" i="106" s="1"/>
  <c r="E34" i="106"/>
  <c r="F34" i="106" s="1"/>
  <c r="G34" i="106" s="1"/>
  <c r="E35" i="106"/>
  <c r="E36" i="106"/>
  <c r="E37" i="106"/>
  <c r="F37" i="106" s="1"/>
  <c r="G37" i="106" s="1"/>
  <c r="E38" i="106"/>
  <c r="F38" i="106" s="1"/>
  <c r="G38" i="106" s="1"/>
  <c r="E39" i="106"/>
  <c r="E40" i="106"/>
  <c r="E41" i="106"/>
  <c r="F41" i="106" s="1"/>
  <c r="G41" i="106" s="1"/>
  <c r="E42" i="106"/>
  <c r="E43" i="106"/>
  <c r="E44" i="106"/>
  <c r="E45" i="106"/>
  <c r="F45" i="106" s="1"/>
  <c r="G45" i="106" s="1"/>
  <c r="E46" i="106"/>
  <c r="E6" i="106"/>
  <c r="E7" i="106"/>
  <c r="E8" i="106"/>
  <c r="E9" i="106"/>
  <c r="F9" i="106" s="1"/>
  <c r="G9" i="106" s="1"/>
  <c r="E10" i="106"/>
  <c r="E11" i="106"/>
  <c r="E12" i="106"/>
  <c r="E13" i="106"/>
  <c r="F13" i="106" s="1"/>
  <c r="G13" i="106" s="1"/>
  <c r="E14" i="106"/>
  <c r="E15" i="106"/>
  <c r="E16" i="106"/>
  <c r="E17" i="106"/>
  <c r="F17" i="106" s="1"/>
  <c r="G17" i="106" s="1"/>
  <c r="E18" i="106"/>
  <c r="E19" i="106"/>
  <c r="E20" i="106"/>
  <c r="F20" i="106" s="1"/>
  <c r="G20" i="106" s="1"/>
  <c r="E21" i="106"/>
  <c r="E22" i="106"/>
  <c r="F22" i="106" s="1"/>
  <c r="G22" i="106" s="1"/>
  <c r="E23" i="106"/>
  <c r="E24" i="106"/>
  <c r="F24" i="106" s="1"/>
  <c r="G24" i="106" s="1"/>
  <c r="E27" i="106"/>
  <c r="F27" i="106" s="1"/>
  <c r="E5" i="106"/>
  <c r="E28" i="107"/>
  <c r="E29" i="107"/>
  <c r="F29" i="107" s="1"/>
  <c r="G29" i="107" s="1"/>
  <c r="E30" i="107"/>
  <c r="F30" i="107" s="1"/>
  <c r="G30" i="107" s="1"/>
  <c r="E31" i="107"/>
  <c r="E32" i="107"/>
  <c r="E33" i="107"/>
  <c r="F33" i="107" s="1"/>
  <c r="G33" i="107" s="1"/>
  <c r="E34" i="107"/>
  <c r="F34" i="107" s="1"/>
  <c r="G34" i="107" s="1"/>
  <c r="E35" i="107"/>
  <c r="E36" i="107"/>
  <c r="E37" i="107"/>
  <c r="F37" i="107" s="1"/>
  <c r="G37" i="107" s="1"/>
  <c r="E38" i="107"/>
  <c r="E39" i="107"/>
  <c r="F39" i="107" s="1"/>
  <c r="G39" i="107" s="1"/>
  <c r="E40" i="107"/>
  <c r="E41" i="107"/>
  <c r="F41" i="107" s="1"/>
  <c r="G41" i="107" s="1"/>
  <c r="E42" i="107"/>
  <c r="F42" i="107" s="1"/>
  <c r="G42" i="107" s="1"/>
  <c r="E43" i="107"/>
  <c r="F43" i="107" s="1"/>
  <c r="G43" i="107" s="1"/>
  <c r="E44" i="107"/>
  <c r="E45" i="107"/>
  <c r="F45" i="107" s="1"/>
  <c r="G45" i="107" s="1"/>
  <c r="E46" i="107"/>
  <c r="F46" i="107" s="1"/>
  <c r="G46" i="107" s="1"/>
  <c r="E6" i="107"/>
  <c r="E7" i="107"/>
  <c r="E8" i="107"/>
  <c r="E9" i="107"/>
  <c r="E25" i="107" s="1"/>
  <c r="E10" i="107"/>
  <c r="E11" i="107"/>
  <c r="E12" i="107"/>
  <c r="E13" i="107"/>
  <c r="E14" i="107"/>
  <c r="E15" i="107"/>
  <c r="E16" i="107"/>
  <c r="E17" i="107"/>
  <c r="E18" i="107"/>
  <c r="F18" i="107" s="1"/>
  <c r="E19" i="107"/>
  <c r="E20" i="107"/>
  <c r="E21" i="107"/>
  <c r="F21" i="107" s="1"/>
  <c r="G21" i="107" s="1"/>
  <c r="E22" i="107"/>
  <c r="E23" i="107"/>
  <c r="E24" i="107"/>
  <c r="E27" i="107"/>
  <c r="E5" i="107"/>
  <c r="E28" i="108"/>
  <c r="F28" i="108" s="1"/>
  <c r="G28" i="108" s="1"/>
  <c r="E29" i="108"/>
  <c r="F29" i="108" s="1"/>
  <c r="G29" i="108" s="1"/>
  <c r="E30" i="108"/>
  <c r="F30" i="108" s="1"/>
  <c r="G30" i="108" s="1"/>
  <c r="E31" i="108"/>
  <c r="E32" i="108"/>
  <c r="F32" i="108" s="1"/>
  <c r="G32" i="108" s="1"/>
  <c r="E33" i="108"/>
  <c r="E34" i="108"/>
  <c r="F34" i="108" s="1"/>
  <c r="G34" i="108" s="1"/>
  <c r="E35" i="108"/>
  <c r="E36" i="108"/>
  <c r="F36" i="108" s="1"/>
  <c r="G36" i="108" s="1"/>
  <c r="E37" i="108"/>
  <c r="E38" i="108"/>
  <c r="F38" i="108" s="1"/>
  <c r="G38" i="108" s="1"/>
  <c r="E39" i="108"/>
  <c r="E40" i="108"/>
  <c r="F40" i="108" s="1"/>
  <c r="G40" i="108" s="1"/>
  <c r="E41" i="108"/>
  <c r="F41" i="108" s="1"/>
  <c r="E42" i="108"/>
  <c r="E43" i="108"/>
  <c r="E44" i="108"/>
  <c r="F44" i="108" s="1"/>
  <c r="G44" i="108" s="1"/>
  <c r="E45" i="108"/>
  <c r="F45" i="108" s="1"/>
  <c r="G45" i="108" s="1"/>
  <c r="E46" i="108"/>
  <c r="F46" i="108" s="1"/>
  <c r="G46" i="108" s="1"/>
  <c r="E6" i="108"/>
  <c r="E7" i="108"/>
  <c r="E8" i="108"/>
  <c r="E9" i="108"/>
  <c r="F9" i="108" s="1"/>
  <c r="G9" i="108" s="1"/>
  <c r="E10" i="108"/>
  <c r="E11" i="108"/>
  <c r="E12" i="108"/>
  <c r="E13" i="108"/>
  <c r="F13" i="108" s="1"/>
  <c r="G13" i="108" s="1"/>
  <c r="E14" i="108"/>
  <c r="E15" i="108"/>
  <c r="E16" i="108"/>
  <c r="F16" i="108" s="1"/>
  <c r="G16" i="108" s="1"/>
  <c r="E17" i="108"/>
  <c r="F17" i="108" s="1"/>
  <c r="G17" i="108" s="1"/>
  <c r="E18" i="108"/>
  <c r="E19" i="108"/>
  <c r="E20" i="108"/>
  <c r="E21" i="108"/>
  <c r="F21" i="108" s="1"/>
  <c r="G21" i="108" s="1"/>
  <c r="E22" i="108"/>
  <c r="E23" i="108"/>
  <c r="F23" i="108" s="1"/>
  <c r="G23" i="108" s="1"/>
  <c r="E24" i="108"/>
  <c r="E27" i="108"/>
  <c r="E5" i="108"/>
  <c r="F33" i="108"/>
  <c r="F37" i="108"/>
  <c r="G37" i="108" s="1"/>
  <c r="E28" i="104"/>
  <c r="E29" i="104"/>
  <c r="E30" i="104"/>
  <c r="F30" i="104" s="1"/>
  <c r="G30" i="104" s="1"/>
  <c r="E31" i="104"/>
  <c r="E32" i="104"/>
  <c r="F32" i="104" s="1"/>
  <c r="G32" i="104" s="1"/>
  <c r="E33" i="104"/>
  <c r="E34" i="104"/>
  <c r="F34" i="104" s="1"/>
  <c r="G34" i="104" s="1"/>
  <c r="E35" i="104"/>
  <c r="E36" i="104"/>
  <c r="F36" i="104" s="1"/>
  <c r="G36" i="104" s="1"/>
  <c r="E37" i="104"/>
  <c r="F37" i="104" s="1"/>
  <c r="G37" i="104" s="1"/>
  <c r="E38" i="104"/>
  <c r="F38" i="104" s="1"/>
  <c r="G38" i="104" s="1"/>
  <c r="E39" i="104"/>
  <c r="E40" i="104"/>
  <c r="F40" i="104" s="1"/>
  <c r="G40" i="104" s="1"/>
  <c r="E41" i="104"/>
  <c r="F41" i="104" s="1"/>
  <c r="G41" i="104" s="1"/>
  <c r="E42" i="104"/>
  <c r="E43" i="104"/>
  <c r="E44" i="104"/>
  <c r="E45" i="104"/>
  <c r="F45" i="104" s="1"/>
  <c r="G45" i="104" s="1"/>
  <c r="E46" i="104"/>
  <c r="F46" i="104" s="1"/>
  <c r="G46" i="104" s="1"/>
  <c r="E27" i="104"/>
  <c r="E6" i="104"/>
  <c r="E7" i="104"/>
  <c r="F7" i="104" s="1"/>
  <c r="G7" i="104" s="1"/>
  <c r="E8" i="104"/>
  <c r="E9" i="104"/>
  <c r="E10" i="104"/>
  <c r="F10" i="104" s="1"/>
  <c r="G10" i="104" s="1"/>
  <c r="E11" i="104"/>
  <c r="F11" i="104" s="1"/>
  <c r="G11" i="104" s="1"/>
  <c r="E12" i="104"/>
  <c r="E13" i="104"/>
  <c r="E14" i="104"/>
  <c r="F14" i="104" s="1"/>
  <c r="G14" i="104" s="1"/>
  <c r="E15" i="104"/>
  <c r="E16" i="104"/>
  <c r="F16" i="104" s="1"/>
  <c r="G16" i="104" s="1"/>
  <c r="E17" i="104"/>
  <c r="E18" i="104"/>
  <c r="F18" i="104" s="1"/>
  <c r="G18" i="104" s="1"/>
  <c r="E19" i="104"/>
  <c r="F19" i="104" s="1"/>
  <c r="G19" i="104" s="1"/>
  <c r="E20" i="104"/>
  <c r="E21" i="104"/>
  <c r="E22" i="104"/>
  <c r="E23" i="104"/>
  <c r="F23" i="104" s="1"/>
  <c r="G23" i="104" s="1"/>
  <c r="E24" i="104"/>
  <c r="E5" i="104"/>
  <c r="C51" i="104"/>
  <c r="E28" i="105"/>
  <c r="F28" i="105" s="1"/>
  <c r="G28" i="105" s="1"/>
  <c r="E29" i="105"/>
  <c r="E30" i="105"/>
  <c r="F30" i="105" s="1"/>
  <c r="G30" i="105" s="1"/>
  <c r="E31" i="105"/>
  <c r="F31" i="105" s="1"/>
  <c r="G31" i="105" s="1"/>
  <c r="E32" i="105"/>
  <c r="F32" i="105" s="1"/>
  <c r="G32" i="105" s="1"/>
  <c r="E33" i="105"/>
  <c r="E34" i="105"/>
  <c r="F34" i="105" s="1"/>
  <c r="G34" i="105" s="1"/>
  <c r="E35" i="105"/>
  <c r="E36" i="105"/>
  <c r="F36" i="105" s="1"/>
  <c r="G36" i="105" s="1"/>
  <c r="E37" i="105"/>
  <c r="E38" i="105"/>
  <c r="F38" i="105" s="1"/>
  <c r="G38" i="105" s="1"/>
  <c r="E39" i="105"/>
  <c r="F39" i="105" s="1"/>
  <c r="G39" i="105" s="1"/>
  <c r="E40" i="105"/>
  <c r="F40" i="105" s="1"/>
  <c r="G40" i="105" s="1"/>
  <c r="E41" i="105"/>
  <c r="E42" i="105"/>
  <c r="F42" i="105" s="1"/>
  <c r="G42" i="105" s="1"/>
  <c r="E43" i="105"/>
  <c r="F43" i="105" s="1"/>
  <c r="G43" i="105" s="1"/>
  <c r="E44" i="105"/>
  <c r="F44" i="105" s="1"/>
  <c r="G44" i="105" s="1"/>
  <c r="E45" i="105"/>
  <c r="E46" i="105"/>
  <c r="F46" i="105" s="1"/>
  <c r="E6" i="105"/>
  <c r="E7" i="105"/>
  <c r="F7" i="105" s="1"/>
  <c r="G7" i="105" s="1"/>
  <c r="E8" i="105"/>
  <c r="E9" i="105"/>
  <c r="F9" i="105" s="1"/>
  <c r="G9" i="105" s="1"/>
  <c r="E10" i="105"/>
  <c r="E11" i="105"/>
  <c r="F11" i="105" s="1"/>
  <c r="G11" i="105" s="1"/>
  <c r="E12" i="105"/>
  <c r="E13" i="105"/>
  <c r="F13" i="105" s="1"/>
  <c r="G13" i="105" s="1"/>
  <c r="E14" i="105"/>
  <c r="E15" i="105"/>
  <c r="F15" i="105" s="1"/>
  <c r="G15" i="105" s="1"/>
  <c r="E16" i="105"/>
  <c r="E17" i="105"/>
  <c r="E18" i="105"/>
  <c r="E19" i="105"/>
  <c r="F19" i="105" s="1"/>
  <c r="G19" i="105" s="1"/>
  <c r="E20" i="105"/>
  <c r="E21" i="105"/>
  <c r="F21" i="105" s="1"/>
  <c r="G21" i="105" s="1"/>
  <c r="E22" i="105"/>
  <c r="E23" i="105"/>
  <c r="E24" i="105"/>
  <c r="E27" i="105"/>
  <c r="E5" i="105"/>
  <c r="F29" i="105"/>
  <c r="G29" i="105" s="1"/>
  <c r="F33" i="105"/>
  <c r="G33" i="105" s="1"/>
  <c r="F37" i="105"/>
  <c r="G37" i="105" s="1"/>
  <c r="F41" i="105"/>
  <c r="G41" i="105" s="1"/>
  <c r="E28" i="101"/>
  <c r="F28" i="101" s="1"/>
  <c r="G28" i="101" s="1"/>
  <c r="E29" i="101"/>
  <c r="E30" i="101"/>
  <c r="E31" i="101"/>
  <c r="F31" i="101" s="1"/>
  <c r="G31" i="101" s="1"/>
  <c r="E32" i="101"/>
  <c r="F32" i="101" s="1"/>
  <c r="G32" i="101" s="1"/>
  <c r="E33" i="101"/>
  <c r="E34" i="101"/>
  <c r="F34" i="101" s="1"/>
  <c r="G34" i="101" s="1"/>
  <c r="E35" i="101"/>
  <c r="E36" i="101"/>
  <c r="E37" i="101"/>
  <c r="E38" i="101"/>
  <c r="E39" i="101"/>
  <c r="E40" i="101"/>
  <c r="F40" i="101" s="1"/>
  <c r="G40" i="101" s="1"/>
  <c r="E41" i="101"/>
  <c r="E42" i="101"/>
  <c r="F42" i="101" s="1"/>
  <c r="G42" i="101" s="1"/>
  <c r="E43" i="101"/>
  <c r="F43" i="101" s="1"/>
  <c r="G43" i="101" s="1"/>
  <c r="E44" i="101"/>
  <c r="F44" i="101" s="1"/>
  <c r="G44" i="101" s="1"/>
  <c r="E45" i="101"/>
  <c r="E46" i="101"/>
  <c r="E27" i="101"/>
  <c r="E6" i="101"/>
  <c r="F6" i="101" s="1"/>
  <c r="G6" i="101" s="1"/>
  <c r="E7" i="101"/>
  <c r="E8" i="101"/>
  <c r="E9" i="101"/>
  <c r="E10" i="101"/>
  <c r="F10" i="101" s="1"/>
  <c r="G10" i="101" s="1"/>
  <c r="E11" i="101"/>
  <c r="E12" i="101"/>
  <c r="E13" i="101"/>
  <c r="E14" i="101"/>
  <c r="F14" i="101" s="1"/>
  <c r="G14" i="101" s="1"/>
  <c r="E15" i="101"/>
  <c r="E16" i="101"/>
  <c r="E17" i="101"/>
  <c r="E18" i="101"/>
  <c r="F18" i="101" s="1"/>
  <c r="G18" i="101" s="1"/>
  <c r="E19" i="101"/>
  <c r="E20" i="101"/>
  <c r="E21" i="101"/>
  <c r="F21" i="101" s="1"/>
  <c r="G21" i="101" s="1"/>
  <c r="E22" i="101"/>
  <c r="F22" i="101" s="1"/>
  <c r="G22" i="101" s="1"/>
  <c r="E23" i="101"/>
  <c r="E24" i="101"/>
  <c r="E5" i="101"/>
  <c r="E25" i="101" s="1"/>
  <c r="F36" i="101"/>
  <c r="G36" i="101" s="1"/>
  <c r="F45" i="101"/>
  <c r="E28" i="102"/>
  <c r="F28" i="102" s="1"/>
  <c r="G28" i="102" s="1"/>
  <c r="E29" i="102"/>
  <c r="F29" i="102" s="1"/>
  <c r="G29" i="102" s="1"/>
  <c r="E30" i="102"/>
  <c r="F30" i="102" s="1"/>
  <c r="G30" i="102" s="1"/>
  <c r="E31" i="102"/>
  <c r="E32" i="102"/>
  <c r="F32" i="102" s="1"/>
  <c r="G32" i="102" s="1"/>
  <c r="E33" i="102"/>
  <c r="F33" i="102" s="1"/>
  <c r="G33" i="102" s="1"/>
  <c r="E34" i="102"/>
  <c r="F34" i="102" s="1"/>
  <c r="G34" i="102" s="1"/>
  <c r="E35" i="102"/>
  <c r="E36" i="102"/>
  <c r="F36" i="102" s="1"/>
  <c r="G36" i="102" s="1"/>
  <c r="E37" i="102"/>
  <c r="E38" i="102"/>
  <c r="F38" i="102" s="1"/>
  <c r="G38" i="102" s="1"/>
  <c r="E39" i="102"/>
  <c r="E40" i="102"/>
  <c r="F40" i="102" s="1"/>
  <c r="G40" i="102" s="1"/>
  <c r="E41" i="102"/>
  <c r="F41" i="102" s="1"/>
  <c r="G41" i="102" s="1"/>
  <c r="E42" i="102"/>
  <c r="F42" i="102" s="1"/>
  <c r="G42" i="102" s="1"/>
  <c r="E43" i="102"/>
  <c r="E44" i="102"/>
  <c r="E45" i="102"/>
  <c r="F45" i="102" s="1"/>
  <c r="G45" i="102" s="1"/>
  <c r="E46" i="102"/>
  <c r="E6" i="102"/>
  <c r="E7" i="102"/>
  <c r="F7" i="102" s="1"/>
  <c r="G7" i="102" s="1"/>
  <c r="E8" i="102"/>
  <c r="E9" i="102"/>
  <c r="F9" i="102" s="1"/>
  <c r="G9" i="102" s="1"/>
  <c r="E10" i="102"/>
  <c r="E11" i="102"/>
  <c r="F11" i="102" s="1"/>
  <c r="G11" i="102" s="1"/>
  <c r="E12" i="102"/>
  <c r="F12" i="102" s="1"/>
  <c r="G12" i="102" s="1"/>
  <c r="E13" i="102"/>
  <c r="F13" i="102" s="1"/>
  <c r="G13" i="102" s="1"/>
  <c r="E14" i="102"/>
  <c r="E15" i="102"/>
  <c r="F15" i="102" s="1"/>
  <c r="G15" i="102" s="1"/>
  <c r="E16" i="102"/>
  <c r="E17" i="102"/>
  <c r="F17" i="102" s="1"/>
  <c r="G17" i="102" s="1"/>
  <c r="E18" i="102"/>
  <c r="E19" i="102"/>
  <c r="F19" i="102" s="1"/>
  <c r="G19" i="102" s="1"/>
  <c r="E20" i="102"/>
  <c r="F20" i="102" s="1"/>
  <c r="G20" i="102" s="1"/>
  <c r="E21" i="102"/>
  <c r="F21" i="102" s="1"/>
  <c r="G21" i="102" s="1"/>
  <c r="E22" i="102"/>
  <c r="E23" i="102"/>
  <c r="F23" i="102" s="1"/>
  <c r="G23" i="102" s="1"/>
  <c r="E24" i="102"/>
  <c r="E27" i="102"/>
  <c r="F27" i="102" s="1"/>
  <c r="E5" i="102"/>
  <c r="F37" i="102"/>
  <c r="G37" i="102" s="1"/>
  <c r="E28" i="103"/>
  <c r="E29" i="103"/>
  <c r="F29" i="103" s="1"/>
  <c r="G29" i="103" s="1"/>
  <c r="E30" i="103"/>
  <c r="F30" i="103" s="1"/>
  <c r="G30" i="103" s="1"/>
  <c r="E31" i="103"/>
  <c r="E32" i="103"/>
  <c r="F32" i="103" s="1"/>
  <c r="G32" i="103" s="1"/>
  <c r="E33" i="103"/>
  <c r="E34" i="103"/>
  <c r="F34" i="103" s="1"/>
  <c r="G34" i="103" s="1"/>
  <c r="E35" i="103"/>
  <c r="E36" i="103"/>
  <c r="E37" i="103"/>
  <c r="E38" i="103"/>
  <c r="E39" i="103"/>
  <c r="E40" i="103"/>
  <c r="E41" i="103"/>
  <c r="F41" i="103" s="1"/>
  <c r="G41" i="103" s="1"/>
  <c r="E42" i="103"/>
  <c r="F42" i="103" s="1"/>
  <c r="G42" i="103" s="1"/>
  <c r="E43" i="103"/>
  <c r="E44" i="103"/>
  <c r="F44" i="103" s="1"/>
  <c r="G44" i="103" s="1"/>
  <c r="E45" i="103"/>
  <c r="E46" i="103"/>
  <c r="E6" i="103"/>
  <c r="E7" i="103"/>
  <c r="E8" i="103"/>
  <c r="E9" i="103"/>
  <c r="E10" i="103"/>
  <c r="E11" i="103"/>
  <c r="F11" i="103" s="1"/>
  <c r="E12" i="103"/>
  <c r="E13" i="103"/>
  <c r="F13" i="103" s="1"/>
  <c r="G13" i="103" s="1"/>
  <c r="E14" i="103"/>
  <c r="E15" i="103"/>
  <c r="F15" i="103" s="1"/>
  <c r="G15" i="103" s="1"/>
  <c r="E16" i="103"/>
  <c r="E17" i="103"/>
  <c r="F17" i="103" s="1"/>
  <c r="G17" i="103" s="1"/>
  <c r="E18" i="103"/>
  <c r="E19" i="103"/>
  <c r="F19" i="103" s="1"/>
  <c r="G19" i="103" s="1"/>
  <c r="E20" i="103"/>
  <c r="E21" i="103"/>
  <c r="E22" i="103"/>
  <c r="E23" i="103"/>
  <c r="E24" i="103"/>
  <c r="E27" i="103"/>
  <c r="F27" i="103" s="1"/>
  <c r="E5" i="103"/>
  <c r="F40" i="103"/>
  <c r="G40" i="103" s="1"/>
  <c r="F45" i="103"/>
  <c r="G45" i="103" s="1"/>
  <c r="E28" i="98"/>
  <c r="F28" i="98" s="1"/>
  <c r="G28" i="98" s="1"/>
  <c r="E29" i="98"/>
  <c r="E30" i="98"/>
  <c r="E31" i="98"/>
  <c r="E32" i="98"/>
  <c r="F32" i="98" s="1"/>
  <c r="G32" i="98" s="1"/>
  <c r="E33" i="98"/>
  <c r="E34" i="98"/>
  <c r="E35" i="98"/>
  <c r="E36" i="98"/>
  <c r="F36" i="98" s="1"/>
  <c r="G36" i="98" s="1"/>
  <c r="E37" i="98"/>
  <c r="E38" i="98"/>
  <c r="E39" i="98"/>
  <c r="F39" i="98" s="1"/>
  <c r="G39" i="98" s="1"/>
  <c r="E40" i="98"/>
  <c r="E41" i="98"/>
  <c r="E42" i="98"/>
  <c r="E43" i="98"/>
  <c r="F43" i="98" s="1"/>
  <c r="G43" i="98" s="1"/>
  <c r="E44" i="98"/>
  <c r="E45" i="98"/>
  <c r="E46" i="98"/>
  <c r="E6" i="98"/>
  <c r="E7" i="98"/>
  <c r="E8" i="98"/>
  <c r="F8" i="98" s="1"/>
  <c r="G8" i="98" s="1"/>
  <c r="E9" i="98"/>
  <c r="E10" i="98"/>
  <c r="F10" i="98" s="1"/>
  <c r="G10" i="98" s="1"/>
  <c r="E11" i="98"/>
  <c r="E12" i="98"/>
  <c r="F12" i="98" s="1"/>
  <c r="G12" i="98" s="1"/>
  <c r="E13" i="98"/>
  <c r="E14" i="98"/>
  <c r="F14" i="98" s="1"/>
  <c r="G14" i="98" s="1"/>
  <c r="E15" i="98"/>
  <c r="E16" i="98"/>
  <c r="F16" i="98" s="1"/>
  <c r="G16" i="98" s="1"/>
  <c r="E17" i="98"/>
  <c r="E18" i="98"/>
  <c r="E19" i="98"/>
  <c r="E20" i="98"/>
  <c r="E21" i="98"/>
  <c r="E22" i="98"/>
  <c r="E23" i="98"/>
  <c r="E24" i="98"/>
  <c r="E27" i="98"/>
  <c r="E5" i="98"/>
  <c r="E25" i="98" s="1"/>
  <c r="F33" i="98"/>
  <c r="G33" i="98" s="1"/>
  <c r="F37" i="98"/>
  <c r="G37" i="98" s="1"/>
  <c r="F40" i="98"/>
  <c r="G40" i="98" s="1"/>
  <c r="F41" i="98"/>
  <c r="G41" i="98" s="1"/>
  <c r="E28" i="99"/>
  <c r="E29" i="99"/>
  <c r="E30" i="99"/>
  <c r="F30" i="99" s="1"/>
  <c r="G30" i="99" s="1"/>
  <c r="E31" i="99"/>
  <c r="E32" i="99"/>
  <c r="E33" i="99"/>
  <c r="F33" i="99" s="1"/>
  <c r="G33" i="99" s="1"/>
  <c r="E34" i="99"/>
  <c r="F34" i="99" s="1"/>
  <c r="G34" i="99" s="1"/>
  <c r="E35" i="99"/>
  <c r="F35" i="99" s="1"/>
  <c r="G35" i="99" s="1"/>
  <c r="E36" i="99"/>
  <c r="E37" i="99"/>
  <c r="F37" i="99" s="1"/>
  <c r="G37" i="99" s="1"/>
  <c r="E38" i="99"/>
  <c r="F38" i="99" s="1"/>
  <c r="G38" i="99" s="1"/>
  <c r="E39" i="99"/>
  <c r="F39" i="99" s="1"/>
  <c r="G39" i="99" s="1"/>
  <c r="E40" i="99"/>
  <c r="E41" i="99"/>
  <c r="F41" i="99" s="1"/>
  <c r="G41" i="99" s="1"/>
  <c r="E42" i="99"/>
  <c r="E43" i="99"/>
  <c r="E44" i="99"/>
  <c r="E45" i="99"/>
  <c r="F45" i="99" s="1"/>
  <c r="G45" i="99" s="1"/>
  <c r="E46" i="99"/>
  <c r="F46" i="99" s="1"/>
  <c r="G46" i="99" s="1"/>
  <c r="E6" i="99"/>
  <c r="F6" i="99" s="1"/>
  <c r="E7" i="99"/>
  <c r="E8" i="99"/>
  <c r="F8" i="99" s="1"/>
  <c r="G8" i="99" s="1"/>
  <c r="E9" i="99"/>
  <c r="E10" i="99"/>
  <c r="E11" i="99"/>
  <c r="E12" i="99"/>
  <c r="F12" i="99" s="1"/>
  <c r="G12" i="99" s="1"/>
  <c r="E13" i="99"/>
  <c r="F13" i="99" s="1"/>
  <c r="G13" i="99" s="1"/>
  <c r="E14" i="99"/>
  <c r="F14" i="99" s="1"/>
  <c r="E15" i="99"/>
  <c r="E16" i="99"/>
  <c r="F16" i="99" s="1"/>
  <c r="G16" i="99" s="1"/>
  <c r="E17" i="99"/>
  <c r="F17" i="99" s="1"/>
  <c r="G17" i="99" s="1"/>
  <c r="E18" i="99"/>
  <c r="E19" i="99"/>
  <c r="E20" i="99"/>
  <c r="F20" i="99" s="1"/>
  <c r="G20" i="99" s="1"/>
  <c r="E21" i="99"/>
  <c r="F21" i="99" s="1"/>
  <c r="G21" i="99" s="1"/>
  <c r="E22" i="99"/>
  <c r="E23" i="99"/>
  <c r="E24" i="99"/>
  <c r="E27" i="99"/>
  <c r="F27" i="99" s="1"/>
  <c r="E5" i="99"/>
  <c r="F28" i="99"/>
  <c r="F40" i="99"/>
  <c r="G40" i="99" s="1"/>
  <c r="F44" i="99"/>
  <c r="G44" i="99" s="1"/>
  <c r="E28" i="100"/>
  <c r="F28" i="100" s="1"/>
  <c r="G28" i="100" s="1"/>
  <c r="E29" i="100"/>
  <c r="F29" i="100" s="1"/>
  <c r="G29" i="100" s="1"/>
  <c r="E30" i="100"/>
  <c r="E31" i="100"/>
  <c r="F31" i="100" s="1"/>
  <c r="G31" i="100" s="1"/>
  <c r="E32" i="100"/>
  <c r="E33" i="100"/>
  <c r="E34" i="100"/>
  <c r="E35" i="100"/>
  <c r="F35" i="100" s="1"/>
  <c r="G35" i="100" s="1"/>
  <c r="E36" i="100"/>
  <c r="F36" i="100" s="1"/>
  <c r="G36" i="100" s="1"/>
  <c r="E37" i="100"/>
  <c r="F37" i="100" s="1"/>
  <c r="E38" i="100"/>
  <c r="E39" i="100"/>
  <c r="F39" i="100" s="1"/>
  <c r="G39" i="100" s="1"/>
  <c r="E40" i="100"/>
  <c r="F40" i="100" s="1"/>
  <c r="G40" i="100" s="1"/>
  <c r="E41" i="100"/>
  <c r="F41" i="100" s="1"/>
  <c r="G41" i="100" s="1"/>
  <c r="E42" i="100"/>
  <c r="E43" i="100"/>
  <c r="F43" i="100" s="1"/>
  <c r="G43" i="100" s="1"/>
  <c r="E44" i="100"/>
  <c r="F44" i="100" s="1"/>
  <c r="G44" i="100" s="1"/>
  <c r="E45" i="100"/>
  <c r="F45" i="100" s="1"/>
  <c r="G45" i="100" s="1"/>
  <c r="E46" i="100"/>
  <c r="E6" i="100"/>
  <c r="F6" i="100" s="1"/>
  <c r="G6" i="100" s="1"/>
  <c r="E7" i="100"/>
  <c r="E8" i="100"/>
  <c r="E9" i="100"/>
  <c r="E10" i="100"/>
  <c r="F10" i="100" s="1"/>
  <c r="G10" i="100" s="1"/>
  <c r="E11" i="100"/>
  <c r="E12" i="100"/>
  <c r="F12" i="100" s="1"/>
  <c r="G12" i="100" s="1"/>
  <c r="E13" i="100"/>
  <c r="E14" i="100"/>
  <c r="F14" i="100" s="1"/>
  <c r="G14" i="100" s="1"/>
  <c r="E15" i="100"/>
  <c r="E16" i="100"/>
  <c r="F16" i="100" s="1"/>
  <c r="G16" i="100" s="1"/>
  <c r="E17" i="100"/>
  <c r="E18" i="100"/>
  <c r="F18" i="100" s="1"/>
  <c r="G18" i="100" s="1"/>
  <c r="E19" i="100"/>
  <c r="E20" i="100"/>
  <c r="E21" i="100"/>
  <c r="E22" i="100"/>
  <c r="F22" i="100" s="1"/>
  <c r="G22" i="100" s="1"/>
  <c r="E23" i="100"/>
  <c r="E24" i="100"/>
  <c r="F24" i="100" s="1"/>
  <c r="G24" i="100" s="1"/>
  <c r="E27" i="100"/>
  <c r="E5" i="100"/>
  <c r="F5" i="100" s="1"/>
  <c r="F33" i="100"/>
  <c r="G33" i="100" s="1"/>
  <c r="E28" i="96"/>
  <c r="E29" i="96"/>
  <c r="F29" i="96" s="1"/>
  <c r="G29" i="96" s="1"/>
  <c r="E30" i="96"/>
  <c r="E31" i="96"/>
  <c r="E32" i="96"/>
  <c r="F32" i="96" s="1"/>
  <c r="G32" i="96" s="1"/>
  <c r="E33" i="96"/>
  <c r="F33" i="96" s="1"/>
  <c r="G33" i="96" s="1"/>
  <c r="E34" i="96"/>
  <c r="E35" i="96"/>
  <c r="E36" i="96"/>
  <c r="F36" i="96" s="1"/>
  <c r="G36" i="96" s="1"/>
  <c r="E37" i="96"/>
  <c r="F37" i="96" s="1"/>
  <c r="G37" i="96" s="1"/>
  <c r="E38" i="96"/>
  <c r="E39" i="96"/>
  <c r="F39" i="96" s="1"/>
  <c r="E40" i="96"/>
  <c r="E41" i="96"/>
  <c r="F41" i="96" s="1"/>
  <c r="G41" i="96" s="1"/>
  <c r="E42" i="96"/>
  <c r="E43" i="96"/>
  <c r="F43" i="96" s="1"/>
  <c r="G43" i="96" s="1"/>
  <c r="E44" i="96"/>
  <c r="F44" i="96" s="1"/>
  <c r="G44" i="96" s="1"/>
  <c r="E45" i="96"/>
  <c r="F45" i="96" s="1"/>
  <c r="G45" i="96" s="1"/>
  <c r="E46" i="96"/>
  <c r="E6" i="96"/>
  <c r="E7" i="96"/>
  <c r="E8" i="96"/>
  <c r="F8" i="96" s="1"/>
  <c r="G8" i="96" s="1"/>
  <c r="E9" i="96"/>
  <c r="E10" i="96"/>
  <c r="F10" i="96" s="1"/>
  <c r="G10" i="96" s="1"/>
  <c r="E11" i="96"/>
  <c r="E12" i="96"/>
  <c r="F12" i="96" s="1"/>
  <c r="G12" i="96" s="1"/>
  <c r="E13" i="96"/>
  <c r="E14" i="96"/>
  <c r="F14" i="96" s="1"/>
  <c r="G14" i="96" s="1"/>
  <c r="E15" i="96"/>
  <c r="E16" i="96"/>
  <c r="F16" i="96" s="1"/>
  <c r="G16" i="96" s="1"/>
  <c r="E17" i="96"/>
  <c r="E18" i="96"/>
  <c r="F18" i="96" s="1"/>
  <c r="G18" i="96" s="1"/>
  <c r="E19" i="96"/>
  <c r="E20" i="96"/>
  <c r="F20" i="96" s="1"/>
  <c r="G20" i="96" s="1"/>
  <c r="E21" i="96"/>
  <c r="E22" i="96"/>
  <c r="F22" i="96" s="1"/>
  <c r="G22" i="96" s="1"/>
  <c r="E23" i="96"/>
  <c r="E24" i="96"/>
  <c r="F24" i="96" s="1"/>
  <c r="G24" i="96" s="1"/>
  <c r="E27" i="96"/>
  <c r="E5" i="96"/>
  <c r="F5" i="96" s="1"/>
  <c r="F28" i="96"/>
  <c r="G28" i="96" s="1"/>
  <c r="F40" i="96"/>
  <c r="G40" i="96" s="1"/>
  <c r="E28" i="97"/>
  <c r="E29" i="97"/>
  <c r="E30" i="97"/>
  <c r="F30" i="97" s="1"/>
  <c r="G30" i="97" s="1"/>
  <c r="E31" i="97"/>
  <c r="F31" i="97" s="1"/>
  <c r="G31" i="97" s="1"/>
  <c r="E32" i="97"/>
  <c r="F32" i="97" s="1"/>
  <c r="G32" i="97" s="1"/>
  <c r="E33" i="97"/>
  <c r="E34" i="97"/>
  <c r="E35" i="97"/>
  <c r="F35" i="97" s="1"/>
  <c r="G35" i="97" s="1"/>
  <c r="E36" i="97"/>
  <c r="F36" i="97" s="1"/>
  <c r="G36" i="97" s="1"/>
  <c r="E37" i="97"/>
  <c r="E38" i="97"/>
  <c r="F38" i="97" s="1"/>
  <c r="G38" i="97" s="1"/>
  <c r="E39" i="97"/>
  <c r="F39" i="97" s="1"/>
  <c r="G39" i="97" s="1"/>
  <c r="E40" i="97"/>
  <c r="F40" i="97" s="1"/>
  <c r="G40" i="97" s="1"/>
  <c r="E41" i="97"/>
  <c r="F41" i="97" s="1"/>
  <c r="E42" i="97"/>
  <c r="F42" i="97" s="1"/>
  <c r="G42" i="97" s="1"/>
  <c r="E43" i="97"/>
  <c r="F43" i="97" s="1"/>
  <c r="G43" i="97" s="1"/>
  <c r="E44" i="97"/>
  <c r="F44" i="97" s="1"/>
  <c r="G44" i="97" s="1"/>
  <c r="E45" i="97"/>
  <c r="E46" i="97"/>
  <c r="F46" i="97" s="1"/>
  <c r="G46" i="97" s="1"/>
  <c r="E6" i="97"/>
  <c r="E7" i="97"/>
  <c r="F7" i="97" s="1"/>
  <c r="G7" i="97" s="1"/>
  <c r="E8" i="97"/>
  <c r="E9" i="97"/>
  <c r="F9" i="97" s="1"/>
  <c r="G9" i="97" s="1"/>
  <c r="E10" i="97"/>
  <c r="F10" i="97" s="1"/>
  <c r="G10" i="97" s="1"/>
  <c r="E11" i="97"/>
  <c r="F11" i="97" s="1"/>
  <c r="G11" i="97" s="1"/>
  <c r="E12" i="97"/>
  <c r="E13" i="97"/>
  <c r="E14" i="97"/>
  <c r="F14" i="97" s="1"/>
  <c r="G14" i="97" s="1"/>
  <c r="E15" i="97"/>
  <c r="F15" i="97" s="1"/>
  <c r="G15" i="97" s="1"/>
  <c r="E16" i="97"/>
  <c r="E17" i="97"/>
  <c r="F17" i="97" s="1"/>
  <c r="G17" i="97" s="1"/>
  <c r="E18" i="97"/>
  <c r="E19" i="97"/>
  <c r="F19" i="97" s="1"/>
  <c r="G19" i="97" s="1"/>
  <c r="E20" i="97"/>
  <c r="E21" i="97"/>
  <c r="F21" i="97" s="1"/>
  <c r="G21" i="97" s="1"/>
  <c r="E22" i="97"/>
  <c r="F22" i="97" s="1"/>
  <c r="G22" i="97" s="1"/>
  <c r="E23" i="97"/>
  <c r="F23" i="97" s="1"/>
  <c r="G23" i="97" s="1"/>
  <c r="E24" i="97"/>
  <c r="E27" i="97"/>
  <c r="F27" i="97" s="1"/>
  <c r="E5" i="97"/>
  <c r="F28" i="97"/>
  <c r="G28" i="97" s="1"/>
  <c r="F29" i="97"/>
  <c r="F33" i="97"/>
  <c r="F37" i="97"/>
  <c r="G37" i="97" s="1"/>
  <c r="E28" i="91"/>
  <c r="E29" i="91"/>
  <c r="E30" i="91"/>
  <c r="E31" i="91"/>
  <c r="E32" i="91"/>
  <c r="E33" i="91"/>
  <c r="F33" i="91" s="1"/>
  <c r="G33" i="91" s="1"/>
  <c r="E34" i="91"/>
  <c r="F34" i="91" s="1"/>
  <c r="G34" i="91" s="1"/>
  <c r="E35" i="91"/>
  <c r="F35" i="91" s="1"/>
  <c r="G35" i="91" s="1"/>
  <c r="E36" i="91"/>
  <c r="E37" i="91"/>
  <c r="F37" i="91" s="1"/>
  <c r="G37" i="91" s="1"/>
  <c r="E38" i="91"/>
  <c r="E39" i="91"/>
  <c r="E40" i="91"/>
  <c r="E41" i="91"/>
  <c r="F41" i="91" s="1"/>
  <c r="G41" i="91" s="1"/>
  <c r="E42" i="91"/>
  <c r="F42" i="91" s="1"/>
  <c r="G42" i="91" s="1"/>
  <c r="E43" i="91"/>
  <c r="F43" i="91" s="1"/>
  <c r="G43" i="91" s="1"/>
  <c r="E44" i="91"/>
  <c r="E45" i="91"/>
  <c r="F45" i="91" s="1"/>
  <c r="G45" i="91" s="1"/>
  <c r="E46" i="91"/>
  <c r="E6" i="91"/>
  <c r="F6" i="91" s="1"/>
  <c r="G6" i="91" s="1"/>
  <c r="E7" i="91"/>
  <c r="E8" i="91"/>
  <c r="E9" i="91"/>
  <c r="E10" i="91"/>
  <c r="E11" i="91"/>
  <c r="E12" i="91"/>
  <c r="E13" i="91"/>
  <c r="E14" i="91"/>
  <c r="F14" i="91" s="1"/>
  <c r="G14" i="91" s="1"/>
  <c r="E15" i="91"/>
  <c r="E16" i="91"/>
  <c r="F16" i="91" s="1"/>
  <c r="G16" i="91" s="1"/>
  <c r="E17" i="91"/>
  <c r="E18" i="91"/>
  <c r="E19" i="91"/>
  <c r="E20" i="91"/>
  <c r="F20" i="91" s="1"/>
  <c r="G20" i="91" s="1"/>
  <c r="E21" i="91"/>
  <c r="E22" i="91"/>
  <c r="F22" i="91" s="1"/>
  <c r="G22" i="91" s="1"/>
  <c r="E23" i="91"/>
  <c r="E24" i="91"/>
  <c r="F24" i="91" s="1"/>
  <c r="G24" i="91" s="1"/>
  <c r="E27" i="91"/>
  <c r="E5" i="91"/>
  <c r="F5" i="91" s="1"/>
  <c r="F36" i="91"/>
  <c r="G36" i="91" s="1"/>
  <c r="F40" i="91"/>
  <c r="G40" i="91" s="1"/>
  <c r="F44" i="91"/>
  <c r="E28" i="92"/>
  <c r="E29" i="92"/>
  <c r="E30" i="92"/>
  <c r="E31" i="92"/>
  <c r="F31" i="92" s="1"/>
  <c r="G31" i="92" s="1"/>
  <c r="E32" i="92"/>
  <c r="E33" i="92"/>
  <c r="F33" i="92" s="1"/>
  <c r="E34" i="92"/>
  <c r="E35" i="92"/>
  <c r="F35" i="92" s="1"/>
  <c r="G35" i="92" s="1"/>
  <c r="E36" i="92"/>
  <c r="E37" i="92"/>
  <c r="E38" i="92"/>
  <c r="F38" i="92" s="1"/>
  <c r="G38" i="92" s="1"/>
  <c r="E39" i="92"/>
  <c r="F39" i="92" s="1"/>
  <c r="G39" i="92" s="1"/>
  <c r="E40" i="92"/>
  <c r="E41" i="92"/>
  <c r="E42" i="92"/>
  <c r="F42" i="92" s="1"/>
  <c r="G42" i="92" s="1"/>
  <c r="E43" i="92"/>
  <c r="F43" i="92" s="1"/>
  <c r="G43" i="92" s="1"/>
  <c r="E44" i="92"/>
  <c r="E45" i="92"/>
  <c r="E46" i="92"/>
  <c r="E6" i="92"/>
  <c r="E7" i="92"/>
  <c r="E8" i="92"/>
  <c r="E9" i="92"/>
  <c r="E10" i="92"/>
  <c r="E11" i="92"/>
  <c r="E12" i="92"/>
  <c r="F12" i="92" s="1"/>
  <c r="E13" i="92"/>
  <c r="E14" i="92"/>
  <c r="F14" i="92" s="1"/>
  <c r="G14" i="92" s="1"/>
  <c r="E15" i="92"/>
  <c r="E16" i="92"/>
  <c r="F16" i="92" s="1"/>
  <c r="G16" i="92" s="1"/>
  <c r="E17" i="92"/>
  <c r="E18" i="92"/>
  <c r="F18" i="92" s="1"/>
  <c r="G18" i="92" s="1"/>
  <c r="E19" i="92"/>
  <c r="E20" i="92"/>
  <c r="F20" i="92" s="1"/>
  <c r="G20" i="92" s="1"/>
  <c r="E21" i="92"/>
  <c r="E22" i="92"/>
  <c r="F22" i="92" s="1"/>
  <c r="G22" i="92" s="1"/>
  <c r="E23" i="92"/>
  <c r="E24" i="92"/>
  <c r="F24" i="92" s="1"/>
  <c r="E27" i="92"/>
  <c r="E5" i="92"/>
  <c r="F5" i="92" s="1"/>
  <c r="F28" i="92"/>
  <c r="G28" i="92" s="1"/>
  <c r="F32" i="92"/>
  <c r="G32" i="92" s="1"/>
  <c r="F36" i="92"/>
  <c r="G36" i="92" s="1"/>
  <c r="F40" i="92"/>
  <c r="G40" i="92" s="1"/>
  <c r="F44" i="92"/>
  <c r="G44" i="92" s="1"/>
  <c r="E28" i="93"/>
  <c r="F28" i="93" s="1"/>
  <c r="G28" i="93" s="1"/>
  <c r="E29" i="93"/>
  <c r="F29" i="93" s="1"/>
  <c r="G29" i="93" s="1"/>
  <c r="E30" i="93"/>
  <c r="E31" i="93"/>
  <c r="E32" i="93"/>
  <c r="F32" i="93" s="1"/>
  <c r="G32" i="93" s="1"/>
  <c r="E33" i="93"/>
  <c r="F33" i="93" s="1"/>
  <c r="G33" i="93" s="1"/>
  <c r="E34" i="93"/>
  <c r="F34" i="93" s="1"/>
  <c r="G34" i="93" s="1"/>
  <c r="E35" i="93"/>
  <c r="E36" i="93"/>
  <c r="F36" i="93" s="1"/>
  <c r="G36" i="93" s="1"/>
  <c r="E37" i="93"/>
  <c r="E38" i="93"/>
  <c r="F38" i="93" s="1"/>
  <c r="G38" i="93" s="1"/>
  <c r="E39" i="93"/>
  <c r="E40" i="93"/>
  <c r="F40" i="93" s="1"/>
  <c r="G40" i="93" s="1"/>
  <c r="E41" i="93"/>
  <c r="E42" i="93"/>
  <c r="E43" i="93"/>
  <c r="E44" i="93"/>
  <c r="E45" i="93"/>
  <c r="F45" i="93" s="1"/>
  <c r="G45" i="93" s="1"/>
  <c r="E46" i="93"/>
  <c r="E6" i="93"/>
  <c r="E7" i="93"/>
  <c r="F7" i="93" s="1"/>
  <c r="G7" i="93" s="1"/>
  <c r="E8" i="93"/>
  <c r="E9" i="93"/>
  <c r="F9" i="93" s="1"/>
  <c r="G9" i="93" s="1"/>
  <c r="E10" i="93"/>
  <c r="E11" i="93"/>
  <c r="F11" i="93" s="1"/>
  <c r="G11" i="93" s="1"/>
  <c r="E12" i="93"/>
  <c r="E13" i="93"/>
  <c r="F13" i="93" s="1"/>
  <c r="G13" i="93" s="1"/>
  <c r="E14" i="93"/>
  <c r="E15" i="93"/>
  <c r="F15" i="93" s="1"/>
  <c r="G15" i="93" s="1"/>
  <c r="E16" i="93"/>
  <c r="E17" i="93"/>
  <c r="F17" i="93" s="1"/>
  <c r="G17" i="93" s="1"/>
  <c r="E18" i="93"/>
  <c r="E19" i="93"/>
  <c r="F19" i="93" s="1"/>
  <c r="G19" i="93" s="1"/>
  <c r="E20" i="93"/>
  <c r="E21" i="93"/>
  <c r="F21" i="93" s="1"/>
  <c r="G21" i="93" s="1"/>
  <c r="E22" i="93"/>
  <c r="E23" i="93"/>
  <c r="F23" i="93" s="1"/>
  <c r="E24" i="93"/>
  <c r="E27" i="93"/>
  <c r="F27" i="93" s="1"/>
  <c r="E5" i="93"/>
  <c r="F44" i="93"/>
  <c r="G44" i="93" s="1"/>
  <c r="E28" i="94"/>
  <c r="E29" i="94"/>
  <c r="F29" i="94" s="1"/>
  <c r="G29" i="94" s="1"/>
  <c r="E30" i="94"/>
  <c r="E31" i="94"/>
  <c r="F31" i="94" s="1"/>
  <c r="G31" i="94" s="1"/>
  <c r="E32" i="94"/>
  <c r="E33" i="94"/>
  <c r="F33" i="94" s="1"/>
  <c r="G33" i="94" s="1"/>
  <c r="E34" i="94"/>
  <c r="E35" i="94"/>
  <c r="F35" i="94" s="1"/>
  <c r="G35" i="94" s="1"/>
  <c r="E36" i="94"/>
  <c r="F36" i="94" s="1"/>
  <c r="G36" i="94" s="1"/>
  <c r="E37" i="94"/>
  <c r="F37" i="94" s="1"/>
  <c r="G37" i="94" s="1"/>
  <c r="E38" i="94"/>
  <c r="E39" i="94"/>
  <c r="F39" i="94" s="1"/>
  <c r="G39" i="94" s="1"/>
  <c r="E40" i="94"/>
  <c r="F40" i="94" s="1"/>
  <c r="E41" i="94"/>
  <c r="F41" i="94" s="1"/>
  <c r="G41" i="94" s="1"/>
  <c r="E42" i="94"/>
  <c r="E43" i="94"/>
  <c r="F43" i="94" s="1"/>
  <c r="G43" i="94" s="1"/>
  <c r="E44" i="94"/>
  <c r="F44" i="94" s="1"/>
  <c r="G44" i="94" s="1"/>
  <c r="E45" i="94"/>
  <c r="E46" i="94"/>
  <c r="E6" i="94"/>
  <c r="F6" i="94" s="1"/>
  <c r="G6" i="94" s="1"/>
  <c r="E7" i="94"/>
  <c r="E8" i="94"/>
  <c r="F8" i="94" s="1"/>
  <c r="G8" i="94" s="1"/>
  <c r="E9" i="94"/>
  <c r="E10" i="94"/>
  <c r="F10" i="94" s="1"/>
  <c r="G10" i="94" s="1"/>
  <c r="E11" i="94"/>
  <c r="E12" i="94"/>
  <c r="F12" i="94" s="1"/>
  <c r="G12" i="94" s="1"/>
  <c r="E13" i="94"/>
  <c r="E14" i="94"/>
  <c r="F14" i="94" s="1"/>
  <c r="G14" i="94" s="1"/>
  <c r="E15" i="94"/>
  <c r="E16" i="94"/>
  <c r="E17" i="94"/>
  <c r="E18" i="94"/>
  <c r="E19" i="94"/>
  <c r="E20" i="94"/>
  <c r="F20" i="94" s="1"/>
  <c r="G20" i="94" s="1"/>
  <c r="E21" i="94"/>
  <c r="E22" i="94"/>
  <c r="F22" i="94" s="1"/>
  <c r="G22" i="94" s="1"/>
  <c r="E23" i="94"/>
  <c r="E24" i="94"/>
  <c r="F24" i="94" s="1"/>
  <c r="G24" i="94" s="1"/>
  <c r="E27" i="94"/>
  <c r="E5" i="94"/>
  <c r="F5" i="94" s="1"/>
  <c r="F32" i="94"/>
  <c r="E28" i="95"/>
  <c r="E47" i="95" s="1"/>
  <c r="E29" i="95"/>
  <c r="F29" i="95" s="1"/>
  <c r="G29" i="95" s="1"/>
  <c r="E30" i="95"/>
  <c r="E31" i="95"/>
  <c r="F31" i="95" s="1"/>
  <c r="G31" i="95" s="1"/>
  <c r="E32" i="95"/>
  <c r="E33" i="95"/>
  <c r="F33" i="95" s="1"/>
  <c r="G33" i="95" s="1"/>
  <c r="E34" i="95"/>
  <c r="E35" i="95"/>
  <c r="F35" i="95" s="1"/>
  <c r="G35" i="95" s="1"/>
  <c r="E36" i="95"/>
  <c r="F36" i="95" s="1"/>
  <c r="G36" i="95" s="1"/>
  <c r="E37" i="95"/>
  <c r="F37" i="95" s="1"/>
  <c r="G37" i="95" s="1"/>
  <c r="E38" i="95"/>
  <c r="E39" i="95"/>
  <c r="E40" i="95"/>
  <c r="F40" i="95" s="1"/>
  <c r="G40" i="95" s="1"/>
  <c r="E41" i="95"/>
  <c r="F41" i="95" s="1"/>
  <c r="G41" i="95" s="1"/>
  <c r="E42" i="95"/>
  <c r="E43" i="95"/>
  <c r="F43" i="95" s="1"/>
  <c r="G43" i="95" s="1"/>
  <c r="E44" i="95"/>
  <c r="F44" i="95" s="1"/>
  <c r="G44" i="95" s="1"/>
  <c r="E45" i="95"/>
  <c r="E46" i="95"/>
  <c r="E6" i="95"/>
  <c r="E7" i="95"/>
  <c r="F7" i="95" s="1"/>
  <c r="G7" i="95" s="1"/>
  <c r="E8" i="95"/>
  <c r="F8" i="95" s="1"/>
  <c r="G8" i="95" s="1"/>
  <c r="E9" i="95"/>
  <c r="E10" i="95"/>
  <c r="E11" i="95"/>
  <c r="F11" i="95" s="1"/>
  <c r="G11" i="95" s="1"/>
  <c r="E12" i="95"/>
  <c r="F12" i="95" s="1"/>
  <c r="G12" i="95" s="1"/>
  <c r="E13" i="95"/>
  <c r="E14" i="95"/>
  <c r="E15" i="95"/>
  <c r="F15" i="95" s="1"/>
  <c r="G15" i="95" s="1"/>
  <c r="E16" i="95"/>
  <c r="F16" i="95" s="1"/>
  <c r="G16" i="95" s="1"/>
  <c r="E17" i="95"/>
  <c r="E18" i="95"/>
  <c r="F18" i="95" s="1"/>
  <c r="G18" i="95" s="1"/>
  <c r="E19" i="95"/>
  <c r="E20" i="95"/>
  <c r="F20" i="95" s="1"/>
  <c r="G20" i="95" s="1"/>
  <c r="E21" i="95"/>
  <c r="E22" i="95"/>
  <c r="F22" i="95" s="1"/>
  <c r="G22" i="95" s="1"/>
  <c r="E23" i="95"/>
  <c r="E24" i="95"/>
  <c r="F24" i="95" s="1"/>
  <c r="G24" i="95" s="1"/>
  <c r="E27" i="95"/>
  <c r="E5" i="95"/>
  <c r="F28" i="95"/>
  <c r="G28" i="95" s="1"/>
  <c r="F32" i="95"/>
  <c r="E28" i="86"/>
  <c r="F28" i="86" s="1"/>
  <c r="G28" i="86" s="1"/>
  <c r="E29" i="86"/>
  <c r="E30" i="86"/>
  <c r="E31" i="86"/>
  <c r="E32" i="86"/>
  <c r="E33" i="86"/>
  <c r="E34" i="86"/>
  <c r="F34" i="86" s="1"/>
  <c r="G34" i="86" s="1"/>
  <c r="E35" i="86"/>
  <c r="F35" i="86" s="1"/>
  <c r="G35" i="86" s="1"/>
  <c r="E36" i="86"/>
  <c r="E37" i="86"/>
  <c r="F37" i="86" s="1"/>
  <c r="G37" i="86" s="1"/>
  <c r="E38" i="86"/>
  <c r="E39" i="86"/>
  <c r="F39" i="86" s="1"/>
  <c r="G39" i="86" s="1"/>
  <c r="E40" i="86"/>
  <c r="F40" i="86" s="1"/>
  <c r="G40" i="86" s="1"/>
  <c r="E41" i="86"/>
  <c r="F41" i="86" s="1"/>
  <c r="G41" i="86" s="1"/>
  <c r="E42" i="86"/>
  <c r="E43" i="86"/>
  <c r="F43" i="86" s="1"/>
  <c r="G43" i="86" s="1"/>
  <c r="E44" i="86"/>
  <c r="F44" i="86" s="1"/>
  <c r="G44" i="86" s="1"/>
  <c r="E45" i="86"/>
  <c r="F45" i="86" s="1"/>
  <c r="G45" i="86" s="1"/>
  <c r="E46" i="86"/>
  <c r="E6" i="86"/>
  <c r="E7" i="86"/>
  <c r="E8" i="86"/>
  <c r="E9" i="86"/>
  <c r="E10" i="86"/>
  <c r="E11" i="86"/>
  <c r="E12" i="86"/>
  <c r="F12" i="86" s="1"/>
  <c r="G12" i="86" s="1"/>
  <c r="E13" i="86"/>
  <c r="E14" i="86"/>
  <c r="E15" i="86"/>
  <c r="E16" i="86"/>
  <c r="F16" i="86" s="1"/>
  <c r="G16" i="86" s="1"/>
  <c r="E17" i="86"/>
  <c r="E18" i="86"/>
  <c r="F18" i="86" s="1"/>
  <c r="E19" i="86"/>
  <c r="E20" i="86"/>
  <c r="F20" i="86" s="1"/>
  <c r="G20" i="86" s="1"/>
  <c r="E21" i="86"/>
  <c r="E22" i="86"/>
  <c r="E23" i="86"/>
  <c r="E24" i="86"/>
  <c r="F24" i="86" s="1"/>
  <c r="G24" i="86" s="1"/>
  <c r="E27" i="86"/>
  <c r="E5" i="86"/>
  <c r="F32" i="86"/>
  <c r="G32" i="86" s="1"/>
  <c r="E28" i="87"/>
  <c r="E29" i="87"/>
  <c r="E30" i="87"/>
  <c r="E31" i="87"/>
  <c r="F31" i="87" s="1"/>
  <c r="G31" i="87" s="1"/>
  <c r="E32" i="87"/>
  <c r="E33" i="87"/>
  <c r="F33" i="87" s="1"/>
  <c r="G33" i="87" s="1"/>
  <c r="E34" i="87"/>
  <c r="E35" i="87"/>
  <c r="E36" i="87"/>
  <c r="E37" i="87"/>
  <c r="F37" i="87" s="1"/>
  <c r="G37" i="87" s="1"/>
  <c r="E38" i="87"/>
  <c r="E39" i="87"/>
  <c r="F39" i="87" s="1"/>
  <c r="G39" i="87" s="1"/>
  <c r="E40" i="87"/>
  <c r="E41" i="87"/>
  <c r="F41" i="87" s="1"/>
  <c r="G41" i="87" s="1"/>
  <c r="E42" i="87"/>
  <c r="E43" i="87"/>
  <c r="E44" i="87"/>
  <c r="E45" i="87"/>
  <c r="F45" i="87" s="1"/>
  <c r="G45" i="87" s="1"/>
  <c r="E46" i="87"/>
  <c r="E6" i="87"/>
  <c r="E7" i="87"/>
  <c r="F7" i="87" s="1"/>
  <c r="G7" i="87" s="1"/>
  <c r="E8" i="87"/>
  <c r="E9" i="87"/>
  <c r="E10" i="87"/>
  <c r="F10" i="87" s="1"/>
  <c r="G10" i="87" s="1"/>
  <c r="E11" i="87"/>
  <c r="F11" i="87" s="1"/>
  <c r="G11" i="87" s="1"/>
  <c r="E12" i="87"/>
  <c r="F12" i="87" s="1"/>
  <c r="G12" i="87" s="1"/>
  <c r="E13" i="87"/>
  <c r="E14" i="87"/>
  <c r="E15" i="87"/>
  <c r="E16" i="87"/>
  <c r="F16" i="87" s="1"/>
  <c r="G16" i="87" s="1"/>
  <c r="E17" i="87"/>
  <c r="E18" i="87"/>
  <c r="F18" i="87" s="1"/>
  <c r="G18" i="87" s="1"/>
  <c r="E19" i="87"/>
  <c r="F19" i="87" s="1"/>
  <c r="G19" i="87" s="1"/>
  <c r="E20" i="87"/>
  <c r="F20" i="87" s="1"/>
  <c r="G20" i="87" s="1"/>
  <c r="E21" i="87"/>
  <c r="E22" i="87"/>
  <c r="F22" i="87" s="1"/>
  <c r="G22" i="87" s="1"/>
  <c r="E23" i="87"/>
  <c r="E24" i="87"/>
  <c r="F24" i="87" s="1"/>
  <c r="G24" i="87" s="1"/>
  <c r="E27" i="87"/>
  <c r="E5" i="87"/>
  <c r="F5" i="87" s="1"/>
  <c r="F42" i="87"/>
  <c r="G42" i="87" s="1"/>
  <c r="F43" i="87"/>
  <c r="G43" i="87" s="1"/>
  <c r="E28" i="88"/>
  <c r="E29" i="88"/>
  <c r="E30" i="88"/>
  <c r="F30" i="88" s="1"/>
  <c r="G30" i="88" s="1"/>
  <c r="E31" i="88"/>
  <c r="F31" i="88" s="1"/>
  <c r="G31" i="88" s="1"/>
  <c r="E32" i="88"/>
  <c r="E33" i="88"/>
  <c r="E34" i="88"/>
  <c r="F34" i="88" s="1"/>
  <c r="G34" i="88" s="1"/>
  <c r="E35" i="88"/>
  <c r="F35" i="88" s="1"/>
  <c r="G35" i="88" s="1"/>
  <c r="E36" i="88"/>
  <c r="E37" i="88"/>
  <c r="F37" i="88" s="1"/>
  <c r="G37" i="88" s="1"/>
  <c r="E38" i="88"/>
  <c r="E39" i="88"/>
  <c r="F39" i="88" s="1"/>
  <c r="G39" i="88" s="1"/>
  <c r="E40" i="88"/>
  <c r="E41" i="88"/>
  <c r="F41" i="88" s="1"/>
  <c r="G41" i="88" s="1"/>
  <c r="E42" i="88"/>
  <c r="F42" i="88" s="1"/>
  <c r="G42" i="88" s="1"/>
  <c r="E43" i="88"/>
  <c r="F43" i="88" s="1"/>
  <c r="G43" i="88" s="1"/>
  <c r="E44" i="88"/>
  <c r="E45" i="88"/>
  <c r="E46" i="88"/>
  <c r="F46" i="88" s="1"/>
  <c r="G46" i="88" s="1"/>
  <c r="E6" i="88"/>
  <c r="E7" i="88"/>
  <c r="E8" i="88"/>
  <c r="F8" i="88" s="1"/>
  <c r="G8" i="88" s="1"/>
  <c r="E9" i="88"/>
  <c r="E10" i="88"/>
  <c r="F10" i="88" s="1"/>
  <c r="G10" i="88" s="1"/>
  <c r="E11" i="88"/>
  <c r="E12" i="88"/>
  <c r="F12" i="88" s="1"/>
  <c r="E13" i="88"/>
  <c r="E14" i="88"/>
  <c r="F14" i="88" s="1"/>
  <c r="G14" i="88" s="1"/>
  <c r="E15" i="88"/>
  <c r="E16" i="88"/>
  <c r="F16" i="88" s="1"/>
  <c r="E17" i="88"/>
  <c r="F17" i="88" s="1"/>
  <c r="G17" i="88" s="1"/>
  <c r="E18" i="88"/>
  <c r="F18" i="88" s="1"/>
  <c r="G18" i="88" s="1"/>
  <c r="E19" i="88"/>
  <c r="E20" i="88"/>
  <c r="E21" i="88"/>
  <c r="F21" i="88" s="1"/>
  <c r="G21" i="88" s="1"/>
  <c r="E22" i="88"/>
  <c r="F22" i="88" s="1"/>
  <c r="G22" i="88" s="1"/>
  <c r="E23" i="88"/>
  <c r="E24" i="88"/>
  <c r="F24" i="88" s="1"/>
  <c r="G24" i="88" s="1"/>
  <c r="E27" i="88"/>
  <c r="E5" i="88"/>
  <c r="E28" i="89"/>
  <c r="F28" i="89" s="1"/>
  <c r="G28" i="89" s="1"/>
  <c r="E29" i="89"/>
  <c r="E30" i="89"/>
  <c r="F30" i="89" s="1"/>
  <c r="G30" i="89" s="1"/>
  <c r="E31" i="89"/>
  <c r="F31" i="89" s="1"/>
  <c r="G31" i="89" s="1"/>
  <c r="E32" i="89"/>
  <c r="F32" i="89" s="1"/>
  <c r="G32" i="89" s="1"/>
  <c r="E33" i="89"/>
  <c r="E34" i="89"/>
  <c r="F34" i="89" s="1"/>
  <c r="G34" i="89" s="1"/>
  <c r="E35" i="89"/>
  <c r="F35" i="89" s="1"/>
  <c r="G35" i="89" s="1"/>
  <c r="E36" i="89"/>
  <c r="F36" i="89" s="1"/>
  <c r="G36" i="89" s="1"/>
  <c r="E37" i="89"/>
  <c r="E38" i="89"/>
  <c r="F38" i="89" s="1"/>
  <c r="G38" i="89" s="1"/>
  <c r="E39" i="89"/>
  <c r="F39" i="89" s="1"/>
  <c r="G39" i="89" s="1"/>
  <c r="E40" i="89"/>
  <c r="F40" i="89" s="1"/>
  <c r="G40" i="89" s="1"/>
  <c r="E41" i="89"/>
  <c r="E42" i="89"/>
  <c r="F42" i="89" s="1"/>
  <c r="G42" i="89" s="1"/>
  <c r="E43" i="89"/>
  <c r="F43" i="89" s="1"/>
  <c r="G43" i="89" s="1"/>
  <c r="E44" i="89"/>
  <c r="F44" i="89" s="1"/>
  <c r="G44" i="89" s="1"/>
  <c r="E45" i="89"/>
  <c r="E46" i="89"/>
  <c r="F46" i="89" s="1"/>
  <c r="G46" i="89" s="1"/>
  <c r="E6" i="89"/>
  <c r="F6" i="89" s="1"/>
  <c r="G6" i="89" s="1"/>
  <c r="E7" i="89"/>
  <c r="E8" i="89"/>
  <c r="E9" i="89"/>
  <c r="E10" i="89"/>
  <c r="F10" i="89" s="1"/>
  <c r="G10" i="89" s="1"/>
  <c r="E11" i="89"/>
  <c r="E12" i="89"/>
  <c r="E13" i="89"/>
  <c r="F13" i="89" s="1"/>
  <c r="G13" i="89" s="1"/>
  <c r="E14" i="89"/>
  <c r="F14" i="89" s="1"/>
  <c r="G14" i="89" s="1"/>
  <c r="E15" i="89"/>
  <c r="E16" i="89"/>
  <c r="E17" i="89"/>
  <c r="F17" i="89" s="1"/>
  <c r="G17" i="89" s="1"/>
  <c r="E18" i="89"/>
  <c r="F18" i="89" s="1"/>
  <c r="G18" i="89" s="1"/>
  <c r="E19" i="89"/>
  <c r="E20" i="89"/>
  <c r="E21" i="89"/>
  <c r="E22" i="89"/>
  <c r="F22" i="89" s="1"/>
  <c r="G22" i="89" s="1"/>
  <c r="E23" i="89"/>
  <c r="E24" i="89"/>
  <c r="E27" i="89"/>
  <c r="F27" i="89" s="1"/>
  <c r="E5" i="89"/>
  <c r="F5" i="89" s="1"/>
  <c r="E28" i="90"/>
  <c r="E29" i="90"/>
  <c r="E30" i="90"/>
  <c r="F30" i="90" s="1"/>
  <c r="G30" i="90" s="1"/>
  <c r="E31" i="90"/>
  <c r="F31" i="90" s="1"/>
  <c r="G31" i="90" s="1"/>
  <c r="E32" i="90"/>
  <c r="E33" i="90"/>
  <c r="E34" i="90"/>
  <c r="F34" i="90" s="1"/>
  <c r="G34" i="90" s="1"/>
  <c r="E35" i="90"/>
  <c r="F35" i="90" s="1"/>
  <c r="E36" i="90"/>
  <c r="E37" i="90"/>
  <c r="E38" i="90"/>
  <c r="F38" i="90" s="1"/>
  <c r="G38" i="90" s="1"/>
  <c r="E39" i="90"/>
  <c r="F39" i="90" s="1"/>
  <c r="G39" i="90" s="1"/>
  <c r="E40" i="90"/>
  <c r="F40" i="90" s="1"/>
  <c r="G40" i="90" s="1"/>
  <c r="E41" i="90"/>
  <c r="E42" i="90"/>
  <c r="F42" i="90" s="1"/>
  <c r="G42" i="90" s="1"/>
  <c r="E43" i="90"/>
  <c r="F43" i="90" s="1"/>
  <c r="G43" i="90" s="1"/>
  <c r="E44" i="90"/>
  <c r="E45" i="90"/>
  <c r="E46" i="90"/>
  <c r="F46" i="90" s="1"/>
  <c r="G46" i="90" s="1"/>
  <c r="E6" i="90"/>
  <c r="E7" i="90"/>
  <c r="F7" i="90" s="1"/>
  <c r="G7" i="90" s="1"/>
  <c r="E8" i="90"/>
  <c r="E9" i="90"/>
  <c r="F9" i="90" s="1"/>
  <c r="G9" i="90" s="1"/>
  <c r="E10" i="90"/>
  <c r="F10" i="90" s="1"/>
  <c r="G10" i="90" s="1"/>
  <c r="E11" i="90"/>
  <c r="E12" i="90"/>
  <c r="E13" i="90"/>
  <c r="F13" i="90" s="1"/>
  <c r="G13" i="90" s="1"/>
  <c r="E14" i="90"/>
  <c r="F14" i="90" s="1"/>
  <c r="G14" i="90" s="1"/>
  <c r="E15" i="90"/>
  <c r="E16" i="90"/>
  <c r="E17" i="90"/>
  <c r="F17" i="90" s="1"/>
  <c r="G17" i="90" s="1"/>
  <c r="E18" i="90"/>
  <c r="E19" i="90"/>
  <c r="E20" i="90"/>
  <c r="E21" i="90"/>
  <c r="F21" i="90" s="1"/>
  <c r="G21" i="90" s="1"/>
  <c r="E22" i="90"/>
  <c r="F22" i="90" s="1"/>
  <c r="G22" i="90" s="1"/>
  <c r="E23" i="90"/>
  <c r="F23" i="90" s="1"/>
  <c r="G23" i="90" s="1"/>
  <c r="E24" i="90"/>
  <c r="E27" i="90"/>
  <c r="F27" i="90" s="1"/>
  <c r="E5" i="90"/>
  <c r="E25" i="90" s="1"/>
  <c r="E28" i="82"/>
  <c r="E29" i="82"/>
  <c r="E30" i="82"/>
  <c r="E31" i="82"/>
  <c r="F31" i="82" s="1"/>
  <c r="G31" i="82" s="1"/>
  <c r="E32" i="82"/>
  <c r="F32" i="82" s="1"/>
  <c r="G32" i="82" s="1"/>
  <c r="E33" i="82"/>
  <c r="E34" i="82"/>
  <c r="E35" i="82"/>
  <c r="F35" i="82" s="1"/>
  <c r="G35" i="82" s="1"/>
  <c r="E36" i="82"/>
  <c r="F36" i="82" s="1"/>
  <c r="G36" i="82" s="1"/>
  <c r="E37" i="82"/>
  <c r="F37" i="82" s="1"/>
  <c r="G37" i="82" s="1"/>
  <c r="E38" i="82"/>
  <c r="E39" i="82"/>
  <c r="F39" i="82" s="1"/>
  <c r="G39" i="82" s="1"/>
  <c r="E40" i="82"/>
  <c r="E41" i="82"/>
  <c r="F41" i="82" s="1"/>
  <c r="G41" i="82" s="1"/>
  <c r="E42" i="82"/>
  <c r="E43" i="82"/>
  <c r="E44" i="82"/>
  <c r="E45" i="82"/>
  <c r="E46" i="82"/>
  <c r="E6" i="82"/>
  <c r="F6" i="82" s="1"/>
  <c r="G6" i="82" s="1"/>
  <c r="E7" i="82"/>
  <c r="E8" i="82"/>
  <c r="E9" i="82"/>
  <c r="E10" i="82"/>
  <c r="F10" i="82" s="1"/>
  <c r="G10" i="82" s="1"/>
  <c r="E11" i="82"/>
  <c r="E12" i="82"/>
  <c r="E13" i="82"/>
  <c r="E14" i="82"/>
  <c r="F14" i="82" s="1"/>
  <c r="G14" i="82" s="1"/>
  <c r="E15" i="82"/>
  <c r="E16" i="82"/>
  <c r="E17" i="82"/>
  <c r="E18" i="82"/>
  <c r="F18" i="82" s="1"/>
  <c r="G18" i="82" s="1"/>
  <c r="E19" i="82"/>
  <c r="E20" i="82"/>
  <c r="F20" i="82" s="1"/>
  <c r="E21" i="82"/>
  <c r="E22" i="82"/>
  <c r="F22" i="82" s="1"/>
  <c r="G22" i="82" s="1"/>
  <c r="E23" i="82"/>
  <c r="E24" i="82"/>
  <c r="F24" i="82" s="1"/>
  <c r="G24" i="82" s="1"/>
  <c r="E27" i="82"/>
  <c r="E5" i="82"/>
  <c r="E25" i="82" s="1"/>
  <c r="E28" i="83"/>
  <c r="F28" i="83" s="1"/>
  <c r="G28" i="83" s="1"/>
  <c r="E29" i="83"/>
  <c r="E30" i="83"/>
  <c r="F30" i="83" s="1"/>
  <c r="G30" i="83" s="1"/>
  <c r="E31" i="83"/>
  <c r="F31" i="83" s="1"/>
  <c r="G31" i="83" s="1"/>
  <c r="E32" i="83"/>
  <c r="F32" i="83" s="1"/>
  <c r="G32" i="83" s="1"/>
  <c r="E33" i="83"/>
  <c r="E34" i="83"/>
  <c r="F34" i="83" s="1"/>
  <c r="G34" i="83" s="1"/>
  <c r="E35" i="83"/>
  <c r="F35" i="83" s="1"/>
  <c r="G35" i="83" s="1"/>
  <c r="E36" i="83"/>
  <c r="F36" i="83" s="1"/>
  <c r="G36" i="83" s="1"/>
  <c r="E37" i="83"/>
  <c r="E38" i="83"/>
  <c r="F38" i="83" s="1"/>
  <c r="G38" i="83" s="1"/>
  <c r="E39" i="83"/>
  <c r="F39" i="83" s="1"/>
  <c r="E40" i="83"/>
  <c r="F40" i="83" s="1"/>
  <c r="G40" i="83" s="1"/>
  <c r="E41" i="83"/>
  <c r="E42" i="83"/>
  <c r="E43" i="83"/>
  <c r="E44" i="83"/>
  <c r="F44" i="83" s="1"/>
  <c r="G44" i="83" s="1"/>
  <c r="E45" i="83"/>
  <c r="E46" i="83"/>
  <c r="E6" i="83"/>
  <c r="E7" i="83"/>
  <c r="E8" i="83"/>
  <c r="E9" i="83"/>
  <c r="F9" i="83" s="1"/>
  <c r="G9" i="83" s="1"/>
  <c r="E10" i="83"/>
  <c r="E11" i="83"/>
  <c r="F11" i="83" s="1"/>
  <c r="G11" i="83" s="1"/>
  <c r="E12" i="83"/>
  <c r="E13" i="83"/>
  <c r="E14" i="83"/>
  <c r="E15" i="83"/>
  <c r="F15" i="83" s="1"/>
  <c r="G15" i="83" s="1"/>
  <c r="E16" i="83"/>
  <c r="E17" i="83"/>
  <c r="F17" i="83" s="1"/>
  <c r="G17" i="83" s="1"/>
  <c r="E18" i="83"/>
  <c r="E19" i="83"/>
  <c r="F19" i="83" s="1"/>
  <c r="G19" i="83" s="1"/>
  <c r="E20" i="83"/>
  <c r="E21" i="83"/>
  <c r="F21" i="83" s="1"/>
  <c r="E22" i="83"/>
  <c r="E23" i="83"/>
  <c r="F23" i="83" s="1"/>
  <c r="G23" i="83" s="1"/>
  <c r="E24" i="83"/>
  <c r="E27" i="83"/>
  <c r="E5" i="83"/>
  <c r="D51" i="83"/>
  <c r="E28" i="84"/>
  <c r="F28" i="84" s="1"/>
  <c r="G28" i="84" s="1"/>
  <c r="E29" i="84"/>
  <c r="E30" i="84"/>
  <c r="E31" i="84"/>
  <c r="E32" i="84"/>
  <c r="F32" i="84" s="1"/>
  <c r="G32" i="84" s="1"/>
  <c r="E33" i="84"/>
  <c r="E34" i="84"/>
  <c r="F34" i="84" s="1"/>
  <c r="G34" i="84" s="1"/>
  <c r="E35" i="84"/>
  <c r="F35" i="84" s="1"/>
  <c r="G35" i="84" s="1"/>
  <c r="E36" i="84"/>
  <c r="F36" i="84" s="1"/>
  <c r="G36" i="84" s="1"/>
  <c r="E37" i="84"/>
  <c r="E38" i="84"/>
  <c r="F38" i="84" s="1"/>
  <c r="G38" i="84" s="1"/>
  <c r="E39" i="84"/>
  <c r="E40" i="84"/>
  <c r="F40" i="84" s="1"/>
  <c r="G40" i="84" s="1"/>
  <c r="E41" i="84"/>
  <c r="E42" i="84"/>
  <c r="F42" i="84" s="1"/>
  <c r="G42" i="84" s="1"/>
  <c r="E43" i="84"/>
  <c r="E44" i="84"/>
  <c r="F44" i="84" s="1"/>
  <c r="G44" i="84" s="1"/>
  <c r="E45" i="84"/>
  <c r="E46" i="84"/>
  <c r="F46" i="84" s="1"/>
  <c r="G46" i="84" s="1"/>
  <c r="E6" i="84"/>
  <c r="E7" i="84"/>
  <c r="F7" i="84" s="1"/>
  <c r="G7" i="84" s="1"/>
  <c r="E8" i="84"/>
  <c r="E9" i="84"/>
  <c r="E10" i="84"/>
  <c r="E11" i="84"/>
  <c r="F11" i="84" s="1"/>
  <c r="G11" i="84" s="1"/>
  <c r="E12" i="84"/>
  <c r="E13" i="84"/>
  <c r="E14" i="84"/>
  <c r="E15" i="84"/>
  <c r="F15" i="84" s="1"/>
  <c r="G15" i="84" s="1"/>
  <c r="E16" i="84"/>
  <c r="E17" i="84"/>
  <c r="F17" i="84" s="1"/>
  <c r="G17" i="84" s="1"/>
  <c r="E18" i="84"/>
  <c r="F18" i="84" s="1"/>
  <c r="G18" i="84" s="1"/>
  <c r="E19" i="84"/>
  <c r="F19" i="84" s="1"/>
  <c r="G19" i="84" s="1"/>
  <c r="E20" i="84"/>
  <c r="E21" i="84"/>
  <c r="F21" i="84" s="1"/>
  <c r="G21" i="84" s="1"/>
  <c r="E22" i="84"/>
  <c r="E23" i="84"/>
  <c r="F23" i="84" s="1"/>
  <c r="G23" i="84" s="1"/>
  <c r="E24" i="84"/>
  <c r="E27" i="84"/>
  <c r="E5" i="84"/>
  <c r="E25" i="84" s="1"/>
  <c r="E28" i="85"/>
  <c r="F28" i="85" s="1"/>
  <c r="G28" i="85" s="1"/>
  <c r="E29" i="85"/>
  <c r="E30" i="85"/>
  <c r="E31" i="85"/>
  <c r="F31" i="85" s="1"/>
  <c r="G31" i="85" s="1"/>
  <c r="E32" i="85"/>
  <c r="F32" i="85" s="1"/>
  <c r="G32" i="85" s="1"/>
  <c r="E33" i="85"/>
  <c r="E34" i="85"/>
  <c r="E35" i="85"/>
  <c r="F35" i="85" s="1"/>
  <c r="G35" i="85" s="1"/>
  <c r="E36" i="85"/>
  <c r="F36" i="85" s="1"/>
  <c r="G36" i="85" s="1"/>
  <c r="E37" i="85"/>
  <c r="E38" i="85"/>
  <c r="E39" i="85"/>
  <c r="F39" i="85" s="1"/>
  <c r="G39" i="85" s="1"/>
  <c r="E40" i="85"/>
  <c r="F40" i="85" s="1"/>
  <c r="G40" i="85" s="1"/>
  <c r="E41" i="85"/>
  <c r="E42" i="85"/>
  <c r="F42" i="85" s="1"/>
  <c r="G42" i="85" s="1"/>
  <c r="E43" i="85"/>
  <c r="F43" i="85" s="1"/>
  <c r="G43" i="85" s="1"/>
  <c r="E44" i="85"/>
  <c r="F44" i="85" s="1"/>
  <c r="G44" i="85" s="1"/>
  <c r="E45" i="85"/>
  <c r="E46" i="85"/>
  <c r="E6" i="85"/>
  <c r="E7" i="85"/>
  <c r="E8" i="85"/>
  <c r="E9" i="85"/>
  <c r="F9" i="85" s="1"/>
  <c r="G9" i="85" s="1"/>
  <c r="E10" i="85"/>
  <c r="E11" i="85"/>
  <c r="F11" i="85" s="1"/>
  <c r="G11" i="85" s="1"/>
  <c r="E12" i="85"/>
  <c r="E13" i="85"/>
  <c r="F13" i="85" s="1"/>
  <c r="G13" i="85" s="1"/>
  <c r="E14" i="85"/>
  <c r="E15" i="85"/>
  <c r="F15" i="85" s="1"/>
  <c r="G15" i="85" s="1"/>
  <c r="E16" i="85"/>
  <c r="E17" i="85"/>
  <c r="E18" i="85"/>
  <c r="F18" i="85" s="1"/>
  <c r="G18" i="85" s="1"/>
  <c r="E19" i="85"/>
  <c r="F19" i="85" s="1"/>
  <c r="G19" i="85" s="1"/>
  <c r="E20" i="85"/>
  <c r="E21" i="85"/>
  <c r="E22" i="85"/>
  <c r="F22" i="85" s="1"/>
  <c r="G22" i="85" s="1"/>
  <c r="E23" i="85"/>
  <c r="F23" i="85" s="1"/>
  <c r="G23" i="85" s="1"/>
  <c r="E24" i="85"/>
  <c r="E27" i="85"/>
  <c r="F27" i="85" s="1"/>
  <c r="E5" i="85"/>
  <c r="D51" i="85"/>
  <c r="E28" i="77"/>
  <c r="E29" i="77"/>
  <c r="F29" i="77" s="1"/>
  <c r="G29" i="77" s="1"/>
  <c r="E30" i="77"/>
  <c r="F30" i="77" s="1"/>
  <c r="G30" i="77" s="1"/>
  <c r="E31" i="77"/>
  <c r="F31" i="77" s="1"/>
  <c r="G31" i="77" s="1"/>
  <c r="E32" i="77"/>
  <c r="E33" i="77"/>
  <c r="E34" i="77"/>
  <c r="E35" i="77"/>
  <c r="F35" i="77" s="1"/>
  <c r="G35" i="77" s="1"/>
  <c r="E36" i="77"/>
  <c r="E37" i="77"/>
  <c r="E38" i="77"/>
  <c r="F38" i="77" s="1"/>
  <c r="G38" i="77" s="1"/>
  <c r="E39" i="77"/>
  <c r="F39" i="77" s="1"/>
  <c r="G39" i="77" s="1"/>
  <c r="E40" i="77"/>
  <c r="E41" i="77"/>
  <c r="F41" i="77" s="1"/>
  <c r="G41" i="77" s="1"/>
  <c r="E42" i="77"/>
  <c r="F42" i="77" s="1"/>
  <c r="G42" i="77" s="1"/>
  <c r="E43" i="77"/>
  <c r="F43" i="77" s="1"/>
  <c r="G43" i="77" s="1"/>
  <c r="E44" i="77"/>
  <c r="E45" i="77"/>
  <c r="F45" i="77" s="1"/>
  <c r="G45" i="77" s="1"/>
  <c r="E46" i="77"/>
  <c r="E6" i="77"/>
  <c r="F6" i="77" s="1"/>
  <c r="G6" i="77" s="1"/>
  <c r="E7" i="77"/>
  <c r="E8" i="77"/>
  <c r="F8" i="77" s="1"/>
  <c r="G8" i="77" s="1"/>
  <c r="E9" i="77"/>
  <c r="F9" i="77" s="1"/>
  <c r="G9" i="77" s="1"/>
  <c r="E10" i="77"/>
  <c r="F10" i="77" s="1"/>
  <c r="G10" i="77" s="1"/>
  <c r="E11" i="77"/>
  <c r="E12" i="77"/>
  <c r="F12" i="77" s="1"/>
  <c r="G12" i="77" s="1"/>
  <c r="E13" i="77"/>
  <c r="F13" i="77" s="1"/>
  <c r="G13" i="77" s="1"/>
  <c r="E14" i="77"/>
  <c r="F14" i="77" s="1"/>
  <c r="G14" i="77" s="1"/>
  <c r="E15" i="77"/>
  <c r="E16" i="77"/>
  <c r="E17" i="77"/>
  <c r="F17" i="77" s="1"/>
  <c r="G17" i="77" s="1"/>
  <c r="E18" i="77"/>
  <c r="F18" i="77" s="1"/>
  <c r="G18" i="77" s="1"/>
  <c r="E19" i="77"/>
  <c r="E20" i="77"/>
  <c r="E21" i="77"/>
  <c r="F21" i="77" s="1"/>
  <c r="G21" i="77" s="1"/>
  <c r="E22" i="77"/>
  <c r="F22" i="77" s="1"/>
  <c r="G22" i="77" s="1"/>
  <c r="E23" i="77"/>
  <c r="E24" i="77"/>
  <c r="E27" i="77"/>
  <c r="E5" i="77"/>
  <c r="F5" i="77" s="1"/>
  <c r="E28" i="79"/>
  <c r="E29" i="79"/>
  <c r="E30" i="79"/>
  <c r="E31" i="79"/>
  <c r="F31" i="79" s="1"/>
  <c r="G31" i="79" s="1"/>
  <c r="E32" i="79"/>
  <c r="E33" i="79"/>
  <c r="F33" i="79" s="1"/>
  <c r="G33" i="79" s="1"/>
  <c r="E34" i="79"/>
  <c r="F34" i="79" s="1"/>
  <c r="G34" i="79" s="1"/>
  <c r="E35" i="79"/>
  <c r="F35" i="79" s="1"/>
  <c r="G35" i="79" s="1"/>
  <c r="E36" i="79"/>
  <c r="E37" i="79"/>
  <c r="F37" i="79" s="1"/>
  <c r="G37" i="79" s="1"/>
  <c r="E38" i="79"/>
  <c r="F38" i="79" s="1"/>
  <c r="G38" i="79" s="1"/>
  <c r="E39" i="79"/>
  <c r="E40" i="79"/>
  <c r="E41" i="79"/>
  <c r="E42" i="79"/>
  <c r="F42" i="79" s="1"/>
  <c r="G42" i="79" s="1"/>
  <c r="E43" i="79"/>
  <c r="F43" i="79" s="1"/>
  <c r="G43" i="79" s="1"/>
  <c r="E44" i="79"/>
  <c r="E45" i="79"/>
  <c r="E46" i="79"/>
  <c r="F46" i="79" s="1"/>
  <c r="G46" i="79" s="1"/>
  <c r="E6" i="79"/>
  <c r="F6" i="79" s="1"/>
  <c r="G6" i="79" s="1"/>
  <c r="E7" i="79"/>
  <c r="E8" i="79"/>
  <c r="F8" i="79" s="1"/>
  <c r="G8" i="79" s="1"/>
  <c r="E9" i="79"/>
  <c r="E10" i="79"/>
  <c r="F10" i="79" s="1"/>
  <c r="G10" i="79" s="1"/>
  <c r="E11" i="79"/>
  <c r="E12" i="79"/>
  <c r="E13" i="79"/>
  <c r="E14" i="79"/>
  <c r="F14" i="79" s="1"/>
  <c r="G14" i="79" s="1"/>
  <c r="E15" i="79"/>
  <c r="E16" i="79"/>
  <c r="E17" i="79"/>
  <c r="E18" i="79"/>
  <c r="F18" i="79" s="1"/>
  <c r="G18" i="79" s="1"/>
  <c r="E19" i="79"/>
  <c r="E20" i="79"/>
  <c r="F20" i="79" s="1"/>
  <c r="G20" i="79" s="1"/>
  <c r="E21" i="79"/>
  <c r="E22" i="79"/>
  <c r="F22" i="79" s="1"/>
  <c r="G22" i="79" s="1"/>
  <c r="E23" i="79"/>
  <c r="E24" i="79"/>
  <c r="F24" i="79" s="1"/>
  <c r="G24" i="79" s="1"/>
  <c r="E27" i="79"/>
  <c r="E47" i="79" s="1"/>
  <c r="E5" i="79"/>
  <c r="E25" i="79" s="1"/>
  <c r="D51" i="79"/>
  <c r="E28" i="78"/>
  <c r="E29" i="78"/>
  <c r="E30" i="78"/>
  <c r="F30" i="78" s="1"/>
  <c r="G30" i="78" s="1"/>
  <c r="E31" i="78"/>
  <c r="E32" i="78"/>
  <c r="E33" i="78"/>
  <c r="F33" i="78" s="1"/>
  <c r="G33" i="78" s="1"/>
  <c r="E34" i="78"/>
  <c r="F34" i="78" s="1"/>
  <c r="G34" i="78" s="1"/>
  <c r="E35" i="78"/>
  <c r="E36" i="78"/>
  <c r="E37" i="78"/>
  <c r="F37" i="78" s="1"/>
  <c r="G37" i="78" s="1"/>
  <c r="E38" i="78"/>
  <c r="F38" i="78" s="1"/>
  <c r="G38" i="78" s="1"/>
  <c r="E39" i="78"/>
  <c r="E40" i="78"/>
  <c r="E41" i="78"/>
  <c r="E42" i="78"/>
  <c r="F42" i="78" s="1"/>
  <c r="G42" i="78" s="1"/>
  <c r="E43" i="78"/>
  <c r="E44" i="78"/>
  <c r="E45" i="78"/>
  <c r="E46" i="78"/>
  <c r="F46" i="78" s="1"/>
  <c r="G46" i="78" s="1"/>
  <c r="E6" i="78"/>
  <c r="E7" i="78"/>
  <c r="E8" i="78"/>
  <c r="E9" i="78"/>
  <c r="F9" i="78" s="1"/>
  <c r="G9" i="78" s="1"/>
  <c r="E10" i="78"/>
  <c r="E11" i="78"/>
  <c r="E12" i="78"/>
  <c r="F12" i="78" s="1"/>
  <c r="G12" i="78" s="1"/>
  <c r="E13" i="78"/>
  <c r="F13" i="78" s="1"/>
  <c r="G13" i="78" s="1"/>
  <c r="E14" i="78"/>
  <c r="E15" i="78"/>
  <c r="E16" i="78"/>
  <c r="F16" i="78" s="1"/>
  <c r="G16" i="78" s="1"/>
  <c r="E17" i="78"/>
  <c r="F17" i="78" s="1"/>
  <c r="G17" i="78" s="1"/>
  <c r="E18" i="78"/>
  <c r="E19" i="78"/>
  <c r="E20" i="78"/>
  <c r="F20" i="78" s="1"/>
  <c r="G20" i="78" s="1"/>
  <c r="E21" i="78"/>
  <c r="F21" i="78" s="1"/>
  <c r="G21" i="78" s="1"/>
  <c r="E22" i="78"/>
  <c r="E23" i="78"/>
  <c r="E24" i="78"/>
  <c r="E27" i="78"/>
  <c r="E5" i="78"/>
  <c r="F36" i="78"/>
  <c r="E28" i="80"/>
  <c r="F28" i="80" s="1"/>
  <c r="G28" i="80" s="1"/>
  <c r="E29" i="80"/>
  <c r="E30" i="80"/>
  <c r="E31" i="80"/>
  <c r="F31" i="80" s="1"/>
  <c r="G31" i="80" s="1"/>
  <c r="E32" i="80"/>
  <c r="F32" i="80" s="1"/>
  <c r="G32" i="80" s="1"/>
  <c r="E33" i="80"/>
  <c r="F33" i="80" s="1"/>
  <c r="G33" i="80" s="1"/>
  <c r="E34" i="80"/>
  <c r="E35" i="80"/>
  <c r="F35" i="80" s="1"/>
  <c r="G35" i="80" s="1"/>
  <c r="E36" i="80"/>
  <c r="E37" i="80"/>
  <c r="F37" i="80" s="1"/>
  <c r="G37" i="80" s="1"/>
  <c r="E38" i="80"/>
  <c r="E39" i="80"/>
  <c r="F39" i="80" s="1"/>
  <c r="G39" i="80" s="1"/>
  <c r="E40" i="80"/>
  <c r="F40" i="80" s="1"/>
  <c r="G40" i="80" s="1"/>
  <c r="E41" i="80"/>
  <c r="F41" i="80" s="1"/>
  <c r="G41" i="80" s="1"/>
  <c r="E42" i="80"/>
  <c r="E43" i="80"/>
  <c r="F43" i="80" s="1"/>
  <c r="G43" i="80" s="1"/>
  <c r="E44" i="80"/>
  <c r="F44" i="80" s="1"/>
  <c r="G44" i="80" s="1"/>
  <c r="E45" i="80"/>
  <c r="F45" i="80" s="1"/>
  <c r="G45" i="80" s="1"/>
  <c r="E46" i="80"/>
  <c r="E6" i="80"/>
  <c r="E7" i="80"/>
  <c r="E8" i="80"/>
  <c r="E25" i="80" s="1"/>
  <c r="E9" i="80"/>
  <c r="E10" i="80"/>
  <c r="F10" i="80" s="1"/>
  <c r="G10" i="80" s="1"/>
  <c r="E11" i="80"/>
  <c r="F11" i="80" s="1"/>
  <c r="G11" i="80" s="1"/>
  <c r="E12" i="80"/>
  <c r="E13" i="80"/>
  <c r="E14" i="80"/>
  <c r="E15" i="80"/>
  <c r="F15" i="80" s="1"/>
  <c r="G15" i="80" s="1"/>
  <c r="E16" i="80"/>
  <c r="E17" i="80"/>
  <c r="E18" i="80"/>
  <c r="E19" i="80"/>
  <c r="F19" i="80" s="1"/>
  <c r="G19" i="80" s="1"/>
  <c r="E20" i="80"/>
  <c r="F20" i="80" s="1"/>
  <c r="G20" i="80" s="1"/>
  <c r="E21" i="80"/>
  <c r="E22" i="80"/>
  <c r="F22" i="80" s="1"/>
  <c r="G22" i="80" s="1"/>
  <c r="E23" i="80"/>
  <c r="F23" i="80" s="1"/>
  <c r="G23" i="80" s="1"/>
  <c r="E24" i="80"/>
  <c r="F24" i="80" s="1"/>
  <c r="G24" i="80" s="1"/>
  <c r="E27" i="80"/>
  <c r="E5" i="80"/>
  <c r="F36" i="80"/>
  <c r="G36" i="80" s="1"/>
  <c r="E28" i="81"/>
  <c r="E29" i="81"/>
  <c r="E30" i="81"/>
  <c r="E31" i="81"/>
  <c r="E32" i="81"/>
  <c r="F32" i="81" s="1"/>
  <c r="G32" i="81" s="1"/>
  <c r="E33" i="81"/>
  <c r="E34" i="81"/>
  <c r="E35" i="81"/>
  <c r="E36" i="81"/>
  <c r="F36" i="81" s="1"/>
  <c r="G36" i="81" s="1"/>
  <c r="E37" i="81"/>
  <c r="E38" i="81"/>
  <c r="F38" i="81" s="1"/>
  <c r="G38" i="81" s="1"/>
  <c r="E39" i="81"/>
  <c r="E40" i="81"/>
  <c r="E41" i="81"/>
  <c r="E42" i="81"/>
  <c r="F42" i="81" s="1"/>
  <c r="G42" i="81" s="1"/>
  <c r="E43" i="81"/>
  <c r="E44" i="81"/>
  <c r="F44" i="81" s="1"/>
  <c r="G44" i="81" s="1"/>
  <c r="E45" i="81"/>
  <c r="E46" i="81"/>
  <c r="E6" i="81"/>
  <c r="F6" i="81" s="1"/>
  <c r="G6" i="81" s="1"/>
  <c r="E7" i="81"/>
  <c r="F7" i="81" s="1"/>
  <c r="G7" i="81" s="1"/>
  <c r="E8" i="81"/>
  <c r="E9" i="81"/>
  <c r="F9" i="81" s="1"/>
  <c r="G9" i="81" s="1"/>
  <c r="E10" i="81"/>
  <c r="E11" i="81"/>
  <c r="F11" i="81" s="1"/>
  <c r="G11" i="81" s="1"/>
  <c r="E12" i="81"/>
  <c r="E13" i="81"/>
  <c r="E14" i="81"/>
  <c r="E15" i="81"/>
  <c r="F15" i="81" s="1"/>
  <c r="G15" i="81" s="1"/>
  <c r="E16" i="81"/>
  <c r="E17" i="81"/>
  <c r="E18" i="81"/>
  <c r="E19" i="81"/>
  <c r="F19" i="81" s="1"/>
  <c r="G19" i="81" s="1"/>
  <c r="E20" i="81"/>
  <c r="E21" i="81"/>
  <c r="E22" i="81"/>
  <c r="F22" i="81" s="1"/>
  <c r="G22" i="81" s="1"/>
  <c r="E23" i="81"/>
  <c r="F23" i="81" s="1"/>
  <c r="G23" i="81" s="1"/>
  <c r="E24" i="81"/>
  <c r="E27" i="81"/>
  <c r="E5" i="81"/>
  <c r="F5" i="81" s="1"/>
  <c r="F40" i="81"/>
  <c r="G40" i="81" s="1"/>
  <c r="E28" i="127"/>
  <c r="E29" i="127"/>
  <c r="E30" i="127"/>
  <c r="F30" i="127" s="1"/>
  <c r="G30" i="127" s="1"/>
  <c r="E31" i="127"/>
  <c r="E32" i="127"/>
  <c r="F32" i="127" s="1"/>
  <c r="G32" i="127" s="1"/>
  <c r="E33" i="127"/>
  <c r="E34" i="127"/>
  <c r="F34" i="127" s="1"/>
  <c r="G34" i="127" s="1"/>
  <c r="E35" i="127"/>
  <c r="E36" i="127"/>
  <c r="F36" i="127" s="1"/>
  <c r="G36" i="127" s="1"/>
  <c r="E37" i="127"/>
  <c r="E38" i="127"/>
  <c r="F38" i="127" s="1"/>
  <c r="G38" i="127" s="1"/>
  <c r="E39" i="127"/>
  <c r="F39" i="127" s="1"/>
  <c r="G39" i="127" s="1"/>
  <c r="E40" i="127"/>
  <c r="E41" i="127"/>
  <c r="E42" i="127"/>
  <c r="F42" i="127" s="1"/>
  <c r="G42" i="127" s="1"/>
  <c r="E43" i="127"/>
  <c r="F43" i="127" s="1"/>
  <c r="G43" i="127" s="1"/>
  <c r="E44" i="127"/>
  <c r="E45" i="127"/>
  <c r="E46" i="127"/>
  <c r="F46" i="127" s="1"/>
  <c r="G46" i="127" s="1"/>
  <c r="E6" i="127"/>
  <c r="E7" i="127"/>
  <c r="E8" i="127"/>
  <c r="E9" i="127"/>
  <c r="F9" i="127" s="1"/>
  <c r="G9" i="127" s="1"/>
  <c r="E10" i="127"/>
  <c r="E11" i="127"/>
  <c r="F11" i="127" s="1"/>
  <c r="G11" i="127" s="1"/>
  <c r="E12" i="127"/>
  <c r="E13" i="127"/>
  <c r="F13" i="127" s="1"/>
  <c r="G13" i="127" s="1"/>
  <c r="E14" i="127"/>
  <c r="F14" i="127" s="1"/>
  <c r="G14" i="127" s="1"/>
  <c r="E15" i="127"/>
  <c r="F15" i="127" s="1"/>
  <c r="G15" i="127" s="1"/>
  <c r="E16" i="127"/>
  <c r="E17" i="127"/>
  <c r="F17" i="127" s="1"/>
  <c r="G17" i="127" s="1"/>
  <c r="E18" i="127"/>
  <c r="E19" i="127"/>
  <c r="F19" i="127" s="1"/>
  <c r="G19" i="127" s="1"/>
  <c r="E20" i="127"/>
  <c r="E21" i="127"/>
  <c r="E22" i="127"/>
  <c r="E23" i="127"/>
  <c r="E24" i="127"/>
  <c r="E27" i="127"/>
  <c r="E5" i="127"/>
  <c r="F5" i="127" s="1"/>
  <c r="E35" i="116"/>
  <c r="E43" i="116"/>
  <c r="F43" i="116" s="1"/>
  <c r="G43" i="116" s="1"/>
  <c r="E8" i="116"/>
  <c r="E16" i="116"/>
  <c r="F16" i="116" s="1"/>
  <c r="G16" i="116" s="1"/>
  <c r="E24" i="116"/>
  <c r="F24" i="116" s="1"/>
  <c r="G24" i="116" s="1"/>
  <c r="D48" i="169"/>
  <c r="E48" i="169"/>
  <c r="F48" i="169"/>
  <c r="G48" i="169"/>
  <c r="H48" i="169"/>
  <c r="I48" i="169"/>
  <c r="J48" i="169"/>
  <c r="K48" i="169"/>
  <c r="L48" i="169"/>
  <c r="M48" i="169"/>
  <c r="N48" i="169"/>
  <c r="O48" i="169"/>
  <c r="P48" i="169"/>
  <c r="Q48" i="169"/>
  <c r="R48" i="169"/>
  <c r="S48" i="169"/>
  <c r="T48" i="169"/>
  <c r="U48" i="169"/>
  <c r="V48" i="169"/>
  <c r="W48" i="169"/>
  <c r="X48" i="169"/>
  <c r="Y48" i="169"/>
  <c r="Z48" i="169"/>
  <c r="AA48" i="169"/>
  <c r="AB48" i="169"/>
  <c r="AC48" i="169"/>
  <c r="AD48" i="169"/>
  <c r="AE48" i="169"/>
  <c r="AF48" i="169"/>
  <c r="AG48" i="169"/>
  <c r="AH48" i="169"/>
  <c r="AI48" i="169"/>
  <c r="AJ48" i="169"/>
  <c r="AK48" i="169"/>
  <c r="AL48" i="169"/>
  <c r="AM48" i="169"/>
  <c r="AN48" i="169"/>
  <c r="AO48" i="169"/>
  <c r="AP48" i="169"/>
  <c r="AQ48" i="169"/>
  <c r="AR48" i="169"/>
  <c r="AS48" i="169"/>
  <c r="AT48" i="169"/>
  <c r="AU48" i="169"/>
  <c r="AV48" i="169"/>
  <c r="AW48" i="169"/>
  <c r="AX48" i="169"/>
  <c r="AY48" i="169"/>
  <c r="AZ48" i="169"/>
  <c r="AI63" i="146"/>
  <c r="AJ63" i="146"/>
  <c r="AK63" i="146"/>
  <c r="AL63" i="146"/>
  <c r="AM63" i="146"/>
  <c r="AN63" i="146"/>
  <c r="AO63" i="146"/>
  <c r="AP63" i="146"/>
  <c r="AQ63" i="146"/>
  <c r="AR63" i="146"/>
  <c r="AS63" i="146"/>
  <c r="AT63" i="146"/>
  <c r="AU63" i="146"/>
  <c r="CI8" i="209" s="1"/>
  <c r="AV63" i="146"/>
  <c r="CJ8" i="209" s="1"/>
  <c r="AW63" i="146"/>
  <c r="CK8" i="209" s="1"/>
  <c r="AX63" i="146"/>
  <c r="AY63" i="146"/>
  <c r="AI64" i="146"/>
  <c r="AJ64" i="146"/>
  <c r="AK64" i="146"/>
  <c r="AL64" i="146"/>
  <c r="AM64" i="146"/>
  <c r="AN64" i="146"/>
  <c r="AO64" i="146"/>
  <c r="AP64" i="146"/>
  <c r="AQ64" i="146"/>
  <c r="AR64" i="146"/>
  <c r="AS64" i="146"/>
  <c r="AT64" i="146"/>
  <c r="AU64" i="146"/>
  <c r="AV64" i="146"/>
  <c r="AW64" i="146"/>
  <c r="AX64" i="146"/>
  <c r="AY64" i="146"/>
  <c r="AI65" i="146"/>
  <c r="AJ65" i="146"/>
  <c r="AK65" i="146"/>
  <c r="AL65" i="146"/>
  <c r="AM65" i="146"/>
  <c r="AN65" i="146"/>
  <c r="AO65" i="146"/>
  <c r="AP65" i="146"/>
  <c r="AQ65" i="146"/>
  <c r="AR65" i="146"/>
  <c r="AS65" i="146"/>
  <c r="AT65" i="146"/>
  <c r="AU65" i="146"/>
  <c r="AV65" i="146"/>
  <c r="AW65" i="146"/>
  <c r="AX65" i="146"/>
  <c r="AY65" i="146"/>
  <c r="AI66" i="146"/>
  <c r="AJ66" i="146"/>
  <c r="AK66" i="146"/>
  <c r="AL66" i="146"/>
  <c r="AM66" i="146"/>
  <c r="AN66" i="146"/>
  <c r="AO66" i="146"/>
  <c r="AP66" i="146"/>
  <c r="AQ66" i="146"/>
  <c r="AR66" i="146"/>
  <c r="AS66" i="146"/>
  <c r="AT66" i="146"/>
  <c r="AU66" i="146"/>
  <c r="AV66" i="146"/>
  <c r="AW66" i="146"/>
  <c r="AX66" i="146"/>
  <c r="AY66" i="146"/>
  <c r="AI67" i="146"/>
  <c r="AJ67" i="146"/>
  <c r="AK67" i="146"/>
  <c r="AL67" i="146"/>
  <c r="AM67" i="146"/>
  <c r="AN67" i="146"/>
  <c r="AO67" i="146"/>
  <c r="AP67" i="146"/>
  <c r="AQ67" i="146"/>
  <c r="AR67" i="146"/>
  <c r="AS67" i="146"/>
  <c r="AT67" i="146"/>
  <c r="AU67" i="146"/>
  <c r="AV67" i="146"/>
  <c r="AW67" i="146"/>
  <c r="AX67" i="146"/>
  <c r="BB67" i="146" s="1"/>
  <c r="AY67" i="146"/>
  <c r="AI68" i="146"/>
  <c r="AJ68" i="146"/>
  <c r="AK68" i="146"/>
  <c r="AL68" i="146"/>
  <c r="AM68" i="146"/>
  <c r="AN68" i="146"/>
  <c r="AO68" i="146"/>
  <c r="AP68" i="146"/>
  <c r="AQ68" i="146"/>
  <c r="AR68" i="146"/>
  <c r="AS68" i="146"/>
  <c r="AT68" i="146"/>
  <c r="AU68" i="146"/>
  <c r="AV68" i="146"/>
  <c r="AW68" i="146"/>
  <c r="AX68" i="146"/>
  <c r="AY68" i="146"/>
  <c r="AI69" i="146"/>
  <c r="AJ69" i="146"/>
  <c r="AK69" i="146"/>
  <c r="AL69" i="146"/>
  <c r="AM69" i="146"/>
  <c r="AN69" i="146"/>
  <c r="AO69" i="146"/>
  <c r="AP69" i="146"/>
  <c r="AQ69" i="146"/>
  <c r="AR69" i="146"/>
  <c r="AS69" i="146"/>
  <c r="AT69" i="146"/>
  <c r="AU69" i="146"/>
  <c r="AV69" i="146"/>
  <c r="AW69" i="146"/>
  <c r="AX69" i="146"/>
  <c r="AY69" i="146"/>
  <c r="AI70" i="146"/>
  <c r="AJ70" i="146"/>
  <c r="AK70" i="146"/>
  <c r="AL70" i="146"/>
  <c r="AM70" i="146"/>
  <c r="AN70" i="146"/>
  <c r="AO70" i="146"/>
  <c r="AP70" i="146"/>
  <c r="AQ70" i="146"/>
  <c r="AR70" i="146"/>
  <c r="AS70" i="146"/>
  <c r="AT70" i="146"/>
  <c r="AU70" i="146"/>
  <c r="AV70" i="146"/>
  <c r="AW70" i="146"/>
  <c r="AX70" i="146"/>
  <c r="AY70" i="146"/>
  <c r="AI71" i="146"/>
  <c r="AJ71" i="146"/>
  <c r="AK71" i="146"/>
  <c r="AL71" i="146"/>
  <c r="AM71" i="146"/>
  <c r="AN71" i="146"/>
  <c r="AO71" i="146"/>
  <c r="AP71" i="146"/>
  <c r="AQ71" i="146"/>
  <c r="AR71" i="146"/>
  <c r="AS71" i="146"/>
  <c r="AT71" i="146"/>
  <c r="AU71" i="146"/>
  <c r="AV71" i="146"/>
  <c r="AW71" i="146"/>
  <c r="AX71" i="146"/>
  <c r="AY71" i="146"/>
  <c r="AI72" i="146"/>
  <c r="AJ72" i="146"/>
  <c r="AK72" i="146"/>
  <c r="AL72" i="146"/>
  <c r="AM72" i="146"/>
  <c r="AN72" i="146"/>
  <c r="AO72" i="146"/>
  <c r="AP72" i="146"/>
  <c r="AQ72" i="146"/>
  <c r="AR72" i="146"/>
  <c r="AS72" i="146"/>
  <c r="AT72" i="146"/>
  <c r="AU72" i="146"/>
  <c r="AV72" i="146"/>
  <c r="AW72" i="146"/>
  <c r="AX72" i="146"/>
  <c r="AY72" i="146"/>
  <c r="AI73" i="146"/>
  <c r="AJ73" i="146"/>
  <c r="AK73" i="146"/>
  <c r="AL73" i="146"/>
  <c r="AM73" i="146"/>
  <c r="AN73" i="146"/>
  <c r="AO73" i="146"/>
  <c r="AP73" i="146"/>
  <c r="AQ73" i="146"/>
  <c r="AR73" i="146"/>
  <c r="AS73" i="146"/>
  <c r="AT73" i="146"/>
  <c r="AU73" i="146"/>
  <c r="CI9" i="209" s="1"/>
  <c r="AV73" i="146"/>
  <c r="CJ9" i="209" s="1"/>
  <c r="AW73" i="146"/>
  <c r="CK9" i="209" s="1"/>
  <c r="AX73" i="146"/>
  <c r="AY73" i="146"/>
  <c r="AI74" i="146"/>
  <c r="AJ74" i="146"/>
  <c r="AK74" i="146"/>
  <c r="AL74" i="146"/>
  <c r="AM74" i="146"/>
  <c r="AN74" i="146"/>
  <c r="AO74" i="146"/>
  <c r="AP74" i="146"/>
  <c r="AQ74" i="146"/>
  <c r="AR74" i="146"/>
  <c r="AS74" i="146"/>
  <c r="AT74" i="146"/>
  <c r="AU74" i="146"/>
  <c r="CI10" i="209" s="1"/>
  <c r="AV74" i="146"/>
  <c r="CJ10" i="209" s="1"/>
  <c r="AW74" i="146"/>
  <c r="CK10" i="209" s="1"/>
  <c r="AX74" i="146"/>
  <c r="AY74" i="146"/>
  <c r="AI75" i="146"/>
  <c r="AJ75" i="146"/>
  <c r="AK75" i="146"/>
  <c r="AL75" i="146"/>
  <c r="AM75" i="146"/>
  <c r="AN75" i="146"/>
  <c r="AO75" i="146"/>
  <c r="AP75" i="146"/>
  <c r="AQ75" i="146"/>
  <c r="AR75" i="146"/>
  <c r="AS75" i="146"/>
  <c r="AT75" i="146"/>
  <c r="AU75" i="146"/>
  <c r="CI11" i="209" s="1"/>
  <c r="AV75" i="146"/>
  <c r="CJ11" i="209" s="1"/>
  <c r="AW75" i="146"/>
  <c r="CK11" i="209" s="1"/>
  <c r="AX75" i="146"/>
  <c r="AY75" i="146"/>
  <c r="AI76" i="146"/>
  <c r="AJ76" i="146"/>
  <c r="AK76" i="146"/>
  <c r="AL76" i="146"/>
  <c r="AM76" i="146"/>
  <c r="AN76" i="146"/>
  <c r="AO76" i="146"/>
  <c r="AP76" i="146"/>
  <c r="AQ76" i="146"/>
  <c r="AR76" i="146"/>
  <c r="AS76" i="146"/>
  <c r="AT76" i="146"/>
  <c r="AU76" i="146"/>
  <c r="CI12" i="209" s="1"/>
  <c r="AV76" i="146"/>
  <c r="CJ12" i="209" s="1"/>
  <c r="AW76" i="146"/>
  <c r="CK12" i="209" s="1"/>
  <c r="AX76" i="146"/>
  <c r="AY76" i="146"/>
  <c r="AI77" i="146"/>
  <c r="AJ77" i="146"/>
  <c r="AK77" i="146"/>
  <c r="AL77" i="146"/>
  <c r="AM77" i="146"/>
  <c r="AN77" i="146"/>
  <c r="AO77" i="146"/>
  <c r="AP77" i="146"/>
  <c r="AQ77" i="146"/>
  <c r="AR77" i="146"/>
  <c r="AS77" i="146"/>
  <c r="AT77" i="146"/>
  <c r="AU77" i="146"/>
  <c r="CI13" i="209" s="1"/>
  <c r="AV77" i="146"/>
  <c r="CJ13" i="209" s="1"/>
  <c r="AW77" i="146"/>
  <c r="CK13" i="209" s="1"/>
  <c r="AX77" i="146"/>
  <c r="AY77" i="146"/>
  <c r="AI78" i="146"/>
  <c r="AJ78" i="146"/>
  <c r="AK78" i="146"/>
  <c r="AL78" i="146"/>
  <c r="AM78" i="146"/>
  <c r="AN78" i="146"/>
  <c r="AO78" i="146"/>
  <c r="AP78" i="146"/>
  <c r="AQ78" i="146"/>
  <c r="AR78" i="146"/>
  <c r="AS78" i="146"/>
  <c r="AT78" i="146"/>
  <c r="AU78" i="146"/>
  <c r="CI14" i="209" s="1"/>
  <c r="AV78" i="146"/>
  <c r="CJ14" i="209" s="1"/>
  <c r="AW78" i="146"/>
  <c r="CK14" i="209" s="1"/>
  <c r="AX78" i="146"/>
  <c r="AY78" i="146"/>
  <c r="AI79" i="146"/>
  <c r="AJ79" i="146"/>
  <c r="AK79" i="146"/>
  <c r="AL79" i="146"/>
  <c r="AM79" i="146"/>
  <c r="AN79" i="146"/>
  <c r="AO79" i="146"/>
  <c r="AP79" i="146"/>
  <c r="AQ79" i="146"/>
  <c r="AR79" i="146"/>
  <c r="AS79" i="146"/>
  <c r="AT79" i="146"/>
  <c r="AU79" i="146"/>
  <c r="CI15" i="209" s="1"/>
  <c r="AV79" i="146"/>
  <c r="CJ15" i="209" s="1"/>
  <c r="AW79" i="146"/>
  <c r="CK15" i="209" s="1"/>
  <c r="AX79" i="146"/>
  <c r="AY79" i="146"/>
  <c r="AI80" i="146"/>
  <c r="AJ80" i="146"/>
  <c r="AK80" i="146"/>
  <c r="AL80" i="146"/>
  <c r="AM80" i="146"/>
  <c r="AN80" i="146"/>
  <c r="AO80" i="146"/>
  <c r="AP80" i="146"/>
  <c r="AQ80" i="146"/>
  <c r="AR80" i="146"/>
  <c r="AS80" i="146"/>
  <c r="AT80" i="146"/>
  <c r="AU80" i="146"/>
  <c r="CI16" i="209" s="1"/>
  <c r="AV80" i="146"/>
  <c r="CJ16" i="209" s="1"/>
  <c r="AW80" i="146"/>
  <c r="CK16" i="209" s="1"/>
  <c r="AX80" i="146"/>
  <c r="AY80" i="146"/>
  <c r="AI81" i="146"/>
  <c r="AJ81" i="146"/>
  <c r="AK81" i="146"/>
  <c r="AL81" i="146"/>
  <c r="AM81" i="146"/>
  <c r="AN81" i="146"/>
  <c r="AO81" i="146"/>
  <c r="AP81" i="146"/>
  <c r="AQ81" i="146"/>
  <c r="AR81" i="146"/>
  <c r="AS81" i="146"/>
  <c r="AT81" i="146"/>
  <c r="AU81" i="146"/>
  <c r="CI17" i="209" s="1"/>
  <c r="AV81" i="146"/>
  <c r="CJ17" i="209" s="1"/>
  <c r="AW81" i="146"/>
  <c r="CK17" i="209" s="1"/>
  <c r="AX81" i="146"/>
  <c r="AY81" i="146"/>
  <c r="AI82" i="146"/>
  <c r="AJ82" i="146"/>
  <c r="AK82" i="146"/>
  <c r="AL82" i="146"/>
  <c r="AM82" i="146"/>
  <c r="AN82" i="146"/>
  <c r="AO82" i="146"/>
  <c r="AP82" i="146"/>
  <c r="AQ82" i="146"/>
  <c r="AR82" i="146"/>
  <c r="AS82" i="146"/>
  <c r="AT82" i="146"/>
  <c r="AU82" i="146"/>
  <c r="CI18" i="209" s="1"/>
  <c r="AV82" i="146"/>
  <c r="CJ18" i="209" s="1"/>
  <c r="AW82" i="146"/>
  <c r="CK18" i="209" s="1"/>
  <c r="AX82" i="146"/>
  <c r="AY82" i="146"/>
  <c r="AI83" i="146"/>
  <c r="AJ83" i="146"/>
  <c r="AK83" i="146"/>
  <c r="AL83" i="146"/>
  <c r="AM83" i="146"/>
  <c r="AN83" i="146"/>
  <c r="AO83" i="146"/>
  <c r="AP83" i="146"/>
  <c r="AQ83" i="146"/>
  <c r="AR83" i="146"/>
  <c r="AS83" i="146"/>
  <c r="AT83" i="146"/>
  <c r="AU83" i="146"/>
  <c r="CI19" i="209" s="1"/>
  <c r="AV83" i="146"/>
  <c r="CJ19" i="209" s="1"/>
  <c r="AW83" i="146"/>
  <c r="CK19" i="209" s="1"/>
  <c r="AX83" i="146"/>
  <c r="AY83" i="146"/>
  <c r="AI84" i="146"/>
  <c r="AJ84" i="146"/>
  <c r="AK84" i="146"/>
  <c r="AL84" i="146"/>
  <c r="AM84" i="146"/>
  <c r="AN84" i="146"/>
  <c r="AO84" i="146"/>
  <c r="AP84" i="146"/>
  <c r="AQ84" i="146"/>
  <c r="AR84" i="146"/>
  <c r="AS84" i="146"/>
  <c r="AT84" i="146"/>
  <c r="AU84" i="146"/>
  <c r="CI20" i="209" s="1"/>
  <c r="AV84" i="146"/>
  <c r="CJ20" i="209" s="1"/>
  <c r="AW84" i="146"/>
  <c r="CK20" i="209" s="1"/>
  <c r="AX84" i="146"/>
  <c r="AY84" i="146"/>
  <c r="AI85" i="146"/>
  <c r="AJ85" i="146"/>
  <c r="AK85" i="146"/>
  <c r="AL85" i="146"/>
  <c r="AM85" i="146"/>
  <c r="AN85" i="146"/>
  <c r="AO85" i="146"/>
  <c r="AP85" i="146"/>
  <c r="AQ85" i="146"/>
  <c r="AR85" i="146"/>
  <c r="AS85" i="146"/>
  <c r="AT85" i="146"/>
  <c r="AU85" i="146"/>
  <c r="CI21" i="209" s="1"/>
  <c r="AV85" i="146"/>
  <c r="CJ21" i="209" s="1"/>
  <c r="AW85" i="146"/>
  <c r="CK21" i="209" s="1"/>
  <c r="AX85" i="146"/>
  <c r="AY85" i="146"/>
  <c r="AI86" i="146"/>
  <c r="AJ86" i="146"/>
  <c r="AK86" i="146"/>
  <c r="AL86" i="146"/>
  <c r="AM86" i="146"/>
  <c r="AN86" i="146"/>
  <c r="AO86" i="146"/>
  <c r="AP86" i="146"/>
  <c r="AQ86" i="146"/>
  <c r="AR86" i="146"/>
  <c r="AS86" i="146"/>
  <c r="AT86" i="146"/>
  <c r="AU86" i="146"/>
  <c r="CI22" i="209" s="1"/>
  <c r="AV86" i="146"/>
  <c r="CJ22" i="209" s="1"/>
  <c r="AW86" i="146"/>
  <c r="CK22" i="209" s="1"/>
  <c r="AX86" i="146"/>
  <c r="AY86" i="146"/>
  <c r="AI87" i="146"/>
  <c r="AJ87" i="146"/>
  <c r="AK87" i="146"/>
  <c r="AL87" i="146"/>
  <c r="AM87" i="146"/>
  <c r="AN87" i="146"/>
  <c r="AO87" i="146"/>
  <c r="AP87" i="146"/>
  <c r="AQ87" i="146"/>
  <c r="AR87" i="146"/>
  <c r="AS87" i="146"/>
  <c r="AT87" i="146"/>
  <c r="AU87" i="146"/>
  <c r="CI23" i="209" s="1"/>
  <c r="AV87" i="146"/>
  <c r="CJ23" i="209" s="1"/>
  <c r="AW87" i="146"/>
  <c r="CK23" i="209" s="1"/>
  <c r="AX87" i="146"/>
  <c r="AY87" i="146"/>
  <c r="AI88" i="146"/>
  <c r="AJ88" i="146"/>
  <c r="AK88" i="146"/>
  <c r="AL88" i="146"/>
  <c r="AM88" i="146"/>
  <c r="AN88" i="146"/>
  <c r="AO88" i="146"/>
  <c r="AP88" i="146"/>
  <c r="AQ88" i="146"/>
  <c r="AR88" i="146"/>
  <c r="AS88" i="146"/>
  <c r="AT88" i="146"/>
  <c r="AU88" i="146"/>
  <c r="CI24" i="209" s="1"/>
  <c r="AV88" i="146"/>
  <c r="CJ24" i="209" s="1"/>
  <c r="AW88" i="146"/>
  <c r="CK24" i="209" s="1"/>
  <c r="AX88" i="146"/>
  <c r="AY88" i="146"/>
  <c r="AI89" i="146"/>
  <c r="AJ89" i="146"/>
  <c r="AK89" i="146"/>
  <c r="AL89" i="146"/>
  <c r="AM89" i="146"/>
  <c r="AN89" i="146"/>
  <c r="AO89" i="146"/>
  <c r="AP89" i="146"/>
  <c r="AQ89" i="146"/>
  <c r="AR89" i="146"/>
  <c r="AS89" i="146"/>
  <c r="AT89" i="146"/>
  <c r="AU89" i="146"/>
  <c r="CI25" i="209" s="1"/>
  <c r="AV89" i="146"/>
  <c r="CJ25" i="209" s="1"/>
  <c r="AW89" i="146"/>
  <c r="CK25" i="209" s="1"/>
  <c r="AX89" i="146"/>
  <c r="AY89" i="146"/>
  <c r="AI90" i="146"/>
  <c r="AJ90" i="146"/>
  <c r="AK90" i="146"/>
  <c r="AL90" i="146"/>
  <c r="AM90" i="146"/>
  <c r="AN90" i="146"/>
  <c r="AO90" i="146"/>
  <c r="AP90" i="146"/>
  <c r="AQ90" i="146"/>
  <c r="AR90" i="146"/>
  <c r="AS90" i="146"/>
  <c r="AT90" i="146"/>
  <c r="AU90" i="146"/>
  <c r="CI26" i="209" s="1"/>
  <c r="AV90" i="146"/>
  <c r="CJ26" i="209" s="1"/>
  <c r="AW90" i="146"/>
  <c r="CK26" i="209" s="1"/>
  <c r="AX90" i="146"/>
  <c r="AY90" i="146"/>
  <c r="AI91" i="146"/>
  <c r="AJ91" i="146"/>
  <c r="AK91" i="146"/>
  <c r="AL91" i="146"/>
  <c r="AM91" i="146"/>
  <c r="AN91" i="146"/>
  <c r="AO91" i="146"/>
  <c r="AP91" i="146"/>
  <c r="AQ91" i="146"/>
  <c r="AR91" i="146"/>
  <c r="AS91" i="146"/>
  <c r="AT91" i="146"/>
  <c r="AU91" i="146"/>
  <c r="CI27" i="209" s="1"/>
  <c r="AV91" i="146"/>
  <c r="CJ27" i="209" s="1"/>
  <c r="AW91" i="146"/>
  <c r="CK27" i="209" s="1"/>
  <c r="AX91" i="146"/>
  <c r="AY91" i="146"/>
  <c r="AI92" i="146"/>
  <c r="AJ92" i="146"/>
  <c r="AK92" i="146"/>
  <c r="AL92" i="146"/>
  <c r="AM92" i="146"/>
  <c r="AN92" i="146"/>
  <c r="AO92" i="146"/>
  <c r="AP92" i="146"/>
  <c r="AQ92" i="146"/>
  <c r="AR92" i="146"/>
  <c r="AS92" i="146"/>
  <c r="AT92" i="146"/>
  <c r="AU92" i="146"/>
  <c r="CI28" i="209" s="1"/>
  <c r="AV92" i="146"/>
  <c r="CJ28" i="209" s="1"/>
  <c r="AW92" i="146"/>
  <c r="CK28" i="209" s="1"/>
  <c r="AX92" i="146"/>
  <c r="AY92" i="146"/>
  <c r="AI93" i="146"/>
  <c r="AJ93" i="146"/>
  <c r="AK93" i="146"/>
  <c r="AL93" i="146"/>
  <c r="AM93" i="146"/>
  <c r="AN93" i="146"/>
  <c r="AO93" i="146"/>
  <c r="AP93" i="146"/>
  <c r="AQ93" i="146"/>
  <c r="AR93" i="146"/>
  <c r="AS93" i="146"/>
  <c r="AT93" i="146"/>
  <c r="AU93" i="146"/>
  <c r="CI29" i="209" s="1"/>
  <c r="AV93" i="146"/>
  <c r="CJ29" i="209" s="1"/>
  <c r="AW93" i="146"/>
  <c r="CK29" i="209" s="1"/>
  <c r="AX93" i="146"/>
  <c r="AY93" i="146"/>
  <c r="AI94" i="146"/>
  <c r="AJ94" i="146"/>
  <c r="AK94" i="146"/>
  <c r="AL94" i="146"/>
  <c r="AM94" i="146"/>
  <c r="AN94" i="146"/>
  <c r="AO94" i="146"/>
  <c r="AP94" i="146"/>
  <c r="AQ94" i="146"/>
  <c r="AR94" i="146"/>
  <c r="AS94" i="146"/>
  <c r="AT94" i="146"/>
  <c r="AU94" i="146"/>
  <c r="CI30" i="209" s="1"/>
  <c r="AV94" i="146"/>
  <c r="CJ30" i="209" s="1"/>
  <c r="AW94" i="146"/>
  <c r="CK30" i="209" s="1"/>
  <c r="AX94" i="146"/>
  <c r="AY94" i="146"/>
  <c r="AI95" i="146"/>
  <c r="AJ95" i="146"/>
  <c r="AK95" i="146"/>
  <c r="AL95" i="146"/>
  <c r="AM95" i="146"/>
  <c r="AN95" i="146"/>
  <c r="AO95" i="146"/>
  <c r="AP95" i="146"/>
  <c r="AQ95" i="146"/>
  <c r="AR95" i="146"/>
  <c r="AS95" i="146"/>
  <c r="AT95" i="146"/>
  <c r="AU95" i="146"/>
  <c r="CI31" i="209" s="1"/>
  <c r="AV95" i="146"/>
  <c r="CJ31" i="209" s="1"/>
  <c r="AW95" i="146"/>
  <c r="CK31" i="209" s="1"/>
  <c r="AX95" i="146"/>
  <c r="AY95" i="146"/>
  <c r="AI96" i="146"/>
  <c r="AJ96" i="146"/>
  <c r="AK96" i="146"/>
  <c r="AL96" i="146"/>
  <c r="AM96" i="146"/>
  <c r="AN96" i="146"/>
  <c r="AO96" i="146"/>
  <c r="AP96" i="146"/>
  <c r="AQ96" i="146"/>
  <c r="AR96" i="146"/>
  <c r="AS96" i="146"/>
  <c r="AT96" i="146"/>
  <c r="AU96" i="146"/>
  <c r="CI32" i="209" s="1"/>
  <c r="AV96" i="146"/>
  <c r="CJ32" i="209" s="1"/>
  <c r="AW96" i="146"/>
  <c r="CK32" i="209" s="1"/>
  <c r="AX96" i="146"/>
  <c r="AY96" i="146"/>
  <c r="AI97" i="146"/>
  <c r="AJ97" i="146"/>
  <c r="AK97" i="146"/>
  <c r="AL97" i="146"/>
  <c r="AM97" i="146"/>
  <c r="AN97" i="146"/>
  <c r="AO97" i="146"/>
  <c r="AP97" i="146"/>
  <c r="AQ97" i="146"/>
  <c r="AR97" i="146"/>
  <c r="AS97" i="146"/>
  <c r="AT97" i="146"/>
  <c r="AU97" i="146"/>
  <c r="CI33" i="209" s="1"/>
  <c r="AV97" i="146"/>
  <c r="CJ33" i="209" s="1"/>
  <c r="AW97" i="146"/>
  <c r="CK33" i="209" s="1"/>
  <c r="AX97" i="146"/>
  <c r="AY97" i="146"/>
  <c r="AI98" i="146"/>
  <c r="AJ98" i="146"/>
  <c r="AK98" i="146"/>
  <c r="AL98" i="146"/>
  <c r="AM98" i="146"/>
  <c r="AN98" i="146"/>
  <c r="AO98" i="146"/>
  <c r="AP98" i="146"/>
  <c r="AQ98" i="146"/>
  <c r="AR98" i="146"/>
  <c r="AS98" i="146"/>
  <c r="AT98" i="146"/>
  <c r="AU98" i="146"/>
  <c r="CI34" i="209" s="1"/>
  <c r="AV98" i="146"/>
  <c r="CJ34" i="209" s="1"/>
  <c r="AW98" i="146"/>
  <c r="CK34" i="209" s="1"/>
  <c r="AX98" i="146"/>
  <c r="AY98" i="146"/>
  <c r="AI99" i="146"/>
  <c r="AJ99" i="146"/>
  <c r="AK99" i="146"/>
  <c r="AL99" i="146"/>
  <c r="AM99" i="146"/>
  <c r="AN99" i="146"/>
  <c r="AO99" i="146"/>
  <c r="AP99" i="146"/>
  <c r="AQ99" i="146"/>
  <c r="AR99" i="146"/>
  <c r="AS99" i="146"/>
  <c r="AT99" i="146"/>
  <c r="AU99" i="146"/>
  <c r="CI35" i="209" s="1"/>
  <c r="AV99" i="146"/>
  <c r="CJ35" i="209" s="1"/>
  <c r="AW99" i="146"/>
  <c r="CK35" i="209" s="1"/>
  <c r="AX99" i="146"/>
  <c r="AY99" i="146"/>
  <c r="AI100" i="146"/>
  <c r="AJ100" i="146"/>
  <c r="AK100" i="146"/>
  <c r="AL100" i="146"/>
  <c r="AM100" i="146"/>
  <c r="AN100" i="146"/>
  <c r="AO100" i="146"/>
  <c r="AP100" i="146"/>
  <c r="AQ100" i="146"/>
  <c r="AR100" i="146"/>
  <c r="AS100" i="146"/>
  <c r="AT100" i="146"/>
  <c r="AU100" i="146"/>
  <c r="CI36" i="209" s="1"/>
  <c r="AV100" i="146"/>
  <c r="CJ36" i="209" s="1"/>
  <c r="AW100" i="146"/>
  <c r="CK36" i="209" s="1"/>
  <c r="AX100" i="146"/>
  <c r="AY100" i="146"/>
  <c r="AI101" i="146"/>
  <c r="AJ101" i="146"/>
  <c r="AK101" i="146"/>
  <c r="AL101" i="146"/>
  <c r="AM101" i="146"/>
  <c r="AN101" i="146"/>
  <c r="AO101" i="146"/>
  <c r="AP101" i="146"/>
  <c r="AQ101" i="146"/>
  <c r="AR101" i="146"/>
  <c r="AS101" i="146"/>
  <c r="AT101" i="146"/>
  <c r="AU101" i="146"/>
  <c r="CI37" i="209" s="1"/>
  <c r="AV101" i="146"/>
  <c r="CJ37" i="209" s="1"/>
  <c r="AW101" i="146"/>
  <c r="CK37" i="209" s="1"/>
  <c r="AX101" i="146"/>
  <c r="AY101" i="146"/>
  <c r="AI102" i="146"/>
  <c r="AJ102" i="146"/>
  <c r="AK102" i="146"/>
  <c r="AL102" i="146"/>
  <c r="AM102" i="146"/>
  <c r="AN102" i="146"/>
  <c r="AO102" i="146"/>
  <c r="AP102" i="146"/>
  <c r="AQ102" i="146"/>
  <c r="AR102" i="146"/>
  <c r="AS102" i="146"/>
  <c r="AT102" i="146"/>
  <c r="AU102" i="146"/>
  <c r="CI38" i="209" s="1"/>
  <c r="AV102" i="146"/>
  <c r="CJ38" i="209" s="1"/>
  <c r="AW102" i="146"/>
  <c r="CK38" i="209" s="1"/>
  <c r="AX102" i="146"/>
  <c r="AY102" i="146"/>
  <c r="AI103" i="146"/>
  <c r="AJ103" i="146"/>
  <c r="AK103" i="146"/>
  <c r="AL103" i="146"/>
  <c r="AM103" i="146"/>
  <c r="AN103" i="146"/>
  <c r="AO103" i="146"/>
  <c r="AP103" i="146"/>
  <c r="AQ103" i="146"/>
  <c r="AR103" i="146"/>
  <c r="AS103" i="146"/>
  <c r="AT103" i="146"/>
  <c r="AU103" i="146"/>
  <c r="CI39" i="209" s="1"/>
  <c r="AV103" i="146"/>
  <c r="CJ39" i="209" s="1"/>
  <c r="AW103" i="146"/>
  <c r="CK39" i="209" s="1"/>
  <c r="AX103" i="146"/>
  <c r="AY103" i="146"/>
  <c r="AI104" i="146"/>
  <c r="AJ104" i="146"/>
  <c r="AK104" i="146"/>
  <c r="AL104" i="146"/>
  <c r="AM104" i="146"/>
  <c r="AN104" i="146"/>
  <c r="AO104" i="146"/>
  <c r="AP104" i="146"/>
  <c r="AQ104" i="146"/>
  <c r="AR104" i="146"/>
  <c r="AS104" i="146"/>
  <c r="AT104" i="146"/>
  <c r="AU104" i="146"/>
  <c r="CI40" i="209" s="1"/>
  <c r="AV104" i="146"/>
  <c r="CJ40" i="209" s="1"/>
  <c r="AW104" i="146"/>
  <c r="CK40" i="209" s="1"/>
  <c r="AX104" i="146"/>
  <c r="AY104" i="146"/>
  <c r="AI105" i="146"/>
  <c r="AJ105" i="146"/>
  <c r="AK105" i="146"/>
  <c r="AL105" i="146"/>
  <c r="AM105" i="146"/>
  <c r="AN105" i="146"/>
  <c r="AO105" i="146"/>
  <c r="AP105" i="146"/>
  <c r="AQ105" i="146"/>
  <c r="AR105" i="146"/>
  <c r="AS105" i="146"/>
  <c r="AT105" i="146"/>
  <c r="AU105" i="146"/>
  <c r="CI41" i="209" s="1"/>
  <c r="AV105" i="146"/>
  <c r="CJ41" i="209" s="1"/>
  <c r="AW105" i="146"/>
  <c r="CK41" i="209" s="1"/>
  <c r="AX105" i="146"/>
  <c r="AY105" i="146"/>
  <c r="AI106" i="146"/>
  <c r="AJ106" i="146"/>
  <c r="AK106" i="146"/>
  <c r="AL106" i="146"/>
  <c r="AM106" i="146"/>
  <c r="AN106" i="146"/>
  <c r="AO106" i="146"/>
  <c r="AP106" i="146"/>
  <c r="AQ106" i="146"/>
  <c r="AR106" i="146"/>
  <c r="AS106" i="146"/>
  <c r="AT106" i="146"/>
  <c r="AU106" i="146"/>
  <c r="CI42" i="209" s="1"/>
  <c r="AV106" i="146"/>
  <c r="CJ42" i="209" s="1"/>
  <c r="AW106" i="146"/>
  <c r="CK42" i="209" s="1"/>
  <c r="AX106" i="146"/>
  <c r="AY106" i="146"/>
  <c r="AI107" i="146"/>
  <c r="AJ107" i="146"/>
  <c r="AK107" i="146"/>
  <c r="AL107" i="146"/>
  <c r="AM107" i="146"/>
  <c r="AN107" i="146"/>
  <c r="AO107" i="146"/>
  <c r="AP107" i="146"/>
  <c r="AQ107" i="146"/>
  <c r="AR107" i="146"/>
  <c r="AS107" i="146"/>
  <c r="AT107" i="146"/>
  <c r="AU107" i="146"/>
  <c r="CI43" i="209" s="1"/>
  <c r="AV107" i="146"/>
  <c r="CJ43" i="209" s="1"/>
  <c r="AW107" i="146"/>
  <c r="CK43" i="209" s="1"/>
  <c r="AX107" i="146"/>
  <c r="AY107" i="146"/>
  <c r="AI108" i="146"/>
  <c r="AJ108" i="146"/>
  <c r="AK108" i="146"/>
  <c r="AL108" i="146"/>
  <c r="AM108" i="146"/>
  <c r="AN108" i="146"/>
  <c r="AO108" i="146"/>
  <c r="AP108" i="146"/>
  <c r="AQ108" i="146"/>
  <c r="AR108" i="146"/>
  <c r="AS108" i="146"/>
  <c r="AT108" i="146"/>
  <c r="AU108" i="146"/>
  <c r="CI44" i="209" s="1"/>
  <c r="AV108" i="146"/>
  <c r="CJ44" i="209" s="1"/>
  <c r="AW108" i="146"/>
  <c r="CK44" i="209" s="1"/>
  <c r="AX108" i="146"/>
  <c r="AY108" i="146"/>
  <c r="AI109" i="146"/>
  <c r="AJ109" i="146"/>
  <c r="AK109" i="146"/>
  <c r="AL109" i="146"/>
  <c r="AM109" i="146"/>
  <c r="AN109" i="146"/>
  <c r="AO109" i="146"/>
  <c r="AP109" i="146"/>
  <c r="AQ109" i="146"/>
  <c r="AR109" i="146"/>
  <c r="AS109" i="146"/>
  <c r="AT109" i="146"/>
  <c r="AU109" i="146"/>
  <c r="CI45" i="209" s="1"/>
  <c r="AV109" i="146"/>
  <c r="CJ45" i="209" s="1"/>
  <c r="AW109" i="146"/>
  <c r="CK45" i="209" s="1"/>
  <c r="AX109" i="146"/>
  <c r="AY109" i="146"/>
  <c r="AI110" i="146"/>
  <c r="AJ110" i="146"/>
  <c r="AK110" i="146"/>
  <c r="AL110" i="146"/>
  <c r="AM110" i="146"/>
  <c r="AN110" i="146"/>
  <c r="AO110" i="146"/>
  <c r="AP110" i="146"/>
  <c r="AQ110" i="146"/>
  <c r="AR110" i="146"/>
  <c r="AS110" i="146"/>
  <c r="AT110" i="146"/>
  <c r="AU110" i="146"/>
  <c r="CI46" i="209" s="1"/>
  <c r="AV110" i="146"/>
  <c r="CJ46" i="209" s="1"/>
  <c r="AW110" i="146"/>
  <c r="CK46" i="209" s="1"/>
  <c r="AX110" i="146"/>
  <c r="AY110" i="146"/>
  <c r="AI111" i="146"/>
  <c r="AJ111" i="146"/>
  <c r="AK111" i="146"/>
  <c r="AL111" i="146"/>
  <c r="AM111" i="146"/>
  <c r="AN111" i="146"/>
  <c r="AO111" i="146"/>
  <c r="AP111" i="146"/>
  <c r="AQ111" i="146"/>
  <c r="AR111" i="146"/>
  <c r="AS111" i="146"/>
  <c r="AT111" i="146"/>
  <c r="AU111" i="146"/>
  <c r="CI47" i="209" s="1"/>
  <c r="AV111" i="146"/>
  <c r="CJ47" i="209" s="1"/>
  <c r="AW111" i="146"/>
  <c r="CK47" i="209" s="1"/>
  <c r="AX111" i="146"/>
  <c r="AY111" i="146"/>
  <c r="AI112" i="146"/>
  <c r="AJ112" i="146"/>
  <c r="AK112" i="146"/>
  <c r="AL112" i="146"/>
  <c r="AM112" i="146"/>
  <c r="AN112" i="146"/>
  <c r="AO112" i="146"/>
  <c r="AP112" i="146"/>
  <c r="AQ112" i="146"/>
  <c r="AR112" i="146"/>
  <c r="AS112" i="146"/>
  <c r="AT112" i="146"/>
  <c r="AU112" i="146"/>
  <c r="CI48" i="209" s="1"/>
  <c r="AV112" i="146"/>
  <c r="CJ48" i="209" s="1"/>
  <c r="AW112" i="146"/>
  <c r="CK48" i="209" s="1"/>
  <c r="AX112" i="146"/>
  <c r="AY112" i="146"/>
  <c r="AI113" i="146"/>
  <c r="AJ113" i="146"/>
  <c r="AK113" i="146"/>
  <c r="AL113" i="146"/>
  <c r="AM113" i="146"/>
  <c r="AN113" i="146"/>
  <c r="AO113" i="146"/>
  <c r="AP113" i="146"/>
  <c r="AQ113" i="146"/>
  <c r="AR113" i="146"/>
  <c r="AS113" i="146"/>
  <c r="AT113" i="146"/>
  <c r="AU113" i="146"/>
  <c r="CI7" i="204" s="1"/>
  <c r="AV113" i="146"/>
  <c r="CJ7" i="204" s="1"/>
  <c r="AW113" i="146"/>
  <c r="CK7" i="204" s="1"/>
  <c r="AX113" i="146"/>
  <c r="AY113" i="146"/>
  <c r="AI114" i="146"/>
  <c r="AJ114" i="146"/>
  <c r="AK114" i="146"/>
  <c r="AL114" i="146"/>
  <c r="AM114" i="146"/>
  <c r="AN114" i="146"/>
  <c r="AO114" i="146"/>
  <c r="AP114" i="146"/>
  <c r="AQ114" i="146"/>
  <c r="AR114" i="146"/>
  <c r="AS114" i="146"/>
  <c r="AT114" i="146"/>
  <c r="AU114" i="146"/>
  <c r="CI8" i="204" s="1"/>
  <c r="AV114" i="146"/>
  <c r="CJ8" i="204" s="1"/>
  <c r="AW114" i="146"/>
  <c r="CK8" i="204" s="1"/>
  <c r="AX114" i="146"/>
  <c r="AY114" i="146"/>
  <c r="AI115" i="146"/>
  <c r="AJ115" i="146"/>
  <c r="AK115" i="146"/>
  <c r="AL115" i="146"/>
  <c r="AM115" i="146"/>
  <c r="AN115" i="146"/>
  <c r="AO115" i="146"/>
  <c r="AP115" i="146"/>
  <c r="AQ115" i="146"/>
  <c r="AR115" i="146"/>
  <c r="AS115" i="146"/>
  <c r="AT115" i="146"/>
  <c r="AU115" i="146"/>
  <c r="AV115" i="146"/>
  <c r="AW115" i="146"/>
  <c r="AX115" i="146"/>
  <c r="AY115" i="146"/>
  <c r="AI116" i="146"/>
  <c r="AJ116" i="146"/>
  <c r="AK116" i="146"/>
  <c r="AL116" i="146"/>
  <c r="AM116" i="146"/>
  <c r="AN116" i="146"/>
  <c r="AO116" i="146"/>
  <c r="AP116" i="146"/>
  <c r="AQ116" i="146"/>
  <c r="AR116" i="146"/>
  <c r="AS116" i="146"/>
  <c r="AT116" i="146"/>
  <c r="AU116" i="146"/>
  <c r="AV116" i="146"/>
  <c r="AW116" i="146"/>
  <c r="AX116" i="146"/>
  <c r="AY116" i="146"/>
  <c r="AI117" i="146"/>
  <c r="AJ117" i="146"/>
  <c r="AK117" i="146"/>
  <c r="AL117" i="146"/>
  <c r="AM117" i="146"/>
  <c r="AN117" i="146"/>
  <c r="AO117" i="146"/>
  <c r="AP117" i="146"/>
  <c r="AQ117" i="146"/>
  <c r="AR117" i="146"/>
  <c r="AS117" i="146"/>
  <c r="AT117" i="146"/>
  <c r="AU117" i="146"/>
  <c r="AV117" i="146"/>
  <c r="AW117" i="146"/>
  <c r="AX117" i="146"/>
  <c r="AY117" i="146"/>
  <c r="AI118" i="146"/>
  <c r="AJ118" i="146"/>
  <c r="AK118" i="146"/>
  <c r="AL118" i="146"/>
  <c r="AM118" i="146"/>
  <c r="AN118" i="146"/>
  <c r="AO118" i="146"/>
  <c r="AP118" i="146"/>
  <c r="AQ118" i="146"/>
  <c r="AR118" i="146"/>
  <c r="AS118" i="146"/>
  <c r="AT118" i="146"/>
  <c r="AU118" i="146"/>
  <c r="AV118" i="146"/>
  <c r="AW118" i="146"/>
  <c r="AX118" i="146"/>
  <c r="AY118" i="146"/>
  <c r="AI119" i="146"/>
  <c r="AJ119" i="146"/>
  <c r="AK119" i="146"/>
  <c r="AL119" i="146"/>
  <c r="AM119" i="146"/>
  <c r="AN119" i="146"/>
  <c r="AO119" i="146"/>
  <c r="AP119" i="146"/>
  <c r="AQ119" i="146"/>
  <c r="AR119" i="146"/>
  <c r="AS119" i="146"/>
  <c r="AT119" i="146"/>
  <c r="AU119" i="146"/>
  <c r="AV119" i="146"/>
  <c r="AW119" i="146"/>
  <c r="AX119" i="146"/>
  <c r="AY119" i="146"/>
  <c r="AI120" i="146"/>
  <c r="AJ120" i="146"/>
  <c r="AK120" i="146"/>
  <c r="AL120" i="146"/>
  <c r="AM120" i="146"/>
  <c r="AN120" i="146"/>
  <c r="AO120" i="146"/>
  <c r="AP120" i="146"/>
  <c r="AQ120" i="146"/>
  <c r="AR120" i="146"/>
  <c r="AS120" i="146"/>
  <c r="AT120" i="146"/>
  <c r="AU120" i="146"/>
  <c r="AV120" i="146"/>
  <c r="AW120" i="146"/>
  <c r="AX120" i="146"/>
  <c r="AY120" i="146"/>
  <c r="AI121" i="146"/>
  <c r="AJ121" i="146"/>
  <c r="AK121" i="146"/>
  <c r="AL121" i="146"/>
  <c r="AM121" i="146"/>
  <c r="AN121" i="146"/>
  <c r="AO121" i="146"/>
  <c r="AP121" i="146"/>
  <c r="AQ121" i="146"/>
  <c r="AR121" i="146"/>
  <c r="AS121" i="146"/>
  <c r="AT121" i="146"/>
  <c r="AU121" i="146"/>
  <c r="AV121" i="146"/>
  <c r="AW121" i="146"/>
  <c r="AX121" i="146"/>
  <c r="AY121" i="146"/>
  <c r="AI122" i="146"/>
  <c r="AJ122" i="146"/>
  <c r="AK122" i="146"/>
  <c r="AL122" i="146"/>
  <c r="AM122" i="146"/>
  <c r="AN122" i="146"/>
  <c r="AO122" i="146"/>
  <c r="AP122" i="146"/>
  <c r="AQ122" i="146"/>
  <c r="AR122" i="146"/>
  <c r="AS122" i="146"/>
  <c r="AT122" i="146"/>
  <c r="AU122" i="146"/>
  <c r="AV122" i="146"/>
  <c r="AW122" i="146"/>
  <c r="AX122" i="146"/>
  <c r="AY122" i="146"/>
  <c r="AI123" i="146"/>
  <c r="AJ123" i="146"/>
  <c r="AK123" i="146"/>
  <c r="AL123" i="146"/>
  <c r="AM123" i="146"/>
  <c r="AN123" i="146"/>
  <c r="AO123" i="146"/>
  <c r="AP123" i="146"/>
  <c r="AQ123" i="146"/>
  <c r="AR123" i="146"/>
  <c r="AS123" i="146"/>
  <c r="AT123" i="146"/>
  <c r="AU123" i="146"/>
  <c r="AV123" i="146"/>
  <c r="AW123" i="146"/>
  <c r="AX123" i="146"/>
  <c r="AY123" i="146"/>
  <c r="AI124" i="146"/>
  <c r="AJ124" i="146"/>
  <c r="AK124" i="146"/>
  <c r="AL124" i="146"/>
  <c r="AM124" i="146"/>
  <c r="AN124" i="146"/>
  <c r="AO124" i="146"/>
  <c r="AP124" i="146"/>
  <c r="AQ124" i="146"/>
  <c r="AR124" i="146"/>
  <c r="AS124" i="146"/>
  <c r="AT124" i="146"/>
  <c r="AU124" i="146"/>
  <c r="CI9" i="204" s="1"/>
  <c r="AV124" i="146"/>
  <c r="CJ9" i="204" s="1"/>
  <c r="AW124" i="146"/>
  <c r="CK9" i="204" s="1"/>
  <c r="AX124" i="146"/>
  <c r="AY124" i="146"/>
  <c r="AI125" i="146"/>
  <c r="AJ125" i="146"/>
  <c r="AK125" i="146"/>
  <c r="AL125" i="146"/>
  <c r="AM125" i="146"/>
  <c r="AN125" i="146"/>
  <c r="AO125" i="146"/>
  <c r="AP125" i="146"/>
  <c r="AQ125" i="146"/>
  <c r="AR125" i="146"/>
  <c r="AS125" i="146"/>
  <c r="AT125" i="146"/>
  <c r="AU125" i="146"/>
  <c r="CI10" i="204" s="1"/>
  <c r="AV125" i="146"/>
  <c r="CJ10" i="204" s="1"/>
  <c r="AW125" i="146"/>
  <c r="CK10" i="204" s="1"/>
  <c r="AX125" i="146"/>
  <c r="AY125" i="146"/>
  <c r="AI126" i="146"/>
  <c r="AJ126" i="146"/>
  <c r="AK126" i="146"/>
  <c r="AL126" i="146"/>
  <c r="AM126" i="146"/>
  <c r="AN126" i="146"/>
  <c r="AO126" i="146"/>
  <c r="AP126" i="146"/>
  <c r="AQ126" i="146"/>
  <c r="AR126" i="146"/>
  <c r="AS126" i="146"/>
  <c r="AT126" i="146"/>
  <c r="AU126" i="146"/>
  <c r="CI11" i="204" s="1"/>
  <c r="AV126" i="146"/>
  <c r="CJ11" i="204" s="1"/>
  <c r="AW126" i="146"/>
  <c r="CK11" i="204" s="1"/>
  <c r="AX126" i="146"/>
  <c r="AY126" i="146"/>
  <c r="AI127" i="146"/>
  <c r="AJ127" i="146"/>
  <c r="AK127" i="146"/>
  <c r="AL127" i="146"/>
  <c r="AM127" i="146"/>
  <c r="AN127" i="146"/>
  <c r="AO127" i="146"/>
  <c r="AP127" i="146"/>
  <c r="AQ127" i="146"/>
  <c r="AR127" i="146"/>
  <c r="AS127" i="146"/>
  <c r="AT127" i="146"/>
  <c r="AU127" i="146"/>
  <c r="CI12" i="204" s="1"/>
  <c r="AV127" i="146"/>
  <c r="CJ12" i="204" s="1"/>
  <c r="AW127" i="146"/>
  <c r="CK12" i="204" s="1"/>
  <c r="AX127" i="146"/>
  <c r="AY127" i="146"/>
  <c r="AI128" i="146"/>
  <c r="AJ128" i="146"/>
  <c r="AK128" i="146"/>
  <c r="AL128" i="146"/>
  <c r="AM128" i="146"/>
  <c r="AN128" i="146"/>
  <c r="AO128" i="146"/>
  <c r="AP128" i="146"/>
  <c r="AQ128" i="146"/>
  <c r="AR128" i="146"/>
  <c r="AS128" i="146"/>
  <c r="AT128" i="146"/>
  <c r="AU128" i="146"/>
  <c r="CI13" i="204" s="1"/>
  <c r="AV128" i="146"/>
  <c r="CJ13" i="204" s="1"/>
  <c r="AW128" i="146"/>
  <c r="CK13" i="204" s="1"/>
  <c r="AX128" i="146"/>
  <c r="AY128" i="146"/>
  <c r="AI129" i="146"/>
  <c r="AJ129" i="146"/>
  <c r="AK129" i="146"/>
  <c r="AL129" i="146"/>
  <c r="AM129" i="146"/>
  <c r="AN129" i="146"/>
  <c r="AO129" i="146"/>
  <c r="AP129" i="146"/>
  <c r="AQ129" i="146"/>
  <c r="AR129" i="146"/>
  <c r="AS129" i="146"/>
  <c r="AT129" i="146"/>
  <c r="AU129" i="146"/>
  <c r="CI14" i="204" s="1"/>
  <c r="AV129" i="146"/>
  <c r="CJ14" i="204" s="1"/>
  <c r="AW129" i="146"/>
  <c r="CK14" i="204" s="1"/>
  <c r="AX129" i="146"/>
  <c r="AY129" i="146"/>
  <c r="AI130" i="146"/>
  <c r="AJ130" i="146"/>
  <c r="AK130" i="146"/>
  <c r="AL130" i="146"/>
  <c r="AM130" i="146"/>
  <c r="AN130" i="146"/>
  <c r="AO130" i="146"/>
  <c r="AP130" i="146"/>
  <c r="AQ130" i="146"/>
  <c r="AR130" i="146"/>
  <c r="AS130" i="146"/>
  <c r="AT130" i="146"/>
  <c r="AU130" i="146"/>
  <c r="CI15" i="204" s="1"/>
  <c r="AV130" i="146"/>
  <c r="CJ15" i="204" s="1"/>
  <c r="AW130" i="146"/>
  <c r="CK15" i="204" s="1"/>
  <c r="AX130" i="146"/>
  <c r="AY130" i="146"/>
  <c r="AI131" i="146"/>
  <c r="AJ131" i="146"/>
  <c r="AK131" i="146"/>
  <c r="AL131" i="146"/>
  <c r="AM131" i="146"/>
  <c r="AN131" i="146"/>
  <c r="AO131" i="146"/>
  <c r="AP131" i="146"/>
  <c r="AQ131" i="146"/>
  <c r="AR131" i="146"/>
  <c r="AS131" i="146"/>
  <c r="AT131" i="146"/>
  <c r="AU131" i="146"/>
  <c r="CI16" i="204" s="1"/>
  <c r="AV131" i="146"/>
  <c r="CJ16" i="204" s="1"/>
  <c r="AW131" i="146"/>
  <c r="CK16" i="204" s="1"/>
  <c r="AX131" i="146"/>
  <c r="AY131" i="146"/>
  <c r="AI132" i="146"/>
  <c r="AJ132" i="146"/>
  <c r="AK132" i="146"/>
  <c r="AL132" i="146"/>
  <c r="AM132" i="146"/>
  <c r="AN132" i="146"/>
  <c r="AO132" i="146"/>
  <c r="AP132" i="146"/>
  <c r="AQ132" i="146"/>
  <c r="AR132" i="146"/>
  <c r="AS132" i="146"/>
  <c r="AT132" i="146"/>
  <c r="AU132" i="146"/>
  <c r="CI17" i="204" s="1"/>
  <c r="AV132" i="146"/>
  <c r="CJ17" i="204" s="1"/>
  <c r="AW132" i="146"/>
  <c r="CK17" i="204" s="1"/>
  <c r="AX132" i="146"/>
  <c r="AY132" i="146"/>
  <c r="AI133" i="146"/>
  <c r="AJ133" i="146"/>
  <c r="AK133" i="146"/>
  <c r="AL133" i="146"/>
  <c r="AM133" i="146"/>
  <c r="AN133" i="146"/>
  <c r="AO133" i="146"/>
  <c r="AP133" i="146"/>
  <c r="AQ133" i="146"/>
  <c r="AR133" i="146"/>
  <c r="AS133" i="146"/>
  <c r="AT133" i="146"/>
  <c r="AU133" i="146"/>
  <c r="CI18" i="204" s="1"/>
  <c r="AV133" i="146"/>
  <c r="CJ18" i="204" s="1"/>
  <c r="AW133" i="146"/>
  <c r="CK18" i="204" s="1"/>
  <c r="AX133" i="146"/>
  <c r="AY133" i="146"/>
  <c r="AI134" i="146"/>
  <c r="AJ134" i="146"/>
  <c r="AK134" i="146"/>
  <c r="AL134" i="146"/>
  <c r="AM134" i="146"/>
  <c r="AN134" i="146"/>
  <c r="AO134" i="146"/>
  <c r="AP134" i="146"/>
  <c r="AQ134" i="146"/>
  <c r="AR134" i="146"/>
  <c r="AS134" i="146"/>
  <c r="AT134" i="146"/>
  <c r="AU134" i="146"/>
  <c r="CI19" i="204" s="1"/>
  <c r="AV134" i="146"/>
  <c r="CJ19" i="204" s="1"/>
  <c r="AW134" i="146"/>
  <c r="CK19" i="204" s="1"/>
  <c r="AX134" i="146"/>
  <c r="AY134" i="146"/>
  <c r="AI135" i="146"/>
  <c r="AJ135" i="146"/>
  <c r="AK135" i="146"/>
  <c r="AL135" i="146"/>
  <c r="AM135" i="146"/>
  <c r="AN135" i="146"/>
  <c r="AO135" i="146"/>
  <c r="AP135" i="146"/>
  <c r="AQ135" i="146"/>
  <c r="AR135" i="146"/>
  <c r="AS135" i="146"/>
  <c r="AT135" i="146"/>
  <c r="AU135" i="146"/>
  <c r="CI20" i="204" s="1"/>
  <c r="AV135" i="146"/>
  <c r="CJ20" i="204" s="1"/>
  <c r="AW135" i="146"/>
  <c r="CK20" i="204" s="1"/>
  <c r="AX135" i="146"/>
  <c r="AY135" i="146"/>
  <c r="AI136" i="146"/>
  <c r="AJ136" i="146"/>
  <c r="AK136" i="146"/>
  <c r="AL136" i="146"/>
  <c r="AM136" i="146"/>
  <c r="AN136" i="146"/>
  <c r="AO136" i="146"/>
  <c r="AP136" i="146"/>
  <c r="AQ136" i="146"/>
  <c r="AR136" i="146"/>
  <c r="AS136" i="146"/>
  <c r="AT136" i="146"/>
  <c r="AU136" i="146"/>
  <c r="CI21" i="204" s="1"/>
  <c r="AV136" i="146"/>
  <c r="CJ21" i="204" s="1"/>
  <c r="AW136" i="146"/>
  <c r="CK21" i="204" s="1"/>
  <c r="AX136" i="146"/>
  <c r="AY136" i="146"/>
  <c r="AI137" i="146"/>
  <c r="AJ137" i="146"/>
  <c r="AK137" i="146"/>
  <c r="AL137" i="146"/>
  <c r="AM137" i="146"/>
  <c r="AN137" i="146"/>
  <c r="AO137" i="146"/>
  <c r="AP137" i="146"/>
  <c r="AQ137" i="146"/>
  <c r="AR137" i="146"/>
  <c r="AS137" i="146"/>
  <c r="AT137" i="146"/>
  <c r="AU137" i="146"/>
  <c r="CI22" i="204" s="1"/>
  <c r="AV137" i="146"/>
  <c r="CJ22" i="204" s="1"/>
  <c r="AW137" i="146"/>
  <c r="CK22" i="204" s="1"/>
  <c r="AX137" i="146"/>
  <c r="AY137" i="146"/>
  <c r="AI138" i="146"/>
  <c r="AJ138" i="146"/>
  <c r="AK138" i="146"/>
  <c r="AL138" i="146"/>
  <c r="AM138" i="146"/>
  <c r="AN138" i="146"/>
  <c r="AO138" i="146"/>
  <c r="AP138" i="146"/>
  <c r="AQ138" i="146"/>
  <c r="AR138" i="146"/>
  <c r="AS138" i="146"/>
  <c r="AT138" i="146"/>
  <c r="AU138" i="146"/>
  <c r="CI23" i="204" s="1"/>
  <c r="AV138" i="146"/>
  <c r="CJ23" i="204" s="1"/>
  <c r="AW138" i="146"/>
  <c r="CK23" i="204" s="1"/>
  <c r="AX138" i="146"/>
  <c r="AY138" i="146"/>
  <c r="AI139" i="146"/>
  <c r="AJ139" i="146"/>
  <c r="AK139" i="146"/>
  <c r="AL139" i="146"/>
  <c r="AM139" i="146"/>
  <c r="AN139" i="146"/>
  <c r="AO139" i="146"/>
  <c r="AP139" i="146"/>
  <c r="AQ139" i="146"/>
  <c r="AR139" i="146"/>
  <c r="AS139" i="146"/>
  <c r="AT139" i="146"/>
  <c r="AU139" i="146"/>
  <c r="CI24" i="204" s="1"/>
  <c r="AV139" i="146"/>
  <c r="CJ24" i="204" s="1"/>
  <c r="AW139" i="146"/>
  <c r="CK24" i="204" s="1"/>
  <c r="AX139" i="146"/>
  <c r="AY139" i="146"/>
  <c r="AI140" i="146"/>
  <c r="AJ140" i="146"/>
  <c r="AK140" i="146"/>
  <c r="AL140" i="146"/>
  <c r="AM140" i="146"/>
  <c r="AN140" i="146"/>
  <c r="AO140" i="146"/>
  <c r="AP140" i="146"/>
  <c r="AQ140" i="146"/>
  <c r="AR140" i="146"/>
  <c r="AS140" i="146"/>
  <c r="AT140" i="146"/>
  <c r="AU140" i="146"/>
  <c r="CI25" i="204" s="1"/>
  <c r="AV140" i="146"/>
  <c r="CJ25" i="204" s="1"/>
  <c r="AW140" i="146"/>
  <c r="CK25" i="204" s="1"/>
  <c r="AX140" i="146"/>
  <c r="AY140" i="146"/>
  <c r="AI141" i="146"/>
  <c r="AJ141" i="146"/>
  <c r="AK141" i="146"/>
  <c r="AL141" i="146"/>
  <c r="AM141" i="146"/>
  <c r="AN141" i="146"/>
  <c r="AO141" i="146"/>
  <c r="AP141" i="146"/>
  <c r="AQ141" i="146"/>
  <c r="AR141" i="146"/>
  <c r="AS141" i="146"/>
  <c r="AT141" i="146"/>
  <c r="AU141" i="146"/>
  <c r="CI26" i="204" s="1"/>
  <c r="AV141" i="146"/>
  <c r="CJ26" i="204" s="1"/>
  <c r="AW141" i="146"/>
  <c r="CK26" i="204" s="1"/>
  <c r="AX141" i="146"/>
  <c r="AY141" i="146"/>
  <c r="AI142" i="146"/>
  <c r="AJ142" i="146"/>
  <c r="AK142" i="146"/>
  <c r="AL142" i="146"/>
  <c r="AM142" i="146"/>
  <c r="AN142" i="146"/>
  <c r="AO142" i="146"/>
  <c r="AP142" i="146"/>
  <c r="AQ142" i="146"/>
  <c r="AR142" i="146"/>
  <c r="AS142" i="146"/>
  <c r="AT142" i="146"/>
  <c r="AU142" i="146"/>
  <c r="CI27" i="204" s="1"/>
  <c r="AV142" i="146"/>
  <c r="CJ27" i="204" s="1"/>
  <c r="AW142" i="146"/>
  <c r="CK27" i="204" s="1"/>
  <c r="AX142" i="146"/>
  <c r="AY142" i="146"/>
  <c r="AI143" i="146"/>
  <c r="AJ143" i="146"/>
  <c r="AK143" i="146"/>
  <c r="AL143" i="146"/>
  <c r="AM143" i="146"/>
  <c r="AN143" i="146"/>
  <c r="AO143" i="146"/>
  <c r="AP143" i="146"/>
  <c r="AQ143" i="146"/>
  <c r="AR143" i="146"/>
  <c r="AS143" i="146"/>
  <c r="AT143" i="146"/>
  <c r="AU143" i="146"/>
  <c r="CI28" i="204" s="1"/>
  <c r="AV143" i="146"/>
  <c r="CJ28" i="204" s="1"/>
  <c r="AW143" i="146"/>
  <c r="CK28" i="204" s="1"/>
  <c r="AX143" i="146"/>
  <c r="AY143" i="146"/>
  <c r="AI144" i="146"/>
  <c r="AJ144" i="146"/>
  <c r="AK144" i="146"/>
  <c r="AL144" i="146"/>
  <c r="AM144" i="146"/>
  <c r="AN144" i="146"/>
  <c r="AO144" i="146"/>
  <c r="AP144" i="146"/>
  <c r="AQ144" i="146"/>
  <c r="AR144" i="146"/>
  <c r="AS144" i="146"/>
  <c r="AT144" i="146"/>
  <c r="AU144" i="146"/>
  <c r="CI29" i="204" s="1"/>
  <c r="AV144" i="146"/>
  <c r="CJ29" i="204" s="1"/>
  <c r="AW144" i="146"/>
  <c r="CK29" i="204" s="1"/>
  <c r="AX144" i="146"/>
  <c r="AY144" i="146"/>
  <c r="AI145" i="146"/>
  <c r="AJ145" i="146"/>
  <c r="AK145" i="146"/>
  <c r="AL145" i="146"/>
  <c r="AM145" i="146"/>
  <c r="AN145" i="146"/>
  <c r="AO145" i="146"/>
  <c r="AP145" i="146"/>
  <c r="AQ145" i="146"/>
  <c r="AR145" i="146"/>
  <c r="AS145" i="146"/>
  <c r="AT145" i="146"/>
  <c r="AU145" i="146"/>
  <c r="CI30" i="204" s="1"/>
  <c r="AV145" i="146"/>
  <c r="CJ30" i="204" s="1"/>
  <c r="AW145" i="146"/>
  <c r="CK30" i="204" s="1"/>
  <c r="AX145" i="146"/>
  <c r="AY145" i="146"/>
  <c r="AI146" i="146"/>
  <c r="AJ146" i="146"/>
  <c r="AK146" i="146"/>
  <c r="AL146" i="146"/>
  <c r="AM146" i="146"/>
  <c r="AN146" i="146"/>
  <c r="AO146" i="146"/>
  <c r="AP146" i="146"/>
  <c r="AQ146" i="146"/>
  <c r="AR146" i="146"/>
  <c r="AS146" i="146"/>
  <c r="AT146" i="146"/>
  <c r="AU146" i="146"/>
  <c r="CI31" i="204" s="1"/>
  <c r="AV146" i="146"/>
  <c r="CJ31" i="204" s="1"/>
  <c r="AW146" i="146"/>
  <c r="CK31" i="204" s="1"/>
  <c r="AX146" i="146"/>
  <c r="AY146" i="146"/>
  <c r="AI147" i="146"/>
  <c r="AJ147" i="146"/>
  <c r="AK147" i="146"/>
  <c r="AL147" i="146"/>
  <c r="AM147" i="146"/>
  <c r="AN147" i="146"/>
  <c r="AO147" i="146"/>
  <c r="AP147" i="146"/>
  <c r="AQ147" i="146"/>
  <c r="AR147" i="146"/>
  <c r="AS147" i="146"/>
  <c r="AT147" i="146"/>
  <c r="AU147" i="146"/>
  <c r="CI32" i="204" s="1"/>
  <c r="AV147" i="146"/>
  <c r="CJ32" i="204" s="1"/>
  <c r="AW147" i="146"/>
  <c r="CK32" i="204" s="1"/>
  <c r="AX147" i="146"/>
  <c r="AY147" i="146"/>
  <c r="AI148" i="146"/>
  <c r="AJ148" i="146"/>
  <c r="AK148" i="146"/>
  <c r="AL148" i="146"/>
  <c r="AM148" i="146"/>
  <c r="AN148" i="146"/>
  <c r="AO148" i="146"/>
  <c r="AP148" i="146"/>
  <c r="AQ148" i="146"/>
  <c r="AR148" i="146"/>
  <c r="AS148" i="146"/>
  <c r="AT148" i="146"/>
  <c r="AU148" i="146"/>
  <c r="CI33" i="204" s="1"/>
  <c r="AV148" i="146"/>
  <c r="CJ33" i="204" s="1"/>
  <c r="AW148" i="146"/>
  <c r="CK33" i="204" s="1"/>
  <c r="AX148" i="146"/>
  <c r="AY148" i="146"/>
  <c r="AI149" i="146"/>
  <c r="AJ149" i="146"/>
  <c r="AK149" i="146"/>
  <c r="AL149" i="146"/>
  <c r="AM149" i="146"/>
  <c r="AN149" i="146"/>
  <c r="AO149" i="146"/>
  <c r="AP149" i="146"/>
  <c r="AQ149" i="146"/>
  <c r="AR149" i="146"/>
  <c r="AS149" i="146"/>
  <c r="AT149" i="146"/>
  <c r="AU149" i="146"/>
  <c r="CI34" i="204" s="1"/>
  <c r="AV149" i="146"/>
  <c r="CJ34" i="204" s="1"/>
  <c r="AW149" i="146"/>
  <c r="CK34" i="204" s="1"/>
  <c r="AX149" i="146"/>
  <c r="AY149" i="146"/>
  <c r="AI150" i="146"/>
  <c r="AJ150" i="146"/>
  <c r="AK150" i="146"/>
  <c r="AL150" i="146"/>
  <c r="AM150" i="146"/>
  <c r="AN150" i="146"/>
  <c r="AO150" i="146"/>
  <c r="AP150" i="146"/>
  <c r="AQ150" i="146"/>
  <c r="AR150" i="146"/>
  <c r="AS150" i="146"/>
  <c r="AT150" i="146"/>
  <c r="AU150" i="146"/>
  <c r="CI35" i="204" s="1"/>
  <c r="AV150" i="146"/>
  <c r="CJ35" i="204" s="1"/>
  <c r="AW150" i="146"/>
  <c r="CK35" i="204" s="1"/>
  <c r="AX150" i="146"/>
  <c r="AY150" i="146"/>
  <c r="AI151" i="146"/>
  <c r="AJ151" i="146"/>
  <c r="AK151" i="146"/>
  <c r="AL151" i="146"/>
  <c r="AM151" i="146"/>
  <c r="AN151" i="146"/>
  <c r="AO151" i="146"/>
  <c r="AP151" i="146"/>
  <c r="AQ151" i="146"/>
  <c r="AR151" i="146"/>
  <c r="AS151" i="146"/>
  <c r="AT151" i="146"/>
  <c r="AU151" i="146"/>
  <c r="CI36" i="204" s="1"/>
  <c r="AV151" i="146"/>
  <c r="CJ36" i="204" s="1"/>
  <c r="AW151" i="146"/>
  <c r="CK36" i="204" s="1"/>
  <c r="AX151" i="146"/>
  <c r="BB151" i="146" s="1"/>
  <c r="CL36" i="204" s="1"/>
  <c r="AY151" i="146"/>
  <c r="AI152" i="146"/>
  <c r="AJ152" i="146"/>
  <c r="AK152" i="146"/>
  <c r="AL152" i="146"/>
  <c r="AM152" i="146"/>
  <c r="AN152" i="146"/>
  <c r="AO152" i="146"/>
  <c r="AP152" i="146"/>
  <c r="AQ152" i="146"/>
  <c r="AR152" i="146"/>
  <c r="AS152" i="146"/>
  <c r="AT152" i="146"/>
  <c r="AU152" i="146"/>
  <c r="CI37" i="204" s="1"/>
  <c r="AV152" i="146"/>
  <c r="CJ37" i="204" s="1"/>
  <c r="AW152" i="146"/>
  <c r="CK37" i="204" s="1"/>
  <c r="AX152" i="146"/>
  <c r="AY152" i="146"/>
  <c r="AI153" i="146"/>
  <c r="AJ153" i="146"/>
  <c r="AK153" i="146"/>
  <c r="AL153" i="146"/>
  <c r="AM153" i="146"/>
  <c r="AN153" i="146"/>
  <c r="AO153" i="146"/>
  <c r="AP153" i="146"/>
  <c r="AQ153" i="146"/>
  <c r="AR153" i="146"/>
  <c r="AS153" i="146"/>
  <c r="AT153" i="146"/>
  <c r="AU153" i="146"/>
  <c r="CI38" i="204" s="1"/>
  <c r="AV153" i="146"/>
  <c r="CJ38" i="204" s="1"/>
  <c r="AW153" i="146"/>
  <c r="CK38" i="204" s="1"/>
  <c r="AX153" i="146"/>
  <c r="AY153" i="146"/>
  <c r="AI154" i="146"/>
  <c r="AJ154" i="146"/>
  <c r="AK154" i="146"/>
  <c r="AL154" i="146"/>
  <c r="AM154" i="146"/>
  <c r="AN154" i="146"/>
  <c r="AO154" i="146"/>
  <c r="AP154" i="146"/>
  <c r="AQ154" i="146"/>
  <c r="AR154" i="146"/>
  <c r="AS154" i="146"/>
  <c r="AT154" i="146"/>
  <c r="AU154" i="146"/>
  <c r="CI39" i="204" s="1"/>
  <c r="AV154" i="146"/>
  <c r="CJ39" i="204" s="1"/>
  <c r="AW154" i="146"/>
  <c r="CK39" i="204" s="1"/>
  <c r="AX154" i="146"/>
  <c r="AY154" i="146"/>
  <c r="AI155" i="146"/>
  <c r="AJ155" i="146"/>
  <c r="AK155" i="146"/>
  <c r="AL155" i="146"/>
  <c r="AM155" i="146"/>
  <c r="AN155" i="146"/>
  <c r="AO155" i="146"/>
  <c r="AP155" i="146"/>
  <c r="AQ155" i="146"/>
  <c r="AR155" i="146"/>
  <c r="AS155" i="146"/>
  <c r="AT155" i="146"/>
  <c r="AU155" i="146"/>
  <c r="CI40" i="204" s="1"/>
  <c r="AV155" i="146"/>
  <c r="CJ40" i="204" s="1"/>
  <c r="AW155" i="146"/>
  <c r="CK40" i="204" s="1"/>
  <c r="AX155" i="146"/>
  <c r="AY155" i="146"/>
  <c r="AI156" i="146"/>
  <c r="AJ156" i="146"/>
  <c r="AK156" i="146"/>
  <c r="AL156" i="146"/>
  <c r="AM156" i="146"/>
  <c r="AN156" i="146"/>
  <c r="AO156" i="146"/>
  <c r="AP156" i="146"/>
  <c r="AQ156" i="146"/>
  <c r="AR156" i="146"/>
  <c r="AS156" i="146"/>
  <c r="AT156" i="146"/>
  <c r="AU156" i="146"/>
  <c r="CI41" i="204" s="1"/>
  <c r="AV156" i="146"/>
  <c r="CJ41" i="204" s="1"/>
  <c r="AW156" i="146"/>
  <c r="CK41" i="204" s="1"/>
  <c r="AX156" i="146"/>
  <c r="AY156" i="146"/>
  <c r="AI157" i="146"/>
  <c r="AJ157" i="146"/>
  <c r="AK157" i="146"/>
  <c r="AL157" i="146"/>
  <c r="AM157" i="146"/>
  <c r="AN157" i="146"/>
  <c r="AO157" i="146"/>
  <c r="AP157" i="146"/>
  <c r="AQ157" i="146"/>
  <c r="AR157" i="146"/>
  <c r="AS157" i="146"/>
  <c r="AT157" i="146"/>
  <c r="AU157" i="146"/>
  <c r="CI42" i="204" s="1"/>
  <c r="AV157" i="146"/>
  <c r="CJ42" i="204" s="1"/>
  <c r="AW157" i="146"/>
  <c r="CK42" i="204" s="1"/>
  <c r="AX157" i="146"/>
  <c r="AY157" i="146"/>
  <c r="AI158" i="146"/>
  <c r="AJ158" i="146"/>
  <c r="AK158" i="146"/>
  <c r="AL158" i="146"/>
  <c r="AM158" i="146"/>
  <c r="AN158" i="146"/>
  <c r="AO158" i="146"/>
  <c r="AP158" i="146"/>
  <c r="AQ158" i="146"/>
  <c r="AR158" i="146"/>
  <c r="AS158" i="146"/>
  <c r="AT158" i="146"/>
  <c r="AU158" i="146"/>
  <c r="CI43" i="204" s="1"/>
  <c r="AV158" i="146"/>
  <c r="CJ43" i="204" s="1"/>
  <c r="AW158" i="146"/>
  <c r="CK43" i="204" s="1"/>
  <c r="AX158" i="146"/>
  <c r="AY158" i="146"/>
  <c r="AI159" i="146"/>
  <c r="AJ159" i="146"/>
  <c r="AK159" i="146"/>
  <c r="AL159" i="146"/>
  <c r="AM159" i="146"/>
  <c r="AN159" i="146"/>
  <c r="AO159" i="146"/>
  <c r="AP159" i="146"/>
  <c r="AQ159" i="146"/>
  <c r="AR159" i="146"/>
  <c r="AS159" i="146"/>
  <c r="AT159" i="146"/>
  <c r="AU159" i="146"/>
  <c r="CI44" i="204" s="1"/>
  <c r="AV159" i="146"/>
  <c r="CJ44" i="204" s="1"/>
  <c r="AW159" i="146"/>
  <c r="CK44" i="204" s="1"/>
  <c r="AX159" i="146"/>
  <c r="AY159" i="146"/>
  <c r="AI160" i="146"/>
  <c r="AJ160" i="146"/>
  <c r="AK160" i="146"/>
  <c r="AL160" i="146"/>
  <c r="AM160" i="146"/>
  <c r="AN160" i="146"/>
  <c r="AO160" i="146"/>
  <c r="AP160" i="146"/>
  <c r="AQ160" i="146"/>
  <c r="AR160" i="146"/>
  <c r="AS160" i="146"/>
  <c r="AT160" i="146"/>
  <c r="AU160" i="146"/>
  <c r="CI45" i="204" s="1"/>
  <c r="AV160" i="146"/>
  <c r="CJ45" i="204" s="1"/>
  <c r="AW160" i="146"/>
  <c r="CK45" i="204" s="1"/>
  <c r="AX160" i="146"/>
  <c r="AY160" i="146"/>
  <c r="AI161" i="146"/>
  <c r="AJ161" i="146"/>
  <c r="AK161" i="146"/>
  <c r="AL161" i="146"/>
  <c r="AM161" i="146"/>
  <c r="AN161" i="146"/>
  <c r="AO161" i="146"/>
  <c r="AP161" i="146"/>
  <c r="AQ161" i="146"/>
  <c r="AR161" i="146"/>
  <c r="AS161" i="146"/>
  <c r="AT161" i="146"/>
  <c r="AU161" i="146"/>
  <c r="CI46" i="204" s="1"/>
  <c r="AV161" i="146"/>
  <c r="CJ46" i="204" s="1"/>
  <c r="AW161" i="146"/>
  <c r="CK46" i="204" s="1"/>
  <c r="AX161" i="146"/>
  <c r="AY161" i="146"/>
  <c r="AI162" i="146"/>
  <c r="AJ162" i="146"/>
  <c r="AK162" i="146"/>
  <c r="AL162" i="146"/>
  <c r="AM162" i="146"/>
  <c r="AN162" i="146"/>
  <c r="AO162" i="146"/>
  <c r="AP162" i="146"/>
  <c r="AQ162" i="146"/>
  <c r="AR162" i="146"/>
  <c r="AS162" i="146"/>
  <c r="AT162" i="146"/>
  <c r="AU162" i="146"/>
  <c r="CI47" i="204" s="1"/>
  <c r="AV162" i="146"/>
  <c r="CJ47" i="204" s="1"/>
  <c r="AW162" i="146"/>
  <c r="CK47" i="204" s="1"/>
  <c r="AX162" i="146"/>
  <c r="AY162" i="146"/>
  <c r="AI163" i="146"/>
  <c r="AJ163" i="146"/>
  <c r="AK163" i="146"/>
  <c r="AL163" i="146"/>
  <c r="AM163" i="146"/>
  <c r="AN163" i="146"/>
  <c r="AO163" i="146"/>
  <c r="AP163" i="146"/>
  <c r="AQ163" i="146"/>
  <c r="AR163" i="146"/>
  <c r="AS163" i="146"/>
  <c r="AT163" i="146"/>
  <c r="AU163" i="146"/>
  <c r="CI48" i="204" s="1"/>
  <c r="AV163" i="146"/>
  <c r="CJ48" i="204" s="1"/>
  <c r="AW163" i="146"/>
  <c r="CK48" i="204" s="1"/>
  <c r="AX163" i="146"/>
  <c r="AY163" i="146"/>
  <c r="AJ62" i="146"/>
  <c r="AK62" i="146"/>
  <c r="AL62" i="146"/>
  <c r="AM62" i="146"/>
  <c r="AN62" i="146"/>
  <c r="AO62" i="146"/>
  <c r="AP62" i="146"/>
  <c r="AQ62" i="146"/>
  <c r="AR62" i="146"/>
  <c r="AS62" i="146"/>
  <c r="AT62" i="146"/>
  <c r="AU62" i="146"/>
  <c r="CI7" i="209" s="1"/>
  <c r="AV62" i="146"/>
  <c r="CJ7" i="209" s="1"/>
  <c r="AW62" i="146"/>
  <c r="CK7" i="209" s="1"/>
  <c r="AX62" i="146"/>
  <c r="AY62" i="146"/>
  <c r="AI62" i="146"/>
  <c r="AE114" i="146"/>
  <c r="AF114" i="146"/>
  <c r="AE115" i="146"/>
  <c r="AF115" i="146"/>
  <c r="AG115" i="146" s="1"/>
  <c r="AE116" i="146"/>
  <c r="AF116" i="146"/>
  <c r="AE117" i="146"/>
  <c r="AF117" i="146"/>
  <c r="AE118" i="146"/>
  <c r="AF118" i="146"/>
  <c r="AE119" i="146"/>
  <c r="AF119" i="146"/>
  <c r="AE120" i="146"/>
  <c r="AF120" i="146"/>
  <c r="AE121" i="146"/>
  <c r="AF121" i="146"/>
  <c r="AE122" i="146"/>
  <c r="AF122" i="146"/>
  <c r="AE123" i="146"/>
  <c r="AF123" i="146"/>
  <c r="AE124" i="146"/>
  <c r="AF124" i="146"/>
  <c r="AE125" i="146"/>
  <c r="AF125" i="146"/>
  <c r="AE126" i="146"/>
  <c r="AF126" i="146"/>
  <c r="AE127" i="146"/>
  <c r="AF127" i="146"/>
  <c r="AE128" i="146"/>
  <c r="AF128" i="146"/>
  <c r="AE129" i="146"/>
  <c r="AF129" i="146"/>
  <c r="AE130" i="146"/>
  <c r="AG130" i="146" s="1"/>
  <c r="AH130" i="146" s="1"/>
  <c r="AF130" i="146"/>
  <c r="AE131" i="146"/>
  <c r="AF131" i="146"/>
  <c r="AE132" i="146"/>
  <c r="AG132" i="146" s="1"/>
  <c r="AH132" i="146" s="1"/>
  <c r="AF132" i="146"/>
  <c r="AE133" i="146"/>
  <c r="AF133" i="146"/>
  <c r="AE134" i="146"/>
  <c r="AG134" i="146" s="1"/>
  <c r="AH134" i="146" s="1"/>
  <c r="AF134" i="146"/>
  <c r="AE135" i="146"/>
  <c r="AF135" i="146"/>
  <c r="AE136" i="146"/>
  <c r="AF136" i="146"/>
  <c r="AE137" i="146"/>
  <c r="AF137" i="146"/>
  <c r="AE138" i="146"/>
  <c r="AF138" i="146"/>
  <c r="AE139" i="146"/>
  <c r="AF139" i="146"/>
  <c r="AE140" i="146"/>
  <c r="AF140" i="146"/>
  <c r="AE141" i="146"/>
  <c r="AF141" i="146"/>
  <c r="AE142" i="146"/>
  <c r="AF142" i="146"/>
  <c r="AE143" i="146"/>
  <c r="AF143" i="146"/>
  <c r="AE144" i="146"/>
  <c r="AF144" i="146"/>
  <c r="AE145" i="146"/>
  <c r="AF145" i="146"/>
  <c r="AE146" i="146"/>
  <c r="AF146" i="146"/>
  <c r="AE147" i="146"/>
  <c r="AF147" i="146"/>
  <c r="AE148" i="146"/>
  <c r="AF148" i="146"/>
  <c r="AE149" i="146"/>
  <c r="AF149" i="146"/>
  <c r="AE150" i="146"/>
  <c r="AF150" i="146"/>
  <c r="AE151" i="146"/>
  <c r="AF151" i="146"/>
  <c r="AE152" i="146"/>
  <c r="AF152" i="146"/>
  <c r="AE153" i="146"/>
  <c r="AF153" i="146"/>
  <c r="AE154" i="146"/>
  <c r="AF154" i="146"/>
  <c r="AE155" i="146"/>
  <c r="AF155" i="146"/>
  <c r="AE156" i="146"/>
  <c r="AF156" i="146"/>
  <c r="AE157" i="146"/>
  <c r="AF157" i="146"/>
  <c r="AE158" i="146"/>
  <c r="AF158" i="146"/>
  <c r="AE159" i="146"/>
  <c r="AF159" i="146"/>
  <c r="AE160" i="146"/>
  <c r="AF160" i="146"/>
  <c r="AE161" i="146"/>
  <c r="AF161" i="146"/>
  <c r="AE162" i="146"/>
  <c r="AF162" i="146"/>
  <c r="AE163" i="146"/>
  <c r="AF163" i="146"/>
  <c r="AF113" i="146"/>
  <c r="AE113" i="146"/>
  <c r="AE63" i="146"/>
  <c r="AF63" i="146"/>
  <c r="AE64" i="146"/>
  <c r="AG64" i="146" s="1"/>
  <c r="AF64" i="146"/>
  <c r="AE65" i="146"/>
  <c r="AF65" i="146"/>
  <c r="AE66" i="146"/>
  <c r="AF66" i="146"/>
  <c r="AE67" i="146"/>
  <c r="AF67" i="146"/>
  <c r="AE68" i="146"/>
  <c r="AF68" i="146"/>
  <c r="AE69" i="146"/>
  <c r="AF69" i="146"/>
  <c r="AE70" i="146"/>
  <c r="AF70" i="146"/>
  <c r="AE71" i="146"/>
  <c r="AF71" i="146"/>
  <c r="AE72" i="146"/>
  <c r="AF72" i="146"/>
  <c r="AE73" i="146"/>
  <c r="AF73" i="146"/>
  <c r="AE74" i="146"/>
  <c r="AF74" i="146"/>
  <c r="AE75" i="146"/>
  <c r="AF75" i="146"/>
  <c r="AE76" i="146"/>
  <c r="AF76" i="146"/>
  <c r="AE77" i="146"/>
  <c r="AF77" i="146"/>
  <c r="AE78" i="146"/>
  <c r="AF78" i="146"/>
  <c r="AE79" i="146"/>
  <c r="AF79" i="146"/>
  <c r="AE80" i="146"/>
  <c r="AF80" i="146"/>
  <c r="AE81" i="146"/>
  <c r="AF81" i="146"/>
  <c r="AE82" i="146"/>
  <c r="AF82" i="146"/>
  <c r="AE83" i="146"/>
  <c r="AF83" i="146"/>
  <c r="AE84" i="146"/>
  <c r="AF84" i="146"/>
  <c r="AE85" i="146"/>
  <c r="AF85" i="146"/>
  <c r="AE86" i="146"/>
  <c r="AF86" i="146"/>
  <c r="AE87" i="146"/>
  <c r="AF87" i="146"/>
  <c r="AE88" i="146"/>
  <c r="AF88" i="146"/>
  <c r="AE89" i="146"/>
  <c r="AF89" i="146"/>
  <c r="AE90" i="146"/>
  <c r="AF90" i="146"/>
  <c r="AE91" i="146"/>
  <c r="AF91" i="146"/>
  <c r="AE92" i="146"/>
  <c r="AF92" i="146"/>
  <c r="AE93" i="146"/>
  <c r="AF93" i="146"/>
  <c r="AE94" i="146"/>
  <c r="AF94" i="146"/>
  <c r="AE95" i="146"/>
  <c r="AF95" i="146"/>
  <c r="AE96" i="146"/>
  <c r="AG96" i="146" s="1"/>
  <c r="AF96" i="146"/>
  <c r="AE97" i="146"/>
  <c r="AF97" i="146"/>
  <c r="AE98" i="146"/>
  <c r="AF98" i="146"/>
  <c r="AE99" i="146"/>
  <c r="AF99" i="146"/>
  <c r="AE100" i="146"/>
  <c r="AF100" i="146"/>
  <c r="AE101" i="146"/>
  <c r="AF101" i="146"/>
  <c r="AE102" i="146"/>
  <c r="AF102" i="146"/>
  <c r="AE103" i="146"/>
  <c r="AF103" i="146"/>
  <c r="AE104" i="146"/>
  <c r="AF104" i="146"/>
  <c r="AE105" i="146"/>
  <c r="AF105" i="146"/>
  <c r="AE106" i="146"/>
  <c r="AF106" i="146"/>
  <c r="AE107" i="146"/>
  <c r="AF107" i="146"/>
  <c r="AE108" i="146"/>
  <c r="AF108" i="146"/>
  <c r="AE109" i="146"/>
  <c r="AF109" i="146"/>
  <c r="AE110" i="146"/>
  <c r="AF110" i="146"/>
  <c r="AE111" i="146"/>
  <c r="AF111" i="146"/>
  <c r="AE112" i="146"/>
  <c r="AF112" i="146"/>
  <c r="AF62" i="146"/>
  <c r="AE62" i="146"/>
  <c r="AZ24" i="169"/>
  <c r="AY24" i="169"/>
  <c r="AX24" i="169"/>
  <c r="AW24" i="169"/>
  <c r="AV24" i="169"/>
  <c r="AU24" i="169"/>
  <c r="AT24" i="169"/>
  <c r="AS24" i="169"/>
  <c r="AR24" i="169"/>
  <c r="AQ24" i="169"/>
  <c r="AP24" i="169"/>
  <c r="AO24" i="169"/>
  <c r="AN24" i="169"/>
  <c r="AM24" i="169"/>
  <c r="AL24" i="169"/>
  <c r="AK24" i="169"/>
  <c r="AJ24" i="169"/>
  <c r="AI24" i="169"/>
  <c r="AH24" i="169"/>
  <c r="AG24" i="169"/>
  <c r="AF24" i="169"/>
  <c r="AE24" i="169"/>
  <c r="AD24" i="169"/>
  <c r="AC24" i="169"/>
  <c r="AB24" i="169"/>
  <c r="AA24" i="169"/>
  <c r="Z24" i="169"/>
  <c r="Y24" i="169"/>
  <c r="X24" i="169"/>
  <c r="W24" i="169"/>
  <c r="V24" i="169"/>
  <c r="U24" i="169"/>
  <c r="T24" i="169"/>
  <c r="S24" i="169"/>
  <c r="R24" i="169"/>
  <c r="Q24" i="169"/>
  <c r="P24" i="169"/>
  <c r="O24" i="169"/>
  <c r="N24" i="169"/>
  <c r="M24" i="169"/>
  <c r="L24" i="169"/>
  <c r="K24" i="169"/>
  <c r="J24" i="169"/>
  <c r="I24" i="169"/>
  <c r="H24" i="169"/>
  <c r="G24" i="169"/>
  <c r="F24" i="169"/>
  <c r="E24" i="169"/>
  <c r="D24" i="169"/>
  <c r="F65" i="165"/>
  <c r="U16" i="147"/>
  <c r="U17" i="147"/>
  <c r="U18" i="147"/>
  <c r="U19" i="147"/>
  <c r="U20" i="147"/>
  <c r="U21" i="147"/>
  <c r="U22" i="147"/>
  <c r="U23" i="147"/>
  <c r="U24" i="147"/>
  <c r="U25" i="147"/>
  <c r="U26" i="147"/>
  <c r="U27" i="147"/>
  <c r="U28" i="147"/>
  <c r="U29" i="147"/>
  <c r="U30" i="147"/>
  <c r="U31" i="147"/>
  <c r="U32" i="147"/>
  <c r="U33" i="147"/>
  <c r="U34" i="147"/>
  <c r="U35" i="147"/>
  <c r="U36" i="147"/>
  <c r="U37" i="147"/>
  <c r="U38" i="147"/>
  <c r="U39" i="147"/>
  <c r="U40" i="147"/>
  <c r="U41" i="147"/>
  <c r="U42" i="147"/>
  <c r="U43" i="147"/>
  <c r="U44" i="147"/>
  <c r="U45" i="147"/>
  <c r="U46" i="147"/>
  <c r="U47" i="147"/>
  <c r="U48" i="147"/>
  <c r="U49" i="147"/>
  <c r="U50" i="147"/>
  <c r="U51" i="147"/>
  <c r="U52" i="147"/>
  <c r="U53" i="147"/>
  <c r="U54" i="147"/>
  <c r="U55" i="147"/>
  <c r="U56" i="147"/>
  <c r="U57" i="147"/>
  <c r="U58" i="147"/>
  <c r="U59" i="147"/>
  <c r="U60" i="147"/>
  <c r="U61" i="147"/>
  <c r="U62" i="147"/>
  <c r="U63" i="147"/>
  <c r="U64" i="147"/>
  <c r="Y140" i="146"/>
  <c r="AZ140" i="146" s="1"/>
  <c r="Y141" i="146"/>
  <c r="AZ141" i="146" s="1"/>
  <c r="Y142" i="146"/>
  <c r="AZ142" i="146" s="1"/>
  <c r="Y143" i="146"/>
  <c r="AZ143" i="146" s="1"/>
  <c r="Y144" i="146"/>
  <c r="AZ144" i="146" s="1"/>
  <c r="Y145" i="146"/>
  <c r="AZ145" i="146"/>
  <c r="Y146" i="146"/>
  <c r="AZ146" i="146" s="1"/>
  <c r="Y147" i="146"/>
  <c r="AZ147" i="146" s="1"/>
  <c r="Y148" i="146"/>
  <c r="AZ148" i="146" s="1"/>
  <c r="Y149" i="146"/>
  <c r="AZ149" i="146"/>
  <c r="Y150" i="146"/>
  <c r="AZ150" i="146" s="1"/>
  <c r="Y151" i="146"/>
  <c r="AZ151" i="146" s="1"/>
  <c r="Y152" i="146"/>
  <c r="AZ152" i="146" s="1"/>
  <c r="Y153" i="146"/>
  <c r="AZ153" i="146" s="1"/>
  <c r="Y154" i="146"/>
  <c r="AZ154" i="146" s="1"/>
  <c r="Y155" i="146"/>
  <c r="AZ155" i="146" s="1"/>
  <c r="Y156" i="146"/>
  <c r="AZ156" i="146" s="1"/>
  <c r="Y157" i="146"/>
  <c r="AZ157" i="146" s="1"/>
  <c r="Y158" i="146"/>
  <c r="AZ158" i="146" s="1"/>
  <c r="Y159" i="146"/>
  <c r="AZ159" i="146" s="1"/>
  <c r="Y160" i="146"/>
  <c r="AZ160" i="146" s="1"/>
  <c r="Y161" i="146"/>
  <c r="AZ161" i="146"/>
  <c r="Y162" i="146"/>
  <c r="AZ162" i="146" s="1"/>
  <c r="Y163" i="146"/>
  <c r="AZ163" i="146" s="1"/>
  <c r="Y12" i="146"/>
  <c r="Y13" i="146"/>
  <c r="Y14" i="146"/>
  <c r="Y15" i="146"/>
  <c r="Y16" i="146"/>
  <c r="Y17" i="146"/>
  <c r="Y18" i="146"/>
  <c r="Y19" i="146"/>
  <c r="Y20" i="146"/>
  <c r="Y21" i="146"/>
  <c r="Y22" i="146"/>
  <c r="Y23" i="146"/>
  <c r="Y24" i="146"/>
  <c r="Y25" i="146"/>
  <c r="Y26" i="146"/>
  <c r="Y27" i="146"/>
  <c r="Y28" i="146"/>
  <c r="Y29" i="146"/>
  <c r="Y30" i="146"/>
  <c r="Y31" i="146"/>
  <c r="Y32" i="146"/>
  <c r="Y33" i="146"/>
  <c r="Y34" i="146"/>
  <c r="Y35" i="146"/>
  <c r="Y36" i="146"/>
  <c r="Y37" i="146"/>
  <c r="Y38" i="146"/>
  <c r="Y39" i="146"/>
  <c r="Y40" i="146"/>
  <c r="Y41" i="146"/>
  <c r="Y42" i="146"/>
  <c r="Y43" i="146"/>
  <c r="Y44" i="146"/>
  <c r="Y45" i="146"/>
  <c r="Y46" i="146"/>
  <c r="Y47" i="146"/>
  <c r="Y48" i="146"/>
  <c r="Y49" i="146"/>
  <c r="Y50" i="146"/>
  <c r="Y51" i="146"/>
  <c r="Y52" i="146"/>
  <c r="Y53" i="146"/>
  <c r="Y54" i="146"/>
  <c r="Y55" i="146"/>
  <c r="Y56" i="146"/>
  <c r="Y57" i="146"/>
  <c r="Y58" i="146"/>
  <c r="Y59" i="146"/>
  <c r="Y60" i="146"/>
  <c r="Y61" i="146"/>
  <c r="Y62" i="146"/>
  <c r="AZ62" i="146" s="1"/>
  <c r="Y63" i="146"/>
  <c r="AZ63" i="146" s="1"/>
  <c r="Y64" i="146"/>
  <c r="AZ64" i="146"/>
  <c r="Y65" i="146"/>
  <c r="AZ65" i="146" s="1"/>
  <c r="Y66" i="146"/>
  <c r="AZ66" i="146" s="1"/>
  <c r="Y67" i="146"/>
  <c r="AZ67" i="146" s="1"/>
  <c r="Y68" i="146"/>
  <c r="AZ68" i="146"/>
  <c r="Y69" i="146"/>
  <c r="AZ69" i="146" s="1"/>
  <c r="Y70" i="146"/>
  <c r="AZ70" i="146" s="1"/>
  <c r="Y71" i="146"/>
  <c r="AZ71" i="146" s="1"/>
  <c r="Y72" i="146"/>
  <c r="AZ72" i="146"/>
  <c r="Y73" i="146"/>
  <c r="AZ73" i="146" s="1"/>
  <c r="Y74" i="146"/>
  <c r="AZ74" i="146" s="1"/>
  <c r="Y75" i="146"/>
  <c r="AZ75" i="146" s="1"/>
  <c r="Y76" i="146"/>
  <c r="AZ76" i="146" s="1"/>
  <c r="Y77" i="146"/>
  <c r="AZ77" i="146" s="1"/>
  <c r="Y78" i="146"/>
  <c r="AZ78" i="146" s="1"/>
  <c r="Y79" i="146"/>
  <c r="AZ79" i="146" s="1"/>
  <c r="Y80" i="146"/>
  <c r="AZ80" i="146"/>
  <c r="Y81" i="146"/>
  <c r="AZ81" i="146" s="1"/>
  <c r="Y82" i="146"/>
  <c r="AZ82" i="146" s="1"/>
  <c r="Y83" i="146"/>
  <c r="AZ83" i="146" s="1"/>
  <c r="Y84" i="146"/>
  <c r="AZ84" i="146"/>
  <c r="Y85" i="146"/>
  <c r="AZ85" i="146" s="1"/>
  <c r="Y86" i="146"/>
  <c r="AZ86" i="146" s="1"/>
  <c r="Y87" i="146"/>
  <c r="AZ87" i="146" s="1"/>
  <c r="Y88" i="146"/>
  <c r="AZ88" i="146"/>
  <c r="Y89" i="146"/>
  <c r="AZ89" i="146" s="1"/>
  <c r="Y90" i="146"/>
  <c r="AZ90" i="146" s="1"/>
  <c r="Y91" i="146"/>
  <c r="AZ91" i="146" s="1"/>
  <c r="Y92" i="146"/>
  <c r="AZ92" i="146" s="1"/>
  <c r="Y93" i="146"/>
  <c r="AZ93" i="146" s="1"/>
  <c r="Y94" i="146"/>
  <c r="AZ94" i="146" s="1"/>
  <c r="Y95" i="146"/>
  <c r="AZ95" i="146" s="1"/>
  <c r="Y96" i="146"/>
  <c r="AZ96" i="146"/>
  <c r="Y97" i="146"/>
  <c r="AZ97" i="146" s="1"/>
  <c r="Y98" i="146"/>
  <c r="AZ98" i="146" s="1"/>
  <c r="Y99" i="146"/>
  <c r="AZ99" i="146" s="1"/>
  <c r="Y100" i="146"/>
  <c r="AZ100" i="146"/>
  <c r="Y101" i="146"/>
  <c r="AZ101" i="146" s="1"/>
  <c r="Y102" i="146"/>
  <c r="AZ102" i="146" s="1"/>
  <c r="Y103" i="146"/>
  <c r="AZ103" i="146" s="1"/>
  <c r="Y104" i="146"/>
  <c r="AZ104" i="146" s="1"/>
  <c r="Y105" i="146"/>
  <c r="AZ105" i="146" s="1"/>
  <c r="Y106" i="146"/>
  <c r="AZ106" i="146" s="1"/>
  <c r="Y107" i="146"/>
  <c r="AZ107" i="146" s="1"/>
  <c r="Y108" i="146"/>
  <c r="AZ108" i="146" s="1"/>
  <c r="Y109" i="146"/>
  <c r="AZ109" i="146" s="1"/>
  <c r="Y110" i="146"/>
  <c r="AZ110" i="146" s="1"/>
  <c r="Y111" i="146"/>
  <c r="AZ111" i="146" s="1"/>
  <c r="Y112" i="146"/>
  <c r="AZ112" i="146"/>
  <c r="Y113" i="146"/>
  <c r="AZ113" i="146" s="1"/>
  <c r="Y114" i="146"/>
  <c r="AZ114" i="146" s="1"/>
  <c r="Y115" i="146"/>
  <c r="AZ115" i="146" s="1"/>
  <c r="Y116" i="146"/>
  <c r="AZ116" i="146"/>
  <c r="Y117" i="146"/>
  <c r="AZ117" i="146" s="1"/>
  <c r="Y118" i="146"/>
  <c r="AZ118" i="146" s="1"/>
  <c r="Y119" i="146"/>
  <c r="AZ119" i="146" s="1"/>
  <c r="Y120" i="146"/>
  <c r="AZ120" i="146" s="1"/>
  <c r="Y121" i="146"/>
  <c r="AZ121" i="146" s="1"/>
  <c r="Y122" i="146"/>
  <c r="AZ122" i="146" s="1"/>
  <c r="Y123" i="146"/>
  <c r="AZ123" i="146" s="1"/>
  <c r="Y124" i="146"/>
  <c r="AZ124" i="146" s="1"/>
  <c r="Y125" i="146"/>
  <c r="AZ125" i="146" s="1"/>
  <c r="Y126" i="146"/>
  <c r="AZ126" i="146" s="1"/>
  <c r="Y127" i="146"/>
  <c r="AZ127" i="146" s="1"/>
  <c r="Y128" i="146"/>
  <c r="AZ128" i="146"/>
  <c r="Y129" i="146"/>
  <c r="AZ129" i="146" s="1"/>
  <c r="Y130" i="146"/>
  <c r="AZ130" i="146" s="1"/>
  <c r="Y131" i="146"/>
  <c r="AZ131" i="146" s="1"/>
  <c r="Y132" i="146"/>
  <c r="AZ132" i="146"/>
  <c r="Y133" i="146"/>
  <c r="AZ133" i="146" s="1"/>
  <c r="Y134" i="146"/>
  <c r="AZ134" i="146" s="1"/>
  <c r="Y135" i="146"/>
  <c r="AZ135" i="146" s="1"/>
  <c r="Y136" i="146"/>
  <c r="AZ136" i="146"/>
  <c r="Y137" i="146"/>
  <c r="AZ137" i="146" s="1"/>
  <c r="Y138" i="146"/>
  <c r="AZ138" i="146" s="1"/>
  <c r="Y139" i="146"/>
  <c r="AZ139" i="146" s="1"/>
  <c r="Y11" i="146"/>
  <c r="F30" i="130"/>
  <c r="F43" i="130"/>
  <c r="D51" i="131"/>
  <c r="P3" i="99"/>
  <c r="P3" i="98"/>
  <c r="P3" i="91"/>
  <c r="P3" i="97"/>
  <c r="P3" i="96"/>
  <c r="P3" i="100"/>
  <c r="F39" i="132"/>
  <c r="G39" i="132" s="1"/>
  <c r="D51" i="132"/>
  <c r="P3" i="93"/>
  <c r="P3" i="92"/>
  <c r="F29" i="139"/>
  <c r="G29" i="139" s="1"/>
  <c r="F36" i="138"/>
  <c r="G36" i="138" s="1"/>
  <c r="F32" i="136"/>
  <c r="G32" i="136" s="1"/>
  <c r="D51" i="136"/>
  <c r="F15" i="136"/>
  <c r="G15" i="136" s="1"/>
  <c r="G9" i="136"/>
  <c r="C51" i="136"/>
  <c r="O3" i="93"/>
  <c r="O3" i="92"/>
  <c r="O3" i="91"/>
  <c r="O3" i="97"/>
  <c r="O3" i="96"/>
  <c r="O3" i="100"/>
  <c r="F17" i="132"/>
  <c r="G17" i="132" s="1"/>
  <c r="O3" i="99"/>
  <c r="Q3" i="99" s="1"/>
  <c r="O3" i="98"/>
  <c r="C51" i="130"/>
  <c r="F8" i="116"/>
  <c r="G8" i="116" s="1"/>
  <c r="C51" i="116"/>
  <c r="F20" i="116"/>
  <c r="G20" i="116" s="1"/>
  <c r="F38" i="115"/>
  <c r="G38" i="115" s="1"/>
  <c r="F34" i="115"/>
  <c r="G34" i="115" s="1"/>
  <c r="F30" i="115"/>
  <c r="G30" i="115" s="1"/>
  <c r="F28" i="115"/>
  <c r="G28" i="115" s="1"/>
  <c r="D51" i="115"/>
  <c r="F42" i="115"/>
  <c r="G42" i="115" s="1"/>
  <c r="F40" i="114"/>
  <c r="G40" i="114" s="1"/>
  <c r="G39" i="114"/>
  <c r="F38" i="114"/>
  <c r="G38" i="114" s="1"/>
  <c r="F37" i="114"/>
  <c r="G37" i="114" s="1"/>
  <c r="F36" i="114"/>
  <c r="G36" i="114" s="1"/>
  <c r="F35" i="114"/>
  <c r="G35" i="114" s="1"/>
  <c r="F34" i="114"/>
  <c r="G34" i="114" s="1"/>
  <c r="F33" i="114"/>
  <c r="G33" i="114" s="1"/>
  <c r="F32" i="114"/>
  <c r="G32" i="114" s="1"/>
  <c r="F31" i="114"/>
  <c r="G31" i="114" s="1"/>
  <c r="F30" i="114"/>
  <c r="G30" i="114"/>
  <c r="F28" i="114"/>
  <c r="G28" i="114" s="1"/>
  <c r="D51" i="114"/>
  <c r="F42" i="114"/>
  <c r="G42" i="114" s="1"/>
  <c r="F41" i="113"/>
  <c r="G41" i="113" s="1"/>
  <c r="F39" i="113"/>
  <c r="G39" i="113" s="1"/>
  <c r="F38" i="113"/>
  <c r="G38" i="113" s="1"/>
  <c r="F37" i="113"/>
  <c r="G37" i="113" s="1"/>
  <c r="F34" i="113"/>
  <c r="G34" i="113" s="1"/>
  <c r="F30" i="113"/>
  <c r="G30" i="113" s="1"/>
  <c r="D51" i="113"/>
  <c r="F42" i="113"/>
  <c r="G42" i="113" s="1"/>
  <c r="F43" i="113"/>
  <c r="G43" i="113" s="1"/>
  <c r="F45" i="113"/>
  <c r="G45" i="113" s="1"/>
  <c r="G41" i="112"/>
  <c r="F38" i="112"/>
  <c r="G38" i="112" s="1"/>
  <c r="G37" i="112"/>
  <c r="F34" i="112"/>
  <c r="G34" i="112" s="1"/>
  <c r="F32" i="112"/>
  <c r="G32" i="112" s="1"/>
  <c r="F30" i="112"/>
  <c r="G30" i="112" s="1"/>
  <c r="D51" i="112"/>
  <c r="F42" i="112"/>
  <c r="G42" i="112" s="1"/>
  <c r="F44" i="112"/>
  <c r="G44" i="112" s="1"/>
  <c r="F41" i="111"/>
  <c r="G41" i="111" s="1"/>
  <c r="F40" i="111"/>
  <c r="G40" i="111" s="1"/>
  <c r="F39" i="111"/>
  <c r="G39" i="111" s="1"/>
  <c r="F38" i="111"/>
  <c r="G38" i="111" s="1"/>
  <c r="F37" i="111"/>
  <c r="G37" i="111" s="1"/>
  <c r="F36" i="111"/>
  <c r="G36" i="111" s="1"/>
  <c r="F35" i="111"/>
  <c r="G35" i="111" s="1"/>
  <c r="F34" i="111"/>
  <c r="G34" i="111" s="1"/>
  <c r="F33" i="111"/>
  <c r="G33" i="111" s="1"/>
  <c r="F32" i="111"/>
  <c r="G32" i="111" s="1"/>
  <c r="F31" i="111"/>
  <c r="G31" i="111" s="1"/>
  <c r="F30" i="111"/>
  <c r="G30" i="111" s="1"/>
  <c r="F28" i="111"/>
  <c r="G28" i="111" s="1"/>
  <c r="D51" i="111"/>
  <c r="F44" i="111"/>
  <c r="G44" i="111" s="1"/>
  <c r="F36" i="110"/>
  <c r="G36" i="110" s="1"/>
  <c r="F35" i="110"/>
  <c r="G35" i="110" s="1"/>
  <c r="G33" i="110"/>
  <c r="F32" i="110"/>
  <c r="G32" i="110" s="1"/>
  <c r="F31" i="110"/>
  <c r="G31" i="110" s="1"/>
  <c r="F28" i="110"/>
  <c r="G28" i="110" s="1"/>
  <c r="D51" i="110"/>
  <c r="F44" i="110"/>
  <c r="G44" i="110" s="1"/>
  <c r="F45" i="110"/>
  <c r="G45" i="110" s="1"/>
  <c r="F41" i="109"/>
  <c r="G41" i="109" s="1"/>
  <c r="F37" i="109"/>
  <c r="G37" i="109" s="1"/>
  <c r="F36" i="109"/>
  <c r="G36" i="109" s="1"/>
  <c r="F33" i="109"/>
  <c r="G33" i="109" s="1"/>
  <c r="F32" i="109"/>
  <c r="G32" i="109" s="1"/>
  <c r="F28" i="109"/>
  <c r="G28" i="109" s="1"/>
  <c r="D51" i="109"/>
  <c r="G45" i="109"/>
  <c r="F40" i="106"/>
  <c r="G40" i="106" s="1"/>
  <c r="F36" i="106"/>
  <c r="G36" i="106" s="1"/>
  <c r="F35" i="106"/>
  <c r="G35" i="106" s="1"/>
  <c r="F32" i="106"/>
  <c r="G32" i="106" s="1"/>
  <c r="F31" i="106"/>
  <c r="G31" i="106" s="1"/>
  <c r="F28" i="106"/>
  <c r="G28" i="106" s="1"/>
  <c r="D51" i="106"/>
  <c r="F42" i="106"/>
  <c r="G42" i="106" s="1"/>
  <c r="F43" i="106"/>
  <c r="G43" i="106" s="1"/>
  <c r="F44" i="106"/>
  <c r="G44" i="106" s="1"/>
  <c r="F40" i="107"/>
  <c r="G40" i="107" s="1"/>
  <c r="F38" i="107"/>
  <c r="G38" i="107" s="1"/>
  <c r="F36" i="107"/>
  <c r="G36" i="107" s="1"/>
  <c r="F35" i="107"/>
  <c r="G35" i="107" s="1"/>
  <c r="F32" i="107"/>
  <c r="G32" i="107" s="1"/>
  <c r="F31" i="107"/>
  <c r="G31" i="107" s="1"/>
  <c r="F28" i="107"/>
  <c r="G28" i="107"/>
  <c r="D51" i="107"/>
  <c r="F44" i="107"/>
  <c r="G44" i="107" s="1"/>
  <c r="G41" i="108"/>
  <c r="F35" i="108"/>
  <c r="G35" i="108" s="1"/>
  <c r="G33" i="108"/>
  <c r="F31" i="108"/>
  <c r="G31" i="108" s="1"/>
  <c r="D51" i="108"/>
  <c r="F42" i="108"/>
  <c r="G42" i="108" s="1"/>
  <c r="F43" i="108"/>
  <c r="G43" i="108" s="1"/>
  <c r="F39" i="104"/>
  <c r="G39" i="104" s="1"/>
  <c r="F35" i="104"/>
  <c r="G35" i="104" s="1"/>
  <c r="F33" i="104"/>
  <c r="G33" i="104" s="1"/>
  <c r="F31" i="104"/>
  <c r="G31" i="104" s="1"/>
  <c r="D51" i="104"/>
  <c r="F42" i="104"/>
  <c r="G42" i="104" s="1"/>
  <c r="F43" i="104"/>
  <c r="G43" i="104" s="1"/>
  <c r="F44" i="104"/>
  <c r="G44" i="104" s="1"/>
  <c r="F35" i="105"/>
  <c r="G35" i="105" s="1"/>
  <c r="D51" i="105"/>
  <c r="F45" i="105"/>
  <c r="G45" i="105" s="1"/>
  <c r="F41" i="101"/>
  <c r="G41" i="101" s="1"/>
  <c r="F39" i="101"/>
  <c r="G39" i="101" s="1"/>
  <c r="F38" i="101"/>
  <c r="G38" i="101" s="1"/>
  <c r="F37" i="101"/>
  <c r="G37" i="101" s="1"/>
  <c r="F35" i="101"/>
  <c r="G35" i="101" s="1"/>
  <c r="F33" i="101"/>
  <c r="G33" i="101" s="1"/>
  <c r="F30" i="101"/>
  <c r="G30" i="101" s="1"/>
  <c r="F29" i="101"/>
  <c r="G29" i="101" s="1"/>
  <c r="D51" i="101"/>
  <c r="G45" i="101"/>
  <c r="F39" i="102"/>
  <c r="G39" i="102" s="1"/>
  <c r="F35" i="102"/>
  <c r="G35" i="102" s="1"/>
  <c r="F31" i="102"/>
  <c r="G31" i="102" s="1"/>
  <c r="D51" i="102"/>
  <c r="F43" i="102"/>
  <c r="G43" i="102" s="1"/>
  <c r="F44" i="102"/>
  <c r="G44" i="102" s="1"/>
  <c r="F39" i="103"/>
  <c r="G39" i="103" s="1"/>
  <c r="F38" i="103"/>
  <c r="G38" i="103" s="1"/>
  <c r="F37" i="103"/>
  <c r="G37" i="103" s="1"/>
  <c r="F36" i="103"/>
  <c r="G36" i="103" s="1"/>
  <c r="F35" i="103"/>
  <c r="G35" i="103"/>
  <c r="F33" i="103"/>
  <c r="G33" i="103" s="1"/>
  <c r="F31" i="103"/>
  <c r="G31" i="103" s="1"/>
  <c r="D51" i="103"/>
  <c r="F43" i="103"/>
  <c r="G43" i="103" s="1"/>
  <c r="F38" i="98"/>
  <c r="G38" i="98" s="1"/>
  <c r="F35" i="98"/>
  <c r="G35" i="98" s="1"/>
  <c r="F34" i="98"/>
  <c r="G34" i="98" s="1"/>
  <c r="F31" i="98"/>
  <c r="G31" i="98" s="1"/>
  <c r="F30" i="98"/>
  <c r="G30" i="98" s="1"/>
  <c r="D51" i="98"/>
  <c r="F42" i="98"/>
  <c r="G42" i="98" s="1"/>
  <c r="F44" i="98"/>
  <c r="G44" i="98" s="1"/>
  <c r="F45" i="98"/>
  <c r="G45" i="98" s="1"/>
  <c r="F36" i="99"/>
  <c r="G36" i="99" s="1"/>
  <c r="F32" i="99"/>
  <c r="G32" i="99" s="1"/>
  <c r="F31" i="99"/>
  <c r="G31" i="99" s="1"/>
  <c r="G28" i="99"/>
  <c r="D51" i="99"/>
  <c r="F42" i="99"/>
  <c r="G42" i="99" s="1"/>
  <c r="F43" i="99"/>
  <c r="G43" i="99" s="1"/>
  <c r="F38" i="100"/>
  <c r="G38" i="100" s="1"/>
  <c r="G37" i="100"/>
  <c r="F34" i="100"/>
  <c r="G34" i="100" s="1"/>
  <c r="F32" i="100"/>
  <c r="G32" i="100" s="1"/>
  <c r="F30" i="100"/>
  <c r="G30" i="100" s="1"/>
  <c r="D51" i="100"/>
  <c r="F42" i="100"/>
  <c r="G42" i="100" s="1"/>
  <c r="G39" i="96"/>
  <c r="F38" i="96"/>
  <c r="G38" i="96" s="1"/>
  <c r="F35" i="96"/>
  <c r="G35" i="96" s="1"/>
  <c r="F34" i="96"/>
  <c r="G34" i="96" s="1"/>
  <c r="F31" i="96"/>
  <c r="G31" i="96" s="1"/>
  <c r="F30" i="96"/>
  <c r="G30" i="96" s="1"/>
  <c r="D51" i="96"/>
  <c r="F42" i="96"/>
  <c r="G42" i="96" s="1"/>
  <c r="G41" i="97"/>
  <c r="F34" i="97"/>
  <c r="G34" i="97" s="1"/>
  <c r="G33" i="97"/>
  <c r="G29" i="97"/>
  <c r="D51" i="97"/>
  <c r="F45" i="97"/>
  <c r="G45" i="97" s="1"/>
  <c r="F39" i="91"/>
  <c r="G39" i="91" s="1"/>
  <c r="F38" i="91"/>
  <c r="G38" i="91" s="1"/>
  <c r="F32" i="91"/>
  <c r="G32" i="91" s="1"/>
  <c r="F31" i="91"/>
  <c r="G31" i="91" s="1"/>
  <c r="F30" i="91"/>
  <c r="G30" i="91" s="1"/>
  <c r="D51" i="91"/>
  <c r="G44" i="91"/>
  <c r="F41" i="92"/>
  <c r="G41" i="92" s="1"/>
  <c r="F37" i="92"/>
  <c r="G37" i="92" s="1"/>
  <c r="F34" i="92"/>
  <c r="G34" i="92" s="1"/>
  <c r="G33" i="92"/>
  <c r="F30" i="92"/>
  <c r="G30" i="92" s="1"/>
  <c r="F29" i="92"/>
  <c r="G29" i="92" s="1"/>
  <c r="D51" i="92"/>
  <c r="F45" i="92"/>
  <c r="G45" i="92" s="1"/>
  <c r="F41" i="93"/>
  <c r="G41" i="93" s="1"/>
  <c r="F39" i="93"/>
  <c r="G39" i="93" s="1"/>
  <c r="F37" i="93"/>
  <c r="G37" i="93" s="1"/>
  <c r="F35" i="93"/>
  <c r="G35" i="93" s="1"/>
  <c r="F31" i="93"/>
  <c r="G31" i="93" s="1"/>
  <c r="F30" i="93"/>
  <c r="G30" i="93" s="1"/>
  <c r="D51" i="93"/>
  <c r="F42" i="93"/>
  <c r="G42" i="93" s="1"/>
  <c r="F43" i="93"/>
  <c r="G43" i="93" s="1"/>
  <c r="G40" i="94"/>
  <c r="F38" i="94"/>
  <c r="G38" i="94" s="1"/>
  <c r="F34" i="94"/>
  <c r="G34" i="94" s="1"/>
  <c r="G32" i="94"/>
  <c r="F30" i="94"/>
  <c r="G30" i="94" s="1"/>
  <c r="D51" i="94"/>
  <c r="F42" i="94"/>
  <c r="G42" i="94" s="1"/>
  <c r="F45" i="94"/>
  <c r="G45" i="94" s="1"/>
  <c r="F46" i="94"/>
  <c r="G46" i="94" s="1"/>
  <c r="F39" i="95"/>
  <c r="G39" i="95" s="1"/>
  <c r="F38" i="95"/>
  <c r="G38" i="95" s="1"/>
  <c r="F34" i="95"/>
  <c r="G34" i="95" s="1"/>
  <c r="G32" i="95"/>
  <c r="F30" i="95"/>
  <c r="G30" i="95" s="1"/>
  <c r="D51" i="95"/>
  <c r="F42" i="95"/>
  <c r="G42" i="95" s="1"/>
  <c r="F45" i="95"/>
  <c r="G45" i="95" s="1"/>
  <c r="F46" i="95"/>
  <c r="G46" i="95" s="1"/>
  <c r="F38" i="86"/>
  <c r="G38" i="86" s="1"/>
  <c r="F36" i="86"/>
  <c r="G36" i="86" s="1"/>
  <c r="F33" i="86"/>
  <c r="G33" i="86" s="1"/>
  <c r="F30" i="86"/>
  <c r="G30" i="86" s="1"/>
  <c r="F29" i="86"/>
  <c r="G29" i="86" s="1"/>
  <c r="D51" i="86"/>
  <c r="F38" i="87"/>
  <c r="G38" i="87" s="1"/>
  <c r="F35" i="87"/>
  <c r="G35" i="87" s="1"/>
  <c r="F34" i="87"/>
  <c r="G34" i="87" s="1"/>
  <c r="F30" i="87"/>
  <c r="G30" i="87" s="1"/>
  <c r="D51" i="87"/>
  <c r="F46" i="87"/>
  <c r="G46" i="87" s="1"/>
  <c r="F40" i="88"/>
  <c r="G40" i="88" s="1"/>
  <c r="F38" i="88"/>
  <c r="G38" i="88" s="1"/>
  <c r="F36" i="88"/>
  <c r="G36" i="88" s="1"/>
  <c r="F33" i="88"/>
  <c r="G33" i="88" s="1"/>
  <c r="F32" i="88"/>
  <c r="G32" i="88" s="1"/>
  <c r="F29" i="88"/>
  <c r="G29" i="88" s="1"/>
  <c r="F28" i="88"/>
  <c r="G28" i="88" s="1"/>
  <c r="D51" i="88"/>
  <c r="F44" i="88"/>
  <c r="G44" i="88" s="1"/>
  <c r="F45" i="88"/>
  <c r="G45" i="88" s="1"/>
  <c r="F41" i="89"/>
  <c r="G41" i="89" s="1"/>
  <c r="F37" i="89"/>
  <c r="G37" i="89" s="1"/>
  <c r="F33" i="89"/>
  <c r="G33" i="89" s="1"/>
  <c r="F29" i="89"/>
  <c r="G29" i="89" s="1"/>
  <c r="D51" i="89"/>
  <c r="F45" i="89"/>
  <c r="G45" i="89" s="1"/>
  <c r="F41" i="90"/>
  <c r="G41" i="90" s="1"/>
  <c r="F37" i="90"/>
  <c r="G37" i="90" s="1"/>
  <c r="F36" i="90"/>
  <c r="G36" i="90" s="1"/>
  <c r="G35" i="90"/>
  <c r="F33" i="90"/>
  <c r="G33" i="90" s="1"/>
  <c r="F32" i="90"/>
  <c r="G32" i="90" s="1"/>
  <c r="F29" i="90"/>
  <c r="G29" i="90" s="1"/>
  <c r="F28" i="90"/>
  <c r="G28" i="90" s="1"/>
  <c r="D51" i="90"/>
  <c r="F44" i="90"/>
  <c r="G44" i="90" s="1"/>
  <c r="F45" i="90"/>
  <c r="G45" i="90" s="1"/>
  <c r="F40" i="82"/>
  <c r="G40" i="82" s="1"/>
  <c r="F38" i="82"/>
  <c r="G38" i="82" s="1"/>
  <c r="F34" i="82"/>
  <c r="G34" i="82" s="1"/>
  <c r="F33" i="82"/>
  <c r="G33" i="82" s="1"/>
  <c r="F30" i="82"/>
  <c r="G30" i="82" s="1"/>
  <c r="F29" i="82"/>
  <c r="G29" i="82" s="1"/>
  <c r="F28" i="82"/>
  <c r="G28" i="82" s="1"/>
  <c r="D51" i="82"/>
  <c r="F42" i="82"/>
  <c r="G42" i="82" s="1"/>
  <c r="F43" i="82"/>
  <c r="G43" i="82" s="1"/>
  <c r="F44" i="82"/>
  <c r="G44" i="82" s="1"/>
  <c r="F45" i="82"/>
  <c r="G45" i="82" s="1"/>
  <c r="F46" i="82"/>
  <c r="G46" i="82" s="1"/>
  <c r="F41" i="83"/>
  <c r="G41" i="83" s="1"/>
  <c r="G39" i="83"/>
  <c r="F37" i="83"/>
  <c r="G37" i="83" s="1"/>
  <c r="F33" i="83"/>
  <c r="G33" i="83" s="1"/>
  <c r="F29" i="83"/>
  <c r="G29" i="83" s="1"/>
  <c r="F42" i="83"/>
  <c r="G42" i="83" s="1"/>
  <c r="F43" i="83"/>
  <c r="G43" i="83" s="1"/>
  <c r="F45" i="83"/>
  <c r="G45" i="83" s="1"/>
  <c r="F46" i="83"/>
  <c r="G46" i="83" s="1"/>
  <c r="F41" i="84"/>
  <c r="G41" i="84" s="1"/>
  <c r="F39" i="84"/>
  <c r="G39" i="84" s="1"/>
  <c r="F37" i="84"/>
  <c r="G37" i="84" s="1"/>
  <c r="F33" i="84"/>
  <c r="G33" i="84" s="1"/>
  <c r="F31" i="84"/>
  <c r="G31" i="84" s="1"/>
  <c r="F30" i="84"/>
  <c r="G30" i="84" s="1"/>
  <c r="F29" i="84"/>
  <c r="G29" i="84" s="1"/>
  <c r="D51" i="84"/>
  <c r="F43" i="84"/>
  <c r="G43" i="84" s="1"/>
  <c r="F45" i="84"/>
  <c r="G45" i="84" s="1"/>
  <c r="F41" i="85"/>
  <c r="G41" i="85" s="1"/>
  <c r="F38" i="85"/>
  <c r="G38" i="85" s="1"/>
  <c r="F37" i="85"/>
  <c r="G37" i="85" s="1"/>
  <c r="F34" i="85"/>
  <c r="G34" i="85" s="1"/>
  <c r="F33" i="85"/>
  <c r="G33" i="85" s="1"/>
  <c r="F30" i="85"/>
  <c r="G30" i="85" s="1"/>
  <c r="F29" i="85"/>
  <c r="G29" i="85" s="1"/>
  <c r="F45" i="85"/>
  <c r="G45" i="85" s="1"/>
  <c r="F46" i="85"/>
  <c r="G46" i="85" s="1"/>
  <c r="F40" i="77"/>
  <c r="G40" i="77" s="1"/>
  <c r="F37" i="77"/>
  <c r="G37" i="77" s="1"/>
  <c r="F36" i="77"/>
  <c r="G36" i="77" s="1"/>
  <c r="F34" i="77"/>
  <c r="G34" i="77" s="1"/>
  <c r="F33" i="77"/>
  <c r="G33" i="77" s="1"/>
  <c r="F32" i="77"/>
  <c r="G32" i="77" s="1"/>
  <c r="F28" i="77"/>
  <c r="G28" i="77" s="1"/>
  <c r="D51" i="77"/>
  <c r="F44" i="77"/>
  <c r="G44" i="77" s="1"/>
  <c r="F41" i="79"/>
  <c r="G41" i="79" s="1"/>
  <c r="F40" i="79"/>
  <c r="G40" i="79" s="1"/>
  <c r="F36" i="79"/>
  <c r="G36" i="79" s="1"/>
  <c r="F32" i="79"/>
  <c r="G32" i="79" s="1"/>
  <c r="F30" i="79"/>
  <c r="G30" i="79" s="1"/>
  <c r="F29" i="79"/>
  <c r="G29" i="79" s="1"/>
  <c r="F28" i="79"/>
  <c r="G28" i="79" s="1"/>
  <c r="F44" i="79"/>
  <c r="G44" i="79" s="1"/>
  <c r="F45" i="79"/>
  <c r="G45" i="79" s="1"/>
  <c r="F41" i="78"/>
  <c r="G41" i="78" s="1"/>
  <c r="F40" i="78"/>
  <c r="G40" i="78" s="1"/>
  <c r="F39" i="78"/>
  <c r="G39" i="78" s="1"/>
  <c r="G36" i="78"/>
  <c r="F35" i="78"/>
  <c r="G35" i="78" s="1"/>
  <c r="F32" i="78"/>
  <c r="G32" i="78" s="1"/>
  <c r="F29" i="78"/>
  <c r="G29" i="78" s="1"/>
  <c r="F28" i="78"/>
  <c r="G28" i="78" s="1"/>
  <c r="D51" i="78"/>
  <c r="F43" i="78"/>
  <c r="G43" i="78" s="1"/>
  <c r="F44" i="78"/>
  <c r="G44" i="78" s="1"/>
  <c r="F45" i="78"/>
  <c r="G45" i="78" s="1"/>
  <c r="F38" i="80"/>
  <c r="G38" i="80" s="1"/>
  <c r="F34" i="80"/>
  <c r="G34" i="80" s="1"/>
  <c r="F30" i="80"/>
  <c r="G30" i="80" s="1"/>
  <c r="D51" i="80"/>
  <c r="F42" i="80"/>
  <c r="G42" i="80" s="1"/>
  <c r="F46" i="80"/>
  <c r="G46" i="80" s="1"/>
  <c r="F41" i="81"/>
  <c r="G41" i="81" s="1"/>
  <c r="F39" i="81"/>
  <c r="G39" i="81" s="1"/>
  <c r="F37" i="81"/>
  <c r="G37" i="81" s="1"/>
  <c r="F35" i="81"/>
  <c r="G35" i="81" s="1"/>
  <c r="F34" i="81"/>
  <c r="G34" i="81" s="1"/>
  <c r="F33" i="81"/>
  <c r="G33" i="81" s="1"/>
  <c r="F31" i="81"/>
  <c r="G31" i="81" s="1"/>
  <c r="F30" i="81"/>
  <c r="G30" i="81" s="1"/>
  <c r="F29" i="81"/>
  <c r="G29" i="81" s="1"/>
  <c r="D51" i="81"/>
  <c r="F43" i="81"/>
  <c r="G43" i="81" s="1"/>
  <c r="F45" i="81"/>
  <c r="G45" i="81" s="1"/>
  <c r="F46" i="81"/>
  <c r="G46" i="81" s="1"/>
  <c r="F41" i="127"/>
  <c r="G41" i="127" s="1"/>
  <c r="F37" i="127"/>
  <c r="G37" i="127" s="1"/>
  <c r="F33" i="127"/>
  <c r="G33" i="127"/>
  <c r="F29" i="127"/>
  <c r="G29" i="127" s="1"/>
  <c r="D51" i="127"/>
  <c r="D53" i="127" s="1"/>
  <c r="G27" i="127" s="1"/>
  <c r="H28" i="127" s="1"/>
  <c r="F45" i="127"/>
  <c r="G45" i="127" s="1"/>
  <c r="F41" i="116"/>
  <c r="G41" i="116" s="1"/>
  <c r="G37" i="116"/>
  <c r="F35" i="116"/>
  <c r="G35" i="116" s="1"/>
  <c r="F33" i="116"/>
  <c r="G33" i="116" s="1"/>
  <c r="D51" i="116"/>
  <c r="F42" i="116"/>
  <c r="G42" i="116" s="1"/>
  <c r="F45" i="116"/>
  <c r="G45" i="116"/>
  <c r="F17" i="115"/>
  <c r="G17" i="115" s="1"/>
  <c r="F13" i="115"/>
  <c r="G13" i="115" s="1"/>
  <c r="F11" i="115"/>
  <c r="G11" i="115" s="1"/>
  <c r="F9" i="115"/>
  <c r="G9" i="115" s="1"/>
  <c r="F6" i="115"/>
  <c r="G6" i="115" s="1"/>
  <c r="C51" i="115"/>
  <c r="F20" i="115"/>
  <c r="G20" i="115" s="1"/>
  <c r="F21" i="115"/>
  <c r="G21" i="115" s="1"/>
  <c r="F22" i="115"/>
  <c r="G22" i="115" s="1"/>
  <c r="F19" i="114"/>
  <c r="G19" i="114" s="1"/>
  <c r="F17" i="114"/>
  <c r="G17" i="114" s="1"/>
  <c r="F13" i="114"/>
  <c r="G13" i="114" s="1"/>
  <c r="F9" i="114"/>
  <c r="G9" i="114" s="1"/>
  <c r="F6" i="114"/>
  <c r="G6" i="114" s="1"/>
  <c r="C51" i="114"/>
  <c r="F20" i="114"/>
  <c r="G20" i="114" s="1"/>
  <c r="F21" i="114"/>
  <c r="G21" i="114" s="1"/>
  <c r="F22" i="114"/>
  <c r="G22" i="114" s="1"/>
  <c r="F24" i="114"/>
  <c r="G24" i="114" s="1"/>
  <c r="F19" i="113"/>
  <c r="G19" i="113" s="1"/>
  <c r="F18" i="113"/>
  <c r="G18" i="113" s="1"/>
  <c r="F17" i="113"/>
  <c r="G17" i="113" s="1"/>
  <c r="F16" i="113"/>
  <c r="G16" i="113" s="1"/>
  <c r="F13" i="113"/>
  <c r="G13" i="113" s="1"/>
  <c r="F9" i="113"/>
  <c r="G9" i="113" s="1"/>
  <c r="F8" i="113"/>
  <c r="G8" i="113" s="1"/>
  <c r="F6" i="113"/>
  <c r="G6" i="113" s="1"/>
  <c r="C51" i="113"/>
  <c r="F20" i="113"/>
  <c r="G20" i="113" s="1"/>
  <c r="F21" i="113"/>
  <c r="G21" i="113" s="1"/>
  <c r="F22" i="113"/>
  <c r="G22" i="113" s="1"/>
  <c r="F18" i="112"/>
  <c r="G18" i="112" s="1"/>
  <c r="F13" i="112"/>
  <c r="G13" i="112" s="1"/>
  <c r="F7" i="112"/>
  <c r="G7" i="112" s="1"/>
  <c r="F6" i="112"/>
  <c r="G6" i="112" s="1"/>
  <c r="C51" i="112"/>
  <c r="F19" i="111"/>
  <c r="G19" i="111" s="1"/>
  <c r="F15" i="111"/>
  <c r="G15" i="111" s="1"/>
  <c r="G12" i="111"/>
  <c r="F11" i="111"/>
  <c r="G11" i="111" s="1"/>
  <c r="F8" i="111"/>
  <c r="G8" i="111" s="1"/>
  <c r="F7" i="111"/>
  <c r="G7" i="111" s="1"/>
  <c r="C51" i="111"/>
  <c r="F20" i="111"/>
  <c r="G20" i="111" s="1"/>
  <c r="F23" i="111"/>
  <c r="G23" i="111" s="1"/>
  <c r="F19" i="110"/>
  <c r="G19" i="110" s="1"/>
  <c r="F18" i="110"/>
  <c r="G18" i="110" s="1"/>
  <c r="F16" i="110"/>
  <c r="G16" i="110"/>
  <c r="F14" i="110"/>
  <c r="G14" i="110" s="1"/>
  <c r="F12" i="110"/>
  <c r="G12" i="110" s="1"/>
  <c r="F10" i="110"/>
  <c r="G10" i="110" s="1"/>
  <c r="F8" i="110"/>
  <c r="G8" i="110" s="1"/>
  <c r="F7" i="110"/>
  <c r="G7" i="110" s="1"/>
  <c r="F6" i="110"/>
  <c r="G6" i="110" s="1"/>
  <c r="C51" i="110"/>
  <c r="F20" i="110"/>
  <c r="G20" i="110" s="1"/>
  <c r="F22" i="110"/>
  <c r="G22" i="110" s="1"/>
  <c r="F23" i="110"/>
  <c r="G23" i="110" s="1"/>
  <c r="F24" i="110"/>
  <c r="F19" i="109"/>
  <c r="G19" i="109" s="1"/>
  <c r="F16" i="109"/>
  <c r="G16" i="109" s="1"/>
  <c r="F15" i="109"/>
  <c r="G15" i="109" s="1"/>
  <c r="F12" i="109"/>
  <c r="G12" i="109" s="1"/>
  <c r="F8" i="109"/>
  <c r="G8" i="109" s="1"/>
  <c r="F6" i="109"/>
  <c r="G6" i="109" s="1"/>
  <c r="C51" i="109"/>
  <c r="F20" i="109"/>
  <c r="G20" i="109" s="1"/>
  <c r="G23" i="109"/>
  <c r="F19" i="106"/>
  <c r="G19" i="106" s="1"/>
  <c r="F18" i="106"/>
  <c r="G18" i="106" s="1"/>
  <c r="F16" i="106"/>
  <c r="G16" i="106" s="1"/>
  <c r="F15" i="106"/>
  <c r="G15" i="106" s="1"/>
  <c r="F14" i="106"/>
  <c r="G14" i="106" s="1"/>
  <c r="F12" i="106"/>
  <c r="G12" i="106" s="1"/>
  <c r="F11" i="106"/>
  <c r="G11" i="106" s="1"/>
  <c r="F10" i="106"/>
  <c r="G10" i="106" s="1"/>
  <c r="F8" i="106"/>
  <c r="G8" i="106" s="1"/>
  <c r="F7" i="106"/>
  <c r="G7" i="106" s="1"/>
  <c r="F6" i="106"/>
  <c r="G6" i="106" s="1"/>
  <c r="C51" i="106"/>
  <c r="F21" i="106"/>
  <c r="G21" i="106" s="1"/>
  <c r="F23" i="106"/>
  <c r="G23" i="106" s="1"/>
  <c r="F19" i="107"/>
  <c r="G19" i="107" s="1"/>
  <c r="G18" i="107"/>
  <c r="F17" i="107"/>
  <c r="G17" i="107" s="1"/>
  <c r="F16" i="107"/>
  <c r="G16" i="107" s="1"/>
  <c r="F15" i="107"/>
  <c r="G15" i="107" s="1"/>
  <c r="F14" i="107"/>
  <c r="G14" i="107" s="1"/>
  <c r="F13" i="107"/>
  <c r="G13" i="107" s="1"/>
  <c r="F12" i="107"/>
  <c r="G12" i="107" s="1"/>
  <c r="F11" i="107"/>
  <c r="G11" i="107" s="1"/>
  <c r="F10" i="107"/>
  <c r="G10" i="107" s="1"/>
  <c r="F9" i="107"/>
  <c r="G9" i="107" s="1"/>
  <c r="F7" i="107"/>
  <c r="G7" i="107" s="1"/>
  <c r="F6" i="107"/>
  <c r="G6" i="107" s="1"/>
  <c r="C51" i="107"/>
  <c r="F20" i="107"/>
  <c r="G20" i="107" s="1"/>
  <c r="F22" i="107"/>
  <c r="G22" i="107" s="1"/>
  <c r="F23" i="107"/>
  <c r="G23" i="107" s="1"/>
  <c r="F19" i="108"/>
  <c r="G19" i="108" s="1"/>
  <c r="F18" i="108"/>
  <c r="G18" i="108" s="1"/>
  <c r="F15" i="108"/>
  <c r="G15" i="108" s="1"/>
  <c r="F14" i="108"/>
  <c r="G14" i="108" s="1"/>
  <c r="F12" i="108"/>
  <c r="G12" i="108" s="1"/>
  <c r="F11" i="108"/>
  <c r="G11" i="108" s="1"/>
  <c r="F10" i="108"/>
  <c r="G10" i="108" s="1"/>
  <c r="F8" i="108"/>
  <c r="G8" i="108" s="1"/>
  <c r="F7" i="108"/>
  <c r="G7" i="108" s="1"/>
  <c r="F6" i="108"/>
  <c r="G6" i="108" s="1"/>
  <c r="C51" i="108"/>
  <c r="F20" i="108"/>
  <c r="G20" i="108" s="1"/>
  <c r="F22" i="108"/>
  <c r="G22" i="108" s="1"/>
  <c r="F24" i="108"/>
  <c r="G24" i="108" s="1"/>
  <c r="F17" i="104"/>
  <c r="G17" i="104" s="1"/>
  <c r="F15" i="104"/>
  <c r="G15" i="104" s="1"/>
  <c r="F13" i="104"/>
  <c r="G13" i="104" s="1"/>
  <c r="F12" i="104"/>
  <c r="G12" i="104" s="1"/>
  <c r="F8" i="104"/>
  <c r="G8" i="104" s="1"/>
  <c r="F20" i="104"/>
  <c r="G20" i="104" s="1"/>
  <c r="F21" i="104"/>
  <c r="G21" i="104" s="1"/>
  <c r="F22" i="104"/>
  <c r="G22" i="104" s="1"/>
  <c r="F18" i="105"/>
  <c r="G18" i="105" s="1"/>
  <c r="F17" i="105"/>
  <c r="G17" i="105" s="1"/>
  <c r="F16" i="105"/>
  <c r="G16" i="105"/>
  <c r="F14" i="105"/>
  <c r="G14" i="105" s="1"/>
  <c r="F12" i="105"/>
  <c r="G12" i="105" s="1"/>
  <c r="F8" i="105"/>
  <c r="G8" i="105" s="1"/>
  <c r="F6" i="105"/>
  <c r="G6" i="105" s="1"/>
  <c r="C51" i="105"/>
  <c r="F20" i="105"/>
  <c r="G20" i="105" s="1"/>
  <c r="F22" i="105"/>
  <c r="G22" i="105" s="1"/>
  <c r="F23" i="105"/>
  <c r="G23" i="105" s="1"/>
  <c r="F24" i="105"/>
  <c r="G24" i="105" s="1"/>
  <c r="F19" i="101"/>
  <c r="G19" i="101" s="1"/>
  <c r="F17" i="101"/>
  <c r="G17" i="101" s="1"/>
  <c r="F16" i="101"/>
  <c r="G16" i="101" s="1"/>
  <c r="F15" i="101"/>
  <c r="G15" i="101" s="1"/>
  <c r="F13" i="101"/>
  <c r="G13" i="101" s="1"/>
  <c r="F12" i="101"/>
  <c r="G12" i="101" s="1"/>
  <c r="F11" i="101"/>
  <c r="G11" i="101" s="1"/>
  <c r="F9" i="101"/>
  <c r="G9" i="101" s="1"/>
  <c r="F8" i="101"/>
  <c r="G8" i="101" s="1"/>
  <c r="F7" i="101"/>
  <c r="G7" i="101" s="1"/>
  <c r="C51" i="101"/>
  <c r="F20" i="101"/>
  <c r="G20" i="101" s="1"/>
  <c r="F23" i="101"/>
  <c r="G23" i="101" s="1"/>
  <c r="F18" i="102"/>
  <c r="G18" i="102" s="1"/>
  <c r="F16" i="102"/>
  <c r="G16" i="102" s="1"/>
  <c r="F14" i="102"/>
  <c r="G14" i="102" s="1"/>
  <c r="F10" i="102"/>
  <c r="G10" i="102" s="1"/>
  <c r="F8" i="102"/>
  <c r="G8" i="102" s="1"/>
  <c r="F6" i="102"/>
  <c r="G6" i="102" s="1"/>
  <c r="C51" i="102"/>
  <c r="F22" i="102"/>
  <c r="G22" i="102" s="1"/>
  <c r="F24" i="102"/>
  <c r="G24" i="102" s="1"/>
  <c r="F18" i="103"/>
  <c r="G18" i="103" s="1"/>
  <c r="F16" i="103"/>
  <c r="G16" i="103" s="1"/>
  <c r="F14" i="103"/>
  <c r="G14" i="103" s="1"/>
  <c r="F12" i="103"/>
  <c r="G12" i="103" s="1"/>
  <c r="G11" i="103"/>
  <c r="F10" i="103"/>
  <c r="G10" i="103" s="1"/>
  <c r="F9" i="103"/>
  <c r="G9" i="103" s="1"/>
  <c r="F8" i="103"/>
  <c r="G8" i="103" s="1"/>
  <c r="F7" i="103"/>
  <c r="G7" i="103" s="1"/>
  <c r="F6" i="103"/>
  <c r="G6" i="103" s="1"/>
  <c r="C51" i="103"/>
  <c r="F20" i="103"/>
  <c r="G20" i="103" s="1"/>
  <c r="F21" i="103"/>
  <c r="G21" i="103" s="1"/>
  <c r="F22" i="103"/>
  <c r="G22" i="103" s="1"/>
  <c r="F23" i="103"/>
  <c r="G23" i="103" s="1"/>
  <c r="F19" i="98"/>
  <c r="G19" i="98" s="1"/>
  <c r="F18" i="98"/>
  <c r="G18" i="98" s="1"/>
  <c r="F17" i="98"/>
  <c r="G17" i="98"/>
  <c r="F15" i="98"/>
  <c r="G15" i="98" s="1"/>
  <c r="F13" i="98"/>
  <c r="G13" i="98" s="1"/>
  <c r="F11" i="98"/>
  <c r="G11" i="98" s="1"/>
  <c r="F9" i="98"/>
  <c r="G9" i="98" s="1"/>
  <c r="F7" i="98"/>
  <c r="G7" i="98" s="1"/>
  <c r="C51" i="98"/>
  <c r="F20" i="98"/>
  <c r="G20" i="98" s="1"/>
  <c r="F21" i="98"/>
  <c r="G21" i="98" s="1"/>
  <c r="F22" i="98"/>
  <c r="G22" i="98" s="1"/>
  <c r="F23" i="98"/>
  <c r="G23" i="98" s="1"/>
  <c r="F24" i="98"/>
  <c r="G24" i="98" s="1"/>
  <c r="F19" i="99"/>
  <c r="G19" i="99" s="1"/>
  <c r="F18" i="99"/>
  <c r="G18" i="99" s="1"/>
  <c r="F15" i="99"/>
  <c r="G15" i="99"/>
  <c r="G14" i="99"/>
  <c r="F11" i="99"/>
  <c r="G11" i="99" s="1"/>
  <c r="F10" i="99"/>
  <c r="G10" i="99" s="1"/>
  <c r="F9" i="99"/>
  <c r="G9" i="99" s="1"/>
  <c r="F7" i="99"/>
  <c r="G7" i="99" s="1"/>
  <c r="G6" i="99"/>
  <c r="C51" i="99"/>
  <c r="F22" i="99"/>
  <c r="G22" i="99" s="1"/>
  <c r="F23" i="99"/>
  <c r="G23" i="99" s="1"/>
  <c r="F19" i="100"/>
  <c r="G19" i="100" s="1"/>
  <c r="F17" i="100"/>
  <c r="G17" i="100" s="1"/>
  <c r="F15" i="100"/>
  <c r="G15" i="100" s="1"/>
  <c r="F13" i="100"/>
  <c r="G13" i="100" s="1"/>
  <c r="F11" i="100"/>
  <c r="G11" i="100" s="1"/>
  <c r="F9" i="100"/>
  <c r="G9" i="100" s="1"/>
  <c r="F8" i="100"/>
  <c r="G8" i="100" s="1"/>
  <c r="C51" i="100"/>
  <c r="F20" i="100"/>
  <c r="G20" i="100" s="1"/>
  <c r="F21" i="100"/>
  <c r="G21" i="100" s="1"/>
  <c r="F23" i="100"/>
  <c r="G23" i="100" s="1"/>
  <c r="F19" i="96"/>
  <c r="G19" i="96" s="1"/>
  <c r="F17" i="96"/>
  <c r="G17" i="96" s="1"/>
  <c r="F15" i="96"/>
  <c r="G15" i="96" s="1"/>
  <c r="F13" i="96"/>
  <c r="G13" i="96" s="1"/>
  <c r="F11" i="96"/>
  <c r="G11" i="96" s="1"/>
  <c r="F9" i="96"/>
  <c r="G9" i="96" s="1"/>
  <c r="F7" i="96"/>
  <c r="G7" i="96" s="1"/>
  <c r="C51" i="96"/>
  <c r="F21" i="96"/>
  <c r="G21" i="96" s="1"/>
  <c r="F23" i="96"/>
  <c r="G23" i="96" s="1"/>
  <c r="F18" i="97"/>
  <c r="G18" i="97" s="1"/>
  <c r="F16" i="97"/>
  <c r="G16" i="97" s="1"/>
  <c r="F13" i="97"/>
  <c r="G13" i="97" s="1"/>
  <c r="F12" i="97"/>
  <c r="G12" i="97" s="1"/>
  <c r="F8" i="97"/>
  <c r="G8" i="97" s="1"/>
  <c r="F6" i="97"/>
  <c r="G6" i="97" s="1"/>
  <c r="C51" i="97"/>
  <c r="F20" i="97"/>
  <c r="G20" i="97" s="1"/>
  <c r="F24" i="97"/>
  <c r="G24" i="97" s="1"/>
  <c r="F19" i="91"/>
  <c r="G19" i="91" s="1"/>
  <c r="F18" i="91"/>
  <c r="G18" i="91" s="1"/>
  <c r="F17" i="91"/>
  <c r="G17" i="91" s="1"/>
  <c r="F15" i="91"/>
  <c r="G15" i="91" s="1"/>
  <c r="F13" i="91"/>
  <c r="G13" i="91" s="1"/>
  <c r="F12" i="91"/>
  <c r="G12" i="91" s="1"/>
  <c r="F11" i="91"/>
  <c r="G11" i="91" s="1"/>
  <c r="F10" i="91"/>
  <c r="G10" i="91" s="1"/>
  <c r="F9" i="91"/>
  <c r="G9" i="91" s="1"/>
  <c r="F8" i="91"/>
  <c r="G8" i="91" s="1"/>
  <c r="F7" i="91"/>
  <c r="G7" i="91" s="1"/>
  <c r="C51" i="91"/>
  <c r="F21" i="91"/>
  <c r="G21" i="91" s="1"/>
  <c r="F23" i="91"/>
  <c r="G23" i="91" s="1"/>
  <c r="F19" i="92"/>
  <c r="G19" i="92" s="1"/>
  <c r="F17" i="92"/>
  <c r="G17" i="92" s="1"/>
  <c r="F15" i="92"/>
  <c r="G15" i="92" s="1"/>
  <c r="F13" i="92"/>
  <c r="G13" i="92" s="1"/>
  <c r="G12" i="92"/>
  <c r="F11" i="92"/>
  <c r="G11" i="92" s="1"/>
  <c r="F10" i="92"/>
  <c r="G10" i="92" s="1"/>
  <c r="F9" i="92"/>
  <c r="G9" i="92" s="1"/>
  <c r="F8" i="92"/>
  <c r="G8" i="92" s="1"/>
  <c r="C51" i="92"/>
  <c r="F21" i="92"/>
  <c r="G21" i="92" s="1"/>
  <c r="F23" i="92"/>
  <c r="G23" i="92" s="1"/>
  <c r="G24" i="92"/>
  <c r="F18" i="93"/>
  <c r="G18" i="93" s="1"/>
  <c r="F16" i="93"/>
  <c r="G16" i="93" s="1"/>
  <c r="F14" i="93"/>
  <c r="G14" i="93" s="1"/>
  <c r="F12" i="93"/>
  <c r="G12" i="93" s="1"/>
  <c r="F10" i="93"/>
  <c r="G10" i="93" s="1"/>
  <c r="F8" i="93"/>
  <c r="G8" i="93" s="1"/>
  <c r="F6" i="93"/>
  <c r="G6" i="93" s="1"/>
  <c r="C51" i="93"/>
  <c r="F20" i="93"/>
  <c r="G20" i="93" s="1"/>
  <c r="F22" i="93"/>
  <c r="G22" i="93" s="1"/>
  <c r="G23" i="93"/>
  <c r="F19" i="94"/>
  <c r="G19" i="94" s="1"/>
  <c r="F18" i="94"/>
  <c r="G18" i="94" s="1"/>
  <c r="F17" i="94"/>
  <c r="G17" i="94" s="1"/>
  <c r="F16" i="94"/>
  <c r="G16" i="94" s="1"/>
  <c r="F15" i="94"/>
  <c r="G15" i="94"/>
  <c r="F13" i="94"/>
  <c r="G13" i="94" s="1"/>
  <c r="F11" i="94"/>
  <c r="G11" i="94" s="1"/>
  <c r="F9" i="94"/>
  <c r="G9" i="94" s="1"/>
  <c r="F7" i="94"/>
  <c r="G7" i="94" s="1"/>
  <c r="C51" i="94"/>
  <c r="F21" i="94"/>
  <c r="G21" i="94" s="1"/>
  <c r="F23" i="94"/>
  <c r="G23" i="94" s="1"/>
  <c r="F19" i="95"/>
  <c r="G19" i="95" s="1"/>
  <c r="F17" i="95"/>
  <c r="G17" i="95" s="1"/>
  <c r="F14" i="95"/>
  <c r="G14" i="95" s="1"/>
  <c r="F13" i="95"/>
  <c r="G13" i="95" s="1"/>
  <c r="F10" i="95"/>
  <c r="G10" i="95" s="1"/>
  <c r="F9" i="95"/>
  <c r="G9" i="95" s="1"/>
  <c r="C51" i="95"/>
  <c r="F21" i="95"/>
  <c r="G21" i="95" s="1"/>
  <c r="F23" i="95"/>
  <c r="G23" i="95" s="1"/>
  <c r="F19" i="86"/>
  <c r="G19" i="86" s="1"/>
  <c r="F17" i="86"/>
  <c r="G17" i="86" s="1"/>
  <c r="F15" i="86"/>
  <c r="G15" i="86" s="1"/>
  <c r="F13" i="86"/>
  <c r="G13" i="86" s="1"/>
  <c r="F11" i="86"/>
  <c r="G11" i="86" s="1"/>
  <c r="F10" i="86"/>
  <c r="G10" i="86" s="1"/>
  <c r="F9" i="86"/>
  <c r="G9" i="86" s="1"/>
  <c r="F7" i="86"/>
  <c r="G7" i="86" s="1"/>
  <c r="F6" i="86"/>
  <c r="G6" i="86" s="1"/>
  <c r="C51" i="86"/>
  <c r="F21" i="86"/>
  <c r="G21" i="86" s="1"/>
  <c r="F22" i="86"/>
  <c r="G22" i="86" s="1"/>
  <c r="F23" i="86"/>
  <c r="G23" i="86" s="1"/>
  <c r="F17" i="87"/>
  <c r="G17" i="87" s="1"/>
  <c r="F14" i="87"/>
  <c r="G14" i="87" s="1"/>
  <c r="F13" i="87"/>
  <c r="G13" i="87" s="1"/>
  <c r="F9" i="87"/>
  <c r="G9" i="87" s="1"/>
  <c r="F6" i="87"/>
  <c r="G6" i="87" s="1"/>
  <c r="F21" i="87"/>
  <c r="G21" i="87" s="1"/>
  <c r="F19" i="88"/>
  <c r="G19" i="88" s="1"/>
  <c r="G16" i="88"/>
  <c r="F15" i="88"/>
  <c r="G15" i="88" s="1"/>
  <c r="G12" i="88"/>
  <c r="F11" i="88"/>
  <c r="G11" i="88" s="1"/>
  <c r="F7" i="88"/>
  <c r="G7" i="88" s="1"/>
  <c r="C51" i="88"/>
  <c r="F20" i="88"/>
  <c r="G20" i="88" s="1"/>
  <c r="F23" i="88"/>
  <c r="G23" i="88" s="1"/>
  <c r="F19" i="89"/>
  <c r="G19" i="89" s="1"/>
  <c r="F16" i="89"/>
  <c r="G16" i="89" s="1"/>
  <c r="F15" i="89"/>
  <c r="G15" i="89" s="1"/>
  <c r="F12" i="89"/>
  <c r="G12" i="89" s="1"/>
  <c r="F11" i="89"/>
  <c r="G11" i="89" s="1"/>
  <c r="F8" i="89"/>
  <c r="G8" i="89" s="1"/>
  <c r="F7" i="89"/>
  <c r="G7" i="89" s="1"/>
  <c r="C51" i="89"/>
  <c r="F20" i="89"/>
  <c r="G20" i="89" s="1"/>
  <c r="F21" i="89"/>
  <c r="G21" i="89" s="1"/>
  <c r="F23" i="89"/>
  <c r="G23" i="89" s="1"/>
  <c r="F19" i="90"/>
  <c r="G19" i="90" s="1"/>
  <c r="F18" i="90"/>
  <c r="G18" i="90" s="1"/>
  <c r="F16" i="90"/>
  <c r="G16" i="90" s="1"/>
  <c r="F15" i="90"/>
  <c r="G15" i="90" s="1"/>
  <c r="F12" i="90"/>
  <c r="G12" i="90" s="1"/>
  <c r="F11" i="90"/>
  <c r="G11" i="90" s="1"/>
  <c r="F8" i="90"/>
  <c r="G8" i="90" s="1"/>
  <c r="F6" i="90"/>
  <c r="G6" i="90" s="1"/>
  <c r="C51" i="90"/>
  <c r="F20" i="90"/>
  <c r="G20" i="90" s="1"/>
  <c r="F24" i="90"/>
  <c r="G24" i="90" s="1"/>
  <c r="F19" i="82"/>
  <c r="G19" i="82" s="1"/>
  <c r="F17" i="82"/>
  <c r="G17" i="82" s="1"/>
  <c r="F16" i="82"/>
  <c r="G16" i="82" s="1"/>
  <c r="F15" i="82"/>
  <c r="G15" i="82" s="1"/>
  <c r="F13" i="82"/>
  <c r="G13" i="82" s="1"/>
  <c r="F12" i="82"/>
  <c r="G12" i="82" s="1"/>
  <c r="F11" i="82"/>
  <c r="G11" i="82" s="1"/>
  <c r="F9" i="82"/>
  <c r="G9" i="82" s="1"/>
  <c r="F8" i="82"/>
  <c r="G8" i="82" s="1"/>
  <c r="F7" i="82"/>
  <c r="G7" i="82" s="1"/>
  <c r="C51" i="82"/>
  <c r="C53" i="82" s="1"/>
  <c r="G5" i="82" s="1"/>
  <c r="H6" i="82" s="1"/>
  <c r="I5" i="82" s="1"/>
  <c r="G20" i="82"/>
  <c r="F21" i="82"/>
  <c r="G21" i="82" s="1"/>
  <c r="F23" i="82"/>
  <c r="G23" i="82" s="1"/>
  <c r="F18" i="83"/>
  <c r="G18" i="83" s="1"/>
  <c r="F16" i="83"/>
  <c r="G16" i="83" s="1"/>
  <c r="F14" i="83"/>
  <c r="G14" i="83" s="1"/>
  <c r="F13" i="83"/>
  <c r="G13" i="83" s="1"/>
  <c r="F12" i="83"/>
  <c r="G12" i="83" s="1"/>
  <c r="F10" i="83"/>
  <c r="G10" i="83" s="1"/>
  <c r="F8" i="83"/>
  <c r="G8" i="83" s="1"/>
  <c r="D25" i="83"/>
  <c r="F7" i="83"/>
  <c r="G7" i="83" s="1"/>
  <c r="F6" i="83"/>
  <c r="G6" i="83" s="1"/>
  <c r="C51" i="83"/>
  <c r="F20" i="83"/>
  <c r="G20" i="83" s="1"/>
  <c r="G21" i="83"/>
  <c r="F22" i="83"/>
  <c r="G22" i="83"/>
  <c r="F24" i="83"/>
  <c r="G24" i="83" s="1"/>
  <c r="F16" i="84"/>
  <c r="G16" i="84" s="1"/>
  <c r="F14" i="84"/>
  <c r="G14" i="84" s="1"/>
  <c r="F13" i="84"/>
  <c r="G13" i="84" s="1"/>
  <c r="F12" i="84"/>
  <c r="G12" i="84" s="1"/>
  <c r="F10" i="84"/>
  <c r="G10" i="84" s="1"/>
  <c r="F9" i="84"/>
  <c r="G9" i="84" s="1"/>
  <c r="F8" i="84"/>
  <c r="G8" i="84" s="1"/>
  <c r="F6" i="84"/>
  <c r="G6" i="84" s="1"/>
  <c r="C51" i="84"/>
  <c r="F20" i="84"/>
  <c r="G20" i="84" s="1"/>
  <c r="F22" i="84"/>
  <c r="G22" i="84" s="1"/>
  <c r="F17" i="85"/>
  <c r="G17" i="85" s="1"/>
  <c r="F16" i="85"/>
  <c r="G16" i="85" s="1"/>
  <c r="F14" i="85"/>
  <c r="G14" i="85"/>
  <c r="F12" i="85"/>
  <c r="G12" i="85" s="1"/>
  <c r="F10" i="85"/>
  <c r="G10" i="85"/>
  <c r="F8" i="85"/>
  <c r="G8" i="85" s="1"/>
  <c r="C51" i="85"/>
  <c r="F20" i="85"/>
  <c r="G20" i="85" s="1"/>
  <c r="F21" i="85"/>
  <c r="G21" i="85" s="1"/>
  <c r="F24" i="85"/>
  <c r="G24" i="85" s="1"/>
  <c r="F19" i="77"/>
  <c r="G19" i="77" s="1"/>
  <c r="F16" i="77"/>
  <c r="G16" i="77" s="1"/>
  <c r="F15" i="77"/>
  <c r="G15" i="77" s="1"/>
  <c r="F11" i="77"/>
  <c r="G11" i="77" s="1"/>
  <c r="F7" i="77"/>
  <c r="G7" i="77" s="1"/>
  <c r="C51" i="77"/>
  <c r="F20" i="77"/>
  <c r="G20" i="77" s="1"/>
  <c r="F23" i="77"/>
  <c r="G23" i="77" s="1"/>
  <c r="F19" i="79"/>
  <c r="G19" i="79" s="1"/>
  <c r="F17" i="79"/>
  <c r="G17" i="79" s="1"/>
  <c r="F16" i="79"/>
  <c r="G16" i="79" s="1"/>
  <c r="F15" i="79"/>
  <c r="G15" i="79" s="1"/>
  <c r="F13" i="79"/>
  <c r="G13" i="79" s="1"/>
  <c r="F12" i="79"/>
  <c r="G12" i="79" s="1"/>
  <c r="F11" i="79"/>
  <c r="G11" i="79" s="1"/>
  <c r="F9" i="79"/>
  <c r="G9" i="79" s="1"/>
  <c r="F7" i="79"/>
  <c r="G7" i="79" s="1"/>
  <c r="C51" i="79"/>
  <c r="F21" i="79"/>
  <c r="G21" i="79" s="1"/>
  <c r="F23" i="79"/>
  <c r="G23" i="79" s="1"/>
  <c r="F19" i="78"/>
  <c r="G19" i="78" s="1"/>
  <c r="F18" i="78"/>
  <c r="G18" i="78"/>
  <c r="F15" i="78"/>
  <c r="G15" i="78" s="1"/>
  <c r="F14" i="78"/>
  <c r="G14" i="78" s="1"/>
  <c r="F11" i="78"/>
  <c r="G11" i="78" s="1"/>
  <c r="F10" i="78"/>
  <c r="G10" i="78" s="1"/>
  <c r="F7" i="78"/>
  <c r="G7" i="78" s="1"/>
  <c r="F6" i="78"/>
  <c r="G6" i="78" s="1"/>
  <c r="C51" i="78"/>
  <c r="F22" i="78"/>
  <c r="G22" i="78" s="1"/>
  <c r="F23" i="78"/>
  <c r="G23" i="78" s="1"/>
  <c r="F18" i="80"/>
  <c r="G18" i="80" s="1"/>
  <c r="F17" i="80"/>
  <c r="G17" i="80" s="1"/>
  <c r="F16" i="80"/>
  <c r="G16" i="80" s="1"/>
  <c r="F14" i="80"/>
  <c r="G14" i="80" s="1"/>
  <c r="F13" i="80"/>
  <c r="G13" i="80" s="1"/>
  <c r="F12" i="80"/>
  <c r="G12" i="80" s="1"/>
  <c r="F7" i="80"/>
  <c r="G7" i="80" s="1"/>
  <c r="F6" i="80"/>
  <c r="G6" i="80" s="1"/>
  <c r="C51" i="80"/>
  <c r="F21" i="80"/>
  <c r="G21" i="80"/>
  <c r="F18" i="81"/>
  <c r="G18" i="81" s="1"/>
  <c r="F17" i="81"/>
  <c r="G17" i="81" s="1"/>
  <c r="F16" i="81"/>
  <c r="G16" i="81" s="1"/>
  <c r="F14" i="81"/>
  <c r="G14" i="81" s="1"/>
  <c r="F13" i="81"/>
  <c r="G13" i="81" s="1"/>
  <c r="F12" i="81"/>
  <c r="G12" i="81" s="1"/>
  <c r="F10" i="81"/>
  <c r="G10" i="81" s="1"/>
  <c r="F8" i="81"/>
  <c r="G8" i="81" s="1"/>
  <c r="C51" i="81"/>
  <c r="F20" i="81"/>
  <c r="G20" i="81" s="1"/>
  <c r="F21" i="81"/>
  <c r="G21" i="81" s="1"/>
  <c r="F18" i="127"/>
  <c r="G18" i="127" s="1"/>
  <c r="F16" i="127"/>
  <c r="G16" i="127" s="1"/>
  <c r="F12" i="127"/>
  <c r="G12" i="127" s="1"/>
  <c r="F10" i="127"/>
  <c r="G10" i="127" s="1"/>
  <c r="F8" i="127"/>
  <c r="G8" i="127" s="1"/>
  <c r="F7" i="127"/>
  <c r="G7" i="127" s="1"/>
  <c r="F6" i="127"/>
  <c r="G6" i="127" s="1"/>
  <c r="C51" i="127"/>
  <c r="C53" i="127" s="1"/>
  <c r="G5" i="127" s="1"/>
  <c r="H6" i="127" s="1"/>
  <c r="F20" i="127"/>
  <c r="G20" i="127" s="1"/>
  <c r="F21" i="127"/>
  <c r="G21" i="127" s="1"/>
  <c r="F22" i="127"/>
  <c r="G22" i="127" s="1"/>
  <c r="F23" i="127"/>
  <c r="G23" i="127" s="1"/>
  <c r="F24" i="127"/>
  <c r="G24" i="127" s="1"/>
  <c r="F5" i="136"/>
  <c r="F5" i="130"/>
  <c r="Q3" i="100"/>
  <c r="Q3" i="97"/>
  <c r="Q3" i="92"/>
  <c r="E25" i="94"/>
  <c r="F27" i="94"/>
  <c r="E47" i="94"/>
  <c r="E47" i="93"/>
  <c r="E25" i="92"/>
  <c r="F27" i="92"/>
  <c r="E47" i="92"/>
  <c r="F27" i="91"/>
  <c r="E47" i="89"/>
  <c r="D47" i="88"/>
  <c r="F27" i="87"/>
  <c r="F5" i="86"/>
  <c r="F27" i="86"/>
  <c r="F27" i="82"/>
  <c r="D25" i="79"/>
  <c r="F27" i="77"/>
  <c r="F5" i="114"/>
  <c r="D25" i="106"/>
  <c r="F5" i="98"/>
  <c r="F5" i="97"/>
  <c r="F5" i="80"/>
  <c r="D47" i="84"/>
  <c r="E25" i="102"/>
  <c r="F27" i="107"/>
  <c r="F27" i="101"/>
  <c r="E47" i="107"/>
  <c r="F5" i="107"/>
  <c r="F5" i="101"/>
  <c r="F5" i="103"/>
  <c r="F27" i="114"/>
  <c r="F27" i="108"/>
  <c r="F27" i="100"/>
  <c r="F27" i="81"/>
  <c r="E25" i="111"/>
  <c r="E25" i="96"/>
  <c r="E47" i="112"/>
  <c r="F5" i="95"/>
  <c r="F27" i="112"/>
  <c r="F27" i="104"/>
  <c r="F5" i="83"/>
  <c r="F5" i="108"/>
  <c r="F5" i="106"/>
  <c r="F5" i="84"/>
  <c r="F27" i="98"/>
  <c r="F5" i="111"/>
  <c r="F27" i="96"/>
  <c r="F5" i="85"/>
  <c r="F5" i="78"/>
  <c r="F5" i="102"/>
  <c r="F5" i="105"/>
  <c r="F5" i="112"/>
  <c r="C25" i="85"/>
  <c r="C25" i="83"/>
  <c r="C25" i="80"/>
  <c r="C25" i="79"/>
  <c r="C47" i="84"/>
  <c r="C47" i="83"/>
  <c r="C47" i="95"/>
  <c r="C47" i="87"/>
  <c r="C47" i="78"/>
  <c r="C47" i="90"/>
  <c r="C25" i="94"/>
  <c r="C47" i="85"/>
  <c r="D25" i="86"/>
  <c r="C47" i="77"/>
  <c r="C47" i="82"/>
  <c r="C47" i="89"/>
  <c r="C25" i="86"/>
  <c r="G24" i="110"/>
  <c r="C47" i="80"/>
  <c r="C47" i="86"/>
  <c r="D47" i="87"/>
  <c r="D25" i="102"/>
  <c r="C25" i="90"/>
  <c r="C47" i="88"/>
  <c r="C25" i="88"/>
  <c r="D47" i="89"/>
  <c r="D47" i="90"/>
  <c r="C25" i="114"/>
  <c r="C25" i="110"/>
  <c r="C25" i="108"/>
  <c r="C25" i="102"/>
  <c r="C25" i="100"/>
  <c r="C25" i="97"/>
  <c r="C25" i="112"/>
  <c r="C25" i="106"/>
  <c r="C25" i="105"/>
  <c r="D47" i="86"/>
  <c r="D25" i="112"/>
  <c r="C47" i="116"/>
  <c r="C25" i="127"/>
  <c r="C47" i="127"/>
  <c r="F27" i="139"/>
  <c r="F24" i="134"/>
  <c r="G24" i="134" s="1"/>
  <c r="F9" i="131"/>
  <c r="G9" i="131" s="1"/>
  <c r="F17" i="131"/>
  <c r="F7" i="134"/>
  <c r="G7" i="134" s="1"/>
  <c r="F9" i="134"/>
  <c r="G9" i="134" s="1"/>
  <c r="G12" i="134"/>
  <c r="F15" i="134"/>
  <c r="G15" i="134" s="1"/>
  <c r="F16" i="134"/>
  <c r="G16" i="134" s="1"/>
  <c r="F18" i="134"/>
  <c r="G18" i="134" s="1"/>
  <c r="F19" i="134"/>
  <c r="G19" i="134" s="1"/>
  <c r="C51" i="133"/>
  <c r="F11" i="133"/>
  <c r="G11" i="133" s="1"/>
  <c r="F12" i="133"/>
  <c r="G12" i="133" s="1"/>
  <c r="F14" i="133"/>
  <c r="G14" i="133" s="1"/>
  <c r="G15" i="133"/>
  <c r="F16" i="133"/>
  <c r="G16" i="133" s="1"/>
  <c r="F17" i="133"/>
  <c r="G17" i="133" s="1"/>
  <c r="F18" i="133"/>
  <c r="G18" i="133" s="1"/>
  <c r="F19" i="133"/>
  <c r="G19" i="133" s="1"/>
  <c r="F23" i="132"/>
  <c r="G23" i="132" s="1"/>
  <c r="F21" i="132"/>
  <c r="G21" i="132" s="1"/>
  <c r="F9" i="132"/>
  <c r="G9" i="132" s="1"/>
  <c r="F9" i="130"/>
  <c r="G9" i="130" s="1"/>
  <c r="F10" i="130"/>
  <c r="G10" i="130" s="1"/>
  <c r="F11" i="130"/>
  <c r="G11" i="130" s="1"/>
  <c r="F14" i="130"/>
  <c r="G14" i="130" s="1"/>
  <c r="F15" i="130"/>
  <c r="G15" i="130" s="1"/>
  <c r="F17" i="130"/>
  <c r="G17" i="130" s="1"/>
  <c r="F18" i="130"/>
  <c r="G18" i="130" s="1"/>
  <c r="F19" i="130"/>
  <c r="G19" i="130" s="1"/>
  <c r="F23" i="134"/>
  <c r="G23" i="134" s="1"/>
  <c r="F20" i="134"/>
  <c r="G20" i="134" s="1"/>
  <c r="F21" i="133"/>
  <c r="G21" i="133" s="1"/>
  <c r="F20" i="133"/>
  <c r="G20" i="133" s="1"/>
  <c r="F17" i="139"/>
  <c r="G17" i="139" s="1"/>
  <c r="F10" i="137"/>
  <c r="G10" i="137" s="1"/>
  <c r="F18" i="132"/>
  <c r="F8" i="138"/>
  <c r="G8" i="138" s="1"/>
  <c r="F12" i="138"/>
  <c r="G12" i="138" s="1"/>
  <c r="G14" i="138"/>
  <c r="G16" i="138"/>
  <c r="F36" i="137"/>
  <c r="G36" i="137" s="1"/>
  <c r="F37" i="137"/>
  <c r="G37" i="137" s="1"/>
  <c r="F38" i="137"/>
  <c r="G38" i="137" s="1"/>
  <c r="F29" i="138"/>
  <c r="G29" i="138" s="1"/>
  <c r="F30" i="138"/>
  <c r="G30" i="138" s="1"/>
  <c r="F45" i="138"/>
  <c r="G45" i="138" s="1"/>
  <c r="G43" i="138"/>
  <c r="F42" i="138"/>
  <c r="G42" i="138" s="1"/>
  <c r="F45" i="139"/>
  <c r="G45" i="139" s="1"/>
  <c r="F30" i="132"/>
  <c r="G30" i="132" s="1"/>
  <c r="F34" i="132"/>
  <c r="G34" i="132" s="1"/>
  <c r="F38" i="132"/>
  <c r="G38" i="132" s="1"/>
  <c r="F37" i="138"/>
  <c r="G37" i="138" s="1"/>
  <c r="F38" i="138"/>
  <c r="G38" i="138" s="1"/>
  <c r="F39" i="138"/>
  <c r="G39" i="138" s="1"/>
  <c r="F40" i="139"/>
  <c r="G40" i="139" s="1"/>
  <c r="F42" i="132"/>
  <c r="G42" i="132" s="1"/>
  <c r="F36" i="132"/>
  <c r="G36" i="132" s="1"/>
  <c r="F44" i="133"/>
  <c r="G44" i="133" s="1"/>
  <c r="F29" i="133"/>
  <c r="G29" i="133" s="1"/>
  <c r="F43" i="134"/>
  <c r="G43" i="134" s="1"/>
  <c r="F42" i="134"/>
  <c r="G42" i="134" s="1"/>
  <c r="F28" i="134"/>
  <c r="G28" i="134" s="1"/>
  <c r="F30" i="134"/>
  <c r="G30" i="134" s="1"/>
  <c r="G33" i="134"/>
  <c r="F34" i="134"/>
  <c r="G34" i="134"/>
  <c r="F36" i="134"/>
  <c r="G36" i="134" s="1"/>
  <c r="F38" i="134"/>
  <c r="G38" i="134" s="1"/>
  <c r="F40" i="134"/>
  <c r="G40" i="134" s="1"/>
  <c r="F35" i="131"/>
  <c r="G35" i="131" s="1"/>
  <c r="F33" i="131"/>
  <c r="G33" i="131" s="1"/>
  <c r="F31" i="131"/>
  <c r="G31" i="131" s="1"/>
  <c r="F44" i="130"/>
  <c r="G44" i="130" s="1"/>
  <c r="F40" i="130"/>
  <c r="G40" i="130" s="1"/>
  <c r="F34" i="137"/>
  <c r="G34" i="137" s="1"/>
  <c r="F32" i="137"/>
  <c r="G32" i="137" s="1"/>
  <c r="F23" i="136"/>
  <c r="G23" i="136" s="1"/>
  <c r="F46" i="114"/>
  <c r="C47" i="114"/>
  <c r="F5" i="133"/>
  <c r="C51" i="134"/>
  <c r="C51" i="131"/>
  <c r="C47" i="111"/>
  <c r="C47" i="109"/>
  <c r="C47" i="107"/>
  <c r="C47" i="104"/>
  <c r="F46" i="101"/>
  <c r="G46" i="101" s="1"/>
  <c r="C47" i="101"/>
  <c r="F46" i="103"/>
  <c r="G46" i="103" s="1"/>
  <c r="C47" i="99"/>
  <c r="F46" i="96"/>
  <c r="C47" i="96"/>
  <c r="F46" i="132"/>
  <c r="G46" i="132" s="1"/>
  <c r="F46" i="91"/>
  <c r="G46" i="91" s="1"/>
  <c r="C47" i="93"/>
  <c r="F24" i="115"/>
  <c r="G24" i="115" s="1"/>
  <c r="C25" i="115"/>
  <c r="F24" i="131"/>
  <c r="G24" i="131" s="1"/>
  <c r="C25" i="111"/>
  <c r="C25" i="107"/>
  <c r="C25" i="101"/>
  <c r="F24" i="133"/>
  <c r="G24" i="133" s="1"/>
  <c r="F24" i="99"/>
  <c r="G24" i="99" s="1"/>
  <c r="F24" i="93"/>
  <c r="G24" i="93" s="1"/>
  <c r="C25" i="82"/>
  <c r="C25" i="77"/>
  <c r="F24" i="136"/>
  <c r="G24" i="136" s="1"/>
  <c r="C25" i="81"/>
  <c r="F41" i="136"/>
  <c r="G41" i="136" s="1"/>
  <c r="G33" i="136"/>
  <c r="F20" i="137"/>
  <c r="G20" i="137" s="1"/>
  <c r="C25" i="139"/>
  <c r="F14" i="136"/>
  <c r="G14" i="136" s="1"/>
  <c r="F19" i="137"/>
  <c r="G19" i="137" s="1"/>
  <c r="F15" i="137"/>
  <c r="G15" i="137" s="1"/>
  <c r="F13" i="137"/>
  <c r="G13" i="137" s="1"/>
  <c r="F9" i="137"/>
  <c r="G9" i="137" s="1"/>
  <c r="F7" i="137"/>
  <c r="G7" i="137" s="1"/>
  <c r="C51" i="137"/>
  <c r="F46" i="115"/>
  <c r="G46" i="115" s="1"/>
  <c r="C47" i="115"/>
  <c r="F46" i="130"/>
  <c r="G46" i="130" s="1"/>
  <c r="C47" i="113"/>
  <c r="F46" i="112"/>
  <c r="G46" i="112" s="1"/>
  <c r="C47" i="112"/>
  <c r="C47" i="110"/>
  <c r="F46" i="106"/>
  <c r="G46" i="106" s="1"/>
  <c r="C47" i="106"/>
  <c r="F46" i="134"/>
  <c r="G46" i="134" s="1"/>
  <c r="C47" i="108"/>
  <c r="C47" i="105"/>
  <c r="F46" i="102"/>
  <c r="G46" i="102" s="1"/>
  <c r="C47" i="102"/>
  <c r="C47" i="98"/>
  <c r="F46" i="100"/>
  <c r="G46" i="100" s="1"/>
  <c r="C47" i="100"/>
  <c r="C47" i="97"/>
  <c r="F46" i="92"/>
  <c r="G46" i="92" s="1"/>
  <c r="C47" i="92"/>
  <c r="F24" i="130"/>
  <c r="G24" i="130" s="1"/>
  <c r="C25" i="113"/>
  <c r="F24" i="109"/>
  <c r="G24" i="109" s="1"/>
  <c r="C25" i="109"/>
  <c r="F24" i="103"/>
  <c r="G24" i="103" s="1"/>
  <c r="C25" i="103"/>
  <c r="C25" i="96"/>
  <c r="F24" i="132"/>
  <c r="G24" i="132" s="1"/>
  <c r="C25" i="95"/>
  <c r="C25" i="89"/>
  <c r="C25" i="84"/>
  <c r="F24" i="78"/>
  <c r="G24" i="78" s="1"/>
  <c r="C25" i="78"/>
  <c r="C25" i="116"/>
  <c r="F24" i="84"/>
  <c r="G24" i="84" s="1"/>
  <c r="F24" i="89"/>
  <c r="G24" i="89" s="1"/>
  <c r="D25" i="89"/>
  <c r="D47" i="92"/>
  <c r="D47" i="97"/>
  <c r="F46" i="98"/>
  <c r="G46" i="98" s="1"/>
  <c r="D47" i="98"/>
  <c r="D47" i="102"/>
  <c r="G46" i="105"/>
  <c r="F46" i="113"/>
  <c r="G46" i="113" s="1"/>
  <c r="F24" i="77"/>
  <c r="G24" i="77" s="1"/>
  <c r="F24" i="107"/>
  <c r="G24" i="107" s="1"/>
  <c r="G46" i="96"/>
  <c r="D47" i="99"/>
  <c r="G46" i="114"/>
  <c r="F38" i="130"/>
  <c r="G38" i="130" s="1"/>
  <c r="F24" i="104"/>
  <c r="G24" i="104" s="1"/>
  <c r="G24" i="113"/>
  <c r="D47" i="110"/>
  <c r="C25" i="130"/>
  <c r="F6" i="136"/>
  <c r="G6" i="136" s="1"/>
  <c r="F24" i="81"/>
  <c r="G24" i="81" s="1"/>
  <c r="F46" i="93"/>
  <c r="G46" i="93" s="1"/>
  <c r="D47" i="101"/>
  <c r="D47" i="107"/>
  <c r="D47" i="111"/>
  <c r="F29" i="131"/>
  <c r="G29" i="131" s="1"/>
  <c r="BA134" i="146"/>
  <c r="BA132" i="146"/>
  <c r="F35" i="137"/>
  <c r="G35" i="137" s="1"/>
  <c r="F46" i="77"/>
  <c r="G46" i="77" s="1"/>
  <c r="D47" i="77"/>
  <c r="F28" i="137"/>
  <c r="G28" i="137" s="1"/>
  <c r="F30" i="137"/>
  <c r="G30" i="137" s="1"/>
  <c r="F39" i="79"/>
  <c r="G39" i="79" s="1"/>
  <c r="C47" i="79"/>
  <c r="D47" i="79"/>
  <c r="F22" i="136"/>
  <c r="G22" i="136" s="1"/>
  <c r="G45" i="136"/>
  <c r="G39" i="136"/>
  <c r="F38" i="136"/>
  <c r="G38" i="136" s="1"/>
  <c r="F37" i="136"/>
  <c r="G37" i="136" s="1"/>
  <c r="F44" i="127"/>
  <c r="G44" i="127" s="1"/>
  <c r="F40" i="127"/>
  <c r="G40" i="127" s="1"/>
  <c r="F35" i="136"/>
  <c r="G35" i="136" s="1"/>
  <c r="F11" i="136"/>
  <c r="G11" i="136" s="1"/>
  <c r="F21" i="136"/>
  <c r="G21" i="136" s="1"/>
  <c r="G13" i="136"/>
  <c r="F19" i="136"/>
  <c r="G19" i="136" s="1"/>
  <c r="F28" i="136"/>
  <c r="G28" i="136" s="1"/>
  <c r="F7" i="136"/>
  <c r="G7" i="136" s="1"/>
  <c r="F19" i="138"/>
  <c r="G19" i="138" s="1"/>
  <c r="G17" i="138"/>
  <c r="F15" i="138"/>
  <c r="G15" i="138" s="1"/>
  <c r="F13" i="138"/>
  <c r="G13" i="138" s="1"/>
  <c r="F7" i="138"/>
  <c r="G7" i="138" s="1"/>
  <c r="F23" i="138"/>
  <c r="G23" i="138" s="1"/>
  <c r="F24" i="138"/>
  <c r="G24" i="138" s="1"/>
  <c r="G21" i="138"/>
  <c r="F9" i="88"/>
  <c r="G9" i="88" s="1"/>
  <c r="F13" i="88"/>
  <c r="G13" i="88" s="1"/>
  <c r="F33" i="138"/>
  <c r="G33" i="138" s="1"/>
  <c r="F44" i="138"/>
  <c r="G44" i="138" s="1"/>
  <c r="F34" i="138"/>
  <c r="G34" i="138" s="1"/>
  <c r="G35" i="138"/>
  <c r="C47" i="138"/>
  <c r="D51" i="138"/>
  <c r="C25" i="133"/>
  <c r="C25" i="104"/>
  <c r="F5" i="104"/>
  <c r="F37" i="133"/>
  <c r="G37" i="133" s="1"/>
  <c r="F40" i="133"/>
  <c r="G40" i="133" s="1"/>
  <c r="D47" i="100"/>
  <c r="G20" i="132"/>
  <c r="C47" i="132"/>
  <c r="G45" i="132"/>
  <c r="G43" i="132"/>
  <c r="G33" i="132"/>
  <c r="F41" i="132"/>
  <c r="G41" i="132" s="1"/>
  <c r="F35" i="132"/>
  <c r="G35" i="132" s="1"/>
  <c r="G18" i="132"/>
  <c r="F11" i="132"/>
  <c r="G11" i="132" s="1"/>
  <c r="F19" i="132"/>
  <c r="G19" i="132" s="1"/>
  <c r="F8" i="132"/>
  <c r="G8" i="132" s="1"/>
  <c r="F15" i="132"/>
  <c r="G15" i="132" s="1"/>
  <c r="D25" i="91"/>
  <c r="C47" i="139"/>
  <c r="F28" i="139"/>
  <c r="G28" i="139" s="1"/>
  <c r="F46" i="86"/>
  <c r="G46" i="86" s="1"/>
  <c r="F42" i="86"/>
  <c r="G42" i="86" s="1"/>
  <c r="F8" i="86"/>
  <c r="G8" i="86" s="1"/>
  <c r="F14" i="86"/>
  <c r="G14" i="86" s="1"/>
  <c r="G18" i="86"/>
  <c r="F43" i="139"/>
  <c r="G43" i="139" s="1"/>
  <c r="F37" i="139"/>
  <c r="G37" i="139" s="1"/>
  <c r="F12" i="139"/>
  <c r="G12" i="139" s="1"/>
  <c r="F16" i="139"/>
  <c r="G16" i="139" s="1"/>
  <c r="F19" i="139"/>
  <c r="G19" i="139" s="1"/>
  <c r="F15" i="87"/>
  <c r="G15" i="87" s="1"/>
  <c r="F10" i="139"/>
  <c r="G10" i="139" s="1"/>
  <c r="F18" i="139"/>
  <c r="G18" i="139" s="1"/>
  <c r="C51" i="139"/>
  <c r="C51" i="87"/>
  <c r="D25" i="139"/>
  <c r="F23" i="130"/>
  <c r="G23" i="130" s="1"/>
  <c r="G30" i="130"/>
  <c r="G32" i="130"/>
  <c r="G34" i="130"/>
  <c r="F36" i="130"/>
  <c r="G36" i="130" s="1"/>
  <c r="F37" i="130"/>
  <c r="G37" i="130" s="1"/>
  <c r="G43" i="130"/>
  <c r="G42" i="130"/>
  <c r="F21" i="130"/>
  <c r="G21" i="130" s="1"/>
  <c r="F29" i="130"/>
  <c r="G29" i="130" s="1"/>
  <c r="F6" i="130"/>
  <c r="G6" i="130" s="1"/>
  <c r="G17" i="131"/>
  <c r="F23" i="131"/>
  <c r="G23" i="131" s="1"/>
  <c r="F21" i="112"/>
  <c r="G21" i="112" s="1"/>
  <c r="F9" i="112"/>
  <c r="G9" i="112" s="1"/>
  <c r="F17" i="112"/>
  <c r="G17" i="112" s="1"/>
  <c r="F45" i="131"/>
  <c r="G45" i="131" s="1"/>
  <c r="F43" i="131"/>
  <c r="G43" i="131" s="1"/>
  <c r="F42" i="131"/>
  <c r="G42" i="131" s="1"/>
  <c r="F41" i="131"/>
  <c r="G41" i="131" s="1"/>
  <c r="F39" i="131"/>
  <c r="G39" i="131" s="1"/>
  <c r="F37" i="131"/>
  <c r="G37" i="131" s="1"/>
  <c r="F12" i="131"/>
  <c r="G12" i="131" s="1"/>
  <c r="F18" i="131"/>
  <c r="G18" i="131" s="1"/>
  <c r="F22" i="131"/>
  <c r="G22" i="131" s="1"/>
  <c r="F7" i="131"/>
  <c r="G7" i="131" s="1"/>
  <c r="F8" i="131"/>
  <c r="G8" i="131" s="1"/>
  <c r="F14" i="131"/>
  <c r="G14" i="131" s="1"/>
  <c r="F16" i="131"/>
  <c r="G16" i="131" s="1"/>
  <c r="D25" i="131"/>
  <c r="F41" i="134"/>
  <c r="G41" i="134" s="1"/>
  <c r="F22" i="134"/>
  <c r="G22" i="134" s="1"/>
  <c r="BA7" i="169"/>
  <c r="F9" i="128" s="1"/>
  <c r="C25" i="137"/>
  <c r="C52" i="97"/>
  <c r="C52" i="102"/>
  <c r="C53" i="102" s="1"/>
  <c r="G5" i="102" s="1"/>
  <c r="H6" i="102" s="1"/>
  <c r="C52" i="103"/>
  <c r="C52" i="92"/>
  <c r="C52" i="93"/>
  <c r="C53" i="93" s="1"/>
  <c r="G5" i="93" s="1"/>
  <c r="H6" i="93" s="1"/>
  <c r="E27" i="41"/>
  <c r="C52" i="82"/>
  <c r="C52" i="79"/>
  <c r="E16" i="41"/>
  <c r="E13" i="41"/>
  <c r="E7" i="41"/>
  <c r="E5" i="41"/>
  <c r="E52" i="41"/>
  <c r="C52" i="113"/>
  <c r="E51" i="41"/>
  <c r="C52" i="109"/>
  <c r="C53" i="109" s="1"/>
  <c r="G5" i="109" s="1"/>
  <c r="H6" i="109" s="1"/>
  <c r="E12" i="41"/>
  <c r="E8" i="41"/>
  <c r="C52" i="111"/>
  <c r="C52" i="114"/>
  <c r="C52" i="81"/>
  <c r="C52" i="78"/>
  <c r="C52" i="87"/>
  <c r="C52" i="95"/>
  <c r="E39" i="41"/>
  <c r="C52" i="101"/>
  <c r="E41" i="41"/>
  <c r="C52" i="105"/>
  <c r="C53" i="105" s="1"/>
  <c r="G5" i="105" s="1"/>
  <c r="H6" i="105" s="1"/>
  <c r="I5" i="105" s="1"/>
  <c r="C52" i="96"/>
  <c r="C52" i="106"/>
  <c r="C53" i="106" s="1"/>
  <c r="G5" i="106" s="1"/>
  <c r="H6" i="106" s="1"/>
  <c r="C52" i="107"/>
  <c r="C52" i="77"/>
  <c r="C52" i="83"/>
  <c r="C52" i="88"/>
  <c r="C52" i="100"/>
  <c r="C52" i="110"/>
  <c r="C52" i="116"/>
  <c r="C53" i="116" s="1"/>
  <c r="G5" i="116" s="1"/>
  <c r="H6" i="116" s="1"/>
  <c r="E4" i="41"/>
  <c r="AG107" i="194"/>
  <c r="AH56" i="194"/>
  <c r="E45" i="41"/>
  <c r="E19" i="41"/>
  <c r="E48" i="41"/>
  <c r="C52" i="104"/>
  <c r="E32" i="41"/>
  <c r="C52" i="90"/>
  <c r="C53" i="90" s="1"/>
  <c r="G5" i="90" s="1"/>
  <c r="H6" i="90" s="1"/>
  <c r="C52" i="80"/>
  <c r="C53" i="80" s="1"/>
  <c r="G5" i="80" s="1"/>
  <c r="H6" i="80" s="1"/>
  <c r="E23" i="41"/>
  <c r="E29" i="41"/>
  <c r="E36" i="41"/>
  <c r="C48" i="169" l="1"/>
  <c r="E28" i="116"/>
  <c r="F27" i="111"/>
  <c r="E47" i="85"/>
  <c r="E13" i="116"/>
  <c r="F13" i="116" s="1"/>
  <c r="G13" i="116" s="1"/>
  <c r="E25" i="89"/>
  <c r="E47" i="109"/>
  <c r="AF56" i="193"/>
  <c r="C53" i="101"/>
  <c r="G5" i="101" s="1"/>
  <c r="H6" i="101" s="1"/>
  <c r="F5" i="90"/>
  <c r="E47" i="100"/>
  <c r="E47" i="84"/>
  <c r="F27" i="109"/>
  <c r="E25" i="77"/>
  <c r="F8" i="80"/>
  <c r="G8" i="80" s="1"/>
  <c r="F9" i="89"/>
  <c r="G9" i="89" s="1"/>
  <c r="BB75" i="146"/>
  <c r="CL11" i="209" s="1"/>
  <c r="E25" i="106"/>
  <c r="BA130" i="146"/>
  <c r="E17" i="116"/>
  <c r="F17" i="116" s="1"/>
  <c r="G17" i="116" s="1"/>
  <c r="BB16" i="169"/>
  <c r="BB37" i="169"/>
  <c r="BA37" i="169" s="1"/>
  <c r="F37" i="128" s="1"/>
  <c r="G37" i="128" s="1"/>
  <c r="H37" i="128" s="1"/>
  <c r="E36" i="116"/>
  <c r="F36" i="116" s="1"/>
  <c r="G36" i="116" s="1"/>
  <c r="BB45" i="169"/>
  <c r="BA45" i="169" s="1"/>
  <c r="F45" i="128" s="1"/>
  <c r="G45" i="128" s="1"/>
  <c r="H45" i="128" s="1"/>
  <c r="E44" i="116"/>
  <c r="F44" i="116" s="1"/>
  <c r="G44" i="116" s="1"/>
  <c r="V8" i="147"/>
  <c r="E40" i="116"/>
  <c r="F40" i="116" s="1"/>
  <c r="G40" i="116" s="1"/>
  <c r="C53" i="104"/>
  <c r="G5" i="104" s="1"/>
  <c r="H6" i="104" s="1"/>
  <c r="I5" i="104" s="1"/>
  <c r="J5" i="104" s="1"/>
  <c r="E47" i="102"/>
  <c r="E47" i="96"/>
  <c r="E25" i="100"/>
  <c r="E6" i="116"/>
  <c r="F6" i="116" s="1"/>
  <c r="G6" i="116" s="1"/>
  <c r="E32" i="116"/>
  <c r="F32" i="116" s="1"/>
  <c r="G32" i="116" s="1"/>
  <c r="BB20" i="169"/>
  <c r="BA4" i="169"/>
  <c r="F6" i="128" s="1"/>
  <c r="BB9" i="169"/>
  <c r="BA9" i="169" s="1"/>
  <c r="F11" i="128" s="1"/>
  <c r="E10" i="116"/>
  <c r="F10" i="116" s="1"/>
  <c r="G10" i="116" s="1"/>
  <c r="BB28" i="169"/>
  <c r="BA28" i="169" s="1"/>
  <c r="E27" i="116"/>
  <c r="F27" i="116" s="1"/>
  <c r="BB32" i="169"/>
  <c r="BA32" i="169" s="1"/>
  <c r="F32" i="128" s="1"/>
  <c r="G32" i="128" s="1"/>
  <c r="H32" i="128" s="1"/>
  <c r="E31" i="116"/>
  <c r="F31" i="116" s="1"/>
  <c r="G31" i="116" s="1"/>
  <c r="BA36" i="169"/>
  <c r="F36" i="128" s="1"/>
  <c r="G36" i="128" s="1"/>
  <c r="H36" i="128" s="1"/>
  <c r="BB40" i="169"/>
  <c r="BA40" i="169" s="1"/>
  <c r="F40" i="128" s="1"/>
  <c r="G40" i="128" s="1"/>
  <c r="H40" i="128" s="1"/>
  <c r="E39" i="116"/>
  <c r="F39" i="116" s="1"/>
  <c r="G39" i="116" s="1"/>
  <c r="BA44" i="169"/>
  <c r="F44" i="128" s="1"/>
  <c r="G44" i="128" s="1"/>
  <c r="H44" i="128" s="1"/>
  <c r="U6" i="147"/>
  <c r="AG147" i="146"/>
  <c r="AH147" i="146" s="1"/>
  <c r="AG139" i="146"/>
  <c r="AH139" i="146" s="1"/>
  <c r="AG133" i="146"/>
  <c r="E25" i="112"/>
  <c r="BA23" i="169"/>
  <c r="F25" i="128" s="1"/>
  <c r="G25" i="128" s="1"/>
  <c r="H25" i="128" s="1"/>
  <c r="BA15" i="169"/>
  <c r="F17" i="128" s="1"/>
  <c r="G17" i="128" s="1"/>
  <c r="H17" i="128" s="1"/>
  <c r="BE48" i="169"/>
  <c r="BI48" i="169"/>
  <c r="V7" i="147"/>
  <c r="CH7" i="206"/>
  <c r="E25" i="127"/>
  <c r="E47" i="82"/>
  <c r="E47" i="98"/>
  <c r="BC24" i="169"/>
  <c r="E25" i="130"/>
  <c r="BA6" i="169"/>
  <c r="AG112" i="146"/>
  <c r="AH112" i="146" s="1"/>
  <c r="BA112" i="146" s="1"/>
  <c r="AG104" i="146"/>
  <c r="AH104" i="146" s="1"/>
  <c r="AG100" i="146"/>
  <c r="AG99" i="146"/>
  <c r="AH99" i="146" s="1"/>
  <c r="AG98" i="146"/>
  <c r="AG62" i="146"/>
  <c r="AH62" i="146" s="1"/>
  <c r="AG80" i="146"/>
  <c r="AG72" i="146"/>
  <c r="AH72" i="146" s="1"/>
  <c r="AG68" i="146"/>
  <c r="AH68" i="146" s="1"/>
  <c r="AG67" i="146"/>
  <c r="AG66" i="146"/>
  <c r="AG113" i="146"/>
  <c r="AH113" i="146" s="1"/>
  <c r="BA113" i="146" s="1"/>
  <c r="AG162" i="146"/>
  <c r="AH162" i="146" s="1"/>
  <c r="AG161" i="146"/>
  <c r="AH161" i="146" s="1"/>
  <c r="AG150" i="146"/>
  <c r="AG149" i="146"/>
  <c r="AH149" i="146" s="1"/>
  <c r="AG123" i="146"/>
  <c r="AH123" i="146" s="1"/>
  <c r="BA123" i="146" s="1"/>
  <c r="AG118" i="146"/>
  <c r="AH118" i="146" s="1"/>
  <c r="BA118" i="146" s="1"/>
  <c r="AG117" i="146"/>
  <c r="AH117" i="146" s="1"/>
  <c r="AG116" i="146"/>
  <c r="AH116" i="146" s="1"/>
  <c r="BA147" i="146"/>
  <c r="AH80" i="146"/>
  <c r="BA80" i="146" s="1"/>
  <c r="AG88" i="146"/>
  <c r="AH88" i="146" s="1"/>
  <c r="BA88" i="146" s="1"/>
  <c r="AG84" i="146"/>
  <c r="AH84" i="146" s="1"/>
  <c r="AG83" i="146"/>
  <c r="AG82" i="146"/>
  <c r="AH115" i="146"/>
  <c r="BA115" i="146" s="1"/>
  <c r="AG109" i="146"/>
  <c r="AG108" i="146"/>
  <c r="AH108" i="146" s="1"/>
  <c r="AG107" i="146"/>
  <c r="AH107" i="146" s="1"/>
  <c r="AG106" i="146"/>
  <c r="AH106" i="146" s="1"/>
  <c r="AG93" i="146"/>
  <c r="AH93" i="146" s="1"/>
  <c r="BA93" i="146" s="1"/>
  <c r="AG92" i="146"/>
  <c r="AG91" i="146"/>
  <c r="AH91" i="146" s="1"/>
  <c r="BA91" i="146" s="1"/>
  <c r="AG90" i="146"/>
  <c r="AG77" i="146"/>
  <c r="AH77" i="146" s="1"/>
  <c r="AG76" i="146"/>
  <c r="AH76" i="146" s="1"/>
  <c r="AG75" i="146"/>
  <c r="AG74" i="146"/>
  <c r="AH74" i="146" s="1"/>
  <c r="AG143" i="146"/>
  <c r="AH143" i="146" s="1"/>
  <c r="AG142" i="146"/>
  <c r="AG141" i="146"/>
  <c r="AH141" i="146" s="1"/>
  <c r="AG140" i="146"/>
  <c r="AG127" i="146"/>
  <c r="AH127" i="146" s="1"/>
  <c r="AG126" i="146"/>
  <c r="AH126" i="146" s="1"/>
  <c r="BA126" i="146" s="1"/>
  <c r="AG125" i="146"/>
  <c r="AG124" i="146"/>
  <c r="AH124" i="146" s="1"/>
  <c r="BA124" i="146" s="1"/>
  <c r="C53" i="79"/>
  <c r="G5" i="79" s="1"/>
  <c r="H6" i="79" s="1"/>
  <c r="I5" i="79" s="1"/>
  <c r="J5" i="79" s="1"/>
  <c r="Q3" i="93"/>
  <c r="BA106" i="146"/>
  <c r="BA76" i="146"/>
  <c r="BA72" i="146"/>
  <c r="AH125" i="146"/>
  <c r="BA125" i="146" s="1"/>
  <c r="E25" i="86"/>
  <c r="E47" i="91"/>
  <c r="F29" i="91"/>
  <c r="G29" i="91" s="1"/>
  <c r="E25" i="99"/>
  <c r="E47" i="108"/>
  <c r="E25" i="110"/>
  <c r="C53" i="110"/>
  <c r="G5" i="110" s="1"/>
  <c r="H6" i="110" s="1"/>
  <c r="BA141" i="146"/>
  <c r="BA84" i="146"/>
  <c r="E47" i="103"/>
  <c r="AH100" i="146"/>
  <c r="BA100" i="146" s="1"/>
  <c r="AH96" i="146"/>
  <c r="BA96" i="146" s="1"/>
  <c r="AG85" i="146"/>
  <c r="AH66" i="146"/>
  <c r="BA66" i="146" s="1"/>
  <c r="AH64" i="146"/>
  <c r="BA64" i="146" s="1"/>
  <c r="AG119" i="146"/>
  <c r="E47" i="81"/>
  <c r="E25" i="78"/>
  <c r="E47" i="83"/>
  <c r="E47" i="88"/>
  <c r="E25" i="137"/>
  <c r="E47" i="132"/>
  <c r="BA107" i="146"/>
  <c r="BA77" i="146"/>
  <c r="E47" i="99"/>
  <c r="F29" i="99"/>
  <c r="G29" i="99" s="1"/>
  <c r="F6" i="104"/>
  <c r="G6" i="104" s="1"/>
  <c r="E25" i="104"/>
  <c r="F28" i="104"/>
  <c r="G28" i="104" s="1"/>
  <c r="E47" i="104"/>
  <c r="E25" i="108"/>
  <c r="H7" i="106"/>
  <c r="I6" i="106" s="1"/>
  <c r="J6" i="106" s="1"/>
  <c r="BA139" i="146"/>
  <c r="AH75" i="146"/>
  <c r="BA75" i="146" s="1"/>
  <c r="AH109" i="146"/>
  <c r="BA109" i="146" s="1"/>
  <c r="E47" i="106"/>
  <c r="F27" i="110"/>
  <c r="F5" i="82"/>
  <c r="E47" i="90"/>
  <c r="Q3" i="98"/>
  <c r="U14" i="147"/>
  <c r="AG101" i="146"/>
  <c r="AH101" i="146" s="1"/>
  <c r="BA101" i="146" s="1"/>
  <c r="BA99" i="146"/>
  <c r="AH82" i="146"/>
  <c r="BA82" i="146" s="1"/>
  <c r="AG69" i="146"/>
  <c r="AG135" i="146"/>
  <c r="BA116" i="146"/>
  <c r="BB62" i="146"/>
  <c r="CL7" i="209" s="1"/>
  <c r="BB163" i="146"/>
  <c r="CL48" i="204" s="1"/>
  <c r="BB159" i="146"/>
  <c r="CL44" i="204" s="1"/>
  <c r="CM44" i="204" s="1"/>
  <c r="BB155" i="146"/>
  <c r="CL40" i="204" s="1"/>
  <c r="BB147" i="146"/>
  <c r="CL32" i="204" s="1"/>
  <c r="BB143" i="146"/>
  <c r="CL28" i="204" s="1"/>
  <c r="E25" i="81"/>
  <c r="F29" i="80"/>
  <c r="G29" i="80" s="1"/>
  <c r="E47" i="80"/>
  <c r="E47" i="78"/>
  <c r="F27" i="78"/>
  <c r="F7" i="85"/>
  <c r="G7" i="85" s="1"/>
  <c r="E25" i="85"/>
  <c r="E25" i="83"/>
  <c r="F5" i="88"/>
  <c r="E25" i="88"/>
  <c r="F29" i="87"/>
  <c r="G29" i="87" s="1"/>
  <c r="E47" i="87"/>
  <c r="F5" i="113"/>
  <c r="E25" i="113"/>
  <c r="E25" i="139"/>
  <c r="E18" i="116"/>
  <c r="F18" i="116" s="1"/>
  <c r="G18" i="116" s="1"/>
  <c r="BG48" i="169"/>
  <c r="BB29" i="169"/>
  <c r="BA29" i="169" s="1"/>
  <c r="F29" i="128" s="1"/>
  <c r="E27" i="130"/>
  <c r="AH107" i="194"/>
  <c r="C53" i="96"/>
  <c r="G5" i="96" s="1"/>
  <c r="H6" i="96" s="1"/>
  <c r="I5" i="96" s="1"/>
  <c r="F5" i="139"/>
  <c r="E47" i="77"/>
  <c r="E47" i="114"/>
  <c r="E47" i="113"/>
  <c r="F27" i="132"/>
  <c r="AG111" i="146"/>
  <c r="AG105" i="146"/>
  <c r="AG95" i="146"/>
  <c r="AG89" i="146"/>
  <c r="AH89" i="146" s="1"/>
  <c r="BA89" i="146" s="1"/>
  <c r="AG79" i="146"/>
  <c r="AH79" i="146" s="1"/>
  <c r="BA79" i="146" s="1"/>
  <c r="AG73" i="146"/>
  <c r="AG63" i="146"/>
  <c r="AG158" i="146"/>
  <c r="AH158" i="146" s="1"/>
  <c r="BA158" i="146" s="1"/>
  <c r="AG154" i="146"/>
  <c r="AG145" i="146"/>
  <c r="AG138" i="146"/>
  <c r="AG136" i="146"/>
  <c r="AG129" i="146"/>
  <c r="AG122" i="146"/>
  <c r="AH122" i="146" s="1"/>
  <c r="BA122" i="146" s="1"/>
  <c r="AG120" i="146"/>
  <c r="AH120" i="146" s="1"/>
  <c r="BA120" i="146" s="1"/>
  <c r="E22" i="116"/>
  <c r="F22" i="116" s="1"/>
  <c r="G22" i="116" s="1"/>
  <c r="E12" i="116"/>
  <c r="F12" i="116" s="1"/>
  <c r="G12" i="116" s="1"/>
  <c r="E7" i="116"/>
  <c r="F7" i="116" s="1"/>
  <c r="G7" i="116" s="1"/>
  <c r="F29" i="98"/>
  <c r="G29" i="98" s="1"/>
  <c r="BE24" i="169"/>
  <c r="BI24" i="169"/>
  <c r="BB19" i="169"/>
  <c r="BA19" i="169" s="1"/>
  <c r="F21" i="128" s="1"/>
  <c r="G21" i="128" s="1"/>
  <c r="H21" i="128" s="1"/>
  <c r="BD48" i="169"/>
  <c r="E27" i="137"/>
  <c r="E27" i="134"/>
  <c r="E47" i="134" s="1"/>
  <c r="V6" i="147"/>
  <c r="AF5" i="193"/>
  <c r="BA20" i="169"/>
  <c r="F22" i="128" s="1"/>
  <c r="G22" i="128" s="1"/>
  <c r="H22" i="128" s="1"/>
  <c r="BA12" i="169"/>
  <c r="F14" i="128" s="1"/>
  <c r="G14" i="128" s="1"/>
  <c r="H14" i="128" s="1"/>
  <c r="BB31" i="169"/>
  <c r="BA31" i="169" s="1"/>
  <c r="F31" i="128" s="1"/>
  <c r="G31" i="128" s="1"/>
  <c r="H31" i="128" s="1"/>
  <c r="BB35" i="169"/>
  <c r="BA35" i="169" s="1"/>
  <c r="F35" i="128" s="1"/>
  <c r="G35" i="128" s="1"/>
  <c r="H35" i="128" s="1"/>
  <c r="BB39" i="169"/>
  <c r="BA39" i="169" s="1"/>
  <c r="F39" i="128" s="1"/>
  <c r="G39" i="128" s="1"/>
  <c r="H39" i="128" s="1"/>
  <c r="BB43" i="169"/>
  <c r="BA43" i="169" s="1"/>
  <c r="F43" i="128" s="1"/>
  <c r="G43" i="128" s="1"/>
  <c r="H43" i="128" s="1"/>
  <c r="BB47" i="169"/>
  <c r="BA47" i="169" s="1"/>
  <c r="F47" i="128" s="1"/>
  <c r="G47" i="128" s="1"/>
  <c r="H47" i="128" s="1"/>
  <c r="E27" i="133"/>
  <c r="V12" i="147"/>
  <c r="C53" i="92"/>
  <c r="G5" i="92" s="1"/>
  <c r="H6" i="92" s="1"/>
  <c r="I5" i="92" s="1"/>
  <c r="J5" i="92" s="1"/>
  <c r="F27" i="83"/>
  <c r="BA149" i="146"/>
  <c r="BA117" i="146"/>
  <c r="E25" i="109"/>
  <c r="AG103" i="146"/>
  <c r="AG97" i="146"/>
  <c r="AG87" i="146"/>
  <c r="AH87" i="146" s="1"/>
  <c r="BA87" i="146" s="1"/>
  <c r="AG81" i="146"/>
  <c r="AG71" i="146"/>
  <c r="AG65" i="146"/>
  <c r="AH65" i="146" s="1"/>
  <c r="BA65" i="146" s="1"/>
  <c r="AG157" i="146"/>
  <c r="AG153" i="146"/>
  <c r="AG146" i="146"/>
  <c r="AH146" i="146" s="1"/>
  <c r="BA146" i="146" s="1"/>
  <c r="AG144" i="146"/>
  <c r="AH144" i="146" s="1"/>
  <c r="BA144" i="146" s="1"/>
  <c r="AG137" i="146"/>
  <c r="AG131" i="146"/>
  <c r="AH131" i="146" s="1"/>
  <c r="BA131" i="146" s="1"/>
  <c r="AG121" i="146"/>
  <c r="AG114" i="146"/>
  <c r="BB162" i="146"/>
  <c r="CL47" i="204" s="1"/>
  <c r="BB158" i="146"/>
  <c r="CL43" i="204" s="1"/>
  <c r="BB154" i="146"/>
  <c r="CL39" i="204" s="1"/>
  <c r="BB150" i="146"/>
  <c r="CL35" i="204" s="1"/>
  <c r="CM35" i="204" s="1"/>
  <c r="BB146" i="146"/>
  <c r="CL31" i="204" s="1"/>
  <c r="BB142" i="146"/>
  <c r="CL27" i="204" s="1"/>
  <c r="BB134" i="146"/>
  <c r="CL19" i="204" s="1"/>
  <c r="BB126" i="146"/>
  <c r="CL11" i="204" s="1"/>
  <c r="CM11" i="204" s="1"/>
  <c r="BB118" i="146"/>
  <c r="BB110" i="146"/>
  <c r="CL46" i="209" s="1"/>
  <c r="BB102" i="146"/>
  <c r="CL38" i="209" s="1"/>
  <c r="BB94" i="146"/>
  <c r="CL30" i="209" s="1"/>
  <c r="CM30" i="209" s="1"/>
  <c r="BB86" i="146"/>
  <c r="CL22" i="209" s="1"/>
  <c r="BB78" i="146"/>
  <c r="CL14" i="209" s="1"/>
  <c r="BB74" i="146"/>
  <c r="CL10" i="209" s="1"/>
  <c r="CM10" i="209" s="1"/>
  <c r="BB70" i="146"/>
  <c r="BB66" i="146"/>
  <c r="E14" i="116"/>
  <c r="F14" i="116" s="1"/>
  <c r="G14" i="116" s="1"/>
  <c r="BG24" i="169"/>
  <c r="BL48" i="169"/>
  <c r="BB30" i="169"/>
  <c r="BA30" i="169" s="1"/>
  <c r="F30" i="128" s="1"/>
  <c r="G30" i="128" s="1"/>
  <c r="H30" i="128" s="1"/>
  <c r="E47" i="139"/>
  <c r="BB34" i="169"/>
  <c r="BA34" i="169" s="1"/>
  <c r="F34" i="128" s="1"/>
  <c r="G34" i="128" s="1"/>
  <c r="H34" i="128" s="1"/>
  <c r="BB38" i="169"/>
  <c r="BA38" i="169" s="1"/>
  <c r="F38" i="128" s="1"/>
  <c r="BB42" i="169"/>
  <c r="BA42" i="169" s="1"/>
  <c r="F42" i="128" s="1"/>
  <c r="BB46" i="169"/>
  <c r="BA46" i="169" s="1"/>
  <c r="F46" i="128" s="1"/>
  <c r="G46" i="128" s="1"/>
  <c r="H46" i="128" s="1"/>
  <c r="E6" i="132"/>
  <c r="E25" i="132" s="1"/>
  <c r="V13" i="147"/>
  <c r="V11" i="147"/>
  <c r="AG56" i="194"/>
  <c r="AH56" i="193"/>
  <c r="CO7" i="209"/>
  <c r="I27" i="127"/>
  <c r="J27" i="127" s="1"/>
  <c r="I5" i="127"/>
  <c r="J5" i="127" s="1"/>
  <c r="H7" i="127"/>
  <c r="I6" i="127" s="1"/>
  <c r="J6" i="127" s="1"/>
  <c r="F5" i="79"/>
  <c r="F27" i="84"/>
  <c r="D47" i="83"/>
  <c r="D53" i="82"/>
  <c r="G27" i="82" s="1"/>
  <c r="H28" i="82" s="1"/>
  <c r="I27" i="82" s="1"/>
  <c r="D25" i="82"/>
  <c r="F27" i="88"/>
  <c r="D53" i="92"/>
  <c r="G27" i="92" s="1"/>
  <c r="H28" i="92" s="1"/>
  <c r="I27" i="92" s="1"/>
  <c r="J27" i="92" s="1"/>
  <c r="C53" i="100"/>
  <c r="G5" i="100" s="1"/>
  <c r="H6" i="100" s="1"/>
  <c r="H7" i="100" s="1"/>
  <c r="D53" i="103"/>
  <c r="G27" i="103" s="1"/>
  <c r="H28" i="103" s="1"/>
  <c r="I27" i="103" s="1"/>
  <c r="D52" i="100"/>
  <c r="D53" i="100" s="1"/>
  <c r="G27" i="100" s="1"/>
  <c r="H28" i="100" s="1"/>
  <c r="D52" i="114"/>
  <c r="D53" i="114" s="1"/>
  <c r="G27" i="114" s="1"/>
  <c r="H28" i="114" s="1"/>
  <c r="I27" i="114" s="1"/>
  <c r="D52" i="99"/>
  <c r="D53" i="99" s="1"/>
  <c r="G27" i="99" s="1"/>
  <c r="H28" i="99" s="1"/>
  <c r="D52" i="80"/>
  <c r="D53" i="80" s="1"/>
  <c r="G27" i="80" s="1"/>
  <c r="H28" i="80" s="1"/>
  <c r="I27" i="80" s="1"/>
  <c r="J27" i="80" s="1"/>
  <c r="C53" i="111"/>
  <c r="G5" i="111" s="1"/>
  <c r="H6" i="111" s="1"/>
  <c r="H7" i="111" s="1"/>
  <c r="I6" i="111" s="1"/>
  <c r="D52" i="85"/>
  <c r="D53" i="85" s="1"/>
  <c r="G27" i="85" s="1"/>
  <c r="H28" i="85" s="1"/>
  <c r="H29" i="85" s="1"/>
  <c r="H30" i="85" s="1"/>
  <c r="D52" i="86"/>
  <c r="D53" i="86" s="1"/>
  <c r="G27" i="86" s="1"/>
  <c r="H28" i="86" s="1"/>
  <c r="H29" i="86" s="1"/>
  <c r="D52" i="108"/>
  <c r="D53" i="108" s="1"/>
  <c r="G27" i="108" s="1"/>
  <c r="H28" i="108" s="1"/>
  <c r="D52" i="113"/>
  <c r="D53" i="113" s="1"/>
  <c r="G27" i="113" s="1"/>
  <c r="H28" i="113" s="1"/>
  <c r="I27" i="113" s="1"/>
  <c r="D52" i="91"/>
  <c r="D53" i="91" s="1"/>
  <c r="G27" i="91" s="1"/>
  <c r="H28" i="91" s="1"/>
  <c r="D53" i="116"/>
  <c r="G27" i="116" s="1"/>
  <c r="H28" i="116" s="1"/>
  <c r="E53" i="128"/>
  <c r="D52" i="101"/>
  <c r="D53" i="101" s="1"/>
  <c r="G27" i="101" s="1"/>
  <c r="H28" i="101" s="1"/>
  <c r="I27" i="101" s="1"/>
  <c r="D52" i="84"/>
  <c r="D53" i="84" s="1"/>
  <c r="G27" i="84" s="1"/>
  <c r="H28" i="84" s="1"/>
  <c r="H29" i="84" s="1"/>
  <c r="D52" i="115"/>
  <c r="D53" i="115" s="1"/>
  <c r="G27" i="115" s="1"/>
  <c r="H28" i="115" s="1"/>
  <c r="D52" i="107"/>
  <c r="D53" i="107" s="1"/>
  <c r="G27" i="107" s="1"/>
  <c r="H28" i="107" s="1"/>
  <c r="I27" i="107" s="1"/>
  <c r="D52" i="95"/>
  <c r="D53" i="95" s="1"/>
  <c r="G27" i="95" s="1"/>
  <c r="H28" i="95" s="1"/>
  <c r="D52" i="77"/>
  <c r="D53" i="77" s="1"/>
  <c r="G27" i="77" s="1"/>
  <c r="H28" i="77" s="1"/>
  <c r="H29" i="77" s="1"/>
  <c r="I28" i="77" s="1"/>
  <c r="D52" i="87"/>
  <c r="D53" i="87" s="1"/>
  <c r="G27" i="87" s="1"/>
  <c r="H28" i="87" s="1"/>
  <c r="I27" i="87" s="1"/>
  <c r="J27" i="87" s="1"/>
  <c r="F41" i="139"/>
  <c r="G41" i="139" s="1"/>
  <c r="F24" i="139"/>
  <c r="G24" i="139" s="1"/>
  <c r="F20" i="139"/>
  <c r="G20" i="139" s="1"/>
  <c r="F44" i="139"/>
  <c r="G44" i="139" s="1"/>
  <c r="F21" i="139"/>
  <c r="G21" i="139" s="1"/>
  <c r="D25" i="103"/>
  <c r="C53" i="87"/>
  <c r="G5" i="87" s="1"/>
  <c r="H6" i="87" s="1"/>
  <c r="H7" i="87" s="1"/>
  <c r="H8" i="87" s="1"/>
  <c r="F8" i="78"/>
  <c r="G8" i="78" s="1"/>
  <c r="D25" i="78"/>
  <c r="F6" i="96"/>
  <c r="G6" i="96" s="1"/>
  <c r="D25" i="96"/>
  <c r="I5" i="116"/>
  <c r="J5" i="116" s="1"/>
  <c r="D25" i="77"/>
  <c r="C47" i="133"/>
  <c r="F31" i="133"/>
  <c r="G31" i="133" s="1"/>
  <c r="D25" i="130"/>
  <c r="D25" i="81"/>
  <c r="C52" i="91"/>
  <c r="E33" i="41"/>
  <c r="H29" i="80"/>
  <c r="I28" i="80" s="1"/>
  <c r="F24" i="101"/>
  <c r="G24" i="101" s="1"/>
  <c r="D25" i="101"/>
  <c r="F31" i="78"/>
  <c r="G31" i="78" s="1"/>
  <c r="D47" i="78"/>
  <c r="D47" i="109"/>
  <c r="F29" i="109"/>
  <c r="G29" i="109" s="1"/>
  <c r="F28" i="112"/>
  <c r="G28" i="112" s="1"/>
  <c r="D47" i="112"/>
  <c r="E3" i="41"/>
  <c r="D53" i="128"/>
  <c r="J5" i="82"/>
  <c r="I5" i="102"/>
  <c r="J5" i="102" s="1"/>
  <c r="H7" i="102"/>
  <c r="I6" i="102" s="1"/>
  <c r="F32" i="132"/>
  <c r="G32" i="132" s="1"/>
  <c r="D47" i="132"/>
  <c r="F15" i="113"/>
  <c r="G15" i="113" s="1"/>
  <c r="D25" i="113"/>
  <c r="F7" i="115"/>
  <c r="G7" i="115" s="1"/>
  <c r="D25" i="115"/>
  <c r="F29" i="116"/>
  <c r="G29" i="116" s="1"/>
  <c r="D47" i="116"/>
  <c r="I5" i="90"/>
  <c r="J5" i="90" s="1"/>
  <c r="H7" i="90"/>
  <c r="C52" i="98"/>
  <c r="C53" i="98" s="1"/>
  <c r="G5" i="98" s="1"/>
  <c r="H6" i="98" s="1"/>
  <c r="I5" i="109"/>
  <c r="J5" i="109" s="1"/>
  <c r="I5" i="93"/>
  <c r="J5" i="93" s="1"/>
  <c r="H7" i="93"/>
  <c r="E30" i="41"/>
  <c r="C52" i="94"/>
  <c r="C53" i="94" s="1"/>
  <c r="G5" i="94" s="1"/>
  <c r="H6" i="94" s="1"/>
  <c r="E37" i="41"/>
  <c r="C52" i="99"/>
  <c r="F8" i="128"/>
  <c r="F9" i="80"/>
  <c r="G9" i="80" s="1"/>
  <c r="D25" i="80"/>
  <c r="H8" i="93"/>
  <c r="F7" i="100"/>
  <c r="G7" i="100" s="1"/>
  <c r="H8" i="100" s="1"/>
  <c r="I7" i="100" s="1"/>
  <c r="D25" i="100"/>
  <c r="H7" i="105"/>
  <c r="I6" i="105" s="1"/>
  <c r="J5" i="105"/>
  <c r="I5" i="101"/>
  <c r="J5" i="101" s="1"/>
  <c r="H7" i="101"/>
  <c r="C53" i="113"/>
  <c r="G5" i="113" s="1"/>
  <c r="H6" i="113" s="1"/>
  <c r="E44" i="41"/>
  <c r="C52" i="108"/>
  <c r="F28" i="128"/>
  <c r="F8" i="87"/>
  <c r="G8" i="87" s="1"/>
  <c r="D25" i="87"/>
  <c r="F10" i="105"/>
  <c r="G10" i="105" s="1"/>
  <c r="D25" i="105"/>
  <c r="F8" i="107"/>
  <c r="G8" i="107" s="1"/>
  <c r="D25" i="107"/>
  <c r="I5" i="111"/>
  <c r="J5" i="111" s="1"/>
  <c r="F10" i="111"/>
  <c r="G10" i="111" s="1"/>
  <c r="D25" i="111"/>
  <c r="H7" i="113"/>
  <c r="F7" i="114"/>
  <c r="G7" i="114" s="1"/>
  <c r="D25" i="114"/>
  <c r="F39" i="106"/>
  <c r="G39" i="106" s="1"/>
  <c r="D47" i="106"/>
  <c r="I27" i="95"/>
  <c r="J27" i="95" s="1"/>
  <c r="H29" i="82"/>
  <c r="E6" i="41"/>
  <c r="C52" i="85"/>
  <c r="C53" i="85" s="1"/>
  <c r="G5" i="85" s="1"/>
  <c r="H6" i="85" s="1"/>
  <c r="E20" i="41"/>
  <c r="F27" i="115"/>
  <c r="D47" i="115"/>
  <c r="D25" i="93"/>
  <c r="F5" i="93"/>
  <c r="D25" i="116"/>
  <c r="F6" i="92"/>
  <c r="G6" i="92" s="1"/>
  <c r="D25" i="92"/>
  <c r="C53" i="103"/>
  <c r="G5" i="103" s="1"/>
  <c r="H6" i="103" s="1"/>
  <c r="F41" i="114"/>
  <c r="G41" i="114" s="1"/>
  <c r="D47" i="114"/>
  <c r="I5" i="80"/>
  <c r="J5" i="80" s="1"/>
  <c r="H7" i="80"/>
  <c r="H8" i="80" s="1"/>
  <c r="I5" i="110"/>
  <c r="J5" i="110" s="1"/>
  <c r="H7" i="110"/>
  <c r="I5" i="106"/>
  <c r="J5" i="106" s="1"/>
  <c r="C52" i="89"/>
  <c r="C52" i="138" s="1"/>
  <c r="E25" i="41"/>
  <c r="D25" i="137"/>
  <c r="F5" i="137"/>
  <c r="D47" i="138"/>
  <c r="F28" i="138"/>
  <c r="G28" i="138" s="1"/>
  <c r="F27" i="127"/>
  <c r="D47" i="127"/>
  <c r="D25" i="127"/>
  <c r="D47" i="105"/>
  <c r="F27" i="105"/>
  <c r="F5" i="99"/>
  <c r="D25" i="99"/>
  <c r="F27" i="80"/>
  <c r="D47" i="80"/>
  <c r="D47" i="85"/>
  <c r="F27" i="95"/>
  <c r="D47" i="95"/>
  <c r="C53" i="78"/>
  <c r="G5" i="78" s="1"/>
  <c r="H6" i="78" s="1"/>
  <c r="F6" i="88"/>
  <c r="G6" i="88" s="1"/>
  <c r="D25" i="88"/>
  <c r="F6" i="95"/>
  <c r="G6" i="95" s="1"/>
  <c r="D25" i="95"/>
  <c r="F9" i="104"/>
  <c r="G9" i="104" s="1"/>
  <c r="D25" i="104"/>
  <c r="D47" i="104"/>
  <c r="F29" i="104"/>
  <c r="G29" i="104" s="1"/>
  <c r="F39" i="108"/>
  <c r="G39" i="108" s="1"/>
  <c r="D47" i="108"/>
  <c r="F30" i="136"/>
  <c r="G30" i="136" s="1"/>
  <c r="D47" i="136"/>
  <c r="C52" i="136"/>
  <c r="C53" i="136" s="1"/>
  <c r="G5" i="136" s="1"/>
  <c r="H6" i="136" s="1"/>
  <c r="I5" i="136" s="1"/>
  <c r="J5" i="136" s="1"/>
  <c r="C52" i="84"/>
  <c r="C53" i="84" s="1"/>
  <c r="G5" i="84" s="1"/>
  <c r="H6" i="84" s="1"/>
  <c r="E21" i="41"/>
  <c r="C52" i="112"/>
  <c r="C53" i="112" s="1"/>
  <c r="G5" i="112" s="1"/>
  <c r="H6" i="112" s="1"/>
  <c r="F27" i="79"/>
  <c r="D25" i="84"/>
  <c r="D47" i="96"/>
  <c r="H7" i="82"/>
  <c r="I6" i="82" s="1"/>
  <c r="D25" i="90"/>
  <c r="D25" i="97"/>
  <c r="H7" i="109"/>
  <c r="I6" i="109" s="1"/>
  <c r="G9" i="128"/>
  <c r="H9" i="128" s="1"/>
  <c r="E9" i="41"/>
  <c r="E28" i="41"/>
  <c r="C52" i="86"/>
  <c r="C53" i="86" s="1"/>
  <c r="G5" i="86" s="1"/>
  <c r="H6" i="86" s="1"/>
  <c r="E52" i="128"/>
  <c r="G7" i="128"/>
  <c r="H7" i="128" s="1"/>
  <c r="D47" i="133"/>
  <c r="D25" i="133"/>
  <c r="D25" i="109"/>
  <c r="D25" i="108"/>
  <c r="D47" i="82"/>
  <c r="F6" i="85"/>
  <c r="G6" i="85" s="1"/>
  <c r="D25" i="85"/>
  <c r="F27" i="113"/>
  <c r="D47" i="113"/>
  <c r="F5" i="110"/>
  <c r="D25" i="110"/>
  <c r="D47" i="139"/>
  <c r="C53" i="81"/>
  <c r="G5" i="81" s="1"/>
  <c r="H6" i="81" s="1"/>
  <c r="C53" i="77"/>
  <c r="G5" i="77" s="1"/>
  <c r="H6" i="77" s="1"/>
  <c r="C53" i="83"/>
  <c r="G5" i="83" s="1"/>
  <c r="H6" i="83" s="1"/>
  <c r="D25" i="94"/>
  <c r="C53" i="97"/>
  <c r="G5" i="97" s="1"/>
  <c r="H6" i="97" s="1"/>
  <c r="H7" i="116"/>
  <c r="E25" i="87"/>
  <c r="C25" i="131"/>
  <c r="G11" i="128"/>
  <c r="H11" i="128" s="1"/>
  <c r="D47" i="93"/>
  <c r="D25" i="136"/>
  <c r="H8" i="127"/>
  <c r="H9" i="127" s="1"/>
  <c r="C53" i="88"/>
  <c r="G5" i="88" s="1"/>
  <c r="H6" i="88" s="1"/>
  <c r="C53" i="95"/>
  <c r="G5" i="95" s="1"/>
  <c r="H6" i="95" s="1"/>
  <c r="C53" i="107"/>
  <c r="G5" i="107" s="1"/>
  <c r="H6" i="107" s="1"/>
  <c r="O3" i="132"/>
  <c r="Q3" i="96"/>
  <c r="U12" i="147"/>
  <c r="U10" i="147"/>
  <c r="C53" i="114"/>
  <c r="G5" i="114" s="1"/>
  <c r="H6" i="114" s="1"/>
  <c r="F40" i="87"/>
  <c r="G40" i="87" s="1"/>
  <c r="D53" i="110"/>
  <c r="G27" i="110" s="1"/>
  <c r="H28" i="110" s="1"/>
  <c r="F28" i="127"/>
  <c r="G28" i="127" s="1"/>
  <c r="H29" i="127" s="1"/>
  <c r="E47" i="127"/>
  <c r="C47" i="81"/>
  <c r="E47" i="86"/>
  <c r="H29" i="95"/>
  <c r="I28" i="95" s="1"/>
  <c r="E25" i="95"/>
  <c r="C47" i="94"/>
  <c r="C25" i="93"/>
  <c r="E25" i="93"/>
  <c r="F7" i="92"/>
  <c r="G7" i="92" s="1"/>
  <c r="C25" i="92"/>
  <c r="C25" i="91"/>
  <c r="C47" i="91"/>
  <c r="E25" i="91"/>
  <c r="E25" i="97"/>
  <c r="E47" i="97"/>
  <c r="C25" i="99"/>
  <c r="C25" i="98"/>
  <c r="C47" i="103"/>
  <c r="E25" i="103"/>
  <c r="E47" i="101"/>
  <c r="E25" i="105"/>
  <c r="E47" i="105"/>
  <c r="BB22" i="169"/>
  <c r="BA22" i="169" s="1"/>
  <c r="F24" i="128" s="1"/>
  <c r="G24" i="128" s="1"/>
  <c r="H24" i="128" s="1"/>
  <c r="E23" i="116"/>
  <c r="F23" i="116" s="1"/>
  <c r="G23" i="116" s="1"/>
  <c r="BB18" i="169"/>
  <c r="BA18" i="169" s="1"/>
  <c r="F20" i="128" s="1"/>
  <c r="G20" i="128" s="1"/>
  <c r="H20" i="128" s="1"/>
  <c r="E19" i="116"/>
  <c r="F19" i="116" s="1"/>
  <c r="G19" i="116" s="1"/>
  <c r="BB14" i="169"/>
  <c r="BA14" i="169" s="1"/>
  <c r="F16" i="128" s="1"/>
  <c r="G16" i="128" s="1"/>
  <c r="H16" i="128" s="1"/>
  <c r="E15" i="116"/>
  <c r="F15" i="116" s="1"/>
  <c r="G15" i="116" s="1"/>
  <c r="BB10" i="169"/>
  <c r="E11" i="116"/>
  <c r="F11" i="116" s="1"/>
  <c r="G11" i="116" s="1"/>
  <c r="C47" i="136"/>
  <c r="AH5" i="193"/>
  <c r="AG5" i="193"/>
  <c r="E22" i="41"/>
  <c r="F35" i="127"/>
  <c r="G35" i="127" s="1"/>
  <c r="F28" i="87"/>
  <c r="G28" i="87" s="1"/>
  <c r="H29" i="87" s="1"/>
  <c r="H29" i="99"/>
  <c r="H30" i="99" s="1"/>
  <c r="Q3" i="91"/>
  <c r="BA62" i="146"/>
  <c r="BB138" i="146"/>
  <c r="CL23" i="204" s="1"/>
  <c r="CM23" i="204" s="1"/>
  <c r="BB130" i="146"/>
  <c r="CL15" i="204" s="1"/>
  <c r="CM15" i="204" s="1"/>
  <c r="BB122" i="146"/>
  <c r="BB114" i="146"/>
  <c r="CL8" i="204" s="1"/>
  <c r="CM8" i="204" s="1"/>
  <c r="CQ45" i="209"/>
  <c r="CR45" i="209" s="1"/>
  <c r="BB106" i="146"/>
  <c r="CL42" i="209" s="1"/>
  <c r="CM42" i="209" s="1"/>
  <c r="CQ41" i="209"/>
  <c r="CR41" i="209" s="1"/>
  <c r="CQ37" i="209"/>
  <c r="CR37" i="209" s="1"/>
  <c r="BB98" i="146"/>
  <c r="CL34" i="209" s="1"/>
  <c r="CM34" i="209" s="1"/>
  <c r="CQ33" i="209"/>
  <c r="CR33" i="209" s="1"/>
  <c r="CQ29" i="209"/>
  <c r="CR29" i="209" s="1"/>
  <c r="BB90" i="146"/>
  <c r="CL26" i="209" s="1"/>
  <c r="CM26" i="209" s="1"/>
  <c r="CQ25" i="209"/>
  <c r="CR25" i="209" s="1"/>
  <c r="CQ21" i="209"/>
  <c r="CR21" i="209" s="1"/>
  <c r="BB82" i="146"/>
  <c r="CL18" i="209" s="1"/>
  <c r="CQ17" i="209"/>
  <c r="CR17" i="209" s="1"/>
  <c r="CQ13" i="209"/>
  <c r="CR13" i="209" s="1"/>
  <c r="CQ9" i="209"/>
  <c r="CR9" i="209" s="1"/>
  <c r="BC48" i="169"/>
  <c r="E27" i="136"/>
  <c r="E47" i="131"/>
  <c r="E25" i="133"/>
  <c r="E47" i="130"/>
  <c r="F6" i="131"/>
  <c r="G6" i="131" s="1"/>
  <c r="F23" i="87"/>
  <c r="G23" i="87" s="1"/>
  <c r="F31" i="127"/>
  <c r="G31" i="127" s="1"/>
  <c r="F44" i="87"/>
  <c r="G44" i="87" s="1"/>
  <c r="F36" i="87"/>
  <c r="G36" i="87" s="1"/>
  <c r="F31" i="86"/>
  <c r="G31" i="86" s="1"/>
  <c r="F20" i="136"/>
  <c r="G20" i="136" s="1"/>
  <c r="U9" i="147"/>
  <c r="U11" i="147"/>
  <c r="U15" i="147"/>
  <c r="U5" i="147" s="1"/>
  <c r="AG128" i="146"/>
  <c r="C25" i="87"/>
  <c r="E5" i="131"/>
  <c r="E25" i="131" s="1"/>
  <c r="BJ24" i="169"/>
  <c r="BK24" i="169"/>
  <c r="E47" i="137"/>
  <c r="E27" i="138"/>
  <c r="F22" i="137"/>
  <c r="G22" i="137" s="1"/>
  <c r="F32" i="87"/>
  <c r="G32" i="87" s="1"/>
  <c r="CM47" i="204"/>
  <c r="CM43" i="204"/>
  <c r="CM39" i="204"/>
  <c r="CM31" i="204"/>
  <c r="CM27" i="204"/>
  <c r="BB139" i="146"/>
  <c r="CL24" i="204" s="1"/>
  <c r="BB135" i="146"/>
  <c r="CL20" i="204" s="1"/>
  <c r="CM19" i="204"/>
  <c r="BB131" i="146"/>
  <c r="CL16" i="204" s="1"/>
  <c r="BB127" i="146"/>
  <c r="CL12" i="204" s="1"/>
  <c r="BB123" i="146"/>
  <c r="BB119" i="146"/>
  <c r="BB115" i="146"/>
  <c r="BB111" i="146"/>
  <c r="CL47" i="209" s="1"/>
  <c r="CM46" i="209"/>
  <c r="CQ46" i="209"/>
  <c r="CR46" i="209" s="1"/>
  <c r="BB107" i="146"/>
  <c r="CL43" i="209" s="1"/>
  <c r="CM43" i="209" s="1"/>
  <c r="CQ42" i="209"/>
  <c r="CR42" i="209" s="1"/>
  <c r="BB103" i="146"/>
  <c r="CL39" i="209" s="1"/>
  <c r="CM39" i="209" s="1"/>
  <c r="CM38" i="209"/>
  <c r="CQ38" i="209"/>
  <c r="CR38" i="209" s="1"/>
  <c r="BB99" i="146"/>
  <c r="CL35" i="209" s="1"/>
  <c r="CM35" i="209" s="1"/>
  <c r="CQ34" i="209"/>
  <c r="CR34" i="209" s="1"/>
  <c r="BB95" i="146"/>
  <c r="CL31" i="209" s="1"/>
  <c r="CM31" i="209" s="1"/>
  <c r="CQ30" i="209"/>
  <c r="CR30" i="209" s="1"/>
  <c r="BB91" i="146"/>
  <c r="CL27" i="209" s="1"/>
  <c r="CQ26" i="209"/>
  <c r="CR26" i="209" s="1"/>
  <c r="BB87" i="146"/>
  <c r="CL23" i="209" s="1"/>
  <c r="CM23" i="209" s="1"/>
  <c r="CM22" i="209"/>
  <c r="CQ22" i="209"/>
  <c r="CR22" i="209" s="1"/>
  <c r="BB83" i="146"/>
  <c r="CL19" i="209" s="1"/>
  <c r="CM19" i="209" s="1"/>
  <c r="CM18" i="209"/>
  <c r="CQ18" i="209"/>
  <c r="CR18" i="209" s="1"/>
  <c r="BB79" i="146"/>
  <c r="CL15" i="209" s="1"/>
  <c r="CM14" i="209"/>
  <c r="CQ14" i="209"/>
  <c r="CR14" i="209" s="1"/>
  <c r="CQ10" i="209"/>
  <c r="CR10" i="209" s="1"/>
  <c r="BB71" i="146"/>
  <c r="BB63" i="146"/>
  <c r="CL8" i="209" s="1"/>
  <c r="CM8" i="209" s="1"/>
  <c r="BF24" i="169"/>
  <c r="BF48" i="169"/>
  <c r="AG110" i="146"/>
  <c r="AG102" i="146"/>
  <c r="AG94" i="146"/>
  <c r="AG86" i="146"/>
  <c r="AG78" i="146"/>
  <c r="AG70" i="146"/>
  <c r="AG163" i="146"/>
  <c r="AG159" i="146"/>
  <c r="AG155" i="146"/>
  <c r="AG151" i="146"/>
  <c r="BD24" i="169"/>
  <c r="BH24" i="169"/>
  <c r="BL24" i="169"/>
  <c r="BA16" i="169"/>
  <c r="F18" i="128" s="1"/>
  <c r="G18" i="128" s="1"/>
  <c r="H18" i="128" s="1"/>
  <c r="BA8" i="169"/>
  <c r="F10" i="128" s="1"/>
  <c r="G10" i="128" s="1"/>
  <c r="H10" i="128" s="1"/>
  <c r="E5" i="116"/>
  <c r="F5" i="116" s="1"/>
  <c r="C24" i="169"/>
  <c r="BA21" i="169"/>
  <c r="F23" i="128" s="1"/>
  <c r="G23" i="128" s="1"/>
  <c r="H23" i="128" s="1"/>
  <c r="BA17" i="169"/>
  <c r="F19" i="128" s="1"/>
  <c r="G19" i="128" s="1"/>
  <c r="H19" i="128" s="1"/>
  <c r="BA13" i="169"/>
  <c r="F15" i="128" s="1"/>
  <c r="G15" i="128" s="1"/>
  <c r="H15" i="128" s="1"/>
  <c r="C25" i="136"/>
  <c r="F10" i="136"/>
  <c r="G10" i="136" s="1"/>
  <c r="F16" i="136"/>
  <c r="G16" i="136" s="1"/>
  <c r="D52" i="112"/>
  <c r="D53" i="112" s="1"/>
  <c r="G27" i="112" s="1"/>
  <c r="H28" i="112" s="1"/>
  <c r="E14" i="41"/>
  <c r="D52" i="102"/>
  <c r="D53" i="102" s="1"/>
  <c r="G27" i="102" s="1"/>
  <c r="H28" i="102" s="1"/>
  <c r="AG160" i="146"/>
  <c r="AG156" i="146"/>
  <c r="AG152" i="146"/>
  <c r="AG148" i="146"/>
  <c r="BA11" i="169"/>
  <c r="F13" i="128" s="1"/>
  <c r="G13" i="128" s="1"/>
  <c r="H13" i="128" s="1"/>
  <c r="BJ48" i="169"/>
  <c r="E5" i="138"/>
  <c r="E25" i="138" s="1"/>
  <c r="E5" i="134"/>
  <c r="E25" i="134" s="1"/>
  <c r="F12" i="137"/>
  <c r="G12" i="137" s="1"/>
  <c r="F24" i="137"/>
  <c r="G24" i="137" s="1"/>
  <c r="F18" i="136"/>
  <c r="G18" i="136" s="1"/>
  <c r="F14" i="137"/>
  <c r="G14" i="137" s="1"/>
  <c r="D52" i="89"/>
  <c r="D53" i="89" s="1"/>
  <c r="G27" i="89" s="1"/>
  <c r="H28" i="89" s="1"/>
  <c r="D52" i="94"/>
  <c r="D53" i="94" s="1"/>
  <c r="G27" i="94" s="1"/>
  <c r="H28" i="94" s="1"/>
  <c r="D52" i="98"/>
  <c r="D52" i="83"/>
  <c r="U7" i="147"/>
  <c r="U8" i="147"/>
  <c r="BB161" i="146"/>
  <c r="CL46" i="204" s="1"/>
  <c r="CM46" i="204" s="1"/>
  <c r="BB157" i="146"/>
  <c r="CL42" i="204" s="1"/>
  <c r="CM42" i="204" s="1"/>
  <c r="BB153" i="146"/>
  <c r="CL38" i="204" s="1"/>
  <c r="CM38" i="204" s="1"/>
  <c r="BB149" i="146"/>
  <c r="CL34" i="204" s="1"/>
  <c r="CM34" i="204" s="1"/>
  <c r="BB145" i="146"/>
  <c r="CL30" i="204" s="1"/>
  <c r="CM30" i="204" s="1"/>
  <c r="BB141" i="146"/>
  <c r="CL26" i="204" s="1"/>
  <c r="CM26" i="204" s="1"/>
  <c r="BB137" i="146"/>
  <c r="CL22" i="204" s="1"/>
  <c r="CM22" i="204" s="1"/>
  <c r="BB133" i="146"/>
  <c r="CL18" i="204" s="1"/>
  <c r="CM18" i="204" s="1"/>
  <c r="BB129" i="146"/>
  <c r="CL14" i="204" s="1"/>
  <c r="CM14" i="204" s="1"/>
  <c r="BB125" i="146"/>
  <c r="CL10" i="204" s="1"/>
  <c r="CM10" i="204" s="1"/>
  <c r="CM9" i="204"/>
  <c r="BB121" i="146"/>
  <c r="BB117" i="146"/>
  <c r="BB113" i="146"/>
  <c r="CL7" i="204" s="1"/>
  <c r="CQ48" i="209"/>
  <c r="CR48" i="209" s="1"/>
  <c r="BB109" i="146"/>
  <c r="CL45" i="209" s="1"/>
  <c r="CM45" i="209" s="1"/>
  <c r="CQ44" i="209"/>
  <c r="CR44" i="209" s="1"/>
  <c r="BB105" i="146"/>
  <c r="CL41" i="209" s="1"/>
  <c r="CM41" i="209" s="1"/>
  <c r="CQ40" i="209"/>
  <c r="CR40" i="209" s="1"/>
  <c r="BB101" i="146"/>
  <c r="CL37" i="209" s="1"/>
  <c r="CM37" i="209" s="1"/>
  <c r="CQ36" i="209"/>
  <c r="CR36" i="209" s="1"/>
  <c r="BB97" i="146"/>
  <c r="CL33" i="209" s="1"/>
  <c r="CM33" i="209" s="1"/>
  <c r="CQ32" i="209"/>
  <c r="CR32" i="209" s="1"/>
  <c r="BB93" i="146"/>
  <c r="CL29" i="209" s="1"/>
  <c r="CM29" i="209" s="1"/>
  <c r="CQ28" i="209"/>
  <c r="CR28" i="209" s="1"/>
  <c r="BB89" i="146"/>
  <c r="CL25" i="209" s="1"/>
  <c r="CM25" i="209" s="1"/>
  <c r="CQ24" i="209"/>
  <c r="CR24" i="209" s="1"/>
  <c r="BB85" i="146"/>
  <c r="CL21" i="209" s="1"/>
  <c r="CM21" i="209" s="1"/>
  <c r="CQ20" i="209"/>
  <c r="CR20" i="209" s="1"/>
  <c r="BB81" i="146"/>
  <c r="CL17" i="209" s="1"/>
  <c r="CM17" i="209" s="1"/>
  <c r="CQ16" i="209"/>
  <c r="CR16" i="209" s="1"/>
  <c r="BB77" i="146"/>
  <c r="CL13" i="209" s="1"/>
  <c r="CM13" i="209" s="1"/>
  <c r="CQ12" i="209"/>
  <c r="CR12" i="209" s="1"/>
  <c r="BB73" i="146"/>
  <c r="CL9" i="209" s="1"/>
  <c r="CM9" i="209" s="1"/>
  <c r="BB69" i="146"/>
  <c r="BB65" i="146"/>
  <c r="G38" i="128"/>
  <c r="H38" i="128" s="1"/>
  <c r="G42" i="128"/>
  <c r="H42" i="128" s="1"/>
  <c r="V14" i="147"/>
  <c r="V10" i="147"/>
  <c r="AF56" i="194"/>
  <c r="E11" i="41"/>
  <c r="CM7" i="209"/>
  <c r="CM48" i="204"/>
  <c r="BB160" i="146"/>
  <c r="CL45" i="204" s="1"/>
  <c r="CM45" i="204" s="1"/>
  <c r="BB156" i="146"/>
  <c r="CL41" i="204" s="1"/>
  <c r="CM41" i="204" s="1"/>
  <c r="CM40" i="204"/>
  <c r="BB152" i="146"/>
  <c r="CL37" i="204" s="1"/>
  <c r="CM37" i="204" s="1"/>
  <c r="CM36" i="204"/>
  <c r="BB148" i="146"/>
  <c r="CL33" i="204" s="1"/>
  <c r="CM33" i="204" s="1"/>
  <c r="CM32" i="204"/>
  <c r="BB144" i="146"/>
  <c r="CL29" i="204" s="1"/>
  <c r="CM29" i="204" s="1"/>
  <c r="CM28" i="204"/>
  <c r="BB140" i="146"/>
  <c r="CL25" i="204" s="1"/>
  <c r="CM25" i="204" s="1"/>
  <c r="CM24" i="204"/>
  <c r="BB136" i="146"/>
  <c r="CL21" i="204" s="1"/>
  <c r="CM21" i="204" s="1"/>
  <c r="CM20" i="204"/>
  <c r="BB132" i="146"/>
  <c r="CL17" i="204" s="1"/>
  <c r="CM17" i="204" s="1"/>
  <c r="CM16" i="204"/>
  <c r="BB128" i="146"/>
  <c r="CL13" i="204" s="1"/>
  <c r="CM13" i="204" s="1"/>
  <c r="CM12" i="204"/>
  <c r="BB124" i="146"/>
  <c r="CL9" i="204" s="1"/>
  <c r="BB120" i="146"/>
  <c r="BB116" i="146"/>
  <c r="BB112" i="146"/>
  <c r="CL48" i="209" s="1"/>
  <c r="CM48" i="209" s="1"/>
  <c r="CM47" i="209"/>
  <c r="CQ47" i="209"/>
  <c r="CR47" i="209" s="1"/>
  <c r="BB108" i="146"/>
  <c r="CL44" i="209" s="1"/>
  <c r="CM44" i="209" s="1"/>
  <c r="CQ43" i="209"/>
  <c r="CR43" i="209" s="1"/>
  <c r="BB104" i="146"/>
  <c r="CL40" i="209" s="1"/>
  <c r="CM40" i="209" s="1"/>
  <c r="CQ39" i="209"/>
  <c r="CR39" i="209" s="1"/>
  <c r="BB100" i="146"/>
  <c r="CL36" i="209" s="1"/>
  <c r="CM36" i="209" s="1"/>
  <c r="CQ35" i="209"/>
  <c r="CR35" i="209" s="1"/>
  <c r="BB96" i="146"/>
  <c r="CL32" i="209" s="1"/>
  <c r="CM32" i="209" s="1"/>
  <c r="CQ31" i="209"/>
  <c r="CR31" i="209" s="1"/>
  <c r="BB92" i="146"/>
  <c r="CL28" i="209" s="1"/>
  <c r="CM28" i="209" s="1"/>
  <c r="CM27" i="209"/>
  <c r="CQ27" i="209"/>
  <c r="CR27" i="209" s="1"/>
  <c r="BB88" i="146"/>
  <c r="CL24" i="209" s="1"/>
  <c r="CM24" i="209" s="1"/>
  <c r="CQ23" i="209"/>
  <c r="CR23" i="209" s="1"/>
  <c r="BB84" i="146"/>
  <c r="CL20" i="209" s="1"/>
  <c r="CM20" i="209" s="1"/>
  <c r="CQ19" i="209"/>
  <c r="CR19" i="209" s="1"/>
  <c r="BB80" i="146"/>
  <c r="CL16" i="209" s="1"/>
  <c r="CM15" i="209"/>
  <c r="CQ15" i="209"/>
  <c r="CR15" i="209" s="1"/>
  <c r="BB76" i="146"/>
  <c r="CL12" i="209" s="1"/>
  <c r="CM12" i="209" s="1"/>
  <c r="CM11" i="209"/>
  <c r="CQ11" i="209"/>
  <c r="CR11" i="209" s="1"/>
  <c r="BB72" i="146"/>
  <c r="BB68" i="146"/>
  <c r="BB64" i="146"/>
  <c r="CQ8" i="209"/>
  <c r="CR8" i="209" s="1"/>
  <c r="G33" i="128"/>
  <c r="H33" i="128" s="1"/>
  <c r="G41" i="128"/>
  <c r="H41" i="128" s="1"/>
  <c r="V9" i="147"/>
  <c r="V15" i="147"/>
  <c r="V5" i="147" s="1"/>
  <c r="AF107" i="194"/>
  <c r="AF107" i="193"/>
  <c r="AH107" i="193"/>
  <c r="E10" i="41"/>
  <c r="CQ7" i="209"/>
  <c r="CO7" i="204"/>
  <c r="CN7" i="204"/>
  <c r="CP7" i="204"/>
  <c r="P3" i="132"/>
  <c r="BA104" i="146" l="1"/>
  <c r="F6" i="132"/>
  <c r="G6" i="132" s="1"/>
  <c r="I6" i="100"/>
  <c r="J6" i="100" s="1"/>
  <c r="H7" i="79"/>
  <c r="I6" i="79" s="1"/>
  <c r="I27" i="86"/>
  <c r="J27" i="86" s="1"/>
  <c r="BA162" i="146"/>
  <c r="H7" i="104"/>
  <c r="H8" i="104" s="1"/>
  <c r="I7" i="104" s="1"/>
  <c r="E47" i="116"/>
  <c r="F28" i="116"/>
  <c r="G28" i="116" s="1"/>
  <c r="BA161" i="146"/>
  <c r="E54" i="128"/>
  <c r="H28" i="128" s="1"/>
  <c r="I29" i="128" s="1"/>
  <c r="J28" i="128" s="1"/>
  <c r="K28" i="128" s="1"/>
  <c r="I5" i="100"/>
  <c r="J5" i="100" s="1"/>
  <c r="H7" i="96"/>
  <c r="BA143" i="146"/>
  <c r="BA74" i="146"/>
  <c r="BA108" i="146"/>
  <c r="AH133" i="146"/>
  <c r="BA133" i="146" s="1"/>
  <c r="AH98" i="146"/>
  <c r="BA98" i="146" s="1"/>
  <c r="AH67" i="146"/>
  <c r="BA67" i="146" s="1"/>
  <c r="BA68" i="146"/>
  <c r="BA127" i="146"/>
  <c r="AH150" i="146"/>
  <c r="BA150" i="146" s="1"/>
  <c r="AH83" i="146"/>
  <c r="BA83" i="146" s="1"/>
  <c r="AH140" i="146"/>
  <c r="BA140" i="146" s="1"/>
  <c r="AH142" i="146"/>
  <c r="BA142" i="146" s="1"/>
  <c r="AH90" i="146"/>
  <c r="BA90" i="146" s="1"/>
  <c r="AH92" i="146"/>
  <c r="BA92" i="146" s="1"/>
  <c r="I5" i="87"/>
  <c r="J5" i="87" s="1"/>
  <c r="I27" i="77"/>
  <c r="J27" i="77" s="1"/>
  <c r="J27" i="114"/>
  <c r="H7" i="92"/>
  <c r="I6" i="92" s="1"/>
  <c r="D52" i="130"/>
  <c r="H7" i="136"/>
  <c r="I6" i="136" s="1"/>
  <c r="H8" i="106"/>
  <c r="I7" i="106" s="1"/>
  <c r="J7" i="106" s="1"/>
  <c r="H29" i="114"/>
  <c r="I28" i="114" s="1"/>
  <c r="I27" i="100"/>
  <c r="J27" i="100" s="1"/>
  <c r="H29" i="100"/>
  <c r="I28" i="100" s="1"/>
  <c r="J28" i="100" s="1"/>
  <c r="J5" i="96"/>
  <c r="F48" i="128"/>
  <c r="I27" i="85"/>
  <c r="J27" i="85" s="1"/>
  <c r="AH114" i="146"/>
  <c r="BA114" i="146" s="1"/>
  <c r="AH97" i="146"/>
  <c r="BA97" i="146" s="1"/>
  <c r="F27" i="133"/>
  <c r="E47" i="133"/>
  <c r="AH138" i="146"/>
  <c r="BA138" i="146" s="1"/>
  <c r="AH63" i="146"/>
  <c r="BA63" i="146" s="1"/>
  <c r="AH95" i="146"/>
  <c r="BA95" i="146" s="1"/>
  <c r="AH69" i="146"/>
  <c r="BA69" i="146" s="1"/>
  <c r="AH85" i="146"/>
  <c r="BA85" i="146" s="1"/>
  <c r="I27" i="84"/>
  <c r="J27" i="84" s="1"/>
  <c r="I6" i="96"/>
  <c r="J6" i="96" s="1"/>
  <c r="J27" i="103"/>
  <c r="AH121" i="146"/>
  <c r="BA121" i="146" s="1"/>
  <c r="AH71" i="146"/>
  <c r="BA71" i="146" s="1"/>
  <c r="AH103" i="146"/>
  <c r="BA103" i="146" s="1"/>
  <c r="AH145" i="146"/>
  <c r="BA145" i="146" s="1"/>
  <c r="AH73" i="146"/>
  <c r="BA73" i="146" s="1"/>
  <c r="AH105" i="146"/>
  <c r="BA105" i="146" s="1"/>
  <c r="AH153" i="146"/>
  <c r="BA153" i="146" s="1"/>
  <c r="AH81" i="146"/>
  <c r="BA81" i="146" s="1"/>
  <c r="AH129" i="146"/>
  <c r="BA129" i="146" s="1"/>
  <c r="AH154" i="146"/>
  <c r="BA154" i="146" s="1"/>
  <c r="AH111" i="146"/>
  <c r="BA111" i="146" s="1"/>
  <c r="BB48" i="169"/>
  <c r="H29" i="92"/>
  <c r="H29" i="107"/>
  <c r="I28" i="107" s="1"/>
  <c r="J28" i="107" s="1"/>
  <c r="G28" i="128"/>
  <c r="J27" i="107"/>
  <c r="BA48" i="169"/>
  <c r="AH137" i="146"/>
  <c r="BA137" i="146" s="1"/>
  <c r="AH157" i="146"/>
  <c r="BA157" i="146" s="1"/>
  <c r="AH136" i="146"/>
  <c r="BA136" i="146" s="1"/>
  <c r="AH135" i="146"/>
  <c r="BA135" i="146" s="1"/>
  <c r="AH119" i="146"/>
  <c r="BA119" i="146" s="1"/>
  <c r="H30" i="77"/>
  <c r="I29" i="77" s="1"/>
  <c r="J29" i="77" s="1"/>
  <c r="J27" i="82"/>
  <c r="I6" i="87"/>
  <c r="J6" i="87" s="1"/>
  <c r="J27" i="101"/>
  <c r="J27" i="113"/>
  <c r="C52" i="139"/>
  <c r="C53" i="139" s="1"/>
  <c r="G5" i="139" s="1"/>
  <c r="H6" i="139" s="1"/>
  <c r="H7" i="139" s="1"/>
  <c r="I6" i="139" s="1"/>
  <c r="H29" i="116"/>
  <c r="I28" i="116" s="1"/>
  <c r="I27" i="116"/>
  <c r="J27" i="116" s="1"/>
  <c r="H29" i="113"/>
  <c r="I27" i="91"/>
  <c r="J27" i="91" s="1"/>
  <c r="H29" i="101"/>
  <c r="I27" i="99"/>
  <c r="J27" i="99" s="1"/>
  <c r="H29" i="89"/>
  <c r="I27" i="89"/>
  <c r="J27" i="89" s="1"/>
  <c r="D53" i="98"/>
  <c r="G27" i="98" s="1"/>
  <c r="H28" i="98" s="1"/>
  <c r="D52" i="93"/>
  <c r="E31" i="41"/>
  <c r="AH163" i="146"/>
  <c r="BA163" i="146" s="1"/>
  <c r="H31" i="85"/>
  <c r="I30" i="85" s="1"/>
  <c r="E49" i="41"/>
  <c r="D52" i="111"/>
  <c r="D47" i="81"/>
  <c r="F28" i="81"/>
  <c r="G28" i="81" s="1"/>
  <c r="I5" i="88"/>
  <c r="J5" i="88" s="1"/>
  <c r="H8" i="116"/>
  <c r="I5" i="97"/>
  <c r="J5" i="97" s="1"/>
  <c r="H8" i="110"/>
  <c r="I7" i="110" s="1"/>
  <c r="I6" i="110"/>
  <c r="J6" i="110" s="1"/>
  <c r="H9" i="87"/>
  <c r="I8" i="87" s="1"/>
  <c r="H8" i="101"/>
  <c r="I7" i="101" s="1"/>
  <c r="I6" i="101"/>
  <c r="J6" i="101" s="1"/>
  <c r="H9" i="80"/>
  <c r="I29" i="85"/>
  <c r="J29" i="85" s="1"/>
  <c r="I6" i="116"/>
  <c r="J6" i="116" s="1"/>
  <c r="E18" i="41"/>
  <c r="D52" i="79"/>
  <c r="D53" i="79" s="1"/>
  <c r="G27" i="79" s="1"/>
  <c r="H28" i="79" s="1"/>
  <c r="CM16" i="209"/>
  <c r="B3" i="210" s="1" a="1"/>
  <c r="I27" i="94"/>
  <c r="J27" i="94" s="1"/>
  <c r="AH151" i="146"/>
  <c r="BA151" i="146" s="1"/>
  <c r="AH102" i="146"/>
  <c r="BA102" i="146" s="1"/>
  <c r="AH128" i="146"/>
  <c r="BA128" i="146" s="1"/>
  <c r="H30" i="92"/>
  <c r="G8" i="128"/>
  <c r="H8" i="128" s="1"/>
  <c r="H8" i="113"/>
  <c r="I7" i="113" s="1"/>
  <c r="H9" i="93"/>
  <c r="C53" i="99"/>
  <c r="G5" i="99" s="1"/>
  <c r="H6" i="99" s="1"/>
  <c r="C52" i="133"/>
  <c r="C53" i="133" s="1"/>
  <c r="G5" i="133" s="1"/>
  <c r="H6" i="133" s="1"/>
  <c r="I7" i="87"/>
  <c r="J7" i="87" s="1"/>
  <c r="I28" i="85"/>
  <c r="J28" i="85" s="1"/>
  <c r="H8" i="102"/>
  <c r="J6" i="102"/>
  <c r="H29" i="112"/>
  <c r="I28" i="112" s="1"/>
  <c r="C53" i="91"/>
  <c r="G5" i="91" s="1"/>
  <c r="H6" i="91" s="1"/>
  <c r="C52" i="132"/>
  <c r="E34" i="41"/>
  <c r="D52" i="97"/>
  <c r="D52" i="96"/>
  <c r="D53" i="96" s="1"/>
  <c r="G27" i="96" s="1"/>
  <c r="H28" i="96" s="1"/>
  <c r="E35" i="41"/>
  <c r="D53" i="83"/>
  <c r="G27" i="83" s="1"/>
  <c r="H28" i="83" s="1"/>
  <c r="AH148" i="146"/>
  <c r="BA148" i="146" s="1"/>
  <c r="E47" i="41"/>
  <c r="D52" i="109"/>
  <c r="D53" i="109" s="1"/>
  <c r="G27" i="109" s="1"/>
  <c r="H28" i="109" s="1"/>
  <c r="C47" i="131"/>
  <c r="AH155" i="146"/>
  <c r="BA155" i="146" s="1"/>
  <c r="AH78" i="146"/>
  <c r="BA78" i="146" s="1"/>
  <c r="AH110" i="146"/>
  <c r="BA110" i="146" s="1"/>
  <c r="C25" i="132"/>
  <c r="C51" i="132"/>
  <c r="U4" i="147"/>
  <c r="CM7" i="204"/>
  <c r="B11" i="210" s="1" a="1"/>
  <c r="I27" i="115"/>
  <c r="J27" i="115" s="1"/>
  <c r="H29" i="115"/>
  <c r="I28" i="115" s="1"/>
  <c r="H30" i="87"/>
  <c r="I29" i="87" s="1"/>
  <c r="E53" i="41"/>
  <c r="C52" i="115"/>
  <c r="I28" i="127"/>
  <c r="J28" i="127" s="1"/>
  <c r="H30" i="127"/>
  <c r="I29" i="127" s="1"/>
  <c r="I5" i="114"/>
  <c r="J5" i="114" s="1"/>
  <c r="H7" i="114"/>
  <c r="D51" i="130"/>
  <c r="C47" i="130"/>
  <c r="H30" i="84"/>
  <c r="I29" i="84" s="1"/>
  <c r="I8" i="127"/>
  <c r="J8" i="127" s="1"/>
  <c r="I7" i="127"/>
  <c r="J7" i="127" s="1"/>
  <c r="I5" i="86"/>
  <c r="J5" i="86" s="1"/>
  <c r="H7" i="84"/>
  <c r="I6" i="84" s="1"/>
  <c r="I5" i="84"/>
  <c r="J5" i="84" s="1"/>
  <c r="I5" i="78"/>
  <c r="J5" i="78" s="1"/>
  <c r="H7" i="78"/>
  <c r="I28" i="84"/>
  <c r="J28" i="84" s="1"/>
  <c r="H7" i="97"/>
  <c r="C52" i="131"/>
  <c r="C53" i="131" s="1"/>
  <c r="G5" i="131" s="1"/>
  <c r="H6" i="131" s="1"/>
  <c r="C52" i="134"/>
  <c r="C53" i="134" s="1"/>
  <c r="G5" i="134" s="1"/>
  <c r="H6" i="134" s="1"/>
  <c r="I5" i="134" s="1"/>
  <c r="J5" i="134" s="1"/>
  <c r="C53" i="108"/>
  <c r="G5" i="108" s="1"/>
  <c r="H6" i="108" s="1"/>
  <c r="J7" i="100"/>
  <c r="H9" i="100"/>
  <c r="I8" i="100" s="1"/>
  <c r="I7" i="93"/>
  <c r="J7" i="93" s="1"/>
  <c r="I6" i="93"/>
  <c r="J6" i="93" s="1"/>
  <c r="I6" i="90"/>
  <c r="J6" i="90" s="1"/>
  <c r="J28" i="77"/>
  <c r="H8" i="96"/>
  <c r="I7" i="96" s="1"/>
  <c r="I28" i="87"/>
  <c r="J28" i="87" s="1"/>
  <c r="D52" i="106"/>
  <c r="E46" i="41"/>
  <c r="AH156" i="146"/>
  <c r="BA156" i="146" s="1"/>
  <c r="I27" i="112"/>
  <c r="J27" i="112" s="1"/>
  <c r="AH94" i="146"/>
  <c r="BA94" i="146" s="1"/>
  <c r="F27" i="136"/>
  <c r="E47" i="136"/>
  <c r="I5" i="77"/>
  <c r="J5" i="77" s="1"/>
  <c r="J6" i="82"/>
  <c r="H8" i="82"/>
  <c r="I7" i="82" s="1"/>
  <c r="I5" i="112"/>
  <c r="J5" i="112" s="1"/>
  <c r="H7" i="112"/>
  <c r="J28" i="114"/>
  <c r="H30" i="82"/>
  <c r="I28" i="82"/>
  <c r="J28" i="82" s="1"/>
  <c r="H8" i="105"/>
  <c r="J6" i="105"/>
  <c r="H8" i="79"/>
  <c r="J28" i="80"/>
  <c r="H30" i="80"/>
  <c r="I29" i="80" s="1"/>
  <c r="H30" i="86"/>
  <c r="I29" i="86" s="1"/>
  <c r="D52" i="88"/>
  <c r="D53" i="88" s="1"/>
  <c r="G27" i="88" s="1"/>
  <c r="H28" i="88" s="1"/>
  <c r="E26" i="41"/>
  <c r="D52" i="90"/>
  <c r="D53" i="90" s="1"/>
  <c r="G27" i="90" s="1"/>
  <c r="H28" i="90" s="1"/>
  <c r="E24" i="41"/>
  <c r="AH160" i="146"/>
  <c r="BA160" i="146" s="1"/>
  <c r="I27" i="102"/>
  <c r="J27" i="102" s="1"/>
  <c r="H29" i="102"/>
  <c r="I28" i="102" s="1"/>
  <c r="AH70" i="146"/>
  <c r="BA70" i="146" s="1"/>
  <c r="F6" i="98"/>
  <c r="G6" i="98" s="1"/>
  <c r="H7" i="98" s="1"/>
  <c r="I6" i="98" s="1"/>
  <c r="D25" i="98"/>
  <c r="J28" i="95"/>
  <c r="H30" i="95"/>
  <c r="I29" i="95" s="1"/>
  <c r="H31" i="99"/>
  <c r="I30" i="99" s="1"/>
  <c r="E15" i="41"/>
  <c r="D52" i="81"/>
  <c r="D51" i="137"/>
  <c r="C47" i="137"/>
  <c r="I5" i="107"/>
  <c r="J5" i="107" s="1"/>
  <c r="H7" i="107"/>
  <c r="I6" i="107" s="1"/>
  <c r="I5" i="81"/>
  <c r="J5" i="81" s="1"/>
  <c r="H7" i="81"/>
  <c r="H8" i="90"/>
  <c r="I7" i="90" s="1"/>
  <c r="E40" i="41"/>
  <c r="J6" i="109"/>
  <c r="H8" i="109"/>
  <c r="I7" i="109" s="1"/>
  <c r="H7" i="77"/>
  <c r="I6" i="77" s="1"/>
  <c r="H10" i="127"/>
  <c r="I9" i="127" s="1"/>
  <c r="C53" i="89"/>
  <c r="G5" i="89" s="1"/>
  <c r="H6" i="89" s="1"/>
  <c r="I5" i="85"/>
  <c r="J5" i="85" s="1"/>
  <c r="I5" i="113"/>
  <c r="J5" i="113" s="1"/>
  <c r="I6" i="113"/>
  <c r="J6" i="113" s="1"/>
  <c r="I28" i="86"/>
  <c r="J28" i="86" s="1"/>
  <c r="D52" i="105"/>
  <c r="D53" i="105" s="1"/>
  <c r="G27" i="105" s="1"/>
  <c r="H28" i="105" s="1"/>
  <c r="E42" i="41"/>
  <c r="V4" i="147"/>
  <c r="D52" i="104"/>
  <c r="D53" i="104" s="1"/>
  <c r="G27" i="104" s="1"/>
  <c r="H28" i="104" s="1"/>
  <c r="E43" i="41"/>
  <c r="D52" i="78"/>
  <c r="E17" i="41"/>
  <c r="C47" i="134"/>
  <c r="D51" i="134"/>
  <c r="AH152" i="146"/>
  <c r="BA152" i="146" s="1"/>
  <c r="E25" i="116"/>
  <c r="AH159" i="146"/>
  <c r="BA159" i="146" s="1"/>
  <c r="AH86" i="146"/>
  <c r="BA86" i="146" s="1"/>
  <c r="E47" i="138"/>
  <c r="F27" i="138"/>
  <c r="I29" i="99"/>
  <c r="J29" i="99" s="1"/>
  <c r="I28" i="99"/>
  <c r="J28" i="99" s="1"/>
  <c r="BA10" i="169"/>
  <c r="F12" i="128" s="1"/>
  <c r="G12" i="128" s="1"/>
  <c r="H12" i="128" s="1"/>
  <c r="BB24" i="169"/>
  <c r="F28" i="103"/>
  <c r="G28" i="103" s="1"/>
  <c r="H29" i="103" s="1"/>
  <c r="D47" i="103"/>
  <c r="F28" i="91"/>
  <c r="G28" i="91" s="1"/>
  <c r="H29" i="91" s="1"/>
  <c r="D47" i="91"/>
  <c r="F28" i="94"/>
  <c r="G28" i="94" s="1"/>
  <c r="H29" i="94" s="1"/>
  <c r="D47" i="94"/>
  <c r="I27" i="110"/>
  <c r="J27" i="110" s="1"/>
  <c r="C25" i="138"/>
  <c r="C51" i="138"/>
  <c r="C53" i="138" s="1"/>
  <c r="G5" i="138" s="1"/>
  <c r="H6" i="138" s="1"/>
  <c r="H29" i="110"/>
  <c r="I28" i="110" s="1"/>
  <c r="I5" i="95"/>
  <c r="J5" i="95" s="1"/>
  <c r="C25" i="134"/>
  <c r="I5" i="83"/>
  <c r="J5" i="83" s="1"/>
  <c r="H7" i="83"/>
  <c r="I6" i="83" s="1"/>
  <c r="H7" i="94"/>
  <c r="I6" i="94" s="1"/>
  <c r="I5" i="94"/>
  <c r="J5" i="94" s="1"/>
  <c r="H7" i="85"/>
  <c r="I6" i="85" s="1"/>
  <c r="F5" i="134"/>
  <c r="E50" i="41"/>
  <c r="H7" i="95"/>
  <c r="I6" i="95" s="1"/>
  <c r="H7" i="88"/>
  <c r="I7" i="80"/>
  <c r="J7" i="80" s="1"/>
  <c r="I6" i="80"/>
  <c r="J6" i="80" s="1"/>
  <c r="I5" i="103"/>
  <c r="J5" i="103" s="1"/>
  <c r="H7" i="103"/>
  <c r="I6" i="103" s="1"/>
  <c r="H7" i="86"/>
  <c r="F5" i="131"/>
  <c r="D52" i="128"/>
  <c r="D54" i="128" s="1"/>
  <c r="H6" i="128" s="1"/>
  <c r="I7" i="128" s="1"/>
  <c r="D26" i="128"/>
  <c r="I28" i="92"/>
  <c r="J28" i="92" s="1"/>
  <c r="C52" i="137"/>
  <c r="C53" i="137" s="1"/>
  <c r="G5" i="137" s="1"/>
  <c r="H6" i="137" s="1"/>
  <c r="H8" i="111"/>
  <c r="I7" i="111" s="1"/>
  <c r="J6" i="111"/>
  <c r="H29" i="108"/>
  <c r="I28" i="108" s="1"/>
  <c r="I27" i="108"/>
  <c r="J27" i="108" s="1"/>
  <c r="I5" i="98"/>
  <c r="J5" i="98" s="1"/>
  <c r="E38" i="41"/>
  <c r="I6" i="104"/>
  <c r="J6" i="104" s="1"/>
  <c r="CP7" i="209"/>
  <c r="CQ7" i="204"/>
  <c r="CR7" i="204" s="1"/>
  <c r="H8" i="136"/>
  <c r="I7" i="136" s="1"/>
  <c r="J6" i="136"/>
  <c r="Q3" i="132"/>
  <c r="D53" i="130" l="1"/>
  <c r="G27" i="130" s="1"/>
  <c r="H28" i="130" s="1"/>
  <c r="J6" i="79"/>
  <c r="J6" i="92"/>
  <c r="H9" i="106"/>
  <c r="I8" i="106" s="1"/>
  <c r="H8" i="92"/>
  <c r="I7" i="92" s="1"/>
  <c r="H30" i="114"/>
  <c r="I29" i="114" s="1"/>
  <c r="H30" i="100"/>
  <c r="I29" i="100" s="1"/>
  <c r="BA24" i="169"/>
  <c r="H30" i="107"/>
  <c r="I29" i="107" s="1"/>
  <c r="F26" i="128"/>
  <c r="I5" i="139"/>
  <c r="J5" i="139" s="1"/>
  <c r="H8" i="139"/>
  <c r="H9" i="139" s="1"/>
  <c r="I8" i="139" s="1"/>
  <c r="C53" i="132"/>
  <c r="G5" i="132" s="1"/>
  <c r="H6" i="132" s="1"/>
  <c r="I5" i="132" s="1"/>
  <c r="J5" i="132" s="1"/>
  <c r="H31" i="77"/>
  <c r="I30" i="77" s="1"/>
  <c r="J6" i="139"/>
  <c r="H30" i="113"/>
  <c r="I28" i="113"/>
  <c r="J28" i="113" s="1"/>
  <c r="J28" i="116"/>
  <c r="D52" i="133"/>
  <c r="D53" i="133" s="1"/>
  <c r="G27" i="133" s="1"/>
  <c r="H28" i="133" s="1"/>
  <c r="H29" i="133" s="1"/>
  <c r="H30" i="101"/>
  <c r="H31" i="101" s="1"/>
  <c r="I28" i="101"/>
  <c r="J28" i="101" s="1"/>
  <c r="H30" i="116"/>
  <c r="I27" i="130"/>
  <c r="J27" i="130" s="1"/>
  <c r="H29" i="130"/>
  <c r="H7" i="138"/>
  <c r="I5" i="138"/>
  <c r="J5" i="138" s="1"/>
  <c r="F3" i="210"/>
  <c r="V7" i="145" s="1"/>
  <c r="O3" i="83" s="1"/>
  <c r="N3" i="210"/>
  <c r="BB8" i="145" s="1"/>
  <c r="O4" i="98" s="1"/>
  <c r="V3" i="210"/>
  <c r="AL7" i="145" s="1"/>
  <c r="O3" i="94" s="1"/>
  <c r="AD3" i="210"/>
  <c r="AN8" i="145" s="1"/>
  <c r="O4" i="93" s="1"/>
  <c r="AL3" i="210"/>
  <c r="AX8" i="145" s="1"/>
  <c r="O4" i="100" s="1"/>
  <c r="D4" i="210"/>
  <c r="AR9" i="145" s="1"/>
  <c r="O5" i="91" s="1"/>
  <c r="L4" i="210"/>
  <c r="BN8" i="145" s="1"/>
  <c r="O4" i="108" s="1"/>
  <c r="T4" i="210"/>
  <c r="AJ8" i="145" s="1"/>
  <c r="O4" i="95" s="1"/>
  <c r="AB4" i="210"/>
  <c r="CF8" i="145" s="1"/>
  <c r="O4" i="115" s="1"/>
  <c r="AJ4" i="210"/>
  <c r="AT9" i="145" s="1"/>
  <c r="O5" i="97" s="1"/>
  <c r="B5" i="210"/>
  <c r="B9" i="145" s="1"/>
  <c r="P6" i="128" s="1"/>
  <c r="J5" i="210"/>
  <c r="L9" i="145" s="1"/>
  <c r="O5" i="78" s="1"/>
  <c r="R5" i="210"/>
  <c r="Z9" i="145" s="1"/>
  <c r="O5" i="90" s="1"/>
  <c r="Z5" i="210"/>
  <c r="CD9" i="145" s="1"/>
  <c r="O5" i="114" s="1"/>
  <c r="AH5" i="210"/>
  <c r="AB9" i="145" s="1"/>
  <c r="O5" i="89" s="1"/>
  <c r="AP5" i="210"/>
  <c r="BT9" i="145" s="1"/>
  <c r="O5" i="109" s="1"/>
  <c r="H6" i="210"/>
  <c r="CB10" i="145" s="1"/>
  <c r="O6" i="113" s="1"/>
  <c r="P6" i="210"/>
  <c r="N10" i="145" s="1"/>
  <c r="O6" i="79" s="1"/>
  <c r="X6" i="210"/>
  <c r="BP10" i="145" s="1"/>
  <c r="O6" i="107" s="1"/>
  <c r="AF6" i="210"/>
  <c r="T10" i="145" s="1"/>
  <c r="O6" i="84" s="1"/>
  <c r="AN6" i="210"/>
  <c r="BJ10" i="145" s="1"/>
  <c r="O6" i="105" s="1"/>
  <c r="AO7" i="210"/>
  <c r="BL11" i="145" s="1"/>
  <c r="AG7" i="210"/>
  <c r="Y7" i="210"/>
  <c r="BZ11" i="145" s="1"/>
  <c r="Q7" i="210"/>
  <c r="AH11" i="145" s="1"/>
  <c r="I7" i="210"/>
  <c r="J11" i="145" s="1"/>
  <c r="AO6" i="210"/>
  <c r="BL10" i="145" s="1"/>
  <c r="O6" i="104" s="1"/>
  <c r="Y6" i="210"/>
  <c r="BZ10" i="145" s="1"/>
  <c r="O6" i="112" s="1"/>
  <c r="I6" i="210"/>
  <c r="J10" i="145" s="1"/>
  <c r="O6" i="80" s="1"/>
  <c r="AI5" i="210"/>
  <c r="AD9" i="145" s="1"/>
  <c r="O5" i="88" s="1"/>
  <c r="S5" i="210"/>
  <c r="P9" i="145" s="1"/>
  <c r="O5" i="77" s="1"/>
  <c r="C5" i="210"/>
  <c r="D9" i="145" s="1"/>
  <c r="O5" i="116" s="1"/>
  <c r="AC4" i="210"/>
  <c r="BD8" i="145" s="1"/>
  <c r="O4" i="103" s="1"/>
  <c r="M4" i="210"/>
  <c r="X8" i="145" s="1"/>
  <c r="O4" i="82" s="1"/>
  <c r="AM3" i="210"/>
  <c r="BH7" i="145" s="1"/>
  <c r="O3" i="101" s="1"/>
  <c r="W3" i="210"/>
  <c r="BX7" i="145" s="1"/>
  <c r="O3" i="111" s="1"/>
  <c r="G3" i="210"/>
  <c r="H7" i="145" s="1"/>
  <c r="O3" i="81" s="1"/>
  <c r="AL7" i="210"/>
  <c r="AD7" i="210"/>
  <c r="V7" i="210"/>
  <c r="AL11" i="145" s="1"/>
  <c r="N7" i="210"/>
  <c r="F7" i="210"/>
  <c r="V11" i="145" s="1"/>
  <c r="AI6" i="210"/>
  <c r="AD10" i="145" s="1"/>
  <c r="O6" i="88" s="1"/>
  <c r="S6" i="210"/>
  <c r="P10" i="145" s="1"/>
  <c r="O6" i="77" s="1"/>
  <c r="C6" i="210"/>
  <c r="D10" i="145" s="1"/>
  <c r="O6" i="116" s="1"/>
  <c r="AC5" i="210"/>
  <c r="BD9" i="145" s="1"/>
  <c r="O5" i="103" s="1"/>
  <c r="M5" i="210"/>
  <c r="X9" i="145" s="1"/>
  <c r="O5" i="82" s="1"/>
  <c r="AM4" i="210"/>
  <c r="BH8" i="145" s="1"/>
  <c r="O4" i="101" s="1"/>
  <c r="W4" i="210"/>
  <c r="BX8" i="145" s="1"/>
  <c r="O4" i="111" s="1"/>
  <c r="G4" i="210"/>
  <c r="H8" i="145" s="1"/>
  <c r="O4" i="81" s="1"/>
  <c r="AG3" i="210"/>
  <c r="AP8" i="145" s="1"/>
  <c r="O4" i="92" s="1"/>
  <c r="Q3" i="210"/>
  <c r="AH7" i="145" s="1"/>
  <c r="O3" i="86" s="1"/>
  <c r="H3" i="210"/>
  <c r="CB7" i="145" s="1"/>
  <c r="O3" i="113" s="1"/>
  <c r="P3" i="210"/>
  <c r="N7" i="145" s="1"/>
  <c r="O3" i="79" s="1"/>
  <c r="X3" i="210"/>
  <c r="BP7" i="145" s="1"/>
  <c r="O3" i="107" s="1"/>
  <c r="AF3" i="210"/>
  <c r="T7" i="145" s="1"/>
  <c r="O3" i="84" s="1"/>
  <c r="AN3" i="210"/>
  <c r="BJ7" i="145" s="1"/>
  <c r="O3" i="105" s="1"/>
  <c r="F4" i="210"/>
  <c r="V8" i="145" s="1"/>
  <c r="O4" i="83" s="1"/>
  <c r="N4" i="210"/>
  <c r="BB9" i="145" s="1"/>
  <c r="O5" i="98" s="1"/>
  <c r="V4" i="210"/>
  <c r="AL8" i="145" s="1"/>
  <c r="O4" i="94" s="1"/>
  <c r="AD4" i="210"/>
  <c r="AN9" i="145" s="1"/>
  <c r="O5" i="93" s="1"/>
  <c r="AL4" i="210"/>
  <c r="AX9" i="145" s="1"/>
  <c r="O5" i="100" s="1"/>
  <c r="D5" i="210"/>
  <c r="AR10" i="145" s="1"/>
  <c r="O6" i="91" s="1"/>
  <c r="L5" i="210"/>
  <c r="BN9" i="145" s="1"/>
  <c r="O5" i="108" s="1"/>
  <c r="T5" i="210"/>
  <c r="AJ9" i="145" s="1"/>
  <c r="O5" i="95" s="1"/>
  <c r="AB5" i="210"/>
  <c r="CF9" i="145" s="1"/>
  <c r="O5" i="115" s="1"/>
  <c r="AJ5" i="210"/>
  <c r="AT10" i="145" s="1"/>
  <c r="O6" i="97" s="1"/>
  <c r="B6" i="210"/>
  <c r="B10" i="145" s="1"/>
  <c r="P7" i="128" s="1"/>
  <c r="J6" i="210"/>
  <c r="L10" i="145" s="1"/>
  <c r="O6" i="78" s="1"/>
  <c r="R6" i="210"/>
  <c r="Z10" i="145" s="1"/>
  <c r="O6" i="90" s="1"/>
  <c r="Z6" i="210"/>
  <c r="CD10" i="145" s="1"/>
  <c r="O6" i="114" s="1"/>
  <c r="AH6" i="210"/>
  <c r="AB10" i="145" s="1"/>
  <c r="O6" i="89" s="1"/>
  <c r="AP6" i="210"/>
  <c r="BT10" i="145" s="1"/>
  <c r="O6" i="109" s="1"/>
  <c r="AM7" i="210"/>
  <c r="BH11" i="145" s="1"/>
  <c r="AE7" i="210"/>
  <c r="BF11" i="145" s="1"/>
  <c r="W7" i="210"/>
  <c r="BX11" i="145" s="1"/>
  <c r="O7" i="210"/>
  <c r="AF11" i="145" s="1"/>
  <c r="G7" i="210"/>
  <c r="H11" i="145" s="1"/>
  <c r="AK6" i="210"/>
  <c r="AV11" i="145" s="1"/>
  <c r="U6" i="210"/>
  <c r="R10" i="145" s="1"/>
  <c r="O6" i="85" s="1"/>
  <c r="E6" i="210"/>
  <c r="F10" i="145" s="1"/>
  <c r="O6" i="127" s="1"/>
  <c r="AE5" i="210"/>
  <c r="BF9" i="145" s="1"/>
  <c r="O5" i="102" s="1"/>
  <c r="O5" i="210"/>
  <c r="AF9" i="145" s="1"/>
  <c r="O5" i="87" s="1"/>
  <c r="AO4" i="210"/>
  <c r="BL8" i="145" s="1"/>
  <c r="O4" i="104" s="1"/>
  <c r="Y4" i="210"/>
  <c r="BZ8" i="145" s="1"/>
  <c r="O4" i="112" s="1"/>
  <c r="I4" i="210"/>
  <c r="J8" i="145" s="1"/>
  <c r="O4" i="80" s="1"/>
  <c r="AI3" i="210"/>
  <c r="AD7" i="145" s="1"/>
  <c r="O3" i="88" s="1"/>
  <c r="S3" i="210"/>
  <c r="P7" i="145" s="1"/>
  <c r="O3" i="77" s="1"/>
  <c r="C3" i="210"/>
  <c r="D7" i="145" s="1"/>
  <c r="O3" i="116" s="1"/>
  <c r="AJ7" i="210"/>
  <c r="AB7" i="210"/>
  <c r="CF11" i="145" s="1"/>
  <c r="T7" i="210"/>
  <c r="AJ11" i="145" s="1"/>
  <c r="L7" i="210"/>
  <c r="BN11" i="145" s="1"/>
  <c r="D7" i="210"/>
  <c r="AE6" i="210"/>
  <c r="BF10" i="145" s="1"/>
  <c r="O6" i="102" s="1"/>
  <c r="O6" i="210"/>
  <c r="AF10" i="145" s="1"/>
  <c r="O6" i="87" s="1"/>
  <c r="AO5" i="210"/>
  <c r="BL9" i="145" s="1"/>
  <c r="O5" i="104" s="1"/>
  <c r="Y5" i="210"/>
  <c r="BZ9" i="145" s="1"/>
  <c r="O5" i="112" s="1"/>
  <c r="I5" i="210"/>
  <c r="J9" i="145" s="1"/>
  <c r="O5" i="80" s="1"/>
  <c r="AI4" i="210"/>
  <c r="AD8" i="145" s="1"/>
  <c r="O4" i="88" s="1"/>
  <c r="S4" i="210"/>
  <c r="P8" i="145" s="1"/>
  <c r="O4" i="77" s="1"/>
  <c r="C4" i="210"/>
  <c r="D8" i="145" s="1"/>
  <c r="O4" i="116" s="1"/>
  <c r="AC3" i="210"/>
  <c r="BD7" i="145" s="1"/>
  <c r="O3" i="103" s="1"/>
  <c r="M3" i="210"/>
  <c r="X7" i="145" s="1"/>
  <c r="O3" i="82" s="1"/>
  <c r="B3" i="210"/>
  <c r="B7" i="145" s="1"/>
  <c r="P4" i="128" s="1"/>
  <c r="R3" i="210"/>
  <c r="Z7" i="145" s="1"/>
  <c r="O3" i="90" s="1"/>
  <c r="AH3" i="210"/>
  <c r="AB7" i="145" s="1"/>
  <c r="O3" i="89" s="1"/>
  <c r="H4" i="210"/>
  <c r="CB8" i="145" s="1"/>
  <c r="O4" i="113" s="1"/>
  <c r="X4" i="210"/>
  <c r="BP8" i="145" s="1"/>
  <c r="O4" i="107" s="1"/>
  <c r="AN4" i="210"/>
  <c r="BJ8" i="145" s="1"/>
  <c r="O4" i="105" s="1"/>
  <c r="Q4" i="105" s="1"/>
  <c r="N5" i="210"/>
  <c r="BB10" i="145" s="1"/>
  <c r="O6" i="98" s="1"/>
  <c r="AD5" i="210"/>
  <c r="AN10" i="145" s="1"/>
  <c r="O6" i="93" s="1"/>
  <c r="D6" i="210"/>
  <c r="AR11" i="145" s="1"/>
  <c r="T6" i="210"/>
  <c r="AJ10" i="145" s="1"/>
  <c r="O6" i="95" s="1"/>
  <c r="AJ6" i="210"/>
  <c r="AT11" i="145" s="1"/>
  <c r="AK7" i="210"/>
  <c r="U7" i="210"/>
  <c r="R11" i="145" s="1"/>
  <c r="E7" i="210"/>
  <c r="F11" i="145" s="1"/>
  <c r="Q6" i="210"/>
  <c r="AH10" i="145" s="1"/>
  <c r="O6" i="86" s="1"/>
  <c r="AA5" i="210"/>
  <c r="BR9" i="145" s="1"/>
  <c r="O5" i="106" s="1"/>
  <c r="AK4" i="210"/>
  <c r="AV9" i="145" s="1"/>
  <c r="O5" i="96" s="1"/>
  <c r="E4" i="210"/>
  <c r="F8" i="145" s="1"/>
  <c r="O4" i="127" s="1"/>
  <c r="Q4" i="127" s="1"/>
  <c r="O3" i="210"/>
  <c r="AF7" i="145" s="1"/>
  <c r="O3" i="87" s="1"/>
  <c r="AH7" i="210"/>
  <c r="AB11" i="145" s="1"/>
  <c r="R7" i="210"/>
  <c r="Z11" i="145" s="1"/>
  <c r="AQ6" i="210"/>
  <c r="BV10" i="145" s="1"/>
  <c r="O6" i="110" s="1"/>
  <c r="Q6" i="110" s="1"/>
  <c r="K6" i="210"/>
  <c r="AZ11" i="145" s="1"/>
  <c r="U5" i="210"/>
  <c r="R9" i="145" s="1"/>
  <c r="O5" i="85" s="1"/>
  <c r="AE4" i="210"/>
  <c r="BF8" i="145" s="1"/>
  <c r="O4" i="102" s="1"/>
  <c r="AO3" i="210"/>
  <c r="BL7" i="145" s="1"/>
  <c r="O3" i="104" s="1"/>
  <c r="I3" i="210"/>
  <c r="J7" i="145" s="1"/>
  <c r="O3" i="80" s="1"/>
  <c r="AG4" i="210"/>
  <c r="AP9" i="145" s="1"/>
  <c r="O5" i="92" s="1"/>
  <c r="AF7" i="210"/>
  <c r="T11" i="145" s="1"/>
  <c r="AM6" i="210"/>
  <c r="BH10" i="145" s="1"/>
  <c r="O6" i="101" s="1"/>
  <c r="Q5" i="210"/>
  <c r="AH9" i="145" s="1"/>
  <c r="O5" i="86" s="1"/>
  <c r="AA4" i="210"/>
  <c r="BR8" i="145" s="1"/>
  <c r="O4" i="106" s="1"/>
  <c r="E3" i="210"/>
  <c r="F7" i="145" s="1"/>
  <c r="O3" i="127" s="1"/>
  <c r="J3" i="210"/>
  <c r="L7" i="145" s="1"/>
  <c r="O3" i="78" s="1"/>
  <c r="P4" i="210"/>
  <c r="N8" i="145" s="1"/>
  <c r="O4" i="79" s="1"/>
  <c r="F5" i="210"/>
  <c r="V9" i="145" s="1"/>
  <c r="O5" i="83" s="1"/>
  <c r="L6" i="210"/>
  <c r="BN10" i="145" s="1"/>
  <c r="O6" i="108" s="1"/>
  <c r="B7" i="210"/>
  <c r="B11" i="145" s="1"/>
  <c r="M7" i="210"/>
  <c r="X11" i="145" s="1"/>
  <c r="K5" i="210"/>
  <c r="AZ10" i="145" s="1"/>
  <c r="O6" i="99" s="1"/>
  <c r="AP7" i="210"/>
  <c r="BT11" i="145" s="1"/>
  <c r="J7" i="210"/>
  <c r="L11" i="145" s="1"/>
  <c r="AK5" i="210"/>
  <c r="AV10" i="145" s="1"/>
  <c r="O6" i="96" s="1"/>
  <c r="Y3" i="210"/>
  <c r="BZ7" i="145" s="1"/>
  <c r="O3" i="112" s="1"/>
  <c r="L3" i="210"/>
  <c r="BN7" i="145" s="1"/>
  <c r="O3" i="108" s="1"/>
  <c r="B4" i="210"/>
  <c r="B8" i="145" s="1"/>
  <c r="P5" i="128" s="1"/>
  <c r="R4" i="210"/>
  <c r="Z8" i="145" s="1"/>
  <c r="O4" i="90" s="1"/>
  <c r="H5" i="210"/>
  <c r="CB9" i="145" s="1"/>
  <c r="O5" i="113" s="1"/>
  <c r="AN5" i="210"/>
  <c r="BJ9" i="145" s="1"/>
  <c r="O5" i="105" s="1"/>
  <c r="AD6" i="210"/>
  <c r="AN11" i="145" s="1"/>
  <c r="D3" i="210"/>
  <c r="AR8" i="145" s="1"/>
  <c r="O4" i="91" s="1"/>
  <c r="T3" i="210"/>
  <c r="AJ7" i="145" s="1"/>
  <c r="O3" i="95" s="1"/>
  <c r="AJ3" i="210"/>
  <c r="AT8" i="145" s="1"/>
  <c r="O4" i="97" s="1"/>
  <c r="J4" i="210"/>
  <c r="L8" i="145" s="1"/>
  <c r="O4" i="78" s="1"/>
  <c r="Z4" i="210"/>
  <c r="CD8" i="145" s="1"/>
  <c r="O4" i="114" s="1"/>
  <c r="AP4" i="210"/>
  <c r="BT8" i="145" s="1"/>
  <c r="O4" i="109" s="1"/>
  <c r="P5" i="210"/>
  <c r="N9" i="145" s="1"/>
  <c r="O5" i="79" s="1"/>
  <c r="AF5" i="210"/>
  <c r="T9" i="145" s="1"/>
  <c r="O5" i="84" s="1"/>
  <c r="F6" i="210"/>
  <c r="V10" i="145" s="1"/>
  <c r="O6" i="83" s="1"/>
  <c r="V6" i="210"/>
  <c r="AL10" i="145" s="1"/>
  <c r="O6" i="94" s="1"/>
  <c r="AL6" i="210"/>
  <c r="AX11" i="145" s="1"/>
  <c r="AI7" i="210"/>
  <c r="AD11" i="145" s="1"/>
  <c r="S7" i="210"/>
  <c r="P11" i="145" s="1"/>
  <c r="C7" i="210"/>
  <c r="D11" i="145" s="1"/>
  <c r="M6" i="210"/>
  <c r="X10" i="145" s="1"/>
  <c r="O6" i="82" s="1"/>
  <c r="W5" i="210"/>
  <c r="BX9" i="145" s="1"/>
  <c r="O5" i="111" s="1"/>
  <c r="AQ3" i="210"/>
  <c r="BV7" i="145" s="1"/>
  <c r="O3" i="110" s="1"/>
  <c r="K3" i="210"/>
  <c r="AZ8" i="145" s="1"/>
  <c r="O4" i="99" s="1"/>
  <c r="P7" i="210"/>
  <c r="N11" i="145" s="1"/>
  <c r="G6" i="210"/>
  <c r="H10" i="145" s="1"/>
  <c r="O6" i="81" s="1"/>
  <c r="AK3" i="210"/>
  <c r="AV8" i="145" s="1"/>
  <c r="O4" i="96" s="1"/>
  <c r="Z3" i="210"/>
  <c r="CD7" i="145" s="1"/>
  <c r="O3" i="114" s="1"/>
  <c r="AP3" i="210"/>
  <c r="BT7" i="145" s="1"/>
  <c r="O3" i="109" s="1"/>
  <c r="AF4" i="210"/>
  <c r="T8" i="145" s="1"/>
  <c r="O4" i="84" s="1"/>
  <c r="V5" i="210"/>
  <c r="AL9" i="145" s="1"/>
  <c r="O5" i="94" s="1"/>
  <c r="AL5" i="210"/>
  <c r="AX10" i="145" s="1"/>
  <c r="O6" i="100" s="1"/>
  <c r="AB6" i="210"/>
  <c r="CF10" i="145" s="1"/>
  <c r="O6" i="115" s="1"/>
  <c r="AC7" i="210"/>
  <c r="BD11" i="145" s="1"/>
  <c r="AG6" i="210"/>
  <c r="AP11" i="145" s="1"/>
  <c r="AQ5" i="210"/>
  <c r="BV9" i="145" s="1"/>
  <c r="O5" i="110" s="1"/>
  <c r="U4" i="210"/>
  <c r="R8" i="145" s="1"/>
  <c r="O4" i="85" s="1"/>
  <c r="AE3" i="210"/>
  <c r="BF7" i="145" s="1"/>
  <c r="O3" i="102" s="1"/>
  <c r="Z7" i="210"/>
  <c r="CD11" i="145" s="1"/>
  <c r="AA6" i="210"/>
  <c r="BR10" i="145" s="1"/>
  <c r="O6" i="106" s="1"/>
  <c r="E5" i="210"/>
  <c r="F9" i="145" s="1"/>
  <c r="O5" i="127" s="1"/>
  <c r="O4" i="210"/>
  <c r="AF8" i="145" s="1"/>
  <c r="O4" i="87" s="1"/>
  <c r="AB3" i="210"/>
  <c r="CF7" i="145" s="1"/>
  <c r="O3" i="115" s="1"/>
  <c r="AH4" i="210"/>
  <c r="AB8" i="145" s="1"/>
  <c r="O4" i="89" s="1"/>
  <c r="X5" i="210"/>
  <c r="BP9" i="145" s="1"/>
  <c r="O5" i="107" s="1"/>
  <c r="N6" i="210"/>
  <c r="BB11" i="145" s="1"/>
  <c r="AQ7" i="210"/>
  <c r="BV11" i="145" s="1"/>
  <c r="AM5" i="210"/>
  <c r="BH9" i="145" s="1"/>
  <c r="O5" i="101" s="1"/>
  <c r="AN7" i="210"/>
  <c r="BJ11" i="145" s="1"/>
  <c r="AG5" i="210"/>
  <c r="AP10" i="145" s="1"/>
  <c r="O6" i="92" s="1"/>
  <c r="AA7" i="210"/>
  <c r="BR11" i="145" s="1"/>
  <c r="G5" i="210"/>
  <c r="H9" i="145" s="1"/>
  <c r="O5" i="81" s="1"/>
  <c r="X7" i="210"/>
  <c r="BP11" i="145" s="1"/>
  <c r="AQ4" i="210"/>
  <c r="BV8" i="145" s="1"/>
  <c r="O4" i="110" s="1"/>
  <c r="K7" i="210"/>
  <c r="Q4" i="210"/>
  <c r="AH8" i="145" s="1"/>
  <c r="O4" i="86" s="1"/>
  <c r="H7" i="210"/>
  <c r="CB11" i="145" s="1"/>
  <c r="K4" i="210"/>
  <c r="AZ9" i="145" s="1"/>
  <c r="O5" i="99" s="1"/>
  <c r="AC6" i="210"/>
  <c r="BD10" i="145" s="1"/>
  <c r="O6" i="103" s="1"/>
  <c r="AA3" i="210"/>
  <c r="BR7" i="145" s="1"/>
  <c r="O3" i="106" s="1"/>
  <c r="W6" i="210"/>
  <c r="BX10" i="145" s="1"/>
  <c r="O6" i="111" s="1"/>
  <c r="U3" i="210"/>
  <c r="R7" i="145" s="1"/>
  <c r="O3" i="85" s="1"/>
  <c r="CR7" i="209"/>
  <c r="B19" i="210" s="1" a="1"/>
  <c r="H30" i="103"/>
  <c r="I29" i="103" s="1"/>
  <c r="I28" i="103"/>
  <c r="J28" i="103" s="1"/>
  <c r="F27" i="134"/>
  <c r="D47" i="134"/>
  <c r="D52" i="136"/>
  <c r="D53" i="136" s="1"/>
  <c r="G27" i="136" s="1"/>
  <c r="H28" i="136" s="1"/>
  <c r="D53" i="81"/>
  <c r="G27" i="81" s="1"/>
  <c r="H28" i="81" s="1"/>
  <c r="H29" i="81" s="1"/>
  <c r="H9" i="79"/>
  <c r="H8" i="112"/>
  <c r="H8" i="78"/>
  <c r="I7" i="78" s="1"/>
  <c r="D52" i="132"/>
  <c r="D53" i="132" s="1"/>
  <c r="G27" i="132" s="1"/>
  <c r="H28" i="132" s="1"/>
  <c r="D53" i="97"/>
  <c r="G27" i="97" s="1"/>
  <c r="H28" i="97" s="1"/>
  <c r="J28" i="112"/>
  <c r="H30" i="112"/>
  <c r="I29" i="112" s="1"/>
  <c r="H31" i="92"/>
  <c r="I27" i="79"/>
  <c r="J27" i="79" s="1"/>
  <c r="H29" i="79"/>
  <c r="H8" i="86"/>
  <c r="I7" i="86" s="1"/>
  <c r="H8" i="85"/>
  <c r="J6" i="85"/>
  <c r="D25" i="138"/>
  <c r="F5" i="138"/>
  <c r="J6" i="98"/>
  <c r="H8" i="98"/>
  <c r="I27" i="90"/>
  <c r="J27" i="90" s="1"/>
  <c r="H29" i="90"/>
  <c r="H9" i="105"/>
  <c r="F30" i="131"/>
  <c r="G30" i="131" s="1"/>
  <c r="D47" i="131"/>
  <c r="H7" i="91"/>
  <c r="I5" i="91"/>
  <c r="J5" i="91" s="1"/>
  <c r="H9" i="102"/>
  <c r="I8" i="102" s="1"/>
  <c r="H10" i="80"/>
  <c r="J7" i="111"/>
  <c r="H9" i="111"/>
  <c r="I8" i="111" s="1"/>
  <c r="I5" i="137"/>
  <c r="J5" i="137" s="1"/>
  <c r="H7" i="137"/>
  <c r="J6" i="128"/>
  <c r="K6" i="128" s="1"/>
  <c r="H8" i="88"/>
  <c r="J6" i="94"/>
  <c r="H8" i="94"/>
  <c r="I7" i="94" s="1"/>
  <c r="F6" i="134"/>
  <c r="G6" i="134" s="1"/>
  <c r="H7" i="134" s="1"/>
  <c r="D25" i="134"/>
  <c r="H30" i="94"/>
  <c r="D53" i="78"/>
  <c r="G27" i="78" s="1"/>
  <c r="H28" i="78" s="1"/>
  <c r="D52" i="137"/>
  <c r="D53" i="137" s="1"/>
  <c r="G27" i="137" s="1"/>
  <c r="H28" i="137" s="1"/>
  <c r="I5" i="89"/>
  <c r="J5" i="89" s="1"/>
  <c r="H7" i="89"/>
  <c r="J7" i="109"/>
  <c r="H9" i="109"/>
  <c r="J7" i="90"/>
  <c r="H9" i="90"/>
  <c r="I8" i="90" s="1"/>
  <c r="D47" i="137"/>
  <c r="F27" i="137"/>
  <c r="I7" i="79"/>
  <c r="J7" i="79" s="1"/>
  <c r="I7" i="105"/>
  <c r="J7" i="105" s="1"/>
  <c r="J7" i="82"/>
  <c r="H9" i="82"/>
  <c r="I8" i="82" s="1"/>
  <c r="I6" i="78"/>
  <c r="J6" i="78" s="1"/>
  <c r="J6" i="84"/>
  <c r="H8" i="84"/>
  <c r="I7" i="84" s="1"/>
  <c r="I8" i="128"/>
  <c r="I9" i="128" s="1"/>
  <c r="J29" i="84"/>
  <c r="H31" i="84"/>
  <c r="F27" i="130"/>
  <c r="D47" i="130"/>
  <c r="H31" i="87"/>
  <c r="I30" i="87" s="1"/>
  <c r="J29" i="87"/>
  <c r="I27" i="109"/>
  <c r="J27" i="109" s="1"/>
  <c r="H29" i="109"/>
  <c r="I27" i="83"/>
  <c r="J27" i="83" s="1"/>
  <c r="H29" i="83"/>
  <c r="I28" i="83" s="1"/>
  <c r="I5" i="99"/>
  <c r="J5" i="99" s="1"/>
  <c r="H7" i="99"/>
  <c r="I6" i="99" s="1"/>
  <c r="D48" i="128"/>
  <c r="I8" i="80"/>
  <c r="J8" i="80" s="1"/>
  <c r="H8" i="114"/>
  <c r="I7" i="114" s="1"/>
  <c r="H9" i="110"/>
  <c r="I8" i="110" s="1"/>
  <c r="J7" i="110"/>
  <c r="D52" i="131"/>
  <c r="D53" i="131" s="1"/>
  <c r="G27" i="131" s="1"/>
  <c r="H28" i="131" s="1"/>
  <c r="D53" i="111"/>
  <c r="G27" i="111" s="1"/>
  <c r="H28" i="111" s="1"/>
  <c r="J30" i="85"/>
  <c r="H32" i="85"/>
  <c r="I31" i="85" s="1"/>
  <c r="D53" i="93"/>
  <c r="G27" i="93" s="1"/>
  <c r="H28" i="93" s="1"/>
  <c r="D52" i="139"/>
  <c r="D53" i="139" s="1"/>
  <c r="G27" i="139" s="1"/>
  <c r="H28" i="139" s="1"/>
  <c r="J6" i="95"/>
  <c r="H8" i="95"/>
  <c r="I7" i="95" s="1"/>
  <c r="H8" i="81"/>
  <c r="H29" i="88"/>
  <c r="I28" i="88" s="1"/>
  <c r="I27" i="88"/>
  <c r="J27" i="88" s="1"/>
  <c r="J8" i="100"/>
  <c r="H10" i="100"/>
  <c r="H8" i="97"/>
  <c r="I7" i="97" s="1"/>
  <c r="C52" i="130"/>
  <c r="C53" i="130" s="1"/>
  <c r="G5" i="130" s="1"/>
  <c r="H6" i="130" s="1"/>
  <c r="C53" i="115"/>
  <c r="G5" i="115" s="1"/>
  <c r="H6" i="115" s="1"/>
  <c r="F11" i="210"/>
  <c r="W7" i="145" s="1"/>
  <c r="P3" i="83" s="1"/>
  <c r="N11" i="210"/>
  <c r="BC8" i="145" s="1"/>
  <c r="P4" i="98" s="1"/>
  <c r="V11" i="210"/>
  <c r="AM7" i="145" s="1"/>
  <c r="P3" i="94" s="1"/>
  <c r="AD11" i="210"/>
  <c r="AO8" i="145" s="1"/>
  <c r="P4" i="93" s="1"/>
  <c r="AL11" i="210"/>
  <c r="AY8" i="145" s="1"/>
  <c r="P4" i="100" s="1"/>
  <c r="D12" i="210"/>
  <c r="AS9" i="145" s="1"/>
  <c r="P5" i="91" s="1"/>
  <c r="L12" i="210"/>
  <c r="BO8" i="145" s="1"/>
  <c r="P4" i="108" s="1"/>
  <c r="T12" i="210"/>
  <c r="AK8" i="145" s="1"/>
  <c r="P4" i="95" s="1"/>
  <c r="Q4" i="95" s="1"/>
  <c r="AB12" i="210"/>
  <c r="CG8" i="145" s="1"/>
  <c r="P4" i="115" s="1"/>
  <c r="AJ12" i="210"/>
  <c r="AU9" i="145" s="1"/>
  <c r="P5" i="97" s="1"/>
  <c r="B13" i="210"/>
  <c r="C9" i="145" s="1"/>
  <c r="Q6" i="128" s="1"/>
  <c r="J13" i="210"/>
  <c r="M9" i="145" s="1"/>
  <c r="P5" i="78" s="1"/>
  <c r="R13" i="210"/>
  <c r="AA9" i="145" s="1"/>
  <c r="P5" i="90" s="1"/>
  <c r="Z13" i="210"/>
  <c r="CE9" i="145" s="1"/>
  <c r="P5" i="114" s="1"/>
  <c r="AH13" i="210"/>
  <c r="AC9" i="145" s="1"/>
  <c r="P5" i="89" s="1"/>
  <c r="AP13" i="210"/>
  <c r="BU9" i="145" s="1"/>
  <c r="P5" i="109" s="1"/>
  <c r="H14" i="210"/>
  <c r="CC10" i="145" s="1"/>
  <c r="P6" i="113" s="1"/>
  <c r="P14" i="210"/>
  <c r="O10" i="145" s="1"/>
  <c r="P6" i="79" s="1"/>
  <c r="X14" i="210"/>
  <c r="BQ10" i="145" s="1"/>
  <c r="P6" i="107" s="1"/>
  <c r="AF14" i="210"/>
  <c r="U10" i="145" s="1"/>
  <c r="P6" i="84" s="1"/>
  <c r="AN14" i="210"/>
  <c r="BK10" i="145" s="1"/>
  <c r="P6" i="105" s="1"/>
  <c r="AO15" i="210"/>
  <c r="BM11" i="145" s="1"/>
  <c r="AG15" i="210"/>
  <c r="Y15" i="210"/>
  <c r="CA11" i="145" s="1"/>
  <c r="Q15" i="210"/>
  <c r="AI11" i="145" s="1"/>
  <c r="I15" i="210"/>
  <c r="K11" i="145" s="1"/>
  <c r="AO14" i="210"/>
  <c r="BM10" i="145" s="1"/>
  <c r="P6" i="104" s="1"/>
  <c r="Y14" i="210"/>
  <c r="CA10" i="145" s="1"/>
  <c r="P6" i="112" s="1"/>
  <c r="I14" i="210"/>
  <c r="K10" i="145" s="1"/>
  <c r="P6" i="80" s="1"/>
  <c r="AI13" i="210"/>
  <c r="AE9" i="145" s="1"/>
  <c r="P5" i="88" s="1"/>
  <c r="S13" i="210"/>
  <c r="Q9" i="145" s="1"/>
  <c r="P5" i="77" s="1"/>
  <c r="C13" i="210"/>
  <c r="E9" i="145" s="1"/>
  <c r="P5" i="116" s="1"/>
  <c r="AC12" i="210"/>
  <c r="BE8" i="145" s="1"/>
  <c r="P4" i="103" s="1"/>
  <c r="M12" i="210"/>
  <c r="Y8" i="145" s="1"/>
  <c r="P4" i="82" s="1"/>
  <c r="AM11" i="210"/>
  <c r="BI7" i="145" s="1"/>
  <c r="P3" i="101" s="1"/>
  <c r="W11" i="210"/>
  <c r="BY7" i="145" s="1"/>
  <c r="P3" i="111" s="1"/>
  <c r="G11" i="210"/>
  <c r="I7" i="145" s="1"/>
  <c r="P3" i="81" s="1"/>
  <c r="AL15" i="210"/>
  <c r="AD15" i="210"/>
  <c r="V15" i="210"/>
  <c r="AM11" i="145" s="1"/>
  <c r="N15" i="210"/>
  <c r="F15" i="210"/>
  <c r="W11" i="145" s="1"/>
  <c r="AI14" i="210"/>
  <c r="AE10" i="145" s="1"/>
  <c r="P6" i="88" s="1"/>
  <c r="S14" i="210"/>
  <c r="Q10" i="145" s="1"/>
  <c r="P6" i="77" s="1"/>
  <c r="C14" i="210"/>
  <c r="E10" i="145" s="1"/>
  <c r="P6" i="116" s="1"/>
  <c r="AC13" i="210"/>
  <c r="BE9" i="145" s="1"/>
  <c r="P5" i="103" s="1"/>
  <c r="M13" i="210"/>
  <c r="Y9" i="145" s="1"/>
  <c r="P5" i="82" s="1"/>
  <c r="AM12" i="210"/>
  <c r="BI8" i="145" s="1"/>
  <c r="P4" i="101" s="1"/>
  <c r="W12" i="210"/>
  <c r="BY8" i="145" s="1"/>
  <c r="P4" i="111" s="1"/>
  <c r="G12" i="210"/>
  <c r="I8" i="145" s="1"/>
  <c r="P4" i="81" s="1"/>
  <c r="AG11" i="210"/>
  <c r="AQ8" i="145" s="1"/>
  <c r="P4" i="92" s="1"/>
  <c r="Q11" i="210"/>
  <c r="AI7" i="145" s="1"/>
  <c r="P3" i="86" s="1"/>
  <c r="H11" i="210"/>
  <c r="CC7" i="145" s="1"/>
  <c r="P3" i="113" s="1"/>
  <c r="P11" i="210"/>
  <c r="O7" i="145" s="1"/>
  <c r="P3" i="79" s="1"/>
  <c r="X11" i="210"/>
  <c r="BQ7" i="145" s="1"/>
  <c r="P3" i="107" s="1"/>
  <c r="AF11" i="210"/>
  <c r="U7" i="145" s="1"/>
  <c r="P3" i="84" s="1"/>
  <c r="AN11" i="210"/>
  <c r="BK7" i="145" s="1"/>
  <c r="P3" i="105" s="1"/>
  <c r="F12" i="210"/>
  <c r="W8" i="145" s="1"/>
  <c r="P4" i="83" s="1"/>
  <c r="N12" i="210"/>
  <c r="BC9" i="145" s="1"/>
  <c r="P5" i="98" s="1"/>
  <c r="V12" i="210"/>
  <c r="AM8" i="145" s="1"/>
  <c r="P4" i="94" s="1"/>
  <c r="AD12" i="210"/>
  <c r="AO9" i="145" s="1"/>
  <c r="P5" i="93" s="1"/>
  <c r="AL12" i="210"/>
  <c r="AY9" i="145" s="1"/>
  <c r="P5" i="100" s="1"/>
  <c r="D13" i="210"/>
  <c r="AS10" i="145" s="1"/>
  <c r="P6" i="91" s="1"/>
  <c r="L13" i="210"/>
  <c r="BO9" i="145" s="1"/>
  <c r="P5" i="108" s="1"/>
  <c r="T13" i="210"/>
  <c r="AK9" i="145" s="1"/>
  <c r="P5" i="95" s="1"/>
  <c r="AB13" i="210"/>
  <c r="CG9" i="145" s="1"/>
  <c r="P5" i="115" s="1"/>
  <c r="AJ13" i="210"/>
  <c r="AU10" i="145" s="1"/>
  <c r="P6" i="97" s="1"/>
  <c r="B14" i="210"/>
  <c r="C10" i="145" s="1"/>
  <c r="Q7" i="128" s="1"/>
  <c r="J14" i="210"/>
  <c r="M10" i="145" s="1"/>
  <c r="P6" i="78" s="1"/>
  <c r="R14" i="210"/>
  <c r="AA10" i="145" s="1"/>
  <c r="P6" i="90" s="1"/>
  <c r="Z14" i="210"/>
  <c r="CE10" i="145" s="1"/>
  <c r="P6" i="114" s="1"/>
  <c r="AH14" i="210"/>
  <c r="AC10" i="145" s="1"/>
  <c r="P6" i="89" s="1"/>
  <c r="AP14" i="210"/>
  <c r="BU10" i="145" s="1"/>
  <c r="P6" i="109" s="1"/>
  <c r="AM15" i="210"/>
  <c r="BI11" i="145" s="1"/>
  <c r="AE15" i="210"/>
  <c r="BG11" i="145" s="1"/>
  <c r="W15" i="210"/>
  <c r="BY11" i="145" s="1"/>
  <c r="O15" i="210"/>
  <c r="AG11" i="145" s="1"/>
  <c r="G15" i="210"/>
  <c r="I11" i="145" s="1"/>
  <c r="AK14" i="210"/>
  <c r="AW11" i="145" s="1"/>
  <c r="U14" i="210"/>
  <c r="S10" i="145" s="1"/>
  <c r="P6" i="85" s="1"/>
  <c r="E14" i="210"/>
  <c r="G10" i="145" s="1"/>
  <c r="P6" i="127" s="1"/>
  <c r="AE13" i="210"/>
  <c r="BG9" i="145" s="1"/>
  <c r="P5" i="102" s="1"/>
  <c r="O13" i="210"/>
  <c r="AG9" i="145" s="1"/>
  <c r="P5" i="87" s="1"/>
  <c r="AO12" i="210"/>
  <c r="BM8" i="145" s="1"/>
  <c r="P4" i="104" s="1"/>
  <c r="Y12" i="210"/>
  <c r="CA8" i="145" s="1"/>
  <c r="P4" i="112" s="1"/>
  <c r="I12" i="210"/>
  <c r="K8" i="145" s="1"/>
  <c r="P4" i="80" s="1"/>
  <c r="AI11" i="210"/>
  <c r="AE7" i="145" s="1"/>
  <c r="P3" i="88" s="1"/>
  <c r="S11" i="210"/>
  <c r="Q7" i="145" s="1"/>
  <c r="P3" i="77" s="1"/>
  <c r="C11" i="210"/>
  <c r="E7" i="145" s="1"/>
  <c r="P3" i="116" s="1"/>
  <c r="AJ15" i="210"/>
  <c r="AB15" i="210"/>
  <c r="CG11" i="145" s="1"/>
  <c r="T15" i="210"/>
  <c r="AK11" i="145" s="1"/>
  <c r="L15" i="210"/>
  <c r="BO11" i="145" s="1"/>
  <c r="D15" i="210"/>
  <c r="AE14" i="210"/>
  <c r="BG10" i="145" s="1"/>
  <c r="P6" i="102" s="1"/>
  <c r="O14" i="210"/>
  <c r="AG10" i="145" s="1"/>
  <c r="P6" i="87" s="1"/>
  <c r="AO13" i="210"/>
  <c r="BM9" i="145" s="1"/>
  <c r="P5" i="104" s="1"/>
  <c r="Y13" i="210"/>
  <c r="CA9" i="145" s="1"/>
  <c r="P5" i="112" s="1"/>
  <c r="I13" i="210"/>
  <c r="K9" i="145" s="1"/>
  <c r="P5" i="80" s="1"/>
  <c r="AI12" i="210"/>
  <c r="AE8" i="145" s="1"/>
  <c r="P4" i="88" s="1"/>
  <c r="S12" i="210"/>
  <c r="Q8" i="145" s="1"/>
  <c r="P4" i="77" s="1"/>
  <c r="C12" i="210"/>
  <c r="E8" i="145" s="1"/>
  <c r="P4" i="116" s="1"/>
  <c r="AC11" i="210"/>
  <c r="BE7" i="145" s="1"/>
  <c r="P3" i="103" s="1"/>
  <c r="M11" i="210"/>
  <c r="Y7" i="145" s="1"/>
  <c r="P3" i="82" s="1"/>
  <c r="L11" i="210"/>
  <c r="BO7" i="145" s="1"/>
  <c r="P3" i="108" s="1"/>
  <c r="AB11" i="210"/>
  <c r="CG7" i="145" s="1"/>
  <c r="P3" i="115" s="1"/>
  <c r="B12" i="210"/>
  <c r="C8" i="145" s="1"/>
  <c r="Q5" i="128" s="1"/>
  <c r="R12" i="210"/>
  <c r="AA8" i="145" s="1"/>
  <c r="P4" i="90" s="1"/>
  <c r="AH12" i="210"/>
  <c r="AC8" i="145" s="1"/>
  <c r="P4" i="89" s="1"/>
  <c r="H13" i="210"/>
  <c r="CC9" i="145" s="1"/>
  <c r="P5" i="113" s="1"/>
  <c r="P5" i="130" s="1"/>
  <c r="X13" i="210"/>
  <c r="BQ9" i="145" s="1"/>
  <c r="P5" i="107" s="1"/>
  <c r="AN13" i="210"/>
  <c r="BK9" i="145" s="1"/>
  <c r="P5" i="105" s="1"/>
  <c r="N14" i="210"/>
  <c r="BC11" i="145" s="1"/>
  <c r="AD14" i="210"/>
  <c r="AO11" i="145" s="1"/>
  <c r="AQ15" i="210"/>
  <c r="BW11" i="145" s="1"/>
  <c r="AA15" i="210"/>
  <c r="BS11" i="145" s="1"/>
  <c r="K15" i="210"/>
  <c r="AC14" i="210"/>
  <c r="BE10" i="145" s="1"/>
  <c r="P6" i="103" s="1"/>
  <c r="AM13" i="210"/>
  <c r="BI9" i="145" s="1"/>
  <c r="P5" i="101" s="1"/>
  <c r="G13" i="210"/>
  <c r="I9" i="145" s="1"/>
  <c r="P5" i="81" s="1"/>
  <c r="Q12" i="210"/>
  <c r="AI8" i="145" s="1"/>
  <c r="P4" i="86" s="1"/>
  <c r="AA11" i="210"/>
  <c r="BS7" i="145" s="1"/>
  <c r="P3" i="106" s="1"/>
  <c r="AN15" i="210"/>
  <c r="BK11" i="145" s="1"/>
  <c r="X15" i="210"/>
  <c r="BQ11" i="145" s="1"/>
  <c r="H15" i="210"/>
  <c r="CC11" i="145" s="1"/>
  <c r="W14" i="210"/>
  <c r="BY10" i="145" s="1"/>
  <c r="P6" i="111" s="1"/>
  <c r="AG13" i="210"/>
  <c r="AQ10" i="145" s="1"/>
  <c r="P6" i="92" s="1"/>
  <c r="AQ12" i="210"/>
  <c r="BW8" i="145" s="1"/>
  <c r="P4" i="110" s="1"/>
  <c r="K12" i="210"/>
  <c r="BA9" i="145" s="1"/>
  <c r="P5" i="99" s="1"/>
  <c r="U11" i="210"/>
  <c r="S7" i="145" s="1"/>
  <c r="P3" i="85" s="1"/>
  <c r="D11" i="210"/>
  <c r="AS8" i="145" s="1"/>
  <c r="P4" i="91" s="1"/>
  <c r="AJ11" i="210"/>
  <c r="AU8" i="145" s="1"/>
  <c r="P4" i="97" s="1"/>
  <c r="Z12" i="210"/>
  <c r="CE8" i="145" s="1"/>
  <c r="P4" i="114" s="1"/>
  <c r="Q4" i="114" s="1"/>
  <c r="P13" i="210"/>
  <c r="O9" i="145" s="1"/>
  <c r="P5" i="79" s="1"/>
  <c r="F14" i="210"/>
  <c r="W10" i="145" s="1"/>
  <c r="P6" i="83" s="1"/>
  <c r="AL14" i="210"/>
  <c r="AY11" i="145" s="1"/>
  <c r="S15" i="210"/>
  <c r="Q11" i="145" s="1"/>
  <c r="W13" i="210"/>
  <c r="BY9" i="145" s="1"/>
  <c r="P5" i="111" s="1"/>
  <c r="P5" i="131" s="1"/>
  <c r="AQ11" i="210"/>
  <c r="BW7" i="145" s="1"/>
  <c r="P3" i="110" s="1"/>
  <c r="P15" i="210"/>
  <c r="O11" i="145" s="1"/>
  <c r="G14" i="210"/>
  <c r="I10" i="145" s="1"/>
  <c r="P6" i="81" s="1"/>
  <c r="AA12" i="210"/>
  <c r="BS8" i="145" s="1"/>
  <c r="P4" i="106" s="1"/>
  <c r="Z11" i="210"/>
  <c r="CE7" i="145" s="1"/>
  <c r="P3" i="114" s="1"/>
  <c r="P12" i="210"/>
  <c r="O8" i="145" s="1"/>
  <c r="P4" i="79" s="1"/>
  <c r="F13" i="210"/>
  <c r="W9" i="145" s="1"/>
  <c r="P5" i="83" s="1"/>
  <c r="AL13" i="210"/>
  <c r="AY10" i="145" s="1"/>
  <c r="P6" i="100" s="1"/>
  <c r="AB14" i="210"/>
  <c r="CG10" i="145" s="1"/>
  <c r="P6" i="115" s="1"/>
  <c r="AC15" i="210"/>
  <c r="BE11" i="145" s="1"/>
  <c r="AG14" i="210"/>
  <c r="AQ11" i="145" s="1"/>
  <c r="K13" i="210"/>
  <c r="BA10" i="145" s="1"/>
  <c r="P6" i="99" s="1"/>
  <c r="AE11" i="210"/>
  <c r="BG7" i="145" s="1"/>
  <c r="P3" i="102" s="1"/>
  <c r="Z15" i="210"/>
  <c r="CE11" i="145" s="1"/>
  <c r="AA14" i="210"/>
  <c r="BS10" i="145" s="1"/>
  <c r="P6" i="106" s="1"/>
  <c r="E13" i="210"/>
  <c r="G9" i="145" s="1"/>
  <c r="P5" i="127" s="1"/>
  <c r="Y11" i="210"/>
  <c r="CA7" i="145" s="1"/>
  <c r="P3" i="112" s="1"/>
  <c r="B11" i="210"/>
  <c r="C7" i="145" s="1"/>
  <c r="Q4" i="128" s="1"/>
  <c r="R11" i="210"/>
  <c r="AA7" i="145" s="1"/>
  <c r="P3" i="90" s="1"/>
  <c r="AH11" i="210"/>
  <c r="AC7" i="145" s="1"/>
  <c r="P3" i="89" s="1"/>
  <c r="H12" i="210"/>
  <c r="CC8" i="145" s="1"/>
  <c r="P4" i="113" s="1"/>
  <c r="X12" i="210"/>
  <c r="BQ8" i="145" s="1"/>
  <c r="P4" i="107" s="1"/>
  <c r="AN12" i="210"/>
  <c r="BK8" i="145" s="1"/>
  <c r="P4" i="105" s="1"/>
  <c r="N13" i="210"/>
  <c r="BC10" i="145" s="1"/>
  <c r="P6" i="98" s="1"/>
  <c r="AD13" i="210"/>
  <c r="AO10" i="145" s="1"/>
  <c r="P6" i="93" s="1"/>
  <c r="D14" i="210"/>
  <c r="AS11" i="145" s="1"/>
  <c r="T14" i="210"/>
  <c r="AK10" i="145" s="1"/>
  <c r="P6" i="95" s="1"/>
  <c r="AJ14" i="210"/>
  <c r="AU11" i="145" s="1"/>
  <c r="AK15" i="210"/>
  <c r="U15" i="210"/>
  <c r="S11" i="145" s="1"/>
  <c r="E15" i="210"/>
  <c r="G11" i="145" s="1"/>
  <c r="Q14" i="210"/>
  <c r="AI10" i="145" s="1"/>
  <c r="P6" i="86" s="1"/>
  <c r="AA13" i="210"/>
  <c r="BS9" i="145" s="1"/>
  <c r="P5" i="106" s="1"/>
  <c r="AK12" i="210"/>
  <c r="AW9" i="145" s="1"/>
  <c r="P5" i="96" s="1"/>
  <c r="E12" i="210"/>
  <c r="G8" i="145" s="1"/>
  <c r="P4" i="127" s="1"/>
  <c r="O11" i="210"/>
  <c r="AG7" i="145" s="1"/>
  <c r="P3" i="87" s="1"/>
  <c r="AH15" i="210"/>
  <c r="AC11" i="145" s="1"/>
  <c r="R15" i="210"/>
  <c r="AA11" i="145" s="1"/>
  <c r="AQ14" i="210"/>
  <c r="BW10" i="145" s="1"/>
  <c r="P6" i="110" s="1"/>
  <c r="K14" i="210"/>
  <c r="BA11" i="145" s="1"/>
  <c r="U13" i="210"/>
  <c r="S9" i="145" s="1"/>
  <c r="P5" i="85" s="1"/>
  <c r="AE12" i="210"/>
  <c r="BG8" i="145" s="1"/>
  <c r="P4" i="102" s="1"/>
  <c r="AO11" i="210"/>
  <c r="BM7" i="145" s="1"/>
  <c r="P3" i="104" s="1"/>
  <c r="I11" i="210"/>
  <c r="K7" i="145" s="1"/>
  <c r="P3" i="80" s="1"/>
  <c r="T11" i="210"/>
  <c r="AK7" i="145" s="1"/>
  <c r="P3" i="95" s="1"/>
  <c r="J12" i="210"/>
  <c r="M8" i="145" s="1"/>
  <c r="P4" i="78" s="1"/>
  <c r="AP12" i="210"/>
  <c r="BU8" i="145" s="1"/>
  <c r="P4" i="109" s="1"/>
  <c r="AF13" i="210"/>
  <c r="U9" i="145" s="1"/>
  <c r="P5" i="84" s="1"/>
  <c r="V14" i="210"/>
  <c r="AM10" i="145" s="1"/>
  <c r="P6" i="94" s="1"/>
  <c r="AI15" i="210"/>
  <c r="AE11" i="145" s="1"/>
  <c r="C15" i="210"/>
  <c r="E11" i="145" s="1"/>
  <c r="M14" i="210"/>
  <c r="Y10" i="145" s="1"/>
  <c r="P6" i="82" s="1"/>
  <c r="AG12" i="210"/>
  <c r="AQ9" i="145" s="1"/>
  <c r="P5" i="92" s="1"/>
  <c r="K11" i="210"/>
  <c r="BA8" i="145" s="1"/>
  <c r="P4" i="99" s="1"/>
  <c r="AF15" i="210"/>
  <c r="U11" i="145" s="1"/>
  <c r="AM14" i="210"/>
  <c r="BI10" i="145" s="1"/>
  <c r="P6" i="101" s="1"/>
  <c r="Q13" i="210"/>
  <c r="AI9" i="145" s="1"/>
  <c r="P5" i="86" s="1"/>
  <c r="AK11" i="210"/>
  <c r="AW8" i="145" s="1"/>
  <c r="P4" i="96" s="1"/>
  <c r="E11" i="210"/>
  <c r="G7" i="145" s="1"/>
  <c r="P3" i="127" s="1"/>
  <c r="J11" i="210"/>
  <c r="M7" i="145" s="1"/>
  <c r="P3" i="78" s="1"/>
  <c r="AP11" i="210"/>
  <c r="BU7" i="145" s="1"/>
  <c r="P3" i="109" s="1"/>
  <c r="AF12" i="210"/>
  <c r="U8" i="145" s="1"/>
  <c r="P4" i="84" s="1"/>
  <c r="V13" i="210"/>
  <c r="AM9" i="145" s="1"/>
  <c r="P5" i="94" s="1"/>
  <c r="L14" i="210"/>
  <c r="BO10" i="145" s="1"/>
  <c r="P6" i="108" s="1"/>
  <c r="B15" i="210"/>
  <c r="C11" i="145" s="1"/>
  <c r="M15" i="210"/>
  <c r="Y11" i="145" s="1"/>
  <c r="AQ13" i="210"/>
  <c r="BW9" i="145" s="1"/>
  <c r="P5" i="110" s="1"/>
  <c r="U12" i="210"/>
  <c r="S8" i="145" s="1"/>
  <c r="P4" i="85" s="1"/>
  <c r="AP15" i="210"/>
  <c r="BU11" i="145" s="1"/>
  <c r="J15" i="210"/>
  <c r="M11" i="145" s="1"/>
  <c r="AK13" i="210"/>
  <c r="AW10" i="145" s="1"/>
  <c r="P6" i="96" s="1"/>
  <c r="Q6" i="96" s="1"/>
  <c r="O12" i="210"/>
  <c r="AG8" i="145" s="1"/>
  <c r="P4" i="87" s="1"/>
  <c r="H30" i="89"/>
  <c r="I29" i="89" s="1"/>
  <c r="H30" i="110"/>
  <c r="J28" i="110"/>
  <c r="J6" i="77"/>
  <c r="H8" i="77"/>
  <c r="I7" i="77" s="1"/>
  <c r="J29" i="95"/>
  <c r="H31" i="95"/>
  <c r="I30" i="95" s="1"/>
  <c r="J29" i="86"/>
  <c r="H31" i="86"/>
  <c r="I30" i="86" s="1"/>
  <c r="H31" i="82"/>
  <c r="D53" i="106"/>
  <c r="G27" i="106" s="1"/>
  <c r="H28" i="106" s="1"/>
  <c r="D52" i="134"/>
  <c r="D53" i="134" s="1"/>
  <c r="G27" i="134" s="1"/>
  <c r="H28" i="134" s="1"/>
  <c r="F5" i="132"/>
  <c r="D25" i="132"/>
  <c r="H10" i="93"/>
  <c r="I29" i="92"/>
  <c r="J29" i="92" s="1"/>
  <c r="J7" i="101"/>
  <c r="H9" i="101"/>
  <c r="H9" i="116"/>
  <c r="H29" i="98"/>
  <c r="I28" i="98" s="1"/>
  <c r="I27" i="98"/>
  <c r="J27" i="98" s="1"/>
  <c r="J28" i="108"/>
  <c r="H30" i="108"/>
  <c r="E26" i="128"/>
  <c r="G6" i="128"/>
  <c r="H8" i="103"/>
  <c r="I7" i="103" s="1"/>
  <c r="J6" i="103"/>
  <c r="H32" i="77"/>
  <c r="J6" i="83"/>
  <c r="H8" i="83"/>
  <c r="I7" i="83" s="1"/>
  <c r="H30" i="91"/>
  <c r="I29" i="91" s="1"/>
  <c r="I28" i="91"/>
  <c r="J28" i="91" s="1"/>
  <c r="I27" i="104"/>
  <c r="J27" i="104" s="1"/>
  <c r="H29" i="104"/>
  <c r="I28" i="104" s="1"/>
  <c r="I27" i="105"/>
  <c r="J27" i="105" s="1"/>
  <c r="H29" i="105"/>
  <c r="I28" i="105" s="1"/>
  <c r="H11" i="127"/>
  <c r="I10" i="127" s="1"/>
  <c r="J9" i="127"/>
  <c r="I6" i="81"/>
  <c r="J6" i="81" s="1"/>
  <c r="J6" i="107"/>
  <c r="H8" i="107"/>
  <c r="H32" i="99"/>
  <c r="J30" i="99"/>
  <c r="H30" i="102"/>
  <c r="J28" i="102"/>
  <c r="H31" i="80"/>
  <c r="I30" i="80" s="1"/>
  <c r="J29" i="80"/>
  <c r="I29" i="82"/>
  <c r="J29" i="82" s="1"/>
  <c r="I6" i="112"/>
  <c r="J6" i="112" s="1"/>
  <c r="H31" i="100"/>
  <c r="I30" i="100" s="1"/>
  <c r="B27" i="210" a="1"/>
  <c r="J7" i="96"/>
  <c r="H9" i="96"/>
  <c r="I5" i="108"/>
  <c r="J5" i="108" s="1"/>
  <c r="H7" i="108"/>
  <c r="I5" i="131"/>
  <c r="J5" i="131" s="1"/>
  <c r="H7" i="131"/>
  <c r="I6" i="131" s="1"/>
  <c r="I6" i="86"/>
  <c r="J6" i="86" s="1"/>
  <c r="I6" i="114"/>
  <c r="J6" i="114" s="1"/>
  <c r="J29" i="127"/>
  <c r="H31" i="127"/>
  <c r="J28" i="115"/>
  <c r="H30" i="115"/>
  <c r="I29" i="115" s="1"/>
  <c r="D52" i="138"/>
  <c r="D53" i="138" s="1"/>
  <c r="G27" i="138" s="1"/>
  <c r="H28" i="138" s="1"/>
  <c r="I27" i="96"/>
  <c r="J27" i="96" s="1"/>
  <c r="H29" i="96"/>
  <c r="I7" i="102"/>
  <c r="J7" i="102" s="1"/>
  <c r="H7" i="133"/>
  <c r="I5" i="133"/>
  <c r="J5" i="133" s="1"/>
  <c r="I8" i="93"/>
  <c r="J8" i="93" s="1"/>
  <c r="H9" i="113"/>
  <c r="I8" i="113" s="1"/>
  <c r="J7" i="113"/>
  <c r="H9" i="104"/>
  <c r="I8" i="104" s="1"/>
  <c r="J7" i="104"/>
  <c r="I28" i="94"/>
  <c r="J28" i="94" s="1"/>
  <c r="J8" i="87"/>
  <c r="H10" i="87"/>
  <c r="I6" i="97"/>
  <c r="J6" i="97" s="1"/>
  <c r="I7" i="116"/>
  <c r="J7" i="116" s="1"/>
  <c r="I6" i="88"/>
  <c r="J6" i="88" s="1"/>
  <c r="I28" i="89"/>
  <c r="J28" i="89" s="1"/>
  <c r="J7" i="136"/>
  <c r="H9" i="136"/>
  <c r="Q4" i="110" l="1"/>
  <c r="Q4" i="84"/>
  <c r="Q5" i="107"/>
  <c r="Q6" i="115"/>
  <c r="Q4" i="107"/>
  <c r="P6" i="134"/>
  <c r="Q6" i="101"/>
  <c r="Q5" i="127"/>
  <c r="P4" i="138"/>
  <c r="Q5" i="97"/>
  <c r="H10" i="106"/>
  <c r="Q5" i="101"/>
  <c r="Q5" i="92"/>
  <c r="Q5" i="106"/>
  <c r="Q5" i="105"/>
  <c r="Q5" i="96"/>
  <c r="P4" i="139"/>
  <c r="P7" i="89"/>
  <c r="P7" i="115"/>
  <c r="I7" i="139"/>
  <c r="J7" i="139" s="1"/>
  <c r="J29" i="100"/>
  <c r="P7" i="104"/>
  <c r="P6" i="130"/>
  <c r="I30" i="114"/>
  <c r="J30" i="114" s="1"/>
  <c r="J29" i="114"/>
  <c r="H9" i="92"/>
  <c r="H31" i="114"/>
  <c r="J7" i="92"/>
  <c r="J8" i="106"/>
  <c r="P3" i="139"/>
  <c r="P7" i="87"/>
  <c r="P6" i="133"/>
  <c r="P7" i="106"/>
  <c r="P5" i="132"/>
  <c r="P7" i="98"/>
  <c r="O5" i="133"/>
  <c r="Q5" i="99"/>
  <c r="O7" i="92"/>
  <c r="Q6" i="92"/>
  <c r="Q4" i="87"/>
  <c r="O4" i="139"/>
  <c r="Q4" i="139" s="1"/>
  <c r="Q3" i="102"/>
  <c r="O7" i="102"/>
  <c r="Q5" i="111"/>
  <c r="O5" i="131"/>
  <c r="Q5" i="131" s="1"/>
  <c r="Q5" i="84"/>
  <c r="O7" i="104"/>
  <c r="Q3" i="104"/>
  <c r="Q3" i="90"/>
  <c r="O7" i="90"/>
  <c r="Q4" i="116"/>
  <c r="Q5" i="112"/>
  <c r="Q4" i="80"/>
  <c r="Q5" i="102"/>
  <c r="Q6" i="90"/>
  <c r="Q5" i="115"/>
  <c r="Q5" i="100"/>
  <c r="Q4" i="83"/>
  <c r="O4" i="138"/>
  <c r="Q4" i="138" s="1"/>
  <c r="Q4" i="81"/>
  <c r="Q5" i="103"/>
  <c r="Q4" i="82"/>
  <c r="Q5" i="88"/>
  <c r="Q6" i="79"/>
  <c r="Q5" i="114"/>
  <c r="Q5" i="91"/>
  <c r="O5" i="132"/>
  <c r="Q5" i="132" s="1"/>
  <c r="Q4" i="98"/>
  <c r="O7" i="98"/>
  <c r="Q6" i="95"/>
  <c r="P7" i="90"/>
  <c r="P5" i="138"/>
  <c r="Q6" i="81"/>
  <c r="P5" i="133"/>
  <c r="Q3" i="108"/>
  <c r="P7" i="108"/>
  <c r="P3" i="134"/>
  <c r="P6" i="136"/>
  <c r="P6" i="137"/>
  <c r="P7" i="105"/>
  <c r="P7" i="113"/>
  <c r="P3" i="130"/>
  <c r="P4" i="131"/>
  <c r="P7" i="100"/>
  <c r="P7" i="83"/>
  <c r="P3" i="138"/>
  <c r="Q6" i="111"/>
  <c r="O7" i="109"/>
  <c r="Q3" i="109"/>
  <c r="Q6" i="82"/>
  <c r="Q4" i="97"/>
  <c r="O7" i="97"/>
  <c r="O7" i="108"/>
  <c r="O3" i="134"/>
  <c r="O6" i="134"/>
  <c r="Q6" i="134" s="1"/>
  <c r="Q6" i="108"/>
  <c r="Q5" i="104"/>
  <c r="Q4" i="112"/>
  <c r="O6" i="136"/>
  <c r="Q6" i="127"/>
  <c r="Q6" i="109"/>
  <c r="O6" i="137"/>
  <c r="Q6" i="78"/>
  <c r="Q5" i="95"/>
  <c r="Q5" i="93"/>
  <c r="Q3" i="105"/>
  <c r="O7" i="105"/>
  <c r="Q3" i="113"/>
  <c r="O7" i="113"/>
  <c r="O3" i="130"/>
  <c r="Q4" i="111"/>
  <c r="O4" i="131"/>
  <c r="Q4" i="131" s="1"/>
  <c r="Q6" i="116"/>
  <c r="Q4" i="103"/>
  <c r="Q6" i="80"/>
  <c r="Q6" i="105"/>
  <c r="O6" i="130"/>
  <c r="Q6" i="113"/>
  <c r="Q5" i="90"/>
  <c r="Q4" i="115"/>
  <c r="Q4" i="100"/>
  <c r="O7" i="100"/>
  <c r="Q3" i="83"/>
  <c r="O7" i="83"/>
  <c r="O3" i="138"/>
  <c r="J29" i="107"/>
  <c r="P7" i="96"/>
  <c r="Q4" i="99"/>
  <c r="Q7" i="99" s="1"/>
  <c r="P7" i="99"/>
  <c r="P4" i="133"/>
  <c r="Q4" i="102"/>
  <c r="P7" i="97"/>
  <c r="P7" i="82"/>
  <c r="Q6" i="87"/>
  <c r="P6" i="139"/>
  <c r="P5" i="134"/>
  <c r="P7" i="84"/>
  <c r="P7" i="86"/>
  <c r="Q3" i="111"/>
  <c r="P3" i="131"/>
  <c r="P7" i="111"/>
  <c r="P6" i="131"/>
  <c r="P7" i="93"/>
  <c r="Q3" i="106"/>
  <c r="O7" i="106"/>
  <c r="Q4" i="86"/>
  <c r="Q4" i="89"/>
  <c r="Q6" i="106"/>
  <c r="Q5" i="110"/>
  <c r="Q6" i="100"/>
  <c r="Q3" i="114"/>
  <c r="O7" i="114"/>
  <c r="O4" i="133"/>
  <c r="O7" i="99"/>
  <c r="Q4" i="109"/>
  <c r="O7" i="95"/>
  <c r="Q3" i="95"/>
  <c r="Q5" i="113"/>
  <c r="O5" i="130"/>
  <c r="Q5" i="130" s="1"/>
  <c r="O7" i="112"/>
  <c r="Q3" i="112"/>
  <c r="O6" i="133"/>
  <c r="Q6" i="99"/>
  <c r="Q5" i="83"/>
  <c r="O5" i="138"/>
  <c r="Q4" i="106"/>
  <c r="O4" i="130"/>
  <c r="O7" i="82"/>
  <c r="Q3" i="82"/>
  <c r="Q4" i="88"/>
  <c r="O6" i="139"/>
  <c r="Q6" i="139" s="1"/>
  <c r="Q4" i="104"/>
  <c r="Q6" i="85"/>
  <c r="Q6" i="89"/>
  <c r="Q5" i="108"/>
  <c r="O5" i="134"/>
  <c r="Q5" i="134" s="1"/>
  <c r="Q4" i="94"/>
  <c r="Q3" i="84"/>
  <c r="O7" i="84"/>
  <c r="Q3" i="86"/>
  <c r="O7" i="86"/>
  <c r="Q4" i="101"/>
  <c r="Q6" i="77"/>
  <c r="O7" i="111"/>
  <c r="O3" i="131"/>
  <c r="O6" i="131"/>
  <c r="Q6" i="131" s="1"/>
  <c r="Q6" i="112"/>
  <c r="Q6" i="84"/>
  <c r="Q5" i="109"/>
  <c r="Q4" i="93"/>
  <c r="O7" i="93"/>
  <c r="H7" i="132"/>
  <c r="H8" i="132" s="1"/>
  <c r="I7" i="132" s="1"/>
  <c r="H31" i="107"/>
  <c r="P7" i="109"/>
  <c r="Q6" i="94"/>
  <c r="P7" i="95"/>
  <c r="Q6" i="93"/>
  <c r="Q4" i="113"/>
  <c r="P4" i="130"/>
  <c r="Q4" i="130" s="1"/>
  <c r="P7" i="112"/>
  <c r="P7" i="102"/>
  <c r="P7" i="114"/>
  <c r="P7" i="110"/>
  <c r="Q6" i="83"/>
  <c r="P6" i="138"/>
  <c r="P7" i="91"/>
  <c r="P4" i="132"/>
  <c r="P3" i="133"/>
  <c r="P7" i="103"/>
  <c r="P7" i="88"/>
  <c r="P5" i="139"/>
  <c r="P6" i="132"/>
  <c r="P7" i="107"/>
  <c r="P7" i="92"/>
  <c r="P7" i="101"/>
  <c r="P4" i="134"/>
  <c r="P7" i="94"/>
  <c r="Q6" i="103"/>
  <c r="Q3" i="115"/>
  <c r="O7" i="115"/>
  <c r="Q5" i="94"/>
  <c r="Q4" i="96"/>
  <c r="O7" i="96"/>
  <c r="O7" i="110"/>
  <c r="Q3" i="110"/>
  <c r="Q7" i="110" s="1"/>
  <c r="O6" i="138"/>
  <c r="Q6" i="138" s="1"/>
  <c r="Q4" i="91"/>
  <c r="O4" i="132"/>
  <c r="O7" i="91"/>
  <c r="Q4" i="90"/>
  <c r="Q5" i="86"/>
  <c r="O3" i="139"/>
  <c r="O7" i="87"/>
  <c r="Q3" i="87"/>
  <c r="Q6" i="86"/>
  <c r="Q6" i="98"/>
  <c r="Q3" i="89"/>
  <c r="O7" i="89"/>
  <c r="Q3" i="103"/>
  <c r="O7" i="103"/>
  <c r="O3" i="133"/>
  <c r="Q6" i="102"/>
  <c r="O7" i="88"/>
  <c r="Q3" i="88"/>
  <c r="O5" i="139"/>
  <c r="Q5" i="87"/>
  <c r="Q6" i="114"/>
  <c r="Q6" i="97"/>
  <c r="O6" i="132"/>
  <c r="Q6" i="91"/>
  <c r="Q5" i="98"/>
  <c r="Q3" i="107"/>
  <c r="O7" i="107"/>
  <c r="Q4" i="92"/>
  <c r="Q5" i="82"/>
  <c r="Q6" i="88"/>
  <c r="Q3" i="101"/>
  <c r="O7" i="101"/>
  <c r="Q6" i="104"/>
  <c r="Q6" i="107"/>
  <c r="Q5" i="89"/>
  <c r="O4" i="134"/>
  <c r="Q4" i="108"/>
  <c r="Q3" i="94"/>
  <c r="O7" i="94"/>
  <c r="J30" i="77"/>
  <c r="I27" i="133"/>
  <c r="J27" i="133" s="1"/>
  <c r="H9" i="132"/>
  <c r="I8" i="132" s="1"/>
  <c r="H31" i="116"/>
  <c r="I29" i="116"/>
  <c r="J29" i="116" s="1"/>
  <c r="I29" i="101"/>
  <c r="J29" i="101" s="1"/>
  <c r="I30" i="101"/>
  <c r="J30" i="101" s="1"/>
  <c r="H32" i="101"/>
  <c r="I31" i="101" s="1"/>
  <c r="J31" i="101" s="1"/>
  <c r="H31" i="113"/>
  <c r="I30" i="113" s="1"/>
  <c r="J30" i="113" s="1"/>
  <c r="I29" i="113"/>
  <c r="J29" i="113" s="1"/>
  <c r="B27" i="210"/>
  <c r="C21" i="145" s="1"/>
  <c r="Q11" i="128" s="1"/>
  <c r="J27" i="210"/>
  <c r="M21" i="145" s="1"/>
  <c r="P10" i="78" s="1"/>
  <c r="R27" i="210"/>
  <c r="AA21" i="145" s="1"/>
  <c r="P10" i="90" s="1"/>
  <c r="Z27" i="210"/>
  <c r="AH27" i="210"/>
  <c r="AC21" i="145" s="1"/>
  <c r="P10" i="89" s="1"/>
  <c r="AP27" i="210"/>
  <c r="BU21" i="145" s="1"/>
  <c r="P10" i="109" s="1"/>
  <c r="H28" i="210"/>
  <c r="CC22" i="145" s="1"/>
  <c r="P11" i="113" s="1"/>
  <c r="P28" i="210"/>
  <c r="O22" i="145" s="1"/>
  <c r="P11" i="79" s="1"/>
  <c r="P18" i="79" s="1"/>
  <c r="P25" i="79" s="1"/>
  <c r="X28" i="210"/>
  <c r="BQ22" i="145" s="1"/>
  <c r="P11" i="107" s="1"/>
  <c r="AF28" i="210"/>
  <c r="U22" i="145" s="1"/>
  <c r="P11" i="84" s="1"/>
  <c r="AN28" i="210"/>
  <c r="BK22" i="145" s="1"/>
  <c r="P11" i="105" s="1"/>
  <c r="F29" i="210"/>
  <c r="W23" i="145" s="1"/>
  <c r="P12" i="83" s="1"/>
  <c r="N29" i="210"/>
  <c r="BC23" i="145" s="1"/>
  <c r="P12" i="98" s="1"/>
  <c r="V29" i="210"/>
  <c r="AM23" i="145" s="1"/>
  <c r="P12" i="94" s="1"/>
  <c r="AD29" i="210"/>
  <c r="AO23" i="145" s="1"/>
  <c r="P12" i="93" s="1"/>
  <c r="AL29" i="210"/>
  <c r="AY23" i="145" s="1"/>
  <c r="P12" i="100" s="1"/>
  <c r="D30" i="210"/>
  <c r="AS24" i="145" s="1"/>
  <c r="P13" i="91" s="1"/>
  <c r="L30" i="210"/>
  <c r="BO24" i="145" s="1"/>
  <c r="P13" i="108" s="1"/>
  <c r="T30" i="210"/>
  <c r="AK24" i="145" s="1"/>
  <c r="P13" i="95" s="1"/>
  <c r="P20" i="95" s="1"/>
  <c r="P27" i="95" s="1"/>
  <c r="AB30" i="210"/>
  <c r="AJ30" i="210"/>
  <c r="AU24" i="145" s="1"/>
  <c r="P13" i="97" s="1"/>
  <c r="P20" i="97" s="1"/>
  <c r="P27" i="97" s="1"/>
  <c r="B31" i="210"/>
  <c r="C25" i="145" s="1"/>
  <c r="AK31" i="210"/>
  <c r="AW25" i="145" s="1"/>
  <c r="AC31" i="210"/>
  <c r="BE25" i="145" s="1"/>
  <c r="U31" i="210"/>
  <c r="S25" i="145" s="1"/>
  <c r="M31" i="210"/>
  <c r="Y25" i="145" s="1"/>
  <c r="E31" i="210"/>
  <c r="G25" i="145" s="1"/>
  <c r="AG30" i="210"/>
  <c r="AQ24" i="145" s="1"/>
  <c r="P13" i="92" s="1"/>
  <c r="P20" i="92" s="1"/>
  <c r="P27" i="92" s="1"/>
  <c r="Q30" i="210"/>
  <c r="AI24" i="145" s="1"/>
  <c r="P13" i="86" s="1"/>
  <c r="P20" i="86" s="1"/>
  <c r="P27" i="86" s="1"/>
  <c r="AQ29" i="210"/>
  <c r="BW23" i="145" s="1"/>
  <c r="P12" i="110" s="1"/>
  <c r="AA29" i="210"/>
  <c r="BS23" i="145" s="1"/>
  <c r="P12" i="106" s="1"/>
  <c r="K29" i="210"/>
  <c r="BA23" i="145" s="1"/>
  <c r="P12" i="99" s="1"/>
  <c r="AK28" i="210"/>
  <c r="AW22" i="145" s="1"/>
  <c r="P11" i="96" s="1"/>
  <c r="U28" i="210"/>
  <c r="S22" i="145" s="1"/>
  <c r="P11" i="85" s="1"/>
  <c r="P18" i="85" s="1"/>
  <c r="P25" i="85" s="1"/>
  <c r="E28" i="210"/>
  <c r="G22" i="145" s="1"/>
  <c r="P11" i="127" s="1"/>
  <c r="P18" i="127" s="1"/>
  <c r="AE27" i="210"/>
  <c r="BG21" i="145" s="1"/>
  <c r="P10" i="102" s="1"/>
  <c r="P17" i="102" s="1"/>
  <c r="O27" i="210"/>
  <c r="AG21" i="145" s="1"/>
  <c r="P10" i="87" s="1"/>
  <c r="AP31" i="210"/>
  <c r="BU25" i="145" s="1"/>
  <c r="AH31" i="210"/>
  <c r="AC25" i="145" s="1"/>
  <c r="Z31" i="210"/>
  <c r="CG25" i="145" s="1"/>
  <c r="R31" i="210"/>
  <c r="AA25" i="145" s="1"/>
  <c r="J31" i="210"/>
  <c r="M25" i="145" s="1"/>
  <c r="AQ30" i="210"/>
  <c r="BW24" i="145" s="1"/>
  <c r="P13" i="110" s="1"/>
  <c r="P20" i="110" s="1"/>
  <c r="P27" i="110" s="1"/>
  <c r="AA30" i="210"/>
  <c r="BS24" i="145" s="1"/>
  <c r="P13" i="106" s="1"/>
  <c r="P20" i="106" s="1"/>
  <c r="P27" i="106" s="1"/>
  <c r="K30" i="210"/>
  <c r="BA24" i="145" s="1"/>
  <c r="P13" i="99" s="1"/>
  <c r="AK29" i="210"/>
  <c r="AW23" i="145" s="1"/>
  <c r="P12" i="96" s="1"/>
  <c r="U29" i="210"/>
  <c r="S23" i="145" s="1"/>
  <c r="P12" i="85" s="1"/>
  <c r="P19" i="85" s="1"/>
  <c r="P26" i="85" s="1"/>
  <c r="E29" i="210"/>
  <c r="G23" i="145" s="1"/>
  <c r="P12" i="127" s="1"/>
  <c r="P19" i="127" s="1"/>
  <c r="AE28" i="210"/>
  <c r="BG22" i="145" s="1"/>
  <c r="P11" i="102" s="1"/>
  <c r="P18" i="102" s="1"/>
  <c r="O28" i="210"/>
  <c r="AG22" i="145" s="1"/>
  <c r="P11" i="87" s="1"/>
  <c r="AO27" i="210"/>
  <c r="BM21" i="145" s="1"/>
  <c r="P10" i="104" s="1"/>
  <c r="Y27" i="210"/>
  <c r="CA21" i="145" s="1"/>
  <c r="P10" i="112" s="1"/>
  <c r="I27" i="210"/>
  <c r="K21" i="145" s="1"/>
  <c r="P10" i="80" s="1"/>
  <c r="D27" i="210"/>
  <c r="AS21" i="145" s="1"/>
  <c r="P10" i="91" s="1"/>
  <c r="L27" i="210"/>
  <c r="BO21" i="145" s="1"/>
  <c r="P10" i="108" s="1"/>
  <c r="T27" i="210"/>
  <c r="AK21" i="145" s="1"/>
  <c r="P10" i="95" s="1"/>
  <c r="AB27" i="210"/>
  <c r="AJ27" i="210"/>
  <c r="AU21" i="145" s="1"/>
  <c r="P10" i="97" s="1"/>
  <c r="B28" i="210"/>
  <c r="C22" i="145" s="1"/>
  <c r="Q12" i="128" s="1"/>
  <c r="Q19" i="128" s="1"/>
  <c r="Q26" i="128" s="1"/>
  <c r="J28" i="210"/>
  <c r="M22" i="145" s="1"/>
  <c r="P11" i="78" s="1"/>
  <c r="R28" i="210"/>
  <c r="AA22" i="145" s="1"/>
  <c r="P11" i="90" s="1"/>
  <c r="Z28" i="210"/>
  <c r="CG22" i="145" s="1"/>
  <c r="AH28" i="210"/>
  <c r="AC22" i="145" s="1"/>
  <c r="P11" i="89" s="1"/>
  <c r="AP28" i="210"/>
  <c r="BU22" i="145" s="1"/>
  <c r="P11" i="109" s="1"/>
  <c r="H29" i="210"/>
  <c r="CC23" i="145" s="1"/>
  <c r="P12" i="113" s="1"/>
  <c r="P29" i="210"/>
  <c r="O23" i="145" s="1"/>
  <c r="P12" i="79" s="1"/>
  <c r="P19" i="79" s="1"/>
  <c r="P26" i="79" s="1"/>
  <c r="X29" i="210"/>
  <c r="BQ23" i="145" s="1"/>
  <c r="P12" i="107" s="1"/>
  <c r="AF29" i="210"/>
  <c r="U23" i="145" s="1"/>
  <c r="P12" i="84" s="1"/>
  <c r="AN29" i="210"/>
  <c r="BK23" i="145" s="1"/>
  <c r="P12" i="105" s="1"/>
  <c r="F30" i="210"/>
  <c r="W24" i="145" s="1"/>
  <c r="P13" i="83" s="1"/>
  <c r="N30" i="210"/>
  <c r="BC24" i="145" s="1"/>
  <c r="P13" i="98" s="1"/>
  <c r="P20" i="98" s="1"/>
  <c r="P27" i="98" s="1"/>
  <c r="V30" i="210"/>
  <c r="AM24" i="145" s="1"/>
  <c r="P13" i="94" s="1"/>
  <c r="P20" i="94" s="1"/>
  <c r="P27" i="94" s="1"/>
  <c r="AD30" i="210"/>
  <c r="AO24" i="145" s="1"/>
  <c r="P13" i="93" s="1"/>
  <c r="P20" i="93" s="1"/>
  <c r="P27" i="93" s="1"/>
  <c r="AL30" i="210"/>
  <c r="AY24" i="145" s="1"/>
  <c r="P13" i="100" s="1"/>
  <c r="P20" i="100" s="1"/>
  <c r="P27" i="100" s="1"/>
  <c r="AQ31" i="210"/>
  <c r="BW25" i="145" s="1"/>
  <c r="AI31" i="210"/>
  <c r="AE25" i="145" s="1"/>
  <c r="AA31" i="210"/>
  <c r="BS25" i="145" s="1"/>
  <c r="S31" i="210"/>
  <c r="Q25" i="145" s="1"/>
  <c r="K31" i="210"/>
  <c r="BA25" i="145" s="1"/>
  <c r="C31" i="210"/>
  <c r="E25" i="145" s="1"/>
  <c r="AC30" i="210"/>
  <c r="BE24" i="145" s="1"/>
  <c r="P13" i="103" s="1"/>
  <c r="P20" i="103" s="1"/>
  <c r="P27" i="103" s="1"/>
  <c r="M30" i="210"/>
  <c r="Y24" i="145" s="1"/>
  <c r="P13" i="82" s="1"/>
  <c r="P20" i="82" s="1"/>
  <c r="P27" i="82" s="1"/>
  <c r="AM29" i="210"/>
  <c r="BI23" i="145" s="1"/>
  <c r="P12" i="101" s="1"/>
  <c r="W29" i="210"/>
  <c r="BY23" i="145" s="1"/>
  <c r="P12" i="111" s="1"/>
  <c r="G29" i="210"/>
  <c r="I23" i="145" s="1"/>
  <c r="P12" i="81" s="1"/>
  <c r="P19" i="81" s="1"/>
  <c r="P26" i="81" s="1"/>
  <c r="AG28" i="210"/>
  <c r="AQ22" i="145" s="1"/>
  <c r="P11" i="92" s="1"/>
  <c r="Q28" i="210"/>
  <c r="AI22" i="145" s="1"/>
  <c r="P11" i="86" s="1"/>
  <c r="AQ27" i="210"/>
  <c r="BW21" i="145" s="1"/>
  <c r="P10" i="110" s="1"/>
  <c r="AA27" i="210"/>
  <c r="BS21" i="145" s="1"/>
  <c r="P10" i="106" s="1"/>
  <c r="K27" i="210"/>
  <c r="BA21" i="145" s="1"/>
  <c r="P10" i="99" s="1"/>
  <c r="AN31" i="210"/>
  <c r="BK25" i="145" s="1"/>
  <c r="AF31" i="210"/>
  <c r="U25" i="145" s="1"/>
  <c r="X31" i="210"/>
  <c r="BQ25" i="145" s="1"/>
  <c r="P31" i="210"/>
  <c r="O25" i="145" s="1"/>
  <c r="H31" i="210"/>
  <c r="CC25" i="145" s="1"/>
  <c r="AM30" i="210"/>
  <c r="BI24" i="145" s="1"/>
  <c r="P13" i="101" s="1"/>
  <c r="P20" i="101" s="1"/>
  <c r="P27" i="101" s="1"/>
  <c r="W30" i="210"/>
  <c r="BY24" i="145" s="1"/>
  <c r="P13" i="111" s="1"/>
  <c r="P20" i="111" s="1"/>
  <c r="P27" i="111" s="1"/>
  <c r="G30" i="210"/>
  <c r="I24" i="145" s="1"/>
  <c r="P13" i="81" s="1"/>
  <c r="P20" i="81" s="1"/>
  <c r="P27" i="81" s="1"/>
  <c r="AG29" i="210"/>
  <c r="AQ23" i="145" s="1"/>
  <c r="P12" i="92" s="1"/>
  <c r="Q29" i="210"/>
  <c r="AI23" i="145" s="1"/>
  <c r="P12" i="86" s="1"/>
  <c r="AQ28" i="210"/>
  <c r="BW22" i="145" s="1"/>
  <c r="P11" i="110" s="1"/>
  <c r="AA28" i="210"/>
  <c r="BS22" i="145" s="1"/>
  <c r="P11" i="106" s="1"/>
  <c r="K28" i="210"/>
  <c r="BA22" i="145" s="1"/>
  <c r="P11" i="99" s="1"/>
  <c r="AK27" i="210"/>
  <c r="AW21" i="145" s="1"/>
  <c r="P10" i="96" s="1"/>
  <c r="U27" i="210"/>
  <c r="S21" i="145" s="1"/>
  <c r="P10" i="85" s="1"/>
  <c r="E27" i="210"/>
  <c r="G21" i="145" s="1"/>
  <c r="P10" i="127" s="1"/>
  <c r="P17" i="127" s="1"/>
  <c r="F27" i="210"/>
  <c r="W21" i="145" s="1"/>
  <c r="P10" i="83" s="1"/>
  <c r="V27" i="210"/>
  <c r="AM21" i="145" s="1"/>
  <c r="P10" i="94" s="1"/>
  <c r="AD27" i="210"/>
  <c r="AO21" i="145" s="1"/>
  <c r="P10" i="93" s="1"/>
  <c r="H27" i="210"/>
  <c r="CC21" i="145" s="1"/>
  <c r="P10" i="113" s="1"/>
  <c r="AF27" i="210"/>
  <c r="U21" i="145" s="1"/>
  <c r="P10" i="84" s="1"/>
  <c r="F28" i="210"/>
  <c r="W22" i="145" s="1"/>
  <c r="P11" i="83" s="1"/>
  <c r="V28" i="210"/>
  <c r="AM22" i="145" s="1"/>
  <c r="P11" i="94" s="1"/>
  <c r="AL28" i="210"/>
  <c r="AY22" i="145" s="1"/>
  <c r="P11" i="100" s="1"/>
  <c r="L29" i="210"/>
  <c r="BO23" i="145" s="1"/>
  <c r="P12" i="108" s="1"/>
  <c r="AB29" i="210"/>
  <c r="B30" i="210"/>
  <c r="C24" i="145" s="1"/>
  <c r="Q14" i="128" s="1"/>
  <c r="Q21" i="128" s="1"/>
  <c r="Q28" i="128" s="1"/>
  <c r="R30" i="210"/>
  <c r="AA24" i="145" s="1"/>
  <c r="P13" i="90" s="1"/>
  <c r="P20" i="90" s="1"/>
  <c r="P27" i="90" s="1"/>
  <c r="AH30" i="210"/>
  <c r="AC24" i="145" s="1"/>
  <c r="P13" i="89" s="1"/>
  <c r="P20" i="89" s="1"/>
  <c r="P27" i="89" s="1"/>
  <c r="AM31" i="210"/>
  <c r="BI25" i="145" s="1"/>
  <c r="W31" i="210"/>
  <c r="BY25" i="145" s="1"/>
  <c r="G31" i="210"/>
  <c r="I25" i="145" s="1"/>
  <c r="U30" i="210"/>
  <c r="S24" i="145" s="1"/>
  <c r="P13" i="85" s="1"/>
  <c r="P20" i="85" s="1"/>
  <c r="P27" i="85" s="1"/>
  <c r="AE29" i="210"/>
  <c r="BG23" i="145" s="1"/>
  <c r="P12" i="102" s="1"/>
  <c r="P19" i="102" s="1"/>
  <c r="AO28" i="210"/>
  <c r="BM22" i="145" s="1"/>
  <c r="P11" i="104" s="1"/>
  <c r="I28" i="210"/>
  <c r="K22" i="145" s="1"/>
  <c r="P11" i="80" s="1"/>
  <c r="P18" i="80" s="1"/>
  <c r="P25" i="80" s="1"/>
  <c r="S27" i="210"/>
  <c r="Q21" i="145" s="1"/>
  <c r="P10" i="77" s="1"/>
  <c r="AJ31" i="210"/>
  <c r="AU25" i="145" s="1"/>
  <c r="T31" i="210"/>
  <c r="AK25" i="145" s="1"/>
  <c r="D31" i="210"/>
  <c r="AS25" i="145" s="1"/>
  <c r="O30" i="210"/>
  <c r="AG24" i="145" s="1"/>
  <c r="P13" i="87" s="1"/>
  <c r="Y29" i="210"/>
  <c r="CA23" i="145" s="1"/>
  <c r="P12" i="112" s="1"/>
  <c r="AI28" i="210"/>
  <c r="AE22" i="145" s="1"/>
  <c r="P11" i="88" s="1"/>
  <c r="P18" i="88" s="1"/>
  <c r="P25" i="88" s="1"/>
  <c r="C28" i="210"/>
  <c r="E22" i="145" s="1"/>
  <c r="P11" i="116" s="1"/>
  <c r="P18" i="116" s="1"/>
  <c r="P25" i="116" s="1"/>
  <c r="M27" i="210"/>
  <c r="Y21" i="145" s="1"/>
  <c r="P10" i="82" s="1"/>
  <c r="P27" i="210"/>
  <c r="O21" i="145" s="1"/>
  <c r="P10" i="79" s="1"/>
  <c r="N28" i="210"/>
  <c r="BC22" i="145" s="1"/>
  <c r="P11" i="98" s="1"/>
  <c r="AD28" i="210"/>
  <c r="AO22" i="145" s="1"/>
  <c r="P11" i="93" s="1"/>
  <c r="D29" i="210"/>
  <c r="AS23" i="145" s="1"/>
  <c r="P12" i="91" s="1"/>
  <c r="T29" i="210"/>
  <c r="AK23" i="145" s="1"/>
  <c r="P12" i="95" s="1"/>
  <c r="AJ29" i="210"/>
  <c r="AU23" i="145" s="1"/>
  <c r="P12" i="97" s="1"/>
  <c r="J30" i="210"/>
  <c r="M24" i="145" s="1"/>
  <c r="P13" i="78" s="1"/>
  <c r="Z30" i="210"/>
  <c r="CG24" i="145" s="1"/>
  <c r="P13" i="115" s="1"/>
  <c r="P20" i="115" s="1"/>
  <c r="P27" i="115" s="1"/>
  <c r="AP30" i="210"/>
  <c r="BU24" i="145" s="1"/>
  <c r="P13" i="109" s="1"/>
  <c r="P20" i="109" s="1"/>
  <c r="P27" i="109" s="1"/>
  <c r="AE31" i="210"/>
  <c r="BG25" i="145" s="1"/>
  <c r="O31" i="210"/>
  <c r="AG25" i="145" s="1"/>
  <c r="E30" i="210"/>
  <c r="G24" i="145" s="1"/>
  <c r="P13" i="127" s="1"/>
  <c r="O29" i="210"/>
  <c r="AG23" i="145" s="1"/>
  <c r="P12" i="87" s="1"/>
  <c r="Y28" i="210"/>
  <c r="CA22" i="145" s="1"/>
  <c r="P11" i="112" s="1"/>
  <c r="C27" i="210"/>
  <c r="E21" i="145" s="1"/>
  <c r="P10" i="116" s="1"/>
  <c r="L31" i="210"/>
  <c r="BO25" i="145" s="1"/>
  <c r="AO29" i="210"/>
  <c r="BM23" i="145" s="1"/>
  <c r="P12" i="104" s="1"/>
  <c r="S28" i="210"/>
  <c r="Q22" i="145" s="1"/>
  <c r="P11" i="77" s="1"/>
  <c r="P18" i="77" s="1"/>
  <c r="P25" i="77" s="1"/>
  <c r="X27" i="210"/>
  <c r="BQ21" i="145" s="1"/>
  <c r="P10" i="107" s="1"/>
  <c r="T28" i="210"/>
  <c r="AK22" i="145" s="1"/>
  <c r="P11" i="95" s="1"/>
  <c r="AJ28" i="210"/>
  <c r="AU22" i="145" s="1"/>
  <c r="P11" i="97" s="1"/>
  <c r="J29" i="210"/>
  <c r="M23" i="145" s="1"/>
  <c r="P12" i="78" s="1"/>
  <c r="AP29" i="210"/>
  <c r="BU23" i="145" s="1"/>
  <c r="P12" i="109" s="1"/>
  <c r="P30" i="210"/>
  <c r="O24" i="145" s="1"/>
  <c r="P13" i="79" s="1"/>
  <c r="P20" i="79" s="1"/>
  <c r="P27" i="79" s="1"/>
  <c r="AO31" i="210"/>
  <c r="BM25" i="145" s="1"/>
  <c r="I31" i="210"/>
  <c r="K25" i="145" s="1"/>
  <c r="AI29" i="210"/>
  <c r="AE23" i="145" s="1"/>
  <c r="P12" i="88" s="1"/>
  <c r="P19" i="88" s="1"/>
  <c r="P26" i="88" s="1"/>
  <c r="M28" i="210"/>
  <c r="Y22" i="145" s="1"/>
  <c r="P11" i="82" s="1"/>
  <c r="AL31" i="210"/>
  <c r="AY25" i="145" s="1"/>
  <c r="V31" i="210"/>
  <c r="AM25" i="145" s="1"/>
  <c r="S30" i="210"/>
  <c r="Q24" i="145" s="1"/>
  <c r="P13" i="77" s="1"/>
  <c r="P20" i="77" s="1"/>
  <c r="P27" i="77" s="1"/>
  <c r="AM28" i="210"/>
  <c r="BI22" i="145" s="1"/>
  <c r="P11" i="101" s="1"/>
  <c r="Q27" i="210"/>
  <c r="AI21" i="145" s="1"/>
  <c r="P10" i="86" s="1"/>
  <c r="N27" i="210"/>
  <c r="BC21" i="145" s="1"/>
  <c r="P10" i="98" s="1"/>
  <c r="AL27" i="210"/>
  <c r="AY21" i="145" s="1"/>
  <c r="P10" i="100" s="1"/>
  <c r="L28" i="210"/>
  <c r="BO22" i="145" s="1"/>
  <c r="P11" i="108" s="1"/>
  <c r="AB28" i="210"/>
  <c r="B29" i="210"/>
  <c r="C23" i="145" s="1"/>
  <c r="Q13" i="128" s="1"/>
  <c r="Q20" i="128" s="1"/>
  <c r="Q27" i="128" s="1"/>
  <c r="R29" i="210"/>
  <c r="AA23" i="145" s="1"/>
  <c r="P12" i="90" s="1"/>
  <c r="AH29" i="210"/>
  <c r="AC23" i="145" s="1"/>
  <c r="P12" i="89" s="1"/>
  <c r="H30" i="210"/>
  <c r="CC24" i="145" s="1"/>
  <c r="P13" i="113" s="1"/>
  <c r="X30" i="210"/>
  <c r="BQ24" i="145" s="1"/>
  <c r="P13" i="107" s="1"/>
  <c r="P20" i="107" s="1"/>
  <c r="P27" i="107" s="1"/>
  <c r="AN30" i="210"/>
  <c r="BK24" i="145" s="1"/>
  <c r="P13" i="105" s="1"/>
  <c r="P20" i="105" s="1"/>
  <c r="P27" i="105" s="1"/>
  <c r="AG31" i="210"/>
  <c r="AQ25" i="145" s="1"/>
  <c r="Q31" i="210"/>
  <c r="AI25" i="145" s="1"/>
  <c r="AO30" i="210"/>
  <c r="BM24" i="145" s="1"/>
  <c r="P13" i="104" s="1"/>
  <c r="P20" i="104" s="1"/>
  <c r="P27" i="104" s="1"/>
  <c r="I30" i="210"/>
  <c r="K24" i="145" s="1"/>
  <c r="P13" i="80" s="1"/>
  <c r="P20" i="80" s="1"/>
  <c r="P27" i="80" s="1"/>
  <c r="S29" i="210"/>
  <c r="Q23" i="145" s="1"/>
  <c r="P12" i="77" s="1"/>
  <c r="P19" i="77" s="1"/>
  <c r="P26" i="77" s="1"/>
  <c r="AC28" i="210"/>
  <c r="BE22" i="145" s="1"/>
  <c r="P11" i="103" s="1"/>
  <c r="AM27" i="210"/>
  <c r="BI21" i="145" s="1"/>
  <c r="P10" i="101" s="1"/>
  <c r="G27" i="210"/>
  <c r="I21" i="145" s="1"/>
  <c r="P10" i="81" s="1"/>
  <c r="AD31" i="210"/>
  <c r="AO25" i="145" s="1"/>
  <c r="N31" i="210"/>
  <c r="BC25" i="145" s="1"/>
  <c r="AI30" i="210"/>
  <c r="AE24" i="145" s="1"/>
  <c r="P13" i="88" s="1"/>
  <c r="P20" i="88" s="1"/>
  <c r="P27" i="88" s="1"/>
  <c r="C30" i="210"/>
  <c r="E24" i="145" s="1"/>
  <c r="P13" i="116" s="1"/>
  <c r="P20" i="116" s="1"/>
  <c r="P27" i="116" s="1"/>
  <c r="M29" i="210"/>
  <c r="Y23" i="145" s="1"/>
  <c r="P12" i="82" s="1"/>
  <c r="W28" i="210"/>
  <c r="BY22" i="145" s="1"/>
  <c r="P11" i="111" s="1"/>
  <c r="AG27" i="210"/>
  <c r="AQ21" i="145" s="1"/>
  <c r="P10" i="92" s="1"/>
  <c r="AN27" i="210"/>
  <c r="BK21" i="145" s="1"/>
  <c r="P10" i="105" s="1"/>
  <c r="AK30" i="210"/>
  <c r="AW24" i="145" s="1"/>
  <c r="P13" i="96" s="1"/>
  <c r="P20" i="96" s="1"/>
  <c r="P27" i="96" s="1"/>
  <c r="AI27" i="210"/>
  <c r="AE21" i="145" s="1"/>
  <c r="P10" i="88" s="1"/>
  <c r="P17" i="88" s="1"/>
  <c r="P24" i="88" s="1"/>
  <c r="AB31" i="210"/>
  <c r="AE30" i="210"/>
  <c r="BG24" i="145" s="1"/>
  <c r="P13" i="102" s="1"/>
  <c r="P20" i="102" s="1"/>
  <c r="P27" i="102" s="1"/>
  <c r="I29" i="210"/>
  <c r="K23" i="145" s="1"/>
  <c r="P12" i="80" s="1"/>
  <c r="P19" i="80" s="1"/>
  <c r="P26" i="80" s="1"/>
  <c r="AC27" i="210"/>
  <c r="BE21" i="145" s="1"/>
  <c r="P10" i="103" s="1"/>
  <c r="D28" i="210"/>
  <c r="AS22" i="145" s="1"/>
  <c r="P11" i="91" s="1"/>
  <c r="Z29" i="210"/>
  <c r="CG23" i="145" s="1"/>
  <c r="AF30" i="210"/>
  <c r="U24" i="145" s="1"/>
  <c r="P13" i="84" s="1"/>
  <c r="P20" i="84" s="1"/>
  <c r="P27" i="84" s="1"/>
  <c r="Y31" i="210"/>
  <c r="CA25" i="145" s="1"/>
  <c r="Y30" i="210"/>
  <c r="CA24" i="145" s="1"/>
  <c r="P13" i="112" s="1"/>
  <c r="C29" i="210"/>
  <c r="E23" i="145" s="1"/>
  <c r="P12" i="116" s="1"/>
  <c r="P19" i="116" s="1"/>
  <c r="P26" i="116" s="1"/>
  <c r="W27" i="210"/>
  <c r="BY21" i="145" s="1"/>
  <c r="P10" i="111" s="1"/>
  <c r="F31" i="210"/>
  <c r="W25" i="145" s="1"/>
  <c r="AC29" i="210"/>
  <c r="BE23" i="145" s="1"/>
  <c r="P12" i="103" s="1"/>
  <c r="G28" i="210"/>
  <c r="I22" i="145" s="1"/>
  <c r="P11" i="81" s="1"/>
  <c r="P18" i="81" s="1"/>
  <c r="P25" i="81" s="1"/>
  <c r="H9" i="107"/>
  <c r="H31" i="108"/>
  <c r="I30" i="108" s="1"/>
  <c r="H32" i="82"/>
  <c r="I31" i="82" s="1"/>
  <c r="H31" i="110"/>
  <c r="I30" i="110" s="1"/>
  <c r="H7" i="130"/>
  <c r="I5" i="130"/>
  <c r="J5" i="130" s="1"/>
  <c r="H29" i="131"/>
  <c r="H30" i="131" s="1"/>
  <c r="I27" i="131"/>
  <c r="J27" i="131" s="1"/>
  <c r="I10" i="128"/>
  <c r="J9" i="128" s="1"/>
  <c r="H10" i="109"/>
  <c r="H8" i="89"/>
  <c r="I7" i="89" s="1"/>
  <c r="H31" i="94"/>
  <c r="H9" i="88"/>
  <c r="I8" i="88" s="1"/>
  <c r="I6" i="137"/>
  <c r="J6" i="137" s="1"/>
  <c r="H8" i="137"/>
  <c r="H11" i="80"/>
  <c r="H9" i="98"/>
  <c r="I8" i="98" s="1"/>
  <c r="H9" i="85"/>
  <c r="I8" i="85" s="1"/>
  <c r="H10" i="79"/>
  <c r="Q4" i="78"/>
  <c r="O4" i="137"/>
  <c r="Q3" i="78"/>
  <c r="O3" i="137"/>
  <c r="O7" i="78"/>
  <c r="Q3" i="79"/>
  <c r="O7" i="79"/>
  <c r="H10" i="96"/>
  <c r="I9" i="96" s="1"/>
  <c r="I7" i="107"/>
  <c r="J7" i="107" s="1"/>
  <c r="H31" i="91"/>
  <c r="J29" i="91"/>
  <c r="I29" i="108"/>
  <c r="J29" i="108" s="1"/>
  <c r="H11" i="93"/>
  <c r="I27" i="106"/>
  <c r="J27" i="106" s="1"/>
  <c r="H29" i="106"/>
  <c r="H32" i="95"/>
  <c r="I31" i="95" s="1"/>
  <c r="J30" i="95"/>
  <c r="P3" i="137"/>
  <c r="P7" i="78"/>
  <c r="P7" i="80"/>
  <c r="P7" i="85"/>
  <c r="H11" i="100"/>
  <c r="I10" i="100" s="1"/>
  <c r="H9" i="81"/>
  <c r="I8" i="81" s="1"/>
  <c r="J8" i="128"/>
  <c r="K8" i="128" s="1"/>
  <c r="I8" i="109"/>
  <c r="J8" i="109" s="1"/>
  <c r="H10" i="105"/>
  <c r="I9" i="105" s="1"/>
  <c r="H30" i="79"/>
  <c r="I29" i="79" s="1"/>
  <c r="O5" i="136"/>
  <c r="Q5" i="79"/>
  <c r="Q3" i="127"/>
  <c r="O7" i="127"/>
  <c r="O3" i="136"/>
  <c r="P8" i="128"/>
  <c r="R4" i="128"/>
  <c r="Q3" i="116"/>
  <c r="O7" i="116"/>
  <c r="Q3" i="81"/>
  <c r="O7" i="81"/>
  <c r="J6" i="131"/>
  <c r="H8" i="131"/>
  <c r="H31" i="102"/>
  <c r="I30" i="102" s="1"/>
  <c r="H33" i="99"/>
  <c r="I32" i="99" s="1"/>
  <c r="H33" i="77"/>
  <c r="I32" i="77" s="1"/>
  <c r="H30" i="81"/>
  <c r="I29" i="81" s="1"/>
  <c r="H10" i="101"/>
  <c r="J30" i="86"/>
  <c r="H32" i="86"/>
  <c r="I31" i="86" s="1"/>
  <c r="P7" i="127"/>
  <c r="P3" i="136"/>
  <c r="H32" i="84"/>
  <c r="H11" i="106"/>
  <c r="H10" i="82"/>
  <c r="I9" i="82" s="1"/>
  <c r="J8" i="82"/>
  <c r="I29" i="94"/>
  <c r="J29" i="94" s="1"/>
  <c r="I6" i="134"/>
  <c r="J6" i="134" s="1"/>
  <c r="H8" i="134"/>
  <c r="I7" i="88"/>
  <c r="J7" i="88" s="1"/>
  <c r="J7" i="128"/>
  <c r="K7" i="128" s="1"/>
  <c r="I8" i="96"/>
  <c r="J8" i="96" s="1"/>
  <c r="J30" i="100"/>
  <c r="H32" i="100"/>
  <c r="I31" i="100" s="1"/>
  <c r="H32" i="114"/>
  <c r="I31" i="114" s="1"/>
  <c r="J30" i="80"/>
  <c r="H32" i="80"/>
  <c r="I31" i="80" s="1"/>
  <c r="I29" i="102"/>
  <c r="J29" i="102" s="1"/>
  <c r="I31" i="99"/>
  <c r="J31" i="99" s="1"/>
  <c r="J28" i="105"/>
  <c r="H30" i="105"/>
  <c r="I29" i="105" s="1"/>
  <c r="J28" i="104"/>
  <c r="H30" i="104"/>
  <c r="I29" i="104" s="1"/>
  <c r="J7" i="83"/>
  <c r="H9" i="83"/>
  <c r="I31" i="77"/>
  <c r="J31" i="77" s="1"/>
  <c r="J28" i="98"/>
  <c r="H30" i="98"/>
  <c r="I29" i="98" s="1"/>
  <c r="I8" i="101"/>
  <c r="J8" i="101" s="1"/>
  <c r="I9" i="93"/>
  <c r="J9" i="93" s="1"/>
  <c r="H9" i="77"/>
  <c r="I8" i="77" s="1"/>
  <c r="J7" i="77"/>
  <c r="I29" i="110"/>
  <c r="J29" i="110" s="1"/>
  <c r="J29" i="89"/>
  <c r="H31" i="89"/>
  <c r="P4" i="137"/>
  <c r="Q8" i="128"/>
  <c r="P7" i="77"/>
  <c r="P5" i="137"/>
  <c r="H7" i="115"/>
  <c r="I5" i="115"/>
  <c r="J5" i="115" s="1"/>
  <c r="H9" i="97"/>
  <c r="J7" i="97"/>
  <c r="I27" i="93"/>
  <c r="J27" i="93" s="1"/>
  <c r="H29" i="93"/>
  <c r="I28" i="93" s="1"/>
  <c r="I27" i="111"/>
  <c r="J27" i="111" s="1"/>
  <c r="H29" i="111"/>
  <c r="J8" i="110"/>
  <c r="H10" i="110"/>
  <c r="I9" i="110" s="1"/>
  <c r="G29" i="128"/>
  <c r="H29" i="128" s="1"/>
  <c r="I30" i="128" s="1"/>
  <c r="E48" i="128"/>
  <c r="J30" i="87"/>
  <c r="H32" i="87"/>
  <c r="I30" i="84"/>
  <c r="J30" i="84" s="1"/>
  <c r="I9" i="106"/>
  <c r="J9" i="106" s="1"/>
  <c r="H29" i="137"/>
  <c r="I27" i="137"/>
  <c r="J27" i="137" s="1"/>
  <c r="J7" i="94"/>
  <c r="H9" i="94"/>
  <c r="H10" i="111"/>
  <c r="I9" i="111" s="1"/>
  <c r="J8" i="111"/>
  <c r="H10" i="102"/>
  <c r="I9" i="102" s="1"/>
  <c r="J8" i="102"/>
  <c r="H9" i="86"/>
  <c r="I8" i="86" s="1"/>
  <c r="J7" i="86"/>
  <c r="I28" i="79"/>
  <c r="J28" i="79" s="1"/>
  <c r="H31" i="112"/>
  <c r="J29" i="112"/>
  <c r="H29" i="97"/>
  <c r="I27" i="97"/>
  <c r="J27" i="97" s="1"/>
  <c r="J7" i="78"/>
  <c r="H9" i="78"/>
  <c r="I8" i="78" s="1"/>
  <c r="I8" i="79"/>
  <c r="J8" i="79" s="1"/>
  <c r="I27" i="136"/>
  <c r="J27" i="136" s="1"/>
  <c r="H29" i="136"/>
  <c r="J29" i="103"/>
  <c r="H31" i="103"/>
  <c r="Q4" i="79"/>
  <c r="Q3" i="80"/>
  <c r="O7" i="80"/>
  <c r="Q5" i="80"/>
  <c r="Q5" i="77"/>
  <c r="R6" i="128"/>
  <c r="I28" i="130"/>
  <c r="J28" i="130" s="1"/>
  <c r="H30" i="130"/>
  <c r="H11" i="87"/>
  <c r="I10" i="87" s="1"/>
  <c r="H8" i="133"/>
  <c r="I6" i="133"/>
  <c r="J6" i="133" s="1"/>
  <c r="H30" i="96"/>
  <c r="I29" i="96" s="1"/>
  <c r="I27" i="138"/>
  <c r="J27" i="138" s="1"/>
  <c r="H29" i="138"/>
  <c r="H30" i="138" s="1"/>
  <c r="H32" i="127"/>
  <c r="J7" i="103"/>
  <c r="H9" i="103"/>
  <c r="H10" i="116"/>
  <c r="I9" i="116" s="1"/>
  <c r="H29" i="134"/>
  <c r="H30" i="134" s="1"/>
  <c r="I27" i="134"/>
  <c r="J27" i="134" s="1"/>
  <c r="H10" i="92"/>
  <c r="I9" i="92" s="1"/>
  <c r="J7" i="95"/>
  <c r="H9" i="95"/>
  <c r="I8" i="95" s="1"/>
  <c r="J31" i="85"/>
  <c r="H33" i="85"/>
  <c r="H9" i="114"/>
  <c r="I8" i="114" s="1"/>
  <c r="J7" i="114"/>
  <c r="I27" i="78"/>
  <c r="J27" i="78" s="1"/>
  <c r="H29" i="78"/>
  <c r="I28" i="78" s="1"/>
  <c r="I9" i="80"/>
  <c r="J9" i="80" s="1"/>
  <c r="H8" i="91"/>
  <c r="H30" i="90"/>
  <c r="H29" i="132"/>
  <c r="I27" i="132"/>
  <c r="J27" i="132" s="1"/>
  <c r="H9" i="112"/>
  <c r="I8" i="112" s="1"/>
  <c r="Q3" i="85"/>
  <c r="O7" i="85"/>
  <c r="R5" i="128"/>
  <c r="O4" i="136"/>
  <c r="I9" i="87"/>
  <c r="J9" i="87" s="1"/>
  <c r="J8" i="113"/>
  <c r="H10" i="113"/>
  <c r="I9" i="113" s="1"/>
  <c r="J29" i="115"/>
  <c r="H31" i="115"/>
  <c r="I30" i="115" s="1"/>
  <c r="H8" i="108"/>
  <c r="I7" i="108" s="1"/>
  <c r="J10" i="127"/>
  <c r="H12" i="127"/>
  <c r="I11" i="127" s="1"/>
  <c r="I8" i="116"/>
  <c r="J8" i="116" s="1"/>
  <c r="P5" i="136"/>
  <c r="P7" i="79"/>
  <c r="I8" i="92"/>
  <c r="J8" i="92" s="1"/>
  <c r="J6" i="99"/>
  <c r="H8" i="99"/>
  <c r="I7" i="99" s="1"/>
  <c r="H30" i="109"/>
  <c r="I29" i="109" s="1"/>
  <c r="H9" i="84"/>
  <c r="I8" i="84" s="1"/>
  <c r="J7" i="84"/>
  <c r="H10" i="90"/>
  <c r="I9" i="90" s="1"/>
  <c r="J8" i="90"/>
  <c r="I6" i="89"/>
  <c r="J6" i="89" s="1"/>
  <c r="I28" i="90"/>
  <c r="J28" i="90" s="1"/>
  <c r="H32" i="92"/>
  <c r="I31" i="92" s="1"/>
  <c r="Q4" i="85"/>
  <c r="Q4" i="77"/>
  <c r="I6" i="138"/>
  <c r="J6" i="138" s="1"/>
  <c r="H8" i="138"/>
  <c r="I7" i="138" s="1"/>
  <c r="J8" i="104"/>
  <c r="H10" i="104"/>
  <c r="I28" i="96"/>
  <c r="J28" i="96" s="1"/>
  <c r="I30" i="127"/>
  <c r="J30" i="127" s="1"/>
  <c r="I6" i="108"/>
  <c r="J6" i="108" s="1"/>
  <c r="I30" i="82"/>
  <c r="J30" i="82" s="1"/>
  <c r="P4" i="136"/>
  <c r="P7" i="116"/>
  <c r="P7" i="81"/>
  <c r="I9" i="100"/>
  <c r="J9" i="100" s="1"/>
  <c r="H30" i="88"/>
  <c r="J28" i="88"/>
  <c r="I7" i="81"/>
  <c r="J7" i="81" s="1"/>
  <c r="H29" i="139"/>
  <c r="I27" i="139"/>
  <c r="J27" i="139" s="1"/>
  <c r="J28" i="83"/>
  <c r="H30" i="83"/>
  <c r="I28" i="109"/>
  <c r="J28" i="109" s="1"/>
  <c r="I6" i="91"/>
  <c r="J6" i="91" s="1"/>
  <c r="I8" i="105"/>
  <c r="J8" i="105" s="1"/>
  <c r="I7" i="98"/>
  <c r="J7" i="98" s="1"/>
  <c r="I7" i="85"/>
  <c r="J7" i="85" s="1"/>
  <c r="I28" i="133"/>
  <c r="J28" i="133" s="1"/>
  <c r="H30" i="133"/>
  <c r="I30" i="92"/>
  <c r="J30" i="92" s="1"/>
  <c r="I7" i="112"/>
  <c r="J7" i="112" s="1"/>
  <c r="I28" i="81"/>
  <c r="J28" i="81" s="1"/>
  <c r="I27" i="81"/>
  <c r="J27" i="81" s="1"/>
  <c r="B19" i="210"/>
  <c r="B21" i="145" s="1"/>
  <c r="P11" i="128" s="1"/>
  <c r="F19" i="210"/>
  <c r="V21" i="145" s="1"/>
  <c r="O10" i="83" s="1"/>
  <c r="J19" i="210"/>
  <c r="L21" i="145" s="1"/>
  <c r="O10" i="78" s="1"/>
  <c r="N19" i="210"/>
  <c r="BB21" i="145" s="1"/>
  <c r="O10" i="98" s="1"/>
  <c r="R19" i="210"/>
  <c r="Z21" i="145" s="1"/>
  <c r="O10" i="90" s="1"/>
  <c r="V19" i="210"/>
  <c r="AL21" i="145" s="1"/>
  <c r="O10" i="94" s="1"/>
  <c r="Z19" i="210"/>
  <c r="AD19" i="210"/>
  <c r="AN21" i="145" s="1"/>
  <c r="O10" i="93" s="1"/>
  <c r="AH19" i="210"/>
  <c r="AB21" i="145" s="1"/>
  <c r="O10" i="89" s="1"/>
  <c r="AL19" i="210"/>
  <c r="AX21" i="145" s="1"/>
  <c r="O10" i="100" s="1"/>
  <c r="AP19" i="210"/>
  <c r="BT21" i="145" s="1"/>
  <c r="O10" i="109" s="1"/>
  <c r="D20" i="210"/>
  <c r="AR22" i="145" s="1"/>
  <c r="O11" i="91" s="1"/>
  <c r="H20" i="210"/>
  <c r="CB22" i="145" s="1"/>
  <c r="O11" i="113" s="1"/>
  <c r="L20" i="210"/>
  <c r="BN22" i="145" s="1"/>
  <c r="O11" i="108" s="1"/>
  <c r="P20" i="210"/>
  <c r="N22" i="145" s="1"/>
  <c r="O11" i="79" s="1"/>
  <c r="T20" i="210"/>
  <c r="AJ22" i="145" s="1"/>
  <c r="O11" i="95" s="1"/>
  <c r="O18" i="95" s="1"/>
  <c r="O25" i="95" s="1"/>
  <c r="X20" i="210"/>
  <c r="BP22" i="145" s="1"/>
  <c r="O11" i="107" s="1"/>
  <c r="O18" i="107" s="1"/>
  <c r="O25" i="107" s="1"/>
  <c r="AB20" i="210"/>
  <c r="AF20" i="210"/>
  <c r="T22" i="145" s="1"/>
  <c r="O11" i="84" s="1"/>
  <c r="O18" i="84" s="1"/>
  <c r="O25" i="84" s="1"/>
  <c r="AJ20" i="210"/>
  <c r="AT22" i="145" s="1"/>
  <c r="O11" i="97" s="1"/>
  <c r="O18" i="97" s="1"/>
  <c r="O25" i="97" s="1"/>
  <c r="AN20" i="210"/>
  <c r="BJ22" i="145" s="1"/>
  <c r="O11" i="105" s="1"/>
  <c r="O18" i="105" s="1"/>
  <c r="O25" i="105" s="1"/>
  <c r="B21" i="210"/>
  <c r="B23" i="145" s="1"/>
  <c r="P13" i="128" s="1"/>
  <c r="F21" i="210"/>
  <c r="V23" i="145" s="1"/>
  <c r="O12" i="83" s="1"/>
  <c r="J21" i="210"/>
  <c r="L23" i="145" s="1"/>
  <c r="O12" i="78" s="1"/>
  <c r="G19" i="210"/>
  <c r="H21" i="145" s="1"/>
  <c r="O10" i="81" s="1"/>
  <c r="L19" i="210"/>
  <c r="BN21" i="145" s="1"/>
  <c r="O10" i="108" s="1"/>
  <c r="Q19" i="210"/>
  <c r="AH21" i="145" s="1"/>
  <c r="O10" i="86" s="1"/>
  <c r="W19" i="210"/>
  <c r="BX21" i="145" s="1"/>
  <c r="O10" i="111" s="1"/>
  <c r="AB19" i="210"/>
  <c r="AG19" i="210"/>
  <c r="AP21" i="145" s="1"/>
  <c r="O10" i="92" s="1"/>
  <c r="AM19" i="210"/>
  <c r="BH21" i="145" s="1"/>
  <c r="O10" i="101" s="1"/>
  <c r="B20" i="210"/>
  <c r="B22" i="145" s="1"/>
  <c r="P12" i="128" s="1"/>
  <c r="G20" i="210"/>
  <c r="H22" i="145" s="1"/>
  <c r="O11" i="81" s="1"/>
  <c r="M20" i="210"/>
  <c r="X22" i="145" s="1"/>
  <c r="O11" i="82" s="1"/>
  <c r="O18" i="82" s="1"/>
  <c r="O25" i="82" s="1"/>
  <c r="R20" i="210"/>
  <c r="Z22" i="145" s="1"/>
  <c r="O11" i="90" s="1"/>
  <c r="O18" i="90" s="1"/>
  <c r="O25" i="90" s="1"/>
  <c r="W20" i="210"/>
  <c r="BX22" i="145" s="1"/>
  <c r="O11" i="111" s="1"/>
  <c r="AC20" i="210"/>
  <c r="BD22" i="145" s="1"/>
  <c r="O11" i="103" s="1"/>
  <c r="O18" i="103" s="1"/>
  <c r="O25" i="103" s="1"/>
  <c r="AH20" i="210"/>
  <c r="AB22" i="145" s="1"/>
  <c r="O11" i="89" s="1"/>
  <c r="O18" i="89" s="1"/>
  <c r="O25" i="89" s="1"/>
  <c r="AM20" i="210"/>
  <c r="BH22" i="145" s="1"/>
  <c r="O11" i="101" s="1"/>
  <c r="O18" i="101" s="1"/>
  <c r="O25" i="101" s="1"/>
  <c r="C21" i="210"/>
  <c r="D23" i="145" s="1"/>
  <c r="O12" i="116" s="1"/>
  <c r="H21" i="210"/>
  <c r="CB23" i="145" s="1"/>
  <c r="O12" i="113" s="1"/>
  <c r="M21" i="210"/>
  <c r="X23" i="145" s="1"/>
  <c r="O12" i="82" s="1"/>
  <c r="O19" i="82" s="1"/>
  <c r="O26" i="82" s="1"/>
  <c r="Q21" i="210"/>
  <c r="AH23" i="145" s="1"/>
  <c r="O12" i="86" s="1"/>
  <c r="O19" i="86" s="1"/>
  <c r="O26" i="86" s="1"/>
  <c r="U21" i="210"/>
  <c r="R23" i="145" s="1"/>
  <c r="O12" i="85" s="1"/>
  <c r="Y21" i="210"/>
  <c r="BZ23" i="145" s="1"/>
  <c r="O12" i="112" s="1"/>
  <c r="AC21" i="210"/>
  <c r="BD23" i="145" s="1"/>
  <c r="O12" i="103" s="1"/>
  <c r="O19" i="103" s="1"/>
  <c r="O26" i="103" s="1"/>
  <c r="AG21" i="210"/>
  <c r="AP23" i="145" s="1"/>
  <c r="O12" i="92" s="1"/>
  <c r="O19" i="92" s="1"/>
  <c r="O26" i="92" s="1"/>
  <c r="AK21" i="210"/>
  <c r="AV23" i="145" s="1"/>
  <c r="O12" i="96" s="1"/>
  <c r="O19" i="96" s="1"/>
  <c r="O26" i="96" s="1"/>
  <c r="AO21" i="210"/>
  <c r="BL23" i="145" s="1"/>
  <c r="O12" i="104" s="1"/>
  <c r="O19" i="104" s="1"/>
  <c r="O26" i="104" s="1"/>
  <c r="C22" i="210"/>
  <c r="D24" i="145" s="1"/>
  <c r="O13" i="116" s="1"/>
  <c r="G22" i="210"/>
  <c r="H24" i="145" s="1"/>
  <c r="O13" i="81" s="1"/>
  <c r="K22" i="210"/>
  <c r="AZ24" i="145" s="1"/>
  <c r="O13" i="99" s="1"/>
  <c r="O22" i="210"/>
  <c r="AF24" i="145" s="1"/>
  <c r="O13" i="87" s="1"/>
  <c r="S22" i="210"/>
  <c r="P24" i="145" s="1"/>
  <c r="O13" i="77" s="1"/>
  <c r="W22" i="210"/>
  <c r="BX24" i="145" s="1"/>
  <c r="O13" i="111" s="1"/>
  <c r="AA22" i="210"/>
  <c r="BR24" i="145" s="1"/>
  <c r="O13" i="106" s="1"/>
  <c r="AE22" i="210"/>
  <c r="BF24" i="145" s="1"/>
  <c r="O13" i="102" s="1"/>
  <c r="AI22" i="210"/>
  <c r="AD24" i="145" s="1"/>
  <c r="O13" i="88" s="1"/>
  <c r="AM22" i="210"/>
  <c r="BH24" i="145" s="1"/>
  <c r="O13" i="101" s="1"/>
  <c r="AQ22" i="210"/>
  <c r="BV24" i="145" s="1"/>
  <c r="O13" i="110" s="1"/>
  <c r="E23" i="210"/>
  <c r="F25" i="145" s="1"/>
  <c r="I23" i="210"/>
  <c r="J25" i="145" s="1"/>
  <c r="M23" i="210"/>
  <c r="X25" i="145" s="1"/>
  <c r="Q23" i="210"/>
  <c r="AH25" i="145" s="1"/>
  <c r="Y23" i="210"/>
  <c r="BZ25" i="145" s="1"/>
  <c r="AC23" i="210"/>
  <c r="BD25" i="145" s="1"/>
  <c r="AG23" i="210"/>
  <c r="AP25" i="145" s="1"/>
  <c r="AK23" i="210"/>
  <c r="AV25" i="145" s="1"/>
  <c r="AO23" i="210"/>
  <c r="BL25" i="145" s="1"/>
  <c r="E19" i="210"/>
  <c r="F21" i="145" s="1"/>
  <c r="O10" i="127" s="1"/>
  <c r="O17" i="127" s="1"/>
  <c r="K19" i="210"/>
  <c r="AZ21" i="145" s="1"/>
  <c r="O10" i="99" s="1"/>
  <c r="P19" i="210"/>
  <c r="N21" i="145" s="1"/>
  <c r="O10" i="79" s="1"/>
  <c r="U19" i="210"/>
  <c r="R21" i="145" s="1"/>
  <c r="O10" i="85" s="1"/>
  <c r="AA19" i="210"/>
  <c r="BR21" i="145" s="1"/>
  <c r="O10" i="106" s="1"/>
  <c r="AF19" i="210"/>
  <c r="T21" i="145" s="1"/>
  <c r="O10" i="84" s="1"/>
  <c r="AK19" i="210"/>
  <c r="AV21" i="145" s="1"/>
  <c r="O10" i="96" s="1"/>
  <c r="AQ19" i="210"/>
  <c r="BV21" i="145" s="1"/>
  <c r="O10" i="110" s="1"/>
  <c r="F20" i="210"/>
  <c r="V22" i="145" s="1"/>
  <c r="O11" i="83" s="1"/>
  <c r="K20" i="210"/>
  <c r="AZ22" i="145" s="1"/>
  <c r="O11" i="99" s="1"/>
  <c r="Q20" i="210"/>
  <c r="AH22" i="145" s="1"/>
  <c r="O11" i="86" s="1"/>
  <c r="O18" i="86" s="1"/>
  <c r="O25" i="86" s="1"/>
  <c r="V20" i="210"/>
  <c r="AL22" i="145" s="1"/>
  <c r="O11" i="94" s="1"/>
  <c r="O18" i="94" s="1"/>
  <c r="O25" i="94" s="1"/>
  <c r="AA20" i="210"/>
  <c r="BR22" i="145" s="1"/>
  <c r="O11" i="106" s="1"/>
  <c r="O18" i="106" s="1"/>
  <c r="O25" i="106" s="1"/>
  <c r="AG20" i="210"/>
  <c r="AP22" i="145" s="1"/>
  <c r="O11" i="92" s="1"/>
  <c r="O18" i="92" s="1"/>
  <c r="O25" i="92" s="1"/>
  <c r="AL20" i="210"/>
  <c r="AX22" i="145" s="1"/>
  <c r="O11" i="100" s="1"/>
  <c r="O18" i="100" s="1"/>
  <c r="O25" i="100" s="1"/>
  <c r="AQ20" i="210"/>
  <c r="BV22" i="145" s="1"/>
  <c r="O11" i="110" s="1"/>
  <c r="O18" i="110" s="1"/>
  <c r="O25" i="110" s="1"/>
  <c r="G21" i="210"/>
  <c r="H23" i="145" s="1"/>
  <c r="O12" i="81" s="1"/>
  <c r="L21" i="210"/>
  <c r="BN23" i="145" s="1"/>
  <c r="O12" i="108" s="1"/>
  <c r="P21" i="210"/>
  <c r="N23" i="145" s="1"/>
  <c r="O12" i="79" s="1"/>
  <c r="T21" i="210"/>
  <c r="AJ23" i="145" s="1"/>
  <c r="O12" i="95" s="1"/>
  <c r="O19" i="95" s="1"/>
  <c r="O26" i="95" s="1"/>
  <c r="X21" i="210"/>
  <c r="BP23" i="145" s="1"/>
  <c r="O12" i="107" s="1"/>
  <c r="O19" i="107" s="1"/>
  <c r="O26" i="107" s="1"/>
  <c r="AB21" i="210"/>
  <c r="AF21" i="210"/>
  <c r="T23" i="145" s="1"/>
  <c r="O12" i="84" s="1"/>
  <c r="O19" i="84" s="1"/>
  <c r="O26" i="84" s="1"/>
  <c r="AJ21" i="210"/>
  <c r="AT23" i="145" s="1"/>
  <c r="O12" i="97" s="1"/>
  <c r="O19" i="97" s="1"/>
  <c r="O26" i="97" s="1"/>
  <c r="AN21" i="210"/>
  <c r="BJ23" i="145" s="1"/>
  <c r="O12" i="105" s="1"/>
  <c r="O19" i="105" s="1"/>
  <c r="O26" i="105" s="1"/>
  <c r="B22" i="210"/>
  <c r="B24" i="145" s="1"/>
  <c r="P14" i="128" s="1"/>
  <c r="F22" i="210"/>
  <c r="V24" i="145" s="1"/>
  <c r="O13" i="83" s="1"/>
  <c r="J22" i="210"/>
  <c r="L24" i="145" s="1"/>
  <c r="O13" i="78" s="1"/>
  <c r="N22" i="210"/>
  <c r="BB24" i="145" s="1"/>
  <c r="O13" i="98" s="1"/>
  <c r="R22" i="210"/>
  <c r="Z24" i="145" s="1"/>
  <c r="O13" i="90" s="1"/>
  <c r="V22" i="210"/>
  <c r="AL24" i="145" s="1"/>
  <c r="O13" i="94" s="1"/>
  <c r="Z22" i="210"/>
  <c r="CF24" i="145" s="1"/>
  <c r="O13" i="115" s="1"/>
  <c r="AD22" i="210"/>
  <c r="AN24" i="145" s="1"/>
  <c r="O13" i="93" s="1"/>
  <c r="AH22" i="210"/>
  <c r="AB24" i="145" s="1"/>
  <c r="O13" i="89" s="1"/>
  <c r="AL22" i="210"/>
  <c r="AX24" i="145" s="1"/>
  <c r="O13" i="100" s="1"/>
  <c r="AP22" i="210"/>
  <c r="BT24" i="145" s="1"/>
  <c r="O13" i="109" s="1"/>
  <c r="D23" i="210"/>
  <c r="AR25" i="145" s="1"/>
  <c r="H23" i="210"/>
  <c r="CB25" i="145" s="1"/>
  <c r="L23" i="210"/>
  <c r="BN25" i="145" s="1"/>
  <c r="P23" i="210"/>
  <c r="N25" i="145" s="1"/>
  <c r="T23" i="210"/>
  <c r="AJ25" i="145" s="1"/>
  <c r="X23" i="210"/>
  <c r="BP25" i="145" s="1"/>
  <c r="AB23" i="210"/>
  <c r="AF23" i="210"/>
  <c r="T25" i="145" s="1"/>
  <c r="AJ23" i="210"/>
  <c r="AT25" i="145" s="1"/>
  <c r="AN23" i="210"/>
  <c r="BJ25" i="145" s="1"/>
  <c r="U23" i="210"/>
  <c r="R25" i="145" s="1"/>
  <c r="D19" i="210"/>
  <c r="AR21" i="145" s="1"/>
  <c r="O10" i="91" s="1"/>
  <c r="O19" i="210"/>
  <c r="AF21" i="145" s="1"/>
  <c r="O10" i="87" s="1"/>
  <c r="Y19" i="210"/>
  <c r="BZ21" i="145" s="1"/>
  <c r="O10" i="112" s="1"/>
  <c r="AJ19" i="210"/>
  <c r="AT21" i="145" s="1"/>
  <c r="O10" i="97" s="1"/>
  <c r="E20" i="210"/>
  <c r="F22" i="145" s="1"/>
  <c r="O11" i="127" s="1"/>
  <c r="O18" i="127" s="1"/>
  <c r="O20" i="210"/>
  <c r="AF22" i="145" s="1"/>
  <c r="O11" i="87" s="1"/>
  <c r="Z20" i="210"/>
  <c r="CF22" i="145" s="1"/>
  <c r="AK20" i="210"/>
  <c r="AV22" i="145" s="1"/>
  <c r="O11" i="96" s="1"/>
  <c r="O18" i="96" s="1"/>
  <c r="O25" i="96" s="1"/>
  <c r="E21" i="210"/>
  <c r="F23" i="145" s="1"/>
  <c r="O12" i="127" s="1"/>
  <c r="O19" i="127" s="1"/>
  <c r="O21" i="210"/>
  <c r="AF23" i="145" s="1"/>
  <c r="O12" i="87" s="1"/>
  <c r="W21" i="210"/>
  <c r="BX23" i="145" s="1"/>
  <c r="O12" i="111" s="1"/>
  <c r="O19" i="111" s="1"/>
  <c r="O26" i="111" s="1"/>
  <c r="AE21" i="210"/>
  <c r="BF23" i="145" s="1"/>
  <c r="O12" i="102" s="1"/>
  <c r="AM21" i="210"/>
  <c r="BH23" i="145" s="1"/>
  <c r="O12" i="101" s="1"/>
  <c r="O19" i="101" s="1"/>
  <c r="O26" i="101" s="1"/>
  <c r="E22" i="210"/>
  <c r="F24" i="145" s="1"/>
  <c r="O13" i="127" s="1"/>
  <c r="M22" i="210"/>
  <c r="X24" i="145" s="1"/>
  <c r="O13" i="82" s="1"/>
  <c r="U22" i="210"/>
  <c r="R24" i="145" s="1"/>
  <c r="O13" i="85" s="1"/>
  <c r="AC22" i="210"/>
  <c r="BD24" i="145" s="1"/>
  <c r="O13" i="103" s="1"/>
  <c r="AK22" i="210"/>
  <c r="AV24" i="145" s="1"/>
  <c r="O13" i="96" s="1"/>
  <c r="C23" i="210"/>
  <c r="D25" i="145" s="1"/>
  <c r="K23" i="210"/>
  <c r="AZ25" i="145" s="1"/>
  <c r="S23" i="210"/>
  <c r="P25" i="145" s="1"/>
  <c r="AA23" i="210"/>
  <c r="BR25" i="145" s="1"/>
  <c r="AI23" i="210"/>
  <c r="AD25" i="145" s="1"/>
  <c r="AQ23" i="210"/>
  <c r="BV25" i="145" s="1"/>
  <c r="I19" i="210"/>
  <c r="J21" i="145" s="1"/>
  <c r="O10" i="80" s="1"/>
  <c r="T19" i="210"/>
  <c r="AJ21" i="145" s="1"/>
  <c r="O10" i="95" s="1"/>
  <c r="AE19" i="210"/>
  <c r="BF21" i="145" s="1"/>
  <c r="O10" i="102" s="1"/>
  <c r="O17" i="102" s="1"/>
  <c r="AO19" i="210"/>
  <c r="BL21" i="145" s="1"/>
  <c r="O10" i="104" s="1"/>
  <c r="J20" i="210"/>
  <c r="L22" i="145" s="1"/>
  <c r="O11" i="78" s="1"/>
  <c r="U20" i="210"/>
  <c r="R22" i="145" s="1"/>
  <c r="O11" i="85" s="1"/>
  <c r="AE20" i="210"/>
  <c r="BF22" i="145" s="1"/>
  <c r="O11" i="102" s="1"/>
  <c r="AP20" i="210"/>
  <c r="BT22" i="145" s="1"/>
  <c r="O11" i="109" s="1"/>
  <c r="O18" i="109" s="1"/>
  <c r="O25" i="109" s="1"/>
  <c r="K21" i="210"/>
  <c r="AZ23" i="145" s="1"/>
  <c r="O12" i="99" s="1"/>
  <c r="S21" i="210"/>
  <c r="P23" i="145" s="1"/>
  <c r="O12" i="77" s="1"/>
  <c r="AA21" i="210"/>
  <c r="BR23" i="145" s="1"/>
  <c r="O12" i="106" s="1"/>
  <c r="O19" i="106" s="1"/>
  <c r="O26" i="106" s="1"/>
  <c r="AI21" i="210"/>
  <c r="AD23" i="145" s="1"/>
  <c r="O12" i="88" s="1"/>
  <c r="O19" i="88" s="1"/>
  <c r="O26" i="88" s="1"/>
  <c r="AQ21" i="210"/>
  <c r="BV23" i="145" s="1"/>
  <c r="O12" i="110" s="1"/>
  <c r="O19" i="110" s="1"/>
  <c r="O26" i="110" s="1"/>
  <c r="I22" i="210"/>
  <c r="J24" i="145" s="1"/>
  <c r="O13" i="80" s="1"/>
  <c r="Q22" i="210"/>
  <c r="AH24" i="145" s="1"/>
  <c r="O13" i="86" s="1"/>
  <c r="Y22" i="210"/>
  <c r="BZ24" i="145" s="1"/>
  <c r="O13" i="112" s="1"/>
  <c r="AG22" i="210"/>
  <c r="AP24" i="145" s="1"/>
  <c r="O13" i="92" s="1"/>
  <c r="AO22" i="210"/>
  <c r="BL24" i="145" s="1"/>
  <c r="O13" i="104" s="1"/>
  <c r="G23" i="210"/>
  <c r="H25" i="145" s="1"/>
  <c r="O23" i="210"/>
  <c r="AF25" i="145" s="1"/>
  <c r="W23" i="210"/>
  <c r="BX25" i="145" s="1"/>
  <c r="AE23" i="210"/>
  <c r="BF25" i="145" s="1"/>
  <c r="AM23" i="210"/>
  <c r="BH25" i="145" s="1"/>
  <c r="C19" i="210"/>
  <c r="D21" i="145" s="1"/>
  <c r="O10" i="116" s="1"/>
  <c r="M19" i="210"/>
  <c r="X21" i="145" s="1"/>
  <c r="O10" i="82" s="1"/>
  <c r="X19" i="210"/>
  <c r="BP21" i="145" s="1"/>
  <c r="O10" i="107" s="1"/>
  <c r="AI19" i="210"/>
  <c r="AD21" i="145" s="1"/>
  <c r="O10" i="88" s="1"/>
  <c r="O17" i="88" s="1"/>
  <c r="O24" i="88" s="1"/>
  <c r="C20" i="210"/>
  <c r="D22" i="145" s="1"/>
  <c r="O11" i="116" s="1"/>
  <c r="N20" i="210"/>
  <c r="BB22" i="145" s="1"/>
  <c r="O11" i="98" s="1"/>
  <c r="O18" i="98" s="1"/>
  <c r="O25" i="98" s="1"/>
  <c r="Y20" i="210"/>
  <c r="BZ22" i="145" s="1"/>
  <c r="O11" i="112" s="1"/>
  <c r="O18" i="112" s="1"/>
  <c r="O25" i="112" s="1"/>
  <c r="AI20" i="210"/>
  <c r="AD22" i="145" s="1"/>
  <c r="O11" i="88" s="1"/>
  <c r="O18" i="88" s="1"/>
  <c r="O25" i="88" s="1"/>
  <c r="D21" i="210"/>
  <c r="AR23" i="145" s="1"/>
  <c r="O12" i="91" s="1"/>
  <c r="N21" i="210"/>
  <c r="BB23" i="145" s="1"/>
  <c r="O12" i="98" s="1"/>
  <c r="O19" i="98" s="1"/>
  <c r="O26" i="98" s="1"/>
  <c r="V21" i="210"/>
  <c r="AL23" i="145" s="1"/>
  <c r="O12" i="94" s="1"/>
  <c r="O19" i="94" s="1"/>
  <c r="O26" i="94" s="1"/>
  <c r="AD21" i="210"/>
  <c r="AN23" i="145" s="1"/>
  <c r="O12" i="93" s="1"/>
  <c r="O19" i="93" s="1"/>
  <c r="O26" i="93" s="1"/>
  <c r="AL21" i="210"/>
  <c r="AX23" i="145" s="1"/>
  <c r="O12" i="100" s="1"/>
  <c r="O19" i="100" s="1"/>
  <c r="O26" i="100" s="1"/>
  <c r="D22" i="210"/>
  <c r="AR24" i="145" s="1"/>
  <c r="O13" i="91" s="1"/>
  <c r="L22" i="210"/>
  <c r="BN24" i="145" s="1"/>
  <c r="O13" i="108" s="1"/>
  <c r="T22" i="210"/>
  <c r="AJ24" i="145" s="1"/>
  <c r="O13" i="95" s="1"/>
  <c r="AB22" i="210"/>
  <c r="AJ22" i="210"/>
  <c r="AT24" i="145" s="1"/>
  <c r="O13" i="97" s="1"/>
  <c r="B23" i="210"/>
  <c r="B25" i="145" s="1"/>
  <c r="J23" i="210"/>
  <c r="L25" i="145" s="1"/>
  <c r="R23" i="210"/>
  <c r="Z25" i="145" s="1"/>
  <c r="Z23" i="210"/>
  <c r="CF25" i="145" s="1"/>
  <c r="AH23" i="210"/>
  <c r="AB25" i="145" s="1"/>
  <c r="AP23" i="210"/>
  <c r="BT25" i="145" s="1"/>
  <c r="H19" i="210"/>
  <c r="CB21" i="145" s="1"/>
  <c r="O10" i="113" s="1"/>
  <c r="S19" i="210"/>
  <c r="P21" i="145" s="1"/>
  <c r="O10" i="77" s="1"/>
  <c r="AC19" i="210"/>
  <c r="BD21" i="145" s="1"/>
  <c r="O10" i="103" s="1"/>
  <c r="AN19" i="210"/>
  <c r="BJ21" i="145" s="1"/>
  <c r="O10" i="105" s="1"/>
  <c r="I20" i="210"/>
  <c r="J22" i="145" s="1"/>
  <c r="O11" i="80" s="1"/>
  <c r="S20" i="210"/>
  <c r="P22" i="145" s="1"/>
  <c r="O11" i="77" s="1"/>
  <c r="O18" i="77" s="1"/>
  <c r="O25" i="77" s="1"/>
  <c r="AD20" i="210"/>
  <c r="AN22" i="145" s="1"/>
  <c r="O11" i="93" s="1"/>
  <c r="O18" i="93" s="1"/>
  <c r="O25" i="93" s="1"/>
  <c r="AO20" i="210"/>
  <c r="BL22" i="145" s="1"/>
  <c r="O11" i="104" s="1"/>
  <c r="O18" i="104" s="1"/>
  <c r="O25" i="104" s="1"/>
  <c r="I21" i="210"/>
  <c r="J23" i="145" s="1"/>
  <c r="O12" i="80" s="1"/>
  <c r="R21" i="210"/>
  <c r="Z23" i="145" s="1"/>
  <c r="O12" i="90" s="1"/>
  <c r="O19" i="90" s="1"/>
  <c r="O26" i="90" s="1"/>
  <c r="Z21" i="210"/>
  <c r="CF23" i="145" s="1"/>
  <c r="AH21" i="210"/>
  <c r="AB23" i="145" s="1"/>
  <c r="O12" i="89" s="1"/>
  <c r="O19" i="89" s="1"/>
  <c r="O26" i="89" s="1"/>
  <c r="AP21" i="210"/>
  <c r="BT23" i="145" s="1"/>
  <c r="O12" i="109" s="1"/>
  <c r="O19" i="109" s="1"/>
  <c r="O26" i="109" s="1"/>
  <c r="H22" i="210"/>
  <c r="CB24" i="145" s="1"/>
  <c r="O13" i="113" s="1"/>
  <c r="P22" i="210"/>
  <c r="N24" i="145" s="1"/>
  <c r="O13" i="79" s="1"/>
  <c r="X22" i="210"/>
  <c r="BP24" i="145" s="1"/>
  <c r="O13" i="107" s="1"/>
  <c r="AF22" i="210"/>
  <c r="T24" i="145" s="1"/>
  <c r="O13" i="84" s="1"/>
  <c r="AN22" i="210"/>
  <c r="BJ24" i="145" s="1"/>
  <c r="O13" i="105" s="1"/>
  <c r="F23" i="210"/>
  <c r="V25" i="145" s="1"/>
  <c r="N23" i="210"/>
  <c r="BB25" i="145" s="1"/>
  <c r="V23" i="210"/>
  <c r="AL25" i="145" s="1"/>
  <c r="AD23" i="210"/>
  <c r="AN25" i="145" s="1"/>
  <c r="AL23" i="210"/>
  <c r="AX25" i="145" s="1"/>
  <c r="Q5" i="81"/>
  <c r="Q5" i="85"/>
  <c r="Q3" i="77"/>
  <c r="O7" i="77"/>
  <c r="R7" i="128"/>
  <c r="Q5" i="116"/>
  <c r="Q5" i="78"/>
  <c r="O5" i="137"/>
  <c r="H10" i="139"/>
  <c r="I9" i="139" s="1"/>
  <c r="J8" i="139"/>
  <c r="H10" i="136"/>
  <c r="I8" i="136"/>
  <c r="J8" i="136" s="1"/>
  <c r="I6" i="132" l="1"/>
  <c r="J6" i="132" s="1"/>
  <c r="Q4" i="134"/>
  <c r="Q7" i="92"/>
  <c r="Q7" i="96"/>
  <c r="Q7" i="84"/>
  <c r="Q6" i="133"/>
  <c r="Q7" i="105"/>
  <c r="Q6" i="137"/>
  <c r="P7" i="138"/>
  <c r="P7" i="130"/>
  <c r="P7" i="139"/>
  <c r="Q7" i="111"/>
  <c r="Q5" i="137"/>
  <c r="Q5" i="139"/>
  <c r="Q5" i="138"/>
  <c r="Q6" i="130"/>
  <c r="P7" i="134"/>
  <c r="J7" i="132"/>
  <c r="Q7" i="87"/>
  <c r="O7" i="130"/>
  <c r="Q3" i="130"/>
  <c r="Q7" i="130" s="1"/>
  <c r="Q3" i="134"/>
  <c r="Q7" i="134" s="1"/>
  <c r="O7" i="134"/>
  <c r="Q7" i="101"/>
  <c r="Q3" i="133"/>
  <c r="O7" i="133"/>
  <c r="Q7" i="89"/>
  <c r="Q3" i="131"/>
  <c r="Q7" i="131" s="1"/>
  <c r="O7" i="131"/>
  <c r="Q7" i="82"/>
  <c r="Q7" i="112"/>
  <c r="Q7" i="95"/>
  <c r="Q4" i="133"/>
  <c r="O7" i="138"/>
  <c r="Q3" i="138"/>
  <c r="Q7" i="138" s="1"/>
  <c r="Q7" i="100"/>
  <c r="Q7" i="93"/>
  <c r="Q7" i="109"/>
  <c r="I30" i="107"/>
  <c r="J30" i="107" s="1"/>
  <c r="Q7" i="102"/>
  <c r="H10" i="132"/>
  <c r="I9" i="132" s="1"/>
  <c r="J9" i="132" s="1"/>
  <c r="H32" i="107"/>
  <c r="H33" i="107" s="1"/>
  <c r="I32" i="107" s="1"/>
  <c r="Q7" i="94"/>
  <c r="Q7" i="107"/>
  <c r="Q7" i="88"/>
  <c r="Q3" i="139"/>
  <c r="Q7" i="139" s="1"/>
  <c r="O7" i="139"/>
  <c r="O7" i="132"/>
  <c r="Q4" i="132"/>
  <c r="Q6" i="132"/>
  <c r="P7" i="133"/>
  <c r="Q7" i="86"/>
  <c r="Q7" i="106"/>
  <c r="P7" i="131"/>
  <c r="Q7" i="113"/>
  <c r="Q7" i="90"/>
  <c r="J8" i="132"/>
  <c r="Q7" i="103"/>
  <c r="Q7" i="91"/>
  <c r="Q7" i="115"/>
  <c r="P7" i="132"/>
  <c r="Q7" i="114"/>
  <c r="Q7" i="83"/>
  <c r="Q6" i="136"/>
  <c r="Q7" i="97"/>
  <c r="Q7" i="108"/>
  <c r="Q7" i="98"/>
  <c r="Q7" i="104"/>
  <c r="Q5" i="133"/>
  <c r="Q12" i="77"/>
  <c r="Q19" i="77" s="1"/>
  <c r="Q26" i="77" s="1"/>
  <c r="P20" i="113"/>
  <c r="P27" i="113" s="1"/>
  <c r="P13" i="137"/>
  <c r="P20" i="137" s="1"/>
  <c r="P27" i="137" s="1"/>
  <c r="P20" i="78"/>
  <c r="P27" i="78" s="1"/>
  <c r="P13" i="138"/>
  <c r="P20" i="138" s="1"/>
  <c r="P27" i="138" s="1"/>
  <c r="P20" i="83"/>
  <c r="P27" i="83" s="1"/>
  <c r="P13" i="134"/>
  <c r="P20" i="134" s="1"/>
  <c r="P27" i="134" s="1"/>
  <c r="P20" i="108"/>
  <c r="P27" i="108" s="1"/>
  <c r="P13" i="131"/>
  <c r="P20" i="131" s="1"/>
  <c r="P27" i="131" s="1"/>
  <c r="P20" i="112"/>
  <c r="P27" i="112" s="1"/>
  <c r="P13" i="136"/>
  <c r="P20" i="136" s="1"/>
  <c r="P27" i="136" s="1"/>
  <c r="P20" i="127"/>
  <c r="P27" i="127" s="1"/>
  <c r="P20" i="87"/>
  <c r="P27" i="87" s="1"/>
  <c r="P13" i="139"/>
  <c r="P20" i="139" s="1"/>
  <c r="P27" i="139" s="1"/>
  <c r="P13" i="133"/>
  <c r="P20" i="133" s="1"/>
  <c r="P27" i="133" s="1"/>
  <c r="P20" i="99"/>
  <c r="P27" i="99" s="1"/>
  <c r="P13" i="132"/>
  <c r="P20" i="132" s="1"/>
  <c r="P27" i="132" s="1"/>
  <c r="P20" i="91"/>
  <c r="P27" i="91" s="1"/>
  <c r="O20" i="84"/>
  <c r="O27" i="84" s="1"/>
  <c r="Q13" i="84"/>
  <c r="Q20" i="84" s="1"/>
  <c r="Q27" i="84" s="1"/>
  <c r="O20" i="79"/>
  <c r="O27" i="79" s="1"/>
  <c r="Q13" i="79"/>
  <c r="Q20" i="79" s="1"/>
  <c r="Q27" i="79" s="1"/>
  <c r="O13" i="134"/>
  <c r="O20" i="108"/>
  <c r="O27" i="108" s="1"/>
  <c r="Q13" i="108"/>
  <c r="Q20" i="108" s="1"/>
  <c r="Q27" i="108" s="1"/>
  <c r="O20" i="104"/>
  <c r="O27" i="104" s="1"/>
  <c r="Q13" i="104"/>
  <c r="Q20" i="104" s="1"/>
  <c r="Q27" i="104" s="1"/>
  <c r="O13" i="131"/>
  <c r="Q13" i="112"/>
  <c r="Q20" i="112" s="1"/>
  <c r="Q27" i="112" s="1"/>
  <c r="O20" i="112"/>
  <c r="O27" i="112" s="1"/>
  <c r="O20" i="80"/>
  <c r="O27" i="80" s="1"/>
  <c r="Q13" i="80"/>
  <c r="Q20" i="80" s="1"/>
  <c r="Q27" i="80" s="1"/>
  <c r="O20" i="96"/>
  <c r="O27" i="96" s="1"/>
  <c r="Q13" i="96"/>
  <c r="Q20" i="96" s="1"/>
  <c r="Q27" i="96" s="1"/>
  <c r="O20" i="85"/>
  <c r="O27" i="85" s="1"/>
  <c r="Q13" i="85"/>
  <c r="Q20" i="85" s="1"/>
  <c r="Q27" i="85" s="1"/>
  <c r="O13" i="136"/>
  <c r="O20" i="127"/>
  <c r="O27" i="127" s="1"/>
  <c r="O19" i="102"/>
  <c r="O26" i="102" s="1"/>
  <c r="O20" i="100"/>
  <c r="O27" i="100" s="1"/>
  <c r="Q13" i="100"/>
  <c r="Q20" i="100" s="1"/>
  <c r="Q27" i="100" s="1"/>
  <c r="O20" i="93"/>
  <c r="O27" i="93" s="1"/>
  <c r="Q13" i="93"/>
  <c r="Q20" i="93" s="1"/>
  <c r="Q27" i="93" s="1"/>
  <c r="O20" i="94"/>
  <c r="O27" i="94" s="1"/>
  <c r="Q13" i="94"/>
  <c r="Q20" i="94" s="1"/>
  <c r="Q27" i="94" s="1"/>
  <c r="O20" i="98"/>
  <c r="O27" i="98" s="1"/>
  <c r="Q13" i="98"/>
  <c r="Q20" i="98" s="1"/>
  <c r="Q27" i="98" s="1"/>
  <c r="O13" i="138"/>
  <c r="O20" i="83"/>
  <c r="O27" i="83" s="1"/>
  <c r="Q13" i="83"/>
  <c r="Q20" i="83" s="1"/>
  <c r="Q27" i="83" s="1"/>
  <c r="O20" i="110"/>
  <c r="O27" i="110" s="1"/>
  <c r="Q13" i="110"/>
  <c r="Q20" i="110" s="1"/>
  <c r="Q27" i="110" s="1"/>
  <c r="Q13" i="88"/>
  <c r="Q20" i="88" s="1"/>
  <c r="Q27" i="88" s="1"/>
  <c r="O20" i="88"/>
  <c r="O27" i="88" s="1"/>
  <c r="O20" i="106"/>
  <c r="O27" i="106" s="1"/>
  <c r="Q13" i="106"/>
  <c r="Q20" i="106" s="1"/>
  <c r="Q27" i="106" s="1"/>
  <c r="Q13" i="77"/>
  <c r="Q20" i="77" s="1"/>
  <c r="Q27" i="77" s="1"/>
  <c r="O20" i="77"/>
  <c r="O27" i="77" s="1"/>
  <c r="O13" i="133"/>
  <c r="O20" i="99"/>
  <c r="O27" i="99" s="1"/>
  <c r="Q13" i="99"/>
  <c r="Q20" i="99" s="1"/>
  <c r="Q27" i="99" s="1"/>
  <c r="O20" i="116"/>
  <c r="O27" i="116" s="1"/>
  <c r="Q13" i="116"/>
  <c r="Q20" i="116" s="1"/>
  <c r="Q27" i="116" s="1"/>
  <c r="O20" i="105"/>
  <c r="O27" i="105" s="1"/>
  <c r="Q13" i="105"/>
  <c r="Q20" i="105" s="1"/>
  <c r="Q27" i="105" s="1"/>
  <c r="O20" i="107"/>
  <c r="O27" i="107" s="1"/>
  <c r="Q13" i="107"/>
  <c r="Q20" i="107" s="1"/>
  <c r="Q27" i="107" s="1"/>
  <c r="O20" i="113"/>
  <c r="O27" i="113" s="1"/>
  <c r="Q13" i="113"/>
  <c r="Q20" i="113" s="1"/>
  <c r="Q27" i="113" s="1"/>
  <c r="O20" i="97"/>
  <c r="O27" i="97" s="1"/>
  <c r="Q13" i="97"/>
  <c r="Q20" i="97" s="1"/>
  <c r="Q27" i="97" s="1"/>
  <c r="O20" i="95"/>
  <c r="O27" i="95" s="1"/>
  <c r="Q13" i="95"/>
  <c r="Q20" i="95" s="1"/>
  <c r="Q27" i="95" s="1"/>
  <c r="O13" i="132"/>
  <c r="O20" i="91"/>
  <c r="O27" i="91" s="1"/>
  <c r="Q13" i="91"/>
  <c r="Q20" i="91" s="1"/>
  <c r="Q27" i="91" s="1"/>
  <c r="O20" i="92"/>
  <c r="O27" i="92" s="1"/>
  <c r="Q13" i="92"/>
  <c r="Q20" i="92" s="1"/>
  <c r="Q27" i="92" s="1"/>
  <c r="Q13" i="86"/>
  <c r="Q20" i="86" s="1"/>
  <c r="Q27" i="86" s="1"/>
  <c r="O20" i="86"/>
  <c r="O27" i="86" s="1"/>
  <c r="O18" i="102"/>
  <c r="O25" i="102" s="1"/>
  <c r="O20" i="103"/>
  <c r="O27" i="103" s="1"/>
  <c r="Q13" i="103"/>
  <c r="Q20" i="103" s="1"/>
  <c r="Q27" i="103" s="1"/>
  <c r="O20" i="82"/>
  <c r="O27" i="82" s="1"/>
  <c r="Q13" i="82"/>
  <c r="Q20" i="82" s="1"/>
  <c r="Q27" i="82" s="1"/>
  <c r="O20" i="109"/>
  <c r="O27" i="109" s="1"/>
  <c r="Q13" i="109"/>
  <c r="Q20" i="109" s="1"/>
  <c r="Q27" i="109" s="1"/>
  <c r="O20" i="89"/>
  <c r="O27" i="89" s="1"/>
  <c r="Q13" i="89"/>
  <c r="Q20" i="89" s="1"/>
  <c r="Q27" i="89" s="1"/>
  <c r="O20" i="115"/>
  <c r="O27" i="115" s="1"/>
  <c r="Q13" i="115"/>
  <c r="Q20" i="115" s="1"/>
  <c r="Q27" i="115" s="1"/>
  <c r="O20" i="90"/>
  <c r="O27" i="90" s="1"/>
  <c r="Q13" i="90"/>
  <c r="Q20" i="90" s="1"/>
  <c r="Q27" i="90" s="1"/>
  <c r="O13" i="137"/>
  <c r="O20" i="78"/>
  <c r="O27" i="78" s="1"/>
  <c r="Q13" i="78"/>
  <c r="Q20" i="78" s="1"/>
  <c r="Q27" i="78" s="1"/>
  <c r="O20" i="101"/>
  <c r="O27" i="101" s="1"/>
  <c r="Q13" i="101"/>
  <c r="Q20" i="101" s="1"/>
  <c r="Q27" i="101" s="1"/>
  <c r="O20" i="102"/>
  <c r="O27" i="102" s="1"/>
  <c r="Q13" i="102"/>
  <c r="Q20" i="102" s="1"/>
  <c r="Q27" i="102" s="1"/>
  <c r="O20" i="111"/>
  <c r="O27" i="111" s="1"/>
  <c r="Q13" i="111"/>
  <c r="Q20" i="111" s="1"/>
  <c r="Q27" i="111" s="1"/>
  <c r="O20" i="87"/>
  <c r="O27" i="87" s="1"/>
  <c r="O13" i="139"/>
  <c r="Q13" i="87"/>
  <c r="Q20" i="87" s="1"/>
  <c r="Q27" i="87" s="1"/>
  <c r="O20" i="81"/>
  <c r="O27" i="81" s="1"/>
  <c r="Q13" i="81"/>
  <c r="Q20" i="81" s="1"/>
  <c r="Q27" i="81" s="1"/>
  <c r="I28" i="138"/>
  <c r="J28" i="138" s="1"/>
  <c r="H32" i="113"/>
  <c r="I31" i="113" s="1"/>
  <c r="H33" i="101"/>
  <c r="I32" i="101" s="1"/>
  <c r="J32" i="101" s="1"/>
  <c r="H32" i="116"/>
  <c r="I31" i="116" s="1"/>
  <c r="I30" i="116"/>
  <c r="J30" i="116" s="1"/>
  <c r="O17" i="105"/>
  <c r="O24" i="105" s="1"/>
  <c r="O14" i="105"/>
  <c r="O21" i="105" s="1"/>
  <c r="O28" i="105" s="1"/>
  <c r="CD25" i="145"/>
  <c r="O14" i="88"/>
  <c r="O21" i="88" s="1"/>
  <c r="O28" i="88" s="1"/>
  <c r="O17" i="82"/>
  <c r="O24" i="82" s="1"/>
  <c r="O14" i="82"/>
  <c r="O21" i="82" s="1"/>
  <c r="O28" i="82" s="1"/>
  <c r="O19" i="99"/>
  <c r="O26" i="99" s="1"/>
  <c r="O12" i="133"/>
  <c r="O19" i="133" s="1"/>
  <c r="O26" i="133" s="1"/>
  <c r="O24" i="102"/>
  <c r="O14" i="102"/>
  <c r="O11" i="115"/>
  <c r="O18" i="115" s="1"/>
  <c r="O25" i="115" s="1"/>
  <c r="CD22" i="145"/>
  <c r="O11" i="114" s="1"/>
  <c r="O18" i="114" s="1"/>
  <c r="O25" i="114" s="1"/>
  <c r="O14" i="112"/>
  <c r="O21" i="112" s="1"/>
  <c r="O28" i="112" s="1"/>
  <c r="O17" i="112"/>
  <c r="O24" i="112" s="1"/>
  <c r="O17" i="91"/>
  <c r="O24" i="91" s="1"/>
  <c r="O10" i="132"/>
  <c r="O14" i="91"/>
  <c r="O21" i="91" s="1"/>
  <c r="O28" i="91" s="1"/>
  <c r="CD24" i="145"/>
  <c r="O13" i="114" s="1"/>
  <c r="O19" i="108"/>
  <c r="O26" i="108" s="1"/>
  <c r="O12" i="134"/>
  <c r="O19" i="134" s="1"/>
  <c r="O26" i="134" s="1"/>
  <c r="O18" i="99"/>
  <c r="O25" i="99" s="1"/>
  <c r="O11" i="133"/>
  <c r="O18" i="133" s="1"/>
  <c r="O25" i="133" s="1"/>
  <c r="O17" i="110"/>
  <c r="O24" i="110" s="1"/>
  <c r="O14" i="110"/>
  <c r="O21" i="110" s="1"/>
  <c r="O28" i="110" s="1"/>
  <c r="O17" i="84"/>
  <c r="O24" i="84" s="1"/>
  <c r="O14" i="84"/>
  <c r="O21" i="84" s="1"/>
  <c r="O28" i="84" s="1"/>
  <c r="O14" i="99"/>
  <c r="O21" i="99" s="1"/>
  <c r="O28" i="99" s="1"/>
  <c r="O17" i="99"/>
  <c r="O24" i="99" s="1"/>
  <c r="O10" i="133"/>
  <c r="O12" i="131"/>
  <c r="O19" i="131" s="1"/>
  <c r="O26" i="131" s="1"/>
  <c r="O19" i="112"/>
  <c r="O26" i="112" s="1"/>
  <c r="O19" i="113"/>
  <c r="O26" i="113" s="1"/>
  <c r="O17" i="101"/>
  <c r="O24" i="101" s="1"/>
  <c r="O14" i="101"/>
  <c r="O21" i="101" s="1"/>
  <c r="O28" i="101" s="1"/>
  <c r="O17" i="86"/>
  <c r="O24" i="86" s="1"/>
  <c r="O14" i="86"/>
  <c r="O21" i="86" s="1"/>
  <c r="O28" i="86" s="1"/>
  <c r="O19" i="83"/>
  <c r="O26" i="83" s="1"/>
  <c r="O12" i="138"/>
  <c r="O19" i="138" s="1"/>
  <c r="O26" i="138" s="1"/>
  <c r="O18" i="113"/>
  <c r="O25" i="113" s="1"/>
  <c r="O14" i="109"/>
  <c r="O21" i="109" s="1"/>
  <c r="O28" i="109" s="1"/>
  <c r="O17" i="109"/>
  <c r="O24" i="109" s="1"/>
  <c r="O17" i="89"/>
  <c r="O24" i="89" s="1"/>
  <c r="O14" i="89"/>
  <c r="O21" i="89" s="1"/>
  <c r="O28" i="89" s="1"/>
  <c r="CF21" i="145"/>
  <c r="O10" i="115" s="1"/>
  <c r="CD21" i="145"/>
  <c r="O10" i="114" s="1"/>
  <c r="O17" i="90"/>
  <c r="O24" i="90" s="1"/>
  <c r="O14" i="90"/>
  <c r="O21" i="90" s="1"/>
  <c r="O28" i="90" s="1"/>
  <c r="O19" i="77"/>
  <c r="O26" i="77" s="1"/>
  <c r="Q12" i="127"/>
  <c r="Q19" i="127" s="1"/>
  <c r="Q26" i="127" s="1"/>
  <c r="CD23" i="145"/>
  <c r="O12" i="114" s="1"/>
  <c r="O19" i="114" s="1"/>
  <c r="O26" i="114" s="1"/>
  <c r="O12" i="115"/>
  <c r="O19" i="115" s="1"/>
  <c r="O26" i="115" s="1"/>
  <c r="O17" i="103"/>
  <c r="O24" i="103" s="1"/>
  <c r="O14" i="103"/>
  <c r="O21" i="103" s="1"/>
  <c r="O28" i="103" s="1"/>
  <c r="O17" i="113"/>
  <c r="O24" i="113" s="1"/>
  <c r="O14" i="113"/>
  <c r="O21" i="113" s="1"/>
  <c r="O28" i="113" s="1"/>
  <c r="O19" i="91"/>
  <c r="O26" i="91" s="1"/>
  <c r="O12" i="132"/>
  <c r="O19" i="132" s="1"/>
  <c r="O26" i="132" s="1"/>
  <c r="O17" i="107"/>
  <c r="O24" i="107" s="1"/>
  <c r="O14" i="107"/>
  <c r="O21" i="107" s="1"/>
  <c r="O28" i="107" s="1"/>
  <c r="O17" i="104"/>
  <c r="O24" i="104" s="1"/>
  <c r="O14" i="104"/>
  <c r="O21" i="104" s="1"/>
  <c r="O28" i="104" s="1"/>
  <c r="O17" i="95"/>
  <c r="O24" i="95" s="1"/>
  <c r="O14" i="95"/>
  <c r="O21" i="95" s="1"/>
  <c r="O28" i="95" s="1"/>
  <c r="O19" i="87"/>
  <c r="O26" i="87" s="1"/>
  <c r="O12" i="139"/>
  <c r="O19" i="139" s="1"/>
  <c r="O26" i="139" s="1"/>
  <c r="O18" i="87"/>
  <c r="O25" i="87" s="1"/>
  <c r="O11" i="139"/>
  <c r="O18" i="139" s="1"/>
  <c r="O25" i="139" s="1"/>
  <c r="O14" i="97"/>
  <c r="O21" i="97" s="1"/>
  <c r="O28" i="97" s="1"/>
  <c r="O17" i="97"/>
  <c r="O24" i="97" s="1"/>
  <c r="O17" i="87"/>
  <c r="O24" i="87" s="1"/>
  <c r="O14" i="87"/>
  <c r="O21" i="87" s="1"/>
  <c r="O28" i="87" s="1"/>
  <c r="O10" i="139"/>
  <c r="O18" i="83"/>
  <c r="O25" i="83" s="1"/>
  <c r="O11" i="138"/>
  <c r="O18" i="138" s="1"/>
  <c r="O25" i="138" s="1"/>
  <c r="O14" i="96"/>
  <c r="O21" i="96" s="1"/>
  <c r="O28" i="96" s="1"/>
  <c r="O17" i="96"/>
  <c r="O24" i="96" s="1"/>
  <c r="O17" i="106"/>
  <c r="O24" i="106" s="1"/>
  <c r="O14" i="106"/>
  <c r="O21" i="106" s="1"/>
  <c r="O28" i="106" s="1"/>
  <c r="O18" i="111"/>
  <c r="O25" i="111" s="1"/>
  <c r="O11" i="131"/>
  <c r="O18" i="131" s="1"/>
  <c r="O25" i="131" s="1"/>
  <c r="O17" i="92"/>
  <c r="O24" i="92" s="1"/>
  <c r="O14" i="92"/>
  <c r="O21" i="92" s="1"/>
  <c r="O28" i="92" s="1"/>
  <c r="O17" i="111"/>
  <c r="O24" i="111" s="1"/>
  <c r="O10" i="131"/>
  <c r="O14" i="111"/>
  <c r="O21" i="111" s="1"/>
  <c r="O28" i="111" s="1"/>
  <c r="O17" i="108"/>
  <c r="O24" i="108" s="1"/>
  <c r="O14" i="108"/>
  <c r="O21" i="108" s="1"/>
  <c r="O28" i="108" s="1"/>
  <c r="O10" i="134"/>
  <c r="O18" i="108"/>
  <c r="O25" i="108" s="1"/>
  <c r="O11" i="134"/>
  <c r="O18" i="134" s="1"/>
  <c r="O25" i="134" s="1"/>
  <c r="O18" i="91"/>
  <c r="O25" i="91" s="1"/>
  <c r="O11" i="132"/>
  <c r="O18" i="132" s="1"/>
  <c r="O25" i="132" s="1"/>
  <c r="O17" i="100"/>
  <c r="O24" i="100" s="1"/>
  <c r="O14" i="100"/>
  <c r="O21" i="100" s="1"/>
  <c r="O28" i="100" s="1"/>
  <c r="O17" i="93"/>
  <c r="O24" i="93" s="1"/>
  <c r="O14" i="93"/>
  <c r="O21" i="93" s="1"/>
  <c r="O28" i="93" s="1"/>
  <c r="O14" i="94"/>
  <c r="O21" i="94" s="1"/>
  <c r="O28" i="94" s="1"/>
  <c r="O17" i="94"/>
  <c r="O24" i="94" s="1"/>
  <c r="O17" i="98"/>
  <c r="O24" i="98" s="1"/>
  <c r="O14" i="98"/>
  <c r="O21" i="98" s="1"/>
  <c r="O28" i="98" s="1"/>
  <c r="O17" i="83"/>
  <c r="O24" i="83" s="1"/>
  <c r="O14" i="83"/>
  <c r="O21" i="83" s="1"/>
  <c r="O28" i="83" s="1"/>
  <c r="O10" i="138"/>
  <c r="Q13" i="127"/>
  <c r="Q20" i="127" s="1"/>
  <c r="Q27" i="127" s="1"/>
  <c r="Q11" i="127"/>
  <c r="Q18" i="127" s="1"/>
  <c r="Q25" i="127" s="1"/>
  <c r="Q12" i="103"/>
  <c r="Q19" i="103" s="1"/>
  <c r="Q26" i="103" s="1"/>
  <c r="P19" i="103"/>
  <c r="P26" i="103" s="1"/>
  <c r="P10" i="131"/>
  <c r="Q10" i="111"/>
  <c r="P14" i="111"/>
  <c r="P21" i="111" s="1"/>
  <c r="P28" i="111" s="1"/>
  <c r="P17" i="111"/>
  <c r="P24" i="111" s="1"/>
  <c r="P18" i="91"/>
  <c r="P25" i="91" s="1"/>
  <c r="P11" i="132"/>
  <c r="Q11" i="91"/>
  <c r="Q18" i="91" s="1"/>
  <c r="Q25" i="91" s="1"/>
  <c r="Q10" i="92"/>
  <c r="P17" i="92"/>
  <c r="P24" i="92" s="1"/>
  <c r="P14" i="92"/>
  <c r="P21" i="92" s="1"/>
  <c r="P28" i="92" s="1"/>
  <c r="Q12" i="82"/>
  <c r="Q19" i="82" s="1"/>
  <c r="Q26" i="82" s="1"/>
  <c r="P19" i="82"/>
  <c r="P26" i="82" s="1"/>
  <c r="P17" i="101"/>
  <c r="P24" i="101" s="1"/>
  <c r="Q10" i="101"/>
  <c r="P14" i="101"/>
  <c r="P21" i="101" s="1"/>
  <c r="P28" i="101" s="1"/>
  <c r="P19" i="89"/>
  <c r="P26" i="89" s="1"/>
  <c r="Q12" i="89"/>
  <c r="Q19" i="89" s="1"/>
  <c r="Q26" i="89" s="1"/>
  <c r="Q11" i="108"/>
  <c r="Q18" i="108" s="1"/>
  <c r="Q25" i="108" s="1"/>
  <c r="P18" i="108"/>
  <c r="P25" i="108" s="1"/>
  <c r="P11" i="134"/>
  <c r="P17" i="98"/>
  <c r="P24" i="98" s="1"/>
  <c r="Q10" i="98"/>
  <c r="P14" i="98"/>
  <c r="P21" i="98" s="1"/>
  <c r="P28" i="98" s="1"/>
  <c r="P18" i="101"/>
  <c r="P25" i="101" s="1"/>
  <c r="Q11" i="101"/>
  <c r="Q18" i="101" s="1"/>
  <c r="Q25" i="101" s="1"/>
  <c r="P18" i="82"/>
  <c r="P25" i="82" s="1"/>
  <c r="Q11" i="82"/>
  <c r="Q18" i="82" s="1"/>
  <c r="Q25" i="82" s="1"/>
  <c r="P18" i="95"/>
  <c r="P25" i="95" s="1"/>
  <c r="Q11" i="95"/>
  <c r="Q18" i="95" s="1"/>
  <c r="Q25" i="95" s="1"/>
  <c r="Q11" i="112"/>
  <c r="Q18" i="112" s="1"/>
  <c r="Q25" i="112" s="1"/>
  <c r="P18" i="112"/>
  <c r="P25" i="112" s="1"/>
  <c r="CE24" i="145"/>
  <c r="P13" i="114" s="1"/>
  <c r="P20" i="114" s="1"/>
  <c r="P27" i="114" s="1"/>
  <c r="P19" i="97"/>
  <c r="P26" i="97" s="1"/>
  <c r="Q12" i="97"/>
  <c r="Q19" i="97" s="1"/>
  <c r="Q26" i="97" s="1"/>
  <c r="P19" i="91"/>
  <c r="P26" i="91" s="1"/>
  <c r="Q12" i="91"/>
  <c r="Q19" i="91" s="1"/>
  <c r="Q26" i="91" s="1"/>
  <c r="P12" i="132"/>
  <c r="P18" i="98"/>
  <c r="P25" i="98" s="1"/>
  <c r="Q11" i="98"/>
  <c r="Q18" i="98" s="1"/>
  <c r="Q25" i="98" s="1"/>
  <c r="P17" i="82"/>
  <c r="P24" i="82" s="1"/>
  <c r="Q10" i="82"/>
  <c r="P14" i="82"/>
  <c r="P21" i="82" s="1"/>
  <c r="P28" i="82" s="1"/>
  <c r="Q11" i="88"/>
  <c r="Q18" i="88" s="1"/>
  <c r="Q25" i="88" s="1"/>
  <c r="Q11" i="104"/>
  <c r="Q18" i="104" s="1"/>
  <c r="Q25" i="104" s="1"/>
  <c r="P18" i="104"/>
  <c r="P25" i="104" s="1"/>
  <c r="Q12" i="108"/>
  <c r="Q19" i="108" s="1"/>
  <c r="Q26" i="108" s="1"/>
  <c r="P19" i="108"/>
  <c r="P26" i="108" s="1"/>
  <c r="P12" i="134"/>
  <c r="Q11" i="94"/>
  <c r="Q18" i="94" s="1"/>
  <c r="Q25" i="94" s="1"/>
  <c r="P18" i="94"/>
  <c r="P25" i="94" s="1"/>
  <c r="P17" i="84"/>
  <c r="P24" i="84" s="1"/>
  <c r="Q10" i="84"/>
  <c r="P14" i="84"/>
  <c r="P21" i="84" s="1"/>
  <c r="P28" i="84" s="1"/>
  <c r="P17" i="93"/>
  <c r="P24" i="93" s="1"/>
  <c r="Q10" i="93"/>
  <c r="P14" i="93"/>
  <c r="P21" i="93" s="1"/>
  <c r="P28" i="93" s="1"/>
  <c r="P17" i="83"/>
  <c r="P24" i="83" s="1"/>
  <c r="Q10" i="83"/>
  <c r="P14" i="83"/>
  <c r="P21" i="83" s="1"/>
  <c r="P28" i="83" s="1"/>
  <c r="P10" i="138"/>
  <c r="P18" i="99"/>
  <c r="P25" i="99" s="1"/>
  <c r="P11" i="133"/>
  <c r="Q11" i="99"/>
  <c r="Q18" i="99" s="1"/>
  <c r="Q25" i="99" s="1"/>
  <c r="Q11" i="110"/>
  <c r="Q18" i="110" s="1"/>
  <c r="Q25" i="110" s="1"/>
  <c r="P18" i="110"/>
  <c r="P25" i="110" s="1"/>
  <c r="Q12" i="92"/>
  <c r="Q19" i="92" s="1"/>
  <c r="Q26" i="92" s="1"/>
  <c r="P19" i="92"/>
  <c r="P26" i="92" s="1"/>
  <c r="Q10" i="106"/>
  <c r="P17" i="106"/>
  <c r="P24" i="106" s="1"/>
  <c r="P14" i="106"/>
  <c r="P21" i="106" s="1"/>
  <c r="P28" i="106" s="1"/>
  <c r="Q11" i="86"/>
  <c r="Q18" i="86" s="1"/>
  <c r="Q25" i="86" s="1"/>
  <c r="P18" i="86"/>
  <c r="P25" i="86" s="1"/>
  <c r="Q12" i="101"/>
  <c r="Q19" i="101" s="1"/>
  <c r="Q26" i="101" s="1"/>
  <c r="P19" i="101"/>
  <c r="P26" i="101" s="1"/>
  <c r="Q12" i="105"/>
  <c r="Q19" i="105" s="1"/>
  <c r="Q26" i="105" s="1"/>
  <c r="P19" i="105"/>
  <c r="P26" i="105" s="1"/>
  <c r="Q12" i="107"/>
  <c r="Q19" i="107" s="1"/>
  <c r="Q26" i="107" s="1"/>
  <c r="P19" i="107"/>
  <c r="P26" i="107" s="1"/>
  <c r="Q12" i="113"/>
  <c r="Q19" i="113" s="1"/>
  <c r="Q26" i="113" s="1"/>
  <c r="P19" i="113"/>
  <c r="P26" i="113" s="1"/>
  <c r="Q11" i="89"/>
  <c r="Q18" i="89" s="1"/>
  <c r="Q25" i="89" s="1"/>
  <c r="P18" i="89"/>
  <c r="P25" i="89" s="1"/>
  <c r="P18" i="90"/>
  <c r="P25" i="90" s="1"/>
  <c r="Q11" i="90"/>
  <c r="Q18" i="90" s="1"/>
  <c r="Q25" i="90" s="1"/>
  <c r="P14" i="108"/>
  <c r="P21" i="108" s="1"/>
  <c r="P28" i="108" s="1"/>
  <c r="Q10" i="108"/>
  <c r="P10" i="134"/>
  <c r="P17" i="108"/>
  <c r="P24" i="108" s="1"/>
  <c r="Q10" i="104"/>
  <c r="P14" i="104"/>
  <c r="P21" i="104" s="1"/>
  <c r="P28" i="104" s="1"/>
  <c r="P17" i="104"/>
  <c r="P24" i="104" s="1"/>
  <c r="Q11" i="102"/>
  <c r="P25" i="102"/>
  <c r="P17" i="87"/>
  <c r="P24" i="87" s="1"/>
  <c r="Q10" i="87"/>
  <c r="P14" i="87"/>
  <c r="P21" i="87" s="1"/>
  <c r="P28" i="87" s="1"/>
  <c r="P10" i="139"/>
  <c r="Q11" i="96"/>
  <c r="Q18" i="96" s="1"/>
  <c r="Q25" i="96" s="1"/>
  <c r="P18" i="96"/>
  <c r="P25" i="96" s="1"/>
  <c r="P19" i="106"/>
  <c r="P26" i="106" s="1"/>
  <c r="Q12" i="106"/>
  <c r="Q19" i="106" s="1"/>
  <c r="Q26" i="106" s="1"/>
  <c r="Q12" i="93"/>
  <c r="Q19" i="93" s="1"/>
  <c r="Q26" i="93" s="1"/>
  <c r="P19" i="93"/>
  <c r="P26" i="93" s="1"/>
  <c r="P19" i="98"/>
  <c r="P26" i="98" s="1"/>
  <c r="Q12" i="98"/>
  <c r="Q19" i="98" s="1"/>
  <c r="Q26" i="98" s="1"/>
  <c r="P18" i="105"/>
  <c r="P25" i="105" s="1"/>
  <c r="Q11" i="105"/>
  <c r="Q18" i="105" s="1"/>
  <c r="Q25" i="105" s="1"/>
  <c r="P18" i="107"/>
  <c r="P25" i="107" s="1"/>
  <c r="Q11" i="107"/>
  <c r="Q18" i="107" s="1"/>
  <c r="Q25" i="107" s="1"/>
  <c r="Q11" i="113"/>
  <c r="Q18" i="113" s="1"/>
  <c r="Q25" i="113" s="1"/>
  <c r="P18" i="113"/>
  <c r="P25" i="113" s="1"/>
  <c r="Q10" i="89"/>
  <c r="P17" i="89"/>
  <c r="P24" i="89" s="1"/>
  <c r="P14" i="89"/>
  <c r="P21" i="89" s="1"/>
  <c r="P28" i="89" s="1"/>
  <c r="Q10" i="90"/>
  <c r="P17" i="90"/>
  <c r="P24" i="90" s="1"/>
  <c r="P14" i="90"/>
  <c r="P21" i="90" s="1"/>
  <c r="P28" i="90" s="1"/>
  <c r="P12" i="115"/>
  <c r="CE23" i="145"/>
  <c r="P12" i="114" s="1"/>
  <c r="Q10" i="103"/>
  <c r="P14" i="103"/>
  <c r="P21" i="103" s="1"/>
  <c r="P28" i="103" s="1"/>
  <c r="P17" i="103"/>
  <c r="P24" i="103" s="1"/>
  <c r="P14" i="88"/>
  <c r="P21" i="88" s="1"/>
  <c r="P28" i="88" s="1"/>
  <c r="Q10" i="88"/>
  <c r="Q17" i="88" s="1"/>
  <c r="Q24" i="88" s="1"/>
  <c r="P17" i="105"/>
  <c r="P24" i="105" s="1"/>
  <c r="Q10" i="105"/>
  <c r="P14" i="105"/>
  <c r="P21" i="105" s="1"/>
  <c r="P28" i="105" s="1"/>
  <c r="Q11" i="111"/>
  <c r="Q18" i="111" s="1"/>
  <c r="Q25" i="111" s="1"/>
  <c r="P18" i="111"/>
  <c r="P25" i="111" s="1"/>
  <c r="P11" i="131"/>
  <c r="Q11" i="103"/>
  <c r="Q18" i="103" s="1"/>
  <c r="Q25" i="103" s="1"/>
  <c r="P18" i="103"/>
  <c r="P25" i="103" s="1"/>
  <c r="Q12" i="90"/>
  <c r="Q19" i="90" s="1"/>
  <c r="Q26" i="90" s="1"/>
  <c r="P19" i="90"/>
  <c r="P26" i="90" s="1"/>
  <c r="P17" i="100"/>
  <c r="P24" i="100" s="1"/>
  <c r="Q10" i="100"/>
  <c r="Q17" i="100" s="1"/>
  <c r="Q24" i="100" s="1"/>
  <c r="P14" i="100"/>
  <c r="P21" i="100" s="1"/>
  <c r="P28" i="100" s="1"/>
  <c r="Q10" i="86"/>
  <c r="P14" i="86"/>
  <c r="P21" i="86" s="1"/>
  <c r="P28" i="86" s="1"/>
  <c r="P17" i="86"/>
  <c r="P24" i="86" s="1"/>
  <c r="Q12" i="88"/>
  <c r="Q19" i="88" s="1"/>
  <c r="Q26" i="88" s="1"/>
  <c r="P19" i="109"/>
  <c r="P26" i="109" s="1"/>
  <c r="Q12" i="109"/>
  <c r="Q19" i="109" s="1"/>
  <c r="Q26" i="109" s="1"/>
  <c r="P18" i="97"/>
  <c r="P25" i="97" s="1"/>
  <c r="Q11" i="97"/>
  <c r="Q18" i="97" s="1"/>
  <c r="Q25" i="97" s="1"/>
  <c r="P14" i="107"/>
  <c r="P21" i="107" s="1"/>
  <c r="P28" i="107" s="1"/>
  <c r="Q10" i="107"/>
  <c r="P17" i="107"/>
  <c r="P24" i="107" s="1"/>
  <c r="P19" i="104"/>
  <c r="P26" i="104" s="1"/>
  <c r="Q12" i="104"/>
  <c r="Q19" i="104" s="1"/>
  <c r="Q26" i="104" s="1"/>
  <c r="P19" i="87"/>
  <c r="P26" i="87" s="1"/>
  <c r="Q12" i="87"/>
  <c r="Q19" i="87" s="1"/>
  <c r="Q26" i="87" s="1"/>
  <c r="P12" i="139"/>
  <c r="P19" i="95"/>
  <c r="P26" i="95" s="1"/>
  <c r="Q12" i="95"/>
  <c r="Q19" i="95" s="1"/>
  <c r="Q26" i="95" s="1"/>
  <c r="Q11" i="93"/>
  <c r="Q18" i="93" s="1"/>
  <c r="Q25" i="93" s="1"/>
  <c r="P18" i="93"/>
  <c r="P25" i="93" s="1"/>
  <c r="P12" i="131"/>
  <c r="P19" i="112"/>
  <c r="P26" i="112" s="1"/>
  <c r="Q12" i="112"/>
  <c r="Q19" i="112" s="1"/>
  <c r="Q26" i="112" s="1"/>
  <c r="P26" i="102"/>
  <c r="Q12" i="102"/>
  <c r="P18" i="100"/>
  <c r="P25" i="100" s="1"/>
  <c r="Q11" i="100"/>
  <c r="Q11" i="83"/>
  <c r="Q18" i="83" s="1"/>
  <c r="Q25" i="83" s="1"/>
  <c r="P18" i="83"/>
  <c r="P25" i="83" s="1"/>
  <c r="P11" i="138"/>
  <c r="Q10" i="113"/>
  <c r="P17" i="113"/>
  <c r="P24" i="113" s="1"/>
  <c r="P14" i="113"/>
  <c r="P21" i="113" s="1"/>
  <c r="P28" i="113" s="1"/>
  <c r="P14" i="94"/>
  <c r="P21" i="94" s="1"/>
  <c r="P28" i="94" s="1"/>
  <c r="Q10" i="94"/>
  <c r="P17" i="94"/>
  <c r="P24" i="94" s="1"/>
  <c r="P17" i="96"/>
  <c r="P24" i="96" s="1"/>
  <c r="Q10" i="96"/>
  <c r="P14" i="96"/>
  <c r="P21" i="96" s="1"/>
  <c r="P28" i="96" s="1"/>
  <c r="Q11" i="106"/>
  <c r="Q18" i="106" s="1"/>
  <c r="Q25" i="106" s="1"/>
  <c r="P18" i="106"/>
  <c r="P25" i="106" s="1"/>
  <c r="Q12" i="86"/>
  <c r="Q19" i="86" s="1"/>
  <c r="Q26" i="86" s="1"/>
  <c r="P19" i="86"/>
  <c r="P26" i="86" s="1"/>
  <c r="P17" i="99"/>
  <c r="P24" i="99" s="1"/>
  <c r="P10" i="133"/>
  <c r="Q10" i="99"/>
  <c r="P14" i="99"/>
  <c r="P21" i="99" s="1"/>
  <c r="P28" i="99" s="1"/>
  <c r="P14" i="110"/>
  <c r="P21" i="110" s="1"/>
  <c r="P28" i="110" s="1"/>
  <c r="Q10" i="110"/>
  <c r="P17" i="110"/>
  <c r="P24" i="110" s="1"/>
  <c r="Q11" i="92"/>
  <c r="Q18" i="92" s="1"/>
  <c r="Q25" i="92" s="1"/>
  <c r="P18" i="92"/>
  <c r="P25" i="92" s="1"/>
  <c r="Q12" i="111"/>
  <c r="Q19" i="111" s="1"/>
  <c r="Q26" i="111" s="1"/>
  <c r="P19" i="111"/>
  <c r="P26" i="111" s="1"/>
  <c r="P19" i="84"/>
  <c r="P26" i="84" s="1"/>
  <c r="Q12" i="84"/>
  <c r="Q19" i="84" s="1"/>
  <c r="Q26" i="84" s="1"/>
  <c r="Q11" i="109"/>
  <c r="Q18" i="109" s="1"/>
  <c r="Q25" i="109" s="1"/>
  <c r="P18" i="109"/>
  <c r="P25" i="109" s="1"/>
  <c r="P11" i="115"/>
  <c r="CE22" i="145"/>
  <c r="P11" i="114" s="1"/>
  <c r="P14" i="97"/>
  <c r="P21" i="97" s="1"/>
  <c r="P28" i="97" s="1"/>
  <c r="Q10" i="97"/>
  <c r="P17" i="97"/>
  <c r="P24" i="97" s="1"/>
  <c r="P17" i="95"/>
  <c r="P24" i="95" s="1"/>
  <c r="Q10" i="95"/>
  <c r="P14" i="95"/>
  <c r="P21" i="95" s="1"/>
  <c r="P28" i="95" s="1"/>
  <c r="Q10" i="91"/>
  <c r="P14" i="91"/>
  <c r="P21" i="91" s="1"/>
  <c r="P28" i="91" s="1"/>
  <c r="P10" i="132"/>
  <c r="P17" i="91"/>
  <c r="P24" i="91" s="1"/>
  <c r="Q10" i="112"/>
  <c r="P17" i="112"/>
  <c r="P24" i="112" s="1"/>
  <c r="P14" i="112"/>
  <c r="P21" i="112" s="1"/>
  <c r="P28" i="112" s="1"/>
  <c r="Q11" i="87"/>
  <c r="Q18" i="87" s="1"/>
  <c r="Q25" i="87" s="1"/>
  <c r="P18" i="87"/>
  <c r="P25" i="87" s="1"/>
  <c r="P11" i="139"/>
  <c r="P19" i="96"/>
  <c r="P26" i="96" s="1"/>
  <c r="Q12" i="96"/>
  <c r="Q19" i="96" s="1"/>
  <c r="Q26" i="96" s="1"/>
  <c r="CE25" i="145"/>
  <c r="P24" i="102"/>
  <c r="Q10" i="102"/>
  <c r="Q17" i="102" s="1"/>
  <c r="P14" i="102"/>
  <c r="Q12" i="99"/>
  <c r="Q19" i="99" s="1"/>
  <c r="Q26" i="99" s="1"/>
  <c r="P12" i="133"/>
  <c r="P19" i="99"/>
  <c r="P26" i="99" s="1"/>
  <c r="Q12" i="110"/>
  <c r="Q19" i="110" s="1"/>
  <c r="Q26" i="110" s="1"/>
  <c r="P19" i="110"/>
  <c r="P26" i="110" s="1"/>
  <c r="Q12" i="100"/>
  <c r="Q19" i="100" s="1"/>
  <c r="Q26" i="100" s="1"/>
  <c r="P19" i="100"/>
  <c r="P26" i="100" s="1"/>
  <c r="Q12" i="94"/>
  <c r="Q19" i="94" s="1"/>
  <c r="Q26" i="94" s="1"/>
  <c r="P19" i="94"/>
  <c r="P26" i="94" s="1"/>
  <c r="P19" i="83"/>
  <c r="P26" i="83" s="1"/>
  <c r="Q12" i="83"/>
  <c r="Q19" i="83" s="1"/>
  <c r="Q26" i="83" s="1"/>
  <c r="P12" i="138"/>
  <c r="Q11" i="84"/>
  <c r="Q18" i="84" s="1"/>
  <c r="Q25" i="84" s="1"/>
  <c r="P18" i="84"/>
  <c r="P25" i="84" s="1"/>
  <c r="P17" i="109"/>
  <c r="P24" i="109" s="1"/>
  <c r="Q10" i="109"/>
  <c r="P14" i="109"/>
  <c r="P21" i="109" s="1"/>
  <c r="P28" i="109" s="1"/>
  <c r="CG21" i="145"/>
  <c r="P10" i="115" s="1"/>
  <c r="CE21" i="145"/>
  <c r="P10" i="114" s="1"/>
  <c r="P21" i="128"/>
  <c r="P28" i="128" s="1"/>
  <c r="R14" i="128"/>
  <c r="R21" i="128" s="1"/>
  <c r="R28" i="128" s="1"/>
  <c r="Q11" i="79"/>
  <c r="Q18" i="79" s="1"/>
  <c r="Q25" i="79" s="1"/>
  <c r="O18" i="79"/>
  <c r="O25" i="79" s="1"/>
  <c r="H31" i="88"/>
  <c r="I30" i="88" s="1"/>
  <c r="H30" i="132"/>
  <c r="H10" i="103"/>
  <c r="I9" i="103" s="1"/>
  <c r="I28" i="136"/>
  <c r="J28" i="136" s="1"/>
  <c r="H30" i="136"/>
  <c r="H31" i="136" s="1"/>
  <c r="H30" i="97"/>
  <c r="I29" i="97" s="1"/>
  <c r="H10" i="94"/>
  <c r="I9" i="94" s="1"/>
  <c r="H10" i="97"/>
  <c r="H8" i="115"/>
  <c r="I7" i="134"/>
  <c r="J7" i="134" s="1"/>
  <c r="H9" i="134"/>
  <c r="Q7" i="81"/>
  <c r="H30" i="106"/>
  <c r="H12" i="93"/>
  <c r="Q7" i="79"/>
  <c r="H11" i="79"/>
  <c r="H11" i="109"/>
  <c r="I10" i="109" s="1"/>
  <c r="P17" i="81"/>
  <c r="P24" i="81" s="1"/>
  <c r="P14" i="81"/>
  <c r="P21" i="81" s="1"/>
  <c r="P28" i="81" s="1"/>
  <c r="P17" i="116"/>
  <c r="P24" i="116" s="1"/>
  <c r="P14" i="116"/>
  <c r="P21" i="116" s="1"/>
  <c r="P28" i="116" s="1"/>
  <c r="P24" i="127"/>
  <c r="P14" i="127"/>
  <c r="P21" i="127" s="1"/>
  <c r="P28" i="127" s="1"/>
  <c r="P10" i="136"/>
  <c r="P17" i="78"/>
  <c r="P24" i="78" s="1"/>
  <c r="P14" i="78"/>
  <c r="P21" i="78" s="1"/>
  <c r="P28" i="78" s="1"/>
  <c r="P10" i="137"/>
  <c r="Q12" i="81"/>
  <c r="Q19" i="81" s="1"/>
  <c r="Q26" i="81" s="1"/>
  <c r="O19" i="81"/>
  <c r="O26" i="81" s="1"/>
  <c r="P20" i="128"/>
  <c r="P27" i="128" s="1"/>
  <c r="R13" i="128"/>
  <c r="R20" i="128" s="1"/>
  <c r="R27" i="128" s="1"/>
  <c r="I29" i="133"/>
  <c r="J29" i="133" s="1"/>
  <c r="H31" i="133"/>
  <c r="H31" i="83"/>
  <c r="I30" i="83" s="1"/>
  <c r="H11" i="104"/>
  <c r="I10" i="104" s="1"/>
  <c r="H9" i="91"/>
  <c r="I8" i="91" s="1"/>
  <c r="H34" i="85"/>
  <c r="I8" i="103"/>
  <c r="J8" i="103" s="1"/>
  <c r="H32" i="103"/>
  <c r="H33" i="87"/>
  <c r="I32" i="87" s="1"/>
  <c r="H30" i="111"/>
  <c r="H12" i="106"/>
  <c r="I11" i="106" s="1"/>
  <c r="H11" i="101"/>
  <c r="H34" i="77"/>
  <c r="I33" i="77" s="1"/>
  <c r="J32" i="77"/>
  <c r="O7" i="136"/>
  <c r="Q3" i="136"/>
  <c r="Q5" i="136"/>
  <c r="H32" i="91"/>
  <c r="I31" i="91" s="1"/>
  <c r="H12" i="80"/>
  <c r="I11" i="80" s="1"/>
  <c r="H32" i="94"/>
  <c r="I31" i="94" s="1"/>
  <c r="I9" i="109"/>
  <c r="J9" i="109" s="1"/>
  <c r="H10" i="107"/>
  <c r="I9" i="107" s="1"/>
  <c r="P19" i="78"/>
  <c r="P26" i="78" s="1"/>
  <c r="P12" i="137"/>
  <c r="P19" i="137" s="1"/>
  <c r="P26" i="137" s="1"/>
  <c r="P17" i="85"/>
  <c r="P24" i="85" s="1"/>
  <c r="P14" i="85"/>
  <c r="P21" i="85" s="1"/>
  <c r="P28" i="85" s="1"/>
  <c r="P17" i="80"/>
  <c r="P24" i="80" s="1"/>
  <c r="P14" i="80"/>
  <c r="P21" i="80" s="1"/>
  <c r="P28" i="80" s="1"/>
  <c r="Q18" i="128"/>
  <c r="Q25" i="128" s="1"/>
  <c r="Q15" i="128"/>
  <c r="Q22" i="128" s="1"/>
  <c r="Q29" i="128" s="1"/>
  <c r="Q7" i="77"/>
  <c r="Q11" i="77"/>
  <c r="Q18" i="77" s="1"/>
  <c r="Q25" i="77" s="1"/>
  <c r="O17" i="77"/>
  <c r="O24" i="77" s="1"/>
  <c r="Q10" i="77"/>
  <c r="O14" i="77"/>
  <c r="O21" i="77" s="1"/>
  <c r="O28" i="77" s="1"/>
  <c r="O18" i="78"/>
  <c r="O25" i="78" s="1"/>
  <c r="Q11" i="78"/>
  <c r="Q18" i="78" s="1"/>
  <c r="Q25" i="78" s="1"/>
  <c r="O11" i="137"/>
  <c r="Q10" i="80"/>
  <c r="O17" i="80"/>
  <c r="O24" i="80" s="1"/>
  <c r="O14" i="80"/>
  <c r="O21" i="80" s="1"/>
  <c r="O28" i="80" s="1"/>
  <c r="O26" i="127"/>
  <c r="O12" i="136"/>
  <c r="O11" i="136"/>
  <c r="O25" i="127"/>
  <c r="Q10" i="85"/>
  <c r="O17" i="85"/>
  <c r="O24" i="85" s="1"/>
  <c r="O14" i="85"/>
  <c r="O21" i="85" s="1"/>
  <c r="O28" i="85" s="1"/>
  <c r="O18" i="81"/>
  <c r="O25" i="81" s="1"/>
  <c r="Q11" i="81"/>
  <c r="Q18" i="81" s="1"/>
  <c r="Q25" i="81" s="1"/>
  <c r="O17" i="81"/>
  <c r="O24" i="81" s="1"/>
  <c r="Q10" i="81"/>
  <c r="O14" i="81"/>
  <c r="O21" i="81" s="1"/>
  <c r="O28" i="81" s="1"/>
  <c r="R11" i="128"/>
  <c r="P18" i="128"/>
  <c r="P25" i="128" s="1"/>
  <c r="P15" i="128"/>
  <c r="P22" i="128" s="1"/>
  <c r="P29" i="128" s="1"/>
  <c r="I29" i="83"/>
  <c r="J29" i="83" s="1"/>
  <c r="I9" i="104"/>
  <c r="J9" i="104" s="1"/>
  <c r="H9" i="138"/>
  <c r="J7" i="138"/>
  <c r="H11" i="90"/>
  <c r="J9" i="90"/>
  <c r="H10" i="84"/>
  <c r="J8" i="84"/>
  <c r="J7" i="108"/>
  <c r="H9" i="108"/>
  <c r="J9" i="113"/>
  <c r="H11" i="113"/>
  <c r="I10" i="113" s="1"/>
  <c r="Q4" i="136"/>
  <c r="Q7" i="85"/>
  <c r="I28" i="134"/>
  <c r="J28" i="134" s="1"/>
  <c r="H11" i="116"/>
  <c r="I10" i="116" s="1"/>
  <c r="J9" i="116"/>
  <c r="I7" i="133"/>
  <c r="J7" i="133" s="1"/>
  <c r="H9" i="133"/>
  <c r="I8" i="133" s="1"/>
  <c r="I30" i="103"/>
  <c r="J30" i="103" s="1"/>
  <c r="J9" i="111"/>
  <c r="H11" i="111"/>
  <c r="I10" i="111" s="1"/>
  <c r="H11" i="110"/>
  <c r="I10" i="110" s="1"/>
  <c r="J9" i="110"/>
  <c r="H30" i="93"/>
  <c r="J28" i="93"/>
  <c r="I8" i="97"/>
  <c r="J8" i="97" s="1"/>
  <c r="J8" i="77"/>
  <c r="H10" i="77"/>
  <c r="I9" i="77" s="1"/>
  <c r="J29" i="104"/>
  <c r="H31" i="104"/>
  <c r="H31" i="105"/>
  <c r="J29" i="105"/>
  <c r="H33" i="114"/>
  <c r="I32" i="114" s="1"/>
  <c r="J31" i="114"/>
  <c r="I10" i="106"/>
  <c r="J10" i="106" s="1"/>
  <c r="H33" i="86"/>
  <c r="J31" i="86"/>
  <c r="I9" i="101"/>
  <c r="J9" i="101" s="1"/>
  <c r="H32" i="102"/>
  <c r="I31" i="102" s="1"/>
  <c r="J30" i="102"/>
  <c r="Q7" i="116"/>
  <c r="J10" i="100"/>
  <c r="H12" i="100"/>
  <c r="J31" i="95"/>
  <c r="H33" i="95"/>
  <c r="I10" i="93"/>
  <c r="J10" i="93" s="1"/>
  <c r="I30" i="91"/>
  <c r="J30" i="91" s="1"/>
  <c r="H11" i="96"/>
  <c r="I10" i="96" s="1"/>
  <c r="J9" i="96"/>
  <c r="O7" i="137"/>
  <c r="Q3" i="137"/>
  <c r="I9" i="79"/>
  <c r="J9" i="79" s="1"/>
  <c r="H10" i="98"/>
  <c r="I9" i="98" s="1"/>
  <c r="J8" i="98"/>
  <c r="J8" i="88"/>
  <c r="H10" i="88"/>
  <c r="I9" i="88" s="1"/>
  <c r="I28" i="131"/>
  <c r="J28" i="131" s="1"/>
  <c r="I6" i="130"/>
  <c r="J6" i="130" s="1"/>
  <c r="H8" i="130"/>
  <c r="H9" i="130" s="1"/>
  <c r="I8" i="107"/>
  <c r="J8" i="107" s="1"/>
  <c r="P17" i="79"/>
  <c r="P24" i="79" s="1"/>
  <c r="P14" i="79"/>
  <c r="P21" i="79" s="1"/>
  <c r="P28" i="79" s="1"/>
  <c r="P18" i="78"/>
  <c r="P25" i="78" s="1"/>
  <c r="P11" i="137"/>
  <c r="P18" i="137" s="1"/>
  <c r="P25" i="137" s="1"/>
  <c r="P26" i="127"/>
  <c r="P12" i="136"/>
  <c r="P19" i="136" s="1"/>
  <c r="P26" i="136" s="1"/>
  <c r="O17" i="78"/>
  <c r="O24" i="78" s="1"/>
  <c r="Q10" i="78"/>
  <c r="O14" i="78"/>
  <c r="O21" i="78" s="1"/>
  <c r="O28" i="78" s="1"/>
  <c r="O10" i="137"/>
  <c r="H31" i="90"/>
  <c r="I30" i="90" s="1"/>
  <c r="H10" i="95"/>
  <c r="J8" i="95"/>
  <c r="I29" i="134"/>
  <c r="J29" i="134" s="1"/>
  <c r="H31" i="134"/>
  <c r="I30" i="134" s="1"/>
  <c r="H33" i="127"/>
  <c r="I32" i="127" s="1"/>
  <c r="J10" i="87"/>
  <c r="H12" i="87"/>
  <c r="I29" i="130"/>
  <c r="J29" i="130" s="1"/>
  <c r="H31" i="130"/>
  <c r="H32" i="130" s="1"/>
  <c r="I31" i="130" s="1"/>
  <c r="H32" i="112"/>
  <c r="I31" i="112" s="1"/>
  <c r="H10" i="83"/>
  <c r="I9" i="83" s="1"/>
  <c r="P7" i="137"/>
  <c r="Q4" i="137"/>
  <c r="J8" i="85"/>
  <c r="H10" i="85"/>
  <c r="I7" i="137"/>
  <c r="J7" i="137" s="1"/>
  <c r="H9" i="137"/>
  <c r="H9" i="89"/>
  <c r="J7" i="89"/>
  <c r="I29" i="131"/>
  <c r="J29" i="131" s="1"/>
  <c r="H31" i="131"/>
  <c r="J30" i="110"/>
  <c r="H32" i="110"/>
  <c r="J30" i="108"/>
  <c r="H32" i="108"/>
  <c r="Q11" i="85"/>
  <c r="Q18" i="85" s="1"/>
  <c r="Q25" i="85" s="1"/>
  <c r="O18" i="85"/>
  <c r="O25" i="85" s="1"/>
  <c r="O24" i="127"/>
  <c r="Q10" i="127"/>
  <c r="Q17" i="127" s="1"/>
  <c r="O14" i="127"/>
  <c r="O21" i="127" s="1"/>
  <c r="O28" i="127" s="1"/>
  <c r="O10" i="136"/>
  <c r="I28" i="132"/>
  <c r="J28" i="132" s="1"/>
  <c r="I31" i="127"/>
  <c r="J31" i="127" s="1"/>
  <c r="I28" i="97"/>
  <c r="J28" i="97" s="1"/>
  <c r="I31" i="128"/>
  <c r="J29" i="128"/>
  <c r="K29" i="128" s="1"/>
  <c r="H32" i="89"/>
  <c r="I31" i="89" s="1"/>
  <c r="H33" i="100"/>
  <c r="I32" i="100" s="1"/>
  <c r="J31" i="100"/>
  <c r="H33" i="84"/>
  <c r="H31" i="81"/>
  <c r="J29" i="81"/>
  <c r="O19" i="80"/>
  <c r="O26" i="80" s="1"/>
  <c r="Q12" i="80"/>
  <c r="Q19" i="80" s="1"/>
  <c r="Q26" i="80" s="1"/>
  <c r="Q11" i="80"/>
  <c r="Q18" i="80" s="1"/>
  <c r="Q25" i="80" s="1"/>
  <c r="O18" i="80"/>
  <c r="O25" i="80" s="1"/>
  <c r="O18" i="116"/>
  <c r="O25" i="116" s="1"/>
  <c r="Q11" i="116"/>
  <c r="Q18" i="116" s="1"/>
  <c r="Q25" i="116" s="1"/>
  <c r="O17" i="116"/>
  <c r="O24" i="116" s="1"/>
  <c r="Q10" i="116"/>
  <c r="O14" i="116"/>
  <c r="O21" i="116" s="1"/>
  <c r="O28" i="116" s="1"/>
  <c r="Q12" i="79"/>
  <c r="Q19" i="79" s="1"/>
  <c r="Q26" i="79" s="1"/>
  <c r="O19" i="79"/>
  <c r="O26" i="79" s="1"/>
  <c r="Q10" i="79"/>
  <c r="O14" i="79"/>
  <c r="O21" i="79" s="1"/>
  <c r="O28" i="79" s="1"/>
  <c r="O17" i="79"/>
  <c r="O24" i="79" s="1"/>
  <c r="O19" i="85"/>
  <c r="O26" i="85" s="1"/>
  <c r="Q12" i="85"/>
  <c r="Q19" i="85" s="1"/>
  <c r="Q26" i="85" s="1"/>
  <c r="O19" i="116"/>
  <c r="O26" i="116" s="1"/>
  <c r="Q12" i="116"/>
  <c r="Q19" i="116" s="1"/>
  <c r="Q26" i="116" s="1"/>
  <c r="P19" i="128"/>
  <c r="P26" i="128" s="1"/>
  <c r="R12" i="128"/>
  <c r="R19" i="128" s="1"/>
  <c r="R26" i="128" s="1"/>
  <c r="O19" i="78"/>
  <c r="O26" i="78" s="1"/>
  <c r="Q12" i="78"/>
  <c r="Q19" i="78" s="1"/>
  <c r="Q26" i="78" s="1"/>
  <c r="O12" i="137"/>
  <c r="I28" i="139"/>
  <c r="J28" i="139" s="1"/>
  <c r="H30" i="139"/>
  <c r="H31" i="139" s="1"/>
  <c r="I29" i="88"/>
  <c r="J29" i="88" s="1"/>
  <c r="H33" i="92"/>
  <c r="J31" i="92"/>
  <c r="H31" i="109"/>
  <c r="J29" i="109"/>
  <c r="I30" i="109"/>
  <c r="J7" i="99"/>
  <c r="H9" i="99"/>
  <c r="J11" i="127"/>
  <c r="H13" i="127"/>
  <c r="J30" i="115"/>
  <c r="H32" i="115"/>
  <c r="J8" i="112"/>
  <c r="H10" i="112"/>
  <c r="I29" i="90"/>
  <c r="J29" i="90" s="1"/>
  <c r="I7" i="91"/>
  <c r="J7" i="91" s="1"/>
  <c r="H30" i="78"/>
  <c r="I29" i="78" s="1"/>
  <c r="J28" i="78"/>
  <c r="J8" i="114"/>
  <c r="H10" i="114"/>
  <c r="I9" i="114" s="1"/>
  <c r="I32" i="85"/>
  <c r="J32" i="85" s="1"/>
  <c r="J9" i="92"/>
  <c r="H11" i="92"/>
  <c r="I29" i="138"/>
  <c r="J29" i="138" s="1"/>
  <c r="H31" i="138"/>
  <c r="H31" i="96"/>
  <c r="J29" i="96"/>
  <c r="Q7" i="80"/>
  <c r="H10" i="78"/>
  <c r="I9" i="78" s="1"/>
  <c r="J8" i="78"/>
  <c r="I30" i="112"/>
  <c r="J30" i="112" s="1"/>
  <c r="J8" i="86"/>
  <c r="H10" i="86"/>
  <c r="J9" i="102"/>
  <c r="H11" i="102"/>
  <c r="I10" i="102" s="1"/>
  <c r="I8" i="94"/>
  <c r="J8" i="94" s="1"/>
  <c r="I28" i="137"/>
  <c r="J28" i="137" s="1"/>
  <c r="H30" i="137"/>
  <c r="H31" i="137" s="1"/>
  <c r="I31" i="87"/>
  <c r="J31" i="87" s="1"/>
  <c r="I28" i="111"/>
  <c r="J28" i="111" s="1"/>
  <c r="I6" i="115"/>
  <c r="J6" i="115" s="1"/>
  <c r="I30" i="89"/>
  <c r="J30" i="89" s="1"/>
  <c r="H31" i="98"/>
  <c r="I30" i="98" s="1"/>
  <c r="J29" i="98"/>
  <c r="I8" i="83"/>
  <c r="J8" i="83" s="1"/>
  <c r="J31" i="80"/>
  <c r="H33" i="80"/>
  <c r="I32" i="80" s="1"/>
  <c r="J9" i="82"/>
  <c r="H11" i="82"/>
  <c r="I31" i="84"/>
  <c r="J31" i="84" s="1"/>
  <c r="P7" i="136"/>
  <c r="H34" i="99"/>
  <c r="J32" i="99"/>
  <c r="H9" i="131"/>
  <c r="I7" i="131"/>
  <c r="J7" i="131" s="1"/>
  <c r="R8" i="128"/>
  <c r="Q7" i="127"/>
  <c r="H31" i="79"/>
  <c r="J29" i="79"/>
  <c r="J9" i="105"/>
  <c r="H11" i="105"/>
  <c r="J8" i="81"/>
  <c r="H10" i="81"/>
  <c r="I28" i="106"/>
  <c r="J28" i="106" s="1"/>
  <c r="Q7" i="78"/>
  <c r="I10" i="80"/>
  <c r="J10" i="80" s="1"/>
  <c r="I30" i="94"/>
  <c r="J30" i="94" s="1"/>
  <c r="K9" i="128"/>
  <c r="I11" i="128"/>
  <c r="J10" i="128" s="1"/>
  <c r="J31" i="82"/>
  <c r="H33" i="82"/>
  <c r="P17" i="77"/>
  <c r="P24" i="77" s="1"/>
  <c r="P14" i="77"/>
  <c r="P21" i="77" s="1"/>
  <c r="P28" i="77" s="1"/>
  <c r="P25" i="127"/>
  <c r="P11" i="136"/>
  <c r="P18" i="136" s="1"/>
  <c r="P25" i="136" s="1"/>
  <c r="H11" i="132"/>
  <c r="I10" i="132" s="1"/>
  <c r="J9" i="139"/>
  <c r="H11" i="139"/>
  <c r="I10" i="139" s="1"/>
  <c r="H11" i="136"/>
  <c r="I9" i="136"/>
  <c r="J9" i="136" s="1"/>
  <c r="I31" i="107" l="1"/>
  <c r="J31" i="107" s="1"/>
  <c r="I29" i="136"/>
  <c r="J29" i="136" s="1"/>
  <c r="O10" i="130"/>
  <c r="O11" i="130"/>
  <c r="O18" i="130" s="1"/>
  <c r="O25" i="130" s="1"/>
  <c r="Q7" i="132"/>
  <c r="Q7" i="133"/>
  <c r="J31" i="130"/>
  <c r="H33" i="130"/>
  <c r="H34" i="130" s="1"/>
  <c r="I33" i="130" s="1"/>
  <c r="P13" i="130"/>
  <c r="P20" i="130" s="1"/>
  <c r="P27" i="130" s="1"/>
  <c r="Q13" i="132"/>
  <c r="Q20" i="132" s="1"/>
  <c r="Q27" i="132" s="1"/>
  <c r="O20" i="132"/>
  <c r="O27" i="132" s="1"/>
  <c r="O20" i="133"/>
  <c r="O27" i="133" s="1"/>
  <c r="Q13" i="133"/>
  <c r="Q20" i="133" s="1"/>
  <c r="Q27" i="133" s="1"/>
  <c r="O20" i="131"/>
  <c r="O27" i="131" s="1"/>
  <c r="Q13" i="131"/>
  <c r="Q20" i="131" s="1"/>
  <c r="Q27" i="131" s="1"/>
  <c r="O20" i="114"/>
  <c r="O27" i="114" s="1"/>
  <c r="Q13" i="114"/>
  <c r="Q20" i="114" s="1"/>
  <c r="Q27" i="114" s="1"/>
  <c r="Q13" i="139"/>
  <c r="Q20" i="139" s="1"/>
  <c r="Q27" i="139" s="1"/>
  <c r="O20" i="139"/>
  <c r="O27" i="139" s="1"/>
  <c r="Q13" i="137"/>
  <c r="Q20" i="137" s="1"/>
  <c r="Q27" i="137" s="1"/>
  <c r="O20" i="137"/>
  <c r="O27" i="137" s="1"/>
  <c r="O13" i="130"/>
  <c r="O20" i="138"/>
  <c r="O27" i="138" s="1"/>
  <c r="Q13" i="138"/>
  <c r="Q20" i="138" s="1"/>
  <c r="Q27" i="138" s="1"/>
  <c r="O20" i="136"/>
  <c r="O27" i="136" s="1"/>
  <c r="Q13" i="136"/>
  <c r="Q20" i="136" s="1"/>
  <c r="Q27" i="136" s="1"/>
  <c r="O20" i="134"/>
  <c r="O27" i="134" s="1"/>
  <c r="Q13" i="134"/>
  <c r="Q20" i="134" s="1"/>
  <c r="Q27" i="134" s="1"/>
  <c r="P21" i="102"/>
  <c r="P28" i="102" s="1"/>
  <c r="Q19" i="102"/>
  <c r="Q26" i="102" s="1"/>
  <c r="Q18" i="102"/>
  <c r="Q25" i="102" s="1"/>
  <c r="O21" i="102"/>
  <c r="O28" i="102" s="1"/>
  <c r="I30" i="130"/>
  <c r="J30" i="130" s="1"/>
  <c r="I7" i="130"/>
  <c r="J7" i="130" s="1"/>
  <c r="I29" i="137"/>
  <c r="J29" i="137" s="1"/>
  <c r="J31" i="116"/>
  <c r="H33" i="116"/>
  <c r="I32" i="116"/>
  <c r="H34" i="101"/>
  <c r="I33" i="101" s="1"/>
  <c r="J31" i="113"/>
  <c r="H33" i="113"/>
  <c r="I29" i="139"/>
  <c r="J29" i="139" s="1"/>
  <c r="P12" i="130"/>
  <c r="P19" i="130" s="1"/>
  <c r="P26" i="130" s="1"/>
  <c r="O14" i="134"/>
  <c r="O21" i="134" s="1"/>
  <c r="O28" i="134" s="1"/>
  <c r="O17" i="134"/>
  <c r="O24" i="134" s="1"/>
  <c r="O14" i="131"/>
  <c r="O21" i="131" s="1"/>
  <c r="O28" i="131" s="1"/>
  <c r="O17" i="131"/>
  <c r="O24" i="131" s="1"/>
  <c r="O14" i="139"/>
  <c r="O21" i="139" s="1"/>
  <c r="O28" i="139" s="1"/>
  <c r="O17" i="139"/>
  <c r="O24" i="139" s="1"/>
  <c r="O17" i="114"/>
  <c r="O24" i="114" s="1"/>
  <c r="O14" i="114"/>
  <c r="O21" i="114" s="1"/>
  <c r="O28" i="114" s="1"/>
  <c r="O12" i="130"/>
  <c r="O19" i="130" s="1"/>
  <c r="O26" i="130" s="1"/>
  <c r="O14" i="133"/>
  <c r="O21" i="133" s="1"/>
  <c r="O28" i="133" s="1"/>
  <c r="O17" i="133"/>
  <c r="O24" i="133" s="1"/>
  <c r="O17" i="132"/>
  <c r="O24" i="132" s="1"/>
  <c r="O14" i="132"/>
  <c r="O21" i="132" s="1"/>
  <c r="O28" i="132" s="1"/>
  <c r="O14" i="138"/>
  <c r="O21" i="138" s="1"/>
  <c r="O28" i="138" s="1"/>
  <c r="O17" i="138"/>
  <c r="O24" i="138" s="1"/>
  <c r="O17" i="130"/>
  <c r="O24" i="130" s="1"/>
  <c r="O17" i="115"/>
  <c r="O24" i="115" s="1"/>
  <c r="O14" i="115"/>
  <c r="O21" i="115" s="1"/>
  <c r="O28" i="115" s="1"/>
  <c r="P17" i="114"/>
  <c r="P24" i="114" s="1"/>
  <c r="P14" i="114"/>
  <c r="P21" i="114" s="1"/>
  <c r="P28" i="114" s="1"/>
  <c r="Q10" i="114"/>
  <c r="Q24" i="102"/>
  <c r="Q14" i="102"/>
  <c r="P18" i="139"/>
  <c r="P25" i="139" s="1"/>
  <c r="Q11" i="139"/>
  <c r="Q18" i="139" s="1"/>
  <c r="Q25" i="139" s="1"/>
  <c r="Q14" i="97"/>
  <c r="Q21" i="97" s="1"/>
  <c r="Q28" i="97" s="1"/>
  <c r="Q17" i="97"/>
  <c r="Q24" i="97" s="1"/>
  <c r="P18" i="114"/>
  <c r="P25" i="114" s="1"/>
  <c r="Q11" i="114"/>
  <c r="Q18" i="114" s="1"/>
  <c r="Q25" i="114" s="1"/>
  <c r="Q14" i="99"/>
  <c r="Q21" i="99" s="1"/>
  <c r="Q28" i="99" s="1"/>
  <c r="Q17" i="99"/>
  <c r="Q24" i="99" s="1"/>
  <c r="Q14" i="96"/>
  <c r="Q21" i="96" s="1"/>
  <c r="Q28" i="96" s="1"/>
  <c r="Q17" i="96"/>
  <c r="Q24" i="96" s="1"/>
  <c r="Q17" i="113"/>
  <c r="Q24" i="113" s="1"/>
  <c r="Q14" i="113"/>
  <c r="Q21" i="113" s="1"/>
  <c r="Q28" i="113" s="1"/>
  <c r="Q14" i="100"/>
  <c r="Q21" i="100" s="1"/>
  <c r="Q28" i="100" s="1"/>
  <c r="Q18" i="100"/>
  <c r="Q25" i="100" s="1"/>
  <c r="Q12" i="131"/>
  <c r="Q19" i="131" s="1"/>
  <c r="Q26" i="131" s="1"/>
  <c r="P19" i="131"/>
  <c r="P26" i="131" s="1"/>
  <c r="Q14" i="88"/>
  <c r="Q21" i="88" s="1"/>
  <c r="Q28" i="88" s="1"/>
  <c r="Q14" i="103"/>
  <c r="Q21" i="103" s="1"/>
  <c r="Q28" i="103" s="1"/>
  <c r="Q17" i="103"/>
  <c r="Q24" i="103" s="1"/>
  <c r="P19" i="115"/>
  <c r="P26" i="115" s="1"/>
  <c r="Q12" i="115"/>
  <c r="Q19" i="115" s="1"/>
  <c r="Q26" i="115" s="1"/>
  <c r="Q14" i="89"/>
  <c r="Q21" i="89" s="1"/>
  <c r="Q28" i="89" s="1"/>
  <c r="Q17" i="89"/>
  <c r="Q24" i="89" s="1"/>
  <c r="P14" i="139"/>
  <c r="P21" i="139" s="1"/>
  <c r="P28" i="139" s="1"/>
  <c r="P17" i="139"/>
  <c r="P24" i="139" s="1"/>
  <c r="Q10" i="139"/>
  <c r="Q14" i="87"/>
  <c r="Q21" i="87" s="1"/>
  <c r="Q28" i="87" s="1"/>
  <c r="Q17" i="87"/>
  <c r="Q24" i="87" s="1"/>
  <c r="Q14" i="104"/>
  <c r="Q21" i="104" s="1"/>
  <c r="Q28" i="104" s="1"/>
  <c r="Q17" i="104"/>
  <c r="Q24" i="104" s="1"/>
  <c r="P17" i="134"/>
  <c r="P24" i="134" s="1"/>
  <c r="P14" i="134"/>
  <c r="P21" i="134" s="1"/>
  <c r="P28" i="134" s="1"/>
  <c r="Q10" i="134"/>
  <c r="Q14" i="106"/>
  <c r="Q21" i="106" s="1"/>
  <c r="Q28" i="106" s="1"/>
  <c r="Q17" i="106"/>
  <c r="Q24" i="106" s="1"/>
  <c r="Q11" i="133"/>
  <c r="Q18" i="133" s="1"/>
  <c r="Q25" i="133" s="1"/>
  <c r="P18" i="133"/>
  <c r="P25" i="133" s="1"/>
  <c r="P14" i="138"/>
  <c r="P21" i="138" s="1"/>
  <c r="P28" i="138" s="1"/>
  <c r="Q10" i="138"/>
  <c r="P17" i="138"/>
  <c r="P24" i="138" s="1"/>
  <c r="Q17" i="83"/>
  <c r="Q24" i="83" s="1"/>
  <c r="Q14" i="83"/>
  <c r="Q21" i="83" s="1"/>
  <c r="Q28" i="83" s="1"/>
  <c r="Q14" i="84"/>
  <c r="Q21" i="84" s="1"/>
  <c r="Q28" i="84" s="1"/>
  <c r="Q17" i="84"/>
  <c r="Q24" i="84" s="1"/>
  <c r="P19" i="134"/>
  <c r="P26" i="134" s="1"/>
  <c r="Q12" i="134"/>
  <c r="Q19" i="134" s="1"/>
  <c r="Q26" i="134" s="1"/>
  <c r="Q14" i="82"/>
  <c r="Q21" i="82" s="1"/>
  <c r="Q28" i="82" s="1"/>
  <c r="Q17" i="82"/>
  <c r="Q24" i="82" s="1"/>
  <c r="P19" i="132"/>
  <c r="P26" i="132" s="1"/>
  <c r="Q12" i="132"/>
  <c r="Q19" i="132" s="1"/>
  <c r="Q26" i="132" s="1"/>
  <c r="Q17" i="98"/>
  <c r="Q24" i="98" s="1"/>
  <c r="Q14" i="98"/>
  <c r="Q21" i="98" s="1"/>
  <c r="Q28" i="98" s="1"/>
  <c r="Q11" i="134"/>
  <c r="Q18" i="134" s="1"/>
  <c r="Q25" i="134" s="1"/>
  <c r="P18" i="134"/>
  <c r="P25" i="134" s="1"/>
  <c r="Q17" i="101"/>
  <c r="Q24" i="101" s="1"/>
  <c r="Q14" i="101"/>
  <c r="Q21" i="101" s="1"/>
  <c r="Q28" i="101" s="1"/>
  <c r="Q14" i="92"/>
  <c r="Q21" i="92" s="1"/>
  <c r="Q28" i="92" s="1"/>
  <c r="Q17" i="92"/>
  <c r="Q24" i="92" s="1"/>
  <c r="Q11" i="132"/>
  <c r="Q18" i="132" s="1"/>
  <c r="Q25" i="132" s="1"/>
  <c r="P18" i="132"/>
  <c r="P25" i="132" s="1"/>
  <c r="Q17" i="111"/>
  <c r="Q24" i="111" s="1"/>
  <c r="Q14" i="111"/>
  <c r="Q21" i="111" s="1"/>
  <c r="Q28" i="111" s="1"/>
  <c r="Q10" i="115"/>
  <c r="P17" i="115"/>
  <c r="P24" i="115" s="1"/>
  <c r="P14" i="115"/>
  <c r="P21" i="115" s="1"/>
  <c r="P28" i="115" s="1"/>
  <c r="Q14" i="109"/>
  <c r="Q21" i="109" s="1"/>
  <c r="Q28" i="109" s="1"/>
  <c r="Q17" i="109"/>
  <c r="Q24" i="109" s="1"/>
  <c r="P19" i="138"/>
  <c r="P26" i="138" s="1"/>
  <c r="Q12" i="138"/>
  <c r="Q19" i="138" s="1"/>
  <c r="Q26" i="138" s="1"/>
  <c r="Q12" i="133"/>
  <c r="Q19" i="133" s="1"/>
  <c r="Q26" i="133" s="1"/>
  <c r="P19" i="133"/>
  <c r="P26" i="133" s="1"/>
  <c r="Q17" i="112"/>
  <c r="Q24" i="112" s="1"/>
  <c r="Q14" i="112"/>
  <c r="Q21" i="112" s="1"/>
  <c r="Q28" i="112" s="1"/>
  <c r="P14" i="132"/>
  <c r="P21" i="132" s="1"/>
  <c r="P28" i="132" s="1"/>
  <c r="Q10" i="132"/>
  <c r="P17" i="132"/>
  <c r="P24" i="132" s="1"/>
  <c r="Q14" i="91"/>
  <c r="Q21" i="91" s="1"/>
  <c r="Q28" i="91" s="1"/>
  <c r="Q17" i="91"/>
  <c r="Q24" i="91" s="1"/>
  <c r="Q17" i="95"/>
  <c r="Q24" i="95" s="1"/>
  <c r="Q14" i="95"/>
  <c r="Q21" i="95" s="1"/>
  <c r="Q28" i="95" s="1"/>
  <c r="P18" i="115"/>
  <c r="P25" i="115" s="1"/>
  <c r="Q11" i="115"/>
  <c r="Q18" i="115" s="1"/>
  <c r="Q25" i="115" s="1"/>
  <c r="Q17" i="110"/>
  <c r="Q24" i="110" s="1"/>
  <c r="Q14" i="110"/>
  <c r="Q21" i="110" s="1"/>
  <c r="Q28" i="110" s="1"/>
  <c r="P17" i="133"/>
  <c r="P24" i="133" s="1"/>
  <c r="P14" i="133"/>
  <c r="P21" i="133" s="1"/>
  <c r="P28" i="133" s="1"/>
  <c r="Q10" i="133"/>
  <c r="Q14" i="94"/>
  <c r="Q21" i="94" s="1"/>
  <c r="Q28" i="94" s="1"/>
  <c r="Q17" i="94"/>
  <c r="Q24" i="94" s="1"/>
  <c r="P10" i="130"/>
  <c r="P18" i="138"/>
  <c r="P25" i="138" s="1"/>
  <c r="Q11" i="138"/>
  <c r="Q18" i="138" s="1"/>
  <c r="Q25" i="138" s="1"/>
  <c r="Q12" i="139"/>
  <c r="Q19" i="139" s="1"/>
  <c r="Q26" i="139" s="1"/>
  <c r="P19" i="139"/>
  <c r="P26" i="139" s="1"/>
  <c r="Q17" i="107"/>
  <c r="Q24" i="107" s="1"/>
  <c r="Q14" i="107"/>
  <c r="Q21" i="107" s="1"/>
  <c r="Q28" i="107" s="1"/>
  <c r="Q17" i="86"/>
  <c r="Q24" i="86" s="1"/>
  <c r="Q14" i="86"/>
  <c r="Q21" i="86" s="1"/>
  <c r="Q28" i="86" s="1"/>
  <c r="Q11" i="131"/>
  <c r="Q18" i="131" s="1"/>
  <c r="Q25" i="131" s="1"/>
  <c r="P18" i="131"/>
  <c r="P25" i="131" s="1"/>
  <c r="Q14" i="105"/>
  <c r="Q21" i="105" s="1"/>
  <c r="Q28" i="105" s="1"/>
  <c r="Q17" i="105"/>
  <c r="Q24" i="105" s="1"/>
  <c r="Q12" i="114"/>
  <c r="Q19" i="114" s="1"/>
  <c r="Q26" i="114" s="1"/>
  <c r="P19" i="114"/>
  <c r="P26" i="114" s="1"/>
  <c r="Q17" i="90"/>
  <c r="Q24" i="90" s="1"/>
  <c r="Q14" i="90"/>
  <c r="Q21" i="90" s="1"/>
  <c r="Q28" i="90" s="1"/>
  <c r="P11" i="130"/>
  <c r="Q14" i="108"/>
  <c r="Q21" i="108" s="1"/>
  <c r="Q28" i="108" s="1"/>
  <c r="Q17" i="108"/>
  <c r="Q24" i="108" s="1"/>
  <c r="Q17" i="93"/>
  <c r="Q24" i="93" s="1"/>
  <c r="Q14" i="93"/>
  <c r="Q21" i="93" s="1"/>
  <c r="Q28" i="93" s="1"/>
  <c r="Q10" i="131"/>
  <c r="P17" i="131"/>
  <c r="P24" i="131" s="1"/>
  <c r="P14" i="131"/>
  <c r="P21" i="131" s="1"/>
  <c r="P28" i="131" s="1"/>
  <c r="Q7" i="137"/>
  <c r="H34" i="82"/>
  <c r="H12" i="105"/>
  <c r="H32" i="79"/>
  <c r="I31" i="79" s="1"/>
  <c r="H35" i="99"/>
  <c r="I34" i="99" s="1"/>
  <c r="H32" i="96"/>
  <c r="H14" i="127"/>
  <c r="H34" i="92"/>
  <c r="I33" i="92" s="1"/>
  <c r="H32" i="81"/>
  <c r="I32" i="128"/>
  <c r="J31" i="128" s="1"/>
  <c r="O14" i="136"/>
  <c r="O21" i="136" s="1"/>
  <c r="O28" i="136" s="1"/>
  <c r="O17" i="136"/>
  <c r="O24" i="136" s="1"/>
  <c r="Q10" i="136"/>
  <c r="H33" i="110"/>
  <c r="H10" i="89"/>
  <c r="I9" i="89" s="1"/>
  <c r="H11" i="85"/>
  <c r="I10" i="85" s="1"/>
  <c r="H13" i="87"/>
  <c r="I12" i="87" s="1"/>
  <c r="H11" i="95"/>
  <c r="H34" i="95"/>
  <c r="H13" i="100"/>
  <c r="I12" i="100" s="1"/>
  <c r="H34" i="86"/>
  <c r="I33" i="86"/>
  <c r="H32" i="105"/>
  <c r="P14" i="136"/>
  <c r="P21" i="136" s="1"/>
  <c r="P28" i="136" s="1"/>
  <c r="P17" i="136"/>
  <c r="P24" i="136" s="1"/>
  <c r="H12" i="79"/>
  <c r="H31" i="106"/>
  <c r="I8" i="134"/>
  <c r="J8" i="134" s="1"/>
  <c r="H10" i="134"/>
  <c r="H9" i="115"/>
  <c r="H11" i="97"/>
  <c r="H11" i="81"/>
  <c r="I30" i="79"/>
  <c r="J30" i="79" s="1"/>
  <c r="I8" i="131"/>
  <c r="J8" i="131" s="1"/>
  <c r="H10" i="131"/>
  <c r="H12" i="82"/>
  <c r="H32" i="98"/>
  <c r="J30" i="98"/>
  <c r="H11" i="86"/>
  <c r="I10" i="86" s="1"/>
  <c r="I30" i="96"/>
  <c r="J30" i="96" s="1"/>
  <c r="H12" i="92"/>
  <c r="H11" i="112"/>
  <c r="I10" i="112" s="1"/>
  <c r="H33" i="115"/>
  <c r="I12" i="127"/>
  <c r="J12" i="127" s="1"/>
  <c r="H10" i="99"/>
  <c r="I32" i="92"/>
  <c r="J32" i="92" s="1"/>
  <c r="Q17" i="79"/>
  <c r="Q24" i="79" s="1"/>
  <c r="Q14" i="79"/>
  <c r="Q21" i="79" s="1"/>
  <c r="Q28" i="79" s="1"/>
  <c r="Q14" i="116"/>
  <c r="Q21" i="116" s="1"/>
  <c r="Q28" i="116" s="1"/>
  <c r="Q17" i="116"/>
  <c r="Q24" i="116" s="1"/>
  <c r="I30" i="81"/>
  <c r="J30" i="81" s="1"/>
  <c r="H34" i="84"/>
  <c r="J30" i="128"/>
  <c r="K30" i="128" s="1"/>
  <c r="H33" i="108"/>
  <c r="I32" i="108" s="1"/>
  <c r="O17" i="137"/>
  <c r="O24" i="137" s="1"/>
  <c r="Q10" i="137"/>
  <c r="O14" i="137"/>
  <c r="O21" i="137" s="1"/>
  <c r="O28" i="137" s="1"/>
  <c r="H32" i="104"/>
  <c r="I31" i="104" s="1"/>
  <c r="H31" i="93"/>
  <c r="H10" i="108"/>
  <c r="H11" i="84"/>
  <c r="H12" i="90"/>
  <c r="I11" i="90" s="1"/>
  <c r="R15" i="128"/>
  <c r="R22" i="128" s="1"/>
  <c r="R29" i="128" s="1"/>
  <c r="R18" i="128"/>
  <c r="R25" i="128" s="1"/>
  <c r="Q12" i="136"/>
  <c r="Q19" i="136" s="1"/>
  <c r="Q26" i="136" s="1"/>
  <c r="O19" i="136"/>
  <c r="O26" i="136" s="1"/>
  <c r="H12" i="101"/>
  <c r="I11" i="101" s="1"/>
  <c r="H13" i="106"/>
  <c r="I12" i="106" s="1"/>
  <c r="J11" i="106"/>
  <c r="H31" i="111"/>
  <c r="H33" i="103"/>
  <c r="I32" i="103" s="1"/>
  <c r="H35" i="85"/>
  <c r="I34" i="85" s="1"/>
  <c r="J8" i="91"/>
  <c r="H10" i="91"/>
  <c r="H12" i="104"/>
  <c r="J10" i="104"/>
  <c r="P14" i="137"/>
  <c r="P21" i="137" s="1"/>
  <c r="P28" i="137" s="1"/>
  <c r="P17" i="137"/>
  <c r="P24" i="137" s="1"/>
  <c r="I10" i="79"/>
  <c r="J10" i="79" s="1"/>
  <c r="H13" i="93"/>
  <c r="I12" i="93" s="1"/>
  <c r="I29" i="106"/>
  <c r="J29" i="106" s="1"/>
  <c r="I29" i="132"/>
  <c r="J29" i="132" s="1"/>
  <c r="H31" i="132"/>
  <c r="I32" i="82"/>
  <c r="J32" i="82" s="1"/>
  <c r="I9" i="81"/>
  <c r="J9" i="81" s="1"/>
  <c r="I10" i="105"/>
  <c r="J10" i="105" s="1"/>
  <c r="I33" i="99"/>
  <c r="J33" i="99" s="1"/>
  <c r="I10" i="82"/>
  <c r="J10" i="82" s="1"/>
  <c r="J32" i="80"/>
  <c r="H34" i="80"/>
  <c r="I33" i="80" s="1"/>
  <c r="H12" i="102"/>
  <c r="I11" i="102" s="1"/>
  <c r="J10" i="102"/>
  <c r="I9" i="86"/>
  <c r="J9" i="86" s="1"/>
  <c r="J9" i="114"/>
  <c r="H11" i="114"/>
  <c r="J29" i="78"/>
  <c r="H31" i="78"/>
  <c r="I9" i="112"/>
  <c r="J9" i="112" s="1"/>
  <c r="H32" i="109"/>
  <c r="I31" i="109" s="1"/>
  <c r="J30" i="109"/>
  <c r="O19" i="137"/>
  <c r="O26" i="137" s="1"/>
  <c r="Q12" i="137"/>
  <c r="Q19" i="137" s="1"/>
  <c r="Q26" i="137" s="1"/>
  <c r="J32" i="107"/>
  <c r="H34" i="107"/>
  <c r="I33" i="107" s="1"/>
  <c r="I32" i="84"/>
  <c r="J32" i="84" s="1"/>
  <c r="H33" i="89"/>
  <c r="J31" i="89"/>
  <c r="Q24" i="127"/>
  <c r="Q14" i="127"/>
  <c r="Q21" i="127" s="1"/>
  <c r="Q28" i="127" s="1"/>
  <c r="I31" i="110"/>
  <c r="J31" i="110" s="1"/>
  <c r="I8" i="89"/>
  <c r="J8" i="89" s="1"/>
  <c r="I8" i="137"/>
  <c r="J8" i="137" s="1"/>
  <c r="H10" i="137"/>
  <c r="I9" i="137" s="1"/>
  <c r="H33" i="112"/>
  <c r="I32" i="112" s="1"/>
  <c r="J31" i="112"/>
  <c r="I11" i="87"/>
  <c r="J11" i="87" s="1"/>
  <c r="H32" i="134"/>
  <c r="J30" i="134"/>
  <c r="I9" i="95"/>
  <c r="J9" i="95" s="1"/>
  <c r="I8" i="130"/>
  <c r="J8" i="130" s="1"/>
  <c r="H10" i="130"/>
  <c r="I32" i="95"/>
  <c r="J32" i="95" s="1"/>
  <c r="I11" i="100"/>
  <c r="J11" i="100" s="1"/>
  <c r="I30" i="105"/>
  <c r="J30" i="105" s="1"/>
  <c r="I30" i="104"/>
  <c r="J30" i="104" s="1"/>
  <c r="J10" i="111"/>
  <c r="H12" i="111"/>
  <c r="J10" i="113"/>
  <c r="H12" i="113"/>
  <c r="I8" i="108"/>
  <c r="J8" i="108" s="1"/>
  <c r="I9" i="84"/>
  <c r="J9" i="84" s="1"/>
  <c r="Q14" i="80"/>
  <c r="Q21" i="80" s="1"/>
  <c r="Q28" i="80" s="1"/>
  <c r="Q17" i="80"/>
  <c r="Q24" i="80" s="1"/>
  <c r="J9" i="107"/>
  <c r="H11" i="107"/>
  <c r="I10" i="101"/>
  <c r="J10" i="101" s="1"/>
  <c r="I29" i="111"/>
  <c r="J29" i="111" s="1"/>
  <c r="H12" i="109"/>
  <c r="I11" i="109" s="1"/>
  <c r="J10" i="109"/>
  <c r="I11" i="93"/>
  <c r="J11" i="93" s="1"/>
  <c r="I7" i="115"/>
  <c r="J7" i="115" s="1"/>
  <c r="H11" i="94"/>
  <c r="I10" i="94" s="1"/>
  <c r="J9" i="94"/>
  <c r="J29" i="97"/>
  <c r="H31" i="97"/>
  <c r="I30" i="97" s="1"/>
  <c r="I30" i="136"/>
  <c r="J30" i="136" s="1"/>
  <c r="H32" i="136"/>
  <c r="H11" i="103"/>
  <c r="J9" i="103"/>
  <c r="J30" i="88"/>
  <c r="H32" i="88"/>
  <c r="I31" i="88" s="1"/>
  <c r="I9" i="85"/>
  <c r="J9" i="85" s="1"/>
  <c r="J9" i="83"/>
  <c r="H11" i="83"/>
  <c r="I10" i="83" s="1"/>
  <c r="J32" i="127"/>
  <c r="H34" i="127"/>
  <c r="I33" i="127" s="1"/>
  <c r="J30" i="90"/>
  <c r="H32" i="90"/>
  <c r="J10" i="96"/>
  <c r="H12" i="96"/>
  <c r="I11" i="96" s="1"/>
  <c r="H34" i="114"/>
  <c r="J32" i="114"/>
  <c r="H11" i="77"/>
  <c r="I10" i="77" s="1"/>
  <c r="J9" i="77"/>
  <c r="J8" i="133"/>
  <c r="H10" i="133"/>
  <c r="Q17" i="85"/>
  <c r="Q24" i="85" s="1"/>
  <c r="Q14" i="85"/>
  <c r="Q21" i="85" s="1"/>
  <c r="Q28" i="85" s="1"/>
  <c r="K10" i="128"/>
  <c r="I12" i="128"/>
  <c r="I30" i="137"/>
  <c r="H32" i="137"/>
  <c r="J30" i="137"/>
  <c r="J9" i="78"/>
  <c r="H11" i="78"/>
  <c r="I30" i="138"/>
  <c r="J30" i="138" s="1"/>
  <c r="H32" i="138"/>
  <c r="I10" i="92"/>
  <c r="J10" i="92" s="1"/>
  <c r="I31" i="115"/>
  <c r="J31" i="115" s="1"/>
  <c r="I8" i="99"/>
  <c r="J8" i="99" s="1"/>
  <c r="I30" i="139"/>
  <c r="J30" i="139" s="1"/>
  <c r="H32" i="139"/>
  <c r="J32" i="100"/>
  <c r="H34" i="100"/>
  <c r="I31" i="108"/>
  <c r="J31" i="108" s="1"/>
  <c r="I30" i="131"/>
  <c r="J30" i="131" s="1"/>
  <c r="H32" i="131"/>
  <c r="Q14" i="78"/>
  <c r="Q21" i="78" s="1"/>
  <c r="Q28" i="78" s="1"/>
  <c r="Q17" i="78"/>
  <c r="Q24" i="78" s="1"/>
  <c r="J9" i="88"/>
  <c r="H11" i="88"/>
  <c r="I10" i="88" s="1"/>
  <c r="J9" i="98"/>
  <c r="H11" i="98"/>
  <c r="I10" i="98" s="1"/>
  <c r="J31" i="102"/>
  <c r="H33" i="102"/>
  <c r="I32" i="86"/>
  <c r="J32" i="86" s="1"/>
  <c r="I29" i="93"/>
  <c r="J29" i="93" s="1"/>
  <c r="J10" i="110"/>
  <c r="H12" i="110"/>
  <c r="I11" i="110" s="1"/>
  <c r="J10" i="116"/>
  <c r="H12" i="116"/>
  <c r="I11" i="116" s="1"/>
  <c r="I10" i="90"/>
  <c r="J10" i="90" s="1"/>
  <c r="I8" i="138"/>
  <c r="J8" i="138" s="1"/>
  <c r="H10" i="138"/>
  <c r="I9" i="138" s="1"/>
  <c r="Q14" i="81"/>
  <c r="Q21" i="81" s="1"/>
  <c r="Q28" i="81" s="1"/>
  <c r="Q17" i="81"/>
  <c r="Q24" i="81" s="1"/>
  <c r="Q11" i="136"/>
  <c r="Q18" i="136" s="1"/>
  <c r="Q25" i="136" s="1"/>
  <c r="O18" i="136"/>
  <c r="O25" i="136" s="1"/>
  <c r="Q11" i="137"/>
  <c r="Q18" i="137" s="1"/>
  <c r="Q25" i="137" s="1"/>
  <c r="O18" i="137"/>
  <c r="O25" i="137" s="1"/>
  <c r="Q14" i="77"/>
  <c r="Q21" i="77" s="1"/>
  <c r="Q28" i="77" s="1"/>
  <c r="Q17" i="77"/>
  <c r="Q24" i="77" s="1"/>
  <c r="J31" i="94"/>
  <c r="H33" i="94"/>
  <c r="I32" i="94" s="1"/>
  <c r="J11" i="80"/>
  <c r="H13" i="80"/>
  <c r="I12" i="80" s="1"/>
  <c r="H33" i="91"/>
  <c r="J31" i="91"/>
  <c r="Q7" i="136"/>
  <c r="J33" i="77"/>
  <c r="H35" i="77"/>
  <c r="I34" i="77" s="1"/>
  <c r="H34" i="87"/>
  <c r="J32" i="87"/>
  <c r="I31" i="103"/>
  <c r="J31" i="103" s="1"/>
  <c r="I33" i="85"/>
  <c r="J33" i="85" s="1"/>
  <c r="J30" i="83"/>
  <c r="H32" i="83"/>
  <c r="I31" i="83" s="1"/>
  <c r="H32" i="133"/>
  <c r="I30" i="133"/>
  <c r="J30" i="133" s="1"/>
  <c r="I9" i="97"/>
  <c r="J9" i="97" s="1"/>
  <c r="H12" i="132"/>
  <c r="I11" i="132" s="1"/>
  <c r="J10" i="132"/>
  <c r="J10" i="139"/>
  <c r="H12" i="139"/>
  <c r="H12" i="136"/>
  <c r="I11" i="136" s="1"/>
  <c r="I10" i="136"/>
  <c r="J10" i="136" s="1"/>
  <c r="I32" i="130" l="1"/>
  <c r="J32" i="130" s="1"/>
  <c r="Q13" i="130"/>
  <c r="Q20" i="130" s="1"/>
  <c r="Q27" i="130" s="1"/>
  <c r="O20" i="130"/>
  <c r="O27" i="130" s="1"/>
  <c r="Q21" i="102"/>
  <c r="Q28" i="102" s="1"/>
  <c r="H34" i="113"/>
  <c r="I33" i="113" s="1"/>
  <c r="I32" i="113"/>
  <c r="J32" i="113" s="1"/>
  <c r="J32" i="116"/>
  <c r="H34" i="116"/>
  <c r="H35" i="101"/>
  <c r="I34" i="101" s="1"/>
  <c r="J34" i="101" s="1"/>
  <c r="J33" i="101"/>
  <c r="Q12" i="130"/>
  <c r="Q19" i="130" s="1"/>
  <c r="Q26" i="130" s="1"/>
  <c r="O14" i="130"/>
  <c r="O21" i="130" s="1"/>
  <c r="O28" i="130" s="1"/>
  <c r="Q14" i="131"/>
  <c r="Q21" i="131" s="1"/>
  <c r="Q28" i="131" s="1"/>
  <c r="Q17" i="131"/>
  <c r="Q24" i="131" s="1"/>
  <c r="Q10" i="130"/>
  <c r="P14" i="130"/>
  <c r="P21" i="130" s="1"/>
  <c r="P28" i="130" s="1"/>
  <c r="P17" i="130"/>
  <c r="P24" i="130" s="1"/>
  <c r="Q14" i="139"/>
  <c r="Q21" i="139" s="1"/>
  <c r="Q28" i="139" s="1"/>
  <c r="Q17" i="139"/>
  <c r="Q24" i="139" s="1"/>
  <c r="P18" i="130"/>
  <c r="P25" i="130" s="1"/>
  <c r="Q11" i="130"/>
  <c r="Q18" i="130" s="1"/>
  <c r="Q25" i="130" s="1"/>
  <c r="Q14" i="133"/>
  <c r="Q21" i="133" s="1"/>
  <c r="Q28" i="133" s="1"/>
  <c r="Q17" i="133"/>
  <c r="Q24" i="133" s="1"/>
  <c r="Q14" i="132"/>
  <c r="Q21" i="132" s="1"/>
  <c r="Q28" i="132" s="1"/>
  <c r="Q17" i="132"/>
  <c r="Q24" i="132" s="1"/>
  <c r="Q14" i="115"/>
  <c r="Q21" i="115" s="1"/>
  <c r="Q28" i="115" s="1"/>
  <c r="Q17" i="115"/>
  <c r="Q24" i="115" s="1"/>
  <c r="Q14" i="138"/>
  <c r="Q21" i="138" s="1"/>
  <c r="Q28" i="138" s="1"/>
  <c r="Q17" i="138"/>
  <c r="Q24" i="138" s="1"/>
  <c r="Q14" i="134"/>
  <c r="Q21" i="134" s="1"/>
  <c r="Q28" i="134" s="1"/>
  <c r="Q17" i="134"/>
  <c r="Q24" i="134" s="1"/>
  <c r="Q17" i="114"/>
  <c r="Q24" i="114" s="1"/>
  <c r="Q14" i="114"/>
  <c r="Q21" i="114" s="1"/>
  <c r="Q28" i="114" s="1"/>
  <c r="H34" i="102"/>
  <c r="H33" i="131"/>
  <c r="H33" i="139"/>
  <c r="H12" i="78"/>
  <c r="H33" i="90"/>
  <c r="I32" i="90" s="1"/>
  <c r="H12" i="103"/>
  <c r="H13" i="113"/>
  <c r="H11" i="130"/>
  <c r="H34" i="89"/>
  <c r="I33" i="89" s="1"/>
  <c r="H12" i="114"/>
  <c r="H13" i="104"/>
  <c r="H32" i="111"/>
  <c r="I31" i="111" s="1"/>
  <c r="H11" i="99"/>
  <c r="I10" i="99" s="1"/>
  <c r="H34" i="115"/>
  <c r="H13" i="82"/>
  <c r="I12" i="82" s="1"/>
  <c r="H12" i="81"/>
  <c r="H10" i="115"/>
  <c r="I9" i="134"/>
  <c r="J9" i="134" s="1"/>
  <c r="H11" i="134"/>
  <c r="H33" i="105"/>
  <c r="H35" i="95"/>
  <c r="I34" i="95" s="1"/>
  <c r="H12" i="95"/>
  <c r="I11" i="95" s="1"/>
  <c r="Q17" i="136"/>
  <c r="Q24" i="136" s="1"/>
  <c r="Q14" i="136"/>
  <c r="Q21" i="136" s="1"/>
  <c r="Q28" i="136" s="1"/>
  <c r="H15" i="127"/>
  <c r="I14" i="127" s="1"/>
  <c r="H35" i="87"/>
  <c r="I34" i="87" s="1"/>
  <c r="H34" i="91"/>
  <c r="I31" i="139"/>
  <c r="J31" i="139" s="1"/>
  <c r="H33" i="138"/>
  <c r="I31" i="138"/>
  <c r="J31" i="138" s="1"/>
  <c r="I10" i="78"/>
  <c r="J10" i="78" s="1"/>
  <c r="H33" i="137"/>
  <c r="I31" i="137"/>
  <c r="J31" i="137" s="1"/>
  <c r="I13" i="128"/>
  <c r="H35" i="114"/>
  <c r="H32" i="97"/>
  <c r="I31" i="97" s="1"/>
  <c r="J30" i="97"/>
  <c r="H12" i="94"/>
  <c r="I11" i="94" s="1"/>
  <c r="J10" i="94"/>
  <c r="I9" i="130"/>
  <c r="J9" i="130" s="1"/>
  <c r="H32" i="78"/>
  <c r="H13" i="102"/>
  <c r="I12" i="102" s="1"/>
  <c r="J11" i="102"/>
  <c r="H32" i="132"/>
  <c r="H11" i="91"/>
  <c r="H11" i="108"/>
  <c r="H32" i="93"/>
  <c r="I31" i="93" s="1"/>
  <c r="H33" i="104"/>
  <c r="I32" i="104" s="1"/>
  <c r="J31" i="104"/>
  <c r="Q17" i="137"/>
  <c r="Q24" i="137" s="1"/>
  <c r="Q14" i="137"/>
  <c r="Q21" i="137" s="1"/>
  <c r="Q28" i="137" s="1"/>
  <c r="H35" i="84"/>
  <c r="I34" i="84" s="1"/>
  <c r="I9" i="99"/>
  <c r="J9" i="99" s="1"/>
  <c r="I32" i="115"/>
  <c r="J32" i="115" s="1"/>
  <c r="H13" i="92"/>
  <c r="I10" i="81"/>
  <c r="J10" i="81" s="1"/>
  <c r="H12" i="97"/>
  <c r="I8" i="115"/>
  <c r="J8" i="115" s="1"/>
  <c r="H13" i="79"/>
  <c r="I12" i="79" s="1"/>
  <c r="I10" i="95"/>
  <c r="J10" i="95" s="1"/>
  <c r="J10" i="85"/>
  <c r="H12" i="85"/>
  <c r="I11" i="85" s="1"/>
  <c r="H34" i="110"/>
  <c r="I33" i="110" s="1"/>
  <c r="H33" i="96"/>
  <c r="I32" i="96" s="1"/>
  <c r="J34" i="99"/>
  <c r="H36" i="99"/>
  <c r="H13" i="105"/>
  <c r="I12" i="105" s="1"/>
  <c r="H35" i="82"/>
  <c r="I34" i="82" s="1"/>
  <c r="I31" i="133"/>
  <c r="J31" i="133" s="1"/>
  <c r="H33" i="133"/>
  <c r="I33" i="87"/>
  <c r="J33" i="87" s="1"/>
  <c r="J12" i="80"/>
  <c r="H14" i="80"/>
  <c r="J32" i="94"/>
  <c r="H34" i="94"/>
  <c r="H11" i="138"/>
  <c r="J9" i="138"/>
  <c r="J10" i="88"/>
  <c r="H12" i="88"/>
  <c r="I11" i="88" s="1"/>
  <c r="H35" i="100"/>
  <c r="J11" i="128"/>
  <c r="K11" i="128" s="1"/>
  <c r="I9" i="133"/>
  <c r="J9" i="133" s="1"/>
  <c r="H11" i="133"/>
  <c r="J10" i="77"/>
  <c r="H12" i="77"/>
  <c r="H35" i="127"/>
  <c r="J33" i="127"/>
  <c r="J10" i="83"/>
  <c r="H12" i="83"/>
  <c r="I10" i="103"/>
  <c r="J10" i="103" s="1"/>
  <c r="H33" i="136"/>
  <c r="I31" i="136"/>
  <c r="J31" i="136" s="1"/>
  <c r="J11" i="109"/>
  <c r="H13" i="109"/>
  <c r="H12" i="107"/>
  <c r="H13" i="111"/>
  <c r="I31" i="134"/>
  <c r="J31" i="134" s="1"/>
  <c r="H33" i="134"/>
  <c r="H34" i="112"/>
  <c r="J32" i="112"/>
  <c r="J9" i="137"/>
  <c r="H11" i="137"/>
  <c r="I32" i="89"/>
  <c r="J32" i="89" s="1"/>
  <c r="I30" i="78"/>
  <c r="J30" i="78" s="1"/>
  <c r="I10" i="114"/>
  <c r="J10" i="114" s="1"/>
  <c r="J33" i="80"/>
  <c r="H35" i="80"/>
  <c r="I30" i="132"/>
  <c r="J30" i="132" s="1"/>
  <c r="I11" i="104"/>
  <c r="J11" i="104" s="1"/>
  <c r="I9" i="91"/>
  <c r="J9" i="91" s="1"/>
  <c r="H36" i="85"/>
  <c r="I35" i="85" s="1"/>
  <c r="J34" i="85"/>
  <c r="J11" i="101"/>
  <c r="H13" i="101"/>
  <c r="I12" i="101" s="1"/>
  <c r="H12" i="84"/>
  <c r="I9" i="108"/>
  <c r="J9" i="108" s="1"/>
  <c r="H34" i="108"/>
  <c r="J32" i="108"/>
  <c r="I33" i="84"/>
  <c r="J33" i="84" s="1"/>
  <c r="J10" i="112"/>
  <c r="H12" i="112"/>
  <c r="I11" i="112" s="1"/>
  <c r="H33" i="98"/>
  <c r="I11" i="82"/>
  <c r="J11" i="82" s="1"/>
  <c r="H32" i="106"/>
  <c r="I31" i="105"/>
  <c r="J31" i="105" s="1"/>
  <c r="J12" i="100"/>
  <c r="H14" i="100"/>
  <c r="H33" i="81"/>
  <c r="I32" i="81" s="1"/>
  <c r="I13" i="127"/>
  <c r="J13" i="127" s="1"/>
  <c r="I31" i="96"/>
  <c r="J31" i="96" s="1"/>
  <c r="I11" i="105"/>
  <c r="J11" i="105" s="1"/>
  <c r="I33" i="82"/>
  <c r="J33" i="82" s="1"/>
  <c r="H33" i="83"/>
  <c r="J31" i="83"/>
  <c r="H36" i="77"/>
  <c r="J34" i="77"/>
  <c r="I32" i="91"/>
  <c r="J32" i="91" s="1"/>
  <c r="H13" i="116"/>
  <c r="J11" i="116"/>
  <c r="J11" i="110"/>
  <c r="H13" i="110"/>
  <c r="I12" i="110" s="1"/>
  <c r="I32" i="102"/>
  <c r="J32" i="102" s="1"/>
  <c r="J10" i="98"/>
  <c r="H12" i="98"/>
  <c r="I31" i="131"/>
  <c r="J31" i="131" s="1"/>
  <c r="I33" i="100"/>
  <c r="J33" i="100" s="1"/>
  <c r="I33" i="114"/>
  <c r="J33" i="114" s="1"/>
  <c r="J11" i="96"/>
  <c r="H13" i="96"/>
  <c r="I12" i="96" s="1"/>
  <c r="I31" i="90"/>
  <c r="J31" i="90" s="1"/>
  <c r="H33" i="88"/>
  <c r="J31" i="88"/>
  <c r="I10" i="107"/>
  <c r="J10" i="107" s="1"/>
  <c r="I11" i="113"/>
  <c r="J11" i="113" s="1"/>
  <c r="I11" i="111"/>
  <c r="J11" i="111" s="1"/>
  <c r="H35" i="107"/>
  <c r="J33" i="107"/>
  <c r="J31" i="109"/>
  <c r="H33" i="109"/>
  <c r="I32" i="109" s="1"/>
  <c r="J12" i="93"/>
  <c r="H14" i="93"/>
  <c r="H34" i="103"/>
  <c r="I33" i="103" s="1"/>
  <c r="J32" i="103"/>
  <c r="I30" i="111"/>
  <c r="J30" i="111" s="1"/>
  <c r="J12" i="106"/>
  <c r="H14" i="106"/>
  <c r="H13" i="90"/>
  <c r="I12" i="90" s="1"/>
  <c r="J11" i="90"/>
  <c r="I10" i="84"/>
  <c r="J10" i="84" s="1"/>
  <c r="I30" i="93"/>
  <c r="J30" i="93" s="1"/>
  <c r="I11" i="92"/>
  <c r="J11" i="92" s="1"/>
  <c r="H12" i="86"/>
  <c r="I11" i="86" s="1"/>
  <c r="J10" i="86"/>
  <c r="I31" i="98"/>
  <c r="J31" i="98" s="1"/>
  <c r="I9" i="131"/>
  <c r="J9" i="131" s="1"/>
  <c r="H11" i="131"/>
  <c r="I10" i="97"/>
  <c r="J10" i="97" s="1"/>
  <c r="I30" i="106"/>
  <c r="J30" i="106" s="1"/>
  <c r="I11" i="79"/>
  <c r="J11" i="79" s="1"/>
  <c r="H35" i="86"/>
  <c r="I34" i="86" s="1"/>
  <c r="J33" i="86"/>
  <c r="I33" i="95"/>
  <c r="J33" i="95" s="1"/>
  <c r="J12" i="87"/>
  <c r="H14" i="87"/>
  <c r="H11" i="89"/>
  <c r="I10" i="89" s="1"/>
  <c r="J9" i="89"/>
  <c r="I32" i="110"/>
  <c r="J32" i="110" s="1"/>
  <c r="I33" i="128"/>
  <c r="K31" i="128"/>
  <c r="I31" i="81"/>
  <c r="J31" i="81" s="1"/>
  <c r="H35" i="92"/>
  <c r="J33" i="92"/>
  <c r="J31" i="79"/>
  <c r="H33" i="79"/>
  <c r="H35" i="130"/>
  <c r="I34" i="130" s="1"/>
  <c r="J33" i="130"/>
  <c r="H13" i="132"/>
  <c r="I12" i="132" s="1"/>
  <c r="J11" i="132"/>
  <c r="H13" i="139"/>
  <c r="I12" i="139" s="1"/>
  <c r="I11" i="139"/>
  <c r="J11" i="139" s="1"/>
  <c r="H13" i="136"/>
  <c r="I12" i="136" s="1"/>
  <c r="J11" i="136"/>
  <c r="H35" i="116" l="1"/>
  <c r="I34" i="116" s="1"/>
  <c r="I33" i="116"/>
  <c r="J33" i="116" s="1"/>
  <c r="H35" i="113"/>
  <c r="I34" i="113" s="1"/>
  <c r="J34" i="113" s="1"/>
  <c r="J33" i="113"/>
  <c r="H36" i="101"/>
  <c r="I35" i="101" s="1"/>
  <c r="Q14" i="130"/>
  <c r="Q21" i="130" s="1"/>
  <c r="Q28" i="130" s="1"/>
  <c r="Q17" i="130"/>
  <c r="Q24" i="130" s="1"/>
  <c r="H34" i="79"/>
  <c r="H36" i="92"/>
  <c r="I34" i="128"/>
  <c r="H12" i="131"/>
  <c r="I10" i="131"/>
  <c r="J10" i="131" s="1"/>
  <c r="H37" i="77"/>
  <c r="H34" i="83"/>
  <c r="I33" i="83" s="1"/>
  <c r="H15" i="100"/>
  <c r="H12" i="137"/>
  <c r="I10" i="137"/>
  <c r="J10" i="137" s="1"/>
  <c r="H35" i="112"/>
  <c r="I34" i="112" s="1"/>
  <c r="H13" i="107"/>
  <c r="H14" i="109"/>
  <c r="I32" i="136"/>
  <c r="J32" i="136" s="1"/>
  <c r="H34" i="136"/>
  <c r="H13" i="77"/>
  <c r="I12" i="77" s="1"/>
  <c r="H36" i="100"/>
  <c r="I35" i="100" s="1"/>
  <c r="H35" i="94"/>
  <c r="I34" i="94" s="1"/>
  <c r="H15" i="80"/>
  <c r="I14" i="80" s="1"/>
  <c r="H13" i="97"/>
  <c r="H12" i="91"/>
  <c r="I11" i="91" s="1"/>
  <c r="H33" i="78"/>
  <c r="I32" i="78" s="1"/>
  <c r="I14" i="128"/>
  <c r="H34" i="137"/>
  <c r="I32" i="137"/>
  <c r="J32" i="137" s="1"/>
  <c r="H35" i="91"/>
  <c r="I34" i="91" s="1"/>
  <c r="H13" i="81"/>
  <c r="H35" i="115"/>
  <c r="H14" i="104"/>
  <c r="H13" i="103"/>
  <c r="H13" i="78"/>
  <c r="H34" i="139"/>
  <c r="J10" i="89"/>
  <c r="H12" i="89"/>
  <c r="H15" i="106"/>
  <c r="I14" i="106" s="1"/>
  <c r="J32" i="109"/>
  <c r="H34" i="109"/>
  <c r="I33" i="109" s="1"/>
  <c r="H36" i="107"/>
  <c r="H34" i="88"/>
  <c r="I33" i="88" s="1"/>
  <c r="I35" i="77"/>
  <c r="J35" i="77" s="1"/>
  <c r="I13" i="100"/>
  <c r="J13" i="100" s="1"/>
  <c r="H33" i="106"/>
  <c r="H34" i="98"/>
  <c r="H35" i="108"/>
  <c r="I34" i="108" s="1"/>
  <c r="H13" i="84"/>
  <c r="H36" i="80"/>
  <c r="H34" i="134"/>
  <c r="H14" i="111"/>
  <c r="I13" i="111" s="1"/>
  <c r="I34" i="100"/>
  <c r="J34" i="100" s="1"/>
  <c r="I33" i="94"/>
  <c r="J33" i="94" s="1"/>
  <c r="H34" i="133"/>
  <c r="H37" i="99"/>
  <c r="H14" i="92"/>
  <c r="I13" i="92" s="1"/>
  <c r="J32" i="104"/>
  <c r="H34" i="104"/>
  <c r="H12" i="108"/>
  <c r="I11" i="108" s="1"/>
  <c r="I31" i="78"/>
  <c r="J31" i="78" s="1"/>
  <c r="J31" i="97"/>
  <c r="H33" i="97"/>
  <c r="I32" i="97" s="1"/>
  <c r="H36" i="114"/>
  <c r="H11" i="115"/>
  <c r="I11" i="81"/>
  <c r="J11" i="81" s="1"/>
  <c r="H14" i="82"/>
  <c r="J12" i="82"/>
  <c r="I12" i="104"/>
  <c r="J12" i="104" s="1"/>
  <c r="I10" i="130"/>
  <c r="J10" i="130" s="1"/>
  <c r="H12" i="130"/>
  <c r="H13" i="130" s="1"/>
  <c r="I12" i="130" s="1"/>
  <c r="H14" i="113"/>
  <c r="I11" i="103"/>
  <c r="J11" i="103" s="1"/>
  <c r="H35" i="102"/>
  <c r="I34" i="102" s="1"/>
  <c r="J32" i="128"/>
  <c r="K32" i="128" s="1"/>
  <c r="H15" i="87"/>
  <c r="I14" i="87" s="1"/>
  <c r="J11" i="86"/>
  <c r="H13" i="86"/>
  <c r="I13" i="106"/>
  <c r="J13" i="106" s="1"/>
  <c r="H15" i="93"/>
  <c r="I14" i="93" s="1"/>
  <c r="I32" i="88"/>
  <c r="J32" i="88" s="1"/>
  <c r="J12" i="96"/>
  <c r="H14" i="96"/>
  <c r="H13" i="98"/>
  <c r="H14" i="110"/>
  <c r="J12" i="110"/>
  <c r="H14" i="116"/>
  <c r="I31" i="106"/>
  <c r="J31" i="106" s="1"/>
  <c r="I32" i="98"/>
  <c r="J32" i="98" s="1"/>
  <c r="I33" i="108"/>
  <c r="J33" i="108" s="1"/>
  <c r="I11" i="84"/>
  <c r="J11" i="84" s="1"/>
  <c r="I34" i="80"/>
  <c r="J34" i="80" s="1"/>
  <c r="I33" i="112"/>
  <c r="J33" i="112" s="1"/>
  <c r="I32" i="134"/>
  <c r="J32" i="134" s="1"/>
  <c r="I12" i="111"/>
  <c r="J12" i="111" s="1"/>
  <c r="I11" i="107"/>
  <c r="J11" i="107" s="1"/>
  <c r="H13" i="83"/>
  <c r="H36" i="127"/>
  <c r="I11" i="77"/>
  <c r="J11" i="77" s="1"/>
  <c r="I35" i="99"/>
  <c r="J35" i="99" s="1"/>
  <c r="J11" i="85"/>
  <c r="H13" i="85"/>
  <c r="I12" i="85" s="1"/>
  <c r="H14" i="79"/>
  <c r="J12" i="79"/>
  <c r="I11" i="97"/>
  <c r="J11" i="97" s="1"/>
  <c r="J34" i="84"/>
  <c r="H36" i="84"/>
  <c r="I35" i="84" s="1"/>
  <c r="J31" i="93"/>
  <c r="H33" i="93"/>
  <c r="I10" i="91"/>
  <c r="J10" i="91" s="1"/>
  <c r="H33" i="132"/>
  <c r="J12" i="102"/>
  <c r="H14" i="102"/>
  <c r="J11" i="94"/>
  <c r="H13" i="94"/>
  <c r="I34" i="114"/>
  <c r="J34" i="114" s="1"/>
  <c r="J12" i="128"/>
  <c r="K12" i="128" s="1"/>
  <c r="I33" i="91"/>
  <c r="J33" i="91" s="1"/>
  <c r="H34" i="105"/>
  <c r="I33" i="105" s="1"/>
  <c r="H12" i="134"/>
  <c r="J10" i="99"/>
  <c r="H12" i="99"/>
  <c r="H13" i="114"/>
  <c r="J33" i="89"/>
  <c r="H35" i="89"/>
  <c r="I34" i="89" s="1"/>
  <c r="I32" i="139"/>
  <c r="J32" i="139" s="1"/>
  <c r="I32" i="79"/>
  <c r="J32" i="79" s="1"/>
  <c r="I34" i="92"/>
  <c r="J34" i="92" s="1"/>
  <c r="I13" i="87"/>
  <c r="J13" i="87" s="1"/>
  <c r="J34" i="86"/>
  <c r="H36" i="86"/>
  <c r="I35" i="86" s="1"/>
  <c r="J12" i="90"/>
  <c r="H14" i="90"/>
  <c r="H35" i="103"/>
  <c r="I34" i="103" s="1"/>
  <c r="J33" i="103"/>
  <c r="I13" i="93"/>
  <c r="J13" i="93" s="1"/>
  <c r="I34" i="107"/>
  <c r="J34" i="107" s="1"/>
  <c r="I11" i="98"/>
  <c r="J11" i="98" s="1"/>
  <c r="I12" i="116"/>
  <c r="J12" i="116" s="1"/>
  <c r="I32" i="83"/>
  <c r="J32" i="83" s="1"/>
  <c r="H34" i="81"/>
  <c r="I33" i="81" s="1"/>
  <c r="J32" i="81"/>
  <c r="J11" i="112"/>
  <c r="H13" i="112"/>
  <c r="I12" i="112" s="1"/>
  <c r="J12" i="101"/>
  <c r="H14" i="101"/>
  <c r="H37" i="85"/>
  <c r="I36" i="85" s="1"/>
  <c r="J35" i="85"/>
  <c r="I12" i="109"/>
  <c r="J12" i="109" s="1"/>
  <c r="I11" i="83"/>
  <c r="J11" i="83" s="1"/>
  <c r="I34" i="127"/>
  <c r="J34" i="127" s="1"/>
  <c r="I10" i="133"/>
  <c r="J10" i="133" s="1"/>
  <c r="H12" i="133"/>
  <c r="J11" i="88"/>
  <c r="H13" i="88"/>
  <c r="H12" i="138"/>
  <c r="I10" i="138"/>
  <c r="J10" i="138" s="1"/>
  <c r="I13" i="80"/>
  <c r="J13" i="80" s="1"/>
  <c r="I32" i="133"/>
  <c r="J32" i="133" s="1"/>
  <c r="J34" i="82"/>
  <c r="H36" i="82"/>
  <c r="I35" i="82" s="1"/>
  <c r="H14" i="105"/>
  <c r="J12" i="105"/>
  <c r="J32" i="96"/>
  <c r="H34" i="96"/>
  <c r="H35" i="110"/>
  <c r="I34" i="110" s="1"/>
  <c r="J33" i="110"/>
  <c r="I12" i="92"/>
  <c r="J12" i="92" s="1"/>
  <c r="I10" i="108"/>
  <c r="J10" i="108" s="1"/>
  <c r="I31" i="132"/>
  <c r="J31" i="132" s="1"/>
  <c r="I32" i="138"/>
  <c r="J32" i="138" s="1"/>
  <c r="H34" i="138"/>
  <c r="J34" i="87"/>
  <c r="H36" i="87"/>
  <c r="I35" i="87" s="1"/>
  <c r="H16" i="127"/>
  <c r="J14" i="127"/>
  <c r="J11" i="95"/>
  <c r="H13" i="95"/>
  <c r="H36" i="95"/>
  <c r="J34" i="95"/>
  <c r="I32" i="105"/>
  <c r="J32" i="105" s="1"/>
  <c r="I10" i="134"/>
  <c r="J10" i="134" s="1"/>
  <c r="I9" i="115"/>
  <c r="J9" i="115" s="1"/>
  <c r="I33" i="115"/>
  <c r="J33" i="115" s="1"/>
  <c r="J31" i="111"/>
  <c r="H33" i="111"/>
  <c r="I32" i="111" s="1"/>
  <c r="I11" i="114"/>
  <c r="J11" i="114" s="1"/>
  <c r="I12" i="113"/>
  <c r="J12" i="113" s="1"/>
  <c r="H34" i="90"/>
  <c r="J32" i="90"/>
  <c r="I11" i="78"/>
  <c r="J11" i="78" s="1"/>
  <c r="H34" i="131"/>
  <c r="I32" i="131"/>
  <c r="J32" i="131" s="1"/>
  <c r="I33" i="102"/>
  <c r="J33" i="102" s="1"/>
  <c r="J12" i="130"/>
  <c r="H36" i="130"/>
  <c r="I35" i="130" s="1"/>
  <c r="J34" i="130"/>
  <c r="H14" i="132"/>
  <c r="I13" i="132" s="1"/>
  <c r="J12" i="132"/>
  <c r="J12" i="139"/>
  <c r="H14" i="139"/>
  <c r="J12" i="136"/>
  <c r="H14" i="136"/>
  <c r="I13" i="136" s="1"/>
  <c r="I11" i="130" l="1"/>
  <c r="J11" i="130" s="1"/>
  <c r="J35" i="101"/>
  <c r="H37" i="101"/>
  <c r="H36" i="113"/>
  <c r="I35" i="113" s="1"/>
  <c r="J35" i="113" s="1"/>
  <c r="H36" i="116"/>
  <c r="I35" i="116" s="1"/>
  <c r="J34" i="116"/>
  <c r="H35" i="96"/>
  <c r="I34" i="96" s="1"/>
  <c r="H15" i="101"/>
  <c r="H15" i="116"/>
  <c r="I14" i="116" s="1"/>
  <c r="H14" i="98"/>
  <c r="I13" i="98" s="1"/>
  <c r="H14" i="84"/>
  <c r="H37" i="107"/>
  <c r="I36" i="107" s="1"/>
  <c r="H13" i="89"/>
  <c r="I12" i="89" s="1"/>
  <c r="H14" i="97"/>
  <c r="I13" i="97" s="1"/>
  <c r="I35" i="128"/>
  <c r="J34" i="128" s="1"/>
  <c r="H37" i="92"/>
  <c r="H35" i="79"/>
  <c r="H14" i="95"/>
  <c r="I13" i="95" s="1"/>
  <c r="H13" i="99"/>
  <c r="I12" i="99" s="1"/>
  <c r="H15" i="102"/>
  <c r="H34" i="93"/>
  <c r="I33" i="93" s="1"/>
  <c r="H15" i="110"/>
  <c r="H14" i="86"/>
  <c r="I13" i="86" s="1"/>
  <c r="H37" i="80"/>
  <c r="I36" i="80" s="1"/>
  <c r="H35" i="98"/>
  <c r="H35" i="139"/>
  <c r="I34" i="139" s="1"/>
  <c r="H14" i="81"/>
  <c r="I13" i="81" s="1"/>
  <c r="I15" i="128"/>
  <c r="J14" i="128" s="1"/>
  <c r="H15" i="109"/>
  <c r="H14" i="107"/>
  <c r="H16" i="100"/>
  <c r="I15" i="100" s="1"/>
  <c r="H17" i="127"/>
  <c r="I16" i="127" s="1"/>
  <c r="H35" i="138"/>
  <c r="I33" i="138"/>
  <c r="J33" i="138" s="1"/>
  <c r="H15" i="105"/>
  <c r="I11" i="138"/>
  <c r="J11" i="138" s="1"/>
  <c r="H13" i="138"/>
  <c r="I11" i="133"/>
  <c r="J11" i="133" s="1"/>
  <c r="H13" i="133"/>
  <c r="I13" i="101"/>
  <c r="J13" i="101" s="1"/>
  <c r="H15" i="90"/>
  <c r="I14" i="90" s="1"/>
  <c r="J35" i="86"/>
  <c r="H37" i="86"/>
  <c r="J33" i="105"/>
  <c r="H35" i="105"/>
  <c r="I34" i="105" s="1"/>
  <c r="H14" i="94"/>
  <c r="I13" i="102"/>
  <c r="J13" i="102" s="1"/>
  <c r="H34" i="132"/>
  <c r="I33" i="132" s="1"/>
  <c r="H15" i="79"/>
  <c r="I14" i="79" s="1"/>
  <c r="H14" i="83"/>
  <c r="I13" i="83" s="1"/>
  <c r="I13" i="116"/>
  <c r="J13" i="116" s="1"/>
  <c r="I13" i="110"/>
  <c r="J13" i="110" s="1"/>
  <c r="H15" i="96"/>
  <c r="H16" i="87"/>
  <c r="I15" i="87" s="1"/>
  <c r="J14" i="87"/>
  <c r="H15" i="113"/>
  <c r="I14" i="113" s="1"/>
  <c r="H15" i="82"/>
  <c r="H12" i="115"/>
  <c r="I11" i="115" s="1"/>
  <c r="H37" i="114"/>
  <c r="I36" i="114" s="1"/>
  <c r="J32" i="97"/>
  <c r="H34" i="97"/>
  <c r="H35" i="104"/>
  <c r="I34" i="104" s="1"/>
  <c r="H38" i="99"/>
  <c r="I37" i="99" s="1"/>
  <c r="J13" i="111"/>
  <c r="H15" i="111"/>
  <c r="I14" i="111" s="1"/>
  <c r="I35" i="80"/>
  <c r="J35" i="80" s="1"/>
  <c r="J33" i="88"/>
  <c r="H35" i="88"/>
  <c r="I11" i="89"/>
  <c r="J11" i="89" s="1"/>
  <c r="I33" i="139"/>
  <c r="J33" i="139" s="1"/>
  <c r="H14" i="78"/>
  <c r="I13" i="78" s="1"/>
  <c r="H14" i="103"/>
  <c r="I12" i="81"/>
  <c r="J12" i="81" s="1"/>
  <c r="H36" i="91"/>
  <c r="J34" i="91"/>
  <c r="J14" i="80"/>
  <c r="H16" i="80"/>
  <c r="I15" i="80" s="1"/>
  <c r="I13" i="109"/>
  <c r="J13" i="109" s="1"/>
  <c r="I12" i="107"/>
  <c r="J12" i="107" s="1"/>
  <c r="H38" i="77"/>
  <c r="I37" i="77" s="1"/>
  <c r="J33" i="128"/>
  <c r="K33" i="128" s="1"/>
  <c r="I35" i="92"/>
  <c r="J35" i="92" s="1"/>
  <c r="H35" i="90"/>
  <c r="I34" i="90" s="1"/>
  <c r="H37" i="95"/>
  <c r="I36" i="95" s="1"/>
  <c r="I12" i="95"/>
  <c r="J12" i="95" s="1"/>
  <c r="I33" i="96"/>
  <c r="J33" i="96" s="1"/>
  <c r="I13" i="105"/>
  <c r="J13" i="105" s="1"/>
  <c r="H14" i="88"/>
  <c r="I13" i="88" s="1"/>
  <c r="I13" i="90"/>
  <c r="J13" i="90" s="1"/>
  <c r="H14" i="114"/>
  <c r="I13" i="114" s="1"/>
  <c r="I11" i="99"/>
  <c r="J11" i="99" s="1"/>
  <c r="I11" i="134"/>
  <c r="J11" i="134" s="1"/>
  <c r="H13" i="134"/>
  <c r="I12" i="94"/>
  <c r="J12" i="94" s="1"/>
  <c r="I32" i="93"/>
  <c r="J32" i="93" s="1"/>
  <c r="J12" i="85"/>
  <c r="H14" i="85"/>
  <c r="H37" i="127"/>
  <c r="I36" i="127" s="1"/>
  <c r="I12" i="83"/>
  <c r="J12" i="83" s="1"/>
  <c r="I12" i="98"/>
  <c r="J12" i="98" s="1"/>
  <c r="I13" i="96"/>
  <c r="J13" i="96" s="1"/>
  <c r="H16" i="93"/>
  <c r="J14" i="93"/>
  <c r="I12" i="86"/>
  <c r="J12" i="86" s="1"/>
  <c r="I13" i="113"/>
  <c r="J13" i="113" s="1"/>
  <c r="I13" i="82"/>
  <c r="J13" i="82" s="1"/>
  <c r="I10" i="115"/>
  <c r="J10" i="115" s="1"/>
  <c r="I33" i="104"/>
  <c r="J33" i="104" s="1"/>
  <c r="J13" i="92"/>
  <c r="H15" i="92"/>
  <c r="I36" i="99"/>
  <c r="J36" i="99" s="1"/>
  <c r="I33" i="134"/>
  <c r="J33" i="134" s="1"/>
  <c r="H35" i="134"/>
  <c r="I12" i="84"/>
  <c r="J12" i="84" s="1"/>
  <c r="H34" i="106"/>
  <c r="H15" i="104"/>
  <c r="H36" i="115"/>
  <c r="I35" i="115" s="1"/>
  <c r="J13" i="128"/>
  <c r="K13" i="128" s="1"/>
  <c r="J32" i="78"/>
  <c r="H34" i="78"/>
  <c r="I12" i="97"/>
  <c r="J12" i="97" s="1"/>
  <c r="J34" i="94"/>
  <c r="H36" i="94"/>
  <c r="I33" i="136"/>
  <c r="J33" i="136" s="1"/>
  <c r="H35" i="136"/>
  <c r="H36" i="136" s="1"/>
  <c r="I35" i="136" s="1"/>
  <c r="H13" i="137"/>
  <c r="H14" i="137" s="1"/>
  <c r="H15" i="137" s="1"/>
  <c r="I11" i="137"/>
  <c r="J11" i="137" s="1"/>
  <c r="J33" i="83"/>
  <c r="H35" i="83"/>
  <c r="I34" i="83" s="1"/>
  <c r="I36" i="77"/>
  <c r="J36" i="77" s="1"/>
  <c r="I11" i="131"/>
  <c r="J11" i="131" s="1"/>
  <c r="H13" i="131"/>
  <c r="H14" i="130"/>
  <c r="H15" i="130" s="1"/>
  <c r="I14" i="130" s="1"/>
  <c r="I33" i="131"/>
  <c r="J33" i="131" s="1"/>
  <c r="H35" i="131"/>
  <c r="I34" i="131" s="1"/>
  <c r="I33" i="90"/>
  <c r="J33" i="90" s="1"/>
  <c r="H34" i="111"/>
  <c r="I33" i="111" s="1"/>
  <c r="J32" i="111"/>
  <c r="I35" i="95"/>
  <c r="J35" i="95" s="1"/>
  <c r="I15" i="127"/>
  <c r="J15" i="127" s="1"/>
  <c r="J35" i="87"/>
  <c r="H37" i="87"/>
  <c r="J34" i="110"/>
  <c r="H36" i="110"/>
  <c r="J35" i="82"/>
  <c r="H37" i="82"/>
  <c r="I36" i="82" s="1"/>
  <c r="I12" i="88"/>
  <c r="J12" i="88" s="1"/>
  <c r="H38" i="85"/>
  <c r="J36" i="85"/>
  <c r="H14" i="112"/>
  <c r="I13" i="112" s="1"/>
  <c r="J12" i="112"/>
  <c r="J33" i="81"/>
  <c r="H35" i="81"/>
  <c r="I34" i="81" s="1"/>
  <c r="J34" i="103"/>
  <c r="H36" i="103"/>
  <c r="I35" i="103" s="1"/>
  <c r="H36" i="89"/>
  <c r="I35" i="89" s="1"/>
  <c r="J34" i="89"/>
  <c r="I12" i="114"/>
  <c r="J12" i="114" s="1"/>
  <c r="I32" i="132"/>
  <c r="J32" i="132" s="1"/>
  <c r="H37" i="84"/>
  <c r="J35" i="84"/>
  <c r="I13" i="79"/>
  <c r="J13" i="79" s="1"/>
  <c r="I35" i="127"/>
  <c r="J35" i="127" s="1"/>
  <c r="J34" i="102"/>
  <c r="H36" i="102"/>
  <c r="I35" i="114"/>
  <c r="J35" i="114" s="1"/>
  <c r="H13" i="108"/>
  <c r="I12" i="108" s="1"/>
  <c r="J11" i="108"/>
  <c r="I33" i="133"/>
  <c r="J33" i="133" s="1"/>
  <c r="H35" i="133"/>
  <c r="J34" i="108"/>
  <c r="H36" i="108"/>
  <c r="I33" i="98"/>
  <c r="J33" i="98" s="1"/>
  <c r="I32" i="106"/>
  <c r="J32" i="106" s="1"/>
  <c r="I35" i="107"/>
  <c r="J35" i="107" s="1"/>
  <c r="H35" i="109"/>
  <c r="I34" i="109" s="1"/>
  <c r="J33" i="109"/>
  <c r="H16" i="106"/>
  <c r="I15" i="106" s="1"/>
  <c r="J14" i="106"/>
  <c r="I12" i="78"/>
  <c r="J12" i="78" s="1"/>
  <c r="I12" i="103"/>
  <c r="J12" i="103" s="1"/>
  <c r="I13" i="104"/>
  <c r="J13" i="104" s="1"/>
  <c r="I34" i="115"/>
  <c r="J34" i="115" s="1"/>
  <c r="I33" i="137"/>
  <c r="J33" i="137" s="1"/>
  <c r="H35" i="137"/>
  <c r="I34" i="137" s="1"/>
  <c r="J11" i="91"/>
  <c r="H13" i="91"/>
  <c r="I12" i="91" s="1"/>
  <c r="H37" i="100"/>
  <c r="I36" i="100" s="1"/>
  <c r="J35" i="100"/>
  <c r="J12" i="77"/>
  <c r="H14" i="77"/>
  <c r="J34" i="112"/>
  <c r="H36" i="112"/>
  <c r="I35" i="112" s="1"/>
  <c r="I14" i="100"/>
  <c r="J14" i="100" s="1"/>
  <c r="I33" i="79"/>
  <c r="J33" i="79" s="1"/>
  <c r="H37" i="130"/>
  <c r="I36" i="130" s="1"/>
  <c r="J35" i="130"/>
  <c r="J13" i="132"/>
  <c r="H15" i="132"/>
  <c r="I14" i="132" s="1"/>
  <c r="H15" i="139"/>
  <c r="I14" i="139" s="1"/>
  <c r="I13" i="139"/>
  <c r="J13" i="139" s="1"/>
  <c r="J13" i="136"/>
  <c r="H15" i="136"/>
  <c r="I14" i="136" s="1"/>
  <c r="I13" i="137" l="1"/>
  <c r="J13" i="137" s="1"/>
  <c r="I13" i="130"/>
  <c r="J13" i="130" s="1"/>
  <c r="I12" i="137"/>
  <c r="J12" i="137" s="1"/>
  <c r="H37" i="116"/>
  <c r="I36" i="116" s="1"/>
  <c r="J35" i="116"/>
  <c r="H37" i="113"/>
  <c r="I36" i="113" s="1"/>
  <c r="I36" i="101"/>
  <c r="J36" i="101" s="1"/>
  <c r="H38" i="101"/>
  <c r="I37" i="101" s="1"/>
  <c r="H37" i="108"/>
  <c r="H37" i="102"/>
  <c r="H38" i="84"/>
  <c r="H14" i="131"/>
  <c r="H15" i="131" s="1"/>
  <c r="I14" i="131" s="1"/>
  <c r="H37" i="94"/>
  <c r="I36" i="94" s="1"/>
  <c r="I34" i="134"/>
  <c r="J34" i="134" s="1"/>
  <c r="H36" i="134"/>
  <c r="H37" i="91"/>
  <c r="I36" i="91" s="1"/>
  <c r="H16" i="96"/>
  <c r="H38" i="86"/>
  <c r="I37" i="86" s="1"/>
  <c r="H16" i="109"/>
  <c r="I15" i="109" s="1"/>
  <c r="H16" i="110"/>
  <c r="H16" i="102"/>
  <c r="H36" i="79"/>
  <c r="I35" i="79" s="1"/>
  <c r="H15" i="84"/>
  <c r="H36" i="133"/>
  <c r="H14" i="108"/>
  <c r="I13" i="108" s="1"/>
  <c r="J12" i="108"/>
  <c r="J35" i="103"/>
  <c r="H37" i="103"/>
  <c r="I36" i="103" s="1"/>
  <c r="H37" i="110"/>
  <c r="I36" i="110" s="1"/>
  <c r="H35" i="106"/>
  <c r="I34" i="106" s="1"/>
  <c r="H15" i="103"/>
  <c r="I14" i="103" s="1"/>
  <c r="H36" i="88"/>
  <c r="I35" i="88" s="1"/>
  <c r="H15" i="94"/>
  <c r="I14" i="94" s="1"/>
  <c r="H36" i="105"/>
  <c r="J34" i="105"/>
  <c r="I12" i="133"/>
  <c r="J12" i="133" s="1"/>
  <c r="H14" i="133"/>
  <c r="I13" i="133" s="1"/>
  <c r="H16" i="105"/>
  <c r="I15" i="105" s="1"/>
  <c r="H15" i="107"/>
  <c r="I14" i="107" s="1"/>
  <c r="H38" i="80"/>
  <c r="I37" i="80" s="1"/>
  <c r="J36" i="80"/>
  <c r="I14" i="110"/>
  <c r="J14" i="110" s="1"/>
  <c r="I13" i="84"/>
  <c r="J13" i="84" s="1"/>
  <c r="J35" i="136"/>
  <c r="H15" i="77"/>
  <c r="I14" i="77" s="1"/>
  <c r="J35" i="89"/>
  <c r="H37" i="89"/>
  <c r="H39" i="85"/>
  <c r="I38" i="85" s="1"/>
  <c r="J36" i="82"/>
  <c r="H38" i="82"/>
  <c r="I37" i="82" s="1"/>
  <c r="H37" i="136"/>
  <c r="I36" i="136" s="1"/>
  <c r="I13" i="77"/>
  <c r="J13" i="77" s="1"/>
  <c r="J36" i="100"/>
  <c r="H38" i="100"/>
  <c r="H36" i="137"/>
  <c r="I35" i="137" s="1"/>
  <c r="J34" i="137"/>
  <c r="I34" i="133"/>
  <c r="J34" i="133" s="1"/>
  <c r="I35" i="102"/>
  <c r="J35" i="102" s="1"/>
  <c r="J34" i="81"/>
  <c r="H36" i="81"/>
  <c r="I35" i="81" s="1"/>
  <c r="J13" i="112"/>
  <c r="H15" i="112"/>
  <c r="I14" i="112" s="1"/>
  <c r="I37" i="85"/>
  <c r="J37" i="85" s="1"/>
  <c r="I35" i="110"/>
  <c r="J35" i="110" s="1"/>
  <c r="J33" i="111"/>
  <c r="H35" i="111"/>
  <c r="I34" i="111" s="1"/>
  <c r="J34" i="131"/>
  <c r="H36" i="131"/>
  <c r="I34" i="136"/>
  <c r="J34" i="136" s="1"/>
  <c r="J35" i="115"/>
  <c r="H37" i="115"/>
  <c r="I36" i="115" s="1"/>
  <c r="I13" i="103"/>
  <c r="J13" i="103" s="1"/>
  <c r="J14" i="111"/>
  <c r="H16" i="111"/>
  <c r="H39" i="99"/>
  <c r="I38" i="99" s="1"/>
  <c r="J37" i="99"/>
  <c r="J34" i="104"/>
  <c r="H36" i="104"/>
  <c r="I35" i="104" s="1"/>
  <c r="J11" i="115"/>
  <c r="H13" i="115"/>
  <c r="I12" i="115" s="1"/>
  <c r="I13" i="94"/>
  <c r="J13" i="94" s="1"/>
  <c r="I14" i="105"/>
  <c r="J14" i="105" s="1"/>
  <c r="I34" i="138"/>
  <c r="J34" i="138" s="1"/>
  <c r="H36" i="138"/>
  <c r="I13" i="107"/>
  <c r="J13" i="107" s="1"/>
  <c r="K14" i="128"/>
  <c r="I16" i="128"/>
  <c r="J34" i="139"/>
  <c r="H36" i="139"/>
  <c r="I35" i="139" s="1"/>
  <c r="H15" i="86"/>
  <c r="J13" i="86"/>
  <c r="I14" i="102"/>
  <c r="J14" i="102" s="1"/>
  <c r="I34" i="79"/>
  <c r="J34" i="79" s="1"/>
  <c r="J13" i="97"/>
  <c r="H15" i="97"/>
  <c r="I14" i="97" s="1"/>
  <c r="J14" i="116"/>
  <c r="H16" i="116"/>
  <c r="I15" i="116" s="1"/>
  <c r="H37" i="112"/>
  <c r="I36" i="112" s="1"/>
  <c r="J35" i="112"/>
  <c r="J12" i="91"/>
  <c r="H14" i="91"/>
  <c r="J34" i="109"/>
  <c r="H36" i="109"/>
  <c r="I35" i="109" s="1"/>
  <c r="H38" i="87"/>
  <c r="I37" i="87" s="1"/>
  <c r="J34" i="83"/>
  <c r="H36" i="83"/>
  <c r="H35" i="78"/>
  <c r="I34" i="78" s="1"/>
  <c r="H16" i="104"/>
  <c r="H16" i="92"/>
  <c r="I15" i="92" s="1"/>
  <c r="H17" i="93"/>
  <c r="H15" i="85"/>
  <c r="I14" i="85" s="1"/>
  <c r="H36" i="90"/>
  <c r="I35" i="90" s="1"/>
  <c r="J34" i="90"/>
  <c r="H38" i="114"/>
  <c r="J36" i="114"/>
  <c r="H16" i="82"/>
  <c r="I15" i="82" s="1"/>
  <c r="J14" i="79"/>
  <c r="H16" i="79"/>
  <c r="I15" i="79" s="1"/>
  <c r="I12" i="138"/>
  <c r="J12" i="138" s="1"/>
  <c r="H14" i="138"/>
  <c r="J16" i="127"/>
  <c r="H18" i="127"/>
  <c r="I17" i="127" s="1"/>
  <c r="J15" i="100"/>
  <c r="H17" i="100"/>
  <c r="H35" i="93"/>
  <c r="J33" i="93"/>
  <c r="H38" i="92"/>
  <c r="I37" i="92" s="1"/>
  <c r="J36" i="107"/>
  <c r="H38" i="107"/>
  <c r="I37" i="107" s="1"/>
  <c r="H16" i="101"/>
  <c r="J15" i="106"/>
  <c r="H17" i="106"/>
  <c r="I16" i="106" s="1"/>
  <c r="I35" i="108"/>
  <c r="J35" i="108" s="1"/>
  <c r="I36" i="84"/>
  <c r="J36" i="84" s="1"/>
  <c r="I36" i="87"/>
  <c r="J36" i="87" s="1"/>
  <c r="I35" i="94"/>
  <c r="J35" i="94" s="1"/>
  <c r="I33" i="78"/>
  <c r="J33" i="78" s="1"/>
  <c r="I14" i="104"/>
  <c r="J14" i="104" s="1"/>
  <c r="I13" i="85"/>
  <c r="J13" i="85" s="1"/>
  <c r="J13" i="88"/>
  <c r="H15" i="88"/>
  <c r="I14" i="88" s="1"/>
  <c r="I35" i="91"/>
  <c r="J35" i="91" s="1"/>
  <c r="H35" i="97"/>
  <c r="H16" i="90"/>
  <c r="I15" i="90" s="1"/>
  <c r="J14" i="90"/>
  <c r="I14" i="109"/>
  <c r="J14" i="109" s="1"/>
  <c r="H36" i="98"/>
  <c r="K34" i="128"/>
  <c r="I36" i="128"/>
  <c r="H15" i="98"/>
  <c r="I14" i="98" s="1"/>
  <c r="J13" i="98"/>
  <c r="H36" i="96"/>
  <c r="I35" i="96" s="1"/>
  <c r="J34" i="96"/>
  <c r="I13" i="131"/>
  <c r="J13" i="131" s="1"/>
  <c r="I12" i="131"/>
  <c r="J12" i="131" s="1"/>
  <c r="I33" i="106"/>
  <c r="J33" i="106" s="1"/>
  <c r="I14" i="92"/>
  <c r="J14" i="92" s="1"/>
  <c r="I15" i="93"/>
  <c r="J15" i="93" s="1"/>
  <c r="J36" i="127"/>
  <c r="H38" i="127"/>
  <c r="I37" i="127" s="1"/>
  <c r="I12" i="134"/>
  <c r="J12" i="134" s="1"/>
  <c r="H14" i="134"/>
  <c r="J13" i="114"/>
  <c r="H15" i="114"/>
  <c r="J36" i="95"/>
  <c r="H38" i="95"/>
  <c r="H39" i="77"/>
  <c r="I38" i="77" s="1"/>
  <c r="J37" i="77"/>
  <c r="H17" i="80"/>
  <c r="J15" i="80"/>
  <c r="H15" i="78"/>
  <c r="I14" i="78" s="1"/>
  <c r="J13" i="78"/>
  <c r="I34" i="88"/>
  <c r="J34" i="88" s="1"/>
  <c r="I33" i="97"/>
  <c r="J33" i="97" s="1"/>
  <c r="I14" i="82"/>
  <c r="J14" i="82" s="1"/>
  <c r="J14" i="113"/>
  <c r="H16" i="113"/>
  <c r="H17" i="87"/>
  <c r="I16" i="87" s="1"/>
  <c r="J15" i="87"/>
  <c r="I14" i="96"/>
  <c r="J14" i="96" s="1"/>
  <c r="J13" i="83"/>
  <c r="H15" i="83"/>
  <c r="I14" i="83" s="1"/>
  <c r="J33" i="132"/>
  <c r="H35" i="132"/>
  <c r="I34" i="132" s="1"/>
  <c r="I36" i="86"/>
  <c r="J36" i="86" s="1"/>
  <c r="H15" i="81"/>
  <c r="J13" i="81"/>
  <c r="I34" i="98"/>
  <c r="J34" i="98" s="1"/>
  <c r="J12" i="99"/>
  <c r="H14" i="99"/>
  <c r="I13" i="99" s="1"/>
  <c r="J13" i="95"/>
  <c r="H15" i="95"/>
  <c r="I14" i="95" s="1"/>
  <c r="I36" i="92"/>
  <c r="J36" i="92" s="1"/>
  <c r="H14" i="89"/>
  <c r="I13" i="89" s="1"/>
  <c r="J12" i="89"/>
  <c r="I14" i="101"/>
  <c r="J14" i="101" s="1"/>
  <c r="H38" i="130"/>
  <c r="I37" i="130" s="1"/>
  <c r="J36" i="130"/>
  <c r="H16" i="130"/>
  <c r="J14" i="130"/>
  <c r="H16" i="132"/>
  <c r="I15" i="132" s="1"/>
  <c r="J14" i="132"/>
  <c r="H16" i="139"/>
  <c r="I15" i="139" s="1"/>
  <c r="J14" i="139"/>
  <c r="H16" i="137"/>
  <c r="I15" i="137" s="1"/>
  <c r="I14" i="137"/>
  <c r="J14" i="137" s="1"/>
  <c r="H16" i="136"/>
  <c r="I15" i="136" s="1"/>
  <c r="J14" i="136"/>
  <c r="H39" i="101" l="1"/>
  <c r="I38" i="101" s="1"/>
  <c r="J37" i="101"/>
  <c r="J36" i="113"/>
  <c r="H38" i="113"/>
  <c r="I37" i="113" s="1"/>
  <c r="J36" i="116"/>
  <c r="H38" i="116"/>
  <c r="H16" i="81"/>
  <c r="I15" i="81" s="1"/>
  <c r="H18" i="80"/>
  <c r="H16" i="114"/>
  <c r="I15" i="114" s="1"/>
  <c r="I13" i="134"/>
  <c r="J13" i="134" s="1"/>
  <c r="H15" i="134"/>
  <c r="I14" i="134" s="1"/>
  <c r="I37" i="128"/>
  <c r="J36" i="128" s="1"/>
  <c r="H36" i="97"/>
  <c r="I35" i="97" s="1"/>
  <c r="H18" i="93"/>
  <c r="I17" i="93" s="1"/>
  <c r="H17" i="104"/>
  <c r="I16" i="104" s="1"/>
  <c r="H37" i="83"/>
  <c r="I36" i="83" s="1"/>
  <c r="H16" i="86"/>
  <c r="I15" i="86" s="1"/>
  <c r="H39" i="100"/>
  <c r="I38" i="100" s="1"/>
  <c r="H37" i="105"/>
  <c r="I36" i="105" s="1"/>
  <c r="H16" i="84"/>
  <c r="I15" i="84" s="1"/>
  <c r="H17" i="102"/>
  <c r="I16" i="102" s="1"/>
  <c r="H17" i="96"/>
  <c r="I16" i="96" s="1"/>
  <c r="H39" i="84"/>
  <c r="I38" i="84" s="1"/>
  <c r="H38" i="108"/>
  <c r="I37" i="108" s="1"/>
  <c r="H17" i="113"/>
  <c r="H39" i="95"/>
  <c r="J35" i="128"/>
  <c r="K35" i="128" s="1"/>
  <c r="H37" i="98"/>
  <c r="I36" i="98" s="1"/>
  <c r="H17" i="101"/>
  <c r="I16" i="101" s="1"/>
  <c r="H39" i="114"/>
  <c r="I38" i="114" s="1"/>
  <c r="I35" i="83"/>
  <c r="J35" i="83" s="1"/>
  <c r="I14" i="86"/>
  <c r="J14" i="86" s="1"/>
  <c r="I35" i="138"/>
  <c r="J35" i="138" s="1"/>
  <c r="H37" i="138"/>
  <c r="H38" i="89"/>
  <c r="I37" i="89" s="1"/>
  <c r="H16" i="103"/>
  <c r="J14" i="103"/>
  <c r="I14" i="84"/>
  <c r="J14" i="84" s="1"/>
  <c r="I37" i="84"/>
  <c r="J37" i="84" s="1"/>
  <c r="J36" i="136"/>
  <c r="H15" i="99"/>
  <c r="I14" i="99" s="1"/>
  <c r="J13" i="99"/>
  <c r="I14" i="81"/>
  <c r="J14" i="81" s="1"/>
  <c r="I15" i="113"/>
  <c r="J15" i="113" s="1"/>
  <c r="H16" i="78"/>
  <c r="J14" i="78"/>
  <c r="J14" i="98"/>
  <c r="H16" i="98"/>
  <c r="I15" i="98" s="1"/>
  <c r="H38" i="136"/>
  <c r="I37" i="136" s="1"/>
  <c r="J13" i="89"/>
  <c r="H15" i="89"/>
  <c r="H36" i="132"/>
  <c r="J34" i="132"/>
  <c r="I37" i="95"/>
  <c r="J37" i="95" s="1"/>
  <c r="J37" i="127"/>
  <c r="H39" i="127"/>
  <c r="I38" i="127" s="1"/>
  <c r="J35" i="96"/>
  <c r="H37" i="96"/>
  <c r="I36" i="96" s="1"/>
  <c r="I35" i="98"/>
  <c r="J35" i="98" s="1"/>
  <c r="I15" i="101"/>
  <c r="J15" i="101" s="1"/>
  <c r="J37" i="92"/>
  <c r="H39" i="92"/>
  <c r="J17" i="127"/>
  <c r="H19" i="127"/>
  <c r="I18" i="127" s="1"/>
  <c r="J35" i="90"/>
  <c r="H37" i="90"/>
  <c r="I36" i="90" s="1"/>
  <c r="J14" i="85"/>
  <c r="H16" i="85"/>
  <c r="I15" i="85" s="1"/>
  <c r="H17" i="92"/>
  <c r="I16" i="92" s="1"/>
  <c r="J15" i="92"/>
  <c r="H39" i="87"/>
  <c r="I38" i="87" s="1"/>
  <c r="J37" i="87"/>
  <c r="J15" i="116"/>
  <c r="H17" i="116"/>
  <c r="I16" i="116" s="1"/>
  <c r="J35" i="104"/>
  <c r="H37" i="104"/>
  <c r="H40" i="99"/>
  <c r="J38" i="99"/>
  <c r="I39" i="99"/>
  <c r="I35" i="131"/>
  <c r="J35" i="131" s="1"/>
  <c r="H37" i="131"/>
  <c r="J14" i="112"/>
  <c r="H16" i="112"/>
  <c r="I15" i="112" s="1"/>
  <c r="H37" i="137"/>
  <c r="J35" i="137"/>
  <c r="J38" i="85"/>
  <c r="H40" i="85"/>
  <c r="I39" i="85" s="1"/>
  <c r="I36" i="89"/>
  <c r="J36" i="89" s="1"/>
  <c r="J37" i="80"/>
  <c r="H39" i="80"/>
  <c r="I38" i="80" s="1"/>
  <c r="H17" i="105"/>
  <c r="J15" i="105"/>
  <c r="I35" i="105"/>
  <c r="J35" i="105" s="1"/>
  <c r="J35" i="88"/>
  <c r="H37" i="88"/>
  <c r="H38" i="103"/>
  <c r="I37" i="103" s="1"/>
  <c r="J36" i="103"/>
  <c r="J13" i="108"/>
  <c r="H15" i="108"/>
  <c r="I14" i="108" s="1"/>
  <c r="H37" i="79"/>
  <c r="J35" i="79"/>
  <c r="I15" i="102"/>
  <c r="J15" i="102" s="1"/>
  <c r="H39" i="86"/>
  <c r="I38" i="86" s="1"/>
  <c r="J37" i="86"/>
  <c r="I15" i="96"/>
  <c r="J15" i="96" s="1"/>
  <c r="I36" i="108"/>
  <c r="J36" i="108" s="1"/>
  <c r="H18" i="87"/>
  <c r="J16" i="87"/>
  <c r="J38" i="77"/>
  <c r="H40" i="77"/>
  <c r="I39" i="77" s="1"/>
  <c r="H18" i="100"/>
  <c r="H17" i="111"/>
  <c r="I16" i="111" s="1"/>
  <c r="H38" i="115"/>
  <c r="I37" i="115" s="1"/>
  <c r="J36" i="115"/>
  <c r="J36" i="110"/>
  <c r="H38" i="110"/>
  <c r="I37" i="110" s="1"/>
  <c r="H38" i="102"/>
  <c r="I37" i="102" s="1"/>
  <c r="H16" i="131"/>
  <c r="I15" i="131" s="1"/>
  <c r="J15" i="131" s="1"/>
  <c r="I16" i="80"/>
  <c r="J16" i="80" s="1"/>
  <c r="I14" i="114"/>
  <c r="J14" i="114" s="1"/>
  <c r="H36" i="93"/>
  <c r="I35" i="93" s="1"/>
  <c r="J34" i="78"/>
  <c r="H36" i="78"/>
  <c r="I35" i="78" s="1"/>
  <c r="H15" i="91"/>
  <c r="I14" i="91" s="1"/>
  <c r="I17" i="128"/>
  <c r="H16" i="77"/>
  <c r="J14" i="77"/>
  <c r="J34" i="106"/>
  <c r="H36" i="106"/>
  <c r="I35" i="106" s="1"/>
  <c r="H17" i="110"/>
  <c r="I16" i="110" s="1"/>
  <c r="J14" i="131"/>
  <c r="H16" i="95"/>
  <c r="J14" i="95"/>
  <c r="H16" i="83"/>
  <c r="I15" i="83" s="1"/>
  <c r="J14" i="83"/>
  <c r="H17" i="90"/>
  <c r="I16" i="90" s="1"/>
  <c r="J15" i="90"/>
  <c r="I34" i="97"/>
  <c r="J34" i="97" s="1"/>
  <c r="H16" i="88"/>
  <c r="J14" i="88"/>
  <c r="J16" i="106"/>
  <c r="H18" i="106"/>
  <c r="I17" i="106" s="1"/>
  <c r="J37" i="107"/>
  <c r="H39" i="107"/>
  <c r="I34" i="93"/>
  <c r="J34" i="93" s="1"/>
  <c r="I16" i="100"/>
  <c r="J16" i="100" s="1"/>
  <c r="I13" i="138"/>
  <c r="J13" i="138" s="1"/>
  <c r="H15" i="138"/>
  <c r="J15" i="79"/>
  <c r="H17" i="79"/>
  <c r="I16" i="79" s="1"/>
  <c r="H17" i="82"/>
  <c r="J15" i="82"/>
  <c r="I37" i="114"/>
  <c r="J37" i="114" s="1"/>
  <c r="I16" i="93"/>
  <c r="J16" i="93" s="1"/>
  <c r="I15" i="104"/>
  <c r="J15" i="104" s="1"/>
  <c r="J35" i="109"/>
  <c r="H37" i="109"/>
  <c r="I36" i="109" s="1"/>
  <c r="I13" i="91"/>
  <c r="J13" i="91" s="1"/>
  <c r="J36" i="112"/>
  <c r="H38" i="112"/>
  <c r="J14" i="97"/>
  <c r="H16" i="97"/>
  <c r="I15" i="97" s="1"/>
  <c r="J35" i="139"/>
  <c r="H37" i="139"/>
  <c r="I36" i="139" s="1"/>
  <c r="J15" i="128"/>
  <c r="K15" i="128" s="1"/>
  <c r="H14" i="115"/>
  <c r="J12" i="115"/>
  <c r="I15" i="111"/>
  <c r="J15" i="111" s="1"/>
  <c r="H36" i="111"/>
  <c r="I35" i="111" s="1"/>
  <c r="J34" i="111"/>
  <c r="J35" i="81"/>
  <c r="H37" i="81"/>
  <c r="I36" i="81" s="1"/>
  <c r="I37" i="100"/>
  <c r="J37" i="100" s="1"/>
  <c r="J37" i="82"/>
  <c r="H39" i="82"/>
  <c r="I38" i="82" s="1"/>
  <c r="H16" i="107"/>
  <c r="I15" i="107" s="1"/>
  <c r="J14" i="107"/>
  <c r="H15" i="133"/>
  <c r="J13" i="133"/>
  <c r="J14" i="94"/>
  <c r="H16" i="94"/>
  <c r="I15" i="94" s="1"/>
  <c r="I35" i="133"/>
  <c r="J35" i="133" s="1"/>
  <c r="H37" i="133"/>
  <c r="I15" i="110"/>
  <c r="J15" i="110" s="1"/>
  <c r="J15" i="109"/>
  <c r="H17" i="109"/>
  <c r="J36" i="91"/>
  <c r="H38" i="91"/>
  <c r="I37" i="91" s="1"/>
  <c r="I35" i="134"/>
  <c r="J35" i="134" s="1"/>
  <c r="H37" i="134"/>
  <c r="J36" i="94"/>
  <c r="H38" i="94"/>
  <c r="I37" i="94" s="1"/>
  <c r="I36" i="102"/>
  <c r="J36" i="102" s="1"/>
  <c r="H17" i="130"/>
  <c r="I16" i="130" s="1"/>
  <c r="I15" i="130"/>
  <c r="J15" i="130" s="1"/>
  <c r="H39" i="130"/>
  <c r="I38" i="130" s="1"/>
  <c r="J37" i="130"/>
  <c r="H17" i="131"/>
  <c r="I16" i="131" s="1"/>
  <c r="H17" i="132"/>
  <c r="I16" i="132" s="1"/>
  <c r="J15" i="132"/>
  <c r="H17" i="139"/>
  <c r="J15" i="139"/>
  <c r="H17" i="137"/>
  <c r="J15" i="137"/>
  <c r="J15" i="136"/>
  <c r="H17" i="136"/>
  <c r="I16" i="136" s="1"/>
  <c r="H39" i="136"/>
  <c r="I38" i="136" s="1"/>
  <c r="J37" i="136" l="1"/>
  <c r="I37" i="116"/>
  <c r="J37" i="116" s="1"/>
  <c r="H39" i="116"/>
  <c r="I38" i="116" s="1"/>
  <c r="J37" i="113"/>
  <c r="H39" i="113"/>
  <c r="J38" i="101"/>
  <c r="H40" i="101"/>
  <c r="I39" i="101" s="1"/>
  <c r="H38" i="134"/>
  <c r="H18" i="109"/>
  <c r="I17" i="109" s="1"/>
  <c r="H15" i="115"/>
  <c r="I14" i="115" s="1"/>
  <c r="H17" i="88"/>
  <c r="I16" i="88" s="1"/>
  <c r="H17" i="77"/>
  <c r="I16" i="77" s="1"/>
  <c r="H38" i="104"/>
  <c r="I37" i="104" s="1"/>
  <c r="H37" i="132"/>
  <c r="H17" i="103"/>
  <c r="I16" i="103" s="1"/>
  <c r="H18" i="113"/>
  <c r="I17" i="113" s="1"/>
  <c r="I36" i="133"/>
  <c r="J36" i="133" s="1"/>
  <c r="H38" i="133"/>
  <c r="I14" i="133"/>
  <c r="J14" i="133" s="1"/>
  <c r="H16" i="133"/>
  <c r="I13" i="115"/>
  <c r="J13" i="115" s="1"/>
  <c r="H39" i="112"/>
  <c r="I38" i="112" s="1"/>
  <c r="I14" i="138"/>
  <c r="J14" i="138" s="1"/>
  <c r="H16" i="138"/>
  <c r="J17" i="106"/>
  <c r="H19" i="106"/>
  <c r="I18" i="106" s="1"/>
  <c r="I15" i="88"/>
  <c r="J15" i="88" s="1"/>
  <c r="I18" i="128"/>
  <c r="J17" i="128" s="1"/>
  <c r="J38" i="86"/>
  <c r="H40" i="86"/>
  <c r="H38" i="79"/>
  <c r="I37" i="79" s="1"/>
  <c r="H18" i="105"/>
  <c r="I17" i="105" s="1"/>
  <c r="H38" i="131"/>
  <c r="H17" i="85"/>
  <c r="I16" i="85" s="1"/>
  <c r="J15" i="85"/>
  <c r="H40" i="92"/>
  <c r="I39" i="92" s="1"/>
  <c r="J37" i="94"/>
  <c r="H39" i="94"/>
  <c r="I38" i="94" s="1"/>
  <c r="J15" i="107"/>
  <c r="H17" i="107"/>
  <c r="I16" i="107" s="1"/>
  <c r="H38" i="81"/>
  <c r="I37" i="81" s="1"/>
  <c r="J36" i="81"/>
  <c r="H37" i="111"/>
  <c r="I36" i="111" s="1"/>
  <c r="J35" i="111"/>
  <c r="H38" i="139"/>
  <c r="J36" i="139"/>
  <c r="I37" i="112"/>
  <c r="J37" i="112" s="1"/>
  <c r="J15" i="83"/>
  <c r="H17" i="83"/>
  <c r="I16" i="83" s="1"/>
  <c r="J16" i="128"/>
  <c r="K16" i="128" s="1"/>
  <c r="H37" i="78"/>
  <c r="J35" i="78"/>
  <c r="H37" i="93"/>
  <c r="J35" i="93"/>
  <c r="J37" i="110"/>
  <c r="H39" i="110"/>
  <c r="I38" i="110" s="1"/>
  <c r="H41" i="77"/>
  <c r="J39" i="77"/>
  <c r="I36" i="79"/>
  <c r="J36" i="79" s="1"/>
  <c r="H16" i="108"/>
  <c r="J14" i="108"/>
  <c r="J38" i="80"/>
  <c r="H40" i="80"/>
  <c r="I39" i="80" s="1"/>
  <c r="J39" i="85"/>
  <c r="H41" i="85"/>
  <c r="I40" i="85" s="1"/>
  <c r="I36" i="137"/>
  <c r="J36" i="137" s="1"/>
  <c r="H38" i="137"/>
  <c r="I36" i="104"/>
  <c r="J36" i="104" s="1"/>
  <c r="H40" i="87"/>
  <c r="I39" i="87" s="1"/>
  <c r="J38" i="87"/>
  <c r="J36" i="90"/>
  <c r="H38" i="90"/>
  <c r="I37" i="90" s="1"/>
  <c r="H38" i="96"/>
  <c r="I37" i="96" s="1"/>
  <c r="J36" i="96"/>
  <c r="H39" i="108"/>
  <c r="I38" i="108" s="1"/>
  <c r="J37" i="108"/>
  <c r="H40" i="84"/>
  <c r="J38" i="84"/>
  <c r="H18" i="96"/>
  <c r="I17" i="96" s="1"/>
  <c r="J16" i="96"/>
  <c r="H17" i="84"/>
  <c r="I16" i="84" s="1"/>
  <c r="J15" i="84"/>
  <c r="J36" i="105"/>
  <c r="H38" i="105"/>
  <c r="I37" i="105" s="1"/>
  <c r="H17" i="86"/>
  <c r="I16" i="86" s="1"/>
  <c r="J15" i="86"/>
  <c r="J16" i="104"/>
  <c r="H18" i="104"/>
  <c r="I17" i="104" s="1"/>
  <c r="H16" i="134"/>
  <c r="J14" i="134"/>
  <c r="J15" i="114"/>
  <c r="H17" i="114"/>
  <c r="I16" i="114" s="1"/>
  <c r="J38" i="82"/>
  <c r="H40" i="82"/>
  <c r="H18" i="82"/>
  <c r="J35" i="106"/>
  <c r="H37" i="106"/>
  <c r="I36" i="106" s="1"/>
  <c r="J14" i="91"/>
  <c r="H16" i="91"/>
  <c r="H19" i="100"/>
  <c r="H19" i="87"/>
  <c r="H38" i="88"/>
  <c r="H16" i="89"/>
  <c r="H39" i="89"/>
  <c r="I38" i="89" s="1"/>
  <c r="J37" i="89"/>
  <c r="H19" i="80"/>
  <c r="I16" i="109"/>
  <c r="J16" i="109" s="1"/>
  <c r="H17" i="94"/>
  <c r="J15" i="94"/>
  <c r="H18" i="79"/>
  <c r="I17" i="79" s="1"/>
  <c r="J16" i="79"/>
  <c r="H40" i="107"/>
  <c r="I39" i="107" s="1"/>
  <c r="J16" i="90"/>
  <c r="H18" i="90"/>
  <c r="I17" i="90" s="1"/>
  <c r="H17" i="95"/>
  <c r="I16" i="95" s="1"/>
  <c r="H39" i="102"/>
  <c r="I38" i="102" s="1"/>
  <c r="J37" i="102"/>
  <c r="J37" i="115"/>
  <c r="H39" i="115"/>
  <c r="I36" i="88"/>
  <c r="J36" i="88" s="1"/>
  <c r="H17" i="112"/>
  <c r="I16" i="112" s="1"/>
  <c r="J15" i="112"/>
  <c r="J16" i="116"/>
  <c r="H18" i="116"/>
  <c r="I17" i="116" s="1"/>
  <c r="J38" i="127"/>
  <c r="H40" i="127"/>
  <c r="I39" i="127" s="1"/>
  <c r="I14" i="89"/>
  <c r="J14" i="89" s="1"/>
  <c r="J15" i="98"/>
  <c r="H17" i="98"/>
  <c r="I16" i="98" s="1"/>
  <c r="H17" i="78"/>
  <c r="I16" i="78" s="1"/>
  <c r="I15" i="103"/>
  <c r="J15" i="103" s="1"/>
  <c r="H38" i="98"/>
  <c r="I37" i="98" s="1"/>
  <c r="J36" i="98"/>
  <c r="H40" i="95"/>
  <c r="I39" i="95" s="1"/>
  <c r="I16" i="113"/>
  <c r="J16" i="113" s="1"/>
  <c r="H18" i="102"/>
  <c r="I17" i="102" s="1"/>
  <c r="J16" i="102"/>
  <c r="H38" i="83"/>
  <c r="I37" i="83" s="1"/>
  <c r="J36" i="83"/>
  <c r="J17" i="93"/>
  <c r="H19" i="93"/>
  <c r="I18" i="93" s="1"/>
  <c r="H17" i="81"/>
  <c r="I16" i="81" s="1"/>
  <c r="J15" i="81"/>
  <c r="I36" i="134"/>
  <c r="J36" i="134" s="1"/>
  <c r="H39" i="91"/>
  <c r="J37" i="91"/>
  <c r="H17" i="97"/>
  <c r="I16" i="97" s="1"/>
  <c r="J15" i="97"/>
  <c r="J36" i="109"/>
  <c r="H38" i="109"/>
  <c r="I37" i="109" s="1"/>
  <c r="I16" i="82"/>
  <c r="J16" i="82" s="1"/>
  <c r="I38" i="107"/>
  <c r="J38" i="107" s="1"/>
  <c r="I15" i="95"/>
  <c r="J15" i="95" s="1"/>
  <c r="H18" i="110"/>
  <c r="I17" i="110" s="1"/>
  <c r="J16" i="110"/>
  <c r="I15" i="77"/>
  <c r="J15" i="77" s="1"/>
  <c r="H18" i="111"/>
  <c r="I17" i="111" s="1"/>
  <c r="J16" i="111"/>
  <c r="I17" i="100"/>
  <c r="J17" i="100" s="1"/>
  <c r="I17" i="87"/>
  <c r="J17" i="87" s="1"/>
  <c r="J37" i="103"/>
  <c r="H39" i="103"/>
  <c r="I16" i="105"/>
  <c r="J16" i="105" s="1"/>
  <c r="I36" i="131"/>
  <c r="J36" i="131" s="1"/>
  <c r="J39" i="99"/>
  <c r="H41" i="99"/>
  <c r="I40" i="99" s="1"/>
  <c r="J16" i="92"/>
  <c r="H18" i="92"/>
  <c r="I17" i="92" s="1"/>
  <c r="J18" i="127"/>
  <c r="H20" i="127"/>
  <c r="I19" i="127" s="1"/>
  <c r="I38" i="92"/>
  <c r="J38" i="92" s="1"/>
  <c r="I35" i="132"/>
  <c r="J35" i="132" s="1"/>
  <c r="I15" i="78"/>
  <c r="J15" i="78" s="1"/>
  <c r="J14" i="99"/>
  <c r="H16" i="99"/>
  <c r="I15" i="99" s="1"/>
  <c r="I36" i="138"/>
  <c r="J36" i="138" s="1"/>
  <c r="H38" i="138"/>
  <c r="H40" i="114"/>
  <c r="I39" i="114" s="1"/>
  <c r="J38" i="114"/>
  <c r="H18" i="101"/>
  <c r="J16" i="101"/>
  <c r="I38" i="95"/>
  <c r="J38" i="95" s="1"/>
  <c r="H40" i="100"/>
  <c r="J38" i="100"/>
  <c r="H37" i="97"/>
  <c r="J35" i="97"/>
  <c r="K36" i="128"/>
  <c r="I38" i="128"/>
  <c r="J37" i="128" s="1"/>
  <c r="I17" i="80"/>
  <c r="J17" i="80" s="1"/>
  <c r="H40" i="130"/>
  <c r="I39" i="130" s="1"/>
  <c r="J38" i="130"/>
  <c r="J16" i="130"/>
  <c r="H18" i="130"/>
  <c r="I17" i="130" s="1"/>
  <c r="J16" i="131"/>
  <c r="H18" i="131"/>
  <c r="I17" i="131" s="1"/>
  <c r="H18" i="132"/>
  <c r="I17" i="132" s="1"/>
  <c r="J16" i="132"/>
  <c r="H18" i="139"/>
  <c r="I17" i="139" s="1"/>
  <c r="I16" i="139"/>
  <c r="J16" i="139" s="1"/>
  <c r="H18" i="137"/>
  <c r="I16" i="137"/>
  <c r="J16" i="137" s="1"/>
  <c r="H40" i="136"/>
  <c r="I39" i="136" s="1"/>
  <c r="J38" i="136"/>
  <c r="J16" i="136"/>
  <c r="H18" i="136"/>
  <c r="I17" i="136" s="1"/>
  <c r="H41" i="101" l="1"/>
  <c r="I40" i="101" s="1"/>
  <c r="J40" i="101" s="1"/>
  <c r="J39" i="101"/>
  <c r="H40" i="116"/>
  <c r="I39" i="116" s="1"/>
  <c r="J38" i="116"/>
  <c r="H40" i="113"/>
  <c r="I38" i="113"/>
  <c r="J38" i="113" s="1"/>
  <c r="I37" i="138"/>
  <c r="J37" i="138" s="1"/>
  <c r="H39" i="138"/>
  <c r="H40" i="115"/>
  <c r="I39" i="115" s="1"/>
  <c r="H17" i="91"/>
  <c r="H41" i="84"/>
  <c r="I40" i="84" s="1"/>
  <c r="H42" i="77"/>
  <c r="I41" i="77" s="1"/>
  <c r="H38" i="93"/>
  <c r="H40" i="91"/>
  <c r="H18" i="81"/>
  <c r="I17" i="81" s="1"/>
  <c r="J16" i="81"/>
  <c r="H20" i="87"/>
  <c r="H19" i="82"/>
  <c r="I18" i="82" s="1"/>
  <c r="I40" i="77"/>
  <c r="J40" i="77" s="1"/>
  <c r="J16" i="107"/>
  <c r="H18" i="107"/>
  <c r="I17" i="107" s="1"/>
  <c r="K37" i="128"/>
  <c r="I39" i="128"/>
  <c r="H41" i="100"/>
  <c r="I40" i="100" s="1"/>
  <c r="J39" i="114"/>
  <c r="H41" i="114"/>
  <c r="I40" i="114" s="1"/>
  <c r="H17" i="99"/>
  <c r="I16" i="99" s="1"/>
  <c r="J15" i="99"/>
  <c r="H19" i="111"/>
  <c r="I18" i="111" s="1"/>
  <c r="J17" i="111"/>
  <c r="J17" i="110"/>
  <c r="H19" i="110"/>
  <c r="I18" i="110" s="1"/>
  <c r="H39" i="109"/>
  <c r="J37" i="109"/>
  <c r="I38" i="109"/>
  <c r="I38" i="91"/>
  <c r="J38" i="91" s="1"/>
  <c r="J16" i="98"/>
  <c r="H18" i="98"/>
  <c r="J39" i="127"/>
  <c r="H41" i="127"/>
  <c r="H19" i="116"/>
  <c r="I18" i="116" s="1"/>
  <c r="J17" i="116"/>
  <c r="H19" i="90"/>
  <c r="J17" i="90"/>
  <c r="J17" i="79"/>
  <c r="H19" i="79"/>
  <c r="I18" i="79" s="1"/>
  <c r="H18" i="94"/>
  <c r="I17" i="94" s="1"/>
  <c r="H20" i="80"/>
  <c r="I19" i="80" s="1"/>
  <c r="H38" i="106"/>
  <c r="J36" i="106"/>
  <c r="H41" i="82"/>
  <c r="I40" i="82" s="1"/>
  <c r="H19" i="104"/>
  <c r="I18" i="104" s="1"/>
  <c r="J17" i="104"/>
  <c r="J16" i="86"/>
  <c r="H18" i="86"/>
  <c r="I17" i="86" s="1"/>
  <c r="J38" i="108"/>
  <c r="H40" i="108"/>
  <c r="J40" i="85"/>
  <c r="H42" i="85"/>
  <c r="I41" i="85" s="1"/>
  <c r="H17" i="108"/>
  <c r="I16" i="108" s="1"/>
  <c r="H40" i="110"/>
  <c r="J38" i="110"/>
  <c r="H38" i="78"/>
  <c r="I37" i="78" s="1"/>
  <c r="H38" i="111"/>
  <c r="J36" i="111"/>
  <c r="J37" i="81"/>
  <c r="H39" i="81"/>
  <c r="H40" i="94"/>
  <c r="J38" i="94"/>
  <c r="I39" i="94"/>
  <c r="H41" i="92"/>
  <c r="I40" i="92" s="1"/>
  <c r="J39" i="92"/>
  <c r="H18" i="85"/>
  <c r="J16" i="85"/>
  <c r="I37" i="131"/>
  <c r="J37" i="131" s="1"/>
  <c r="H39" i="131"/>
  <c r="J17" i="105"/>
  <c r="H19" i="105"/>
  <c r="I18" i="105" s="1"/>
  <c r="H39" i="79"/>
  <c r="I38" i="79" s="1"/>
  <c r="J37" i="79"/>
  <c r="K17" i="128"/>
  <c r="I19" i="128"/>
  <c r="J18" i="128" s="1"/>
  <c r="J18" i="106"/>
  <c r="H20" i="106"/>
  <c r="J37" i="104"/>
  <c r="H39" i="104"/>
  <c r="I38" i="104" s="1"/>
  <c r="H18" i="77"/>
  <c r="I17" i="77" s="1"/>
  <c r="J16" i="77"/>
  <c r="H16" i="115"/>
  <c r="I15" i="115" s="1"/>
  <c r="J14" i="115"/>
  <c r="I37" i="134"/>
  <c r="J37" i="134" s="1"/>
  <c r="H39" i="134"/>
  <c r="H38" i="97"/>
  <c r="I37" i="97" s="1"/>
  <c r="H19" i="101"/>
  <c r="I37" i="137"/>
  <c r="J37" i="137" s="1"/>
  <c r="H39" i="137"/>
  <c r="I37" i="139"/>
  <c r="J37" i="139" s="1"/>
  <c r="H39" i="139"/>
  <c r="H40" i="139" s="1"/>
  <c r="I39" i="139" s="1"/>
  <c r="H41" i="86"/>
  <c r="J19" i="127"/>
  <c r="H21" i="127"/>
  <c r="I20" i="127" s="1"/>
  <c r="H40" i="103"/>
  <c r="I39" i="103" s="1"/>
  <c r="J16" i="97"/>
  <c r="H18" i="97"/>
  <c r="H18" i="112"/>
  <c r="J16" i="112"/>
  <c r="H40" i="102"/>
  <c r="J38" i="102"/>
  <c r="H17" i="89"/>
  <c r="I16" i="89" s="1"/>
  <c r="H39" i="88"/>
  <c r="H20" i="100"/>
  <c r="I19" i="100" s="1"/>
  <c r="J37" i="105"/>
  <c r="H39" i="105"/>
  <c r="I38" i="105" s="1"/>
  <c r="J17" i="96"/>
  <c r="H19" i="96"/>
  <c r="I18" i="96" s="1"/>
  <c r="I15" i="138"/>
  <c r="J15" i="138" s="1"/>
  <c r="H17" i="138"/>
  <c r="H17" i="133"/>
  <c r="H18" i="133" s="1"/>
  <c r="I17" i="133" s="1"/>
  <c r="I37" i="133"/>
  <c r="J37" i="133" s="1"/>
  <c r="H39" i="133"/>
  <c r="H40" i="133" s="1"/>
  <c r="I39" i="133" s="1"/>
  <c r="H18" i="103"/>
  <c r="J16" i="103"/>
  <c r="H19" i="109"/>
  <c r="I18" i="109" s="1"/>
  <c r="J17" i="109"/>
  <c r="I36" i="97"/>
  <c r="J36" i="97" s="1"/>
  <c r="I39" i="100"/>
  <c r="J39" i="100" s="1"/>
  <c r="I17" i="101"/>
  <c r="J17" i="101" s="1"/>
  <c r="H19" i="92"/>
  <c r="I18" i="92" s="1"/>
  <c r="J17" i="92"/>
  <c r="J40" i="99"/>
  <c r="H42" i="99"/>
  <c r="I41" i="99" s="1"/>
  <c r="I38" i="103"/>
  <c r="J38" i="103" s="1"/>
  <c r="H20" i="93"/>
  <c r="I19" i="93" s="1"/>
  <c r="J18" i="93"/>
  <c r="H39" i="83"/>
  <c r="I38" i="83" s="1"/>
  <c r="J37" i="83"/>
  <c r="J17" i="102"/>
  <c r="H19" i="102"/>
  <c r="I18" i="102" s="1"/>
  <c r="J39" i="95"/>
  <c r="H41" i="95"/>
  <c r="J37" i="98"/>
  <c r="H39" i="98"/>
  <c r="I38" i="98" s="1"/>
  <c r="H18" i="78"/>
  <c r="I17" i="78" s="1"/>
  <c r="J16" i="78"/>
  <c r="I38" i="115"/>
  <c r="J38" i="115" s="1"/>
  <c r="H18" i="95"/>
  <c r="J16" i="95"/>
  <c r="H41" i="107"/>
  <c r="J39" i="107"/>
  <c r="I16" i="94"/>
  <c r="J16" i="94" s="1"/>
  <c r="I18" i="80"/>
  <c r="J18" i="80" s="1"/>
  <c r="J38" i="89"/>
  <c r="H40" i="89"/>
  <c r="I15" i="89"/>
  <c r="J15" i="89" s="1"/>
  <c r="I37" i="88"/>
  <c r="J37" i="88" s="1"/>
  <c r="I18" i="87"/>
  <c r="J18" i="87" s="1"/>
  <c r="I18" i="100"/>
  <c r="J18" i="100" s="1"/>
  <c r="I15" i="91"/>
  <c r="J15" i="91" s="1"/>
  <c r="I17" i="82"/>
  <c r="J17" i="82" s="1"/>
  <c r="I39" i="82"/>
  <c r="J39" i="82" s="1"/>
  <c r="J16" i="114"/>
  <c r="H18" i="114"/>
  <c r="I17" i="114" s="1"/>
  <c r="I15" i="134"/>
  <c r="J15" i="134" s="1"/>
  <c r="H17" i="134"/>
  <c r="I16" i="134" s="1"/>
  <c r="H18" i="84"/>
  <c r="I17" i="84" s="1"/>
  <c r="J16" i="84"/>
  <c r="I39" i="84"/>
  <c r="J39" i="84" s="1"/>
  <c r="H39" i="96"/>
  <c r="I38" i="96" s="1"/>
  <c r="J37" i="96"/>
  <c r="H39" i="90"/>
  <c r="J37" i="90"/>
  <c r="J39" i="87"/>
  <c r="H41" i="87"/>
  <c r="I40" i="87" s="1"/>
  <c r="J39" i="80"/>
  <c r="H41" i="80"/>
  <c r="I40" i="80" s="1"/>
  <c r="I15" i="108"/>
  <c r="J15" i="108" s="1"/>
  <c r="I36" i="93"/>
  <c r="J36" i="93" s="1"/>
  <c r="I36" i="78"/>
  <c r="J36" i="78" s="1"/>
  <c r="J16" i="83"/>
  <c r="H18" i="83"/>
  <c r="I17" i="83" s="1"/>
  <c r="I39" i="86"/>
  <c r="J39" i="86" s="1"/>
  <c r="J38" i="112"/>
  <c r="H40" i="112"/>
  <c r="I39" i="112" s="1"/>
  <c r="I15" i="133"/>
  <c r="J15" i="133" s="1"/>
  <c r="H19" i="113"/>
  <c r="I18" i="113" s="1"/>
  <c r="J17" i="113"/>
  <c r="I36" i="132"/>
  <c r="J36" i="132" s="1"/>
  <c r="H38" i="132"/>
  <c r="H18" i="88"/>
  <c r="I17" i="88" s="1"/>
  <c r="J16" i="88"/>
  <c r="J39" i="130"/>
  <c r="H41" i="130"/>
  <c r="I40" i="130" s="1"/>
  <c r="J17" i="130"/>
  <c r="H19" i="130"/>
  <c r="I18" i="130" s="1"/>
  <c r="J17" i="131"/>
  <c r="H19" i="131"/>
  <c r="I18" i="131" s="1"/>
  <c r="J17" i="132"/>
  <c r="H19" i="132"/>
  <c r="I18" i="132" s="1"/>
  <c r="H19" i="139"/>
  <c r="I18" i="139" s="1"/>
  <c r="J17" i="139"/>
  <c r="H19" i="137"/>
  <c r="I18" i="137" s="1"/>
  <c r="I17" i="137"/>
  <c r="J17" i="137" s="1"/>
  <c r="H19" i="136"/>
  <c r="I18" i="136" s="1"/>
  <c r="J17" i="136"/>
  <c r="H41" i="136"/>
  <c r="I40" i="136" s="1"/>
  <c r="J39" i="136"/>
  <c r="J39" i="139" l="1"/>
  <c r="I38" i="133"/>
  <c r="J38" i="133" s="1"/>
  <c r="J17" i="133"/>
  <c r="H41" i="133"/>
  <c r="I40" i="133" s="1"/>
  <c r="I39" i="113"/>
  <c r="J39" i="113" s="1"/>
  <c r="H41" i="113"/>
  <c r="I40" i="113" s="1"/>
  <c r="J40" i="113" s="1"/>
  <c r="J39" i="116"/>
  <c r="H41" i="116"/>
  <c r="I40" i="116" s="1"/>
  <c r="H42" i="101"/>
  <c r="I41" i="101" s="1"/>
  <c r="H41" i="139"/>
  <c r="H42" i="139" s="1"/>
  <c r="I41" i="139" s="1"/>
  <c r="I16" i="133"/>
  <c r="J16" i="133" s="1"/>
  <c r="H19" i="95"/>
  <c r="I18" i="95" s="1"/>
  <c r="H42" i="95"/>
  <c r="I41" i="95" s="1"/>
  <c r="H19" i="103"/>
  <c r="I18" i="103" s="1"/>
  <c r="H40" i="81"/>
  <c r="I39" i="81" s="1"/>
  <c r="H41" i="110"/>
  <c r="I40" i="110" s="1"/>
  <c r="H20" i="90"/>
  <c r="I19" i="90" s="1"/>
  <c r="H19" i="98"/>
  <c r="I40" i="128"/>
  <c r="J39" i="128" s="1"/>
  <c r="H21" i="87"/>
  <c r="I20" i="87" s="1"/>
  <c r="H41" i="91"/>
  <c r="I40" i="91" s="1"/>
  <c r="H41" i="89"/>
  <c r="I40" i="89" s="1"/>
  <c r="H42" i="107"/>
  <c r="I41" i="107" s="1"/>
  <c r="I40" i="95"/>
  <c r="J40" i="95" s="1"/>
  <c r="I16" i="138"/>
  <c r="J16" i="138" s="1"/>
  <c r="H18" i="138"/>
  <c r="H41" i="102"/>
  <c r="I40" i="102" s="1"/>
  <c r="H19" i="97"/>
  <c r="O31" i="127"/>
  <c r="H42" i="86"/>
  <c r="I41" i="86" s="1"/>
  <c r="I38" i="137"/>
  <c r="J38" i="137" s="1"/>
  <c r="H40" i="137"/>
  <c r="H20" i="101"/>
  <c r="I19" i="101" s="1"/>
  <c r="H21" i="106"/>
  <c r="I20" i="106" s="1"/>
  <c r="J38" i="79"/>
  <c r="H40" i="79"/>
  <c r="I39" i="79" s="1"/>
  <c r="I38" i="131"/>
  <c r="J38" i="131" s="1"/>
  <c r="H40" i="131"/>
  <c r="H19" i="85"/>
  <c r="I18" i="85" s="1"/>
  <c r="I38" i="81"/>
  <c r="J38" i="81" s="1"/>
  <c r="H39" i="111"/>
  <c r="I38" i="111" s="1"/>
  <c r="H41" i="108"/>
  <c r="I40" i="108" s="1"/>
  <c r="H39" i="106"/>
  <c r="I18" i="90"/>
  <c r="J18" i="90" s="1"/>
  <c r="H42" i="127"/>
  <c r="I41" i="127" s="1"/>
  <c r="I17" i="98"/>
  <c r="J17" i="98" s="1"/>
  <c r="H20" i="110"/>
  <c r="J18" i="110"/>
  <c r="J40" i="114"/>
  <c r="H42" i="114"/>
  <c r="I41" i="114" s="1"/>
  <c r="J40" i="100"/>
  <c r="H42" i="100"/>
  <c r="J38" i="128"/>
  <c r="K38" i="128" s="1"/>
  <c r="J17" i="81"/>
  <c r="H19" i="81"/>
  <c r="I18" i="81" s="1"/>
  <c r="H39" i="93"/>
  <c r="H18" i="91"/>
  <c r="I17" i="91" s="1"/>
  <c r="I38" i="138"/>
  <c r="J38" i="138" s="1"/>
  <c r="H40" i="138"/>
  <c r="H19" i="133"/>
  <c r="I18" i="133" s="1"/>
  <c r="J18" i="113"/>
  <c r="H20" i="113"/>
  <c r="I19" i="113" s="1"/>
  <c r="H42" i="80"/>
  <c r="I41" i="80" s="1"/>
  <c r="J40" i="80"/>
  <c r="H40" i="96"/>
  <c r="J38" i="96"/>
  <c r="J38" i="98"/>
  <c r="H40" i="98"/>
  <c r="I39" i="98" s="1"/>
  <c r="H43" i="99"/>
  <c r="I42" i="99" s="1"/>
  <c r="J41" i="99"/>
  <c r="O37" i="99" s="1"/>
  <c r="I17" i="103"/>
  <c r="J17" i="103" s="1"/>
  <c r="H40" i="105"/>
  <c r="J38" i="105"/>
  <c r="H21" i="100"/>
  <c r="I20" i="100" s="1"/>
  <c r="J19" i="100"/>
  <c r="O31" i="100" s="1"/>
  <c r="J16" i="89"/>
  <c r="H18" i="89"/>
  <c r="I39" i="102"/>
  <c r="J39" i="102" s="1"/>
  <c r="I17" i="97"/>
  <c r="J17" i="97" s="1"/>
  <c r="J39" i="103"/>
  <c r="H41" i="103"/>
  <c r="I40" i="103" s="1"/>
  <c r="I38" i="139"/>
  <c r="J38" i="139" s="1"/>
  <c r="I40" i="86"/>
  <c r="J40" i="86" s="1"/>
  <c r="J37" i="97"/>
  <c r="H39" i="97"/>
  <c r="I38" i="134"/>
  <c r="J38" i="134" s="1"/>
  <c r="H40" i="134"/>
  <c r="J15" i="115"/>
  <c r="H17" i="115"/>
  <c r="I16" i="115" s="1"/>
  <c r="H39" i="78"/>
  <c r="I38" i="78" s="1"/>
  <c r="J37" i="78"/>
  <c r="I39" i="110"/>
  <c r="J39" i="110" s="1"/>
  <c r="H43" i="85"/>
  <c r="I42" i="85" s="1"/>
  <c r="J41" i="85"/>
  <c r="O37" i="85" s="1"/>
  <c r="H20" i="104"/>
  <c r="I19" i="104" s="1"/>
  <c r="J18" i="104"/>
  <c r="J19" i="80"/>
  <c r="O31" i="80" s="1"/>
  <c r="H21" i="80"/>
  <c r="J17" i="94"/>
  <c r="H19" i="94"/>
  <c r="I18" i="94" s="1"/>
  <c r="J40" i="84"/>
  <c r="H42" i="84"/>
  <c r="I41" i="84" s="1"/>
  <c r="I16" i="91"/>
  <c r="J16" i="91" s="1"/>
  <c r="J39" i="115"/>
  <c r="H41" i="115"/>
  <c r="J39" i="112"/>
  <c r="H41" i="112"/>
  <c r="I40" i="112" s="1"/>
  <c r="H42" i="87"/>
  <c r="I41" i="87" s="1"/>
  <c r="J40" i="87"/>
  <c r="J17" i="78"/>
  <c r="H19" i="78"/>
  <c r="I18" i="78" s="1"/>
  <c r="H40" i="83"/>
  <c r="J38" i="83"/>
  <c r="H19" i="77"/>
  <c r="J17" i="77"/>
  <c r="K18" i="128"/>
  <c r="I20" i="128"/>
  <c r="H42" i="92"/>
  <c r="I41" i="92" s="1"/>
  <c r="J40" i="92"/>
  <c r="H18" i="108"/>
  <c r="J16" i="108"/>
  <c r="J18" i="79"/>
  <c r="H20" i="79"/>
  <c r="J18" i="116"/>
  <c r="H20" i="116"/>
  <c r="H20" i="111"/>
  <c r="I19" i="111" s="1"/>
  <c r="J18" i="111"/>
  <c r="I37" i="132"/>
  <c r="J37" i="132" s="1"/>
  <c r="H39" i="132"/>
  <c r="H40" i="132" s="1"/>
  <c r="H40" i="90"/>
  <c r="I39" i="90" s="1"/>
  <c r="J18" i="92"/>
  <c r="H20" i="92"/>
  <c r="H40" i="88"/>
  <c r="H19" i="112"/>
  <c r="I18" i="112" s="1"/>
  <c r="J39" i="133"/>
  <c r="J17" i="88"/>
  <c r="H19" i="88"/>
  <c r="I18" i="88" s="1"/>
  <c r="H19" i="83"/>
  <c r="I18" i="83" s="1"/>
  <c r="J17" i="83"/>
  <c r="I38" i="90"/>
  <c r="J38" i="90" s="1"/>
  <c r="J17" i="84"/>
  <c r="H19" i="84"/>
  <c r="I18" i="84" s="1"/>
  <c r="H18" i="134"/>
  <c r="J16" i="134"/>
  <c r="J17" i="114"/>
  <c r="H19" i="114"/>
  <c r="I18" i="114" s="1"/>
  <c r="I39" i="89"/>
  <c r="J39" i="89" s="1"/>
  <c r="I40" i="107"/>
  <c r="J40" i="107" s="1"/>
  <c r="I17" i="95"/>
  <c r="J17" i="95" s="1"/>
  <c r="J18" i="102"/>
  <c r="H20" i="102"/>
  <c r="I19" i="102" s="1"/>
  <c r="H21" i="93"/>
  <c r="I20" i="93" s="1"/>
  <c r="J19" i="93"/>
  <c r="O31" i="93" s="1"/>
  <c r="J18" i="109"/>
  <c r="H20" i="109"/>
  <c r="I19" i="109" s="1"/>
  <c r="H20" i="96"/>
  <c r="I19" i="96" s="1"/>
  <c r="J18" i="96"/>
  <c r="I38" i="88"/>
  <c r="J38" i="88" s="1"/>
  <c r="I17" i="112"/>
  <c r="J17" i="112" s="1"/>
  <c r="J20" i="127"/>
  <c r="H22" i="127"/>
  <c r="I18" i="101"/>
  <c r="J18" i="101" s="1"/>
  <c r="H40" i="104"/>
  <c r="I39" i="104" s="1"/>
  <c r="J38" i="104"/>
  <c r="I19" i="106"/>
  <c r="J19" i="106" s="1"/>
  <c r="O31" i="106" s="1"/>
  <c r="H20" i="105"/>
  <c r="J18" i="105"/>
  <c r="I17" i="85"/>
  <c r="J17" i="85" s="1"/>
  <c r="J39" i="94"/>
  <c r="H41" i="94"/>
  <c r="I40" i="94" s="1"/>
  <c r="I37" i="111"/>
  <c r="J37" i="111" s="1"/>
  <c r="I39" i="108"/>
  <c r="J39" i="108" s="1"/>
  <c r="H19" i="86"/>
  <c r="I18" i="86" s="1"/>
  <c r="J17" i="86"/>
  <c r="H42" i="82"/>
  <c r="I41" i="82" s="1"/>
  <c r="J40" i="82"/>
  <c r="I37" i="106"/>
  <c r="J37" i="106" s="1"/>
  <c r="I40" i="127"/>
  <c r="J40" i="127" s="1"/>
  <c r="J38" i="109"/>
  <c r="H40" i="109"/>
  <c r="I39" i="109" s="1"/>
  <c r="H18" i="99"/>
  <c r="I17" i="99" s="1"/>
  <c r="J16" i="99"/>
  <c r="J17" i="107"/>
  <c r="H19" i="107"/>
  <c r="I18" i="107" s="1"/>
  <c r="H20" i="82"/>
  <c r="I19" i="82" s="1"/>
  <c r="J18" i="82"/>
  <c r="I19" i="87"/>
  <c r="J19" i="87" s="1"/>
  <c r="O31" i="87" s="1"/>
  <c r="I39" i="91"/>
  <c r="J39" i="91" s="1"/>
  <c r="I37" i="93"/>
  <c r="J37" i="93" s="1"/>
  <c r="J41" i="77"/>
  <c r="O37" i="77" s="1"/>
  <c r="H43" i="77"/>
  <c r="I42" i="77" s="1"/>
  <c r="J18" i="130"/>
  <c r="H20" i="130"/>
  <c r="I19" i="130" s="1"/>
  <c r="H42" i="130"/>
  <c r="I41" i="130" s="1"/>
  <c r="J40" i="130"/>
  <c r="H20" i="131"/>
  <c r="I19" i="131" s="1"/>
  <c r="J18" i="131"/>
  <c r="H42" i="133"/>
  <c r="I41" i="133" s="1"/>
  <c r="H20" i="132"/>
  <c r="I19" i="132" s="1"/>
  <c r="J18" i="132"/>
  <c r="H20" i="139"/>
  <c r="J18" i="139"/>
  <c r="H20" i="137"/>
  <c r="I19" i="137" s="1"/>
  <c r="J18" i="137"/>
  <c r="H42" i="136"/>
  <c r="I41" i="136" s="1"/>
  <c r="J40" i="136"/>
  <c r="J18" i="136"/>
  <c r="H20" i="136"/>
  <c r="I19" i="136" s="1"/>
  <c r="I40" i="139" l="1"/>
  <c r="J40" i="139" s="1"/>
  <c r="J18" i="133"/>
  <c r="J40" i="133"/>
  <c r="H43" i="101"/>
  <c r="I42" i="101" s="1"/>
  <c r="J41" i="101"/>
  <c r="O37" i="101" s="1"/>
  <c r="J40" i="116"/>
  <c r="H42" i="116"/>
  <c r="I41" i="116" s="1"/>
  <c r="H42" i="113"/>
  <c r="I41" i="113" s="1"/>
  <c r="H21" i="105"/>
  <c r="I20" i="105" s="1"/>
  <c r="I17" i="134"/>
  <c r="J17" i="134" s="1"/>
  <c r="H19" i="134"/>
  <c r="H41" i="88"/>
  <c r="I40" i="88" s="1"/>
  <c r="H21" i="116"/>
  <c r="I20" i="116" s="1"/>
  <c r="I21" i="128"/>
  <c r="J20" i="128" s="1"/>
  <c r="H42" i="115"/>
  <c r="H19" i="89"/>
  <c r="I18" i="89" s="1"/>
  <c r="H41" i="105"/>
  <c r="I40" i="105" s="1"/>
  <c r="H41" i="96"/>
  <c r="I40" i="96" s="1"/>
  <c r="H40" i="93"/>
  <c r="H43" i="100"/>
  <c r="I42" i="100" s="1"/>
  <c r="H21" i="110"/>
  <c r="H40" i="106"/>
  <c r="I39" i="106" s="1"/>
  <c r="I17" i="138"/>
  <c r="J17" i="138" s="1"/>
  <c r="H19" i="138"/>
  <c r="H20" i="98"/>
  <c r="I19" i="98" s="1"/>
  <c r="J18" i="86"/>
  <c r="H20" i="86"/>
  <c r="I19" i="86" s="1"/>
  <c r="I19" i="105"/>
  <c r="J19" i="105" s="1"/>
  <c r="O31" i="105" s="1"/>
  <c r="H23" i="127"/>
  <c r="I22" i="127" s="1"/>
  <c r="H21" i="109"/>
  <c r="J19" i="109"/>
  <c r="O31" i="109" s="1"/>
  <c r="H21" i="92"/>
  <c r="I20" i="92" s="1"/>
  <c r="I19" i="116"/>
  <c r="J19" i="116" s="1"/>
  <c r="O31" i="116" s="1"/>
  <c r="H19" i="108"/>
  <c r="I18" i="108" s="1"/>
  <c r="H41" i="83"/>
  <c r="H22" i="80"/>
  <c r="H40" i="97"/>
  <c r="J20" i="100"/>
  <c r="O32" i="100" s="1"/>
  <c r="H22" i="100"/>
  <c r="I21" i="100" s="1"/>
  <c r="H44" i="99"/>
  <c r="I43" i="99" s="1"/>
  <c r="J42" i="99"/>
  <c r="O38" i="99" s="1"/>
  <c r="J39" i="98"/>
  <c r="H41" i="98"/>
  <c r="I40" i="98" s="1"/>
  <c r="I39" i="138"/>
  <c r="J39" i="138" s="1"/>
  <c r="H41" i="138"/>
  <c r="I38" i="93"/>
  <c r="J38" i="93" s="1"/>
  <c r="I41" i="100"/>
  <c r="J41" i="100" s="1"/>
  <c r="O37" i="100" s="1"/>
  <c r="I39" i="131"/>
  <c r="J39" i="131" s="1"/>
  <c r="H41" i="131"/>
  <c r="I40" i="131" s="1"/>
  <c r="I39" i="137"/>
  <c r="J39" i="137" s="1"/>
  <c r="H41" i="137"/>
  <c r="J41" i="86"/>
  <c r="O37" i="86" s="1"/>
  <c r="H43" i="86"/>
  <c r="H20" i="97"/>
  <c r="I19" i="97" s="1"/>
  <c r="J40" i="102"/>
  <c r="H42" i="102"/>
  <c r="J18" i="107"/>
  <c r="H20" i="107"/>
  <c r="J40" i="94"/>
  <c r="H42" i="94"/>
  <c r="I41" i="94" s="1"/>
  <c r="H41" i="104"/>
  <c r="I40" i="104" s="1"/>
  <c r="J39" i="104"/>
  <c r="O32" i="127"/>
  <c r="J20" i="93"/>
  <c r="O32" i="93" s="1"/>
  <c r="H22" i="93"/>
  <c r="I21" i="93" s="1"/>
  <c r="J18" i="88"/>
  <c r="H20" i="88"/>
  <c r="I19" i="88" s="1"/>
  <c r="I39" i="88"/>
  <c r="J39" i="88" s="1"/>
  <c r="I19" i="92"/>
  <c r="J19" i="92" s="1"/>
  <c r="O31" i="92" s="1"/>
  <c r="I38" i="132"/>
  <c r="J38" i="132" s="1"/>
  <c r="I17" i="108"/>
  <c r="J17" i="108" s="1"/>
  <c r="J41" i="92"/>
  <c r="O37" i="92" s="1"/>
  <c r="H43" i="92"/>
  <c r="I42" i="92" s="1"/>
  <c r="J19" i="128"/>
  <c r="K19" i="128" s="1"/>
  <c r="J18" i="78"/>
  <c r="H20" i="78"/>
  <c r="I19" i="78" s="1"/>
  <c r="J40" i="112"/>
  <c r="H42" i="112"/>
  <c r="I41" i="112" s="1"/>
  <c r="J42" i="85"/>
  <c r="O38" i="85" s="1"/>
  <c r="H44" i="85"/>
  <c r="I43" i="85" s="1"/>
  <c r="I39" i="134"/>
  <c r="J39" i="134" s="1"/>
  <c r="H41" i="134"/>
  <c r="I17" i="89"/>
  <c r="J17" i="89" s="1"/>
  <c r="I39" i="105"/>
  <c r="J39" i="105" s="1"/>
  <c r="I39" i="96"/>
  <c r="J39" i="96" s="1"/>
  <c r="H43" i="80"/>
  <c r="J41" i="80"/>
  <c r="O37" i="80" s="1"/>
  <c r="J18" i="81"/>
  <c r="H20" i="81"/>
  <c r="I19" i="81" s="1"/>
  <c r="H20" i="85"/>
  <c r="I19" i="85" s="1"/>
  <c r="J18" i="85"/>
  <c r="I18" i="97"/>
  <c r="J18" i="97" s="1"/>
  <c r="H22" i="87"/>
  <c r="I21" i="87" s="1"/>
  <c r="J20" i="87"/>
  <c r="O32" i="87" s="1"/>
  <c r="I18" i="98"/>
  <c r="J18" i="98" s="1"/>
  <c r="H21" i="90"/>
  <c r="I20" i="90" s="1"/>
  <c r="J19" i="90"/>
  <c r="O31" i="90" s="1"/>
  <c r="J39" i="81"/>
  <c r="H41" i="81"/>
  <c r="I40" i="81" s="1"/>
  <c r="J19" i="102"/>
  <c r="O31" i="102" s="1"/>
  <c r="H21" i="102"/>
  <c r="H21" i="79"/>
  <c r="I20" i="79" s="1"/>
  <c r="H20" i="77"/>
  <c r="I19" i="77" s="1"/>
  <c r="J41" i="84"/>
  <c r="O37" i="84" s="1"/>
  <c r="H43" i="84"/>
  <c r="H21" i="113"/>
  <c r="I20" i="113" s="1"/>
  <c r="J19" i="113"/>
  <c r="O31" i="113" s="1"/>
  <c r="H19" i="91"/>
  <c r="I18" i="91" s="1"/>
  <c r="J17" i="91"/>
  <c r="J41" i="127"/>
  <c r="H43" i="127"/>
  <c r="J41" i="107"/>
  <c r="O37" i="107" s="1"/>
  <c r="H43" i="107"/>
  <c r="I42" i="107" s="1"/>
  <c r="H43" i="95"/>
  <c r="I42" i="95" s="1"/>
  <c r="J41" i="95"/>
  <c r="O37" i="95" s="1"/>
  <c r="J42" i="77"/>
  <c r="O38" i="77" s="1"/>
  <c r="H44" i="77"/>
  <c r="I43" i="77" s="1"/>
  <c r="J19" i="82"/>
  <c r="O31" i="82" s="1"/>
  <c r="H21" i="82"/>
  <c r="I20" i="82" s="1"/>
  <c r="J39" i="109"/>
  <c r="H41" i="109"/>
  <c r="H43" i="82"/>
  <c r="I42" i="82" s="1"/>
  <c r="J41" i="82"/>
  <c r="O37" i="82" s="1"/>
  <c r="J19" i="96"/>
  <c r="O31" i="96" s="1"/>
  <c r="H21" i="96"/>
  <c r="J18" i="114"/>
  <c r="H20" i="114"/>
  <c r="H20" i="84"/>
  <c r="I19" i="84" s="1"/>
  <c r="J18" i="84"/>
  <c r="H20" i="83"/>
  <c r="J18" i="83"/>
  <c r="H20" i="112"/>
  <c r="J18" i="112"/>
  <c r="I18" i="77"/>
  <c r="J18" i="77" s="1"/>
  <c r="I40" i="115"/>
  <c r="J40" i="115" s="1"/>
  <c r="H20" i="133"/>
  <c r="J17" i="99"/>
  <c r="H19" i="99"/>
  <c r="I21" i="127"/>
  <c r="J21" i="127" s="1"/>
  <c r="O33" i="127" s="1"/>
  <c r="H41" i="90"/>
  <c r="J39" i="90"/>
  <c r="I39" i="132"/>
  <c r="J39" i="132" s="1"/>
  <c r="H41" i="132"/>
  <c r="J19" i="111"/>
  <c r="O31" i="111" s="1"/>
  <c r="H21" i="111"/>
  <c r="I19" i="79"/>
  <c r="J19" i="79" s="1"/>
  <c r="O31" i="79" s="1"/>
  <c r="I39" i="83"/>
  <c r="J39" i="83" s="1"/>
  <c r="H43" i="87"/>
  <c r="J41" i="87"/>
  <c r="O37" i="87" s="1"/>
  <c r="J18" i="94"/>
  <c r="H20" i="94"/>
  <c r="I19" i="94" s="1"/>
  <c r="I20" i="80"/>
  <c r="J20" i="80" s="1"/>
  <c r="O32" i="80" s="1"/>
  <c r="J19" i="104"/>
  <c r="O31" i="104" s="1"/>
  <c r="H21" i="104"/>
  <c r="I20" i="104" s="1"/>
  <c r="H40" i="78"/>
  <c r="J38" i="78"/>
  <c r="H18" i="115"/>
  <c r="J16" i="115"/>
  <c r="I38" i="97"/>
  <c r="J38" i="97" s="1"/>
  <c r="J40" i="103"/>
  <c r="H42" i="103"/>
  <c r="J41" i="114"/>
  <c r="O37" i="114" s="1"/>
  <c r="H43" i="114"/>
  <c r="I42" i="114" s="1"/>
  <c r="I19" i="110"/>
  <c r="J19" i="110" s="1"/>
  <c r="O31" i="110" s="1"/>
  <c r="I38" i="106"/>
  <c r="J38" i="106" s="1"/>
  <c r="H42" i="108"/>
  <c r="J40" i="108"/>
  <c r="J38" i="111"/>
  <c r="H40" i="111"/>
  <c r="J39" i="79"/>
  <c r="H41" i="79"/>
  <c r="I40" i="79" s="1"/>
  <c r="J20" i="106"/>
  <c r="O32" i="106" s="1"/>
  <c r="H22" i="106"/>
  <c r="I21" i="106" s="1"/>
  <c r="J19" i="101"/>
  <c r="O31" i="101" s="1"/>
  <c r="H21" i="101"/>
  <c r="J40" i="89"/>
  <c r="H42" i="89"/>
  <c r="J40" i="91"/>
  <c r="H42" i="91"/>
  <c r="I41" i="128"/>
  <c r="J40" i="128" s="1"/>
  <c r="K39" i="128"/>
  <c r="H42" i="110"/>
  <c r="I41" i="110" s="1"/>
  <c r="J40" i="110"/>
  <c r="H20" i="103"/>
  <c r="I19" i="103" s="1"/>
  <c r="J18" i="103"/>
  <c r="H20" i="95"/>
  <c r="I19" i="95" s="1"/>
  <c r="J18" i="95"/>
  <c r="J41" i="130"/>
  <c r="O37" i="130" s="1"/>
  <c r="H43" i="130"/>
  <c r="I42" i="130" s="1"/>
  <c r="J19" i="130"/>
  <c r="O31" i="130" s="1"/>
  <c r="H21" i="130"/>
  <c r="I20" i="130" s="1"/>
  <c r="H21" i="131"/>
  <c r="I20" i="131" s="1"/>
  <c r="J19" i="131"/>
  <c r="O31" i="131" s="1"/>
  <c r="J41" i="133"/>
  <c r="O37" i="133" s="1"/>
  <c r="H43" i="133"/>
  <c r="I42" i="133" s="1"/>
  <c r="H21" i="133"/>
  <c r="H21" i="132"/>
  <c r="I20" i="132" s="1"/>
  <c r="J19" i="132"/>
  <c r="O31" i="132" s="1"/>
  <c r="H21" i="139"/>
  <c r="I20" i="139" s="1"/>
  <c r="I19" i="139"/>
  <c r="J19" i="139" s="1"/>
  <c r="O31" i="139" s="1"/>
  <c r="H43" i="139"/>
  <c r="I42" i="139" s="1"/>
  <c r="J41" i="139"/>
  <c r="O37" i="139" s="1"/>
  <c r="H21" i="137"/>
  <c r="I20" i="137" s="1"/>
  <c r="J19" i="137"/>
  <c r="O31" i="137" s="1"/>
  <c r="J19" i="136"/>
  <c r="O31" i="136" s="1"/>
  <c r="H21" i="136"/>
  <c r="I20" i="136" s="1"/>
  <c r="H43" i="136"/>
  <c r="I42" i="136" s="1"/>
  <c r="J41" i="136"/>
  <c r="O37" i="136" s="1"/>
  <c r="J41" i="113" l="1"/>
  <c r="O37" i="113" s="1"/>
  <c r="H43" i="113"/>
  <c r="I42" i="113" s="1"/>
  <c r="J42" i="113" s="1"/>
  <c r="O38" i="113" s="1"/>
  <c r="J42" i="101"/>
  <c r="O38" i="101" s="1"/>
  <c r="H44" i="101"/>
  <c r="J41" i="116"/>
  <c r="O37" i="116" s="1"/>
  <c r="H43" i="116"/>
  <c r="H22" i="101"/>
  <c r="I21" i="101" s="1"/>
  <c r="H43" i="103"/>
  <c r="I40" i="132"/>
  <c r="J40" i="132" s="1"/>
  <c r="H42" i="132"/>
  <c r="H43" i="132" s="1"/>
  <c r="I42" i="132" s="1"/>
  <c r="H20" i="99"/>
  <c r="I19" i="99" s="1"/>
  <c r="H21" i="83"/>
  <c r="I20" i="83" s="1"/>
  <c r="H42" i="109"/>
  <c r="H44" i="84"/>
  <c r="I43" i="84" s="1"/>
  <c r="H44" i="80"/>
  <c r="I40" i="134"/>
  <c r="J40" i="134" s="1"/>
  <c r="H42" i="134"/>
  <c r="H21" i="107"/>
  <c r="I20" i="107" s="1"/>
  <c r="H43" i="102"/>
  <c r="I40" i="137"/>
  <c r="J40" i="137" s="1"/>
  <c r="H42" i="137"/>
  <c r="H43" i="115"/>
  <c r="H43" i="91"/>
  <c r="I20" i="101"/>
  <c r="J20" i="101" s="1"/>
  <c r="O32" i="101" s="1"/>
  <c r="H43" i="108"/>
  <c r="I42" i="108" s="1"/>
  <c r="H19" i="115"/>
  <c r="I18" i="115" s="1"/>
  <c r="H21" i="112"/>
  <c r="I20" i="112" s="1"/>
  <c r="I19" i="83"/>
  <c r="J19" i="83" s="1"/>
  <c r="O31" i="83" s="1"/>
  <c r="H21" i="114"/>
  <c r="H22" i="96"/>
  <c r="I21" i="96" s="1"/>
  <c r="I40" i="109"/>
  <c r="J40" i="109" s="1"/>
  <c r="H44" i="127"/>
  <c r="J20" i="113"/>
  <c r="O32" i="113" s="1"/>
  <c r="H22" i="113"/>
  <c r="I21" i="113" s="1"/>
  <c r="H22" i="102"/>
  <c r="I21" i="102" s="1"/>
  <c r="I19" i="133"/>
  <c r="J19" i="133" s="1"/>
  <c r="O31" i="133" s="1"/>
  <c r="H44" i="86"/>
  <c r="H41" i="97"/>
  <c r="H42" i="83"/>
  <c r="I41" i="83" s="1"/>
  <c r="J19" i="98"/>
  <c r="O31" i="98" s="1"/>
  <c r="H21" i="98"/>
  <c r="I20" i="98" s="1"/>
  <c r="H20" i="138"/>
  <c r="I18" i="138"/>
  <c r="J18" i="138" s="1"/>
  <c r="H22" i="110"/>
  <c r="I21" i="110" s="1"/>
  <c r="I18" i="134"/>
  <c r="H20" i="134"/>
  <c r="I19" i="134" s="1"/>
  <c r="J18" i="134"/>
  <c r="H21" i="95"/>
  <c r="I20" i="95" s="1"/>
  <c r="J19" i="95"/>
  <c r="O31" i="95" s="1"/>
  <c r="J19" i="103"/>
  <c r="O31" i="103" s="1"/>
  <c r="H21" i="103"/>
  <c r="I20" i="103" s="1"/>
  <c r="I41" i="91"/>
  <c r="J41" i="91" s="1"/>
  <c r="O37" i="91" s="1"/>
  <c r="H42" i="79"/>
  <c r="I41" i="79" s="1"/>
  <c r="J40" i="79"/>
  <c r="I41" i="108"/>
  <c r="J41" i="108" s="1"/>
  <c r="O37" i="108" s="1"/>
  <c r="I17" i="115"/>
  <c r="J17" i="115" s="1"/>
  <c r="J20" i="104"/>
  <c r="O32" i="104" s="1"/>
  <c r="H22" i="104"/>
  <c r="J19" i="94"/>
  <c r="O31" i="94" s="1"/>
  <c r="H21" i="94"/>
  <c r="I20" i="94" s="1"/>
  <c r="I18" i="99"/>
  <c r="J18" i="99" s="1"/>
  <c r="I19" i="112"/>
  <c r="J19" i="112" s="1"/>
  <c r="O31" i="112" s="1"/>
  <c r="I19" i="114"/>
  <c r="J19" i="114" s="1"/>
  <c r="O31" i="114" s="1"/>
  <c r="I20" i="96"/>
  <c r="J20" i="96" s="1"/>
  <c r="O32" i="96" s="1"/>
  <c r="J42" i="107"/>
  <c r="O38" i="107" s="1"/>
  <c r="H44" i="107"/>
  <c r="O37" i="127"/>
  <c r="H20" i="91"/>
  <c r="I19" i="91" s="1"/>
  <c r="J18" i="91"/>
  <c r="J19" i="77"/>
  <c r="O31" i="77" s="1"/>
  <c r="H21" i="77"/>
  <c r="I20" i="77" s="1"/>
  <c r="I20" i="102"/>
  <c r="J20" i="102" s="1"/>
  <c r="O32" i="102" s="1"/>
  <c r="J40" i="81"/>
  <c r="H42" i="81"/>
  <c r="I41" i="81" s="1"/>
  <c r="I42" i="80"/>
  <c r="J42" i="80" s="1"/>
  <c r="O38" i="80" s="1"/>
  <c r="H43" i="112"/>
  <c r="I42" i="112" s="1"/>
  <c r="J41" i="112"/>
  <c r="O37" i="112" s="1"/>
  <c r="H21" i="78"/>
  <c r="I20" i="78" s="1"/>
  <c r="J19" i="78"/>
  <c r="O31" i="78" s="1"/>
  <c r="H44" i="92"/>
  <c r="I43" i="92" s="1"/>
  <c r="J42" i="92"/>
  <c r="O38" i="92" s="1"/>
  <c r="I19" i="107"/>
  <c r="J19" i="107" s="1"/>
  <c r="O31" i="107" s="1"/>
  <c r="J19" i="97"/>
  <c r="O31" i="97" s="1"/>
  <c r="H21" i="97"/>
  <c r="I20" i="97" s="1"/>
  <c r="J40" i="98"/>
  <c r="H42" i="98"/>
  <c r="I41" i="98" s="1"/>
  <c r="H45" i="99"/>
  <c r="J43" i="99"/>
  <c r="O39" i="99" s="1"/>
  <c r="I39" i="97"/>
  <c r="J39" i="97" s="1"/>
  <c r="H24" i="127"/>
  <c r="J22" i="127"/>
  <c r="H21" i="86"/>
  <c r="I20" i="86" s="1"/>
  <c r="J19" i="86"/>
  <c r="O31" i="86" s="1"/>
  <c r="J39" i="106"/>
  <c r="H41" i="106"/>
  <c r="I20" i="110"/>
  <c r="J20" i="110" s="1"/>
  <c r="O32" i="110" s="1"/>
  <c r="H44" i="100"/>
  <c r="I43" i="100" s="1"/>
  <c r="J42" i="100"/>
  <c r="O38" i="100" s="1"/>
  <c r="J40" i="88"/>
  <c r="H42" i="88"/>
  <c r="I41" i="88" s="1"/>
  <c r="H22" i="105"/>
  <c r="I21" i="105" s="1"/>
  <c r="J20" i="105"/>
  <c r="O32" i="105" s="1"/>
  <c r="H43" i="89"/>
  <c r="I42" i="89" s="1"/>
  <c r="H44" i="114"/>
  <c r="J42" i="114"/>
  <c r="O38" i="114" s="1"/>
  <c r="H44" i="87"/>
  <c r="I43" i="87" s="1"/>
  <c r="H21" i="84"/>
  <c r="J19" i="84"/>
  <c r="O31" i="84" s="1"/>
  <c r="J41" i="94"/>
  <c r="O37" i="94" s="1"/>
  <c r="H43" i="94"/>
  <c r="I42" i="94" s="1"/>
  <c r="J21" i="100"/>
  <c r="O33" i="100" s="1"/>
  <c r="H23" i="100"/>
  <c r="H23" i="80"/>
  <c r="H22" i="109"/>
  <c r="I21" i="109" s="1"/>
  <c r="H41" i="93"/>
  <c r="I40" i="93" s="1"/>
  <c r="J18" i="89"/>
  <c r="H20" i="89"/>
  <c r="I19" i="89" s="1"/>
  <c r="J41" i="110"/>
  <c r="O37" i="110" s="1"/>
  <c r="H43" i="110"/>
  <c r="I41" i="89"/>
  <c r="J41" i="89" s="1"/>
  <c r="O37" i="89" s="1"/>
  <c r="H41" i="111"/>
  <c r="I41" i="103"/>
  <c r="J41" i="103" s="1"/>
  <c r="O37" i="103" s="1"/>
  <c r="H41" i="78"/>
  <c r="I40" i="78" s="1"/>
  <c r="H22" i="111"/>
  <c r="I21" i="111" s="1"/>
  <c r="H42" i="90"/>
  <c r="I41" i="132"/>
  <c r="J41" i="132" s="1"/>
  <c r="O37" i="132" s="1"/>
  <c r="K40" i="128"/>
  <c r="I42" i="128"/>
  <c r="J41" i="128" s="1"/>
  <c r="J21" i="106"/>
  <c r="O33" i="106" s="1"/>
  <c r="H23" i="106"/>
  <c r="I22" i="106" s="1"/>
  <c r="I39" i="111"/>
  <c r="J39" i="111" s="1"/>
  <c r="I39" i="78"/>
  <c r="J39" i="78" s="1"/>
  <c r="I42" i="87"/>
  <c r="J42" i="87" s="1"/>
  <c r="O38" i="87" s="1"/>
  <c r="I20" i="111"/>
  <c r="J20" i="111" s="1"/>
  <c r="O32" i="111" s="1"/>
  <c r="I40" i="90"/>
  <c r="J40" i="90" s="1"/>
  <c r="J42" i="82"/>
  <c r="O38" i="82" s="1"/>
  <c r="H44" i="82"/>
  <c r="I43" i="82" s="1"/>
  <c r="J20" i="82"/>
  <c r="O32" i="82" s="1"/>
  <c r="H22" i="82"/>
  <c r="I21" i="82" s="1"/>
  <c r="H45" i="77"/>
  <c r="I44" i="77" s="1"/>
  <c r="J43" i="77"/>
  <c r="O39" i="77" s="1"/>
  <c r="J42" i="95"/>
  <c r="O38" i="95" s="1"/>
  <c r="H44" i="95"/>
  <c r="I43" i="95" s="1"/>
  <c r="I42" i="127"/>
  <c r="J42" i="127" s="1"/>
  <c r="I42" i="84"/>
  <c r="J42" i="84" s="1"/>
  <c r="O38" i="84" s="1"/>
  <c r="H22" i="79"/>
  <c r="J20" i="79"/>
  <c r="O32" i="79" s="1"/>
  <c r="J20" i="90"/>
  <c r="O32" i="90" s="1"/>
  <c r="H22" i="90"/>
  <c r="I21" i="90" s="1"/>
  <c r="J21" i="87"/>
  <c r="O33" i="87" s="1"/>
  <c r="H23" i="87"/>
  <c r="I22" i="87" s="1"/>
  <c r="H21" i="85"/>
  <c r="J19" i="85"/>
  <c r="O31" i="85" s="1"/>
  <c r="H21" i="81"/>
  <c r="I20" i="81" s="1"/>
  <c r="J19" i="81"/>
  <c r="O31" i="81" s="1"/>
  <c r="H45" i="85"/>
  <c r="I44" i="85" s="1"/>
  <c r="J43" i="85"/>
  <c r="O39" i="85" s="1"/>
  <c r="J19" i="88"/>
  <c r="O31" i="88" s="1"/>
  <c r="H21" i="88"/>
  <c r="I20" i="88" s="1"/>
  <c r="H23" i="93"/>
  <c r="J21" i="93"/>
  <c r="O33" i="93" s="1"/>
  <c r="H42" i="104"/>
  <c r="J40" i="104"/>
  <c r="I41" i="102"/>
  <c r="J41" i="102" s="1"/>
  <c r="O37" i="102" s="1"/>
  <c r="I42" i="86"/>
  <c r="J42" i="86" s="1"/>
  <c r="O38" i="86" s="1"/>
  <c r="J40" i="131"/>
  <c r="H42" i="131"/>
  <c r="I40" i="138"/>
  <c r="J40" i="138" s="1"/>
  <c r="H42" i="138"/>
  <c r="I21" i="80"/>
  <c r="J21" i="80" s="1"/>
  <c r="O33" i="80" s="1"/>
  <c r="I40" i="83"/>
  <c r="J40" i="83" s="1"/>
  <c r="J18" i="108"/>
  <c r="H20" i="108"/>
  <c r="I19" i="108" s="1"/>
  <c r="J20" i="92"/>
  <c r="O32" i="92" s="1"/>
  <c r="H22" i="92"/>
  <c r="I21" i="92" s="1"/>
  <c r="I20" i="109"/>
  <c r="J20" i="109" s="1"/>
  <c r="O32" i="109" s="1"/>
  <c r="I39" i="93"/>
  <c r="J39" i="93" s="1"/>
  <c r="J40" i="96"/>
  <c r="H42" i="96"/>
  <c r="I41" i="96" s="1"/>
  <c r="J40" i="105"/>
  <c r="H42" i="105"/>
  <c r="I41" i="105" s="1"/>
  <c r="I41" i="115"/>
  <c r="J41" i="115" s="1"/>
  <c r="O37" i="115" s="1"/>
  <c r="K20" i="128"/>
  <c r="P32" i="128" s="1"/>
  <c r="I22" i="128"/>
  <c r="J21" i="128" s="1"/>
  <c r="H22" i="116"/>
  <c r="J20" i="116"/>
  <c r="O32" i="116" s="1"/>
  <c r="J20" i="130"/>
  <c r="O32" i="130" s="1"/>
  <c r="H22" i="130"/>
  <c r="H44" i="130"/>
  <c r="J42" i="130"/>
  <c r="O38" i="130" s="1"/>
  <c r="I43" i="130"/>
  <c r="H22" i="131"/>
  <c r="I21" i="131" s="1"/>
  <c r="J20" i="131"/>
  <c r="O32" i="131" s="1"/>
  <c r="H22" i="133"/>
  <c r="H44" i="133"/>
  <c r="I43" i="133" s="1"/>
  <c r="J42" i="133"/>
  <c r="O38" i="133" s="1"/>
  <c r="I20" i="133"/>
  <c r="J20" i="133" s="1"/>
  <c r="O32" i="133" s="1"/>
  <c r="J20" i="132"/>
  <c r="O32" i="132" s="1"/>
  <c r="H22" i="132"/>
  <c r="I21" i="132" s="1"/>
  <c r="H44" i="139"/>
  <c r="J42" i="139"/>
  <c r="O38" i="139" s="1"/>
  <c r="J20" i="139"/>
  <c r="O32" i="139" s="1"/>
  <c r="H22" i="139"/>
  <c r="I21" i="139" s="1"/>
  <c r="H22" i="137"/>
  <c r="J20" i="137"/>
  <c r="O32" i="137" s="1"/>
  <c r="H44" i="136"/>
  <c r="I43" i="136" s="1"/>
  <c r="J42" i="136"/>
  <c r="O38" i="136" s="1"/>
  <c r="J20" i="136"/>
  <c r="O32" i="136" s="1"/>
  <c r="H22" i="136"/>
  <c r="H44" i="132" l="1"/>
  <c r="I43" i="132" s="1"/>
  <c r="J42" i="132"/>
  <c r="O38" i="132" s="1"/>
  <c r="H44" i="116"/>
  <c r="I42" i="116"/>
  <c r="J42" i="116" s="1"/>
  <c r="O38" i="116" s="1"/>
  <c r="H45" i="101"/>
  <c r="I44" i="101" s="1"/>
  <c r="J44" i="101" s="1"/>
  <c r="I43" i="101"/>
  <c r="J43" i="101" s="1"/>
  <c r="H44" i="113"/>
  <c r="I43" i="113" s="1"/>
  <c r="O38" i="127"/>
  <c r="H23" i="79"/>
  <c r="H44" i="110"/>
  <c r="I43" i="110" s="1"/>
  <c r="H24" i="80"/>
  <c r="H45" i="114"/>
  <c r="I24" i="127"/>
  <c r="J24" i="127"/>
  <c r="K24" i="127" s="1"/>
  <c r="L24" i="127" s="1"/>
  <c r="H45" i="107"/>
  <c r="I44" i="107" s="1"/>
  <c r="H45" i="86"/>
  <c r="H44" i="91"/>
  <c r="I43" i="91" s="1"/>
  <c r="H45" i="80"/>
  <c r="H43" i="109"/>
  <c r="I42" i="109" s="1"/>
  <c r="H24" i="93"/>
  <c r="I23" i="93" s="1"/>
  <c r="J44" i="85"/>
  <c r="H46" i="85"/>
  <c r="H22" i="85"/>
  <c r="J22" i="106"/>
  <c r="H24" i="106"/>
  <c r="I23" i="106" s="1"/>
  <c r="H24" i="100"/>
  <c r="I23" i="100" s="1"/>
  <c r="H22" i="84"/>
  <c r="H42" i="106"/>
  <c r="I23" i="127"/>
  <c r="J23" i="127" s="1"/>
  <c r="H46" i="99"/>
  <c r="I45" i="99" s="1"/>
  <c r="H22" i="78"/>
  <c r="J20" i="78"/>
  <c r="O32" i="78" s="1"/>
  <c r="J41" i="81"/>
  <c r="O37" i="81" s="1"/>
  <c r="H43" i="81"/>
  <c r="I42" i="81" s="1"/>
  <c r="H21" i="91"/>
  <c r="I20" i="91" s="1"/>
  <c r="J19" i="91"/>
  <c r="O31" i="91" s="1"/>
  <c r="H22" i="94"/>
  <c r="I21" i="94" s="1"/>
  <c r="J20" i="94"/>
  <c r="O32" i="94" s="1"/>
  <c r="J20" i="98"/>
  <c r="O32" i="98" s="1"/>
  <c r="H22" i="98"/>
  <c r="I43" i="86"/>
  <c r="J43" i="86" s="1"/>
  <c r="O39" i="86" s="1"/>
  <c r="H45" i="127"/>
  <c r="I44" i="127" s="1"/>
  <c r="H44" i="115"/>
  <c r="I41" i="137"/>
  <c r="J41" i="137" s="1"/>
  <c r="O37" i="137" s="1"/>
  <c r="H43" i="137"/>
  <c r="H44" i="102"/>
  <c r="I43" i="102" s="1"/>
  <c r="I43" i="80"/>
  <c r="J43" i="80" s="1"/>
  <c r="O39" i="80" s="1"/>
  <c r="H23" i="101"/>
  <c r="I22" i="101" s="1"/>
  <c r="J21" i="101"/>
  <c r="O33" i="101" s="1"/>
  <c r="K21" i="128"/>
  <c r="P33" i="128" s="1"/>
  <c r="I23" i="128"/>
  <c r="H43" i="105"/>
  <c r="I42" i="105" s="1"/>
  <c r="J41" i="105"/>
  <c r="O37" i="105" s="1"/>
  <c r="J19" i="108"/>
  <c r="O31" i="108" s="1"/>
  <c r="H21" i="108"/>
  <c r="H22" i="81"/>
  <c r="J20" i="81"/>
  <c r="O32" i="81" s="1"/>
  <c r="J22" i="87"/>
  <c r="H24" i="87"/>
  <c r="I21" i="79"/>
  <c r="J21" i="79" s="1"/>
  <c r="O33" i="79" s="1"/>
  <c r="H45" i="95"/>
  <c r="I44" i="95" s="1"/>
  <c r="J43" i="95"/>
  <c r="O39" i="95" s="1"/>
  <c r="H42" i="78"/>
  <c r="J40" i="78"/>
  <c r="H42" i="93"/>
  <c r="J40" i="93"/>
  <c r="I20" i="84"/>
  <c r="J20" i="84" s="1"/>
  <c r="O32" i="84" s="1"/>
  <c r="J43" i="87"/>
  <c r="O39" i="87" s="1"/>
  <c r="H45" i="87"/>
  <c r="H22" i="86"/>
  <c r="J20" i="86"/>
  <c r="O32" i="86" s="1"/>
  <c r="H45" i="92"/>
  <c r="I44" i="92" s="1"/>
  <c r="J43" i="92"/>
  <c r="O39" i="92" s="1"/>
  <c r="I43" i="107"/>
  <c r="J43" i="107" s="1"/>
  <c r="O39" i="107" s="1"/>
  <c r="H22" i="103"/>
  <c r="J20" i="103"/>
  <c r="O32" i="103" s="1"/>
  <c r="J20" i="95"/>
  <c r="O32" i="95" s="1"/>
  <c r="H22" i="95"/>
  <c r="I21" i="95" s="1"/>
  <c r="J19" i="134"/>
  <c r="O31" i="134" s="1"/>
  <c r="H21" i="134"/>
  <c r="J21" i="102"/>
  <c r="O33" i="102" s="1"/>
  <c r="H23" i="102"/>
  <c r="I43" i="127"/>
  <c r="J43" i="127" s="1"/>
  <c r="O39" i="127" s="1"/>
  <c r="J42" i="108"/>
  <c r="O38" i="108" s="1"/>
  <c r="H44" i="108"/>
  <c r="I42" i="91"/>
  <c r="J42" i="91" s="1"/>
  <c r="O38" i="91" s="1"/>
  <c r="I41" i="134"/>
  <c r="J41" i="134" s="1"/>
  <c r="O37" i="134" s="1"/>
  <c r="H43" i="134"/>
  <c r="H45" i="84"/>
  <c r="I44" i="84" s="1"/>
  <c r="J43" i="84"/>
  <c r="O39" i="84" s="1"/>
  <c r="I41" i="109"/>
  <c r="J41" i="109" s="1"/>
  <c r="O37" i="109" s="1"/>
  <c r="J20" i="83"/>
  <c r="O32" i="83" s="1"/>
  <c r="H22" i="83"/>
  <c r="J19" i="99"/>
  <c r="O31" i="99" s="1"/>
  <c r="H21" i="99"/>
  <c r="I20" i="99" s="1"/>
  <c r="H23" i="116"/>
  <c r="I22" i="116" s="1"/>
  <c r="I41" i="138"/>
  <c r="J41" i="138" s="1"/>
  <c r="O37" i="138" s="1"/>
  <c r="H43" i="138"/>
  <c r="H43" i="104"/>
  <c r="I42" i="104" s="1"/>
  <c r="J21" i="82"/>
  <c r="O33" i="82" s="1"/>
  <c r="H23" i="82"/>
  <c r="K41" i="128"/>
  <c r="I43" i="128"/>
  <c r="J42" i="128" s="1"/>
  <c r="H43" i="90"/>
  <c r="I42" i="90" s="1"/>
  <c r="J42" i="89"/>
  <c r="O38" i="89" s="1"/>
  <c r="H44" i="89"/>
  <c r="I43" i="89" s="1"/>
  <c r="H44" i="112"/>
  <c r="I43" i="112" s="1"/>
  <c r="J42" i="112"/>
  <c r="O38" i="112" s="1"/>
  <c r="H22" i="77"/>
  <c r="I21" i="77" s="1"/>
  <c r="J20" i="77"/>
  <c r="O32" i="77" s="1"/>
  <c r="H23" i="104"/>
  <c r="I22" i="104" s="1"/>
  <c r="J41" i="79"/>
  <c r="O37" i="79" s="1"/>
  <c r="H43" i="79"/>
  <c r="I42" i="79" s="1"/>
  <c r="H42" i="97"/>
  <c r="I41" i="97" s="1"/>
  <c r="H22" i="114"/>
  <c r="I21" i="114" s="1"/>
  <c r="H44" i="103"/>
  <c r="I43" i="103" s="1"/>
  <c r="I21" i="116"/>
  <c r="J21" i="116" s="1"/>
  <c r="O33" i="116" s="1"/>
  <c r="J41" i="96"/>
  <c r="O37" i="96" s="1"/>
  <c r="H43" i="96"/>
  <c r="I41" i="104"/>
  <c r="J41" i="104" s="1"/>
  <c r="O37" i="104" s="1"/>
  <c r="H23" i="90"/>
  <c r="J21" i="90"/>
  <c r="O33" i="90" s="1"/>
  <c r="H23" i="111"/>
  <c r="I22" i="111" s="1"/>
  <c r="J21" i="111"/>
  <c r="O33" i="111" s="1"/>
  <c r="H42" i="111"/>
  <c r="I41" i="111" s="1"/>
  <c r="I43" i="114"/>
  <c r="J43" i="114" s="1"/>
  <c r="O39" i="114" s="1"/>
  <c r="H23" i="105"/>
  <c r="J21" i="105"/>
  <c r="O33" i="105" s="1"/>
  <c r="H23" i="92"/>
  <c r="J21" i="92"/>
  <c r="O33" i="92" s="1"/>
  <c r="I41" i="131"/>
  <c r="J41" i="131" s="1"/>
  <c r="O37" i="131" s="1"/>
  <c r="H43" i="131"/>
  <c r="I22" i="93"/>
  <c r="J22" i="93" s="1"/>
  <c r="J20" i="88"/>
  <c r="O32" i="88" s="1"/>
  <c r="H22" i="88"/>
  <c r="I21" i="88" s="1"/>
  <c r="I20" i="85"/>
  <c r="J20" i="85" s="1"/>
  <c r="O32" i="85" s="1"/>
  <c r="H46" i="77"/>
  <c r="I45" i="77" s="1"/>
  <c r="J44" i="77"/>
  <c r="H45" i="82"/>
  <c r="I44" i="82" s="1"/>
  <c r="J43" i="82"/>
  <c r="O39" i="82" s="1"/>
  <c r="I41" i="90"/>
  <c r="J41" i="90" s="1"/>
  <c r="O37" i="90" s="1"/>
  <c r="I40" i="111"/>
  <c r="J40" i="111" s="1"/>
  <c r="I42" i="110"/>
  <c r="J42" i="110" s="1"/>
  <c r="O38" i="110" s="1"/>
  <c r="H21" i="89"/>
  <c r="I20" i="89" s="1"/>
  <c r="J19" i="89"/>
  <c r="O31" i="89" s="1"/>
  <c r="J21" i="109"/>
  <c r="O33" i="109" s="1"/>
  <c r="H23" i="109"/>
  <c r="I22" i="109" s="1"/>
  <c r="I22" i="80"/>
  <c r="J22" i="80" s="1"/>
  <c r="I22" i="100"/>
  <c r="J22" i="100" s="1"/>
  <c r="J42" i="94"/>
  <c r="O38" i="94" s="1"/>
  <c r="H44" i="94"/>
  <c r="I43" i="94" s="1"/>
  <c r="H43" i="88"/>
  <c r="J41" i="88"/>
  <c r="O37" i="88" s="1"/>
  <c r="H45" i="100"/>
  <c r="I44" i="100" s="1"/>
  <c r="J43" i="100"/>
  <c r="O39" i="100" s="1"/>
  <c r="I40" i="106"/>
  <c r="J40" i="106" s="1"/>
  <c r="I44" i="99"/>
  <c r="J44" i="99" s="1"/>
  <c r="J41" i="98"/>
  <c r="O37" i="98" s="1"/>
  <c r="H43" i="98"/>
  <c r="I42" i="98" s="1"/>
  <c r="J20" i="97"/>
  <c r="O32" i="97" s="1"/>
  <c r="H22" i="97"/>
  <c r="I21" i="97" s="1"/>
  <c r="I21" i="104"/>
  <c r="J21" i="104" s="1"/>
  <c r="O33" i="104" s="1"/>
  <c r="J21" i="110"/>
  <c r="O33" i="110" s="1"/>
  <c r="H23" i="110"/>
  <c r="I19" i="138"/>
  <c r="J19" i="138" s="1"/>
  <c r="O31" i="138" s="1"/>
  <c r="H21" i="138"/>
  <c r="J41" i="83"/>
  <c r="O37" i="83" s="1"/>
  <c r="H43" i="83"/>
  <c r="I42" i="83" s="1"/>
  <c r="I40" i="97"/>
  <c r="J40" i="97" s="1"/>
  <c r="J21" i="113"/>
  <c r="O33" i="113" s="1"/>
  <c r="H23" i="113"/>
  <c r="I22" i="113" s="1"/>
  <c r="J21" i="96"/>
  <c r="O33" i="96" s="1"/>
  <c r="H23" i="96"/>
  <c r="I22" i="96" s="1"/>
  <c r="I20" i="114"/>
  <c r="J20" i="114" s="1"/>
  <c r="O32" i="114" s="1"/>
  <c r="J20" i="112"/>
  <c r="O32" i="112" s="1"/>
  <c r="H22" i="112"/>
  <c r="I21" i="112" s="1"/>
  <c r="H20" i="115"/>
  <c r="J18" i="115"/>
  <c r="I19" i="115"/>
  <c r="I42" i="115"/>
  <c r="J42" i="115" s="1"/>
  <c r="O38" i="115" s="1"/>
  <c r="I42" i="102"/>
  <c r="J42" i="102" s="1"/>
  <c r="O38" i="102" s="1"/>
  <c r="J20" i="107"/>
  <c r="O32" i="107" s="1"/>
  <c r="H22" i="107"/>
  <c r="I42" i="103"/>
  <c r="J42" i="103" s="1"/>
  <c r="O38" i="103" s="1"/>
  <c r="H45" i="130"/>
  <c r="I44" i="130" s="1"/>
  <c r="J43" i="130"/>
  <c r="O39" i="130" s="1"/>
  <c r="H23" i="130"/>
  <c r="I21" i="130"/>
  <c r="J21" i="130" s="1"/>
  <c r="O33" i="130" s="1"/>
  <c r="J21" i="131"/>
  <c r="O33" i="131" s="1"/>
  <c r="H23" i="131"/>
  <c r="H45" i="133"/>
  <c r="I44" i="133" s="1"/>
  <c r="J43" i="133"/>
  <c r="O39" i="133" s="1"/>
  <c r="H23" i="133"/>
  <c r="I21" i="133"/>
  <c r="J21" i="133" s="1"/>
  <c r="O33" i="133" s="1"/>
  <c r="J21" i="132"/>
  <c r="O33" i="132" s="1"/>
  <c r="H23" i="132"/>
  <c r="I22" i="132" s="1"/>
  <c r="J43" i="132"/>
  <c r="O39" i="132" s="1"/>
  <c r="H45" i="132"/>
  <c r="H45" i="139"/>
  <c r="I44" i="139" s="1"/>
  <c r="J21" i="139"/>
  <c r="O33" i="139" s="1"/>
  <c r="H23" i="139"/>
  <c r="I22" i="139" s="1"/>
  <c r="I43" i="139"/>
  <c r="J43" i="139" s="1"/>
  <c r="O39" i="139" s="1"/>
  <c r="H23" i="137"/>
  <c r="I22" i="137" s="1"/>
  <c r="I21" i="137"/>
  <c r="J21" i="137" s="1"/>
  <c r="O33" i="137" s="1"/>
  <c r="H23" i="136"/>
  <c r="I22" i="136" s="1"/>
  <c r="I21" i="136"/>
  <c r="J21" i="136" s="1"/>
  <c r="O33" i="136" s="1"/>
  <c r="H45" i="136"/>
  <c r="I44" i="136" s="1"/>
  <c r="J43" i="136"/>
  <c r="O39" i="136" s="1"/>
  <c r="O34" i="127" l="1"/>
  <c r="P34" i="127" s="1"/>
  <c r="P33" i="127" s="1"/>
  <c r="O39" i="101"/>
  <c r="H45" i="113"/>
  <c r="I44" i="113" s="1"/>
  <c r="J43" i="113"/>
  <c r="O39" i="113" s="1"/>
  <c r="H46" i="101"/>
  <c r="I46" i="101" s="1"/>
  <c r="J46" i="101" s="1"/>
  <c r="K46" i="101" s="1"/>
  <c r="L46" i="101" s="1"/>
  <c r="H45" i="116"/>
  <c r="I43" i="116"/>
  <c r="J43" i="116" s="1"/>
  <c r="O39" i="116" s="1"/>
  <c r="H24" i="92"/>
  <c r="H24" i="105"/>
  <c r="I23" i="105" s="1"/>
  <c r="H24" i="90"/>
  <c r="I23" i="90" s="1"/>
  <c r="H46" i="87"/>
  <c r="I45" i="87" s="1"/>
  <c r="H43" i="78"/>
  <c r="H22" i="108"/>
  <c r="I21" i="108" s="1"/>
  <c r="H43" i="106"/>
  <c r="I42" i="106" s="1"/>
  <c r="H23" i="85"/>
  <c r="I22" i="85" s="1"/>
  <c r="H46" i="80"/>
  <c r="I45" i="80" s="1"/>
  <c r="K23" i="127"/>
  <c r="P32" i="127"/>
  <c r="P31" i="127" s="1"/>
  <c r="O44" i="127" s="1"/>
  <c r="G6" i="129" s="1"/>
  <c r="H24" i="79"/>
  <c r="I23" i="79" s="1"/>
  <c r="H44" i="88"/>
  <c r="I43" i="88" s="1"/>
  <c r="J41" i="111"/>
  <c r="O37" i="111" s="1"/>
  <c r="H43" i="111"/>
  <c r="H44" i="96"/>
  <c r="H24" i="82"/>
  <c r="H23" i="83"/>
  <c r="I22" i="83" s="1"/>
  <c r="I42" i="134"/>
  <c r="J42" i="134" s="1"/>
  <c r="O38" i="134" s="1"/>
  <c r="H44" i="134"/>
  <c r="H45" i="108"/>
  <c r="H24" i="102"/>
  <c r="I23" i="102" s="1"/>
  <c r="H23" i="103"/>
  <c r="H23" i="86"/>
  <c r="I22" i="86" s="1"/>
  <c r="J24" i="87"/>
  <c r="K24" i="87" s="1"/>
  <c r="L24" i="87" s="1"/>
  <c r="I24" i="87"/>
  <c r="H23" i="81"/>
  <c r="I22" i="81" s="1"/>
  <c r="I24" i="128"/>
  <c r="J23" i="128" s="1"/>
  <c r="H45" i="102"/>
  <c r="J43" i="102"/>
  <c r="O39" i="102" s="1"/>
  <c r="H45" i="115"/>
  <c r="I44" i="115" s="1"/>
  <c r="H23" i="98"/>
  <c r="H23" i="78"/>
  <c r="I22" i="78" s="1"/>
  <c r="I41" i="106"/>
  <c r="J41" i="106" s="1"/>
  <c r="O37" i="106" s="1"/>
  <c r="I46" i="85"/>
  <c r="J46" i="85" s="1"/>
  <c r="K46" i="85" s="1"/>
  <c r="L46" i="85" s="1"/>
  <c r="H46" i="86"/>
  <c r="I45" i="86" s="1"/>
  <c r="H46" i="114"/>
  <c r="I24" i="80"/>
  <c r="J24" i="80"/>
  <c r="K24" i="80" s="1"/>
  <c r="L24" i="80" s="1"/>
  <c r="H21" i="115"/>
  <c r="I20" i="115" s="1"/>
  <c r="J19" i="115"/>
  <c r="O31" i="115" s="1"/>
  <c r="J22" i="113"/>
  <c r="H24" i="113"/>
  <c r="H22" i="138"/>
  <c r="I20" i="138"/>
  <c r="J20" i="138" s="1"/>
  <c r="O32" i="138" s="1"/>
  <c r="J44" i="82"/>
  <c r="H46" i="82"/>
  <c r="I22" i="105"/>
  <c r="J22" i="105" s="1"/>
  <c r="I42" i="96"/>
  <c r="J42" i="96" s="1"/>
  <c r="O38" i="96" s="1"/>
  <c r="H45" i="112"/>
  <c r="I44" i="112" s="1"/>
  <c r="J43" i="112"/>
  <c r="O39" i="112" s="1"/>
  <c r="K42" i="128"/>
  <c r="P38" i="128" s="1"/>
  <c r="I44" i="128"/>
  <c r="J22" i="116"/>
  <c r="H24" i="116"/>
  <c r="I23" i="116" s="1"/>
  <c r="I22" i="102"/>
  <c r="J22" i="102" s="1"/>
  <c r="I20" i="134"/>
  <c r="J20" i="134" s="1"/>
  <c r="O32" i="134" s="1"/>
  <c r="H22" i="134"/>
  <c r="I21" i="86"/>
  <c r="J21" i="86" s="1"/>
  <c r="O33" i="86" s="1"/>
  <c r="I44" i="87"/>
  <c r="J44" i="87" s="1"/>
  <c r="I41" i="78"/>
  <c r="J41" i="78" s="1"/>
  <c r="O37" i="78" s="1"/>
  <c r="J44" i="95"/>
  <c r="H46" i="95"/>
  <c r="I45" i="95" s="1"/>
  <c r="I23" i="87"/>
  <c r="J23" i="87" s="1"/>
  <c r="I21" i="81"/>
  <c r="J21" i="81" s="1"/>
  <c r="O33" i="81" s="1"/>
  <c r="J22" i="128"/>
  <c r="K22" i="128" s="1"/>
  <c r="P34" i="128" s="1"/>
  <c r="I42" i="137"/>
  <c r="J42" i="137" s="1"/>
  <c r="O38" i="137" s="1"/>
  <c r="H44" i="137"/>
  <c r="I43" i="137" s="1"/>
  <c r="I43" i="115"/>
  <c r="J43" i="115" s="1"/>
  <c r="O39" i="115" s="1"/>
  <c r="I21" i="98"/>
  <c r="J21" i="98" s="1"/>
  <c r="O33" i="98" s="1"/>
  <c r="J21" i="94"/>
  <c r="O33" i="94" s="1"/>
  <c r="H23" i="94"/>
  <c r="I22" i="94" s="1"/>
  <c r="I21" i="85"/>
  <c r="J21" i="85" s="1"/>
  <c r="O33" i="85" s="1"/>
  <c r="I45" i="85"/>
  <c r="J45" i="85" s="1"/>
  <c r="J24" i="93"/>
  <c r="K24" i="93" s="1"/>
  <c r="L24" i="93" s="1"/>
  <c r="I24" i="93"/>
  <c r="J23" i="93"/>
  <c r="I44" i="80"/>
  <c r="J44" i="80" s="1"/>
  <c r="J44" i="107"/>
  <c r="H46" i="107"/>
  <c r="I45" i="107" s="1"/>
  <c r="H23" i="107"/>
  <c r="I22" i="107" s="1"/>
  <c r="H22" i="89"/>
  <c r="I21" i="89" s="1"/>
  <c r="J20" i="89"/>
  <c r="O32" i="89" s="1"/>
  <c r="H43" i="97"/>
  <c r="I42" i="97" s="1"/>
  <c r="J41" i="97"/>
  <c r="O37" i="97" s="1"/>
  <c r="H45" i="89"/>
  <c r="J43" i="89"/>
  <c r="O39" i="89" s="1"/>
  <c r="J42" i="104"/>
  <c r="O38" i="104" s="1"/>
  <c r="H44" i="104"/>
  <c r="H44" i="138"/>
  <c r="I42" i="138"/>
  <c r="J42" i="138" s="1"/>
  <c r="O38" i="138" s="1"/>
  <c r="J21" i="95"/>
  <c r="O33" i="95" s="1"/>
  <c r="H23" i="95"/>
  <c r="H43" i="93"/>
  <c r="I42" i="93" s="1"/>
  <c r="H44" i="105"/>
  <c r="I43" i="105" s="1"/>
  <c r="J42" i="105"/>
  <c r="O38" i="105" s="1"/>
  <c r="H44" i="81"/>
  <c r="I43" i="81" s="1"/>
  <c r="J42" i="81"/>
  <c r="O38" i="81" s="1"/>
  <c r="H23" i="84"/>
  <c r="I22" i="84" s="1"/>
  <c r="J43" i="91"/>
  <c r="O39" i="91" s="1"/>
  <c r="H45" i="91"/>
  <c r="H24" i="110"/>
  <c r="H46" i="100"/>
  <c r="J44" i="100"/>
  <c r="J22" i="109"/>
  <c r="H24" i="109"/>
  <c r="J45" i="77"/>
  <c r="I46" i="77"/>
  <c r="J46" i="77" s="1"/>
  <c r="K46" i="77" s="1"/>
  <c r="L46" i="77" s="1"/>
  <c r="H24" i="111"/>
  <c r="I23" i="111" s="1"/>
  <c r="J22" i="111"/>
  <c r="I22" i="90"/>
  <c r="J22" i="90" s="1"/>
  <c r="J21" i="114"/>
  <c r="O33" i="114" s="1"/>
  <c r="H23" i="114"/>
  <c r="I21" i="107"/>
  <c r="J21" i="107" s="1"/>
  <c r="O33" i="107" s="1"/>
  <c r="H23" i="112"/>
  <c r="J21" i="112"/>
  <c r="O33" i="112" s="1"/>
  <c r="J22" i="96"/>
  <c r="H24" i="96"/>
  <c r="I23" i="96" s="1"/>
  <c r="H44" i="83"/>
  <c r="I43" i="83" s="1"/>
  <c r="J42" i="83"/>
  <c r="O38" i="83" s="1"/>
  <c r="I22" i="110"/>
  <c r="J22" i="110" s="1"/>
  <c r="H23" i="97"/>
  <c r="I22" i="97" s="1"/>
  <c r="J21" i="97"/>
  <c r="O33" i="97" s="1"/>
  <c r="H44" i="98"/>
  <c r="I43" i="98" s="1"/>
  <c r="J42" i="98"/>
  <c r="O38" i="98" s="1"/>
  <c r="I42" i="88"/>
  <c r="J42" i="88" s="1"/>
  <c r="O38" i="88" s="1"/>
  <c r="J43" i="94"/>
  <c r="O39" i="94" s="1"/>
  <c r="H45" i="94"/>
  <c r="J21" i="88"/>
  <c r="O33" i="88" s="1"/>
  <c r="H23" i="88"/>
  <c r="I22" i="88" s="1"/>
  <c r="I42" i="131"/>
  <c r="J42" i="131" s="1"/>
  <c r="O38" i="131" s="1"/>
  <c r="H44" i="131"/>
  <c r="I43" i="131" s="1"/>
  <c r="I22" i="92"/>
  <c r="J22" i="92" s="1"/>
  <c r="H45" i="103"/>
  <c r="J43" i="103"/>
  <c r="O39" i="103" s="1"/>
  <c r="J42" i="79"/>
  <c r="O38" i="79" s="1"/>
  <c r="H44" i="79"/>
  <c r="H24" i="104"/>
  <c r="J22" i="104"/>
  <c r="J21" i="77"/>
  <c r="O33" i="77" s="1"/>
  <c r="H23" i="77"/>
  <c r="I22" i="77" s="1"/>
  <c r="J42" i="90"/>
  <c r="O38" i="90" s="1"/>
  <c r="H44" i="90"/>
  <c r="I43" i="90" s="1"/>
  <c r="I22" i="82"/>
  <c r="J22" i="82" s="1"/>
  <c r="H22" i="99"/>
  <c r="I21" i="99" s="1"/>
  <c r="J20" i="99"/>
  <c r="O32" i="99" s="1"/>
  <c r="I21" i="83"/>
  <c r="J21" i="83" s="1"/>
  <c r="O33" i="83" s="1"/>
  <c r="J44" i="84"/>
  <c r="H46" i="84"/>
  <c r="I45" i="84" s="1"/>
  <c r="I43" i="108"/>
  <c r="J43" i="108" s="1"/>
  <c r="O39" i="108" s="1"/>
  <c r="I21" i="103"/>
  <c r="J21" i="103" s="1"/>
  <c r="O33" i="103" s="1"/>
  <c r="H46" i="92"/>
  <c r="I45" i="92" s="1"/>
  <c r="J44" i="92"/>
  <c r="I41" i="93"/>
  <c r="J41" i="93" s="1"/>
  <c r="O37" i="93" s="1"/>
  <c r="I20" i="108"/>
  <c r="J20" i="108" s="1"/>
  <c r="O32" i="108" s="1"/>
  <c r="H24" i="101"/>
  <c r="J22" i="101"/>
  <c r="I23" i="101"/>
  <c r="J44" i="127"/>
  <c r="H46" i="127"/>
  <c r="I45" i="127" s="1"/>
  <c r="J20" i="91"/>
  <c r="O32" i="91" s="1"/>
  <c r="H22" i="91"/>
  <c r="I21" i="78"/>
  <c r="J21" i="78" s="1"/>
  <c r="O33" i="78" s="1"/>
  <c r="J45" i="99"/>
  <c r="I46" i="99"/>
  <c r="J46" i="99" s="1"/>
  <c r="K46" i="99" s="1"/>
  <c r="L46" i="99" s="1"/>
  <c r="I21" i="84"/>
  <c r="J21" i="84" s="1"/>
  <c r="O33" i="84" s="1"/>
  <c r="J23" i="100"/>
  <c r="I24" i="100"/>
  <c r="J24" i="100"/>
  <c r="K24" i="100" s="1"/>
  <c r="L24" i="100" s="1"/>
  <c r="J23" i="106"/>
  <c r="J24" i="106"/>
  <c r="K24" i="106" s="1"/>
  <c r="L24" i="106" s="1"/>
  <c r="I24" i="106"/>
  <c r="J42" i="109"/>
  <c r="O38" i="109" s="1"/>
  <c r="H44" i="109"/>
  <c r="I43" i="109" s="1"/>
  <c r="I44" i="86"/>
  <c r="J44" i="86" s="1"/>
  <c r="I44" i="114"/>
  <c r="J44" i="114" s="1"/>
  <c r="I23" i="80"/>
  <c r="J23" i="80" s="1"/>
  <c r="O34" i="80" s="1"/>
  <c r="P34" i="80" s="1"/>
  <c r="P33" i="80" s="1"/>
  <c r="P32" i="80" s="1"/>
  <c r="P31" i="80" s="1"/>
  <c r="H45" i="110"/>
  <c r="I44" i="110" s="1"/>
  <c r="J43" i="110"/>
  <c r="O39" i="110" s="1"/>
  <c r="I22" i="79"/>
  <c r="J22" i="79" s="1"/>
  <c r="H24" i="130"/>
  <c r="I23" i="130" s="1"/>
  <c r="I22" i="130"/>
  <c r="J22" i="130" s="1"/>
  <c r="H46" i="130"/>
  <c r="I45" i="130" s="1"/>
  <c r="J44" i="130"/>
  <c r="H24" i="131"/>
  <c r="I23" i="131" s="1"/>
  <c r="I22" i="131"/>
  <c r="J22" i="131" s="1"/>
  <c r="H24" i="133"/>
  <c r="I22" i="133"/>
  <c r="J22" i="133" s="1"/>
  <c r="J44" i="133"/>
  <c r="H46" i="133"/>
  <c r="H46" i="132"/>
  <c r="I45" i="132" s="1"/>
  <c r="I44" i="132"/>
  <c r="J44" i="132" s="1"/>
  <c r="H24" i="132"/>
  <c r="I23" i="132" s="1"/>
  <c r="J22" i="132"/>
  <c r="H24" i="139"/>
  <c r="I23" i="139" s="1"/>
  <c r="J22" i="139"/>
  <c r="H46" i="139"/>
  <c r="I45" i="139" s="1"/>
  <c r="J44" i="139"/>
  <c r="J22" i="137"/>
  <c r="H24" i="137"/>
  <c r="I23" i="137" s="1"/>
  <c r="H46" i="136"/>
  <c r="I45" i="136" s="1"/>
  <c r="J44" i="136"/>
  <c r="J22" i="136"/>
  <c r="H24" i="136"/>
  <c r="I23" i="136" s="1"/>
  <c r="O34" i="93" l="1"/>
  <c r="P34" i="93" s="1"/>
  <c r="P33" i="93" s="1"/>
  <c r="P32" i="93" s="1"/>
  <c r="P31" i="93" s="1"/>
  <c r="O40" i="85"/>
  <c r="P40" i="85" s="1"/>
  <c r="P39" i="85" s="1"/>
  <c r="P38" i="85" s="1"/>
  <c r="P37" i="85" s="1"/>
  <c r="K23" i="87"/>
  <c r="K22" i="87" s="1"/>
  <c r="K21" i="87" s="1"/>
  <c r="O34" i="106"/>
  <c r="P34" i="106" s="1"/>
  <c r="P33" i="106" s="1"/>
  <c r="P32" i="106" s="1"/>
  <c r="P31" i="106" s="1"/>
  <c r="O44" i="106" s="1"/>
  <c r="O40" i="77"/>
  <c r="P40" i="77" s="1"/>
  <c r="P39" i="77" s="1"/>
  <c r="P38" i="77" s="1"/>
  <c r="P37" i="77" s="1"/>
  <c r="P44" i="77" s="1"/>
  <c r="G11" i="141" s="1"/>
  <c r="O34" i="100"/>
  <c r="P34" i="100" s="1"/>
  <c r="P33" i="100" s="1"/>
  <c r="P32" i="100" s="1"/>
  <c r="P31" i="100" s="1"/>
  <c r="O44" i="100" s="1"/>
  <c r="G28" i="129" s="1"/>
  <c r="O40" i="99"/>
  <c r="P40" i="99" s="1"/>
  <c r="P39" i="99" s="1"/>
  <c r="P38" i="99" s="1"/>
  <c r="P37" i="99" s="1"/>
  <c r="P44" i="99" s="1"/>
  <c r="G29" i="141" s="1"/>
  <c r="I45" i="101"/>
  <c r="J45" i="101" s="1"/>
  <c r="K45" i="101" s="1"/>
  <c r="L45" i="101" s="1"/>
  <c r="O34" i="87"/>
  <c r="P34" i="87" s="1"/>
  <c r="P33" i="87" s="1"/>
  <c r="P32" i="87" s="1"/>
  <c r="P31" i="87" s="1"/>
  <c r="O44" i="87" s="1"/>
  <c r="H46" i="116"/>
  <c r="I44" i="116"/>
  <c r="J44" i="116" s="1"/>
  <c r="O40" i="101"/>
  <c r="P40" i="101" s="1"/>
  <c r="P39" i="101" s="1"/>
  <c r="P38" i="101" s="1"/>
  <c r="P37" i="101" s="1"/>
  <c r="P44" i="101" s="1"/>
  <c r="G33" i="141" s="1"/>
  <c r="H46" i="113"/>
  <c r="I45" i="113" s="1"/>
  <c r="J44" i="113"/>
  <c r="L23" i="87"/>
  <c r="K23" i="80"/>
  <c r="O44" i="80"/>
  <c r="G8" i="129" s="1"/>
  <c r="K23" i="106"/>
  <c r="H23" i="91"/>
  <c r="J24" i="104"/>
  <c r="K24" i="104" s="1"/>
  <c r="L24" i="104" s="1"/>
  <c r="I24" i="104"/>
  <c r="H46" i="103"/>
  <c r="I45" i="103" s="1"/>
  <c r="H24" i="112"/>
  <c r="I23" i="112" s="1"/>
  <c r="J24" i="109"/>
  <c r="K24" i="109" s="1"/>
  <c r="L24" i="109" s="1"/>
  <c r="I24" i="109"/>
  <c r="H24" i="95"/>
  <c r="I23" i="95" s="1"/>
  <c r="H46" i="89"/>
  <c r="I45" i="89" s="1"/>
  <c r="I45" i="128"/>
  <c r="J44" i="128" s="1"/>
  <c r="J24" i="113"/>
  <c r="K24" i="113" s="1"/>
  <c r="L24" i="113" s="1"/>
  <c r="I24" i="113"/>
  <c r="H24" i="103"/>
  <c r="I24" i="92"/>
  <c r="J24" i="92"/>
  <c r="K24" i="92" s="1"/>
  <c r="L24" i="92" s="1"/>
  <c r="I21" i="91"/>
  <c r="J21" i="91" s="1"/>
  <c r="O33" i="91" s="1"/>
  <c r="I46" i="92"/>
  <c r="J46" i="92" s="1"/>
  <c r="K46" i="92" s="1"/>
  <c r="L46" i="92" s="1"/>
  <c r="J45" i="92"/>
  <c r="H45" i="79"/>
  <c r="I44" i="79" s="1"/>
  <c r="I44" i="103"/>
  <c r="J44" i="103" s="1"/>
  <c r="H46" i="94"/>
  <c r="H24" i="114"/>
  <c r="K45" i="77"/>
  <c r="I23" i="109"/>
  <c r="J23" i="109" s="1"/>
  <c r="I46" i="100"/>
  <c r="J46" i="100" s="1"/>
  <c r="K46" i="100" s="1"/>
  <c r="L46" i="100" s="1"/>
  <c r="J24" i="110"/>
  <c r="K24" i="110" s="1"/>
  <c r="L24" i="110" s="1"/>
  <c r="I24" i="110"/>
  <c r="H46" i="91"/>
  <c r="I45" i="91" s="1"/>
  <c r="I22" i="95"/>
  <c r="J22" i="95" s="1"/>
  <c r="H45" i="104"/>
  <c r="I44" i="104" s="1"/>
  <c r="J22" i="94"/>
  <c r="H24" i="94"/>
  <c r="H23" i="134"/>
  <c r="J43" i="128"/>
  <c r="K43" i="128" s="1"/>
  <c r="P39" i="128" s="1"/>
  <c r="I46" i="114"/>
  <c r="J46" i="114" s="1"/>
  <c r="K46" i="114" s="1"/>
  <c r="L46" i="114" s="1"/>
  <c r="H24" i="98"/>
  <c r="I23" i="98" s="1"/>
  <c r="H46" i="102"/>
  <c r="I22" i="103"/>
  <c r="J22" i="103" s="1"/>
  <c r="H46" i="108"/>
  <c r="I24" i="82"/>
  <c r="J24" i="82"/>
  <c r="K24" i="82" s="1"/>
  <c r="L24" i="82" s="1"/>
  <c r="H45" i="96"/>
  <c r="I44" i="96" s="1"/>
  <c r="H44" i="111"/>
  <c r="I43" i="111" s="1"/>
  <c r="L23" i="127"/>
  <c r="K22" i="127"/>
  <c r="J21" i="108"/>
  <c r="O33" i="108" s="1"/>
  <c r="H23" i="108"/>
  <c r="I22" i="108" s="1"/>
  <c r="H44" i="78"/>
  <c r="K45" i="99"/>
  <c r="J23" i="101"/>
  <c r="J24" i="101"/>
  <c r="K24" i="101" s="1"/>
  <c r="L24" i="101" s="1"/>
  <c r="I24" i="101"/>
  <c r="I23" i="104"/>
  <c r="J23" i="104" s="1"/>
  <c r="I43" i="79"/>
  <c r="J43" i="79" s="1"/>
  <c r="O39" i="79" s="1"/>
  <c r="I44" i="94"/>
  <c r="J44" i="94" s="1"/>
  <c r="J22" i="97"/>
  <c r="H24" i="97"/>
  <c r="J43" i="83"/>
  <c r="O39" i="83" s="1"/>
  <c r="H45" i="83"/>
  <c r="I44" i="83" s="1"/>
  <c r="I22" i="112"/>
  <c r="J22" i="112" s="1"/>
  <c r="I22" i="114"/>
  <c r="J22" i="114" s="1"/>
  <c r="I24" i="111"/>
  <c r="J23" i="111"/>
  <c r="J24" i="111"/>
  <c r="K24" i="111" s="1"/>
  <c r="L24" i="111" s="1"/>
  <c r="I23" i="110"/>
  <c r="J23" i="110" s="1"/>
  <c r="H24" i="84"/>
  <c r="J22" i="84"/>
  <c r="I43" i="104"/>
  <c r="J43" i="104" s="1"/>
  <c r="O39" i="104" s="1"/>
  <c r="I44" i="89"/>
  <c r="J44" i="89" s="1"/>
  <c r="H23" i="89"/>
  <c r="J21" i="89"/>
  <c r="O33" i="89" s="1"/>
  <c r="H45" i="137"/>
  <c r="J43" i="137"/>
  <c r="O39" i="137" s="1"/>
  <c r="J24" i="116"/>
  <c r="K24" i="116" s="1"/>
  <c r="L24" i="116" s="1"/>
  <c r="J23" i="116"/>
  <c r="I24" i="116"/>
  <c r="I23" i="113"/>
  <c r="J23" i="113" s="1"/>
  <c r="O34" i="113" s="1"/>
  <c r="P34" i="113" s="1"/>
  <c r="P33" i="113" s="1"/>
  <c r="P32" i="113" s="1"/>
  <c r="P31" i="113" s="1"/>
  <c r="I45" i="114"/>
  <c r="J45" i="114" s="1"/>
  <c r="I22" i="98"/>
  <c r="J22" i="98" s="1"/>
  <c r="J44" i="115"/>
  <c r="H46" i="115"/>
  <c r="I45" i="115" s="1"/>
  <c r="K23" i="128"/>
  <c r="I25" i="128"/>
  <c r="J24" i="128" s="1"/>
  <c r="I44" i="108"/>
  <c r="J44" i="108" s="1"/>
  <c r="J22" i="83"/>
  <c r="H24" i="83"/>
  <c r="I23" i="83" s="1"/>
  <c r="I23" i="82"/>
  <c r="J23" i="82" s="1"/>
  <c r="J45" i="80"/>
  <c r="I46" i="80"/>
  <c r="J46" i="80" s="1"/>
  <c r="K46" i="80" s="1"/>
  <c r="L46" i="80" s="1"/>
  <c r="H44" i="106"/>
  <c r="J42" i="106"/>
  <c r="O38" i="106" s="1"/>
  <c r="J45" i="87"/>
  <c r="I46" i="87"/>
  <c r="J46" i="87" s="1"/>
  <c r="K46" i="87" s="1"/>
  <c r="L46" i="87" s="1"/>
  <c r="I23" i="92"/>
  <c r="J23" i="92" s="1"/>
  <c r="H46" i="110"/>
  <c r="I45" i="110" s="1"/>
  <c r="J44" i="110"/>
  <c r="H45" i="81"/>
  <c r="I44" i="81" s="1"/>
  <c r="J43" i="81"/>
  <c r="O39" i="81" s="1"/>
  <c r="I43" i="138"/>
  <c r="J43" i="138" s="1"/>
  <c r="O39" i="138" s="1"/>
  <c r="H45" i="138"/>
  <c r="I46" i="82"/>
  <c r="J46" i="82" s="1"/>
  <c r="K46" i="82" s="1"/>
  <c r="L46" i="82" s="1"/>
  <c r="J20" i="115"/>
  <c r="O32" i="115" s="1"/>
  <c r="H22" i="115"/>
  <c r="I21" i="115" s="1"/>
  <c r="I46" i="86"/>
  <c r="J46" i="86" s="1"/>
  <c r="K46" i="86" s="1"/>
  <c r="L46" i="86" s="1"/>
  <c r="J45" i="86"/>
  <c r="J22" i="78"/>
  <c r="H24" i="78"/>
  <c r="H24" i="81"/>
  <c r="J22" i="81"/>
  <c r="H45" i="88"/>
  <c r="I44" i="88" s="1"/>
  <c r="J43" i="88"/>
  <c r="O39" i="88" s="1"/>
  <c r="J23" i="79"/>
  <c r="I24" i="79"/>
  <c r="J24" i="79"/>
  <c r="K24" i="79" s="1"/>
  <c r="L24" i="79" s="1"/>
  <c r="I46" i="127"/>
  <c r="J46" i="127" s="1"/>
  <c r="K46" i="127" s="1"/>
  <c r="L46" i="127" s="1"/>
  <c r="J45" i="127"/>
  <c r="H45" i="109"/>
  <c r="J43" i="109"/>
  <c r="O39" i="109" s="1"/>
  <c r="K23" i="100"/>
  <c r="I46" i="84"/>
  <c r="J46" i="84" s="1"/>
  <c r="K46" i="84" s="1"/>
  <c r="L46" i="84" s="1"/>
  <c r="J45" i="84"/>
  <c r="J21" i="99"/>
  <c r="O33" i="99" s="1"/>
  <c r="H23" i="99"/>
  <c r="H45" i="90"/>
  <c r="I44" i="90" s="1"/>
  <c r="J43" i="90"/>
  <c r="O39" i="90" s="1"/>
  <c r="H24" i="77"/>
  <c r="I23" i="77" s="1"/>
  <c r="J22" i="77"/>
  <c r="J43" i="131"/>
  <c r="O39" i="131" s="1"/>
  <c r="H45" i="131"/>
  <c r="J22" i="88"/>
  <c r="H24" i="88"/>
  <c r="I23" i="88" s="1"/>
  <c r="J43" i="98"/>
  <c r="O39" i="98" s="1"/>
  <c r="H45" i="98"/>
  <c r="J24" i="96"/>
  <c r="K24" i="96" s="1"/>
  <c r="L24" i="96" s="1"/>
  <c r="J23" i="96"/>
  <c r="I24" i="96"/>
  <c r="I45" i="100"/>
  <c r="J45" i="100" s="1"/>
  <c r="O40" i="100" s="1"/>
  <c r="P40" i="100" s="1"/>
  <c r="P39" i="100" s="1"/>
  <c r="P38" i="100" s="1"/>
  <c r="P37" i="100" s="1"/>
  <c r="I44" i="91"/>
  <c r="J44" i="91" s="1"/>
  <c r="H45" i="105"/>
  <c r="J43" i="105"/>
  <c r="O39" i="105" s="1"/>
  <c r="I44" i="105"/>
  <c r="J42" i="93"/>
  <c r="O38" i="93" s="1"/>
  <c r="H44" i="93"/>
  <c r="I43" i="93" s="1"/>
  <c r="H44" i="97"/>
  <c r="J42" i="97"/>
  <c r="O38" i="97" s="1"/>
  <c r="H24" i="107"/>
  <c r="J22" i="107"/>
  <c r="J45" i="107"/>
  <c r="I46" i="107"/>
  <c r="J46" i="107" s="1"/>
  <c r="K46" i="107" s="1"/>
  <c r="L46" i="107" s="1"/>
  <c r="K23" i="93"/>
  <c r="J45" i="95"/>
  <c r="I46" i="95"/>
  <c r="J46" i="95" s="1"/>
  <c r="K46" i="95" s="1"/>
  <c r="L46" i="95" s="1"/>
  <c r="I21" i="134"/>
  <c r="J21" i="134" s="1"/>
  <c r="O33" i="134" s="1"/>
  <c r="J44" i="112"/>
  <c r="H46" i="112"/>
  <c r="I45" i="112" s="1"/>
  <c r="I45" i="82"/>
  <c r="J45" i="82" s="1"/>
  <c r="I21" i="138"/>
  <c r="J21" i="138" s="1"/>
  <c r="O33" i="138" s="1"/>
  <c r="H23" i="138"/>
  <c r="K45" i="85"/>
  <c r="P44" i="85"/>
  <c r="G12" i="141" s="1"/>
  <c r="I44" i="102"/>
  <c r="J44" i="102" s="1"/>
  <c r="H24" i="86"/>
  <c r="I23" i="86" s="1"/>
  <c r="J22" i="86"/>
  <c r="J23" i="102"/>
  <c r="J24" i="102"/>
  <c r="K24" i="102" s="1"/>
  <c r="L24" i="102" s="1"/>
  <c r="I24" i="102"/>
  <c r="I43" i="134"/>
  <c r="J43" i="134" s="1"/>
  <c r="O39" i="134" s="1"/>
  <c r="H45" i="134"/>
  <c r="I44" i="134" s="1"/>
  <c r="I43" i="96"/>
  <c r="J43" i="96" s="1"/>
  <c r="O39" i="96" s="1"/>
  <c r="I42" i="111"/>
  <c r="J42" i="111" s="1"/>
  <c r="O38" i="111" s="1"/>
  <c r="J22" i="85"/>
  <c r="H24" i="85"/>
  <c r="I23" i="85" s="1"/>
  <c r="I42" i="78"/>
  <c r="J42" i="78" s="1"/>
  <c r="O38" i="78" s="1"/>
  <c r="J24" i="90"/>
  <c r="K24" i="90" s="1"/>
  <c r="L24" i="90" s="1"/>
  <c r="I24" i="90"/>
  <c r="J23" i="90"/>
  <c r="K23" i="90" s="1"/>
  <c r="L23" i="90" s="1"/>
  <c r="I24" i="105"/>
  <c r="J23" i="105"/>
  <c r="J24" i="105"/>
  <c r="K24" i="105" s="1"/>
  <c r="L24" i="105" s="1"/>
  <c r="O44" i="93"/>
  <c r="G23" i="129" s="1"/>
  <c r="I46" i="130"/>
  <c r="J46" i="130" s="1"/>
  <c r="K46" i="130" s="1"/>
  <c r="L46" i="130" s="1"/>
  <c r="J45" i="130"/>
  <c r="J23" i="130"/>
  <c r="I24" i="130"/>
  <c r="J24" i="130"/>
  <c r="K24" i="130" s="1"/>
  <c r="L24" i="130" s="1"/>
  <c r="J23" i="131"/>
  <c r="I24" i="131"/>
  <c r="J24" i="131"/>
  <c r="K24" i="131" s="1"/>
  <c r="L24" i="131" s="1"/>
  <c r="I46" i="133"/>
  <c r="J46" i="133" s="1"/>
  <c r="K46" i="133" s="1"/>
  <c r="L46" i="133" s="1"/>
  <c r="I24" i="133"/>
  <c r="J24" i="133"/>
  <c r="K24" i="133" s="1"/>
  <c r="L24" i="133" s="1"/>
  <c r="I45" i="133"/>
  <c r="J45" i="133" s="1"/>
  <c r="I23" i="133"/>
  <c r="J23" i="133" s="1"/>
  <c r="O34" i="133" s="1"/>
  <c r="P34" i="133" s="1"/>
  <c r="P33" i="133" s="1"/>
  <c r="P32" i="133" s="1"/>
  <c r="P31" i="133" s="1"/>
  <c r="I46" i="132"/>
  <c r="J46" i="132" s="1"/>
  <c r="K46" i="132" s="1"/>
  <c r="L46" i="132" s="1"/>
  <c r="J45" i="132"/>
  <c r="I24" i="132"/>
  <c r="J23" i="132"/>
  <c r="J24" i="132"/>
  <c r="K24" i="132" s="1"/>
  <c r="L24" i="132" s="1"/>
  <c r="I46" i="139"/>
  <c r="J46" i="139" s="1"/>
  <c r="K46" i="139" s="1"/>
  <c r="L46" i="139" s="1"/>
  <c r="J45" i="139"/>
  <c r="J23" i="139"/>
  <c r="J24" i="139"/>
  <c r="K24" i="139" s="1"/>
  <c r="L24" i="139" s="1"/>
  <c r="I24" i="139"/>
  <c r="J23" i="137"/>
  <c r="I24" i="137"/>
  <c r="J24" i="137"/>
  <c r="K24" i="137" s="1"/>
  <c r="L24" i="137" s="1"/>
  <c r="J23" i="136"/>
  <c r="J24" i="136"/>
  <c r="K24" i="136" s="1"/>
  <c r="L24" i="136" s="1"/>
  <c r="I24" i="136"/>
  <c r="I46" i="136"/>
  <c r="J46" i="136" s="1"/>
  <c r="K46" i="136" s="1"/>
  <c r="L46" i="136" s="1"/>
  <c r="J45" i="136"/>
  <c r="O34" i="110" l="1"/>
  <c r="P34" i="110" s="1"/>
  <c r="P33" i="110" s="1"/>
  <c r="P32" i="110" s="1"/>
  <c r="P31" i="110" s="1"/>
  <c r="K23" i="104"/>
  <c r="K22" i="104" s="1"/>
  <c r="O40" i="136"/>
  <c r="P40" i="136" s="1"/>
  <c r="P39" i="136" s="1"/>
  <c r="P38" i="136" s="1"/>
  <c r="P37" i="136" s="1"/>
  <c r="P44" i="136" s="1"/>
  <c r="G47" i="141" s="1"/>
  <c r="O34" i="136"/>
  <c r="P34" i="136" s="1"/>
  <c r="P33" i="136" s="1"/>
  <c r="P32" i="136" s="1"/>
  <c r="P31" i="136" s="1"/>
  <c r="O44" i="136" s="1"/>
  <c r="G47" i="129" s="1"/>
  <c r="O34" i="96"/>
  <c r="P34" i="96" s="1"/>
  <c r="P33" i="96" s="1"/>
  <c r="P32" i="96" s="1"/>
  <c r="P31" i="96" s="1"/>
  <c r="O44" i="96" s="1"/>
  <c r="G27" i="129" s="1"/>
  <c r="K23" i="109"/>
  <c r="L23" i="109" s="1"/>
  <c r="K23" i="82"/>
  <c r="L23" i="82" s="1"/>
  <c r="O34" i="116"/>
  <c r="P34" i="116" s="1"/>
  <c r="P33" i="116" s="1"/>
  <c r="P32" i="116" s="1"/>
  <c r="P31" i="116" s="1"/>
  <c r="O44" i="116" s="1"/>
  <c r="L22" i="87"/>
  <c r="O34" i="102"/>
  <c r="P34" i="102" s="1"/>
  <c r="P33" i="102" s="1"/>
  <c r="P32" i="102" s="1"/>
  <c r="P31" i="102" s="1"/>
  <c r="O34" i="92"/>
  <c r="P34" i="92" s="1"/>
  <c r="P33" i="92" s="1"/>
  <c r="P32" i="92" s="1"/>
  <c r="P31" i="92" s="1"/>
  <c r="O44" i="92" s="1"/>
  <c r="G24" i="129" s="1"/>
  <c r="O40" i="127"/>
  <c r="P40" i="127" s="1"/>
  <c r="P39" i="127" s="1"/>
  <c r="P38" i="127" s="1"/>
  <c r="P37" i="127" s="1"/>
  <c r="P44" i="127" s="1"/>
  <c r="G6" i="141" s="1"/>
  <c r="O34" i="79"/>
  <c r="P34" i="79" s="1"/>
  <c r="P33" i="79" s="1"/>
  <c r="P32" i="79" s="1"/>
  <c r="P31" i="79" s="1"/>
  <c r="O44" i="79" s="1"/>
  <c r="G10" i="129" s="1"/>
  <c r="O40" i="84"/>
  <c r="P40" i="84" s="1"/>
  <c r="P39" i="84" s="1"/>
  <c r="P38" i="84" s="1"/>
  <c r="P37" i="84" s="1"/>
  <c r="P44" i="84" s="1"/>
  <c r="G13" i="141" s="1"/>
  <c r="O40" i="95"/>
  <c r="P40" i="95" s="1"/>
  <c r="P39" i="95" s="1"/>
  <c r="P38" i="95" s="1"/>
  <c r="P37" i="95" s="1"/>
  <c r="P44" i="95" s="1"/>
  <c r="G21" i="141" s="1"/>
  <c r="K44" i="101"/>
  <c r="L44" i="101" s="1"/>
  <c r="O34" i="101"/>
  <c r="P34" i="101" s="1"/>
  <c r="P33" i="101" s="1"/>
  <c r="P32" i="101" s="1"/>
  <c r="P31" i="101" s="1"/>
  <c r="O34" i="105"/>
  <c r="P34" i="105" s="1"/>
  <c r="P33" i="105" s="1"/>
  <c r="P32" i="105" s="1"/>
  <c r="P31" i="105" s="1"/>
  <c r="O44" i="105" s="1"/>
  <c r="G34" i="129" s="1"/>
  <c r="O34" i="111"/>
  <c r="P34" i="111" s="1"/>
  <c r="P33" i="111" s="1"/>
  <c r="P32" i="111" s="1"/>
  <c r="P31" i="111" s="1"/>
  <c r="O44" i="111" s="1"/>
  <c r="G41" i="129" s="1"/>
  <c r="O34" i="130"/>
  <c r="P34" i="130" s="1"/>
  <c r="P33" i="130" s="1"/>
  <c r="P32" i="130" s="1"/>
  <c r="P31" i="130" s="1"/>
  <c r="O44" i="130" s="1"/>
  <c r="G55" i="129" s="1"/>
  <c r="O34" i="132"/>
  <c r="P34" i="132" s="1"/>
  <c r="P33" i="132" s="1"/>
  <c r="P32" i="132" s="1"/>
  <c r="P31" i="132" s="1"/>
  <c r="O40" i="132"/>
  <c r="P40" i="132" s="1"/>
  <c r="P39" i="132" s="1"/>
  <c r="P38" i="132" s="1"/>
  <c r="P37" i="132" s="1"/>
  <c r="P44" i="132" s="1"/>
  <c r="G51" i="141" s="1"/>
  <c r="O34" i="139"/>
  <c r="P34" i="139" s="1"/>
  <c r="P33" i="139" s="1"/>
  <c r="P32" i="139" s="1"/>
  <c r="P31" i="139" s="1"/>
  <c r="O44" i="139" s="1"/>
  <c r="G50" i="129" s="1"/>
  <c r="O34" i="137"/>
  <c r="P34" i="137" s="1"/>
  <c r="P33" i="137" s="1"/>
  <c r="P32" i="137" s="1"/>
  <c r="P31" i="137" s="1"/>
  <c r="O44" i="137" s="1"/>
  <c r="G48" i="129" s="1"/>
  <c r="O34" i="131"/>
  <c r="P34" i="131" s="1"/>
  <c r="P33" i="131" s="1"/>
  <c r="P32" i="131" s="1"/>
  <c r="P31" i="131" s="1"/>
  <c r="O44" i="131" s="1"/>
  <c r="G54" i="129" s="1"/>
  <c r="O40" i="139"/>
  <c r="P40" i="139" s="1"/>
  <c r="P39" i="139" s="1"/>
  <c r="P38" i="139" s="1"/>
  <c r="P37" i="139" s="1"/>
  <c r="P44" i="139" s="1"/>
  <c r="G50" i="141" s="1"/>
  <c r="O40" i="133"/>
  <c r="P40" i="133" s="1"/>
  <c r="P39" i="133" s="1"/>
  <c r="P38" i="133" s="1"/>
  <c r="P37" i="133" s="1"/>
  <c r="P44" i="133" s="1"/>
  <c r="G52" i="141" s="1"/>
  <c r="O40" i="107"/>
  <c r="P40" i="107" s="1"/>
  <c r="P39" i="107" s="1"/>
  <c r="P38" i="107" s="1"/>
  <c r="P37" i="107" s="1"/>
  <c r="P44" i="107" s="1"/>
  <c r="G37" i="141" s="1"/>
  <c r="O40" i="87"/>
  <c r="P40" i="87" s="1"/>
  <c r="P39" i="87" s="1"/>
  <c r="P38" i="87" s="1"/>
  <c r="P37" i="87" s="1"/>
  <c r="P44" i="87" s="1"/>
  <c r="G19" i="141" s="1"/>
  <c r="O40" i="80"/>
  <c r="P40" i="80" s="1"/>
  <c r="P39" i="80" s="1"/>
  <c r="P38" i="80" s="1"/>
  <c r="P37" i="80" s="1"/>
  <c r="P44" i="80" s="1"/>
  <c r="G8" i="141" s="1"/>
  <c r="O34" i="109"/>
  <c r="P34" i="109" s="1"/>
  <c r="P33" i="109" s="1"/>
  <c r="P32" i="109" s="1"/>
  <c r="P31" i="109" s="1"/>
  <c r="O44" i="109" s="1"/>
  <c r="G39" i="129" s="1"/>
  <c r="O34" i="104"/>
  <c r="P34" i="104" s="1"/>
  <c r="P33" i="104" s="1"/>
  <c r="P32" i="104" s="1"/>
  <c r="P31" i="104" s="1"/>
  <c r="O44" i="104" s="1"/>
  <c r="G35" i="129" s="1"/>
  <c r="O34" i="82"/>
  <c r="P34" i="82" s="1"/>
  <c r="P33" i="82" s="1"/>
  <c r="P32" i="82" s="1"/>
  <c r="P31" i="82" s="1"/>
  <c r="O44" i="82" s="1"/>
  <c r="G15" i="129" s="1"/>
  <c r="O34" i="90"/>
  <c r="P34" i="90" s="1"/>
  <c r="P33" i="90" s="1"/>
  <c r="P32" i="90" s="1"/>
  <c r="P31" i="90" s="1"/>
  <c r="O44" i="90" s="1"/>
  <c r="G16" i="129" s="1"/>
  <c r="K45" i="92"/>
  <c r="K45" i="82"/>
  <c r="O40" i="82"/>
  <c r="P40" i="82" s="1"/>
  <c r="P39" i="82" s="1"/>
  <c r="P38" i="82" s="1"/>
  <c r="P37" i="82" s="1"/>
  <c r="K45" i="114"/>
  <c r="O40" i="114"/>
  <c r="P40" i="114" s="1"/>
  <c r="P39" i="114" s="1"/>
  <c r="P38" i="114" s="1"/>
  <c r="P37" i="114" s="1"/>
  <c r="P44" i="114" s="1"/>
  <c r="G44" i="141" s="1"/>
  <c r="K23" i="79"/>
  <c r="L23" i="79" s="1"/>
  <c r="K23" i="111"/>
  <c r="L23" i="111" s="1"/>
  <c r="K23" i="101"/>
  <c r="L23" i="101" s="1"/>
  <c r="I46" i="113"/>
  <c r="J46" i="113" s="1"/>
  <c r="K46" i="113" s="1"/>
  <c r="L46" i="113" s="1"/>
  <c r="J45" i="113"/>
  <c r="O40" i="130"/>
  <c r="P40" i="130" s="1"/>
  <c r="P39" i="130" s="1"/>
  <c r="P38" i="130" s="1"/>
  <c r="P37" i="130" s="1"/>
  <c r="P44" i="130" s="1"/>
  <c r="G55" i="141" s="1"/>
  <c r="I46" i="116"/>
  <c r="J46" i="116" s="1"/>
  <c r="K46" i="116" s="1"/>
  <c r="L46" i="116" s="1"/>
  <c r="I45" i="116"/>
  <c r="J45" i="116" s="1"/>
  <c r="O40" i="92"/>
  <c r="P40" i="92" s="1"/>
  <c r="P39" i="92" s="1"/>
  <c r="P38" i="92" s="1"/>
  <c r="P37" i="92" s="1"/>
  <c r="P44" i="92" s="1"/>
  <c r="G24" i="141" s="1"/>
  <c r="O40" i="86"/>
  <c r="P40" i="86" s="1"/>
  <c r="P39" i="86" s="1"/>
  <c r="P38" i="86" s="1"/>
  <c r="P37" i="86" s="1"/>
  <c r="P44" i="86" s="1"/>
  <c r="G20" i="141" s="1"/>
  <c r="K45" i="87"/>
  <c r="L45" i="87" s="1"/>
  <c r="K45" i="100"/>
  <c r="P44" i="100"/>
  <c r="G28" i="141" s="1"/>
  <c r="K23" i="92"/>
  <c r="K23" i="110"/>
  <c r="O44" i="110"/>
  <c r="G40" i="129" s="1"/>
  <c r="K23" i="102"/>
  <c r="O44" i="102"/>
  <c r="G32" i="129" s="1"/>
  <c r="L45" i="85"/>
  <c r="K44" i="85"/>
  <c r="J24" i="107"/>
  <c r="K24" i="107" s="1"/>
  <c r="L24" i="107" s="1"/>
  <c r="I24" i="107"/>
  <c r="H46" i="98"/>
  <c r="I45" i="98" s="1"/>
  <c r="H24" i="99"/>
  <c r="I23" i="99" s="1"/>
  <c r="H46" i="109"/>
  <c r="I24" i="81"/>
  <c r="J24" i="81"/>
  <c r="K24" i="81" s="1"/>
  <c r="L24" i="81" s="1"/>
  <c r="J24" i="78"/>
  <c r="K24" i="78" s="1"/>
  <c r="L24" i="78" s="1"/>
  <c r="I24" i="78"/>
  <c r="H45" i="106"/>
  <c r="I44" i="106" s="1"/>
  <c r="I44" i="137"/>
  <c r="J44" i="137" s="1"/>
  <c r="H46" i="137"/>
  <c r="H24" i="89"/>
  <c r="I23" i="89" s="1"/>
  <c r="J24" i="84"/>
  <c r="K24" i="84" s="1"/>
  <c r="L24" i="84" s="1"/>
  <c r="I24" i="84"/>
  <c r="J24" i="94"/>
  <c r="K24" i="94" s="1"/>
  <c r="L24" i="94" s="1"/>
  <c r="I24" i="94"/>
  <c r="L23" i="80"/>
  <c r="K22" i="80"/>
  <c r="K45" i="107"/>
  <c r="H45" i="97"/>
  <c r="I44" i="97" s="1"/>
  <c r="I44" i="98"/>
  <c r="J44" i="98" s="1"/>
  <c r="I44" i="131"/>
  <c r="J44" i="131" s="1"/>
  <c r="H46" i="131"/>
  <c r="L23" i="100"/>
  <c r="K22" i="100"/>
  <c r="I23" i="81"/>
  <c r="J23" i="81" s="1"/>
  <c r="K23" i="116"/>
  <c r="I22" i="89"/>
  <c r="J22" i="89" s="1"/>
  <c r="K22" i="109"/>
  <c r="J44" i="83"/>
  <c r="H46" i="83"/>
  <c r="I45" i="83" s="1"/>
  <c r="H45" i="78"/>
  <c r="I44" i="78" s="1"/>
  <c r="H45" i="111"/>
  <c r="I44" i="111" s="1"/>
  <c r="J43" i="111"/>
  <c r="O39" i="111" s="1"/>
  <c r="I46" i="108"/>
  <c r="J46" i="108" s="1"/>
  <c r="K46" i="108" s="1"/>
  <c r="L46" i="108" s="1"/>
  <c r="I46" i="102"/>
  <c r="J46" i="102" s="1"/>
  <c r="K46" i="102" s="1"/>
  <c r="L46" i="102" s="1"/>
  <c r="J24" i="114"/>
  <c r="K24" i="114" s="1"/>
  <c r="L24" i="114" s="1"/>
  <c r="I24" i="114"/>
  <c r="I24" i="103"/>
  <c r="J24" i="103"/>
  <c r="K24" i="103" s="1"/>
  <c r="L24" i="103" s="1"/>
  <c r="K23" i="113"/>
  <c r="H24" i="91"/>
  <c r="L23" i="106"/>
  <c r="K22" i="106"/>
  <c r="K23" i="105"/>
  <c r="K45" i="95"/>
  <c r="H45" i="93"/>
  <c r="J43" i="93"/>
  <c r="O39" i="93" s="1"/>
  <c r="K23" i="96"/>
  <c r="J23" i="88"/>
  <c r="J24" i="88"/>
  <c r="K24" i="88" s="1"/>
  <c r="L24" i="88" s="1"/>
  <c r="I24" i="88"/>
  <c r="J23" i="77"/>
  <c r="J24" i="77"/>
  <c r="K24" i="77" s="1"/>
  <c r="L24" i="77" s="1"/>
  <c r="I24" i="77"/>
  <c r="J44" i="90"/>
  <c r="H46" i="90"/>
  <c r="I45" i="90" s="1"/>
  <c r="K45" i="84"/>
  <c r="I44" i="109"/>
  <c r="J44" i="109" s="1"/>
  <c r="H46" i="88"/>
  <c r="J44" i="88"/>
  <c r="I23" i="78"/>
  <c r="J23" i="78" s="1"/>
  <c r="J21" i="115"/>
  <c r="O33" i="115" s="1"/>
  <c r="H23" i="115"/>
  <c r="I22" i="115" s="1"/>
  <c r="I44" i="138"/>
  <c r="J44" i="138" s="1"/>
  <c r="H46" i="138"/>
  <c r="I43" i="106"/>
  <c r="J43" i="106" s="1"/>
  <c r="O39" i="106" s="1"/>
  <c r="K45" i="80"/>
  <c r="I46" i="115"/>
  <c r="J46" i="115" s="1"/>
  <c r="K46" i="115" s="1"/>
  <c r="L46" i="115" s="1"/>
  <c r="J45" i="115"/>
  <c r="I23" i="84"/>
  <c r="J23" i="84" s="1"/>
  <c r="P44" i="82"/>
  <c r="G15" i="141" s="1"/>
  <c r="L45" i="99"/>
  <c r="K44" i="99"/>
  <c r="I43" i="78"/>
  <c r="J43" i="78" s="1"/>
  <c r="O39" i="78" s="1"/>
  <c r="L22" i="127"/>
  <c r="K21" i="127"/>
  <c r="I45" i="108"/>
  <c r="J45" i="108" s="1"/>
  <c r="O40" i="108" s="1"/>
  <c r="P40" i="108" s="1"/>
  <c r="P39" i="108" s="1"/>
  <c r="P38" i="108" s="1"/>
  <c r="P37" i="108" s="1"/>
  <c r="J24" i="98"/>
  <c r="K24" i="98" s="1"/>
  <c r="L24" i="98" s="1"/>
  <c r="I24" i="98"/>
  <c r="J23" i="98"/>
  <c r="K23" i="98" s="1"/>
  <c r="L23" i="98" s="1"/>
  <c r="I22" i="134"/>
  <c r="J22" i="134" s="1"/>
  <c r="H24" i="134"/>
  <c r="I23" i="94"/>
  <c r="J23" i="94" s="1"/>
  <c r="J45" i="91"/>
  <c r="I46" i="91"/>
  <c r="J46" i="91" s="1"/>
  <c r="K46" i="91" s="1"/>
  <c r="L46" i="91" s="1"/>
  <c r="I23" i="103"/>
  <c r="J23" i="103" s="1"/>
  <c r="J24" i="112"/>
  <c r="K24" i="112" s="1"/>
  <c r="L24" i="112" s="1"/>
  <c r="I24" i="112"/>
  <c r="J23" i="112"/>
  <c r="I46" i="103"/>
  <c r="J46" i="103" s="1"/>
  <c r="K46" i="103" s="1"/>
  <c r="L46" i="103" s="1"/>
  <c r="J45" i="103"/>
  <c r="K22" i="90"/>
  <c r="K22" i="79"/>
  <c r="J23" i="86"/>
  <c r="I24" i="86"/>
  <c r="J24" i="86"/>
  <c r="K24" i="86" s="1"/>
  <c r="L24" i="86" s="1"/>
  <c r="I22" i="138"/>
  <c r="J22" i="138" s="1"/>
  <c r="H24" i="138"/>
  <c r="G19" i="129"/>
  <c r="J24" i="97"/>
  <c r="K24" i="97" s="1"/>
  <c r="L24" i="97" s="1"/>
  <c r="I24" i="97"/>
  <c r="H46" i="104"/>
  <c r="I45" i="104" s="1"/>
  <c r="J44" i="104"/>
  <c r="I46" i="94"/>
  <c r="J46" i="94" s="1"/>
  <c r="K46" i="94" s="1"/>
  <c r="L46" i="94" s="1"/>
  <c r="I24" i="95"/>
  <c r="J24" i="95"/>
  <c r="K24" i="95" s="1"/>
  <c r="L24" i="95" s="1"/>
  <c r="J23" i="95"/>
  <c r="G38" i="129"/>
  <c r="J23" i="85"/>
  <c r="J24" i="85"/>
  <c r="K24" i="85" s="1"/>
  <c r="L24" i="85" s="1"/>
  <c r="I24" i="85"/>
  <c r="O44" i="113"/>
  <c r="J44" i="134"/>
  <c r="H46" i="134"/>
  <c r="I46" i="112"/>
  <c r="J46" i="112" s="1"/>
  <c r="K46" i="112" s="1"/>
  <c r="L46" i="112" s="1"/>
  <c r="J45" i="112"/>
  <c r="L23" i="93"/>
  <c r="K22" i="93"/>
  <c r="I23" i="107"/>
  <c r="J23" i="107" s="1"/>
  <c r="I43" i="97"/>
  <c r="J43" i="97" s="1"/>
  <c r="O39" i="97" s="1"/>
  <c r="H46" i="105"/>
  <c r="I45" i="105" s="1"/>
  <c r="J44" i="105"/>
  <c r="I22" i="99"/>
  <c r="J22" i="99" s="1"/>
  <c r="K45" i="127"/>
  <c r="K45" i="86"/>
  <c r="J44" i="81"/>
  <c r="H46" i="81"/>
  <c r="I46" i="110"/>
  <c r="J46" i="110" s="1"/>
  <c r="K46" i="110" s="1"/>
  <c r="L46" i="110" s="1"/>
  <c r="J45" i="110"/>
  <c r="J23" i="83"/>
  <c r="I24" i="83"/>
  <c r="J24" i="83"/>
  <c r="K24" i="83" s="1"/>
  <c r="L24" i="83" s="1"/>
  <c r="K24" i="128"/>
  <c r="K25" i="128"/>
  <c r="L25" i="128" s="1"/>
  <c r="M25" i="128" s="1"/>
  <c r="J25" i="128"/>
  <c r="I23" i="97"/>
  <c r="J23" i="97" s="1"/>
  <c r="K23" i="97" s="1"/>
  <c r="J22" i="108"/>
  <c r="H24" i="108"/>
  <c r="I23" i="108" s="1"/>
  <c r="J44" i="96"/>
  <c r="H46" i="96"/>
  <c r="I45" i="96" s="1"/>
  <c r="I45" i="102"/>
  <c r="J45" i="102" s="1"/>
  <c r="O44" i="101"/>
  <c r="G33" i="129" s="1"/>
  <c r="L45" i="77"/>
  <c r="K44" i="77"/>
  <c r="I23" i="114"/>
  <c r="J23" i="114" s="1"/>
  <c r="I45" i="94"/>
  <c r="J45" i="94" s="1"/>
  <c r="H46" i="79"/>
  <c r="I45" i="79" s="1"/>
  <c r="J44" i="79"/>
  <c r="K44" i="128"/>
  <c r="P40" i="128" s="1"/>
  <c r="I46" i="128"/>
  <c r="J45" i="128" s="1"/>
  <c r="I46" i="89"/>
  <c r="J46" i="89" s="1"/>
  <c r="K46" i="89" s="1"/>
  <c r="L46" i="89" s="1"/>
  <c r="J45" i="89"/>
  <c r="L21" i="87"/>
  <c r="K20" i="87"/>
  <c r="I22" i="91"/>
  <c r="J22" i="91" s="1"/>
  <c r="K44" i="87"/>
  <c r="K23" i="130"/>
  <c r="K45" i="130"/>
  <c r="K23" i="131"/>
  <c r="K45" i="133"/>
  <c r="K23" i="133"/>
  <c r="O44" i="133"/>
  <c r="G52" i="129" s="1"/>
  <c r="K45" i="132"/>
  <c r="K23" i="132"/>
  <c r="O44" i="132"/>
  <c r="G51" i="129" s="1"/>
  <c r="K23" i="139"/>
  <c r="K45" i="139"/>
  <c r="K23" i="137"/>
  <c r="K45" i="136"/>
  <c r="L45" i="136" s="1"/>
  <c r="K23" i="136"/>
  <c r="L23" i="136" s="1"/>
  <c r="K22" i="136"/>
  <c r="L22" i="104" l="1"/>
  <c r="K21" i="104"/>
  <c r="K23" i="114"/>
  <c r="K22" i="114" s="1"/>
  <c r="K22" i="98"/>
  <c r="K23" i="84"/>
  <c r="L23" i="84" s="1"/>
  <c r="L23" i="104"/>
  <c r="O40" i="94"/>
  <c r="P40" i="94" s="1"/>
  <c r="P39" i="94" s="1"/>
  <c r="P38" i="94" s="1"/>
  <c r="P37" i="94" s="1"/>
  <c r="K22" i="111"/>
  <c r="K21" i="111" s="1"/>
  <c r="K22" i="82"/>
  <c r="L22" i="82" s="1"/>
  <c r="O34" i="85"/>
  <c r="P34" i="85" s="1"/>
  <c r="P33" i="85" s="1"/>
  <c r="P32" i="85" s="1"/>
  <c r="P31" i="85" s="1"/>
  <c r="K43" i="101"/>
  <c r="O34" i="107"/>
  <c r="P34" i="107" s="1"/>
  <c r="P33" i="107" s="1"/>
  <c r="P32" i="107" s="1"/>
  <c r="P31" i="107" s="1"/>
  <c r="O34" i="81"/>
  <c r="P34" i="81" s="1"/>
  <c r="P33" i="81" s="1"/>
  <c r="P32" i="81" s="1"/>
  <c r="P31" i="81" s="1"/>
  <c r="O44" i="81" s="1"/>
  <c r="G7" i="129" s="1"/>
  <c r="O34" i="103"/>
  <c r="P34" i="103" s="1"/>
  <c r="P33" i="103" s="1"/>
  <c r="P32" i="103" s="1"/>
  <c r="P31" i="103" s="1"/>
  <c r="O34" i="94"/>
  <c r="P34" i="94" s="1"/>
  <c r="P33" i="94" s="1"/>
  <c r="P32" i="94" s="1"/>
  <c r="P31" i="94" s="1"/>
  <c r="O44" i="94" s="1"/>
  <c r="G22" i="129" s="1"/>
  <c r="K44" i="136"/>
  <c r="K43" i="136" s="1"/>
  <c r="L43" i="136" s="1"/>
  <c r="O34" i="112"/>
  <c r="P34" i="112" s="1"/>
  <c r="P33" i="112" s="1"/>
  <c r="P32" i="112" s="1"/>
  <c r="P31" i="112" s="1"/>
  <c r="O44" i="112" s="1"/>
  <c r="G42" i="129" s="1"/>
  <c r="K22" i="101"/>
  <c r="O40" i="102"/>
  <c r="P40" i="102" s="1"/>
  <c r="P39" i="102" s="1"/>
  <c r="P38" i="102" s="1"/>
  <c r="P37" i="102" s="1"/>
  <c r="P44" i="102" s="1"/>
  <c r="G32" i="141" s="1"/>
  <c r="O34" i="88"/>
  <c r="P34" i="88" s="1"/>
  <c r="P33" i="88" s="1"/>
  <c r="P32" i="88" s="1"/>
  <c r="P31" i="88" s="1"/>
  <c r="K45" i="116"/>
  <c r="L45" i="116" s="1"/>
  <c r="O34" i="78"/>
  <c r="P34" i="78" s="1"/>
  <c r="P33" i="78" s="1"/>
  <c r="P32" i="78" s="1"/>
  <c r="P31" i="78" s="1"/>
  <c r="O44" i="78" s="1"/>
  <c r="G9" i="129" s="1"/>
  <c r="O34" i="83"/>
  <c r="P34" i="83" s="1"/>
  <c r="P33" i="83" s="1"/>
  <c r="P32" i="83" s="1"/>
  <c r="P31" i="83" s="1"/>
  <c r="O44" i="83" s="1"/>
  <c r="O34" i="86"/>
  <c r="P34" i="86" s="1"/>
  <c r="P33" i="86" s="1"/>
  <c r="P32" i="86" s="1"/>
  <c r="P31" i="86" s="1"/>
  <c r="O44" i="86" s="1"/>
  <c r="G20" i="129" s="1"/>
  <c r="K45" i="110"/>
  <c r="L45" i="110" s="1"/>
  <c r="K23" i="95"/>
  <c r="L23" i="95" s="1"/>
  <c r="O34" i="97"/>
  <c r="P34" i="97" s="1"/>
  <c r="P33" i="97" s="1"/>
  <c r="P32" i="97" s="1"/>
  <c r="P31" i="97" s="1"/>
  <c r="O44" i="97" s="1"/>
  <c r="G26" i="129" s="1"/>
  <c r="O34" i="98"/>
  <c r="P34" i="98" s="1"/>
  <c r="P33" i="98" s="1"/>
  <c r="P32" i="98" s="1"/>
  <c r="P31" i="98" s="1"/>
  <c r="O44" i="98" s="1"/>
  <c r="G30" i="129" s="1"/>
  <c r="O34" i="84"/>
  <c r="P34" i="84" s="1"/>
  <c r="P33" i="84" s="1"/>
  <c r="P32" i="84" s="1"/>
  <c r="P31" i="84" s="1"/>
  <c r="O44" i="84" s="1"/>
  <c r="G13" i="129" s="1"/>
  <c r="O34" i="77"/>
  <c r="P34" i="77" s="1"/>
  <c r="P33" i="77" s="1"/>
  <c r="P32" i="77" s="1"/>
  <c r="P31" i="77" s="1"/>
  <c r="O44" i="77" s="1"/>
  <c r="G11" i="129" s="1"/>
  <c r="O34" i="95"/>
  <c r="P34" i="95" s="1"/>
  <c r="P33" i="95" s="1"/>
  <c r="P32" i="95" s="1"/>
  <c r="P31" i="95" s="1"/>
  <c r="O44" i="95" s="1"/>
  <c r="O34" i="114"/>
  <c r="P34" i="114" s="1"/>
  <c r="P33" i="114" s="1"/>
  <c r="P32" i="114" s="1"/>
  <c r="P31" i="114" s="1"/>
  <c r="O44" i="114" s="1"/>
  <c r="G44" i="129" s="1"/>
  <c r="P35" i="128"/>
  <c r="Q35" i="128" s="1"/>
  <c r="Q34" i="128" s="1"/>
  <c r="Q33" i="128" s="1"/>
  <c r="Q32" i="128" s="1"/>
  <c r="P45" i="128" s="1"/>
  <c r="G4" i="129" s="1"/>
  <c r="K45" i="113"/>
  <c r="L45" i="92"/>
  <c r="K44" i="92"/>
  <c r="L23" i="114"/>
  <c r="L23" i="97"/>
  <c r="K22" i="97"/>
  <c r="L22" i="97" s="1"/>
  <c r="K45" i="89"/>
  <c r="K23" i="83"/>
  <c r="K45" i="112"/>
  <c r="L45" i="112" s="1"/>
  <c r="K45" i="103"/>
  <c r="L45" i="103" s="1"/>
  <c r="K45" i="91"/>
  <c r="L45" i="91" s="1"/>
  <c r="K45" i="115"/>
  <c r="K42" i="101"/>
  <c r="L43" i="101"/>
  <c r="O40" i="113"/>
  <c r="P40" i="113" s="1"/>
  <c r="P39" i="113" s="1"/>
  <c r="P38" i="113" s="1"/>
  <c r="P37" i="113" s="1"/>
  <c r="P44" i="113" s="1"/>
  <c r="G43" i="141" s="1"/>
  <c r="O40" i="116"/>
  <c r="P40" i="116" s="1"/>
  <c r="P39" i="116" s="1"/>
  <c r="P38" i="116" s="1"/>
  <c r="P37" i="116" s="1"/>
  <c r="P44" i="116" s="1"/>
  <c r="O40" i="103"/>
  <c r="P40" i="103" s="1"/>
  <c r="P39" i="103" s="1"/>
  <c r="P38" i="103" s="1"/>
  <c r="P37" i="103" s="1"/>
  <c r="P44" i="103" s="1"/>
  <c r="G31" i="141" s="1"/>
  <c r="K44" i="113"/>
  <c r="L45" i="113"/>
  <c r="O40" i="89"/>
  <c r="P40" i="89" s="1"/>
  <c r="P39" i="89" s="1"/>
  <c r="P38" i="89" s="1"/>
  <c r="P37" i="89" s="1"/>
  <c r="O40" i="115"/>
  <c r="P40" i="115" s="1"/>
  <c r="P39" i="115" s="1"/>
  <c r="P38" i="115" s="1"/>
  <c r="P37" i="115" s="1"/>
  <c r="P44" i="115" s="1"/>
  <c r="G45" i="141" s="1"/>
  <c r="O40" i="110"/>
  <c r="P40" i="110" s="1"/>
  <c r="P39" i="110" s="1"/>
  <c r="P38" i="110" s="1"/>
  <c r="P37" i="110" s="1"/>
  <c r="P44" i="110" s="1"/>
  <c r="G40" i="141" s="1"/>
  <c r="O40" i="112"/>
  <c r="P40" i="112" s="1"/>
  <c r="P39" i="112" s="1"/>
  <c r="P38" i="112" s="1"/>
  <c r="P37" i="112" s="1"/>
  <c r="P44" i="112" s="1"/>
  <c r="G42" i="141" s="1"/>
  <c r="L45" i="114"/>
  <c r="K44" i="114"/>
  <c r="O40" i="91"/>
  <c r="P40" i="91" s="1"/>
  <c r="P39" i="91" s="1"/>
  <c r="P38" i="91" s="1"/>
  <c r="P37" i="91" s="1"/>
  <c r="P44" i="91" s="1"/>
  <c r="G25" i="141" s="1"/>
  <c r="L45" i="82"/>
  <c r="K44" i="82"/>
  <c r="K45" i="94"/>
  <c r="P44" i="94"/>
  <c r="G22" i="141" s="1"/>
  <c r="K45" i="108"/>
  <c r="P44" i="108"/>
  <c r="G36" i="141" s="1"/>
  <c r="K23" i="107"/>
  <c r="O44" i="107"/>
  <c r="G37" i="129" s="1"/>
  <c r="K23" i="103"/>
  <c r="O44" i="103"/>
  <c r="K23" i="94"/>
  <c r="K23" i="78"/>
  <c r="K23" i="81"/>
  <c r="K45" i="102"/>
  <c r="I46" i="81"/>
  <c r="J46" i="81" s="1"/>
  <c r="K46" i="81" s="1"/>
  <c r="L46" i="81" s="1"/>
  <c r="L45" i="127"/>
  <c r="K44" i="127"/>
  <c r="L45" i="80"/>
  <c r="K44" i="80"/>
  <c r="I45" i="138"/>
  <c r="J45" i="138" s="1"/>
  <c r="I46" i="138"/>
  <c r="J46" i="138" s="1"/>
  <c r="K46" i="138" s="1"/>
  <c r="L46" i="138" s="1"/>
  <c r="L45" i="84"/>
  <c r="K44" i="84"/>
  <c r="L45" i="95"/>
  <c r="K44" i="95"/>
  <c r="G5" i="129"/>
  <c r="G46" i="129"/>
  <c r="K44" i="91"/>
  <c r="L44" i="85"/>
  <c r="K43" i="85"/>
  <c r="I46" i="96"/>
  <c r="J46" i="96" s="1"/>
  <c r="K46" i="96" s="1"/>
  <c r="L46" i="96" s="1"/>
  <c r="J45" i="96"/>
  <c r="G43" i="129"/>
  <c r="L22" i="79"/>
  <c r="K21" i="79"/>
  <c r="L23" i="113"/>
  <c r="K22" i="113"/>
  <c r="L23" i="116"/>
  <c r="K22" i="116"/>
  <c r="L22" i="80"/>
  <c r="K21" i="80"/>
  <c r="I46" i="109"/>
  <c r="J46" i="109" s="1"/>
  <c r="K46" i="109" s="1"/>
  <c r="L46" i="109" s="1"/>
  <c r="L20" i="87"/>
  <c r="K19" i="87"/>
  <c r="K45" i="128"/>
  <c r="I47" i="128"/>
  <c r="J46" i="128" s="1"/>
  <c r="I46" i="79"/>
  <c r="J46" i="79" s="1"/>
  <c r="K46" i="79" s="1"/>
  <c r="L46" i="79" s="1"/>
  <c r="J45" i="79"/>
  <c r="L44" i="77"/>
  <c r="K43" i="77"/>
  <c r="J24" i="108"/>
  <c r="K24" i="108" s="1"/>
  <c r="L24" i="108" s="1"/>
  <c r="I24" i="108"/>
  <c r="J23" i="108"/>
  <c r="I45" i="81"/>
  <c r="J45" i="81" s="1"/>
  <c r="J45" i="105"/>
  <c r="I46" i="105"/>
  <c r="J46" i="105" s="1"/>
  <c r="K46" i="105" s="1"/>
  <c r="L46" i="105" s="1"/>
  <c r="I45" i="134"/>
  <c r="J45" i="134" s="1"/>
  <c r="I46" i="134"/>
  <c r="J46" i="134" s="1"/>
  <c r="K46" i="134" s="1"/>
  <c r="L46" i="134" s="1"/>
  <c r="J45" i="104"/>
  <c r="I46" i="104"/>
  <c r="J46" i="104" s="1"/>
  <c r="K46" i="104" s="1"/>
  <c r="L46" i="104" s="1"/>
  <c r="L22" i="106"/>
  <c r="K21" i="106"/>
  <c r="H46" i="111"/>
  <c r="I45" i="111" s="1"/>
  <c r="J44" i="111"/>
  <c r="J44" i="78"/>
  <c r="H46" i="78"/>
  <c r="I45" i="78" s="1"/>
  <c r="I45" i="131"/>
  <c r="J45" i="131" s="1"/>
  <c r="I46" i="131"/>
  <c r="J46" i="131" s="1"/>
  <c r="K46" i="131" s="1"/>
  <c r="L46" i="131" s="1"/>
  <c r="L22" i="111"/>
  <c r="L23" i="102"/>
  <c r="K22" i="102"/>
  <c r="P44" i="89"/>
  <c r="G17" i="141" s="1"/>
  <c r="L23" i="92"/>
  <c r="K22" i="92"/>
  <c r="L44" i="87"/>
  <c r="K43" i="87"/>
  <c r="K23" i="85"/>
  <c r="O44" i="85"/>
  <c r="G12" i="129" s="1"/>
  <c r="L22" i="98"/>
  <c r="K21" i="98"/>
  <c r="I46" i="88"/>
  <c r="J46" i="88" s="1"/>
  <c r="K46" i="88" s="1"/>
  <c r="L46" i="88" s="1"/>
  <c r="L45" i="100"/>
  <c r="K44" i="100"/>
  <c r="L44" i="99"/>
  <c r="K43" i="99"/>
  <c r="I45" i="88"/>
  <c r="J45" i="88" s="1"/>
  <c r="L23" i="96"/>
  <c r="K22" i="96"/>
  <c r="H46" i="93"/>
  <c r="I45" i="93" s="1"/>
  <c r="L23" i="105"/>
  <c r="K22" i="105"/>
  <c r="J24" i="91"/>
  <c r="K24" i="91" s="1"/>
  <c r="L24" i="91" s="1"/>
  <c r="I24" i="91"/>
  <c r="L22" i="109"/>
  <c r="K21" i="109"/>
  <c r="J23" i="89"/>
  <c r="I24" i="89"/>
  <c r="J24" i="89"/>
  <c r="K24" i="89" s="1"/>
  <c r="L24" i="89" s="1"/>
  <c r="L24" i="128"/>
  <c r="L45" i="86"/>
  <c r="K44" i="86"/>
  <c r="L22" i="93"/>
  <c r="K21" i="93"/>
  <c r="I23" i="138"/>
  <c r="J23" i="138" s="1"/>
  <c r="J24" i="138"/>
  <c r="K24" i="138" s="1"/>
  <c r="L24" i="138" s="1"/>
  <c r="I24" i="138"/>
  <c r="K23" i="86"/>
  <c r="L22" i="90"/>
  <c r="K21" i="90"/>
  <c r="K23" i="112"/>
  <c r="L22" i="101"/>
  <c r="K21" i="101"/>
  <c r="I23" i="134"/>
  <c r="J23" i="134" s="1"/>
  <c r="J24" i="134"/>
  <c r="K24" i="134" s="1"/>
  <c r="L24" i="134" s="1"/>
  <c r="I24" i="134"/>
  <c r="L21" i="127"/>
  <c r="K20" i="127"/>
  <c r="J22" i="115"/>
  <c r="H24" i="115"/>
  <c r="I23" i="115" s="1"/>
  <c r="J45" i="90"/>
  <c r="I46" i="90"/>
  <c r="J46" i="90" s="1"/>
  <c r="K46" i="90" s="1"/>
  <c r="L46" i="90" s="1"/>
  <c r="K23" i="77"/>
  <c r="K23" i="88"/>
  <c r="I44" i="93"/>
  <c r="J44" i="93" s="1"/>
  <c r="I23" i="91"/>
  <c r="J23" i="91" s="1"/>
  <c r="K23" i="91" s="1"/>
  <c r="L23" i="91" s="1"/>
  <c r="J45" i="83"/>
  <c r="I46" i="83"/>
  <c r="J46" i="83" s="1"/>
  <c r="K46" i="83" s="1"/>
  <c r="L46" i="83" s="1"/>
  <c r="L22" i="100"/>
  <c r="K21" i="100"/>
  <c r="J44" i="97"/>
  <c r="H46" i="97"/>
  <c r="I45" i="97" s="1"/>
  <c r="L45" i="107"/>
  <c r="K44" i="107"/>
  <c r="I45" i="137"/>
  <c r="J45" i="137" s="1"/>
  <c r="I46" i="137"/>
  <c r="J46" i="137" s="1"/>
  <c r="K46" i="137" s="1"/>
  <c r="L46" i="137" s="1"/>
  <c r="H46" i="106"/>
  <c r="I45" i="106" s="1"/>
  <c r="J44" i="106"/>
  <c r="I45" i="109"/>
  <c r="J45" i="109" s="1"/>
  <c r="J24" i="99"/>
  <c r="K24" i="99" s="1"/>
  <c r="L24" i="99" s="1"/>
  <c r="J23" i="99"/>
  <c r="I24" i="99"/>
  <c r="L21" i="104"/>
  <c r="K20" i="104"/>
  <c r="I46" i="98"/>
  <c r="J46" i="98" s="1"/>
  <c r="K46" i="98" s="1"/>
  <c r="L46" i="98" s="1"/>
  <c r="J45" i="98"/>
  <c r="L23" i="110"/>
  <c r="K22" i="110"/>
  <c r="K22" i="95"/>
  <c r="O44" i="88"/>
  <c r="L45" i="130"/>
  <c r="K44" i="130"/>
  <c r="L23" i="130"/>
  <c r="K22" i="130"/>
  <c r="L23" i="131"/>
  <c r="K22" i="131"/>
  <c r="L23" i="133"/>
  <c r="K22" i="133"/>
  <c r="L45" i="133"/>
  <c r="K44" i="133"/>
  <c r="L23" i="132"/>
  <c r="K22" i="132"/>
  <c r="L45" i="132"/>
  <c r="K44" i="132"/>
  <c r="L45" i="139"/>
  <c r="K44" i="139"/>
  <c r="L23" i="139"/>
  <c r="K22" i="139"/>
  <c r="L23" i="137"/>
  <c r="K22" i="137"/>
  <c r="L22" i="136"/>
  <c r="K21" i="136"/>
  <c r="K42" i="136"/>
  <c r="L22" i="114" l="1"/>
  <c r="K21" i="114"/>
  <c r="K20" i="114" s="1"/>
  <c r="K21" i="82"/>
  <c r="L21" i="82" s="1"/>
  <c r="K44" i="110"/>
  <c r="K43" i="110" s="1"/>
  <c r="O34" i="108"/>
  <c r="P34" i="108" s="1"/>
  <c r="P33" i="108" s="1"/>
  <c r="P32" i="108" s="1"/>
  <c r="P31" i="108" s="1"/>
  <c r="O44" i="108" s="1"/>
  <c r="G36" i="129" s="1"/>
  <c r="K22" i="84"/>
  <c r="K21" i="97"/>
  <c r="K44" i="103"/>
  <c r="L44" i="103" s="1"/>
  <c r="O40" i="109"/>
  <c r="P40" i="109" s="1"/>
  <c r="P39" i="109" s="1"/>
  <c r="P38" i="109" s="1"/>
  <c r="P37" i="109" s="1"/>
  <c r="P44" i="109" s="1"/>
  <c r="G39" i="141" s="1"/>
  <c r="L44" i="136"/>
  <c r="K44" i="112"/>
  <c r="K43" i="112" s="1"/>
  <c r="O40" i="131"/>
  <c r="P40" i="131" s="1"/>
  <c r="P39" i="131" s="1"/>
  <c r="P38" i="131" s="1"/>
  <c r="P37" i="131" s="1"/>
  <c r="P44" i="131" s="1"/>
  <c r="G54" i="141" s="1"/>
  <c r="O40" i="104"/>
  <c r="P40" i="104" s="1"/>
  <c r="P39" i="104" s="1"/>
  <c r="P38" i="104" s="1"/>
  <c r="P37" i="104" s="1"/>
  <c r="P44" i="104" s="1"/>
  <c r="G35" i="141" s="1"/>
  <c r="O40" i="105"/>
  <c r="P40" i="105" s="1"/>
  <c r="P39" i="105" s="1"/>
  <c r="P38" i="105" s="1"/>
  <c r="P37" i="105" s="1"/>
  <c r="P44" i="105" s="1"/>
  <c r="G34" i="141" s="1"/>
  <c r="K44" i="116"/>
  <c r="L44" i="116" s="1"/>
  <c r="O34" i="99"/>
  <c r="P34" i="99" s="1"/>
  <c r="P33" i="99" s="1"/>
  <c r="P32" i="99" s="1"/>
  <c r="P31" i="99" s="1"/>
  <c r="O44" i="99" s="1"/>
  <c r="G29" i="129" s="1"/>
  <c r="O34" i="89"/>
  <c r="P34" i="89" s="1"/>
  <c r="P33" i="89" s="1"/>
  <c r="P32" i="89" s="1"/>
  <c r="P31" i="89" s="1"/>
  <c r="O44" i="89" s="1"/>
  <c r="G17" i="129" s="1"/>
  <c r="O34" i="134"/>
  <c r="P34" i="134" s="1"/>
  <c r="P33" i="134" s="1"/>
  <c r="P32" i="134" s="1"/>
  <c r="P31" i="134" s="1"/>
  <c r="O44" i="134" s="1"/>
  <c r="G53" i="129" s="1"/>
  <c r="O40" i="134"/>
  <c r="P40" i="134" s="1"/>
  <c r="P39" i="134" s="1"/>
  <c r="P38" i="134" s="1"/>
  <c r="P37" i="134" s="1"/>
  <c r="P44" i="134" s="1"/>
  <c r="G53" i="141" s="1"/>
  <c r="O34" i="138"/>
  <c r="P34" i="138" s="1"/>
  <c r="P33" i="138" s="1"/>
  <c r="P32" i="138" s="1"/>
  <c r="P31" i="138" s="1"/>
  <c r="O44" i="138" s="1"/>
  <c r="G49" i="129" s="1"/>
  <c r="O40" i="137"/>
  <c r="P40" i="137" s="1"/>
  <c r="P39" i="137" s="1"/>
  <c r="P38" i="137" s="1"/>
  <c r="P37" i="137" s="1"/>
  <c r="P44" i="137" s="1"/>
  <c r="G48" i="141" s="1"/>
  <c r="O40" i="83"/>
  <c r="P40" i="83" s="1"/>
  <c r="P39" i="83" s="1"/>
  <c r="P38" i="83" s="1"/>
  <c r="P37" i="83" s="1"/>
  <c r="P44" i="83" s="1"/>
  <c r="O40" i="90"/>
  <c r="P40" i="90" s="1"/>
  <c r="P39" i="90" s="1"/>
  <c r="P38" i="90" s="1"/>
  <c r="P37" i="90" s="1"/>
  <c r="P44" i="90" s="1"/>
  <c r="G16" i="141" s="1"/>
  <c r="O40" i="88"/>
  <c r="P40" i="88" s="1"/>
  <c r="P39" i="88" s="1"/>
  <c r="P38" i="88" s="1"/>
  <c r="P37" i="88" s="1"/>
  <c r="P44" i="88" s="1"/>
  <c r="K45" i="81"/>
  <c r="L45" i="81" s="1"/>
  <c r="O40" i="79"/>
  <c r="P40" i="79" s="1"/>
  <c r="P39" i="79" s="1"/>
  <c r="P38" i="79" s="1"/>
  <c r="P37" i="79" s="1"/>
  <c r="P44" i="79" s="1"/>
  <c r="G10" i="141" s="1"/>
  <c r="O40" i="138"/>
  <c r="P40" i="138" s="1"/>
  <c r="P39" i="138" s="1"/>
  <c r="P38" i="138" s="1"/>
  <c r="P37" i="138" s="1"/>
  <c r="P44" i="138" s="1"/>
  <c r="G49" i="141" s="1"/>
  <c r="O34" i="91"/>
  <c r="P34" i="91" s="1"/>
  <c r="P33" i="91" s="1"/>
  <c r="P32" i="91" s="1"/>
  <c r="P31" i="91" s="1"/>
  <c r="O44" i="91" s="1"/>
  <c r="G25" i="129" s="1"/>
  <c r="K45" i="96"/>
  <c r="L45" i="96" s="1"/>
  <c r="K43" i="92"/>
  <c r="L44" i="92"/>
  <c r="K45" i="98"/>
  <c r="L45" i="98" s="1"/>
  <c r="K43" i="113"/>
  <c r="L44" i="113"/>
  <c r="L42" i="101"/>
  <c r="K41" i="101"/>
  <c r="L45" i="115"/>
  <c r="K44" i="115"/>
  <c r="O40" i="81"/>
  <c r="P40" i="81" s="1"/>
  <c r="P39" i="81" s="1"/>
  <c r="P38" i="81" s="1"/>
  <c r="P37" i="81" s="1"/>
  <c r="P44" i="81" s="1"/>
  <c r="G7" i="141" s="1"/>
  <c r="K43" i="82"/>
  <c r="L44" i="82"/>
  <c r="K43" i="114"/>
  <c r="L44" i="114"/>
  <c r="O40" i="96"/>
  <c r="P40" i="96" s="1"/>
  <c r="P39" i="96" s="1"/>
  <c r="P38" i="96" s="1"/>
  <c r="P37" i="96" s="1"/>
  <c r="P44" i="96" s="1"/>
  <c r="G27" i="141" s="1"/>
  <c r="G46" i="141"/>
  <c r="G5" i="141"/>
  <c r="L23" i="83"/>
  <c r="K22" i="83"/>
  <c r="L45" i="89"/>
  <c r="K44" i="89"/>
  <c r="O40" i="98"/>
  <c r="P40" i="98" s="1"/>
  <c r="P39" i="98" s="1"/>
  <c r="P38" i="98" s="1"/>
  <c r="P37" i="98" s="1"/>
  <c r="P44" i="98" s="1"/>
  <c r="G30" i="141" s="1"/>
  <c r="K45" i="109"/>
  <c r="K45" i="88"/>
  <c r="K45" i="134"/>
  <c r="K45" i="131"/>
  <c r="L21" i="100"/>
  <c r="K20" i="100"/>
  <c r="K45" i="90"/>
  <c r="L21" i="101"/>
  <c r="K20" i="101"/>
  <c r="K23" i="138"/>
  <c r="M24" i="128"/>
  <c r="L23" i="128"/>
  <c r="L23" i="85"/>
  <c r="K22" i="85"/>
  <c r="L22" i="92"/>
  <c r="K21" i="92"/>
  <c r="L19" i="87"/>
  <c r="O43" i="87" s="1"/>
  <c r="K18" i="87"/>
  <c r="L21" i="80"/>
  <c r="K20" i="80"/>
  <c r="L21" i="79"/>
  <c r="K20" i="79"/>
  <c r="L43" i="85"/>
  <c r="K42" i="85"/>
  <c r="L44" i="84"/>
  <c r="K43" i="84"/>
  <c r="L23" i="94"/>
  <c r="K22" i="94"/>
  <c r="K45" i="83"/>
  <c r="L23" i="88"/>
  <c r="K22" i="88"/>
  <c r="L22" i="105"/>
  <c r="K21" i="105"/>
  <c r="L43" i="99"/>
  <c r="K42" i="99"/>
  <c r="L21" i="98"/>
  <c r="K20" i="98"/>
  <c r="L22" i="102"/>
  <c r="K21" i="102"/>
  <c r="L21" i="106"/>
  <c r="K20" i="106"/>
  <c r="L43" i="77"/>
  <c r="K42" i="77"/>
  <c r="G31" i="129"/>
  <c r="L22" i="95"/>
  <c r="K21" i="95"/>
  <c r="K23" i="99"/>
  <c r="I46" i="97"/>
  <c r="J46" i="97" s="1"/>
  <c r="K46" i="97" s="1"/>
  <c r="L46" i="97" s="1"/>
  <c r="J45" i="97"/>
  <c r="L44" i="110"/>
  <c r="J24" i="115"/>
  <c r="K24" i="115" s="1"/>
  <c r="L24" i="115" s="1"/>
  <c r="I24" i="115"/>
  <c r="J23" i="115"/>
  <c r="K23" i="115" s="1"/>
  <c r="L23" i="115" s="1"/>
  <c r="K23" i="134"/>
  <c r="L22" i="110"/>
  <c r="K21" i="110"/>
  <c r="L20" i="104"/>
  <c r="K19" i="104"/>
  <c r="J45" i="106"/>
  <c r="I46" i="106"/>
  <c r="J46" i="106" s="1"/>
  <c r="K46" i="106" s="1"/>
  <c r="L46" i="106" s="1"/>
  <c r="L44" i="107"/>
  <c r="K43" i="107"/>
  <c r="L23" i="112"/>
  <c r="K22" i="112"/>
  <c r="L23" i="86"/>
  <c r="K22" i="86"/>
  <c r="L21" i="93"/>
  <c r="K20" i="93"/>
  <c r="G14" i="129"/>
  <c r="K23" i="89"/>
  <c r="J45" i="93"/>
  <c r="I46" i="93"/>
  <c r="J46" i="93" s="1"/>
  <c r="K46" i="93" s="1"/>
  <c r="L46" i="93" s="1"/>
  <c r="L44" i="100"/>
  <c r="K43" i="100"/>
  <c r="L44" i="112"/>
  <c r="J45" i="78"/>
  <c r="I46" i="78"/>
  <c r="J46" i="78" s="1"/>
  <c r="K46" i="78" s="1"/>
  <c r="L46" i="78" s="1"/>
  <c r="J45" i="111"/>
  <c r="I46" i="111"/>
  <c r="J46" i="111" s="1"/>
  <c r="K46" i="111" s="1"/>
  <c r="L46" i="111" s="1"/>
  <c r="K45" i="79"/>
  <c r="L22" i="84"/>
  <c r="K21" i="84"/>
  <c r="L44" i="91"/>
  <c r="K43" i="91"/>
  <c r="L44" i="80"/>
  <c r="K43" i="80"/>
  <c r="K22" i="91"/>
  <c r="L45" i="108"/>
  <c r="K44" i="108"/>
  <c r="L21" i="90"/>
  <c r="K20" i="90"/>
  <c r="L21" i="109"/>
  <c r="K20" i="109"/>
  <c r="L21" i="114"/>
  <c r="G21" i="129"/>
  <c r="L21" i="97"/>
  <c r="K20" i="97"/>
  <c r="L44" i="95"/>
  <c r="K43" i="95"/>
  <c r="K45" i="138"/>
  <c r="L23" i="81"/>
  <c r="K22" i="81"/>
  <c r="L23" i="107"/>
  <c r="K22" i="107"/>
  <c r="L45" i="94"/>
  <c r="K44" i="94"/>
  <c r="G18" i="129"/>
  <c r="K45" i="137"/>
  <c r="K44" i="96"/>
  <c r="K45" i="104"/>
  <c r="K46" i="128"/>
  <c r="J47" i="128"/>
  <c r="K47" i="128" s="1"/>
  <c r="L47" i="128" s="1"/>
  <c r="M47" i="128" s="1"/>
  <c r="L44" i="127"/>
  <c r="K43" i="127"/>
  <c r="L23" i="77"/>
  <c r="K22" i="77"/>
  <c r="L20" i="127"/>
  <c r="K19" i="127"/>
  <c r="L44" i="86"/>
  <c r="K43" i="86"/>
  <c r="L22" i="96"/>
  <c r="K21" i="96"/>
  <c r="L43" i="87"/>
  <c r="K42" i="87"/>
  <c r="L21" i="111"/>
  <c r="K20" i="111"/>
  <c r="K20" i="82"/>
  <c r="K45" i="105"/>
  <c r="K23" i="108"/>
  <c r="L22" i="116"/>
  <c r="K21" i="116"/>
  <c r="L22" i="113"/>
  <c r="K21" i="113"/>
  <c r="K44" i="81"/>
  <c r="L45" i="102"/>
  <c r="K44" i="102"/>
  <c r="L23" i="78"/>
  <c r="K22" i="78"/>
  <c r="L23" i="103"/>
  <c r="K22" i="103"/>
  <c r="L22" i="130"/>
  <c r="K21" i="130"/>
  <c r="L44" i="130"/>
  <c r="K43" i="130"/>
  <c r="L22" i="131"/>
  <c r="K21" i="131"/>
  <c r="L44" i="133"/>
  <c r="K43" i="133"/>
  <c r="L22" i="133"/>
  <c r="K21" i="133"/>
  <c r="L44" i="132"/>
  <c r="K43" i="132"/>
  <c r="L22" i="132"/>
  <c r="K21" i="132"/>
  <c r="L22" i="139"/>
  <c r="K21" i="139"/>
  <c r="L44" i="139"/>
  <c r="K43" i="139"/>
  <c r="L22" i="137"/>
  <c r="K21" i="137"/>
  <c r="L42" i="136"/>
  <c r="K41" i="136"/>
  <c r="L21" i="136"/>
  <c r="K20" i="136"/>
  <c r="K44" i="98" l="1"/>
  <c r="K43" i="103"/>
  <c r="K43" i="116"/>
  <c r="O40" i="97"/>
  <c r="P40" i="97" s="1"/>
  <c r="P39" i="97" s="1"/>
  <c r="P38" i="97" s="1"/>
  <c r="P37" i="97" s="1"/>
  <c r="P44" i="97" s="1"/>
  <c r="O40" i="111"/>
  <c r="P40" i="111" s="1"/>
  <c r="P39" i="111" s="1"/>
  <c r="P38" i="111" s="1"/>
  <c r="P37" i="111" s="1"/>
  <c r="P44" i="111" s="1"/>
  <c r="G41" i="141" s="1"/>
  <c r="O40" i="78"/>
  <c r="P40" i="78" s="1"/>
  <c r="P39" i="78" s="1"/>
  <c r="P38" i="78" s="1"/>
  <c r="P37" i="78" s="1"/>
  <c r="P44" i="78" s="1"/>
  <c r="G9" i="141" s="1"/>
  <c r="O40" i="93"/>
  <c r="P40" i="93" s="1"/>
  <c r="P39" i="93" s="1"/>
  <c r="P38" i="93" s="1"/>
  <c r="P37" i="93" s="1"/>
  <c r="P44" i="93" s="1"/>
  <c r="G23" i="141" s="1"/>
  <c r="O40" i="106"/>
  <c r="P40" i="106" s="1"/>
  <c r="P39" i="106" s="1"/>
  <c r="P38" i="106" s="1"/>
  <c r="P37" i="106" s="1"/>
  <c r="P44" i="106" s="1"/>
  <c r="G38" i="141" s="1"/>
  <c r="O34" i="115"/>
  <c r="P34" i="115" s="1"/>
  <c r="P33" i="115" s="1"/>
  <c r="P32" i="115" s="1"/>
  <c r="P31" i="115" s="1"/>
  <c r="O44" i="115" s="1"/>
  <c r="G45" i="129" s="1"/>
  <c r="P41" i="128"/>
  <c r="Q41" i="128" s="1"/>
  <c r="Q40" i="128" s="1"/>
  <c r="Q39" i="128" s="1"/>
  <c r="Q38" i="128" s="1"/>
  <c r="Q45" i="128" s="1"/>
  <c r="G4" i="141" s="1"/>
  <c r="K42" i="92"/>
  <c r="L43" i="92"/>
  <c r="K42" i="113"/>
  <c r="L43" i="113"/>
  <c r="L44" i="89"/>
  <c r="K43" i="89"/>
  <c r="K21" i="83"/>
  <c r="L22" i="83"/>
  <c r="K42" i="114"/>
  <c r="L43" i="114"/>
  <c r="K42" i="82"/>
  <c r="L43" i="82"/>
  <c r="L44" i="115"/>
  <c r="K43" i="115"/>
  <c r="K40" i="101"/>
  <c r="L41" i="101"/>
  <c r="P43" i="101" s="1"/>
  <c r="K42" i="116"/>
  <c r="L43" i="116"/>
  <c r="L22" i="78"/>
  <c r="K21" i="78"/>
  <c r="L20" i="90"/>
  <c r="K19" i="90"/>
  <c r="L43" i="100"/>
  <c r="K42" i="100"/>
  <c r="L45" i="83"/>
  <c r="K44" i="83"/>
  <c r="L20" i="79"/>
  <c r="K19" i="79"/>
  <c r="L45" i="88"/>
  <c r="K44" i="88"/>
  <c r="L20" i="114"/>
  <c r="K19" i="114"/>
  <c r="K45" i="78"/>
  <c r="L23" i="99"/>
  <c r="K22" i="99"/>
  <c r="L42" i="77"/>
  <c r="K41" i="77"/>
  <c r="L42" i="99"/>
  <c r="K41" i="99"/>
  <c r="L22" i="88"/>
  <c r="K21" i="88"/>
  <c r="F19" i="129"/>
  <c r="O45" i="87"/>
  <c r="H19" i="129" s="1"/>
  <c r="L22" i="85"/>
  <c r="K21" i="85"/>
  <c r="L23" i="138"/>
  <c r="K22" i="138"/>
  <c r="L22" i="103"/>
  <c r="K21" i="103"/>
  <c r="L21" i="116"/>
  <c r="K20" i="116"/>
  <c r="L23" i="108"/>
  <c r="K22" i="108"/>
  <c r="L43" i="127"/>
  <c r="K42" i="127"/>
  <c r="L44" i="96"/>
  <c r="K43" i="96"/>
  <c r="L45" i="138"/>
  <c r="K44" i="138"/>
  <c r="L20" i="109"/>
  <c r="K19" i="109"/>
  <c r="L44" i="108"/>
  <c r="K43" i="108"/>
  <c r="L43" i="103"/>
  <c r="K42" i="103"/>
  <c r="L44" i="102"/>
  <c r="K43" i="102"/>
  <c r="L44" i="98"/>
  <c r="K43" i="98"/>
  <c r="L45" i="105"/>
  <c r="K44" i="105"/>
  <c r="L20" i="111"/>
  <c r="K19" i="111"/>
  <c r="L43" i="86"/>
  <c r="K42" i="86"/>
  <c r="L22" i="77"/>
  <c r="K21" i="77"/>
  <c r="L45" i="104"/>
  <c r="K44" i="104"/>
  <c r="L44" i="94"/>
  <c r="K43" i="94"/>
  <c r="L22" i="81"/>
  <c r="K21" i="81"/>
  <c r="L43" i="95"/>
  <c r="K42" i="95"/>
  <c r="K45" i="111"/>
  <c r="K45" i="93"/>
  <c r="L20" i="93"/>
  <c r="K19" i="93"/>
  <c r="L22" i="112"/>
  <c r="K21" i="112"/>
  <c r="L43" i="107"/>
  <c r="K42" i="107"/>
  <c r="L19" i="104"/>
  <c r="O43" i="104" s="1"/>
  <c r="K18" i="104"/>
  <c r="L23" i="134"/>
  <c r="K22" i="134"/>
  <c r="L43" i="110"/>
  <c r="K42" i="110"/>
  <c r="L20" i="106"/>
  <c r="K19" i="106"/>
  <c r="L20" i="98"/>
  <c r="K19" i="98"/>
  <c r="L21" i="105"/>
  <c r="K20" i="105"/>
  <c r="G14" i="141"/>
  <c r="L21" i="92"/>
  <c r="K20" i="92"/>
  <c r="M23" i="128"/>
  <c r="L22" i="128"/>
  <c r="L20" i="101"/>
  <c r="K19" i="101"/>
  <c r="G18" i="141"/>
  <c r="L21" i="113"/>
  <c r="K20" i="113"/>
  <c r="L20" i="82"/>
  <c r="K19" i="82"/>
  <c r="L45" i="137"/>
  <c r="K44" i="137"/>
  <c r="L22" i="91"/>
  <c r="K21" i="91"/>
  <c r="L43" i="91"/>
  <c r="K42" i="91"/>
  <c r="L45" i="79"/>
  <c r="K44" i="79"/>
  <c r="L23" i="89"/>
  <c r="K22" i="89"/>
  <c r="L43" i="84"/>
  <c r="K42" i="84"/>
  <c r="L18" i="87"/>
  <c r="K17" i="87"/>
  <c r="L45" i="131"/>
  <c r="K44" i="131"/>
  <c r="L44" i="81"/>
  <c r="K43" i="81"/>
  <c r="L42" i="87"/>
  <c r="K41" i="87"/>
  <c r="L21" i="96"/>
  <c r="K20" i="96"/>
  <c r="L19" i="127"/>
  <c r="O43" i="127" s="1"/>
  <c r="K18" i="127"/>
  <c r="L46" i="128"/>
  <c r="L22" i="107"/>
  <c r="K21" i="107"/>
  <c r="L20" i="97"/>
  <c r="K19" i="97"/>
  <c r="L22" i="86"/>
  <c r="K21" i="86"/>
  <c r="K22" i="115"/>
  <c r="L21" i="110"/>
  <c r="K20" i="110"/>
  <c r="K45" i="97"/>
  <c r="L21" i="102"/>
  <c r="K20" i="102"/>
  <c r="L22" i="94"/>
  <c r="K21" i="94"/>
  <c r="L20" i="100"/>
  <c r="K19" i="100"/>
  <c r="L43" i="80"/>
  <c r="K42" i="80"/>
  <c r="L21" i="84"/>
  <c r="K20" i="84"/>
  <c r="L43" i="112"/>
  <c r="K42" i="112"/>
  <c r="K45" i="106"/>
  <c r="L21" i="95"/>
  <c r="K20" i="95"/>
  <c r="L42" i="85"/>
  <c r="K41" i="85"/>
  <c r="L20" i="80"/>
  <c r="K19" i="80"/>
  <c r="L45" i="90"/>
  <c r="K44" i="90"/>
  <c r="L45" i="134"/>
  <c r="K44" i="134"/>
  <c r="L45" i="109"/>
  <c r="K44" i="109"/>
  <c r="L43" i="130"/>
  <c r="K42" i="130"/>
  <c r="L21" i="130"/>
  <c r="K20" i="130"/>
  <c r="L21" i="131"/>
  <c r="K20" i="131"/>
  <c r="L21" i="133"/>
  <c r="K20" i="133"/>
  <c r="L43" i="133"/>
  <c r="K42" i="133"/>
  <c r="L21" i="132"/>
  <c r="K20" i="132"/>
  <c r="L43" i="132"/>
  <c r="K42" i="132"/>
  <c r="L43" i="139"/>
  <c r="K42" i="139"/>
  <c r="L21" i="139"/>
  <c r="K20" i="139"/>
  <c r="L21" i="137"/>
  <c r="K20" i="137"/>
  <c r="L20" i="136"/>
  <c r="K19" i="136"/>
  <c r="L41" i="136"/>
  <c r="P43" i="136" s="1"/>
  <c r="K40" i="136"/>
  <c r="K41" i="92" l="1"/>
  <c r="L42" i="92"/>
  <c r="F33" i="141"/>
  <c r="P45" i="101"/>
  <c r="H33" i="141" s="1"/>
  <c r="K42" i="115"/>
  <c r="L43" i="115"/>
  <c r="L43" i="89"/>
  <c r="K42" i="89"/>
  <c r="L42" i="116"/>
  <c r="K41" i="116"/>
  <c r="K39" i="101"/>
  <c r="L40" i="101"/>
  <c r="K41" i="82"/>
  <c r="L42" i="82"/>
  <c r="L42" i="114"/>
  <c r="K41" i="114"/>
  <c r="K20" i="83"/>
  <c r="L21" i="83"/>
  <c r="L42" i="113"/>
  <c r="K41" i="113"/>
  <c r="L19" i="97"/>
  <c r="O43" i="97" s="1"/>
  <c r="K18" i="97"/>
  <c r="L17" i="87"/>
  <c r="K16" i="87"/>
  <c r="L44" i="79"/>
  <c r="K43" i="79"/>
  <c r="L21" i="91"/>
  <c r="K20" i="91"/>
  <c r="L20" i="92"/>
  <c r="K19" i="92"/>
  <c r="L42" i="107"/>
  <c r="K41" i="107"/>
  <c r="L45" i="111"/>
  <c r="K44" i="111"/>
  <c r="L44" i="134"/>
  <c r="K43" i="134"/>
  <c r="L19" i="80"/>
  <c r="O43" i="80" s="1"/>
  <c r="K18" i="80"/>
  <c r="L42" i="112"/>
  <c r="K41" i="112"/>
  <c r="L42" i="80"/>
  <c r="K41" i="80"/>
  <c r="L21" i="94"/>
  <c r="K20" i="94"/>
  <c r="L21" i="81"/>
  <c r="K20" i="81"/>
  <c r="L42" i="86"/>
  <c r="K41" i="86"/>
  <c r="L19" i="111"/>
  <c r="O43" i="111" s="1"/>
  <c r="K18" i="111"/>
  <c r="L42" i="103"/>
  <c r="K41" i="103"/>
  <c r="L43" i="96"/>
  <c r="K42" i="96"/>
  <c r="L22" i="138"/>
  <c r="K21" i="138"/>
  <c r="L21" i="88"/>
  <c r="K20" i="88"/>
  <c r="L21" i="78"/>
  <c r="K20" i="78"/>
  <c r="L44" i="109"/>
  <c r="K43" i="109"/>
  <c r="L44" i="90"/>
  <c r="K43" i="90"/>
  <c r="L41" i="85"/>
  <c r="P43" i="85" s="1"/>
  <c r="K40" i="85"/>
  <c r="L20" i="84"/>
  <c r="K19" i="84"/>
  <c r="L19" i="100"/>
  <c r="O43" i="100" s="1"/>
  <c r="K18" i="100"/>
  <c r="L20" i="102"/>
  <c r="K19" i="102"/>
  <c r="L20" i="110"/>
  <c r="K19" i="110"/>
  <c r="L20" i="96"/>
  <c r="K19" i="96"/>
  <c r="L43" i="81"/>
  <c r="K42" i="81"/>
  <c r="F35" i="129"/>
  <c r="O45" i="104"/>
  <c r="H35" i="129" s="1"/>
  <c r="L42" i="95"/>
  <c r="K41" i="95"/>
  <c r="L43" i="94"/>
  <c r="K42" i="94"/>
  <c r="L21" i="77"/>
  <c r="K20" i="77"/>
  <c r="L44" i="105"/>
  <c r="K43" i="105"/>
  <c r="L43" i="102"/>
  <c r="K42" i="102"/>
  <c r="L43" i="108"/>
  <c r="K42" i="108"/>
  <c r="L44" i="138"/>
  <c r="K43" i="138"/>
  <c r="L42" i="127"/>
  <c r="K41" i="127"/>
  <c r="L20" i="116"/>
  <c r="K19" i="116"/>
  <c r="L21" i="103"/>
  <c r="K20" i="103"/>
  <c r="L21" i="85"/>
  <c r="K20" i="85"/>
  <c r="L41" i="99"/>
  <c r="P43" i="99" s="1"/>
  <c r="K40" i="99"/>
  <c r="L22" i="99"/>
  <c r="K21" i="99"/>
  <c r="L19" i="114"/>
  <c r="O43" i="114" s="1"/>
  <c r="K18" i="114"/>
  <c r="L19" i="79"/>
  <c r="O43" i="79" s="1"/>
  <c r="K18" i="79"/>
  <c r="L42" i="100"/>
  <c r="K41" i="100"/>
  <c r="L45" i="106"/>
  <c r="K44" i="106"/>
  <c r="M46" i="128"/>
  <c r="L45" i="128"/>
  <c r="L22" i="89"/>
  <c r="K21" i="89"/>
  <c r="L19" i="82"/>
  <c r="O43" i="82" s="1"/>
  <c r="K18" i="82"/>
  <c r="L19" i="101"/>
  <c r="O43" i="101" s="1"/>
  <c r="K18" i="101"/>
  <c r="L19" i="98"/>
  <c r="O43" i="98" s="1"/>
  <c r="K18" i="98"/>
  <c r="K21" i="134"/>
  <c r="L22" i="134"/>
  <c r="L19" i="93"/>
  <c r="O43" i="93" s="1"/>
  <c r="K18" i="93"/>
  <c r="L20" i="95"/>
  <c r="K19" i="95"/>
  <c r="G26" i="141"/>
  <c r="L22" i="115"/>
  <c r="K21" i="115"/>
  <c r="L18" i="127"/>
  <c r="K17" i="127"/>
  <c r="L41" i="87"/>
  <c r="P43" i="87" s="1"/>
  <c r="K40" i="87"/>
  <c r="L44" i="104"/>
  <c r="K43" i="104"/>
  <c r="L43" i="98"/>
  <c r="K42" i="98"/>
  <c r="L19" i="109"/>
  <c r="O43" i="109" s="1"/>
  <c r="K18" i="109"/>
  <c r="L22" i="108"/>
  <c r="K21" i="108"/>
  <c r="L41" i="77"/>
  <c r="P43" i="77" s="1"/>
  <c r="K40" i="77"/>
  <c r="L45" i="78"/>
  <c r="K44" i="78"/>
  <c r="L44" i="88"/>
  <c r="K43" i="88"/>
  <c r="L44" i="83"/>
  <c r="K43" i="83"/>
  <c r="L19" i="90"/>
  <c r="O43" i="90" s="1"/>
  <c r="K18" i="90"/>
  <c r="L45" i="97"/>
  <c r="K44" i="97"/>
  <c r="L21" i="86"/>
  <c r="K20" i="86"/>
  <c r="L21" i="107"/>
  <c r="K20" i="107"/>
  <c r="F6" i="129"/>
  <c r="O45" i="127"/>
  <c r="H6" i="129" s="1"/>
  <c r="L44" i="131"/>
  <c r="K43" i="131"/>
  <c r="L42" i="84"/>
  <c r="K41" i="84"/>
  <c r="L42" i="91"/>
  <c r="K41" i="91"/>
  <c r="L44" i="137"/>
  <c r="K43" i="137"/>
  <c r="L20" i="113"/>
  <c r="K19" i="113"/>
  <c r="M22" i="128"/>
  <c r="L21" i="128"/>
  <c r="L20" i="105"/>
  <c r="K19" i="105"/>
  <c r="L19" i="106"/>
  <c r="O43" i="106" s="1"/>
  <c r="K18" i="106"/>
  <c r="L42" i="110"/>
  <c r="K41" i="110"/>
  <c r="L18" i="104"/>
  <c r="K17" i="104"/>
  <c r="L21" i="112"/>
  <c r="K20" i="112"/>
  <c r="L45" i="93"/>
  <c r="K44" i="93"/>
  <c r="L20" i="130"/>
  <c r="K19" i="130"/>
  <c r="L42" i="130"/>
  <c r="K41" i="130"/>
  <c r="L20" i="131"/>
  <c r="K19" i="131"/>
  <c r="L42" i="133"/>
  <c r="K41" i="133"/>
  <c r="L20" i="133"/>
  <c r="K19" i="133"/>
  <c r="L42" i="132"/>
  <c r="K41" i="132"/>
  <c r="L20" i="132"/>
  <c r="K19" i="132"/>
  <c r="L20" i="139"/>
  <c r="K19" i="139"/>
  <c r="L42" i="139"/>
  <c r="K41" i="139"/>
  <c r="L20" i="137"/>
  <c r="K19" i="137"/>
  <c r="F47" i="141"/>
  <c r="P45" i="136"/>
  <c r="H47" i="141" s="1"/>
  <c r="L40" i="136"/>
  <c r="K39" i="136"/>
  <c r="L19" i="136"/>
  <c r="O43" i="136" s="1"/>
  <c r="K18" i="136"/>
  <c r="L41" i="92" l="1"/>
  <c r="P43" i="92" s="1"/>
  <c r="K40" i="92"/>
  <c r="L41" i="113"/>
  <c r="P43" i="113" s="1"/>
  <c r="K40" i="113"/>
  <c r="L41" i="114"/>
  <c r="P43" i="114" s="1"/>
  <c r="K40" i="114"/>
  <c r="L41" i="116"/>
  <c r="P43" i="116" s="1"/>
  <c r="K40" i="116"/>
  <c r="L42" i="89"/>
  <c r="K41" i="89"/>
  <c r="K19" i="83"/>
  <c r="L20" i="83"/>
  <c r="K40" i="82"/>
  <c r="L41" i="82"/>
  <c r="P43" i="82" s="1"/>
  <c r="L39" i="101"/>
  <c r="K38" i="101"/>
  <c r="L42" i="115"/>
  <c r="K41" i="115"/>
  <c r="L17" i="104"/>
  <c r="K16" i="104"/>
  <c r="K42" i="137"/>
  <c r="L43" i="137"/>
  <c r="K42" i="131"/>
  <c r="L43" i="131"/>
  <c r="L44" i="97"/>
  <c r="K43" i="97"/>
  <c r="L44" i="78"/>
  <c r="K43" i="78"/>
  <c r="L21" i="108"/>
  <c r="K20" i="108"/>
  <c r="L21" i="89"/>
  <c r="K20" i="89"/>
  <c r="L41" i="100"/>
  <c r="P43" i="100" s="1"/>
  <c r="K40" i="100"/>
  <c r="L40" i="99"/>
  <c r="K39" i="99"/>
  <c r="L41" i="127"/>
  <c r="P43" i="127" s="1"/>
  <c r="K40" i="127"/>
  <c r="L43" i="105"/>
  <c r="K42" i="105"/>
  <c r="L41" i="95"/>
  <c r="P43" i="95" s="1"/>
  <c r="K40" i="95"/>
  <c r="F38" i="129"/>
  <c r="O45" i="106"/>
  <c r="H38" i="129" s="1"/>
  <c r="F33" i="129"/>
  <c r="O45" i="101"/>
  <c r="H33" i="129" s="1"/>
  <c r="O45" i="114"/>
  <c r="H44" i="129" s="1"/>
  <c r="F44" i="129"/>
  <c r="L19" i="110"/>
  <c r="O43" i="110" s="1"/>
  <c r="K18" i="110"/>
  <c r="L43" i="109"/>
  <c r="K42" i="109"/>
  <c r="L42" i="96"/>
  <c r="K41" i="96"/>
  <c r="L20" i="81"/>
  <c r="K19" i="81"/>
  <c r="L41" i="112"/>
  <c r="P43" i="112" s="1"/>
  <c r="K40" i="112"/>
  <c r="L41" i="107"/>
  <c r="P43" i="107" s="1"/>
  <c r="K40" i="107"/>
  <c r="L18" i="97"/>
  <c r="K17" i="97"/>
  <c r="L20" i="112"/>
  <c r="K19" i="112"/>
  <c r="L41" i="110"/>
  <c r="P43" i="110" s="1"/>
  <c r="K40" i="110"/>
  <c r="M21" i="128"/>
  <c r="L20" i="128"/>
  <c r="L19" i="113"/>
  <c r="O43" i="113" s="1"/>
  <c r="K18" i="113"/>
  <c r="L41" i="91"/>
  <c r="P43" i="91" s="1"/>
  <c r="K40" i="91"/>
  <c r="L20" i="86"/>
  <c r="K19" i="86"/>
  <c r="L18" i="90"/>
  <c r="K17" i="90"/>
  <c r="L40" i="77"/>
  <c r="K39" i="77"/>
  <c r="L18" i="109"/>
  <c r="K17" i="109"/>
  <c r="L40" i="87"/>
  <c r="K39" i="87"/>
  <c r="L21" i="115"/>
  <c r="K20" i="115"/>
  <c r="L19" i="95"/>
  <c r="O43" i="95" s="1"/>
  <c r="K18" i="95"/>
  <c r="L18" i="98"/>
  <c r="K17" i="98"/>
  <c r="L18" i="82"/>
  <c r="K17" i="82"/>
  <c r="L18" i="79"/>
  <c r="K17" i="79"/>
  <c r="K42" i="138"/>
  <c r="L43" i="138"/>
  <c r="F16" i="129"/>
  <c r="O45" i="90"/>
  <c r="H16" i="129" s="1"/>
  <c r="F11" i="141"/>
  <c r="P45" i="77"/>
  <c r="H11" i="141" s="1"/>
  <c r="F39" i="129"/>
  <c r="O45" i="109"/>
  <c r="H39" i="129" s="1"/>
  <c r="F19" i="141"/>
  <c r="P45" i="87"/>
  <c r="H19" i="141" s="1"/>
  <c r="F23" i="129"/>
  <c r="O45" i="93"/>
  <c r="H23" i="129" s="1"/>
  <c r="F30" i="129"/>
  <c r="O45" i="98"/>
  <c r="H30" i="129" s="1"/>
  <c r="F15" i="129"/>
  <c r="O45" i="82"/>
  <c r="H15" i="129" s="1"/>
  <c r="F10" i="129"/>
  <c r="O45" i="79"/>
  <c r="H10" i="129" s="1"/>
  <c r="L19" i="96"/>
  <c r="O43" i="96" s="1"/>
  <c r="K18" i="96"/>
  <c r="L19" i="102"/>
  <c r="O43" i="102" s="1"/>
  <c r="K18" i="102"/>
  <c r="L19" i="84"/>
  <c r="O43" i="84" s="1"/>
  <c r="K18" i="84"/>
  <c r="L43" i="90"/>
  <c r="K42" i="90"/>
  <c r="L20" i="78"/>
  <c r="K19" i="78"/>
  <c r="L21" i="138"/>
  <c r="K20" i="138"/>
  <c r="L41" i="103"/>
  <c r="P43" i="103" s="1"/>
  <c r="K40" i="103"/>
  <c r="L41" i="86"/>
  <c r="P43" i="86" s="1"/>
  <c r="K40" i="86"/>
  <c r="L41" i="80"/>
  <c r="P43" i="80" s="1"/>
  <c r="K40" i="80"/>
  <c r="L18" i="80"/>
  <c r="K17" i="80"/>
  <c r="L44" i="111"/>
  <c r="K43" i="111"/>
  <c r="L20" i="91"/>
  <c r="K19" i="91"/>
  <c r="L16" i="87"/>
  <c r="K15" i="87"/>
  <c r="L44" i="93"/>
  <c r="K43" i="93"/>
  <c r="L18" i="106"/>
  <c r="K17" i="106"/>
  <c r="L20" i="107"/>
  <c r="K19" i="107"/>
  <c r="L43" i="83"/>
  <c r="K42" i="83"/>
  <c r="L42" i="98"/>
  <c r="K41" i="98"/>
  <c r="L17" i="127"/>
  <c r="K16" i="127"/>
  <c r="L18" i="101"/>
  <c r="K17" i="101"/>
  <c r="L44" i="106"/>
  <c r="K43" i="106"/>
  <c r="L18" i="114"/>
  <c r="K17" i="114"/>
  <c r="L20" i="103"/>
  <c r="K19" i="103"/>
  <c r="L42" i="108"/>
  <c r="K41" i="108"/>
  <c r="L20" i="77"/>
  <c r="K19" i="77"/>
  <c r="O45" i="80"/>
  <c r="H8" i="129" s="1"/>
  <c r="F8" i="129"/>
  <c r="K20" i="134"/>
  <c r="L21" i="134"/>
  <c r="F29" i="141"/>
  <c r="P45" i="99"/>
  <c r="H29" i="141" s="1"/>
  <c r="L42" i="81"/>
  <c r="K41" i="81"/>
  <c r="L18" i="100"/>
  <c r="K17" i="100"/>
  <c r="L40" i="85"/>
  <c r="K39" i="85"/>
  <c r="L20" i="88"/>
  <c r="K19" i="88"/>
  <c r="L18" i="111"/>
  <c r="K17" i="111"/>
  <c r="L20" i="94"/>
  <c r="K19" i="94"/>
  <c r="K42" i="134"/>
  <c r="L43" i="134"/>
  <c r="L19" i="92"/>
  <c r="O43" i="92" s="1"/>
  <c r="K18" i="92"/>
  <c r="L43" i="79"/>
  <c r="K42" i="79"/>
  <c r="L19" i="105"/>
  <c r="O43" i="105" s="1"/>
  <c r="K18" i="105"/>
  <c r="L41" i="84"/>
  <c r="P43" i="84" s="1"/>
  <c r="K40" i="84"/>
  <c r="L43" i="88"/>
  <c r="K42" i="88"/>
  <c r="L43" i="104"/>
  <c r="K42" i="104"/>
  <c r="L18" i="93"/>
  <c r="K17" i="93"/>
  <c r="M45" i="128"/>
  <c r="L44" i="128"/>
  <c r="L21" i="99"/>
  <c r="K20" i="99"/>
  <c r="L20" i="85"/>
  <c r="K19" i="85"/>
  <c r="L19" i="116"/>
  <c r="O43" i="116" s="1"/>
  <c r="K18" i="116"/>
  <c r="L42" i="102"/>
  <c r="K41" i="102"/>
  <c r="L42" i="94"/>
  <c r="K41" i="94"/>
  <c r="F28" i="129"/>
  <c r="O45" i="100"/>
  <c r="H28" i="129" s="1"/>
  <c r="F12" i="141"/>
  <c r="P45" i="85"/>
  <c r="H12" i="141" s="1"/>
  <c r="O45" i="111"/>
  <c r="H41" i="129" s="1"/>
  <c r="F41" i="129"/>
  <c r="F26" i="129"/>
  <c r="O45" i="97"/>
  <c r="H26" i="129" s="1"/>
  <c r="L41" i="130"/>
  <c r="P43" i="130" s="1"/>
  <c r="K40" i="130"/>
  <c r="L19" i="130"/>
  <c r="O43" i="130" s="1"/>
  <c r="K18" i="130"/>
  <c r="L19" i="131"/>
  <c r="O43" i="131" s="1"/>
  <c r="K18" i="131"/>
  <c r="L19" i="133"/>
  <c r="O43" i="133" s="1"/>
  <c r="K18" i="133"/>
  <c r="L41" i="133"/>
  <c r="P43" i="133" s="1"/>
  <c r="K40" i="133"/>
  <c r="L19" i="132"/>
  <c r="O43" i="132" s="1"/>
  <c r="K18" i="132"/>
  <c r="L41" i="132"/>
  <c r="P43" i="132" s="1"/>
  <c r="K40" i="132"/>
  <c r="L41" i="139"/>
  <c r="P43" i="139" s="1"/>
  <c r="K40" i="139"/>
  <c r="L19" i="139"/>
  <c r="O43" i="139" s="1"/>
  <c r="K18" i="139"/>
  <c r="L19" i="137"/>
  <c r="O43" i="137" s="1"/>
  <c r="K18" i="137"/>
  <c r="F47" i="129"/>
  <c r="O45" i="136"/>
  <c r="H47" i="129" s="1"/>
  <c r="L18" i="136"/>
  <c r="K17" i="136"/>
  <c r="L39" i="136"/>
  <c r="K38" i="136"/>
  <c r="K39" i="92" l="1"/>
  <c r="L40" i="92"/>
  <c r="P45" i="92"/>
  <c r="H24" i="141" s="1"/>
  <c r="F24" i="141"/>
  <c r="L41" i="115"/>
  <c r="P43" i="115" s="1"/>
  <c r="K40" i="115"/>
  <c r="L38" i="101"/>
  <c r="K37" i="101"/>
  <c r="F15" i="141"/>
  <c r="P45" i="82"/>
  <c r="H15" i="141" s="1"/>
  <c r="K40" i="89"/>
  <c r="L41" i="89"/>
  <c r="P43" i="89" s="1"/>
  <c r="L40" i="116"/>
  <c r="K39" i="116"/>
  <c r="K39" i="114"/>
  <c r="L40" i="114"/>
  <c r="L40" i="113"/>
  <c r="K39" i="113"/>
  <c r="L40" i="82"/>
  <c r="K39" i="82"/>
  <c r="K18" i="83"/>
  <c r="L19" i="83"/>
  <c r="O43" i="83" s="1"/>
  <c r="F5" i="141"/>
  <c r="P45" i="116"/>
  <c r="F46" i="141"/>
  <c r="F44" i="141"/>
  <c r="P45" i="114"/>
  <c r="H44" i="141" s="1"/>
  <c r="F43" i="141"/>
  <c r="P45" i="113"/>
  <c r="H43" i="141" s="1"/>
  <c r="F46" i="129"/>
  <c r="F5" i="129"/>
  <c r="O45" i="116"/>
  <c r="F24" i="129"/>
  <c r="O45" i="92"/>
  <c r="H24" i="129" s="1"/>
  <c r="F20" i="141"/>
  <c r="P45" i="86"/>
  <c r="H20" i="141" s="1"/>
  <c r="F25" i="141"/>
  <c r="P45" i="91"/>
  <c r="H25" i="141" s="1"/>
  <c r="F21" i="141"/>
  <c r="P45" i="95"/>
  <c r="H21" i="141" s="1"/>
  <c r="F28" i="141"/>
  <c r="P45" i="100"/>
  <c r="H28" i="141" s="1"/>
  <c r="L41" i="94"/>
  <c r="P43" i="94" s="1"/>
  <c r="K40" i="94"/>
  <c r="L19" i="85"/>
  <c r="O43" i="85" s="1"/>
  <c r="K18" i="85"/>
  <c r="L42" i="104"/>
  <c r="K41" i="104"/>
  <c r="L40" i="84"/>
  <c r="K39" i="84"/>
  <c r="L39" i="85"/>
  <c r="K38" i="85"/>
  <c r="L19" i="103"/>
  <c r="O43" i="103" s="1"/>
  <c r="K18" i="103"/>
  <c r="L16" i="127"/>
  <c r="K15" i="127"/>
  <c r="L19" i="107"/>
  <c r="O43" i="107" s="1"/>
  <c r="K18" i="107"/>
  <c r="L43" i="93"/>
  <c r="K42" i="93"/>
  <c r="L43" i="111"/>
  <c r="K42" i="111"/>
  <c r="L40" i="103"/>
  <c r="K39" i="103"/>
  <c r="L18" i="84"/>
  <c r="K17" i="84"/>
  <c r="L17" i="98"/>
  <c r="K16" i="98"/>
  <c r="L17" i="109"/>
  <c r="K16" i="109"/>
  <c r="L19" i="86"/>
  <c r="O43" i="86" s="1"/>
  <c r="K18" i="86"/>
  <c r="L40" i="110"/>
  <c r="K39" i="110"/>
  <c r="L40" i="112"/>
  <c r="K39" i="112"/>
  <c r="L42" i="105"/>
  <c r="K41" i="105"/>
  <c r="L20" i="108"/>
  <c r="K19" i="108"/>
  <c r="L16" i="104"/>
  <c r="K15" i="104"/>
  <c r="L42" i="134"/>
  <c r="K41" i="134"/>
  <c r="L20" i="134"/>
  <c r="K19" i="134"/>
  <c r="P45" i="80"/>
  <c r="H8" i="141" s="1"/>
  <c r="F8" i="141"/>
  <c r="L18" i="116"/>
  <c r="K17" i="116"/>
  <c r="L20" i="99"/>
  <c r="K19" i="99"/>
  <c r="L17" i="93"/>
  <c r="K16" i="93"/>
  <c r="L42" i="88"/>
  <c r="K41" i="88"/>
  <c r="L18" i="105"/>
  <c r="K17" i="105"/>
  <c r="L18" i="92"/>
  <c r="K17" i="92"/>
  <c r="L19" i="94"/>
  <c r="O43" i="94" s="1"/>
  <c r="K18" i="94"/>
  <c r="L19" i="88"/>
  <c r="O43" i="88" s="1"/>
  <c r="K18" i="88"/>
  <c r="L17" i="100"/>
  <c r="K16" i="100"/>
  <c r="L41" i="108"/>
  <c r="P43" i="108" s="1"/>
  <c r="K40" i="108"/>
  <c r="L17" i="114"/>
  <c r="K16" i="114"/>
  <c r="L17" i="101"/>
  <c r="K16" i="101"/>
  <c r="L41" i="98"/>
  <c r="P43" i="98" s="1"/>
  <c r="K40" i="98"/>
  <c r="L42" i="83"/>
  <c r="K41" i="83"/>
  <c r="L17" i="106"/>
  <c r="K16" i="106"/>
  <c r="L15" i="87"/>
  <c r="K14" i="87"/>
  <c r="L17" i="80"/>
  <c r="K16" i="80"/>
  <c r="L40" i="86"/>
  <c r="K39" i="86"/>
  <c r="L20" i="138"/>
  <c r="K19" i="138"/>
  <c r="L42" i="90"/>
  <c r="K41" i="90"/>
  <c r="L18" i="102"/>
  <c r="K17" i="102"/>
  <c r="L17" i="79"/>
  <c r="K16" i="79"/>
  <c r="L17" i="82"/>
  <c r="K16" i="82"/>
  <c r="L18" i="95"/>
  <c r="K17" i="95"/>
  <c r="L39" i="87"/>
  <c r="K38" i="87"/>
  <c r="L17" i="90"/>
  <c r="K16" i="90"/>
  <c r="L40" i="91"/>
  <c r="K39" i="91"/>
  <c r="M20" i="128"/>
  <c r="P44" i="128" s="1"/>
  <c r="L19" i="128"/>
  <c r="L19" i="112"/>
  <c r="O43" i="112" s="1"/>
  <c r="K18" i="112"/>
  <c r="L40" i="107"/>
  <c r="K39" i="107"/>
  <c r="L19" i="81"/>
  <c r="O43" i="81" s="1"/>
  <c r="K18" i="81"/>
  <c r="L42" i="109"/>
  <c r="K41" i="109"/>
  <c r="L40" i="95"/>
  <c r="K39" i="95"/>
  <c r="L40" i="127"/>
  <c r="K39" i="127"/>
  <c r="L40" i="100"/>
  <c r="K39" i="100"/>
  <c r="L43" i="78"/>
  <c r="K42" i="78"/>
  <c r="F34" i="129"/>
  <c r="O45" i="105"/>
  <c r="H34" i="129" s="1"/>
  <c r="F32" i="129"/>
  <c r="O45" i="102"/>
  <c r="H32" i="129" s="1"/>
  <c r="F21" i="129"/>
  <c r="O45" i="95"/>
  <c r="H21" i="129" s="1"/>
  <c r="F37" i="141"/>
  <c r="P45" i="107"/>
  <c r="H37" i="141" s="1"/>
  <c r="F6" i="141"/>
  <c r="P45" i="127"/>
  <c r="H6" i="141" s="1"/>
  <c r="L42" i="131"/>
  <c r="K41" i="131"/>
  <c r="L41" i="102"/>
  <c r="P43" i="102" s="1"/>
  <c r="K40" i="102"/>
  <c r="M44" i="128"/>
  <c r="L43" i="128"/>
  <c r="L42" i="79"/>
  <c r="K41" i="79"/>
  <c r="L17" i="111"/>
  <c r="K16" i="111"/>
  <c r="L41" i="81"/>
  <c r="P43" i="81" s="1"/>
  <c r="K40" i="81"/>
  <c r="L19" i="77"/>
  <c r="O43" i="77" s="1"/>
  <c r="K18" i="77"/>
  <c r="L43" i="106"/>
  <c r="K42" i="106"/>
  <c r="L19" i="91"/>
  <c r="O43" i="91" s="1"/>
  <c r="K18" i="91"/>
  <c r="L40" i="80"/>
  <c r="K39" i="80"/>
  <c r="L19" i="78"/>
  <c r="O43" i="78" s="1"/>
  <c r="K18" i="78"/>
  <c r="L18" i="96"/>
  <c r="K17" i="96"/>
  <c r="L20" i="115"/>
  <c r="K19" i="115"/>
  <c r="L39" i="77"/>
  <c r="K38" i="77"/>
  <c r="L18" i="113"/>
  <c r="K17" i="113"/>
  <c r="L17" i="97"/>
  <c r="K16" i="97"/>
  <c r="L41" i="96"/>
  <c r="P43" i="96" s="1"/>
  <c r="K40" i="96"/>
  <c r="L18" i="110"/>
  <c r="K17" i="110"/>
  <c r="L39" i="99"/>
  <c r="K38" i="99"/>
  <c r="L20" i="89"/>
  <c r="K19" i="89"/>
  <c r="L43" i="97"/>
  <c r="K42" i="97"/>
  <c r="F13" i="141"/>
  <c r="P45" i="84"/>
  <c r="H13" i="141" s="1"/>
  <c r="F31" i="141"/>
  <c r="P45" i="103"/>
  <c r="H31" i="141" s="1"/>
  <c r="F13" i="129"/>
  <c r="O45" i="84"/>
  <c r="H13" i="129" s="1"/>
  <c r="O45" i="96"/>
  <c r="H27" i="129" s="1"/>
  <c r="F27" i="129"/>
  <c r="L42" i="138"/>
  <c r="K41" i="138"/>
  <c r="F43" i="129"/>
  <c r="O45" i="113"/>
  <c r="H43" i="129" s="1"/>
  <c r="F40" i="141"/>
  <c r="P45" i="110"/>
  <c r="H40" i="141" s="1"/>
  <c r="F42" i="141"/>
  <c r="P45" i="112"/>
  <c r="H42" i="141" s="1"/>
  <c r="F40" i="129"/>
  <c r="O45" i="110"/>
  <c r="H40" i="129" s="1"/>
  <c r="K41" i="137"/>
  <c r="L42" i="137"/>
  <c r="L18" i="130"/>
  <c r="K17" i="130"/>
  <c r="L40" i="130"/>
  <c r="K39" i="130"/>
  <c r="F55" i="129"/>
  <c r="O45" i="130"/>
  <c r="H55" i="129" s="1"/>
  <c r="F55" i="141"/>
  <c r="P45" i="130"/>
  <c r="H55" i="141" s="1"/>
  <c r="L18" i="131"/>
  <c r="K17" i="131"/>
  <c r="F54" i="129"/>
  <c r="O45" i="131"/>
  <c r="H54" i="129" s="1"/>
  <c r="L40" i="133"/>
  <c r="K39" i="133"/>
  <c r="L18" i="133"/>
  <c r="K17" i="133"/>
  <c r="F52" i="141"/>
  <c r="P45" i="133"/>
  <c r="H52" i="141" s="1"/>
  <c r="F52" i="129"/>
  <c r="O45" i="133"/>
  <c r="H52" i="129" s="1"/>
  <c r="L40" i="132"/>
  <c r="K39" i="132"/>
  <c r="L18" i="132"/>
  <c r="K17" i="132"/>
  <c r="F51" i="141"/>
  <c r="P45" i="132"/>
  <c r="H51" i="141" s="1"/>
  <c r="F51" i="129"/>
  <c r="O45" i="132"/>
  <c r="H51" i="129" s="1"/>
  <c r="L18" i="139"/>
  <c r="K17" i="139"/>
  <c r="L40" i="139"/>
  <c r="K39" i="139"/>
  <c r="F50" i="129"/>
  <c r="O45" i="139"/>
  <c r="H50" i="129" s="1"/>
  <c r="F50" i="141"/>
  <c r="P45" i="139"/>
  <c r="H50" i="141" s="1"/>
  <c r="F48" i="129"/>
  <c r="O45" i="137"/>
  <c r="H48" i="129" s="1"/>
  <c r="L18" i="137"/>
  <c r="K17" i="137"/>
  <c r="L38" i="136"/>
  <c r="K37" i="136"/>
  <c r="L17" i="136"/>
  <c r="K16" i="136"/>
  <c r="L39" i="92" l="1"/>
  <c r="K38" i="92"/>
  <c r="H46" i="141"/>
  <c r="H5" i="141"/>
  <c r="F14" i="129"/>
  <c r="O45" i="83"/>
  <c r="H14" i="129" s="1"/>
  <c r="L39" i="82"/>
  <c r="K38" i="82"/>
  <c r="L39" i="113"/>
  <c r="K38" i="113"/>
  <c r="L39" i="116"/>
  <c r="K38" i="116"/>
  <c r="F17" i="141"/>
  <c r="P45" i="89"/>
  <c r="H17" i="141" s="1"/>
  <c r="K36" i="101"/>
  <c r="L37" i="101"/>
  <c r="L40" i="115"/>
  <c r="K39" i="115"/>
  <c r="L18" i="83"/>
  <c r="K17" i="83"/>
  <c r="K38" i="114"/>
  <c r="L39" i="114"/>
  <c r="L40" i="89"/>
  <c r="K39" i="89"/>
  <c r="P45" i="115"/>
  <c r="H45" i="141" s="1"/>
  <c r="F45" i="141"/>
  <c r="K40" i="137"/>
  <c r="L41" i="137"/>
  <c r="P43" i="137" s="1"/>
  <c r="F27" i="141"/>
  <c r="P45" i="96"/>
  <c r="H27" i="141" s="1"/>
  <c r="F32" i="141"/>
  <c r="P45" i="102"/>
  <c r="H32" i="141" s="1"/>
  <c r="F7" i="129"/>
  <c r="O45" i="81"/>
  <c r="H7" i="129" s="1"/>
  <c r="F36" i="141"/>
  <c r="P45" i="108"/>
  <c r="H36" i="141" s="1"/>
  <c r="F37" i="129"/>
  <c r="O45" i="107"/>
  <c r="H37" i="129" s="1"/>
  <c r="F12" i="129"/>
  <c r="O45" i="85"/>
  <c r="H12" i="129" s="1"/>
  <c r="L41" i="138"/>
  <c r="P43" i="138" s="1"/>
  <c r="K40" i="138"/>
  <c r="L17" i="110"/>
  <c r="K16" i="110"/>
  <c r="L38" i="77"/>
  <c r="K37" i="77"/>
  <c r="L18" i="78"/>
  <c r="K17" i="78"/>
  <c r="L16" i="111"/>
  <c r="K15" i="111"/>
  <c r="L41" i="131"/>
  <c r="P43" i="131" s="1"/>
  <c r="K40" i="131"/>
  <c r="L39" i="127"/>
  <c r="K38" i="127"/>
  <c r="L41" i="109"/>
  <c r="P43" i="109" s="1"/>
  <c r="K40" i="109"/>
  <c r="L39" i="107"/>
  <c r="K38" i="107"/>
  <c r="M19" i="128"/>
  <c r="L18" i="128"/>
  <c r="L16" i="90"/>
  <c r="K15" i="90"/>
  <c r="L16" i="82"/>
  <c r="K15" i="82"/>
  <c r="L17" i="102"/>
  <c r="K16" i="102"/>
  <c r="L19" i="138"/>
  <c r="O43" i="138" s="1"/>
  <c r="K18" i="138"/>
  <c r="L16" i="80"/>
  <c r="K15" i="80"/>
  <c r="L14" i="87"/>
  <c r="K13" i="87"/>
  <c r="L40" i="98"/>
  <c r="K39" i="98"/>
  <c r="L16" i="114"/>
  <c r="K15" i="114"/>
  <c r="L16" i="100"/>
  <c r="K15" i="100"/>
  <c r="L18" i="94"/>
  <c r="K17" i="94"/>
  <c r="L17" i="105"/>
  <c r="K16" i="105"/>
  <c r="L16" i="93"/>
  <c r="K15" i="93"/>
  <c r="L17" i="116"/>
  <c r="K16" i="116"/>
  <c r="K40" i="134"/>
  <c r="L41" i="134"/>
  <c r="P43" i="134" s="1"/>
  <c r="L19" i="108"/>
  <c r="O43" i="108" s="1"/>
  <c r="K18" i="108"/>
  <c r="L39" i="112"/>
  <c r="K38" i="112"/>
  <c r="L18" i="86"/>
  <c r="K17" i="86"/>
  <c r="L16" i="98"/>
  <c r="K15" i="98"/>
  <c r="L39" i="103"/>
  <c r="K38" i="103"/>
  <c r="L42" i="93"/>
  <c r="K41" i="93"/>
  <c r="L15" i="127"/>
  <c r="K14" i="127"/>
  <c r="L38" i="85"/>
  <c r="K37" i="85"/>
  <c r="L41" i="104"/>
  <c r="P43" i="104" s="1"/>
  <c r="K40" i="104"/>
  <c r="L40" i="94"/>
  <c r="K39" i="94"/>
  <c r="H5" i="129"/>
  <c r="H46" i="129"/>
  <c r="F9" i="129"/>
  <c r="O45" i="78"/>
  <c r="H9" i="129" s="1"/>
  <c r="F25" i="129"/>
  <c r="O45" i="91"/>
  <c r="H25" i="129" s="1"/>
  <c r="F11" i="129"/>
  <c r="O45" i="77"/>
  <c r="H11" i="129" s="1"/>
  <c r="F4" i="129"/>
  <c r="P46" i="128"/>
  <c r="H4" i="129" s="1"/>
  <c r="F30" i="141"/>
  <c r="P45" i="98"/>
  <c r="H30" i="141" s="1"/>
  <c r="F22" i="129"/>
  <c r="O45" i="94"/>
  <c r="H22" i="129" s="1"/>
  <c r="F20" i="129"/>
  <c r="O45" i="86"/>
  <c r="H20" i="129" s="1"/>
  <c r="F22" i="141"/>
  <c r="P45" i="94"/>
  <c r="H22" i="141" s="1"/>
  <c r="F7" i="141"/>
  <c r="P45" i="81"/>
  <c r="H7" i="141" s="1"/>
  <c r="F42" i="129"/>
  <c r="O45" i="112"/>
  <c r="H42" i="129" s="1"/>
  <c r="F18" i="129"/>
  <c r="O45" i="88"/>
  <c r="H18" i="129" s="1"/>
  <c r="F31" i="129"/>
  <c r="O45" i="103"/>
  <c r="H31" i="129" s="1"/>
  <c r="L19" i="89"/>
  <c r="O43" i="89" s="1"/>
  <c r="K18" i="89"/>
  <c r="L16" i="97"/>
  <c r="K15" i="97"/>
  <c r="L18" i="91"/>
  <c r="K17" i="91"/>
  <c r="L18" i="77"/>
  <c r="K17" i="77"/>
  <c r="M43" i="128"/>
  <c r="L42" i="128"/>
  <c r="L38" i="87"/>
  <c r="K37" i="87"/>
  <c r="L42" i="97"/>
  <c r="K41" i="97"/>
  <c r="L38" i="99"/>
  <c r="K37" i="99"/>
  <c r="L40" i="96"/>
  <c r="K39" i="96"/>
  <c r="L17" i="113"/>
  <c r="K16" i="113"/>
  <c r="L19" i="115"/>
  <c r="O43" i="115" s="1"/>
  <c r="K18" i="115"/>
  <c r="L17" i="96"/>
  <c r="K16" i="96"/>
  <c r="L39" i="80"/>
  <c r="K38" i="80"/>
  <c r="L42" i="106"/>
  <c r="K41" i="106"/>
  <c r="L40" i="81"/>
  <c r="K39" i="81"/>
  <c r="L41" i="79"/>
  <c r="P43" i="79" s="1"/>
  <c r="K40" i="79"/>
  <c r="L40" i="102"/>
  <c r="K39" i="102"/>
  <c r="L42" i="78"/>
  <c r="K41" i="78"/>
  <c r="L39" i="100"/>
  <c r="K38" i="100"/>
  <c r="L39" i="95"/>
  <c r="K38" i="95"/>
  <c r="L18" i="81"/>
  <c r="K17" i="81"/>
  <c r="L18" i="112"/>
  <c r="K17" i="112"/>
  <c r="L39" i="91"/>
  <c r="K38" i="91"/>
  <c r="L17" i="95"/>
  <c r="K16" i="95"/>
  <c r="L16" i="79"/>
  <c r="K15" i="79"/>
  <c r="L41" i="90"/>
  <c r="P43" i="90" s="1"/>
  <c r="K40" i="90"/>
  <c r="L39" i="86"/>
  <c r="K38" i="86"/>
  <c r="L16" i="106"/>
  <c r="K15" i="106"/>
  <c r="L41" i="83"/>
  <c r="P43" i="83" s="1"/>
  <c r="K40" i="83"/>
  <c r="L16" i="101"/>
  <c r="K15" i="101"/>
  <c r="L40" i="108"/>
  <c r="K39" i="108"/>
  <c r="L18" i="88"/>
  <c r="K17" i="88"/>
  <c r="L17" i="92"/>
  <c r="K16" i="92"/>
  <c r="L41" i="88"/>
  <c r="P43" i="88" s="1"/>
  <c r="K40" i="88"/>
  <c r="L19" i="99"/>
  <c r="O43" i="99" s="1"/>
  <c r="K18" i="99"/>
  <c r="K18" i="134"/>
  <c r="L19" i="134"/>
  <c r="O43" i="134" s="1"/>
  <c r="L15" i="104"/>
  <c r="K14" i="104"/>
  <c r="L41" i="105"/>
  <c r="P43" i="105" s="1"/>
  <c r="K40" i="105"/>
  <c r="L39" i="110"/>
  <c r="K38" i="110"/>
  <c r="L16" i="109"/>
  <c r="K15" i="109"/>
  <c r="L17" i="84"/>
  <c r="K16" i="84"/>
  <c r="L42" i="111"/>
  <c r="K41" i="111"/>
  <c r="L18" i="107"/>
  <c r="K17" i="107"/>
  <c r="L18" i="103"/>
  <c r="K17" i="103"/>
  <c r="L39" i="84"/>
  <c r="K38" i="84"/>
  <c r="L18" i="85"/>
  <c r="K17" i="85"/>
  <c r="L39" i="130"/>
  <c r="K38" i="130"/>
  <c r="L17" i="130"/>
  <c r="K16" i="130"/>
  <c r="L17" i="131"/>
  <c r="K16" i="131"/>
  <c r="L17" i="133"/>
  <c r="K16" i="133"/>
  <c r="L39" i="133"/>
  <c r="K38" i="133"/>
  <c r="L17" i="132"/>
  <c r="K16" i="132"/>
  <c r="L39" i="132"/>
  <c r="K38" i="132"/>
  <c r="L39" i="139"/>
  <c r="K38" i="139"/>
  <c r="L17" i="139"/>
  <c r="K16" i="139"/>
  <c r="L17" i="137"/>
  <c r="K16" i="137"/>
  <c r="L16" i="136"/>
  <c r="K15" i="136"/>
  <c r="L37" i="136"/>
  <c r="K36" i="136"/>
  <c r="L38" i="92" l="1"/>
  <c r="K37" i="92"/>
  <c r="K38" i="89"/>
  <c r="L39" i="89"/>
  <c r="L17" i="83"/>
  <c r="K16" i="83"/>
  <c r="L39" i="115"/>
  <c r="K38" i="115"/>
  <c r="L38" i="116"/>
  <c r="K37" i="116"/>
  <c r="L38" i="113"/>
  <c r="K37" i="113"/>
  <c r="L38" i="82"/>
  <c r="K37" i="82"/>
  <c r="L38" i="114"/>
  <c r="K37" i="114"/>
  <c r="L36" i="101"/>
  <c r="K35" i="101"/>
  <c r="F18" i="141"/>
  <c r="P45" i="88"/>
  <c r="H18" i="141" s="1"/>
  <c r="F45" i="129"/>
  <c r="O45" i="115"/>
  <c r="H45" i="129" s="1"/>
  <c r="F17" i="129"/>
  <c r="O45" i="89"/>
  <c r="H17" i="129" s="1"/>
  <c r="F54" i="141"/>
  <c r="P45" i="131"/>
  <c r="H54" i="141" s="1"/>
  <c r="F49" i="141"/>
  <c r="P45" i="138"/>
  <c r="H49" i="141" s="1"/>
  <c r="L17" i="103"/>
  <c r="K16" i="103"/>
  <c r="L15" i="109"/>
  <c r="K14" i="109"/>
  <c r="O45" i="134"/>
  <c r="H53" i="129" s="1"/>
  <c r="F53" i="129"/>
  <c r="L39" i="108"/>
  <c r="K38" i="108"/>
  <c r="L16" i="95"/>
  <c r="K15" i="95"/>
  <c r="L17" i="81"/>
  <c r="K16" i="81"/>
  <c r="L39" i="102"/>
  <c r="K38" i="102"/>
  <c r="L16" i="113"/>
  <c r="K15" i="113"/>
  <c r="M42" i="128"/>
  <c r="Q44" i="128" s="1"/>
  <c r="L41" i="128"/>
  <c r="L15" i="97"/>
  <c r="K14" i="97"/>
  <c r="L40" i="104"/>
  <c r="K39" i="104"/>
  <c r="L38" i="103"/>
  <c r="K37" i="103"/>
  <c r="L18" i="108"/>
  <c r="K17" i="108"/>
  <c r="L16" i="105"/>
  <c r="K15" i="105"/>
  <c r="L13" i="87"/>
  <c r="K12" i="87"/>
  <c r="L15" i="82"/>
  <c r="K14" i="82"/>
  <c r="L40" i="109"/>
  <c r="K39" i="109"/>
  <c r="L15" i="111"/>
  <c r="K14" i="111"/>
  <c r="L16" i="110"/>
  <c r="K15" i="110"/>
  <c r="F48" i="141"/>
  <c r="P45" i="137"/>
  <c r="H48" i="141" s="1"/>
  <c r="F34" i="141"/>
  <c r="P45" i="105"/>
  <c r="H34" i="141" s="1"/>
  <c r="L38" i="84"/>
  <c r="K37" i="84"/>
  <c r="L17" i="107"/>
  <c r="K16" i="107"/>
  <c r="L16" i="84"/>
  <c r="K15" i="84"/>
  <c r="L38" i="110"/>
  <c r="K37" i="110"/>
  <c r="L14" i="104"/>
  <c r="K13" i="104"/>
  <c r="L40" i="88"/>
  <c r="K39" i="88"/>
  <c r="L17" i="88"/>
  <c r="K16" i="88"/>
  <c r="L15" i="101"/>
  <c r="K14" i="101"/>
  <c r="L15" i="106"/>
  <c r="K14" i="106"/>
  <c r="L38" i="86"/>
  <c r="K37" i="86"/>
  <c r="L15" i="79"/>
  <c r="K14" i="79"/>
  <c r="L17" i="112"/>
  <c r="K16" i="112"/>
  <c r="L38" i="95"/>
  <c r="K37" i="95"/>
  <c r="L41" i="78"/>
  <c r="P43" i="78" s="1"/>
  <c r="K40" i="78"/>
  <c r="L40" i="79"/>
  <c r="K39" i="79"/>
  <c r="L41" i="106"/>
  <c r="P43" i="106" s="1"/>
  <c r="K40" i="106"/>
  <c r="L38" i="80"/>
  <c r="K37" i="80"/>
  <c r="L18" i="115"/>
  <c r="K17" i="115"/>
  <c r="L39" i="96"/>
  <c r="K38" i="96"/>
  <c r="L41" i="97"/>
  <c r="P43" i="97" s="1"/>
  <c r="K40" i="97"/>
  <c r="L17" i="77"/>
  <c r="K16" i="77"/>
  <c r="L18" i="89"/>
  <c r="K17" i="89"/>
  <c r="L39" i="94"/>
  <c r="K38" i="94"/>
  <c r="L37" i="85"/>
  <c r="K36" i="85"/>
  <c r="L41" i="93"/>
  <c r="P43" i="93" s="1"/>
  <c r="K40" i="93"/>
  <c r="L15" i="98"/>
  <c r="K14" i="98"/>
  <c r="L38" i="112"/>
  <c r="K37" i="112"/>
  <c r="F53" i="141"/>
  <c r="P45" i="134"/>
  <c r="H53" i="141" s="1"/>
  <c r="L15" i="93"/>
  <c r="K14" i="93"/>
  <c r="L17" i="94"/>
  <c r="K16" i="94"/>
  <c r="L15" i="114"/>
  <c r="K14" i="114"/>
  <c r="L15" i="80"/>
  <c r="K14" i="80"/>
  <c r="L16" i="102"/>
  <c r="K15" i="102"/>
  <c r="L15" i="90"/>
  <c r="K14" i="90"/>
  <c r="L38" i="107"/>
  <c r="K37" i="107"/>
  <c r="L38" i="127"/>
  <c r="K37" i="127"/>
  <c r="L40" i="131"/>
  <c r="K39" i="131"/>
  <c r="L37" i="77"/>
  <c r="K36" i="77"/>
  <c r="L40" i="138"/>
  <c r="K39" i="138"/>
  <c r="F10" i="141"/>
  <c r="P45" i="79"/>
  <c r="H10" i="141" s="1"/>
  <c r="K39" i="134"/>
  <c r="L40" i="134"/>
  <c r="L17" i="85"/>
  <c r="K16" i="85"/>
  <c r="L41" i="111"/>
  <c r="P43" i="111" s="1"/>
  <c r="K40" i="111"/>
  <c r="L40" i="105"/>
  <c r="K39" i="105"/>
  <c r="L18" i="99"/>
  <c r="K17" i="99"/>
  <c r="L16" i="92"/>
  <c r="K15" i="92"/>
  <c r="L40" i="83"/>
  <c r="K39" i="83"/>
  <c r="L40" i="90"/>
  <c r="K39" i="90"/>
  <c r="L38" i="91"/>
  <c r="K37" i="91"/>
  <c r="L38" i="100"/>
  <c r="K37" i="100"/>
  <c r="L39" i="81"/>
  <c r="K38" i="81"/>
  <c r="L16" i="96"/>
  <c r="K15" i="96"/>
  <c r="L37" i="99"/>
  <c r="K36" i="99"/>
  <c r="L37" i="87"/>
  <c r="K36" i="87"/>
  <c r="L17" i="91"/>
  <c r="K16" i="91"/>
  <c r="L14" i="127"/>
  <c r="K13" i="127"/>
  <c r="L17" i="86"/>
  <c r="K16" i="86"/>
  <c r="L16" i="116"/>
  <c r="K15" i="116"/>
  <c r="L15" i="100"/>
  <c r="K14" i="100"/>
  <c r="L39" i="98"/>
  <c r="K38" i="98"/>
  <c r="L18" i="138"/>
  <c r="K17" i="138"/>
  <c r="M18" i="128"/>
  <c r="L17" i="128"/>
  <c r="L17" i="78"/>
  <c r="K16" i="78"/>
  <c r="K17" i="134"/>
  <c r="L18" i="134"/>
  <c r="F29" i="129"/>
  <c r="O45" i="99"/>
  <c r="F14" i="141"/>
  <c r="P45" i="83"/>
  <c r="H14" i="141" s="1"/>
  <c r="F16" i="141"/>
  <c r="P45" i="90"/>
  <c r="H16" i="141" s="1"/>
  <c r="F35" i="141"/>
  <c r="P45" i="104"/>
  <c r="H35" i="141" s="1"/>
  <c r="F36" i="129"/>
  <c r="O45" i="108"/>
  <c r="H36" i="129" s="1"/>
  <c r="F49" i="129"/>
  <c r="O45" i="138"/>
  <c r="H49" i="129" s="1"/>
  <c r="F39" i="141"/>
  <c r="P45" i="109"/>
  <c r="H39" i="141" s="1"/>
  <c r="L40" i="137"/>
  <c r="K39" i="137"/>
  <c r="L16" i="130"/>
  <c r="K15" i="130"/>
  <c r="L38" i="130"/>
  <c r="K37" i="130"/>
  <c r="L16" i="131"/>
  <c r="K15" i="131"/>
  <c r="L38" i="133"/>
  <c r="K37" i="133"/>
  <c r="L16" i="133"/>
  <c r="K15" i="133"/>
  <c r="L38" i="132"/>
  <c r="K37" i="132"/>
  <c r="L16" i="132"/>
  <c r="K15" i="132"/>
  <c r="L16" i="139"/>
  <c r="K15" i="139"/>
  <c r="L38" i="139"/>
  <c r="K37" i="139"/>
  <c r="L16" i="137"/>
  <c r="K15" i="137"/>
  <c r="L36" i="136"/>
  <c r="K35" i="136"/>
  <c r="L15" i="136"/>
  <c r="K14" i="136"/>
  <c r="L37" i="92" l="1"/>
  <c r="K36" i="92"/>
  <c r="L35" i="101"/>
  <c r="K34" i="101"/>
  <c r="K36" i="114"/>
  <c r="L37" i="114"/>
  <c r="K36" i="82"/>
  <c r="L37" i="82"/>
  <c r="L37" i="113"/>
  <c r="K36" i="113"/>
  <c r="L37" i="116"/>
  <c r="K36" i="116"/>
  <c r="L38" i="115"/>
  <c r="K37" i="115"/>
  <c r="L16" i="83"/>
  <c r="K15" i="83"/>
  <c r="L38" i="89"/>
  <c r="K37" i="89"/>
  <c r="L16" i="78"/>
  <c r="K15" i="78"/>
  <c r="L38" i="98"/>
  <c r="K37" i="98"/>
  <c r="L13" i="127"/>
  <c r="K12" i="127"/>
  <c r="L15" i="96"/>
  <c r="K14" i="96"/>
  <c r="L39" i="90"/>
  <c r="K38" i="90"/>
  <c r="L39" i="105"/>
  <c r="K38" i="105"/>
  <c r="L16" i="85"/>
  <c r="K15" i="85"/>
  <c r="L36" i="77"/>
  <c r="K35" i="77"/>
  <c r="L37" i="107"/>
  <c r="K36" i="107"/>
  <c r="L14" i="98"/>
  <c r="K13" i="98"/>
  <c r="L17" i="89"/>
  <c r="K16" i="89"/>
  <c r="L40" i="97"/>
  <c r="K39" i="97"/>
  <c r="L40" i="106"/>
  <c r="K39" i="106"/>
  <c r="L40" i="78"/>
  <c r="K39" i="78"/>
  <c r="L14" i="79"/>
  <c r="K13" i="79"/>
  <c r="L16" i="88"/>
  <c r="K15" i="88"/>
  <c r="L37" i="110"/>
  <c r="K36" i="110"/>
  <c r="L39" i="109"/>
  <c r="K38" i="109"/>
  <c r="L17" i="108"/>
  <c r="K16" i="108"/>
  <c r="M41" i="128"/>
  <c r="L40" i="128"/>
  <c r="L16" i="103"/>
  <c r="K15" i="103"/>
  <c r="F26" i="141"/>
  <c r="P45" i="97"/>
  <c r="H26" i="141" s="1"/>
  <c r="F38" i="141"/>
  <c r="P45" i="106"/>
  <c r="H38" i="141" s="1"/>
  <c r="F9" i="141"/>
  <c r="P45" i="78"/>
  <c r="H9" i="141" s="1"/>
  <c r="F4" i="141"/>
  <c r="Q46" i="128"/>
  <c r="H4" i="141" s="1"/>
  <c r="L39" i="137"/>
  <c r="K38" i="137"/>
  <c r="L17" i="138"/>
  <c r="K16" i="138"/>
  <c r="L14" i="100"/>
  <c r="K13" i="100"/>
  <c r="L16" i="86"/>
  <c r="K15" i="86"/>
  <c r="L16" i="91"/>
  <c r="K15" i="91"/>
  <c r="L36" i="99"/>
  <c r="K35" i="99"/>
  <c r="L38" i="81"/>
  <c r="K37" i="81"/>
  <c r="L37" i="91"/>
  <c r="K36" i="91"/>
  <c r="L39" i="83"/>
  <c r="K38" i="83"/>
  <c r="L17" i="99"/>
  <c r="K16" i="99"/>
  <c r="L40" i="111"/>
  <c r="K39" i="111"/>
  <c r="L39" i="138"/>
  <c r="K38" i="138"/>
  <c r="L37" i="127"/>
  <c r="K36" i="127"/>
  <c r="L14" i="90"/>
  <c r="K13" i="90"/>
  <c r="L14" i="80"/>
  <c r="K13" i="80"/>
  <c r="L14" i="114"/>
  <c r="K13" i="114"/>
  <c r="L14" i="93"/>
  <c r="K13" i="93"/>
  <c r="L37" i="112"/>
  <c r="K36" i="112"/>
  <c r="L40" i="93"/>
  <c r="K39" i="93"/>
  <c r="L38" i="94"/>
  <c r="K37" i="94"/>
  <c r="L38" i="96"/>
  <c r="K37" i="96"/>
  <c r="L37" i="80"/>
  <c r="K36" i="80"/>
  <c r="L39" i="79"/>
  <c r="K38" i="79"/>
  <c r="L37" i="95"/>
  <c r="K36" i="95"/>
  <c r="L37" i="86"/>
  <c r="K36" i="86"/>
  <c r="L14" i="101"/>
  <c r="K13" i="101"/>
  <c r="L39" i="88"/>
  <c r="K38" i="88"/>
  <c r="L13" i="104"/>
  <c r="K12" i="104"/>
  <c r="L15" i="84"/>
  <c r="K14" i="84"/>
  <c r="L37" i="84"/>
  <c r="K36" i="84"/>
  <c r="L14" i="111"/>
  <c r="K13" i="111"/>
  <c r="L14" i="82"/>
  <c r="K13" i="82"/>
  <c r="L15" i="105"/>
  <c r="K14" i="105"/>
  <c r="L37" i="103"/>
  <c r="K36" i="103"/>
  <c r="L14" i="97"/>
  <c r="K13" i="97"/>
  <c r="L15" i="113"/>
  <c r="K14" i="113"/>
  <c r="L38" i="102"/>
  <c r="K37" i="102"/>
  <c r="L15" i="95"/>
  <c r="K14" i="95"/>
  <c r="L38" i="108"/>
  <c r="K37" i="108"/>
  <c r="L14" i="109"/>
  <c r="K13" i="109"/>
  <c r="H29" i="129"/>
  <c r="M17" i="128"/>
  <c r="L16" i="128"/>
  <c r="L15" i="116"/>
  <c r="K14" i="116"/>
  <c r="L36" i="87"/>
  <c r="K35" i="87"/>
  <c r="L37" i="100"/>
  <c r="K36" i="100"/>
  <c r="L15" i="92"/>
  <c r="K14" i="92"/>
  <c r="K38" i="131"/>
  <c r="L39" i="131"/>
  <c r="L15" i="102"/>
  <c r="K14" i="102"/>
  <c r="L16" i="94"/>
  <c r="K15" i="94"/>
  <c r="L36" i="85"/>
  <c r="K35" i="85"/>
  <c r="L16" i="77"/>
  <c r="K15" i="77"/>
  <c r="L17" i="115"/>
  <c r="K16" i="115"/>
  <c r="L16" i="112"/>
  <c r="K15" i="112"/>
  <c r="L14" i="106"/>
  <c r="K13" i="106"/>
  <c r="L16" i="107"/>
  <c r="K15" i="107"/>
  <c r="L15" i="110"/>
  <c r="K14" i="110"/>
  <c r="L12" i="87"/>
  <c r="K11" i="87"/>
  <c r="L39" i="104"/>
  <c r="K38" i="104"/>
  <c r="L16" i="81"/>
  <c r="K15" i="81"/>
  <c r="K16" i="134"/>
  <c r="L17" i="134"/>
  <c r="F41" i="141"/>
  <c r="P45" i="111"/>
  <c r="H41" i="141" s="1"/>
  <c r="L39" i="134"/>
  <c r="K38" i="134"/>
  <c r="F23" i="141"/>
  <c r="P45" i="93"/>
  <c r="H23" i="141" s="1"/>
  <c r="L37" i="130"/>
  <c r="K36" i="130"/>
  <c r="L15" i="130"/>
  <c r="K14" i="130"/>
  <c r="L15" i="131"/>
  <c r="K14" i="131"/>
  <c r="L15" i="133"/>
  <c r="K14" i="133"/>
  <c r="L37" i="133"/>
  <c r="K36" i="133"/>
  <c r="L15" i="132"/>
  <c r="K14" i="132"/>
  <c r="L37" i="132"/>
  <c r="K36" i="132"/>
  <c r="L37" i="139"/>
  <c r="K36" i="139"/>
  <c r="L15" i="139"/>
  <c r="K14" i="139"/>
  <c r="L15" i="137"/>
  <c r="K14" i="137"/>
  <c r="L14" i="136"/>
  <c r="K13" i="136"/>
  <c r="L35" i="136"/>
  <c r="K34" i="136"/>
  <c r="L36" i="92" l="1"/>
  <c r="K35" i="92"/>
  <c r="L37" i="89"/>
  <c r="K36" i="89"/>
  <c r="L15" i="83"/>
  <c r="K14" i="83"/>
  <c r="L37" i="115"/>
  <c r="K36" i="115"/>
  <c r="L36" i="116"/>
  <c r="K35" i="116"/>
  <c r="L36" i="113"/>
  <c r="K35" i="113"/>
  <c r="K33" i="101"/>
  <c r="L34" i="101"/>
  <c r="L36" i="82"/>
  <c r="K35" i="82"/>
  <c r="L36" i="114"/>
  <c r="K35" i="114"/>
  <c r="L38" i="134"/>
  <c r="K37" i="134"/>
  <c r="L14" i="110"/>
  <c r="K13" i="110"/>
  <c r="L15" i="112"/>
  <c r="K14" i="112"/>
  <c r="L15" i="94"/>
  <c r="K14" i="94"/>
  <c r="L36" i="100"/>
  <c r="K35" i="100"/>
  <c r="L37" i="102"/>
  <c r="K36" i="102"/>
  <c r="L14" i="105"/>
  <c r="K13" i="105"/>
  <c r="L14" i="84"/>
  <c r="K13" i="84"/>
  <c r="L36" i="86"/>
  <c r="K35" i="86"/>
  <c r="L36" i="80"/>
  <c r="K35" i="80"/>
  <c r="L37" i="94"/>
  <c r="K36" i="94"/>
  <c r="L36" i="112"/>
  <c r="K35" i="112"/>
  <c r="L13" i="90"/>
  <c r="K12" i="90"/>
  <c r="L39" i="111"/>
  <c r="K38" i="111"/>
  <c r="L37" i="81"/>
  <c r="K36" i="81"/>
  <c r="L13" i="100"/>
  <c r="K12" i="100"/>
  <c r="L16" i="108"/>
  <c r="K15" i="108"/>
  <c r="L13" i="79"/>
  <c r="K12" i="79"/>
  <c r="L39" i="106"/>
  <c r="K38" i="106"/>
  <c r="L16" i="89"/>
  <c r="K15" i="89"/>
  <c r="L35" i="77"/>
  <c r="K34" i="77"/>
  <c r="L38" i="105"/>
  <c r="K37" i="105"/>
  <c r="L14" i="96"/>
  <c r="K13" i="96"/>
  <c r="L16" i="134"/>
  <c r="K15" i="134"/>
  <c r="L38" i="131"/>
  <c r="K37" i="131"/>
  <c r="L15" i="81"/>
  <c r="K14" i="81"/>
  <c r="L11" i="87"/>
  <c r="K10" i="87"/>
  <c r="L15" i="107"/>
  <c r="K14" i="107"/>
  <c r="L13" i="106"/>
  <c r="K12" i="106"/>
  <c r="L16" i="115"/>
  <c r="K15" i="115"/>
  <c r="L35" i="85"/>
  <c r="K34" i="85"/>
  <c r="L14" i="102"/>
  <c r="K13" i="102"/>
  <c r="L14" i="92"/>
  <c r="K13" i="92"/>
  <c r="L35" i="87"/>
  <c r="K34" i="87"/>
  <c r="M16" i="128"/>
  <c r="L15" i="128"/>
  <c r="L13" i="109"/>
  <c r="K12" i="109"/>
  <c r="L14" i="95"/>
  <c r="K13" i="95"/>
  <c r="L14" i="113"/>
  <c r="K13" i="113"/>
  <c r="L36" i="103"/>
  <c r="K35" i="103"/>
  <c r="L13" i="82"/>
  <c r="K12" i="82"/>
  <c r="L36" i="84"/>
  <c r="K35" i="84"/>
  <c r="L12" i="104"/>
  <c r="K11" i="104"/>
  <c r="L13" i="101"/>
  <c r="K12" i="101"/>
  <c r="L38" i="79"/>
  <c r="K37" i="79"/>
  <c r="L37" i="96"/>
  <c r="K36" i="96"/>
  <c r="L39" i="93"/>
  <c r="K38" i="93"/>
  <c r="L13" i="93"/>
  <c r="K12" i="93"/>
  <c r="L13" i="80"/>
  <c r="K12" i="80"/>
  <c r="L36" i="127"/>
  <c r="K35" i="127"/>
  <c r="L38" i="138"/>
  <c r="K37" i="138"/>
  <c r="L16" i="99"/>
  <c r="K15" i="99"/>
  <c r="L36" i="91"/>
  <c r="K35" i="91"/>
  <c r="L35" i="99"/>
  <c r="K34" i="99"/>
  <c r="L15" i="86"/>
  <c r="K14" i="86"/>
  <c r="L16" i="138"/>
  <c r="K15" i="138"/>
  <c r="K37" i="137"/>
  <c r="L38" i="137"/>
  <c r="M40" i="128"/>
  <c r="L39" i="128"/>
  <c r="L38" i="109"/>
  <c r="K37" i="109"/>
  <c r="L15" i="88"/>
  <c r="K14" i="88"/>
  <c r="L39" i="78"/>
  <c r="K38" i="78"/>
  <c r="L39" i="97"/>
  <c r="K38" i="97"/>
  <c r="L13" i="98"/>
  <c r="K12" i="98"/>
  <c r="L36" i="107"/>
  <c r="K35" i="107"/>
  <c r="L15" i="85"/>
  <c r="K14" i="85"/>
  <c r="L38" i="90"/>
  <c r="K37" i="90"/>
  <c r="L12" i="127"/>
  <c r="K11" i="127"/>
  <c r="L15" i="78"/>
  <c r="K14" i="78"/>
  <c r="L38" i="104"/>
  <c r="K37" i="104"/>
  <c r="L15" i="77"/>
  <c r="K14" i="77"/>
  <c r="L14" i="116"/>
  <c r="K13" i="116"/>
  <c r="L37" i="108"/>
  <c r="K36" i="108"/>
  <c r="L13" i="97"/>
  <c r="K12" i="97"/>
  <c r="L13" i="111"/>
  <c r="K12" i="111"/>
  <c r="L38" i="88"/>
  <c r="K37" i="88"/>
  <c r="L36" i="95"/>
  <c r="K35" i="95"/>
  <c r="L13" i="114"/>
  <c r="K12" i="114"/>
  <c r="L38" i="83"/>
  <c r="K37" i="83"/>
  <c r="L15" i="91"/>
  <c r="K14" i="91"/>
  <c r="L15" i="103"/>
  <c r="K14" i="103"/>
  <c r="L36" i="110"/>
  <c r="K35" i="110"/>
  <c r="L37" i="98"/>
  <c r="K36" i="98"/>
  <c r="L14" i="130"/>
  <c r="K13" i="130"/>
  <c r="L36" i="130"/>
  <c r="K35" i="130"/>
  <c r="L14" i="131"/>
  <c r="K13" i="131"/>
  <c r="L36" i="133"/>
  <c r="K35" i="133"/>
  <c r="L14" i="133"/>
  <c r="K13" i="133"/>
  <c r="L36" i="132"/>
  <c r="K35" i="132"/>
  <c r="L14" i="132"/>
  <c r="K13" i="132"/>
  <c r="L14" i="139"/>
  <c r="K13" i="139"/>
  <c r="L36" i="139"/>
  <c r="K35" i="139"/>
  <c r="L14" i="137"/>
  <c r="K13" i="137"/>
  <c r="L34" i="136"/>
  <c r="K33" i="136"/>
  <c r="L13" i="136"/>
  <c r="K12" i="136"/>
  <c r="L35" i="92" l="1"/>
  <c r="K34" i="92"/>
  <c r="K34" i="114"/>
  <c r="L35" i="114"/>
  <c r="L35" i="82"/>
  <c r="K34" i="82"/>
  <c r="L35" i="113"/>
  <c r="K34" i="113"/>
  <c r="L35" i="116"/>
  <c r="K34" i="116"/>
  <c r="L36" i="115"/>
  <c r="K35" i="115"/>
  <c r="L14" i="83"/>
  <c r="K13" i="83"/>
  <c r="L36" i="89"/>
  <c r="K35" i="89"/>
  <c r="L33" i="101"/>
  <c r="K32" i="101"/>
  <c r="L36" i="98"/>
  <c r="K35" i="98"/>
  <c r="L37" i="83"/>
  <c r="K36" i="83"/>
  <c r="L35" i="95"/>
  <c r="K34" i="95"/>
  <c r="L36" i="108"/>
  <c r="K35" i="108"/>
  <c r="L14" i="77"/>
  <c r="K13" i="77"/>
  <c r="L11" i="127"/>
  <c r="K10" i="127"/>
  <c r="L12" i="98"/>
  <c r="K11" i="98"/>
  <c r="L37" i="109"/>
  <c r="K36" i="109"/>
  <c r="L15" i="138"/>
  <c r="K14" i="138"/>
  <c r="L15" i="99"/>
  <c r="K14" i="99"/>
  <c r="L12" i="93"/>
  <c r="K11" i="93"/>
  <c r="L37" i="79"/>
  <c r="K36" i="79"/>
  <c r="L35" i="84"/>
  <c r="K34" i="84"/>
  <c r="L13" i="95"/>
  <c r="K12" i="95"/>
  <c r="L13" i="92"/>
  <c r="K12" i="92"/>
  <c r="L12" i="106"/>
  <c r="K11" i="106"/>
  <c r="L37" i="131"/>
  <c r="K36" i="131"/>
  <c r="L34" i="77"/>
  <c r="K33" i="77"/>
  <c r="L15" i="89"/>
  <c r="K14" i="89"/>
  <c r="L38" i="111"/>
  <c r="K37" i="111"/>
  <c r="L35" i="80"/>
  <c r="K34" i="80"/>
  <c r="L36" i="102"/>
  <c r="K35" i="102"/>
  <c r="L14" i="94"/>
  <c r="K13" i="94"/>
  <c r="L35" i="110"/>
  <c r="K34" i="110"/>
  <c r="L14" i="91"/>
  <c r="K13" i="91"/>
  <c r="L37" i="88"/>
  <c r="K36" i="88"/>
  <c r="L12" i="97"/>
  <c r="K11" i="97"/>
  <c r="L13" i="116"/>
  <c r="K12" i="116"/>
  <c r="L14" i="78"/>
  <c r="K13" i="78"/>
  <c r="L37" i="90"/>
  <c r="K36" i="90"/>
  <c r="L35" i="107"/>
  <c r="K34" i="107"/>
  <c r="L38" i="97"/>
  <c r="K37" i="97"/>
  <c r="L14" i="88"/>
  <c r="K13" i="88"/>
  <c r="M39" i="128"/>
  <c r="L38" i="128"/>
  <c r="L14" i="86"/>
  <c r="K13" i="86"/>
  <c r="L35" i="91"/>
  <c r="K34" i="91"/>
  <c r="K36" i="138"/>
  <c r="L37" i="138"/>
  <c r="L12" i="80"/>
  <c r="K11" i="80"/>
  <c r="L38" i="93"/>
  <c r="K37" i="93"/>
  <c r="L36" i="96"/>
  <c r="K35" i="96"/>
  <c r="L11" i="104"/>
  <c r="K10" i="104"/>
  <c r="L12" i="82"/>
  <c r="K11" i="82"/>
  <c r="L13" i="113"/>
  <c r="K12" i="113"/>
  <c r="L12" i="109"/>
  <c r="K11" i="109"/>
  <c r="L34" i="87"/>
  <c r="K33" i="87"/>
  <c r="L13" i="102"/>
  <c r="K12" i="102"/>
  <c r="L15" i="115"/>
  <c r="K14" i="115"/>
  <c r="L14" i="107"/>
  <c r="K13" i="107"/>
  <c r="L14" i="81"/>
  <c r="K13" i="81"/>
  <c r="L15" i="134"/>
  <c r="K14" i="134"/>
  <c r="L37" i="105"/>
  <c r="K36" i="105"/>
  <c r="L38" i="106"/>
  <c r="K37" i="106"/>
  <c r="L15" i="108"/>
  <c r="K14" i="108"/>
  <c r="L36" i="81"/>
  <c r="K35" i="81"/>
  <c r="L12" i="90"/>
  <c r="K11" i="90"/>
  <c r="L36" i="94"/>
  <c r="K35" i="94"/>
  <c r="L35" i="86"/>
  <c r="K34" i="86"/>
  <c r="L13" i="105"/>
  <c r="K12" i="105"/>
  <c r="L35" i="100"/>
  <c r="K34" i="100"/>
  <c r="L14" i="112"/>
  <c r="K13" i="112"/>
  <c r="L37" i="134"/>
  <c r="K36" i="134"/>
  <c r="L14" i="103"/>
  <c r="K13" i="103"/>
  <c r="L12" i="114"/>
  <c r="K11" i="114"/>
  <c r="L12" i="111"/>
  <c r="K11" i="111"/>
  <c r="L37" i="104"/>
  <c r="K36" i="104"/>
  <c r="L14" i="85"/>
  <c r="K13" i="85"/>
  <c r="L38" i="78"/>
  <c r="K37" i="78"/>
  <c r="L34" i="99"/>
  <c r="K33" i="99"/>
  <c r="L35" i="127"/>
  <c r="K34" i="127"/>
  <c r="L12" i="101"/>
  <c r="K11" i="101"/>
  <c r="L35" i="103"/>
  <c r="K34" i="103"/>
  <c r="M15" i="128"/>
  <c r="L14" i="128"/>
  <c r="L34" i="85"/>
  <c r="K33" i="85"/>
  <c r="L10" i="87"/>
  <c r="K9" i="87"/>
  <c r="L13" i="96"/>
  <c r="K12" i="96"/>
  <c r="L12" i="79"/>
  <c r="K11" i="79"/>
  <c r="L12" i="100"/>
  <c r="K11" i="100"/>
  <c r="L35" i="112"/>
  <c r="K34" i="112"/>
  <c r="L13" i="84"/>
  <c r="K12" i="84"/>
  <c r="L13" i="110"/>
  <c r="K12" i="110"/>
  <c r="L37" i="137"/>
  <c r="K36" i="137"/>
  <c r="L35" i="130"/>
  <c r="K34" i="130"/>
  <c r="L13" i="130"/>
  <c r="K12" i="130"/>
  <c r="L13" i="131"/>
  <c r="K12" i="131"/>
  <c r="L13" i="133"/>
  <c r="K12" i="133"/>
  <c r="L35" i="133"/>
  <c r="K34" i="133"/>
  <c r="L13" i="132"/>
  <c r="K12" i="132"/>
  <c r="L35" i="132"/>
  <c r="K34" i="132"/>
  <c r="L35" i="139"/>
  <c r="K34" i="139"/>
  <c r="L13" i="139"/>
  <c r="K12" i="139"/>
  <c r="L13" i="137"/>
  <c r="K12" i="137"/>
  <c r="L12" i="136"/>
  <c r="K11" i="136"/>
  <c r="L33" i="136"/>
  <c r="K32" i="136"/>
  <c r="L34" i="92" l="1"/>
  <c r="K33" i="92"/>
  <c r="L32" i="101"/>
  <c r="K31" i="101"/>
  <c r="K34" i="89"/>
  <c r="L35" i="89"/>
  <c r="L13" i="83"/>
  <c r="K12" i="83"/>
  <c r="L35" i="115"/>
  <c r="K34" i="115"/>
  <c r="L34" i="116"/>
  <c r="K33" i="116"/>
  <c r="L34" i="113"/>
  <c r="K33" i="113"/>
  <c r="L34" i="82"/>
  <c r="K33" i="82"/>
  <c r="L34" i="114"/>
  <c r="K33" i="114"/>
  <c r="L34" i="112"/>
  <c r="K33" i="112"/>
  <c r="L11" i="79"/>
  <c r="K10" i="79"/>
  <c r="M14" i="128"/>
  <c r="L13" i="128"/>
  <c r="L11" i="111"/>
  <c r="K10" i="111"/>
  <c r="L13" i="112"/>
  <c r="K12" i="112"/>
  <c r="L35" i="94"/>
  <c r="K34" i="94"/>
  <c r="L14" i="108"/>
  <c r="K13" i="108"/>
  <c r="L13" i="107"/>
  <c r="K12" i="107"/>
  <c r="L11" i="109"/>
  <c r="K10" i="109"/>
  <c r="L35" i="96"/>
  <c r="K34" i="96"/>
  <c r="L34" i="91"/>
  <c r="K33" i="91"/>
  <c r="L37" i="97"/>
  <c r="K36" i="97"/>
  <c r="L36" i="90"/>
  <c r="K35" i="90"/>
  <c r="L13" i="94"/>
  <c r="K12" i="94"/>
  <c r="L11" i="106"/>
  <c r="K10" i="106"/>
  <c r="L36" i="79"/>
  <c r="K35" i="79"/>
  <c r="L14" i="99"/>
  <c r="K13" i="99"/>
  <c r="L10" i="127"/>
  <c r="K9" i="127"/>
  <c r="L35" i="108"/>
  <c r="K34" i="108"/>
  <c r="L36" i="137"/>
  <c r="K35" i="137"/>
  <c r="L12" i="84"/>
  <c r="K11" i="84"/>
  <c r="L11" i="100"/>
  <c r="K10" i="100"/>
  <c r="L12" i="96"/>
  <c r="K11" i="96"/>
  <c r="L33" i="85"/>
  <c r="K32" i="85"/>
  <c r="L34" i="103"/>
  <c r="K33" i="103"/>
  <c r="L33" i="99"/>
  <c r="K32" i="99"/>
  <c r="L37" i="78"/>
  <c r="K36" i="78"/>
  <c r="L36" i="104"/>
  <c r="K35" i="104"/>
  <c r="L11" i="114"/>
  <c r="K10" i="114"/>
  <c r="L36" i="134"/>
  <c r="K35" i="134"/>
  <c r="L34" i="100"/>
  <c r="K33" i="100"/>
  <c r="L34" i="86"/>
  <c r="K33" i="86"/>
  <c r="L11" i="90"/>
  <c r="K10" i="90"/>
  <c r="L37" i="106"/>
  <c r="K36" i="106"/>
  <c r="L36" i="105"/>
  <c r="K35" i="105"/>
  <c r="L13" i="81"/>
  <c r="K12" i="81"/>
  <c r="L14" i="115"/>
  <c r="K13" i="115"/>
  <c r="L33" i="87"/>
  <c r="K32" i="87"/>
  <c r="L12" i="113"/>
  <c r="K11" i="113"/>
  <c r="L10" i="104"/>
  <c r="K9" i="104"/>
  <c r="L37" i="93"/>
  <c r="K36" i="93"/>
  <c r="L13" i="86"/>
  <c r="K12" i="86"/>
  <c r="L13" i="88"/>
  <c r="K12" i="88"/>
  <c r="L34" i="107"/>
  <c r="K33" i="107"/>
  <c r="L13" i="78"/>
  <c r="K12" i="78"/>
  <c r="L12" i="116"/>
  <c r="K11" i="116"/>
  <c r="L36" i="88"/>
  <c r="K35" i="88"/>
  <c r="L34" i="110"/>
  <c r="K33" i="110"/>
  <c r="L35" i="102"/>
  <c r="K34" i="102"/>
  <c r="L37" i="111"/>
  <c r="K36" i="111"/>
  <c r="L14" i="89"/>
  <c r="K13" i="89"/>
  <c r="L36" i="131"/>
  <c r="K35" i="131"/>
  <c r="L12" i="92"/>
  <c r="K11" i="92"/>
  <c r="L34" i="84"/>
  <c r="K33" i="84"/>
  <c r="L11" i="93"/>
  <c r="K10" i="93"/>
  <c r="L14" i="138"/>
  <c r="K13" i="138"/>
  <c r="L11" i="98"/>
  <c r="K10" i="98"/>
  <c r="L13" i="77"/>
  <c r="K12" i="77"/>
  <c r="L34" i="95"/>
  <c r="K33" i="95"/>
  <c r="L35" i="98"/>
  <c r="K34" i="98"/>
  <c r="L12" i="110"/>
  <c r="K11" i="110"/>
  <c r="L9" i="87"/>
  <c r="K8" i="87"/>
  <c r="L11" i="101"/>
  <c r="K10" i="101"/>
  <c r="L34" i="127"/>
  <c r="K33" i="127"/>
  <c r="L13" i="85"/>
  <c r="K12" i="85"/>
  <c r="L13" i="103"/>
  <c r="K12" i="103"/>
  <c r="L12" i="105"/>
  <c r="K11" i="105"/>
  <c r="L35" i="81"/>
  <c r="K34" i="81"/>
  <c r="L14" i="134"/>
  <c r="K13" i="134"/>
  <c r="L12" i="102"/>
  <c r="K11" i="102"/>
  <c r="L11" i="82"/>
  <c r="K10" i="82"/>
  <c r="L11" i="80"/>
  <c r="K10" i="80"/>
  <c r="M38" i="128"/>
  <c r="L37" i="128"/>
  <c r="L11" i="97"/>
  <c r="K10" i="97"/>
  <c r="L13" i="91"/>
  <c r="K12" i="91"/>
  <c r="L34" i="80"/>
  <c r="K33" i="80"/>
  <c r="L33" i="77"/>
  <c r="K32" i="77"/>
  <c r="L12" i="95"/>
  <c r="K11" i="95"/>
  <c r="L36" i="109"/>
  <c r="K35" i="109"/>
  <c r="L36" i="83"/>
  <c r="K35" i="83"/>
  <c r="K35" i="138"/>
  <c r="L36" i="138"/>
  <c r="L12" i="130"/>
  <c r="K11" i="130"/>
  <c r="L34" i="130"/>
  <c r="K33" i="130"/>
  <c r="L12" i="131"/>
  <c r="K11" i="131"/>
  <c r="L34" i="133"/>
  <c r="K33" i="133"/>
  <c r="L12" i="133"/>
  <c r="K11" i="133"/>
  <c r="L34" i="132"/>
  <c r="K33" i="132"/>
  <c r="L12" i="132"/>
  <c r="K11" i="132"/>
  <c r="L12" i="139"/>
  <c r="K11" i="139"/>
  <c r="L34" i="139"/>
  <c r="K33" i="139"/>
  <c r="L12" i="137"/>
  <c r="K11" i="137"/>
  <c r="L32" i="136"/>
  <c r="K31" i="136"/>
  <c r="L11" i="136"/>
  <c r="K10" i="136"/>
  <c r="L33" i="92" l="1"/>
  <c r="K32" i="92"/>
  <c r="L33" i="114"/>
  <c r="K32" i="114"/>
  <c r="K32" i="82"/>
  <c r="L33" i="82"/>
  <c r="L33" i="113"/>
  <c r="K32" i="113"/>
  <c r="L33" i="116"/>
  <c r="K32" i="116"/>
  <c r="L34" i="115"/>
  <c r="K33" i="115"/>
  <c r="L12" i="83"/>
  <c r="K11" i="83"/>
  <c r="K30" i="101"/>
  <c r="L31" i="101"/>
  <c r="L34" i="89"/>
  <c r="K33" i="89"/>
  <c r="L32" i="77"/>
  <c r="K31" i="77"/>
  <c r="L11" i="102"/>
  <c r="K10" i="102"/>
  <c r="L12" i="103"/>
  <c r="K11" i="103"/>
  <c r="L8" i="87"/>
  <c r="K7" i="87"/>
  <c r="L12" i="77"/>
  <c r="K11" i="77"/>
  <c r="L33" i="84"/>
  <c r="K32" i="84"/>
  <c r="L36" i="111"/>
  <c r="K35" i="111"/>
  <c r="L35" i="88"/>
  <c r="K34" i="88"/>
  <c r="L12" i="88"/>
  <c r="K11" i="88"/>
  <c r="L11" i="113"/>
  <c r="K10" i="113"/>
  <c r="L35" i="105"/>
  <c r="K34" i="105"/>
  <c r="L33" i="86"/>
  <c r="K32" i="86"/>
  <c r="L32" i="99"/>
  <c r="K31" i="99"/>
  <c r="L11" i="96"/>
  <c r="K10" i="96"/>
  <c r="L34" i="108"/>
  <c r="K33" i="108"/>
  <c r="L10" i="106"/>
  <c r="K9" i="106"/>
  <c r="L35" i="90"/>
  <c r="K34" i="90"/>
  <c r="L10" i="109"/>
  <c r="K9" i="109"/>
  <c r="L10" i="111"/>
  <c r="K9" i="111"/>
  <c r="M13" i="128"/>
  <c r="L12" i="128"/>
  <c r="L35" i="83"/>
  <c r="K34" i="83"/>
  <c r="L11" i="95"/>
  <c r="K10" i="95"/>
  <c r="L33" i="80"/>
  <c r="K32" i="80"/>
  <c r="L10" i="97"/>
  <c r="K9" i="97"/>
  <c r="M37" i="128"/>
  <c r="L36" i="128"/>
  <c r="L10" i="82"/>
  <c r="K9" i="82"/>
  <c r="L13" i="134"/>
  <c r="K12" i="134"/>
  <c r="L11" i="105"/>
  <c r="K10" i="105"/>
  <c r="L12" i="85"/>
  <c r="K11" i="85"/>
  <c r="L10" i="101"/>
  <c r="K9" i="101"/>
  <c r="L11" i="110"/>
  <c r="K10" i="110"/>
  <c r="L33" i="95"/>
  <c r="K32" i="95"/>
  <c r="L10" i="98"/>
  <c r="K9" i="98"/>
  <c r="L10" i="93"/>
  <c r="K9" i="93"/>
  <c r="L11" i="92"/>
  <c r="K10" i="92"/>
  <c r="L13" i="89"/>
  <c r="K12" i="89"/>
  <c r="L34" i="102"/>
  <c r="K33" i="102"/>
  <c r="L11" i="116"/>
  <c r="K10" i="116"/>
  <c r="L33" i="107"/>
  <c r="K32" i="107"/>
  <c r="L12" i="86"/>
  <c r="K11" i="86"/>
  <c r="L9" i="104"/>
  <c r="K8" i="104"/>
  <c r="L32" i="87"/>
  <c r="K31" i="87"/>
  <c r="L12" i="81"/>
  <c r="K11" i="81"/>
  <c r="L36" i="106"/>
  <c r="K35" i="106"/>
  <c r="L10" i="90"/>
  <c r="K9" i="90"/>
  <c r="L33" i="100"/>
  <c r="K32" i="100"/>
  <c r="L10" i="114"/>
  <c r="K9" i="114"/>
  <c r="L36" i="78"/>
  <c r="K35" i="78"/>
  <c r="L32" i="85"/>
  <c r="K31" i="85"/>
  <c r="L10" i="100"/>
  <c r="K9" i="100"/>
  <c r="L35" i="137"/>
  <c r="K34" i="137"/>
  <c r="L9" i="127"/>
  <c r="K8" i="127"/>
  <c r="L35" i="79"/>
  <c r="K34" i="79"/>
  <c r="L36" i="97"/>
  <c r="K35" i="97"/>
  <c r="L34" i="96"/>
  <c r="K33" i="96"/>
  <c r="L12" i="107"/>
  <c r="K11" i="107"/>
  <c r="L13" i="108"/>
  <c r="K12" i="108"/>
  <c r="L12" i="112"/>
  <c r="K11" i="112"/>
  <c r="L10" i="79"/>
  <c r="K9" i="79"/>
  <c r="L35" i="109"/>
  <c r="K34" i="109"/>
  <c r="L12" i="91"/>
  <c r="K11" i="91"/>
  <c r="L10" i="80"/>
  <c r="K9" i="80"/>
  <c r="L34" i="81"/>
  <c r="K33" i="81"/>
  <c r="L33" i="127"/>
  <c r="K32" i="127"/>
  <c r="L34" i="98"/>
  <c r="K33" i="98"/>
  <c r="L13" i="138"/>
  <c r="K12" i="138"/>
  <c r="L35" i="131"/>
  <c r="K34" i="131"/>
  <c r="L33" i="110"/>
  <c r="K32" i="110"/>
  <c r="L12" i="78"/>
  <c r="K11" i="78"/>
  <c r="L36" i="93"/>
  <c r="K35" i="93"/>
  <c r="L13" i="115"/>
  <c r="K12" i="115"/>
  <c r="L35" i="134"/>
  <c r="K34" i="134"/>
  <c r="L35" i="104"/>
  <c r="K34" i="104"/>
  <c r="L33" i="103"/>
  <c r="K32" i="103"/>
  <c r="L11" i="84"/>
  <c r="K10" i="84"/>
  <c r="L13" i="99"/>
  <c r="K12" i="99"/>
  <c r="L12" i="94"/>
  <c r="K11" i="94"/>
  <c r="L33" i="91"/>
  <c r="K32" i="91"/>
  <c r="L34" i="94"/>
  <c r="K33" i="94"/>
  <c r="L33" i="112"/>
  <c r="K32" i="112"/>
  <c r="L35" i="138"/>
  <c r="K34" i="138"/>
  <c r="L33" i="130"/>
  <c r="K32" i="130"/>
  <c r="L11" i="130"/>
  <c r="K10" i="130"/>
  <c r="L11" i="131"/>
  <c r="K10" i="131"/>
  <c r="L11" i="133"/>
  <c r="K10" i="133"/>
  <c r="L33" i="133"/>
  <c r="K32" i="133"/>
  <c r="L11" i="132"/>
  <c r="K10" i="132"/>
  <c r="L33" i="132"/>
  <c r="K32" i="132"/>
  <c r="L33" i="139"/>
  <c r="K32" i="139"/>
  <c r="L11" i="139"/>
  <c r="K10" i="139"/>
  <c r="L11" i="137"/>
  <c r="K10" i="137"/>
  <c r="L10" i="136"/>
  <c r="K9" i="136"/>
  <c r="L31" i="136"/>
  <c r="K30" i="136"/>
  <c r="L32" i="92" l="1"/>
  <c r="K31" i="92"/>
  <c r="L33" i="89"/>
  <c r="K32" i="89"/>
  <c r="L11" i="83"/>
  <c r="K10" i="83"/>
  <c r="L33" i="115"/>
  <c r="K32" i="115"/>
  <c r="L32" i="116"/>
  <c r="K31" i="116"/>
  <c r="L32" i="113"/>
  <c r="K31" i="113"/>
  <c r="K31" i="114"/>
  <c r="L32" i="114"/>
  <c r="L30" i="101"/>
  <c r="K29" i="101"/>
  <c r="L32" i="82"/>
  <c r="K31" i="82"/>
  <c r="L34" i="138"/>
  <c r="K33" i="138"/>
  <c r="L11" i="94"/>
  <c r="K10" i="94"/>
  <c r="L34" i="104"/>
  <c r="K33" i="104"/>
  <c r="L35" i="93"/>
  <c r="K34" i="93"/>
  <c r="K11" i="138"/>
  <c r="L12" i="138"/>
  <c r="L9" i="80"/>
  <c r="K8" i="80"/>
  <c r="L9" i="79"/>
  <c r="K8" i="79"/>
  <c r="L11" i="107"/>
  <c r="K10" i="107"/>
  <c r="L8" i="127"/>
  <c r="K7" i="127"/>
  <c r="L9" i="90"/>
  <c r="K8" i="90"/>
  <c r="L8" i="104"/>
  <c r="K7" i="104"/>
  <c r="L9" i="93"/>
  <c r="K8" i="93"/>
  <c r="L9" i="101"/>
  <c r="K8" i="101"/>
  <c r="L10" i="105"/>
  <c r="K9" i="105"/>
  <c r="L9" i="97"/>
  <c r="K8" i="97"/>
  <c r="M12" i="128"/>
  <c r="L11" i="128"/>
  <c r="L33" i="108"/>
  <c r="K32" i="108"/>
  <c r="L34" i="105"/>
  <c r="K33" i="105"/>
  <c r="L11" i="88"/>
  <c r="K10" i="88"/>
  <c r="L11" i="77"/>
  <c r="K10" i="77"/>
  <c r="L11" i="103"/>
  <c r="K10" i="103"/>
  <c r="L32" i="112"/>
  <c r="K31" i="112"/>
  <c r="L32" i="91"/>
  <c r="K31" i="91"/>
  <c r="L12" i="99"/>
  <c r="K11" i="99"/>
  <c r="L32" i="103"/>
  <c r="K31" i="103"/>
  <c r="L34" i="134"/>
  <c r="K33" i="134"/>
  <c r="L12" i="115"/>
  <c r="K11" i="115"/>
  <c r="L11" i="78"/>
  <c r="K10" i="78"/>
  <c r="L34" i="131"/>
  <c r="K33" i="131"/>
  <c r="L33" i="98"/>
  <c r="K32" i="98"/>
  <c r="L33" i="81"/>
  <c r="K32" i="81"/>
  <c r="L11" i="91"/>
  <c r="K10" i="91"/>
  <c r="L12" i="108"/>
  <c r="K11" i="108"/>
  <c r="L33" i="96"/>
  <c r="K32" i="96"/>
  <c r="L34" i="79"/>
  <c r="K33" i="79"/>
  <c r="L34" i="137"/>
  <c r="K33" i="137"/>
  <c r="L31" i="85"/>
  <c r="K30" i="85"/>
  <c r="L35" i="78"/>
  <c r="K34" i="78"/>
  <c r="L32" i="100"/>
  <c r="K31" i="100"/>
  <c r="L35" i="106"/>
  <c r="K34" i="106"/>
  <c r="L31" i="87"/>
  <c r="K30" i="87"/>
  <c r="L11" i="86"/>
  <c r="K10" i="86"/>
  <c r="L10" i="116"/>
  <c r="K9" i="116"/>
  <c r="L33" i="102"/>
  <c r="K32" i="102"/>
  <c r="L10" i="92"/>
  <c r="K9" i="92"/>
  <c r="L9" i="98"/>
  <c r="K8" i="98"/>
  <c r="L10" i="110"/>
  <c r="K9" i="110"/>
  <c r="L11" i="85"/>
  <c r="K10" i="85"/>
  <c r="K11" i="134"/>
  <c r="L12" i="134"/>
  <c r="M36" i="128"/>
  <c r="L35" i="128"/>
  <c r="L32" i="80"/>
  <c r="K31" i="80"/>
  <c r="L34" i="83"/>
  <c r="K33" i="83"/>
  <c r="L9" i="111"/>
  <c r="K8" i="111"/>
  <c r="L9" i="109"/>
  <c r="K8" i="109"/>
  <c r="L9" i="106"/>
  <c r="K8" i="106"/>
  <c r="L10" i="96"/>
  <c r="K9" i="96"/>
  <c r="L32" i="86"/>
  <c r="K31" i="86"/>
  <c r="L10" i="113"/>
  <c r="K9" i="113"/>
  <c r="L34" i="88"/>
  <c r="K33" i="88"/>
  <c r="L32" i="84"/>
  <c r="K31" i="84"/>
  <c r="L7" i="87"/>
  <c r="K6" i="87"/>
  <c r="L10" i="102"/>
  <c r="K9" i="102"/>
  <c r="L31" i="77"/>
  <c r="K30" i="77"/>
  <c r="L33" i="94"/>
  <c r="K32" i="94"/>
  <c r="L10" i="84"/>
  <c r="K9" i="84"/>
  <c r="L32" i="110"/>
  <c r="K31" i="110"/>
  <c r="L32" i="127"/>
  <c r="K31" i="127"/>
  <c r="L34" i="109"/>
  <c r="K33" i="109"/>
  <c r="L11" i="112"/>
  <c r="K10" i="112"/>
  <c r="L35" i="97"/>
  <c r="K34" i="97"/>
  <c r="L9" i="100"/>
  <c r="K8" i="100"/>
  <c r="L9" i="114"/>
  <c r="K8" i="114"/>
  <c r="L11" i="81"/>
  <c r="K10" i="81"/>
  <c r="L32" i="107"/>
  <c r="K31" i="107"/>
  <c r="L12" i="89"/>
  <c r="K11" i="89"/>
  <c r="L32" i="95"/>
  <c r="K31" i="95"/>
  <c r="L9" i="82"/>
  <c r="K8" i="82"/>
  <c r="L10" i="95"/>
  <c r="K9" i="95"/>
  <c r="L34" i="90"/>
  <c r="K33" i="90"/>
  <c r="L31" i="99"/>
  <c r="K30" i="99"/>
  <c r="L35" i="111"/>
  <c r="K34" i="111"/>
  <c r="L10" i="130"/>
  <c r="K9" i="130"/>
  <c r="L32" i="130"/>
  <c r="K31" i="130"/>
  <c r="L10" i="131"/>
  <c r="K9" i="131"/>
  <c r="L32" i="133"/>
  <c r="K31" i="133"/>
  <c r="L10" i="133"/>
  <c r="K9" i="133"/>
  <c r="L32" i="132"/>
  <c r="K31" i="132"/>
  <c r="L10" i="132"/>
  <c r="K9" i="132"/>
  <c r="L10" i="139"/>
  <c r="K9" i="139"/>
  <c r="L32" i="139"/>
  <c r="K31" i="139"/>
  <c r="L10" i="137"/>
  <c r="K9" i="137"/>
  <c r="L30" i="136"/>
  <c r="K29" i="136"/>
  <c r="L9" i="136"/>
  <c r="K8" i="136"/>
  <c r="L31" i="92" l="1"/>
  <c r="K30" i="92"/>
  <c r="K30" i="82"/>
  <c r="L31" i="82"/>
  <c r="L29" i="101"/>
  <c r="K28" i="101"/>
  <c r="K30" i="113"/>
  <c r="L31" i="113"/>
  <c r="L31" i="116"/>
  <c r="K30" i="116"/>
  <c r="L32" i="115"/>
  <c r="K31" i="115"/>
  <c r="L10" i="83"/>
  <c r="K9" i="83"/>
  <c r="L32" i="89"/>
  <c r="K31" i="89"/>
  <c r="L31" i="114"/>
  <c r="K30" i="114"/>
  <c r="L30" i="99"/>
  <c r="K29" i="99"/>
  <c r="L8" i="82"/>
  <c r="K7" i="82"/>
  <c r="L10" i="81"/>
  <c r="K9" i="81"/>
  <c r="L34" i="97"/>
  <c r="K33" i="97"/>
  <c r="L31" i="110"/>
  <c r="K30" i="110"/>
  <c r="L9" i="84"/>
  <c r="K8" i="84"/>
  <c r="L6" i="87"/>
  <c r="K5" i="87"/>
  <c r="L5" i="87" s="1"/>
  <c r="O46" i="87" s="1"/>
  <c r="L31" i="86"/>
  <c r="K30" i="86"/>
  <c r="L8" i="111"/>
  <c r="K7" i="111"/>
  <c r="L9" i="110"/>
  <c r="K8" i="110"/>
  <c r="L9" i="116"/>
  <c r="K8" i="116"/>
  <c r="L31" i="100"/>
  <c r="K30" i="100"/>
  <c r="L33" i="79"/>
  <c r="K32" i="79"/>
  <c r="L10" i="91"/>
  <c r="K9" i="91"/>
  <c r="L10" i="78"/>
  <c r="K9" i="78"/>
  <c r="L11" i="99"/>
  <c r="K10" i="99"/>
  <c r="L10" i="77"/>
  <c r="K9" i="77"/>
  <c r="M11" i="128"/>
  <c r="L10" i="128"/>
  <c r="L8" i="93"/>
  <c r="K7" i="93"/>
  <c r="L10" i="107"/>
  <c r="K9" i="107"/>
  <c r="L34" i="93"/>
  <c r="K33" i="93"/>
  <c r="L11" i="134"/>
  <c r="K10" i="134"/>
  <c r="L34" i="111"/>
  <c r="K33" i="111"/>
  <c r="L33" i="90"/>
  <c r="K32" i="90"/>
  <c r="L9" i="95"/>
  <c r="K8" i="95"/>
  <c r="L31" i="95"/>
  <c r="K30" i="95"/>
  <c r="L31" i="107"/>
  <c r="K30" i="107"/>
  <c r="L8" i="114"/>
  <c r="K7" i="114"/>
  <c r="L10" i="112"/>
  <c r="K9" i="112"/>
  <c r="L31" i="127"/>
  <c r="K30" i="127"/>
  <c r="L32" i="94"/>
  <c r="K31" i="94"/>
  <c r="L9" i="102"/>
  <c r="K8" i="102"/>
  <c r="L31" i="84"/>
  <c r="K30" i="84"/>
  <c r="L9" i="113"/>
  <c r="K8" i="113"/>
  <c r="L9" i="96"/>
  <c r="K8" i="96"/>
  <c r="L8" i="109"/>
  <c r="K7" i="109"/>
  <c r="L33" i="83"/>
  <c r="K32" i="83"/>
  <c r="M35" i="128"/>
  <c r="L34" i="128"/>
  <c r="L10" i="85"/>
  <c r="K9" i="85"/>
  <c r="L8" i="98"/>
  <c r="K7" i="98"/>
  <c r="L32" i="102"/>
  <c r="K31" i="102"/>
  <c r="L10" i="86"/>
  <c r="K9" i="86"/>
  <c r="L34" i="106"/>
  <c r="K33" i="106"/>
  <c r="L34" i="78"/>
  <c r="K33" i="78"/>
  <c r="L33" i="137"/>
  <c r="K32" i="137"/>
  <c r="L11" i="108"/>
  <c r="K10" i="108"/>
  <c r="L32" i="81"/>
  <c r="K31" i="81"/>
  <c r="L33" i="131"/>
  <c r="K32" i="131"/>
  <c r="L11" i="115"/>
  <c r="K10" i="115"/>
  <c r="L31" i="103"/>
  <c r="K30" i="103"/>
  <c r="L31" i="91"/>
  <c r="K30" i="91"/>
  <c r="L10" i="103"/>
  <c r="K9" i="103"/>
  <c r="L10" i="88"/>
  <c r="K9" i="88"/>
  <c r="L32" i="108"/>
  <c r="K31" i="108"/>
  <c r="L8" i="97"/>
  <c r="K7" i="97"/>
  <c r="L8" i="101"/>
  <c r="K7" i="101"/>
  <c r="L8" i="90"/>
  <c r="K7" i="90"/>
  <c r="L7" i="127"/>
  <c r="K6" i="127"/>
  <c r="L8" i="79"/>
  <c r="K7" i="79"/>
  <c r="L33" i="104"/>
  <c r="K32" i="104"/>
  <c r="L33" i="138"/>
  <c r="K32" i="138"/>
  <c r="L11" i="89"/>
  <c r="K10" i="89"/>
  <c r="L8" i="100"/>
  <c r="K7" i="100"/>
  <c r="L33" i="109"/>
  <c r="K32" i="109"/>
  <c r="L30" i="77"/>
  <c r="K29" i="77"/>
  <c r="L33" i="88"/>
  <c r="K32" i="88"/>
  <c r="L8" i="106"/>
  <c r="K7" i="106"/>
  <c r="L31" i="80"/>
  <c r="K30" i="80"/>
  <c r="L9" i="92"/>
  <c r="K8" i="92"/>
  <c r="L30" i="87"/>
  <c r="K29" i="87"/>
  <c r="L30" i="85"/>
  <c r="K29" i="85"/>
  <c r="L32" i="96"/>
  <c r="K31" i="96"/>
  <c r="L32" i="98"/>
  <c r="K31" i="98"/>
  <c r="L33" i="134"/>
  <c r="K32" i="134"/>
  <c r="L31" i="112"/>
  <c r="K30" i="112"/>
  <c r="L33" i="105"/>
  <c r="K32" i="105"/>
  <c r="L9" i="105"/>
  <c r="K8" i="105"/>
  <c r="L7" i="104"/>
  <c r="K6" i="104"/>
  <c r="L8" i="80"/>
  <c r="K7" i="80"/>
  <c r="L10" i="94"/>
  <c r="K9" i="94"/>
  <c r="L11" i="138"/>
  <c r="K10" i="138"/>
  <c r="L31" i="130"/>
  <c r="K30" i="130"/>
  <c r="L9" i="130"/>
  <c r="K8" i="130"/>
  <c r="L9" i="131"/>
  <c r="K8" i="131"/>
  <c r="L9" i="133"/>
  <c r="K8" i="133"/>
  <c r="L31" i="133"/>
  <c r="K30" i="133"/>
  <c r="L9" i="132"/>
  <c r="K8" i="132"/>
  <c r="L31" i="132"/>
  <c r="K30" i="132"/>
  <c r="L31" i="139"/>
  <c r="K30" i="139"/>
  <c r="L9" i="139"/>
  <c r="K8" i="139"/>
  <c r="L9" i="137"/>
  <c r="K8" i="137"/>
  <c r="L8" i="136"/>
  <c r="K7" i="136"/>
  <c r="L29" i="136"/>
  <c r="K28" i="136"/>
  <c r="L30" i="92" l="1"/>
  <c r="K29" i="92"/>
  <c r="L30" i="114"/>
  <c r="K29" i="114"/>
  <c r="L31" i="89"/>
  <c r="K30" i="89"/>
  <c r="L9" i="83"/>
  <c r="K8" i="83"/>
  <c r="L31" i="115"/>
  <c r="K30" i="115"/>
  <c r="L30" i="116"/>
  <c r="K29" i="116"/>
  <c r="L28" i="101"/>
  <c r="K27" i="101"/>
  <c r="L27" i="101" s="1"/>
  <c r="P46" i="101" s="1"/>
  <c r="K29" i="113"/>
  <c r="L30" i="113"/>
  <c r="L30" i="82"/>
  <c r="K29" i="82"/>
  <c r="L6" i="104"/>
  <c r="K5" i="104"/>
  <c r="L5" i="104" s="1"/>
  <c r="O46" i="104" s="1"/>
  <c r="L32" i="134"/>
  <c r="K31" i="134"/>
  <c r="L31" i="96"/>
  <c r="K30" i="96"/>
  <c r="L30" i="80"/>
  <c r="K29" i="80"/>
  <c r="L32" i="109"/>
  <c r="K31" i="109"/>
  <c r="L6" i="127"/>
  <c r="K5" i="127"/>
  <c r="L5" i="127" s="1"/>
  <c r="O46" i="127" s="1"/>
  <c r="L9" i="88"/>
  <c r="K8" i="88"/>
  <c r="L10" i="115"/>
  <c r="K9" i="115"/>
  <c r="L9" i="86"/>
  <c r="K8" i="86"/>
  <c r="M34" i="128"/>
  <c r="L33" i="128"/>
  <c r="L8" i="113"/>
  <c r="K7" i="113"/>
  <c r="L7" i="114"/>
  <c r="K6" i="114"/>
  <c r="L32" i="90"/>
  <c r="K31" i="90"/>
  <c r="L10" i="134"/>
  <c r="K9" i="134"/>
  <c r="L7" i="93"/>
  <c r="K6" i="93"/>
  <c r="L9" i="78"/>
  <c r="K8" i="78"/>
  <c r="L30" i="100"/>
  <c r="K29" i="100"/>
  <c r="L8" i="110"/>
  <c r="K7" i="110"/>
  <c r="L30" i="86"/>
  <c r="K29" i="86"/>
  <c r="L8" i="84"/>
  <c r="K7" i="84"/>
  <c r="L33" i="97"/>
  <c r="K32" i="97"/>
  <c r="L10" i="138"/>
  <c r="K9" i="138"/>
  <c r="L7" i="80"/>
  <c r="K6" i="80"/>
  <c r="L8" i="105"/>
  <c r="K7" i="105"/>
  <c r="L30" i="112"/>
  <c r="K29" i="112"/>
  <c r="L31" i="98"/>
  <c r="K30" i="98"/>
  <c r="L29" i="85"/>
  <c r="K28" i="85"/>
  <c r="L8" i="92"/>
  <c r="K7" i="92"/>
  <c r="L7" i="106"/>
  <c r="K6" i="106"/>
  <c r="L29" i="77"/>
  <c r="K28" i="77"/>
  <c r="L7" i="100"/>
  <c r="K6" i="100"/>
  <c r="L32" i="138"/>
  <c r="K31" i="138"/>
  <c r="L7" i="79"/>
  <c r="K6" i="79"/>
  <c r="L7" i="90"/>
  <c r="K6" i="90"/>
  <c r="L7" i="101"/>
  <c r="K6" i="101"/>
  <c r="L31" i="108"/>
  <c r="K30" i="108"/>
  <c r="L9" i="103"/>
  <c r="K8" i="103"/>
  <c r="L30" i="103"/>
  <c r="K29" i="103"/>
  <c r="L32" i="131"/>
  <c r="K31" i="131"/>
  <c r="L10" i="108"/>
  <c r="K9" i="108"/>
  <c r="L32" i="137"/>
  <c r="K31" i="137"/>
  <c r="L33" i="106"/>
  <c r="K32" i="106"/>
  <c r="L31" i="102"/>
  <c r="K30" i="102"/>
  <c r="L9" i="85"/>
  <c r="K8" i="85"/>
  <c r="L32" i="83"/>
  <c r="K31" i="83"/>
  <c r="L8" i="96"/>
  <c r="K7" i="96"/>
  <c r="L30" i="84"/>
  <c r="K29" i="84"/>
  <c r="L31" i="94"/>
  <c r="K30" i="94"/>
  <c r="L30" i="127"/>
  <c r="K29" i="127"/>
  <c r="L30" i="107"/>
  <c r="K29" i="107"/>
  <c r="L8" i="95"/>
  <c r="K7" i="95"/>
  <c r="L33" i="111"/>
  <c r="K32" i="111"/>
  <c r="L33" i="93"/>
  <c r="K32" i="93"/>
  <c r="M10" i="128"/>
  <c r="L9" i="128"/>
  <c r="L10" i="99"/>
  <c r="K9" i="99"/>
  <c r="L9" i="91"/>
  <c r="K8" i="91"/>
  <c r="L32" i="79"/>
  <c r="K31" i="79"/>
  <c r="L8" i="116"/>
  <c r="K7" i="116"/>
  <c r="L7" i="111"/>
  <c r="K6" i="111"/>
  <c r="I19" i="129"/>
  <c r="H30" i="171" s="1"/>
  <c r="O47" i="87"/>
  <c r="J19" i="129" s="1"/>
  <c r="L30" i="110"/>
  <c r="K29" i="110"/>
  <c r="L9" i="81"/>
  <c r="K8" i="81"/>
  <c r="L29" i="99"/>
  <c r="K28" i="99"/>
  <c r="L9" i="94"/>
  <c r="K8" i="94"/>
  <c r="L32" i="105"/>
  <c r="K31" i="105"/>
  <c r="L29" i="87"/>
  <c r="K28" i="87"/>
  <c r="L32" i="88"/>
  <c r="K31" i="88"/>
  <c r="L10" i="89"/>
  <c r="K9" i="89"/>
  <c r="L32" i="104"/>
  <c r="K31" i="104"/>
  <c r="L7" i="97"/>
  <c r="K6" i="97"/>
  <c r="L30" i="91"/>
  <c r="K29" i="91"/>
  <c r="L31" i="81"/>
  <c r="K30" i="81"/>
  <c r="L33" i="78"/>
  <c r="K32" i="78"/>
  <c r="L7" i="98"/>
  <c r="K6" i="98"/>
  <c r="L7" i="109"/>
  <c r="K6" i="109"/>
  <c r="L8" i="102"/>
  <c r="K7" i="102"/>
  <c r="L9" i="112"/>
  <c r="K8" i="112"/>
  <c r="L30" i="95"/>
  <c r="K29" i="95"/>
  <c r="L9" i="107"/>
  <c r="K8" i="107"/>
  <c r="L9" i="77"/>
  <c r="K8" i="77"/>
  <c r="L7" i="82"/>
  <c r="K6" i="82"/>
  <c r="L8" i="130"/>
  <c r="K7" i="130"/>
  <c r="L30" i="130"/>
  <c r="K29" i="130"/>
  <c r="L8" i="131"/>
  <c r="K7" i="131"/>
  <c r="L30" i="133"/>
  <c r="K29" i="133"/>
  <c r="L8" i="133"/>
  <c r="K7" i="133"/>
  <c r="L30" i="132"/>
  <c r="K29" i="132"/>
  <c r="L8" i="132"/>
  <c r="K7" i="132"/>
  <c r="L8" i="139"/>
  <c r="K7" i="139"/>
  <c r="L30" i="139"/>
  <c r="K29" i="139"/>
  <c r="L8" i="137"/>
  <c r="K7" i="137"/>
  <c r="L28" i="136"/>
  <c r="K27" i="136"/>
  <c r="L27" i="136" s="1"/>
  <c r="P46" i="136" s="1"/>
  <c r="L7" i="136"/>
  <c r="K6" i="136"/>
  <c r="L29" i="92" l="1"/>
  <c r="K28" i="92"/>
  <c r="L29" i="82"/>
  <c r="K28" i="82"/>
  <c r="I33" i="141"/>
  <c r="P66" i="171" s="1"/>
  <c r="P47" i="101"/>
  <c r="J33" i="141" s="1"/>
  <c r="L29" i="116"/>
  <c r="K28" i="116"/>
  <c r="L30" i="115"/>
  <c r="K29" i="115"/>
  <c r="K7" i="83"/>
  <c r="L8" i="83"/>
  <c r="L30" i="89"/>
  <c r="K29" i="89"/>
  <c r="K28" i="114"/>
  <c r="L29" i="114"/>
  <c r="L29" i="113"/>
  <c r="K28" i="113"/>
  <c r="L8" i="107"/>
  <c r="K7" i="107"/>
  <c r="L6" i="109"/>
  <c r="K5" i="109"/>
  <c r="L5" i="109" s="1"/>
  <c r="O46" i="109" s="1"/>
  <c r="L29" i="91"/>
  <c r="K28" i="91"/>
  <c r="L31" i="88"/>
  <c r="K30" i="88"/>
  <c r="L31" i="105"/>
  <c r="K30" i="105"/>
  <c r="L29" i="110"/>
  <c r="K28" i="110"/>
  <c r="L31" i="79"/>
  <c r="K30" i="79"/>
  <c r="L32" i="111"/>
  <c r="K31" i="111"/>
  <c r="L29" i="127"/>
  <c r="K28" i="127"/>
  <c r="L29" i="84"/>
  <c r="K28" i="84"/>
  <c r="L30" i="102"/>
  <c r="K29" i="102"/>
  <c r="L31" i="131"/>
  <c r="K30" i="131"/>
  <c r="L6" i="101"/>
  <c r="K5" i="101"/>
  <c r="L5" i="101" s="1"/>
  <c r="O46" i="101" s="1"/>
  <c r="L28" i="77"/>
  <c r="K27" i="77"/>
  <c r="L27" i="77" s="1"/>
  <c r="P46" i="77" s="1"/>
  <c r="L30" i="98"/>
  <c r="K29" i="98"/>
  <c r="L9" i="138"/>
  <c r="K8" i="138"/>
  <c r="L7" i="110"/>
  <c r="K6" i="110"/>
  <c r="L9" i="134"/>
  <c r="K8" i="134"/>
  <c r="L6" i="114"/>
  <c r="K5" i="114"/>
  <c r="L5" i="114" s="1"/>
  <c r="O46" i="114" s="1"/>
  <c r="L8" i="86"/>
  <c r="K7" i="86"/>
  <c r="L9" i="115"/>
  <c r="K8" i="115"/>
  <c r="L29" i="80"/>
  <c r="K28" i="80"/>
  <c r="L6" i="82"/>
  <c r="K5" i="82"/>
  <c r="L5" i="82" s="1"/>
  <c r="O46" i="82" s="1"/>
  <c r="L8" i="77"/>
  <c r="K7" i="77"/>
  <c r="L29" i="95"/>
  <c r="K28" i="95"/>
  <c r="L7" i="102"/>
  <c r="K6" i="102"/>
  <c r="L6" i="98"/>
  <c r="K5" i="98"/>
  <c r="L5" i="98" s="1"/>
  <c r="O46" i="98" s="1"/>
  <c r="L30" i="81"/>
  <c r="K29" i="81"/>
  <c r="L6" i="97"/>
  <c r="K5" i="97"/>
  <c r="L5" i="97" s="1"/>
  <c r="O46" i="97" s="1"/>
  <c r="L9" i="89"/>
  <c r="K8" i="89"/>
  <c r="L28" i="87"/>
  <c r="K27" i="87"/>
  <c r="L27" i="87" s="1"/>
  <c r="P46" i="87" s="1"/>
  <c r="L8" i="94"/>
  <c r="K7" i="94"/>
  <c r="L8" i="81"/>
  <c r="K7" i="81"/>
  <c r="L7" i="116"/>
  <c r="K6" i="116"/>
  <c r="L8" i="91"/>
  <c r="K7" i="91"/>
  <c r="M9" i="128"/>
  <c r="L8" i="128"/>
  <c r="L32" i="93"/>
  <c r="K31" i="93"/>
  <c r="L7" i="95"/>
  <c r="K6" i="95"/>
  <c r="L30" i="94"/>
  <c r="K29" i="94"/>
  <c r="L7" i="96"/>
  <c r="K6" i="96"/>
  <c r="L8" i="85"/>
  <c r="K7" i="85"/>
  <c r="L32" i="106"/>
  <c r="K31" i="106"/>
  <c r="L9" i="108"/>
  <c r="K8" i="108"/>
  <c r="L29" i="103"/>
  <c r="K28" i="103"/>
  <c r="L30" i="108"/>
  <c r="K29" i="108"/>
  <c r="L6" i="90"/>
  <c r="K5" i="90"/>
  <c r="L5" i="90" s="1"/>
  <c r="O46" i="90" s="1"/>
  <c r="K30" i="138"/>
  <c r="L31" i="138"/>
  <c r="L6" i="100"/>
  <c r="K5" i="100"/>
  <c r="L5" i="100" s="1"/>
  <c r="O46" i="100" s="1"/>
  <c r="L6" i="106"/>
  <c r="K5" i="106"/>
  <c r="L5" i="106" s="1"/>
  <c r="O46" i="106" s="1"/>
  <c r="L28" i="85"/>
  <c r="K27" i="85"/>
  <c r="L27" i="85" s="1"/>
  <c r="P46" i="85" s="1"/>
  <c r="L29" i="112"/>
  <c r="K28" i="112"/>
  <c r="L6" i="80"/>
  <c r="K5" i="80"/>
  <c r="L5" i="80" s="1"/>
  <c r="O46" i="80" s="1"/>
  <c r="L32" i="97"/>
  <c r="K31" i="97"/>
  <c r="L29" i="86"/>
  <c r="K28" i="86"/>
  <c r="L29" i="100"/>
  <c r="K28" i="100"/>
  <c r="L6" i="93"/>
  <c r="K5" i="93"/>
  <c r="L5" i="93" s="1"/>
  <c r="O46" i="93" s="1"/>
  <c r="L31" i="90"/>
  <c r="K30" i="90"/>
  <c r="M33" i="128"/>
  <c r="L32" i="128"/>
  <c r="L8" i="88"/>
  <c r="K7" i="88"/>
  <c r="I6" i="129"/>
  <c r="H17" i="171" s="1"/>
  <c r="O47" i="127"/>
  <c r="J6" i="129" s="1"/>
  <c r="L31" i="109"/>
  <c r="K30" i="109"/>
  <c r="L30" i="96"/>
  <c r="K29" i="96"/>
  <c r="I35" i="129"/>
  <c r="H68" i="171" s="1"/>
  <c r="O47" i="104"/>
  <c r="J35" i="129" s="1"/>
  <c r="L8" i="112"/>
  <c r="K7" i="112"/>
  <c r="L32" i="78"/>
  <c r="K31" i="78"/>
  <c r="L31" i="104"/>
  <c r="K30" i="104"/>
  <c r="L28" i="99"/>
  <c r="K27" i="99"/>
  <c r="L27" i="99" s="1"/>
  <c r="P46" i="99" s="1"/>
  <c r="L6" i="111"/>
  <c r="K5" i="111"/>
  <c r="L5" i="111" s="1"/>
  <c r="O46" i="111" s="1"/>
  <c r="L9" i="99"/>
  <c r="K8" i="99"/>
  <c r="L29" i="107"/>
  <c r="K28" i="107"/>
  <c r="L31" i="83"/>
  <c r="K30" i="83"/>
  <c r="L31" i="137"/>
  <c r="K30" i="137"/>
  <c r="L8" i="103"/>
  <c r="K7" i="103"/>
  <c r="L6" i="79"/>
  <c r="K5" i="79"/>
  <c r="L5" i="79" s="1"/>
  <c r="O46" i="79" s="1"/>
  <c r="L7" i="92"/>
  <c r="K6" i="92"/>
  <c r="L7" i="105"/>
  <c r="K6" i="105"/>
  <c r="L7" i="84"/>
  <c r="K6" i="84"/>
  <c r="L8" i="78"/>
  <c r="K7" i="78"/>
  <c r="L7" i="113"/>
  <c r="K6" i="113"/>
  <c r="L31" i="134"/>
  <c r="K30" i="134"/>
  <c r="L29" i="130"/>
  <c r="K28" i="130"/>
  <c r="L7" i="130"/>
  <c r="K6" i="130"/>
  <c r="L7" i="131"/>
  <c r="K6" i="131"/>
  <c r="L7" i="133"/>
  <c r="K6" i="133"/>
  <c r="L29" i="133"/>
  <c r="K28" i="133"/>
  <c r="L7" i="132"/>
  <c r="K6" i="132"/>
  <c r="L29" i="132"/>
  <c r="K28" i="132"/>
  <c r="L29" i="139"/>
  <c r="K28" i="139"/>
  <c r="L7" i="139"/>
  <c r="K6" i="139"/>
  <c r="L7" i="137"/>
  <c r="K6" i="137"/>
  <c r="L6" i="136"/>
  <c r="K5" i="136"/>
  <c r="L5" i="136" s="1"/>
  <c r="O46" i="136" s="1"/>
  <c r="I47" i="141"/>
  <c r="P47" i="136"/>
  <c r="J47" i="141" s="1"/>
  <c r="K27" i="92" l="1"/>
  <c r="L27" i="92" s="1"/>
  <c r="P46" i="92" s="1"/>
  <c r="L28" i="92"/>
  <c r="L28" i="113"/>
  <c r="K27" i="113"/>
  <c r="L27" i="113" s="1"/>
  <c r="P46" i="113" s="1"/>
  <c r="L29" i="89"/>
  <c r="K28" i="89"/>
  <c r="L29" i="115"/>
  <c r="K28" i="115"/>
  <c r="L28" i="116"/>
  <c r="K27" i="116"/>
  <c r="L27" i="116" s="1"/>
  <c r="P46" i="116" s="1"/>
  <c r="K27" i="82"/>
  <c r="L27" i="82" s="1"/>
  <c r="P46" i="82" s="1"/>
  <c r="L28" i="82"/>
  <c r="L28" i="114"/>
  <c r="K27" i="114"/>
  <c r="L27" i="114" s="1"/>
  <c r="P46" i="114" s="1"/>
  <c r="L7" i="83"/>
  <c r="K6" i="83"/>
  <c r="I23" i="129"/>
  <c r="H36" i="171" s="1"/>
  <c r="O47" i="93"/>
  <c r="J23" i="129" s="1"/>
  <c r="L28" i="86"/>
  <c r="K27" i="86"/>
  <c r="L27" i="86" s="1"/>
  <c r="P46" i="86" s="1"/>
  <c r="I12" i="141"/>
  <c r="P23" i="171" s="1"/>
  <c r="P47" i="85"/>
  <c r="J12" i="141" s="1"/>
  <c r="I16" i="129"/>
  <c r="H27" i="171" s="1"/>
  <c r="O47" i="90"/>
  <c r="J16" i="129" s="1"/>
  <c r="L31" i="106"/>
  <c r="K30" i="106"/>
  <c r="L6" i="96"/>
  <c r="K5" i="96"/>
  <c r="L5" i="96" s="1"/>
  <c r="O46" i="96" s="1"/>
  <c r="L31" i="93"/>
  <c r="K30" i="93"/>
  <c r="I19" i="141"/>
  <c r="P30" i="171" s="1"/>
  <c r="P47" i="87"/>
  <c r="J19" i="141" s="1"/>
  <c r="I30" i="129"/>
  <c r="H55" i="171" s="1"/>
  <c r="O47" i="98"/>
  <c r="J30" i="129" s="1"/>
  <c r="I15" i="129"/>
  <c r="H26" i="171" s="1"/>
  <c r="O47" i="82"/>
  <c r="J15" i="129" s="1"/>
  <c r="L28" i="80"/>
  <c r="K27" i="80"/>
  <c r="L27" i="80" s="1"/>
  <c r="P46" i="80" s="1"/>
  <c r="L8" i="115"/>
  <c r="K7" i="115"/>
  <c r="L6" i="110"/>
  <c r="K5" i="110"/>
  <c r="L5" i="110" s="1"/>
  <c r="O46" i="110" s="1"/>
  <c r="L30" i="131"/>
  <c r="K29" i="131"/>
  <c r="L28" i="84"/>
  <c r="K27" i="84"/>
  <c r="L27" i="84" s="1"/>
  <c r="P46" i="84" s="1"/>
  <c r="L31" i="111"/>
  <c r="K30" i="111"/>
  <c r="L28" i="110"/>
  <c r="K27" i="110"/>
  <c r="L27" i="110" s="1"/>
  <c r="P46" i="110" s="1"/>
  <c r="I39" i="129"/>
  <c r="H88" i="171" s="1"/>
  <c r="O47" i="109"/>
  <c r="J39" i="129" s="1"/>
  <c r="L6" i="113"/>
  <c r="K5" i="113"/>
  <c r="L5" i="113" s="1"/>
  <c r="O46" i="113" s="1"/>
  <c r="L6" i="84"/>
  <c r="K5" i="84"/>
  <c r="L5" i="84" s="1"/>
  <c r="O46" i="84" s="1"/>
  <c r="L7" i="103"/>
  <c r="K6" i="103"/>
  <c r="L30" i="83"/>
  <c r="K29" i="83"/>
  <c r="O47" i="111"/>
  <c r="J41" i="129" s="1"/>
  <c r="I41" i="129"/>
  <c r="H95" i="171" s="1"/>
  <c r="L30" i="104"/>
  <c r="K29" i="104"/>
  <c r="L7" i="112"/>
  <c r="K6" i="112"/>
  <c r="L30" i="109"/>
  <c r="K29" i="109"/>
  <c r="L7" i="88"/>
  <c r="K6" i="88"/>
  <c r="M32" i="128"/>
  <c r="L31" i="128"/>
  <c r="L30" i="90"/>
  <c r="K29" i="90"/>
  <c r="L28" i="100"/>
  <c r="K27" i="100"/>
  <c r="L27" i="100" s="1"/>
  <c r="P46" i="100" s="1"/>
  <c r="L31" i="97"/>
  <c r="K30" i="97"/>
  <c r="L28" i="112"/>
  <c r="K27" i="112"/>
  <c r="L27" i="112" s="1"/>
  <c r="P46" i="112" s="1"/>
  <c r="I38" i="129"/>
  <c r="H83" i="171" s="1"/>
  <c r="O47" i="106"/>
  <c r="J38" i="129" s="1"/>
  <c r="L29" i="108"/>
  <c r="K28" i="108"/>
  <c r="L8" i="108"/>
  <c r="K7" i="108"/>
  <c r="L7" i="85"/>
  <c r="K6" i="85"/>
  <c r="L29" i="94"/>
  <c r="K28" i="94"/>
  <c r="L6" i="95"/>
  <c r="K5" i="95"/>
  <c r="L5" i="95" s="1"/>
  <c r="O46" i="95" s="1"/>
  <c r="M8" i="128"/>
  <c r="L7" i="128"/>
  <c r="L6" i="116"/>
  <c r="K5" i="116"/>
  <c r="L5" i="116" s="1"/>
  <c r="L7" i="94"/>
  <c r="K6" i="94"/>
  <c r="L8" i="89"/>
  <c r="K7" i="89"/>
  <c r="L29" i="81"/>
  <c r="K28" i="81"/>
  <c r="L6" i="102"/>
  <c r="K5" i="102"/>
  <c r="L5" i="102" s="1"/>
  <c r="O46" i="102" s="1"/>
  <c r="L7" i="77"/>
  <c r="K6" i="77"/>
  <c r="L7" i="86"/>
  <c r="K6" i="86"/>
  <c r="L8" i="134"/>
  <c r="K7" i="134"/>
  <c r="L8" i="138"/>
  <c r="K7" i="138"/>
  <c r="I11" i="141"/>
  <c r="P22" i="171" s="1"/>
  <c r="P47" i="77"/>
  <c r="J11" i="141" s="1"/>
  <c r="I33" i="129"/>
  <c r="H66" i="171" s="1"/>
  <c r="O47" i="101"/>
  <c r="J33" i="129" s="1"/>
  <c r="L29" i="102"/>
  <c r="K28" i="102"/>
  <c r="L28" i="127"/>
  <c r="K27" i="127"/>
  <c r="L27" i="127" s="1"/>
  <c r="P46" i="127" s="1"/>
  <c r="L30" i="79"/>
  <c r="K29" i="79"/>
  <c r="L30" i="105"/>
  <c r="K29" i="105"/>
  <c r="L28" i="91"/>
  <c r="K27" i="91"/>
  <c r="L27" i="91" s="1"/>
  <c r="P46" i="91" s="1"/>
  <c r="L7" i="107"/>
  <c r="K6" i="107"/>
  <c r="O47" i="80"/>
  <c r="J8" i="129" s="1"/>
  <c r="I8" i="129"/>
  <c r="H19" i="171" s="1"/>
  <c r="O47" i="100"/>
  <c r="J28" i="129" s="1"/>
  <c r="I28" i="129"/>
  <c r="H51" i="171" s="1"/>
  <c r="L28" i="103"/>
  <c r="K27" i="103"/>
  <c r="L27" i="103" s="1"/>
  <c r="P46" i="103" s="1"/>
  <c r="L7" i="91"/>
  <c r="K6" i="91"/>
  <c r="L7" i="81"/>
  <c r="K6" i="81"/>
  <c r="I26" i="129"/>
  <c r="H49" i="171" s="1"/>
  <c r="O47" i="97"/>
  <c r="J26" i="129" s="1"/>
  <c r="L28" i="95"/>
  <c r="K27" i="95"/>
  <c r="L27" i="95" s="1"/>
  <c r="P46" i="95" s="1"/>
  <c r="O47" i="114"/>
  <c r="J44" i="129" s="1"/>
  <c r="I44" i="129"/>
  <c r="H109" i="171" s="1"/>
  <c r="L29" i="98"/>
  <c r="K28" i="98"/>
  <c r="L30" i="88"/>
  <c r="K29" i="88"/>
  <c r="L6" i="92"/>
  <c r="K5" i="92"/>
  <c r="L5" i="92" s="1"/>
  <c r="O46" i="92" s="1"/>
  <c r="L30" i="134"/>
  <c r="K29" i="134"/>
  <c r="L7" i="78"/>
  <c r="K6" i="78"/>
  <c r="L6" i="105"/>
  <c r="K5" i="105"/>
  <c r="L5" i="105" s="1"/>
  <c r="O46" i="105" s="1"/>
  <c r="I10" i="129"/>
  <c r="H21" i="171" s="1"/>
  <c r="O47" i="79"/>
  <c r="J10" i="129" s="1"/>
  <c r="L30" i="137"/>
  <c r="K29" i="137"/>
  <c r="L28" i="107"/>
  <c r="K27" i="107"/>
  <c r="L27" i="107" s="1"/>
  <c r="P46" i="107" s="1"/>
  <c r="L8" i="99"/>
  <c r="K7" i="99"/>
  <c r="I29" i="141"/>
  <c r="P54" i="171" s="1"/>
  <c r="P47" i="99"/>
  <c r="J29" i="141" s="1"/>
  <c r="L31" i="78"/>
  <c r="K30" i="78"/>
  <c r="L29" i="96"/>
  <c r="K28" i="96"/>
  <c r="K29" i="138"/>
  <c r="L30" i="138"/>
  <c r="L6" i="130"/>
  <c r="K5" i="130"/>
  <c r="L5" i="130" s="1"/>
  <c r="O46" i="130" s="1"/>
  <c r="L28" i="130"/>
  <c r="K27" i="130"/>
  <c r="L27" i="130" s="1"/>
  <c r="P46" i="130" s="1"/>
  <c r="L6" i="131"/>
  <c r="K5" i="131"/>
  <c r="L5" i="131" s="1"/>
  <c r="O46" i="131" s="1"/>
  <c r="L28" i="133"/>
  <c r="K27" i="133"/>
  <c r="L27" i="133" s="1"/>
  <c r="P46" i="133" s="1"/>
  <c r="L6" i="133"/>
  <c r="K5" i="133"/>
  <c r="L5" i="133" s="1"/>
  <c r="O46" i="133" s="1"/>
  <c r="L28" i="132"/>
  <c r="K27" i="132"/>
  <c r="L27" i="132" s="1"/>
  <c r="P46" i="132" s="1"/>
  <c r="L6" i="132"/>
  <c r="K5" i="132"/>
  <c r="L5" i="132" s="1"/>
  <c r="O46" i="132" s="1"/>
  <c r="L6" i="139"/>
  <c r="K5" i="139"/>
  <c r="L5" i="139" s="1"/>
  <c r="O46" i="139" s="1"/>
  <c r="L28" i="139"/>
  <c r="K27" i="139"/>
  <c r="L27" i="139" s="1"/>
  <c r="P46" i="139" s="1"/>
  <c r="L6" i="137"/>
  <c r="K5" i="137"/>
  <c r="L5" i="137" s="1"/>
  <c r="O46" i="137" s="1"/>
  <c r="I47" i="129"/>
  <c r="O47" i="136"/>
  <c r="J47" i="129" s="1"/>
  <c r="O46" i="116" l="1"/>
  <c r="I5" i="129" s="1"/>
  <c r="H7" i="171"/>
  <c r="I24" i="141"/>
  <c r="P40" i="171" s="1"/>
  <c r="P47" i="92"/>
  <c r="J24" i="141" s="1"/>
  <c r="L6" i="83"/>
  <c r="K5" i="83"/>
  <c r="L5" i="83" s="1"/>
  <c r="O46" i="83" s="1"/>
  <c r="I44" i="141"/>
  <c r="P109" i="171" s="1"/>
  <c r="P47" i="114"/>
  <c r="J44" i="141" s="1"/>
  <c r="I46" i="141"/>
  <c r="P47" i="116"/>
  <c r="I5" i="141"/>
  <c r="K27" i="115"/>
  <c r="L27" i="115" s="1"/>
  <c r="P46" i="115" s="1"/>
  <c r="L28" i="115"/>
  <c r="K27" i="89"/>
  <c r="L27" i="89" s="1"/>
  <c r="P46" i="89" s="1"/>
  <c r="L28" i="89"/>
  <c r="I43" i="141"/>
  <c r="P107" i="171" s="1"/>
  <c r="P47" i="113"/>
  <c r="J43" i="141" s="1"/>
  <c r="P47" i="82"/>
  <c r="J15" i="141" s="1"/>
  <c r="I15" i="141"/>
  <c r="P26" i="171" s="1"/>
  <c r="L30" i="78"/>
  <c r="K29" i="78"/>
  <c r="L29" i="137"/>
  <c r="K28" i="137"/>
  <c r="K28" i="134"/>
  <c r="L29" i="134"/>
  <c r="L6" i="91"/>
  <c r="K5" i="91"/>
  <c r="L5" i="91" s="1"/>
  <c r="O46" i="91" s="1"/>
  <c r="I6" i="141"/>
  <c r="P17" i="171" s="1"/>
  <c r="P47" i="127"/>
  <c r="J6" i="141" s="1"/>
  <c r="L6" i="86"/>
  <c r="K5" i="86"/>
  <c r="L5" i="86" s="1"/>
  <c r="O46" i="86" s="1"/>
  <c r="I46" i="129"/>
  <c r="O47" i="116"/>
  <c r="L6" i="85"/>
  <c r="K5" i="85"/>
  <c r="L5" i="85" s="1"/>
  <c r="O46" i="85" s="1"/>
  <c r="I28" i="141"/>
  <c r="P51" i="171" s="1"/>
  <c r="P47" i="100"/>
  <c r="J28" i="141" s="1"/>
  <c r="L6" i="103"/>
  <c r="K5" i="103"/>
  <c r="L5" i="103" s="1"/>
  <c r="O46" i="103" s="1"/>
  <c r="I13" i="141"/>
  <c r="P24" i="171" s="1"/>
  <c r="P47" i="84"/>
  <c r="J13" i="141" s="1"/>
  <c r="O47" i="96"/>
  <c r="J27" i="129" s="1"/>
  <c r="I27" i="129"/>
  <c r="H50" i="171" s="1"/>
  <c r="L29" i="138"/>
  <c r="K28" i="138"/>
  <c r="L28" i="96"/>
  <c r="K27" i="96"/>
  <c r="L27" i="96" s="1"/>
  <c r="P46" i="96" s="1"/>
  <c r="I37" i="141"/>
  <c r="P78" i="171" s="1"/>
  <c r="P47" i="107"/>
  <c r="J37" i="141" s="1"/>
  <c r="L6" i="78"/>
  <c r="K5" i="78"/>
  <c r="L5" i="78" s="1"/>
  <c r="O46" i="78" s="1"/>
  <c r="I24" i="129"/>
  <c r="H40" i="171" s="1"/>
  <c r="O47" i="92"/>
  <c r="J24" i="129" s="1"/>
  <c r="L28" i="98"/>
  <c r="K27" i="98"/>
  <c r="L27" i="98" s="1"/>
  <c r="P46" i="98" s="1"/>
  <c r="I21" i="141"/>
  <c r="P34" i="171" s="1"/>
  <c r="P47" i="95"/>
  <c r="J21" i="141" s="1"/>
  <c r="L6" i="81"/>
  <c r="K5" i="81"/>
  <c r="L5" i="81" s="1"/>
  <c r="O46" i="81" s="1"/>
  <c r="I31" i="141"/>
  <c r="P56" i="171" s="1"/>
  <c r="P47" i="103"/>
  <c r="J31" i="141" s="1"/>
  <c r="I25" i="141"/>
  <c r="P44" i="171" s="1"/>
  <c r="P47" i="91"/>
  <c r="J25" i="141" s="1"/>
  <c r="L29" i="79"/>
  <c r="K28" i="79"/>
  <c r="L28" i="102"/>
  <c r="K27" i="102"/>
  <c r="L27" i="102" s="1"/>
  <c r="P46" i="102" s="1"/>
  <c r="K6" i="134"/>
  <c r="L7" i="134"/>
  <c r="L6" i="77"/>
  <c r="K5" i="77"/>
  <c r="L5" i="77" s="1"/>
  <c r="O46" i="77" s="1"/>
  <c r="L28" i="81"/>
  <c r="K27" i="81"/>
  <c r="L27" i="81" s="1"/>
  <c r="P46" i="81" s="1"/>
  <c r="L6" i="94"/>
  <c r="K5" i="94"/>
  <c r="L5" i="94" s="1"/>
  <c r="O46" i="94" s="1"/>
  <c r="M7" i="128"/>
  <c r="L6" i="128"/>
  <c r="M6" i="128" s="1"/>
  <c r="L28" i="94"/>
  <c r="K27" i="94"/>
  <c r="L27" i="94" s="1"/>
  <c r="P46" i="94" s="1"/>
  <c r="L7" i="108"/>
  <c r="K6" i="108"/>
  <c r="L30" i="97"/>
  <c r="K29" i="97"/>
  <c r="L29" i="90"/>
  <c r="K28" i="90"/>
  <c r="L6" i="88"/>
  <c r="K5" i="88"/>
  <c r="L5" i="88" s="1"/>
  <c r="O46" i="88" s="1"/>
  <c r="L6" i="112"/>
  <c r="K5" i="112"/>
  <c r="L5" i="112" s="1"/>
  <c r="O46" i="112" s="1"/>
  <c r="L29" i="83"/>
  <c r="K28" i="83"/>
  <c r="I13" i="129"/>
  <c r="H24" i="171" s="1"/>
  <c r="O47" i="84"/>
  <c r="J13" i="129" s="1"/>
  <c r="L30" i="111"/>
  <c r="K29" i="111"/>
  <c r="K28" i="131"/>
  <c r="L29" i="131"/>
  <c r="I40" i="129"/>
  <c r="H92" i="171" s="1"/>
  <c r="O47" i="110"/>
  <c r="J40" i="129" s="1"/>
  <c r="I8" i="141"/>
  <c r="P19" i="171" s="1"/>
  <c r="P47" i="80"/>
  <c r="J8" i="141" s="1"/>
  <c r="L30" i="93"/>
  <c r="K29" i="93"/>
  <c r="L30" i="106"/>
  <c r="K29" i="106"/>
  <c r="L7" i="99"/>
  <c r="K6" i="99"/>
  <c r="I34" i="129"/>
  <c r="H67" i="171" s="1"/>
  <c r="O47" i="105"/>
  <c r="J34" i="129" s="1"/>
  <c r="L29" i="88"/>
  <c r="K28" i="88"/>
  <c r="L6" i="107"/>
  <c r="K5" i="107"/>
  <c r="L5" i="107" s="1"/>
  <c r="O46" i="107" s="1"/>
  <c r="L29" i="105"/>
  <c r="K28" i="105"/>
  <c r="L7" i="138"/>
  <c r="K6" i="138"/>
  <c r="I32" i="129"/>
  <c r="H61" i="171" s="1"/>
  <c r="O47" i="102"/>
  <c r="J32" i="129" s="1"/>
  <c r="L7" i="89"/>
  <c r="K6" i="89"/>
  <c r="I21" i="129"/>
  <c r="H34" i="171" s="1"/>
  <c r="O47" i="95"/>
  <c r="J21" i="129" s="1"/>
  <c r="L28" i="108"/>
  <c r="K27" i="108"/>
  <c r="L27" i="108" s="1"/>
  <c r="P46" i="108" s="1"/>
  <c r="I42" i="141"/>
  <c r="P100" i="171" s="1"/>
  <c r="P47" i="112"/>
  <c r="J42" i="141" s="1"/>
  <c r="M31" i="128"/>
  <c r="L30" i="128"/>
  <c r="L29" i="109"/>
  <c r="K28" i="109"/>
  <c r="L29" i="104"/>
  <c r="K28" i="104"/>
  <c r="I43" i="129"/>
  <c r="H107" i="171" s="1"/>
  <c r="O47" i="113"/>
  <c r="J43" i="129" s="1"/>
  <c r="I40" i="141"/>
  <c r="P92" i="171" s="1"/>
  <c r="P47" i="110"/>
  <c r="J40" i="141" s="1"/>
  <c r="L7" i="115"/>
  <c r="K6" i="115"/>
  <c r="I20" i="141"/>
  <c r="P32" i="171" s="1"/>
  <c r="P47" i="86"/>
  <c r="J20" i="141" s="1"/>
  <c r="I55" i="141"/>
  <c r="P47" i="130"/>
  <c r="J55" i="141" s="1"/>
  <c r="I55" i="129"/>
  <c r="O47" i="130"/>
  <c r="J55" i="129" s="1"/>
  <c r="I54" i="129"/>
  <c r="O47" i="131"/>
  <c r="J54" i="129" s="1"/>
  <c r="I52" i="129"/>
  <c r="O47" i="133"/>
  <c r="J52" i="129" s="1"/>
  <c r="I52" i="141"/>
  <c r="P47" i="133"/>
  <c r="J52" i="141" s="1"/>
  <c r="I51" i="129"/>
  <c r="O47" i="132"/>
  <c r="J51" i="129" s="1"/>
  <c r="I51" i="141"/>
  <c r="P47" i="132"/>
  <c r="J51" i="141" s="1"/>
  <c r="I50" i="141"/>
  <c r="P47" i="139"/>
  <c r="J50" i="141" s="1"/>
  <c r="I50" i="129"/>
  <c r="O47" i="139"/>
  <c r="J50" i="129" s="1"/>
  <c r="I48" i="129"/>
  <c r="O47" i="137"/>
  <c r="J48" i="129" s="1"/>
  <c r="P47" i="128" l="1"/>
  <c r="I4" i="129" s="1"/>
  <c r="H6" i="171"/>
  <c r="I17" i="141"/>
  <c r="P28" i="171" s="1"/>
  <c r="P47" i="89"/>
  <c r="J17" i="141" s="1"/>
  <c r="I45" i="141"/>
  <c r="P114" i="171" s="1"/>
  <c r="P47" i="115"/>
  <c r="J45" i="141" s="1"/>
  <c r="J5" i="141"/>
  <c r="J46" i="141"/>
  <c r="I14" i="129"/>
  <c r="H25" i="171" s="1"/>
  <c r="O47" i="83"/>
  <c r="J14" i="129" s="1"/>
  <c r="L6" i="115"/>
  <c r="K5" i="115"/>
  <c r="L5" i="115" s="1"/>
  <c r="O46" i="115" s="1"/>
  <c r="L28" i="109"/>
  <c r="K27" i="109"/>
  <c r="L27" i="109" s="1"/>
  <c r="P46" i="109" s="1"/>
  <c r="L28" i="105"/>
  <c r="K27" i="105"/>
  <c r="L27" i="105" s="1"/>
  <c r="P46" i="105" s="1"/>
  <c r="L28" i="88"/>
  <c r="K27" i="88"/>
  <c r="L27" i="88" s="1"/>
  <c r="P46" i="88" s="1"/>
  <c r="L6" i="99"/>
  <c r="K5" i="99"/>
  <c r="L5" i="99" s="1"/>
  <c r="O46" i="99" s="1"/>
  <c r="L29" i="93"/>
  <c r="K28" i="93"/>
  <c r="L29" i="111"/>
  <c r="K28" i="111"/>
  <c r="L28" i="83"/>
  <c r="K27" i="83"/>
  <c r="L27" i="83" s="1"/>
  <c r="P46" i="83" s="1"/>
  <c r="I18" i="129"/>
  <c r="H29" i="171" s="1"/>
  <c r="O47" i="88"/>
  <c r="J18" i="129" s="1"/>
  <c r="L29" i="97"/>
  <c r="K28" i="97"/>
  <c r="I22" i="141"/>
  <c r="P35" i="171" s="1"/>
  <c r="P47" i="94"/>
  <c r="J22" i="141" s="1"/>
  <c r="I22" i="129"/>
  <c r="H35" i="171" s="1"/>
  <c r="O47" i="94"/>
  <c r="J22" i="129" s="1"/>
  <c r="I11" i="129"/>
  <c r="H22" i="171" s="1"/>
  <c r="O47" i="77"/>
  <c r="J11" i="129" s="1"/>
  <c r="I32" i="141"/>
  <c r="P61" i="171" s="1"/>
  <c r="P47" i="102"/>
  <c r="J32" i="141" s="1"/>
  <c r="I7" i="129"/>
  <c r="H18" i="171" s="1"/>
  <c r="O47" i="81"/>
  <c r="J7" i="129" s="1"/>
  <c r="I30" i="141"/>
  <c r="P55" i="171" s="1"/>
  <c r="P47" i="98"/>
  <c r="J30" i="141" s="1"/>
  <c r="I9" i="129"/>
  <c r="H20" i="171" s="1"/>
  <c r="O47" i="78"/>
  <c r="J9" i="129" s="1"/>
  <c r="I27" i="141"/>
  <c r="P50" i="171" s="1"/>
  <c r="P47" i="96"/>
  <c r="J27" i="141" s="1"/>
  <c r="I31" i="129"/>
  <c r="H56" i="171" s="1"/>
  <c r="O47" i="103"/>
  <c r="J31" i="129" s="1"/>
  <c r="I12" i="129"/>
  <c r="H23" i="171" s="1"/>
  <c r="O47" i="85"/>
  <c r="J12" i="129" s="1"/>
  <c r="L28" i="134"/>
  <c r="K27" i="134"/>
  <c r="L27" i="134" s="1"/>
  <c r="P46" i="134" s="1"/>
  <c r="I20" i="129"/>
  <c r="H32" i="171" s="1"/>
  <c r="O47" i="86"/>
  <c r="J20" i="129" s="1"/>
  <c r="I25" i="129"/>
  <c r="H44" i="171" s="1"/>
  <c r="O47" i="91"/>
  <c r="J25" i="129" s="1"/>
  <c r="L28" i="137"/>
  <c r="K27" i="137"/>
  <c r="L27" i="137" s="1"/>
  <c r="P46" i="137" s="1"/>
  <c r="L28" i="104"/>
  <c r="K27" i="104"/>
  <c r="L27" i="104" s="1"/>
  <c r="P46" i="104" s="1"/>
  <c r="M30" i="128"/>
  <c r="L29" i="128"/>
  <c r="I36" i="141"/>
  <c r="P72" i="171" s="1"/>
  <c r="P47" i="108"/>
  <c r="J36" i="141" s="1"/>
  <c r="L6" i="89"/>
  <c r="K5" i="89"/>
  <c r="L5" i="89" s="1"/>
  <c r="O46" i="89" s="1"/>
  <c r="K5" i="138"/>
  <c r="L5" i="138" s="1"/>
  <c r="O46" i="138" s="1"/>
  <c r="L6" i="138"/>
  <c r="I37" i="129"/>
  <c r="H78" i="171" s="1"/>
  <c r="O47" i="107"/>
  <c r="J37" i="129" s="1"/>
  <c r="L29" i="106"/>
  <c r="K28" i="106"/>
  <c r="O47" i="112"/>
  <c r="J42" i="129" s="1"/>
  <c r="I42" i="129"/>
  <c r="H100" i="171" s="1"/>
  <c r="L28" i="90"/>
  <c r="K27" i="90"/>
  <c r="L27" i="90" s="1"/>
  <c r="P46" i="90" s="1"/>
  <c r="L6" i="108"/>
  <c r="K5" i="108"/>
  <c r="L5" i="108" s="1"/>
  <c r="O46" i="108" s="1"/>
  <c r="I7" i="141"/>
  <c r="P18" i="171" s="1"/>
  <c r="P47" i="81"/>
  <c r="J7" i="141" s="1"/>
  <c r="L28" i="79"/>
  <c r="K27" i="79"/>
  <c r="L27" i="79" s="1"/>
  <c r="P46" i="79" s="1"/>
  <c r="K27" i="138"/>
  <c r="L27" i="138" s="1"/>
  <c r="P46" i="138" s="1"/>
  <c r="L28" i="138"/>
  <c r="J46" i="129"/>
  <c r="J5" i="129"/>
  <c r="L28" i="131"/>
  <c r="K27" i="131"/>
  <c r="L27" i="131" s="1"/>
  <c r="P46" i="131" s="1"/>
  <c r="L6" i="134"/>
  <c r="K5" i="134"/>
  <c r="L5" i="134" s="1"/>
  <c r="O46" i="134" s="1"/>
  <c r="L29" i="78"/>
  <c r="K28" i="78"/>
  <c r="P48" i="128" l="1"/>
  <c r="J4" i="129" s="1"/>
  <c r="I49" i="129"/>
  <c r="O47" i="138"/>
  <c r="J49" i="129" s="1"/>
  <c r="L28" i="78"/>
  <c r="K27" i="78"/>
  <c r="L27" i="78" s="1"/>
  <c r="P46" i="78" s="1"/>
  <c r="I54" i="141"/>
  <c r="P47" i="131"/>
  <c r="J54" i="141" s="1"/>
  <c r="I36" i="129"/>
  <c r="H72" i="171" s="1"/>
  <c r="O47" i="108"/>
  <c r="J36" i="129" s="1"/>
  <c r="I17" i="129"/>
  <c r="H28" i="171" s="1"/>
  <c r="O47" i="89"/>
  <c r="J17" i="129" s="1"/>
  <c r="M29" i="128"/>
  <c r="L28" i="128"/>
  <c r="M28" i="128" s="1"/>
  <c r="I48" i="141"/>
  <c r="P47" i="137"/>
  <c r="J48" i="141" s="1"/>
  <c r="L28" i="97"/>
  <c r="K27" i="97"/>
  <c r="L27" i="97" s="1"/>
  <c r="P46" i="97" s="1"/>
  <c r="I14" i="141"/>
  <c r="P25" i="171" s="1"/>
  <c r="P47" i="83"/>
  <c r="J14" i="141" s="1"/>
  <c r="L28" i="93"/>
  <c r="K27" i="93"/>
  <c r="L27" i="93" s="1"/>
  <c r="P46" i="93" s="1"/>
  <c r="I18" i="141"/>
  <c r="P29" i="171" s="1"/>
  <c r="P47" i="88"/>
  <c r="J18" i="141" s="1"/>
  <c r="I39" i="141"/>
  <c r="P88" i="171" s="1"/>
  <c r="P47" i="109"/>
  <c r="J39" i="141" s="1"/>
  <c r="P47" i="138"/>
  <c r="J49" i="141" s="1"/>
  <c r="I49" i="141"/>
  <c r="I53" i="129"/>
  <c r="O47" i="134"/>
  <c r="J53" i="129" s="1"/>
  <c r="I10" i="141"/>
  <c r="P21" i="171" s="1"/>
  <c r="P47" i="79"/>
  <c r="J10" i="141" s="1"/>
  <c r="I16" i="141"/>
  <c r="P27" i="171" s="1"/>
  <c r="P47" i="90"/>
  <c r="J16" i="141" s="1"/>
  <c r="L28" i="106"/>
  <c r="K27" i="106"/>
  <c r="L27" i="106" s="1"/>
  <c r="P46" i="106" s="1"/>
  <c r="I35" i="141"/>
  <c r="P68" i="171" s="1"/>
  <c r="P47" i="104"/>
  <c r="J35" i="141" s="1"/>
  <c r="I53" i="141"/>
  <c r="P47" i="134"/>
  <c r="J53" i="141" s="1"/>
  <c r="L28" i="111"/>
  <c r="K27" i="111"/>
  <c r="L27" i="111" s="1"/>
  <c r="P46" i="111" s="1"/>
  <c r="I29" i="129"/>
  <c r="H54" i="171" s="1"/>
  <c r="O47" i="99"/>
  <c r="J29" i="129" s="1"/>
  <c r="I34" i="141"/>
  <c r="P67" i="171" s="1"/>
  <c r="P47" i="105"/>
  <c r="J34" i="141" s="1"/>
  <c r="I45" i="129"/>
  <c r="H114" i="171" s="1"/>
  <c r="O47" i="115"/>
  <c r="J45" i="129" s="1"/>
  <c r="Q47" i="128" l="1"/>
  <c r="Q48" i="128" s="1"/>
  <c r="J4" i="141" s="1"/>
  <c r="P7" i="171"/>
  <c r="P6" i="171"/>
  <c r="I41" i="141"/>
  <c r="P95" i="171" s="1"/>
  <c r="P47" i="111"/>
  <c r="J41" i="141" s="1"/>
  <c r="I23" i="141"/>
  <c r="P36" i="171" s="1"/>
  <c r="P47" i="93"/>
  <c r="J23" i="141" s="1"/>
  <c r="I26" i="141"/>
  <c r="P49" i="171" s="1"/>
  <c r="P47" i="97"/>
  <c r="J26" i="141" s="1"/>
  <c r="I9" i="141"/>
  <c r="P20" i="171" s="1"/>
  <c r="P47" i="78"/>
  <c r="J9" i="141" s="1"/>
  <c r="I38" i="141"/>
  <c r="P83" i="171" s="1"/>
  <c r="P47" i="106"/>
  <c r="J38" i="141" s="1"/>
  <c r="I4" i="141" l="1"/>
</calcChain>
</file>

<file path=xl/sharedStrings.xml><?xml version="1.0" encoding="utf-8"?>
<sst xmlns="http://schemas.openxmlformats.org/spreadsheetml/2006/main" count="15863" uniqueCount="1113">
  <si>
    <t>神戸市</t>
  </si>
  <si>
    <t>神戸</t>
  </si>
  <si>
    <t>姫路市</t>
  </si>
  <si>
    <t>中播磨</t>
  </si>
  <si>
    <t>尼崎市</t>
  </si>
  <si>
    <t>阪神南</t>
  </si>
  <si>
    <t>明石市</t>
  </si>
  <si>
    <t>東播磨</t>
  </si>
  <si>
    <t>西宮市</t>
  </si>
  <si>
    <t>洲本市</t>
  </si>
  <si>
    <t>淡路</t>
  </si>
  <si>
    <t>芦屋市</t>
  </si>
  <si>
    <t>伊丹市</t>
  </si>
  <si>
    <t>阪神北</t>
  </si>
  <si>
    <t>相生市</t>
  </si>
  <si>
    <t>西播磨</t>
  </si>
  <si>
    <t>豊岡市</t>
  </si>
  <si>
    <t>但馬</t>
  </si>
  <si>
    <t>加古川市</t>
  </si>
  <si>
    <t>赤穂市</t>
  </si>
  <si>
    <t>西脇市</t>
  </si>
  <si>
    <t>北播磨</t>
  </si>
  <si>
    <t>宝塚市</t>
  </si>
  <si>
    <t>三木市</t>
  </si>
  <si>
    <t>高砂市</t>
  </si>
  <si>
    <t>川西市</t>
  </si>
  <si>
    <t>小野市</t>
  </si>
  <si>
    <t>三田市</t>
  </si>
  <si>
    <t>加西市</t>
  </si>
  <si>
    <t>篠山市</t>
  </si>
  <si>
    <t>丹波</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</si>
  <si>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</si>
  <si>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</si>
  <si>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</si>
  <si>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</si>
  <si>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</si>
  <si>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</si>
  <si>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</si>
  <si>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</si>
  <si>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</si>
  <si>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</si>
  <si>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</si>
  <si>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</si>
  <si>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</si>
  <si>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</si>
  <si>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</si>
  <si>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太子町</t>
  </si>
  <si>
    <t>上郡町</t>
  </si>
  <si>
    <t>佐用町</t>
  </si>
  <si>
    <t>香美町</t>
  </si>
  <si>
    <t>新温泉町</t>
  </si>
  <si>
    <t>東灘区</t>
  </si>
  <si>
    <t>灘区</t>
  </si>
  <si>
    <t>兵庫区</t>
  </si>
  <si>
    <t>長田区</t>
  </si>
  <si>
    <t>須磨区</t>
  </si>
  <si>
    <t>垂水区</t>
  </si>
  <si>
    <t>北区</t>
  </si>
  <si>
    <t>中央区</t>
  </si>
  <si>
    <t>西区</t>
  </si>
  <si>
    <t>市区町名</t>
    <rPh sb="0" eb="2">
      <t>シク</t>
    </rPh>
    <rPh sb="2" eb="3">
      <t>チョウ</t>
    </rPh>
    <rPh sb="3" eb="4">
      <t>メイ</t>
    </rPh>
    <phoneticPr fontId="2"/>
  </si>
  <si>
    <t>地域</t>
    <rPh sb="0" eb="2">
      <t>チイキ</t>
    </rPh>
    <phoneticPr fontId="2"/>
  </si>
  <si>
    <t>計</t>
    <rPh sb="0" eb="1">
      <t>ケイ</t>
    </rPh>
    <phoneticPr fontId="2"/>
  </si>
  <si>
    <t>兵庫県</t>
    <rPh sb="0" eb="3">
      <t>ヒョウゴケン</t>
    </rPh>
    <phoneticPr fontId="2"/>
  </si>
  <si>
    <t>コード</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</si>
  <si>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</si>
  <si>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</si>
  <si>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</si>
  <si>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</si>
  <si>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</si>
  <si>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</si>
  <si>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</si>
  <si>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</si>
  <si>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</si>
  <si>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</si>
  <si>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</si>
  <si>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</si>
  <si>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</si>
  <si>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</si>
  <si>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</si>
  <si>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</si>
  <si>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</si>
  <si>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</si>
  <si>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</si>
  <si>
    <t>5～9歳</t>
  </si>
  <si>
    <t>0歳</t>
    <rPh sb="1" eb="2">
      <t>サイ</t>
    </rPh>
    <phoneticPr fontId="2"/>
  </si>
  <si>
    <t>1～4歳</t>
    <rPh sb="3" eb="4">
      <t>サイ</t>
    </rPh>
    <phoneticPr fontId="2"/>
  </si>
  <si>
    <t>兵庫県</t>
    <rPh sb="0" eb="3">
      <t>ヒョウゴケン</t>
    </rPh>
    <phoneticPr fontId="3"/>
  </si>
  <si>
    <t>性</t>
    <rPh sb="0" eb="1">
      <t>セイ</t>
    </rPh>
    <phoneticPr fontId="2"/>
  </si>
  <si>
    <t>年齢階級</t>
    <rPh sb="0" eb="2">
      <t>ネンレイ</t>
    </rPh>
    <rPh sb="2" eb="4">
      <t>カイキュウ</t>
    </rPh>
    <phoneticPr fontId="3"/>
  </si>
  <si>
    <t>基準人口</t>
    <rPh sb="0" eb="2">
      <t>キジュン</t>
    </rPh>
    <rPh sb="2" eb="4">
      <t>ジンコウ</t>
    </rPh>
    <phoneticPr fontId="3"/>
  </si>
  <si>
    <t>年齢別死亡率</t>
    <rPh sb="0" eb="2">
      <t>ネンレイ</t>
    </rPh>
    <rPh sb="2" eb="3">
      <t>ベツ</t>
    </rPh>
    <rPh sb="3" eb="6">
      <t>シボウリツ</t>
    </rPh>
    <phoneticPr fontId="2"/>
  </si>
  <si>
    <t>死亡確率</t>
    <rPh sb="0" eb="2">
      <t>シボウ</t>
    </rPh>
    <rPh sb="2" eb="4">
      <t>カクリツ</t>
    </rPh>
    <phoneticPr fontId="2"/>
  </si>
  <si>
    <t>生存数</t>
    <rPh sb="0" eb="2">
      <t>セイゾン</t>
    </rPh>
    <rPh sb="2" eb="3">
      <t>スウ</t>
    </rPh>
    <phoneticPr fontId="2"/>
  </si>
  <si>
    <t>死亡数</t>
    <rPh sb="0" eb="3">
      <t>シボウスウ</t>
    </rPh>
    <phoneticPr fontId="2"/>
  </si>
  <si>
    <t>静止人口（定常人口）</t>
    <rPh sb="0" eb="2">
      <t>セイシ</t>
    </rPh>
    <rPh sb="2" eb="4">
      <t>ジンコウ</t>
    </rPh>
    <rPh sb="5" eb="7">
      <t>テイジョウ</t>
    </rPh>
    <rPh sb="7" eb="9">
      <t>ジンコウ</t>
    </rPh>
    <phoneticPr fontId="2"/>
  </si>
  <si>
    <t>平均余命</t>
    <rPh sb="0" eb="2">
      <t>ヘイキン</t>
    </rPh>
    <rPh sb="2" eb="3">
      <t>ヨ</t>
    </rPh>
    <rPh sb="3" eb="4">
      <t>ミョウ</t>
    </rPh>
    <phoneticPr fontId="2"/>
  </si>
  <si>
    <t>生存年数</t>
    <rPh sb="0" eb="2">
      <t>セイゾン</t>
    </rPh>
    <rPh sb="2" eb="4">
      <t>ネンスウ</t>
    </rPh>
    <phoneticPr fontId="2"/>
  </si>
  <si>
    <t>生存延べ年数</t>
    <rPh sb="0" eb="2">
      <t>セイゾン</t>
    </rPh>
    <rPh sb="2" eb="3">
      <t>ノ</t>
    </rPh>
    <rPh sb="4" eb="6">
      <t>ネンスウ</t>
    </rPh>
    <phoneticPr fontId="2"/>
  </si>
  <si>
    <t>男</t>
    <rPh sb="0" eb="1">
      <t>オトコ</t>
    </rPh>
    <phoneticPr fontId="3"/>
  </si>
  <si>
    <t>90歳以上</t>
    <rPh sb="3" eb="5">
      <t>イジョウ</t>
    </rPh>
    <phoneticPr fontId="3"/>
  </si>
  <si>
    <t>計</t>
    <rPh sb="0" eb="1">
      <t>ケイ</t>
    </rPh>
    <phoneticPr fontId="3"/>
  </si>
  <si>
    <t>女</t>
    <rPh sb="0" eb="1">
      <t>オンナ</t>
    </rPh>
    <phoneticPr fontId="3"/>
  </si>
  <si>
    <t>乳児死亡数</t>
    <rPh sb="0" eb="2">
      <t>ニュウジ</t>
    </rPh>
    <rPh sb="2" eb="5">
      <t>シボウスウ</t>
    </rPh>
    <phoneticPr fontId="2"/>
  </si>
  <si>
    <t>出生数</t>
    <rPh sb="0" eb="2">
      <t>シュッセイ</t>
    </rPh>
    <rPh sb="2" eb="3">
      <t>スウ</t>
    </rPh>
    <phoneticPr fontId="2"/>
  </si>
  <si>
    <t>乳児死亡率</t>
    <rPh sb="0" eb="2">
      <t>ニュウジ</t>
    </rPh>
    <rPh sb="2" eb="5">
      <t>シボウリツ</t>
    </rPh>
    <phoneticPr fontId="2"/>
  </si>
  <si>
    <t>5年平均</t>
    <rPh sb="1" eb="2">
      <t>ネン</t>
    </rPh>
    <rPh sb="2" eb="4">
      <t>ヘイキン</t>
    </rPh>
    <phoneticPr fontId="2"/>
  </si>
  <si>
    <t>男</t>
    <rPh sb="0" eb="1">
      <t>オトコ</t>
    </rPh>
    <phoneticPr fontId="7"/>
  </si>
  <si>
    <t>女</t>
    <rPh sb="0" eb="1">
      <t>オンナ</t>
    </rPh>
    <phoneticPr fontId="7"/>
  </si>
  <si>
    <t>総数</t>
    <rPh sb="0" eb="2">
      <t>ソウスウ</t>
    </rPh>
    <phoneticPr fontId="10"/>
  </si>
  <si>
    <t>男</t>
    <rPh sb="0" eb="1">
      <t>オトコ</t>
    </rPh>
    <phoneticPr fontId="10"/>
  </si>
  <si>
    <t>女</t>
    <rPh sb="0" eb="1">
      <t>オンナ</t>
    </rPh>
    <phoneticPr fontId="10"/>
  </si>
  <si>
    <t>西宮市</t>
    <rPh sb="0" eb="3">
      <t>ニシノミヤシ</t>
    </rPh>
    <phoneticPr fontId="3"/>
  </si>
  <si>
    <t>伊丹市</t>
    <rPh sb="0" eb="3">
      <t>イタミシ</t>
    </rPh>
    <phoneticPr fontId="3"/>
  </si>
  <si>
    <t>明石市</t>
    <rPh sb="0" eb="3">
      <t>アカシシ</t>
    </rPh>
    <phoneticPr fontId="3"/>
  </si>
  <si>
    <t>加古川市</t>
    <rPh sb="0" eb="4">
      <t>カコガワシ</t>
    </rPh>
    <phoneticPr fontId="3"/>
  </si>
  <si>
    <t>年齢別死亡数</t>
    <rPh sb="0" eb="2">
      <t>ネンレイ</t>
    </rPh>
    <rPh sb="2" eb="3">
      <t>ベツ</t>
    </rPh>
    <rPh sb="3" eb="5">
      <t>シボウ</t>
    </rPh>
    <rPh sb="5" eb="6">
      <t>スウ</t>
    </rPh>
    <phoneticPr fontId="7"/>
  </si>
  <si>
    <t>芦屋市</t>
    <rPh sb="0" eb="2">
      <t>アシヤ</t>
    </rPh>
    <rPh sb="2" eb="3">
      <t>シ</t>
    </rPh>
    <phoneticPr fontId="3"/>
  </si>
  <si>
    <t>宝塚市</t>
    <rPh sb="0" eb="2">
      <t>タカラヅカ</t>
    </rPh>
    <rPh sb="2" eb="3">
      <t>シ</t>
    </rPh>
    <phoneticPr fontId="3"/>
  </si>
  <si>
    <t>川西市</t>
    <rPh sb="0" eb="3">
      <t>カワニシシ</t>
    </rPh>
    <phoneticPr fontId="3"/>
  </si>
  <si>
    <t>三田市</t>
    <rPh sb="0" eb="2">
      <t>サンダ</t>
    </rPh>
    <rPh sb="2" eb="3">
      <t>シ</t>
    </rPh>
    <phoneticPr fontId="3"/>
  </si>
  <si>
    <t>猪名川町</t>
    <rPh sb="0" eb="3">
      <t>イナガワ</t>
    </rPh>
    <rPh sb="3" eb="4">
      <t>チョウ</t>
    </rPh>
    <phoneticPr fontId="3"/>
  </si>
  <si>
    <t>男</t>
    <rPh sb="0" eb="1">
      <t>オトコ</t>
    </rPh>
    <phoneticPr fontId="2"/>
  </si>
  <si>
    <t>女</t>
    <rPh sb="0" eb="1">
      <t>オンナ</t>
    </rPh>
    <phoneticPr fontId="2"/>
  </si>
  <si>
    <t>高砂市</t>
    <rPh sb="0" eb="3">
      <t>タカサゴシ</t>
    </rPh>
    <phoneticPr fontId="3"/>
  </si>
  <si>
    <t>稲美町</t>
    <rPh sb="0" eb="3">
      <t>イナミチョウ</t>
    </rPh>
    <phoneticPr fontId="3"/>
  </si>
  <si>
    <t>播磨町</t>
    <rPh sb="0" eb="3">
      <t>ハリマチョウ</t>
    </rPh>
    <phoneticPr fontId="3"/>
  </si>
  <si>
    <t>西脇市</t>
    <rPh sb="0" eb="3">
      <t>ニシワキシ</t>
    </rPh>
    <phoneticPr fontId="3"/>
  </si>
  <si>
    <t>三木市</t>
    <rPh sb="0" eb="3">
      <t>ミキシ</t>
    </rPh>
    <phoneticPr fontId="3"/>
  </si>
  <si>
    <t>小野市</t>
    <rPh sb="0" eb="3">
      <t>オノシ</t>
    </rPh>
    <phoneticPr fontId="3"/>
  </si>
  <si>
    <t>加西市</t>
    <rPh sb="0" eb="3">
      <t>カサイシ</t>
    </rPh>
    <phoneticPr fontId="3"/>
  </si>
  <si>
    <t>加東市</t>
    <rPh sb="0" eb="2">
      <t>カトウ</t>
    </rPh>
    <rPh sb="2" eb="3">
      <t>シ</t>
    </rPh>
    <phoneticPr fontId="3"/>
  </si>
  <si>
    <t>姫路市</t>
    <rPh sb="0" eb="3">
      <t>ヒメジシ</t>
    </rPh>
    <phoneticPr fontId="3"/>
  </si>
  <si>
    <t>多可町</t>
    <rPh sb="0" eb="2">
      <t>タカ</t>
    </rPh>
    <rPh sb="2" eb="3">
      <t>チョウ</t>
    </rPh>
    <phoneticPr fontId="3"/>
  </si>
  <si>
    <t>市川町</t>
    <rPh sb="0" eb="2">
      <t>イチカワ</t>
    </rPh>
    <rPh sb="2" eb="3">
      <t>チョウ</t>
    </rPh>
    <phoneticPr fontId="3"/>
  </si>
  <si>
    <t>福崎町</t>
    <rPh sb="0" eb="2">
      <t>フクサキ</t>
    </rPh>
    <rPh sb="2" eb="3">
      <t>チョウ</t>
    </rPh>
    <phoneticPr fontId="3"/>
  </si>
  <si>
    <t>神河町</t>
    <rPh sb="0" eb="1">
      <t>カミ</t>
    </rPh>
    <rPh sb="1" eb="2">
      <t>カワ</t>
    </rPh>
    <rPh sb="2" eb="3">
      <t>チョウ</t>
    </rPh>
    <phoneticPr fontId="3"/>
  </si>
  <si>
    <t>相生市</t>
    <rPh sb="0" eb="3">
      <t>アイオイシ</t>
    </rPh>
    <phoneticPr fontId="3"/>
  </si>
  <si>
    <t>赤穂市</t>
    <rPh sb="0" eb="3">
      <t>アコウシ</t>
    </rPh>
    <phoneticPr fontId="3"/>
  </si>
  <si>
    <t>宍粟市</t>
    <rPh sb="0" eb="2">
      <t>シソウ</t>
    </rPh>
    <rPh sb="2" eb="3">
      <t>シ</t>
    </rPh>
    <phoneticPr fontId="3"/>
  </si>
  <si>
    <t>たつの市</t>
    <rPh sb="3" eb="4">
      <t>シ</t>
    </rPh>
    <phoneticPr fontId="3"/>
  </si>
  <si>
    <t>太子町</t>
    <rPh sb="0" eb="2">
      <t>タイシ</t>
    </rPh>
    <rPh sb="2" eb="3">
      <t>チョウ</t>
    </rPh>
    <phoneticPr fontId="3"/>
  </si>
  <si>
    <t>上郡町</t>
    <rPh sb="0" eb="2">
      <t>カミゴオリ</t>
    </rPh>
    <rPh sb="2" eb="3">
      <t>チョウ</t>
    </rPh>
    <phoneticPr fontId="3"/>
  </si>
  <si>
    <t>佐用町</t>
    <rPh sb="0" eb="2">
      <t>サヨウ</t>
    </rPh>
    <rPh sb="2" eb="3">
      <t>チョウ</t>
    </rPh>
    <phoneticPr fontId="3"/>
  </si>
  <si>
    <t>豊岡市</t>
    <rPh sb="0" eb="3">
      <t>トヨオカシ</t>
    </rPh>
    <phoneticPr fontId="3"/>
  </si>
  <si>
    <t>養父市</t>
    <rPh sb="0" eb="2">
      <t>ヤブ</t>
    </rPh>
    <rPh sb="2" eb="3">
      <t>シ</t>
    </rPh>
    <phoneticPr fontId="3"/>
  </si>
  <si>
    <t>朝来市</t>
    <rPh sb="0" eb="2">
      <t>アサゴ</t>
    </rPh>
    <rPh sb="2" eb="3">
      <t>シ</t>
    </rPh>
    <phoneticPr fontId="3"/>
  </si>
  <si>
    <t>香美町</t>
    <rPh sb="0" eb="2">
      <t>カミ</t>
    </rPh>
    <rPh sb="2" eb="3">
      <t>チョウ</t>
    </rPh>
    <phoneticPr fontId="3"/>
  </si>
  <si>
    <t>新温泉町</t>
    <rPh sb="0" eb="1">
      <t>シン</t>
    </rPh>
    <rPh sb="1" eb="3">
      <t>オンセン</t>
    </rPh>
    <rPh sb="3" eb="4">
      <t>チョウ</t>
    </rPh>
    <phoneticPr fontId="3"/>
  </si>
  <si>
    <t>篠山市</t>
    <rPh sb="0" eb="2">
      <t>ササヤマ</t>
    </rPh>
    <rPh sb="2" eb="3">
      <t>シ</t>
    </rPh>
    <phoneticPr fontId="3"/>
  </si>
  <si>
    <t>丹波市</t>
    <rPh sb="0" eb="2">
      <t>タンバ</t>
    </rPh>
    <rPh sb="2" eb="3">
      <t>シ</t>
    </rPh>
    <phoneticPr fontId="3"/>
  </si>
  <si>
    <t>洲本市</t>
    <rPh sb="0" eb="2">
      <t>スモト</t>
    </rPh>
    <rPh sb="2" eb="3">
      <t>シ</t>
    </rPh>
    <phoneticPr fontId="3"/>
  </si>
  <si>
    <t>南あわじ市</t>
    <rPh sb="0" eb="1">
      <t>ミナミ</t>
    </rPh>
    <rPh sb="4" eb="5">
      <t>シ</t>
    </rPh>
    <phoneticPr fontId="3"/>
  </si>
  <si>
    <t>淡路市</t>
    <rPh sb="0" eb="2">
      <t>アワジ</t>
    </rPh>
    <rPh sb="2" eb="3">
      <t>シ</t>
    </rPh>
    <phoneticPr fontId="3"/>
  </si>
  <si>
    <t>神戸市</t>
    <rPh sb="0" eb="3">
      <t>コウベシ</t>
    </rPh>
    <phoneticPr fontId="3"/>
  </si>
  <si>
    <t>生命表</t>
    <rPh sb="0" eb="2">
      <t>セイメイ</t>
    </rPh>
    <rPh sb="2" eb="3">
      <t>ヒョウ</t>
    </rPh>
    <phoneticPr fontId="2"/>
  </si>
  <si>
    <t>尼崎市</t>
    <rPh sb="0" eb="3">
      <t>アマガサキシ</t>
    </rPh>
    <phoneticPr fontId="2"/>
  </si>
  <si>
    <t>介護保険被保険者数</t>
    <rPh sb="0" eb="2">
      <t>カイゴ</t>
    </rPh>
    <rPh sb="2" eb="4">
      <t>ホケン</t>
    </rPh>
    <rPh sb="4" eb="5">
      <t>ヒ</t>
    </rPh>
    <rPh sb="5" eb="8">
      <t>ホケンシャ</t>
    </rPh>
    <rPh sb="8" eb="9">
      <t>スウ</t>
    </rPh>
    <phoneticPr fontId="2"/>
  </si>
  <si>
    <t>年齢</t>
    <rPh sb="0" eb="2">
      <t>ネンレイ</t>
    </rPh>
    <phoneticPr fontId="2"/>
  </si>
  <si>
    <t>65～69歳</t>
    <rPh sb="5" eb="6">
      <t>サイ</t>
    </rPh>
    <phoneticPr fontId="2"/>
  </si>
  <si>
    <t>70～74歳</t>
    <rPh sb="5" eb="6">
      <t>サイ</t>
    </rPh>
    <phoneticPr fontId="2"/>
  </si>
  <si>
    <t>要介護（要支援）認定者数</t>
    <rPh sb="0" eb="1">
      <t>ヨウ</t>
    </rPh>
    <rPh sb="1" eb="3">
      <t>カイゴ</t>
    </rPh>
    <rPh sb="4" eb="5">
      <t>ヨウ</t>
    </rPh>
    <rPh sb="5" eb="7">
      <t>シエン</t>
    </rPh>
    <rPh sb="8" eb="11">
      <t>ニンテイシャ</t>
    </rPh>
    <rPh sb="11" eb="12">
      <t>スウ</t>
    </rPh>
    <phoneticPr fontId="2"/>
  </si>
  <si>
    <t>要介護（要支援）認定者割合</t>
    <rPh sb="0" eb="1">
      <t>ヨウ</t>
    </rPh>
    <rPh sb="1" eb="3">
      <t>カイゴ</t>
    </rPh>
    <rPh sb="4" eb="5">
      <t>ヨウ</t>
    </rPh>
    <rPh sb="5" eb="7">
      <t>シエン</t>
    </rPh>
    <rPh sb="8" eb="11">
      <t>ニンテイシャ</t>
    </rPh>
    <rPh sb="11" eb="13">
      <t>ワリアイ</t>
    </rPh>
    <phoneticPr fontId="2"/>
  </si>
  <si>
    <t>自立率（1-要介護（要支援）認定者割合）</t>
    <rPh sb="0" eb="2">
      <t>ジリツ</t>
    </rPh>
    <rPh sb="2" eb="3">
      <t>リツ</t>
    </rPh>
    <rPh sb="6" eb="7">
      <t>ヨウ</t>
    </rPh>
    <rPh sb="7" eb="9">
      <t>カイゴ</t>
    </rPh>
    <rPh sb="10" eb="11">
      <t>ヨウ</t>
    </rPh>
    <rPh sb="11" eb="13">
      <t>シエン</t>
    </rPh>
    <rPh sb="14" eb="16">
      <t>ニンテイ</t>
    </rPh>
    <rPh sb="16" eb="17">
      <t>シャ</t>
    </rPh>
    <rPh sb="17" eb="19">
      <t>ワリアイ</t>
    </rPh>
    <phoneticPr fontId="2"/>
  </si>
  <si>
    <t>自立定常人口：男</t>
    <rPh sb="0" eb="2">
      <t>ジリツ</t>
    </rPh>
    <rPh sb="2" eb="4">
      <t>テイジョウ</t>
    </rPh>
    <rPh sb="4" eb="6">
      <t>ジンコウ</t>
    </rPh>
    <rPh sb="7" eb="8">
      <t>オトコ</t>
    </rPh>
    <phoneticPr fontId="2"/>
  </si>
  <si>
    <t>自立定常人口：女</t>
    <rPh sb="0" eb="2">
      <t>ジリツ</t>
    </rPh>
    <rPh sb="2" eb="4">
      <t>テイジョウ</t>
    </rPh>
    <rPh sb="4" eb="6">
      <t>ジンコウ</t>
    </rPh>
    <rPh sb="7" eb="8">
      <t>オンナ</t>
    </rPh>
    <phoneticPr fontId="2"/>
  </si>
  <si>
    <t>計算結果（単位：年）</t>
    <rPh sb="0" eb="2">
      <t>ケイサン</t>
    </rPh>
    <rPh sb="2" eb="4">
      <t>ケッカ</t>
    </rPh>
    <rPh sb="5" eb="7">
      <t>タンイ</t>
    </rPh>
    <rPh sb="8" eb="9">
      <t>ネン</t>
    </rPh>
    <phoneticPr fontId="2"/>
  </si>
  <si>
    <t>65歳平均余命</t>
    <rPh sb="2" eb="3">
      <t>サイ</t>
    </rPh>
    <rPh sb="3" eb="5">
      <t>ヘイキン</t>
    </rPh>
    <rPh sb="5" eb="7">
      <t>ヨミョウ</t>
    </rPh>
    <phoneticPr fontId="2"/>
  </si>
  <si>
    <t>a</t>
    <phoneticPr fontId="2"/>
  </si>
  <si>
    <t>65歳健康余命</t>
    <rPh sb="2" eb="3">
      <t>サイ</t>
    </rPh>
    <rPh sb="3" eb="5">
      <t>ケンコウ</t>
    </rPh>
    <rPh sb="5" eb="7">
      <t>ヨミョウ</t>
    </rPh>
    <phoneticPr fontId="2"/>
  </si>
  <si>
    <t>b</t>
    <phoneticPr fontId="2"/>
  </si>
  <si>
    <t>要介護（要支援）期間</t>
    <rPh sb="0" eb="1">
      <t>ヨウ</t>
    </rPh>
    <rPh sb="1" eb="3">
      <t>カイゴ</t>
    </rPh>
    <rPh sb="4" eb="5">
      <t>ヨウ</t>
    </rPh>
    <rPh sb="5" eb="7">
      <t>シエン</t>
    </rPh>
    <rPh sb="8" eb="10">
      <t>キカン</t>
    </rPh>
    <phoneticPr fontId="2"/>
  </si>
  <si>
    <t>c=a-b</t>
    <phoneticPr fontId="2"/>
  </si>
  <si>
    <t>平均寿命（0歳平均余命）</t>
    <rPh sb="0" eb="2">
      <t>ヘイキン</t>
    </rPh>
    <rPh sb="2" eb="4">
      <t>ジュミョウ</t>
    </rPh>
    <rPh sb="6" eb="7">
      <t>サイ</t>
    </rPh>
    <rPh sb="7" eb="9">
      <t>ヘイキン</t>
    </rPh>
    <rPh sb="9" eb="11">
      <t>ヨミョウ</t>
    </rPh>
    <phoneticPr fontId="2"/>
  </si>
  <si>
    <t>d</t>
    <phoneticPr fontId="2"/>
  </si>
  <si>
    <t>健康寿命</t>
    <rPh sb="0" eb="2">
      <t>ケンコウ</t>
    </rPh>
    <rPh sb="2" eb="4">
      <t>ジュミョウ</t>
    </rPh>
    <phoneticPr fontId="2"/>
  </si>
  <si>
    <t>d-c</t>
    <phoneticPr fontId="2"/>
  </si>
  <si>
    <t>阪神南地域</t>
    <rPh sb="0" eb="2">
      <t>ハンシン</t>
    </rPh>
    <rPh sb="2" eb="3">
      <t>ミナミ</t>
    </rPh>
    <rPh sb="3" eb="5">
      <t>チイキ</t>
    </rPh>
    <phoneticPr fontId="3"/>
  </si>
  <si>
    <t>阪神北地域</t>
    <rPh sb="0" eb="2">
      <t>ハンシン</t>
    </rPh>
    <rPh sb="2" eb="3">
      <t>キタ</t>
    </rPh>
    <rPh sb="3" eb="5">
      <t>チイキ</t>
    </rPh>
    <phoneticPr fontId="3"/>
  </si>
  <si>
    <t>東播磨地域</t>
    <rPh sb="0" eb="1">
      <t>ヒガシ</t>
    </rPh>
    <rPh sb="1" eb="3">
      <t>ハリマ</t>
    </rPh>
    <rPh sb="3" eb="5">
      <t>チイキ</t>
    </rPh>
    <phoneticPr fontId="3"/>
  </si>
  <si>
    <t>北播磨地域</t>
    <rPh sb="0" eb="1">
      <t>キタ</t>
    </rPh>
    <rPh sb="1" eb="3">
      <t>ハリマ</t>
    </rPh>
    <rPh sb="3" eb="5">
      <t>チイキ</t>
    </rPh>
    <phoneticPr fontId="3"/>
  </si>
  <si>
    <t>中播磨地域</t>
    <rPh sb="0" eb="1">
      <t>ナカ</t>
    </rPh>
    <rPh sb="1" eb="3">
      <t>ハリマ</t>
    </rPh>
    <rPh sb="3" eb="5">
      <t>チイキ</t>
    </rPh>
    <phoneticPr fontId="3"/>
  </si>
  <si>
    <t>西播磨地域</t>
    <rPh sb="0" eb="1">
      <t>ニシ</t>
    </rPh>
    <rPh sb="1" eb="3">
      <t>ハリマ</t>
    </rPh>
    <rPh sb="3" eb="5">
      <t>チイキ</t>
    </rPh>
    <phoneticPr fontId="3"/>
  </si>
  <si>
    <t>但馬地域</t>
    <rPh sb="0" eb="2">
      <t>タジマ</t>
    </rPh>
    <rPh sb="2" eb="4">
      <t>チイキ</t>
    </rPh>
    <phoneticPr fontId="3"/>
  </si>
  <si>
    <t>丹波地域</t>
    <rPh sb="0" eb="2">
      <t>タンバ</t>
    </rPh>
    <rPh sb="2" eb="4">
      <t>チイキ</t>
    </rPh>
    <phoneticPr fontId="3"/>
  </si>
  <si>
    <t>淡路地域</t>
    <rPh sb="0" eb="2">
      <t>アワジ</t>
    </rPh>
    <rPh sb="2" eb="4">
      <t>チイキ</t>
    </rPh>
    <phoneticPr fontId="3"/>
  </si>
  <si>
    <t>阪神南地域</t>
    <rPh sb="0" eb="2">
      <t>ハンシン</t>
    </rPh>
    <rPh sb="2" eb="3">
      <t>ミナミ</t>
    </rPh>
    <rPh sb="3" eb="5">
      <t>チイキ</t>
    </rPh>
    <phoneticPr fontId="2"/>
  </si>
  <si>
    <t>阪神北地域</t>
    <rPh sb="0" eb="2">
      <t>ハンシン</t>
    </rPh>
    <rPh sb="2" eb="3">
      <t>キタ</t>
    </rPh>
    <rPh sb="3" eb="5">
      <t>チイキ</t>
    </rPh>
    <phoneticPr fontId="2"/>
  </si>
  <si>
    <t>東播磨地域</t>
    <rPh sb="0" eb="1">
      <t>ヒガシ</t>
    </rPh>
    <rPh sb="1" eb="3">
      <t>ハリマ</t>
    </rPh>
    <rPh sb="3" eb="5">
      <t>チイキ</t>
    </rPh>
    <phoneticPr fontId="2"/>
  </si>
  <si>
    <t>北播磨地域</t>
    <rPh sb="0" eb="1">
      <t>キタ</t>
    </rPh>
    <rPh sb="1" eb="3">
      <t>ハリマ</t>
    </rPh>
    <rPh sb="3" eb="5">
      <t>チイキ</t>
    </rPh>
    <phoneticPr fontId="2"/>
  </si>
  <si>
    <t>中播磨地域</t>
    <rPh sb="0" eb="1">
      <t>ナカ</t>
    </rPh>
    <rPh sb="1" eb="3">
      <t>ハリマ</t>
    </rPh>
    <rPh sb="3" eb="5">
      <t>チイキ</t>
    </rPh>
    <phoneticPr fontId="2"/>
  </si>
  <si>
    <t>西播磨地域</t>
    <rPh sb="0" eb="1">
      <t>ニシ</t>
    </rPh>
    <rPh sb="1" eb="3">
      <t>ハリマ</t>
    </rPh>
    <rPh sb="3" eb="5">
      <t>チイキ</t>
    </rPh>
    <phoneticPr fontId="2"/>
  </si>
  <si>
    <t>但馬地域</t>
    <rPh sb="0" eb="2">
      <t>タジマ</t>
    </rPh>
    <rPh sb="2" eb="4">
      <t>チイキ</t>
    </rPh>
    <phoneticPr fontId="2"/>
  </si>
  <si>
    <t>丹波地域</t>
    <rPh sb="0" eb="2">
      <t>タンバ</t>
    </rPh>
    <rPh sb="2" eb="4">
      <t>チイキ</t>
    </rPh>
    <phoneticPr fontId="2"/>
  </si>
  <si>
    <t>淡路地域</t>
    <rPh sb="0" eb="2">
      <t>アワジ</t>
    </rPh>
    <rPh sb="2" eb="4">
      <t>チイキ</t>
    </rPh>
    <phoneticPr fontId="2"/>
  </si>
  <si>
    <t>平均寿命
（0歳平均余命）</t>
    <rPh sb="0" eb="2">
      <t>ヘイキン</t>
    </rPh>
    <rPh sb="2" eb="4">
      <t>ジュミョウ</t>
    </rPh>
    <rPh sb="7" eb="8">
      <t>サイ</t>
    </rPh>
    <rPh sb="8" eb="10">
      <t>ヘイキン</t>
    </rPh>
    <rPh sb="10" eb="12">
      <t>ヨミョウ</t>
    </rPh>
    <phoneticPr fontId="2"/>
  </si>
  <si>
    <t>a</t>
  </si>
  <si>
    <t>a</t>
    <phoneticPr fontId="2"/>
  </si>
  <si>
    <t>b</t>
    <phoneticPr fontId="2"/>
  </si>
  <si>
    <t>c=a-b</t>
    <phoneticPr fontId="2"/>
  </si>
  <si>
    <t>d</t>
    <phoneticPr fontId="2"/>
  </si>
  <si>
    <t>d-c</t>
    <phoneticPr fontId="2"/>
  </si>
  <si>
    <t>兵庫県</t>
    <rPh sb="2" eb="3">
      <t>ケン</t>
    </rPh>
    <phoneticPr fontId="2"/>
  </si>
  <si>
    <t>神戸地域</t>
    <rPh sb="2" eb="4">
      <t>チイキ</t>
    </rPh>
    <phoneticPr fontId="2"/>
  </si>
  <si>
    <t>阪神南地域</t>
    <rPh sb="3" eb="5">
      <t>チイキ</t>
    </rPh>
    <phoneticPr fontId="2"/>
  </si>
  <si>
    <t>阪神北地域</t>
    <rPh sb="3" eb="5">
      <t>チイキ</t>
    </rPh>
    <phoneticPr fontId="2"/>
  </si>
  <si>
    <t>東播磨地域</t>
    <rPh sb="3" eb="5">
      <t>チイキ</t>
    </rPh>
    <phoneticPr fontId="2"/>
  </si>
  <si>
    <t>北播磨地域</t>
    <rPh sb="3" eb="5">
      <t>チイキ</t>
    </rPh>
    <phoneticPr fontId="2"/>
  </si>
  <si>
    <t>中播磨地域</t>
    <rPh sb="3" eb="5">
      <t>チイキ</t>
    </rPh>
    <phoneticPr fontId="2"/>
  </si>
  <si>
    <t>西播磨地域</t>
    <rPh sb="3" eb="5">
      <t>チイキ</t>
    </rPh>
    <phoneticPr fontId="2"/>
  </si>
  <si>
    <t>但馬地域</t>
    <rPh sb="2" eb="4">
      <t>チイキ</t>
    </rPh>
    <phoneticPr fontId="2"/>
  </si>
  <si>
    <t>丹波地域</t>
    <rPh sb="2" eb="4">
      <t>チイキ</t>
    </rPh>
    <phoneticPr fontId="2"/>
  </si>
  <si>
    <t>淡路地域</t>
    <rPh sb="2" eb="4">
      <t>チイキ</t>
    </rPh>
    <phoneticPr fontId="2"/>
  </si>
  <si>
    <t>男性</t>
    <rPh sb="0" eb="2">
      <t>ダンセイ</t>
    </rPh>
    <phoneticPr fontId="3"/>
  </si>
  <si>
    <t>女性</t>
    <rPh sb="0" eb="2">
      <t>ジョセイ</t>
    </rPh>
    <phoneticPr fontId="3"/>
  </si>
  <si>
    <t>平成18年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</si>
  <si>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</si>
  <si>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</si>
  <si>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</si>
  <si>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平成22年</t>
    <rPh sb="0" eb="2">
      <t>ヘイセイ</t>
    </rPh>
    <rPh sb="4" eb="5">
      <t>ネン</t>
    </rPh>
    <phoneticPr fontId="3"/>
  </si>
  <si>
    <t>加 東 市</t>
    <rPh sb="0" eb="1">
      <t>カ</t>
    </rPh>
    <rPh sb="2" eb="3">
      <t>ヒガシ</t>
    </rPh>
    <rPh sb="4" eb="5">
      <t>シ</t>
    </rPh>
    <phoneticPr fontId="3"/>
  </si>
  <si>
    <t>市 川 町</t>
  </si>
  <si>
    <t>福 崎 町</t>
  </si>
  <si>
    <t>太 子 町</t>
  </si>
  <si>
    <t>佐 用 町</t>
  </si>
  <si>
    <t>養 父 市</t>
    <rPh sb="4" eb="5">
      <t>シ</t>
    </rPh>
    <phoneticPr fontId="3"/>
  </si>
  <si>
    <t>朝 来 市</t>
    <rPh sb="4" eb="5">
      <t>シ</t>
    </rPh>
    <phoneticPr fontId="3"/>
  </si>
  <si>
    <t>香 美 町</t>
    <rPh sb="0" eb="1">
      <t>カオ</t>
    </rPh>
    <rPh sb="2" eb="3">
      <t>ウツク</t>
    </rPh>
    <phoneticPr fontId="3"/>
  </si>
  <si>
    <t>新温泉町</t>
    <rPh sb="0" eb="1">
      <t>シン</t>
    </rPh>
    <phoneticPr fontId="3"/>
  </si>
  <si>
    <t xml:space="preserve">   東灘区</t>
  </si>
  <si>
    <t xml:space="preserve">   灘  区</t>
  </si>
  <si>
    <t xml:space="preserve">   兵庫区</t>
  </si>
  <si>
    <t xml:space="preserve">   長田区</t>
  </si>
  <si>
    <t xml:space="preserve">   須磨区</t>
  </si>
  <si>
    <t xml:space="preserve">   垂水区</t>
  </si>
  <si>
    <t xml:space="preserve">   北  区</t>
  </si>
  <si>
    <t xml:space="preserve">   中央区</t>
  </si>
  <si>
    <t xml:space="preserve">   西  区</t>
  </si>
  <si>
    <t>尼 崎 市</t>
  </si>
  <si>
    <t>西 宮 市</t>
  </si>
  <si>
    <t>芦 屋 市</t>
  </si>
  <si>
    <t>伊 丹 市</t>
  </si>
  <si>
    <t>宝 塚 市</t>
  </si>
  <si>
    <t>川 西 市</t>
  </si>
  <si>
    <t>三 田 市</t>
  </si>
  <si>
    <t>明 石 市</t>
  </si>
  <si>
    <t>高 砂 市</t>
  </si>
  <si>
    <t>稲 美 町</t>
  </si>
  <si>
    <t>播 磨 町</t>
  </si>
  <si>
    <t>西 脇 市</t>
  </si>
  <si>
    <t>三 木 市</t>
  </si>
  <si>
    <t>小 野 市</t>
  </si>
  <si>
    <t>加 西 市</t>
  </si>
  <si>
    <t>多 可 町</t>
  </si>
  <si>
    <t>姫 路 市</t>
  </si>
  <si>
    <t>神 河 町</t>
  </si>
  <si>
    <t>相 生 市</t>
  </si>
  <si>
    <t>赤 穂 市</t>
  </si>
  <si>
    <t>宍 粟 市</t>
  </si>
  <si>
    <t>上 郡 町</t>
  </si>
  <si>
    <t>豊 岡 市</t>
  </si>
  <si>
    <t>篠 山 市</t>
  </si>
  <si>
    <t>丹 波 市</t>
  </si>
  <si>
    <t>洲 本 市</t>
  </si>
  <si>
    <t>淡 路 市</t>
  </si>
  <si>
    <t>男</t>
    <rPh sb="0" eb="1">
      <t>オトコ</t>
    </rPh>
    <phoneticPr fontId="11"/>
  </si>
  <si>
    <t>女</t>
    <rPh sb="0" eb="1">
      <t>オンナ</t>
    </rPh>
    <phoneticPr fontId="11"/>
  </si>
  <si>
    <t>要介護2-5認定者数</t>
    <rPh sb="0" eb="3">
      <t>ヨウカイゴ</t>
    </rPh>
    <rPh sb="6" eb="9">
      <t>ニンテイシャ</t>
    </rPh>
    <rPh sb="9" eb="10">
      <t>スウ</t>
    </rPh>
    <phoneticPr fontId="2"/>
  </si>
  <si>
    <t>要介護期間</t>
    <rPh sb="0" eb="1">
      <t>ヨウ</t>
    </rPh>
    <rPh sb="1" eb="3">
      <t>カイゴ</t>
    </rPh>
    <rPh sb="3" eb="5">
      <t>キカン</t>
    </rPh>
    <phoneticPr fontId="2"/>
  </si>
  <si>
    <t>平成27年国勢調査　年齢・国籍不詳をあん分した人口(参考表）（総務省統計局）</t>
  </si>
  <si>
    <t>第3表　年齢(５歳階級)，男女別人口（国籍(２区分)－特掲） － 全国，都道府県，市区町村</t>
  </si>
  <si>
    <t>※大項目</t>
  </si>
  <si>
    <t>01(総数（男女別）)</t>
  </si>
  <si>
    <t>02(男)</t>
  </si>
  <si>
    <t>03(女)</t>
  </si>
  <si>
    <t>地域コード</t>
  </si>
  <si>
    <t>地域識別コード</t>
  </si>
  <si>
    <t>総数（年齢）</t>
  </si>
  <si>
    <t>0～4歳</t>
  </si>
  <si>
    <t>((別掲)国籍）日本人</t>
  </si>
  <si>
    <t>((別掲)国籍）外国人</t>
  </si>
  <si>
    <t>兵庫県</t>
  </si>
  <si>
    <t>灘　区</t>
  </si>
  <si>
    <t>兵庫区</t>
    <rPh sb="0" eb="3">
      <t>ヒョウゴク</t>
    </rPh>
    <phoneticPr fontId="18"/>
  </si>
  <si>
    <t>長田区</t>
    <rPh sb="0" eb="2">
      <t>ナガタ</t>
    </rPh>
    <rPh sb="2" eb="3">
      <t>ク</t>
    </rPh>
    <phoneticPr fontId="18"/>
  </si>
  <si>
    <t>須磨区</t>
    <rPh sb="0" eb="3">
      <t>スマク</t>
    </rPh>
    <phoneticPr fontId="18"/>
  </si>
  <si>
    <t>垂水区</t>
    <rPh sb="0" eb="3">
      <t>タルミク</t>
    </rPh>
    <phoneticPr fontId="18"/>
  </si>
  <si>
    <t>北区</t>
    <rPh sb="0" eb="2">
      <t>キタク</t>
    </rPh>
    <phoneticPr fontId="18"/>
  </si>
  <si>
    <t>中央区</t>
    <rPh sb="0" eb="3">
      <t>チュウオウク</t>
    </rPh>
    <phoneticPr fontId="18"/>
  </si>
  <si>
    <t>西　区</t>
  </si>
  <si>
    <t>養父市</t>
    <rPh sb="0" eb="1">
      <t>オサム</t>
    </rPh>
    <rPh sb="1" eb="2">
      <t>チチ</t>
    </rPh>
    <rPh sb="2" eb="3">
      <t>シ</t>
    </rPh>
    <phoneticPr fontId="2"/>
  </si>
  <si>
    <t>丹波市</t>
    <rPh sb="0" eb="1">
      <t>タン</t>
    </rPh>
    <rPh sb="1" eb="2">
      <t>ナミ</t>
    </rPh>
    <rPh sb="2" eb="3">
      <t>シ</t>
    </rPh>
    <phoneticPr fontId="2"/>
  </si>
  <si>
    <t>南あわじ市</t>
    <rPh sb="0" eb="1">
      <t>ミナミ</t>
    </rPh>
    <rPh sb="4" eb="5">
      <t>シ</t>
    </rPh>
    <phoneticPr fontId="2"/>
  </si>
  <si>
    <t>朝来市</t>
    <rPh sb="0" eb="1">
      <t>アサ</t>
    </rPh>
    <rPh sb="1" eb="2">
      <t>ライ</t>
    </rPh>
    <rPh sb="2" eb="3">
      <t>シ</t>
    </rPh>
    <phoneticPr fontId="2"/>
  </si>
  <si>
    <t>淡路市</t>
    <rPh sb="0" eb="1">
      <t>タン</t>
    </rPh>
    <rPh sb="1" eb="2">
      <t>ロ</t>
    </rPh>
    <rPh sb="2" eb="3">
      <t>シ</t>
    </rPh>
    <phoneticPr fontId="2"/>
  </si>
  <si>
    <t>宍粟市</t>
    <rPh sb="0" eb="1">
      <t>シシ</t>
    </rPh>
    <rPh sb="1" eb="2">
      <t>アワ</t>
    </rPh>
    <rPh sb="2" eb="3">
      <t>シ</t>
    </rPh>
    <phoneticPr fontId="2"/>
  </si>
  <si>
    <t>加東市</t>
    <rPh sb="0" eb="1">
      <t>カ</t>
    </rPh>
    <rPh sb="1" eb="2">
      <t>ヒガシ</t>
    </rPh>
    <rPh sb="2" eb="3">
      <t>シ</t>
    </rPh>
    <phoneticPr fontId="2"/>
  </si>
  <si>
    <t>たつの市</t>
    <rPh sb="3" eb="4">
      <t>シ</t>
    </rPh>
    <phoneticPr fontId="2"/>
  </si>
  <si>
    <t>多可町</t>
    <rPh sb="0" eb="2">
      <t>タカ</t>
    </rPh>
    <rPh sb="2" eb="3">
      <t>チョウ</t>
    </rPh>
    <phoneticPr fontId="2"/>
  </si>
  <si>
    <t>神河町</t>
    <rPh sb="0" eb="2">
      <t>カミカワ</t>
    </rPh>
    <rPh sb="2" eb="3">
      <t>マチ</t>
    </rPh>
    <phoneticPr fontId="2"/>
  </si>
  <si>
    <t>香美町</t>
    <rPh sb="0" eb="1">
      <t>カ</t>
    </rPh>
    <rPh sb="1" eb="2">
      <t>ミ</t>
    </rPh>
    <rPh sb="2" eb="3">
      <t>チョウ</t>
    </rPh>
    <phoneticPr fontId="2"/>
  </si>
  <si>
    <t>新温泉町</t>
    <rPh sb="0" eb="1">
      <t>シン</t>
    </rPh>
    <rPh sb="1" eb="4">
      <t>オンセンチョウ</t>
    </rPh>
    <phoneticPr fontId="2"/>
  </si>
  <si>
    <t>-</t>
  </si>
  <si>
    <t>市区町別死亡数(日本人年）</t>
    <rPh sb="0" eb="3">
      <t>シクチョウ</t>
    </rPh>
    <rPh sb="3" eb="4">
      <t>ベツ</t>
    </rPh>
    <rPh sb="4" eb="6">
      <t>シボウ</t>
    </rPh>
    <rPh sb="6" eb="7">
      <t>スウ</t>
    </rPh>
    <rPh sb="8" eb="11">
      <t>ニホンジン</t>
    </rPh>
    <rPh sb="11" eb="12">
      <t>ネン</t>
    </rPh>
    <phoneticPr fontId="2"/>
  </si>
  <si>
    <t>　</t>
    <phoneticPr fontId="21"/>
  </si>
  <si>
    <t>(単位：人）</t>
    <rPh sb="1" eb="3">
      <t>タンイ</t>
    </rPh>
    <rPh sb="4" eb="5">
      <t>ニン</t>
    </rPh>
    <phoneticPr fontId="21"/>
  </si>
  <si>
    <t xml:space="preserve"> </t>
    <phoneticPr fontId="21"/>
  </si>
  <si>
    <t>平成11年</t>
    <rPh sb="0" eb="2">
      <t>ヘイセイ</t>
    </rPh>
    <rPh sb="4" eb="5">
      <t>ネン</t>
    </rPh>
    <phoneticPr fontId="21"/>
  </si>
  <si>
    <t>平成12年</t>
    <rPh sb="0" eb="2">
      <t>ヘイセイ</t>
    </rPh>
    <rPh sb="4" eb="5">
      <t>ネン</t>
    </rPh>
    <phoneticPr fontId="21"/>
  </si>
  <si>
    <t>平成13年</t>
    <rPh sb="0" eb="2">
      <t>ヘイセイ</t>
    </rPh>
    <rPh sb="4" eb="5">
      <t>ネン</t>
    </rPh>
    <phoneticPr fontId="21"/>
  </si>
  <si>
    <t>平成14年</t>
    <rPh sb="0" eb="2">
      <t>ヘイセイ</t>
    </rPh>
    <rPh sb="4" eb="5">
      <t>ネン</t>
    </rPh>
    <phoneticPr fontId="21"/>
  </si>
  <si>
    <t>平成15年</t>
    <rPh sb="0" eb="2">
      <t>ヘイセイ</t>
    </rPh>
    <rPh sb="4" eb="5">
      <t>ネン</t>
    </rPh>
    <phoneticPr fontId="21"/>
  </si>
  <si>
    <t>平成16年</t>
    <rPh sb="0" eb="2">
      <t>ヘイセイ</t>
    </rPh>
    <rPh sb="4" eb="5">
      <t>ネン</t>
    </rPh>
    <phoneticPr fontId="21"/>
  </si>
  <si>
    <t>平成17年</t>
    <rPh sb="0" eb="2">
      <t>ヘイセイ</t>
    </rPh>
    <rPh sb="4" eb="5">
      <t>ネン</t>
    </rPh>
    <phoneticPr fontId="21"/>
  </si>
  <si>
    <t>平成18年</t>
    <rPh sb="0" eb="2">
      <t>ヘイセイ</t>
    </rPh>
    <rPh sb="4" eb="5">
      <t>ネン</t>
    </rPh>
    <phoneticPr fontId="21"/>
  </si>
  <si>
    <t>平成19年</t>
    <rPh sb="0" eb="2">
      <t>ヘイセイ</t>
    </rPh>
    <rPh sb="4" eb="5">
      <t>ネン</t>
    </rPh>
    <phoneticPr fontId="2"/>
  </si>
  <si>
    <t>平成20年</t>
    <rPh sb="0" eb="2">
      <t>ヘイセイ</t>
    </rPh>
    <rPh sb="4" eb="5">
      <t>ネン</t>
    </rPh>
    <phoneticPr fontId="2"/>
  </si>
  <si>
    <t>平成21年</t>
    <rPh sb="0" eb="2">
      <t>ヘイセイ</t>
    </rPh>
    <rPh sb="4" eb="5">
      <t>ネン</t>
    </rPh>
    <phoneticPr fontId="2"/>
  </si>
  <si>
    <t>平成22年</t>
    <rPh sb="0" eb="2">
      <t>ヘイセイ</t>
    </rPh>
    <rPh sb="4" eb="5">
      <t>ネン</t>
    </rPh>
    <phoneticPr fontId="2"/>
  </si>
  <si>
    <t>平成23年</t>
    <rPh sb="0" eb="2">
      <t>ヘイセイ</t>
    </rPh>
    <rPh sb="4" eb="5">
      <t>ネン</t>
    </rPh>
    <phoneticPr fontId="21"/>
  </si>
  <si>
    <t>平成24年</t>
    <rPh sb="0" eb="2">
      <t>ヘイセイ</t>
    </rPh>
    <rPh sb="4" eb="5">
      <t>ネン</t>
    </rPh>
    <phoneticPr fontId="2"/>
  </si>
  <si>
    <t>平成25年</t>
    <rPh sb="0" eb="2">
      <t>ヘイセイ</t>
    </rPh>
    <rPh sb="4" eb="5">
      <t>ネン</t>
    </rPh>
    <phoneticPr fontId="21"/>
  </si>
  <si>
    <t>平成26年</t>
    <rPh sb="0" eb="2">
      <t>ヘイセイ</t>
    </rPh>
    <rPh sb="4" eb="5">
      <t>ネン</t>
    </rPh>
    <phoneticPr fontId="21"/>
  </si>
  <si>
    <t>平成27年</t>
    <rPh sb="0" eb="2">
      <t>ヘイセイ</t>
    </rPh>
    <rPh sb="4" eb="5">
      <t>ネン</t>
    </rPh>
    <phoneticPr fontId="21"/>
  </si>
  <si>
    <t>平成28年</t>
    <rPh sb="0" eb="2">
      <t>ヘイセイ</t>
    </rPh>
    <rPh sb="4" eb="5">
      <t>ネン</t>
    </rPh>
    <phoneticPr fontId="21"/>
  </si>
  <si>
    <t>県計</t>
    <rPh sb="0" eb="1">
      <t>ケン</t>
    </rPh>
    <rPh sb="1" eb="2">
      <t>ケイ</t>
    </rPh>
    <phoneticPr fontId="2"/>
  </si>
  <si>
    <t>神戸市</t>
    <rPh sb="0" eb="3">
      <t>コウベシ</t>
    </rPh>
    <phoneticPr fontId="2"/>
  </si>
  <si>
    <t>阪神南地域</t>
  </si>
  <si>
    <t>阪神北地域</t>
  </si>
  <si>
    <t>東播磨地域</t>
  </si>
  <si>
    <t>北播磨地域</t>
  </si>
  <si>
    <t>中播磨地域</t>
  </si>
  <si>
    <t>西播磨地域</t>
  </si>
  <si>
    <t>但馬地域</t>
  </si>
  <si>
    <t>丹波地域</t>
  </si>
  <si>
    <t>淡路地域</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</si>
  <si>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21"/>
  </si>
  <si>
    <t>H11</t>
    <phoneticPr fontId="21"/>
  </si>
  <si>
    <t>H12</t>
    <phoneticPr fontId="21"/>
  </si>
  <si>
    <t>H13</t>
    <phoneticPr fontId="21"/>
  </si>
  <si>
    <t>H14</t>
    <phoneticPr fontId="21"/>
  </si>
  <si>
    <t>H15</t>
    <phoneticPr fontId="21"/>
  </si>
  <si>
    <t>H16</t>
    <phoneticPr fontId="21"/>
  </si>
  <si>
    <t>H17</t>
    <phoneticPr fontId="21"/>
  </si>
  <si>
    <t>県計</t>
    <rPh sb="0" eb="1">
      <t>ケン</t>
    </rPh>
    <rPh sb="1" eb="2">
      <t>ケイ</t>
    </rPh>
    <phoneticPr fontId="24"/>
  </si>
  <si>
    <t>龍野市</t>
  </si>
  <si>
    <t>篠山市</t>
    <rPh sb="0" eb="2">
      <t>ササヤマ</t>
    </rPh>
    <rPh sb="2" eb="3">
      <t>シ</t>
    </rPh>
    <phoneticPr fontId="23"/>
  </si>
  <si>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</si>
  <si>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</si>
  <si>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</si>
  <si>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</si>
  <si>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</si>
  <si>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</si>
  <si>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</si>
  <si>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</si>
  <si>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</si>
  <si>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</si>
  <si>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</si>
  <si>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</si>
  <si>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</si>
  <si>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</si>
  <si>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</si>
  <si>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</si>
  <si>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</si>
  <si>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</si>
  <si>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</si>
  <si>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</si>
  <si>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</si>
  <si>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</si>
  <si>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</si>
  <si>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</si>
  <si>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</si>
  <si>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</si>
  <si>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</si>
  <si>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</si>
  <si>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</si>
  <si>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</si>
  <si>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</si>
  <si>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</si>
  <si>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</si>
  <si>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</si>
  <si>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</si>
  <si>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</si>
  <si>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</si>
  <si>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</si>
  <si>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</si>
  <si>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</si>
  <si>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</si>
  <si>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</si>
  <si>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</si>
  <si>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</si>
  <si>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</si>
  <si>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</si>
  <si>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</si>
  <si>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</si>
  <si>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</si>
  <si>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</si>
  <si>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</si>
  <si>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</si>
  <si>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</si>
  <si>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</si>
  <si>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</si>
  <si>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</si>
  <si>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</si>
  <si>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</si>
  <si>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xml:space="preserve"> </t>
    <phoneticPr fontId="21"/>
  </si>
  <si>
    <t>90歳以上</t>
    <rPh sb="2" eb="3">
      <t>サイ</t>
    </rPh>
    <rPh sb="3" eb="5">
      <t>イジョウ</t>
    </rPh>
    <phoneticPr fontId="17"/>
  </si>
  <si>
    <t>再掲</t>
    <rPh sb="0" eb="2">
      <t>サイケイ</t>
    </rPh>
    <phoneticPr fontId="17"/>
  </si>
  <si>
    <t>H24～28年</t>
    <rPh sb="6" eb="7">
      <t>ネン</t>
    </rPh>
    <phoneticPr fontId="17"/>
  </si>
  <si>
    <t>平均</t>
    <rPh sb="0" eb="2">
      <t>ヘイキン</t>
    </rPh>
    <phoneticPr fontId="17"/>
  </si>
  <si>
    <t>H27国調</t>
    <rPh sb="3" eb="4">
      <t>コク</t>
    </rPh>
    <rPh sb="4" eb="5">
      <t>チョウ</t>
    </rPh>
    <phoneticPr fontId="3"/>
  </si>
  <si>
    <t>男</t>
  </si>
  <si>
    <t>女</t>
  </si>
  <si>
    <t>姫路市</t>
    <rPh sb="0" eb="3">
      <t>ヒメジシ</t>
    </rPh>
    <phoneticPr fontId="2"/>
  </si>
  <si>
    <t>伊丹市</t>
    <rPh sb="0" eb="3">
      <t>イタミシ</t>
    </rPh>
    <phoneticPr fontId="2"/>
  </si>
  <si>
    <t>川西市</t>
    <rPh sb="0" eb="3">
      <t>カワニシシ</t>
    </rPh>
    <phoneticPr fontId="2"/>
  </si>
  <si>
    <t>宝塚市</t>
    <rPh sb="0" eb="3">
      <t>タカラヅカシ</t>
    </rPh>
    <phoneticPr fontId="2"/>
  </si>
  <si>
    <t>三田市</t>
    <rPh sb="0" eb="3">
      <t>サンダシ</t>
    </rPh>
    <phoneticPr fontId="2"/>
  </si>
  <si>
    <t>高砂市</t>
    <rPh sb="0" eb="3">
      <t>タカサゴシ</t>
    </rPh>
    <phoneticPr fontId="2"/>
  </si>
  <si>
    <t>西脇市</t>
    <rPh sb="0" eb="3">
      <t>ニシワキシ</t>
    </rPh>
    <phoneticPr fontId="2"/>
  </si>
  <si>
    <t>三木市</t>
    <rPh sb="0" eb="3">
      <t>ミキシ</t>
    </rPh>
    <phoneticPr fontId="2"/>
  </si>
  <si>
    <t>小野市</t>
    <rPh sb="0" eb="3">
      <t>オノシ</t>
    </rPh>
    <phoneticPr fontId="2"/>
  </si>
  <si>
    <t>加西市</t>
    <rPh sb="0" eb="3">
      <t>カサイシ</t>
    </rPh>
    <phoneticPr fontId="2"/>
  </si>
  <si>
    <t>加東市</t>
    <rPh sb="0" eb="2">
      <t>カトウ</t>
    </rPh>
    <rPh sb="2" eb="3">
      <t>シ</t>
    </rPh>
    <phoneticPr fontId="2"/>
  </si>
  <si>
    <t>宍粟市</t>
    <rPh sb="0" eb="2">
      <t>シソウ</t>
    </rPh>
    <rPh sb="2" eb="3">
      <t>シ</t>
    </rPh>
    <phoneticPr fontId="2"/>
  </si>
  <si>
    <t>洲本市</t>
    <rPh sb="0" eb="3">
      <t>スモトシ</t>
    </rPh>
    <phoneticPr fontId="2"/>
  </si>
  <si>
    <t>淡路市</t>
    <rPh sb="0" eb="2">
      <t>アワジ</t>
    </rPh>
    <rPh sb="2" eb="3">
      <t>シ</t>
    </rPh>
    <phoneticPr fontId="2"/>
  </si>
  <si>
    <t>５～９歳</t>
  </si>
  <si>
    <t>平成22年</t>
  </si>
  <si>
    <t>平成23年</t>
  </si>
  <si>
    <t>平成24年</t>
  </si>
  <si>
    <t>平成23年</t>
    <rPh sb="0" eb="2">
      <t>ヘイセイ</t>
    </rPh>
    <rPh sb="4" eb="5">
      <t>ネン</t>
    </rPh>
    <phoneticPr fontId="11"/>
  </si>
  <si>
    <t>平成24年</t>
    <rPh sb="0" eb="2">
      <t>ヘイセイ</t>
    </rPh>
    <rPh sb="4" eb="5">
      <t>ネン</t>
    </rPh>
    <phoneticPr fontId="11"/>
  </si>
  <si>
    <t>平成25年</t>
    <rPh sb="0" eb="2">
      <t>ヘイセイ</t>
    </rPh>
    <rPh sb="4" eb="5">
      <t>ネン</t>
    </rPh>
    <phoneticPr fontId="11"/>
  </si>
  <si>
    <t>平成26年</t>
    <rPh sb="0" eb="2">
      <t>ヘイセイ</t>
    </rPh>
    <rPh sb="4" eb="5">
      <t>ネン</t>
    </rPh>
    <phoneticPr fontId="11"/>
  </si>
  <si>
    <t>平成27年</t>
    <rPh sb="0" eb="2">
      <t>ヘイセイ</t>
    </rPh>
    <rPh sb="4" eb="5">
      <t>ネン</t>
    </rPh>
    <phoneticPr fontId="11"/>
  </si>
  <si>
    <t>総数</t>
  </si>
  <si>
    <t>年次</t>
  </si>
  <si>
    <t>出　　　生</t>
    <rPh sb="0" eb="5">
      <t>シュッセイ</t>
    </rPh>
    <phoneticPr fontId="2"/>
  </si>
  <si>
    <t>低体重児</t>
    <rPh sb="0" eb="1">
      <t>テイ</t>
    </rPh>
    <rPh sb="1" eb="3">
      <t>タイジュウ</t>
    </rPh>
    <rPh sb="3" eb="4">
      <t>ジ</t>
    </rPh>
    <phoneticPr fontId="2"/>
  </si>
  <si>
    <t>死　　　亡</t>
    <rPh sb="0" eb="5">
      <t>シボウ</t>
    </rPh>
    <phoneticPr fontId="2"/>
  </si>
  <si>
    <t>自然増減</t>
    <rPh sb="0" eb="2">
      <t>シゼン</t>
    </rPh>
    <rPh sb="2" eb="4">
      <t>ゾウゲン</t>
    </rPh>
    <phoneticPr fontId="2"/>
  </si>
  <si>
    <t>乳児死亡</t>
    <rPh sb="0" eb="2">
      <t>ニュウジ</t>
    </rPh>
    <rPh sb="2" eb="4">
      <t>シボウ</t>
    </rPh>
    <phoneticPr fontId="2"/>
  </si>
  <si>
    <t>実数</t>
  </si>
  <si>
    <t>％</t>
  </si>
  <si>
    <t>％</t>
    <phoneticPr fontId="2"/>
  </si>
  <si>
    <t>％</t>
    <phoneticPr fontId="2"/>
  </si>
  <si>
    <t>昭和25年</t>
    <rPh sb="0" eb="2">
      <t>ショウワ</t>
    </rPh>
    <rPh sb="4" eb="5">
      <t>ネン</t>
    </rPh>
    <phoneticPr fontId="2"/>
  </si>
  <si>
    <t>　　　－</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</si>
  <si>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</si>
  <si>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</si>
  <si>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</si>
  <si>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</si>
  <si>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</si>
  <si>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</si>
  <si>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</si>
  <si>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</si>
  <si>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</si>
  <si>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</si>
  <si>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</si>
  <si>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</si>
  <si>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</si>
  <si>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</si>
  <si>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</si>
  <si>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</si>
  <si>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</si>
  <si>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</si>
  <si>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</si>
  <si>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</si>
  <si>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</si>
  <si>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</si>
  <si>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</si>
  <si>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</si>
  <si>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</si>
  <si>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 xml:space="preserve">      51</t>
  </si>
  <si>
    <t xml:space="preserve">      52</t>
  </si>
  <si>
    <t xml:space="preserve">      53</t>
  </si>
  <si>
    <t xml:space="preserve">      54</t>
  </si>
  <si>
    <t xml:space="preserve">      55</t>
  </si>
  <si>
    <t xml:space="preserve">      56</t>
  </si>
  <si>
    <t xml:space="preserve">      57</t>
  </si>
  <si>
    <t xml:space="preserve">      58</t>
  </si>
  <si>
    <t xml:space="preserve">      59</t>
  </si>
  <si>
    <t xml:space="preserve">      60</t>
  </si>
  <si>
    <t xml:space="preserve">      61</t>
  </si>
  <si>
    <t xml:space="preserve">      62</t>
  </si>
  <si>
    <t xml:space="preserve">      63</t>
  </si>
  <si>
    <t>平成元年</t>
  </si>
  <si>
    <t xml:space="preserve">       2</t>
  </si>
  <si>
    <t xml:space="preserve">       3</t>
  </si>
  <si>
    <t xml:space="preserve">       4</t>
  </si>
  <si>
    <t xml:space="preserve">       5</t>
  </si>
  <si>
    <t xml:space="preserve">       6</t>
  </si>
  <si>
    <t xml:space="preserve">       7</t>
  </si>
  <si>
    <t xml:space="preserve">       8</t>
  </si>
  <si>
    <t xml:space="preserve">       9</t>
  </si>
  <si>
    <t>8.0</t>
    <phoneticPr fontId="2"/>
  </si>
  <si>
    <t>新生児死亡</t>
    <rPh sb="0" eb="1">
      <t>シン</t>
    </rPh>
    <rPh sb="1" eb="2">
      <t>セイ</t>
    </rPh>
    <rPh sb="2" eb="3">
      <t>ジ</t>
    </rPh>
    <rPh sb="3" eb="5">
      <t>シボウ</t>
    </rPh>
    <phoneticPr fontId="2"/>
  </si>
  <si>
    <t>死　　　産</t>
    <phoneticPr fontId="2"/>
  </si>
  <si>
    <t>周産期死亡</t>
    <phoneticPr fontId="2"/>
  </si>
  <si>
    <t>婚　　　姻</t>
    <phoneticPr fontId="2"/>
  </si>
  <si>
    <t>離　　　婚</t>
    <phoneticPr fontId="2"/>
  </si>
  <si>
    <t>合計特殊</t>
    <rPh sb="0" eb="2">
      <t>ゴウケイ</t>
    </rPh>
    <rPh sb="2" eb="4">
      <t>トクシュ</t>
    </rPh>
    <phoneticPr fontId="2"/>
  </si>
  <si>
    <t>％</t>
    <phoneticPr fontId="2"/>
  </si>
  <si>
    <t>出生率</t>
    <rPh sb="0" eb="3">
      <t>シュッショウリツ</t>
    </rPh>
    <phoneticPr fontId="2"/>
  </si>
  <si>
    <t>－</t>
  </si>
  <si>
    <t>平成19～27年出生数</t>
    <rPh sb="0" eb="2">
      <t>ヘイセイ</t>
    </rPh>
    <rPh sb="7" eb="8">
      <t>ネン</t>
    </rPh>
    <rPh sb="8" eb="11">
      <t>シュッショウスウ</t>
    </rPh>
    <phoneticPr fontId="2"/>
  </si>
  <si>
    <t>男－女</t>
    <rPh sb="0" eb="1">
      <t>オトコ</t>
    </rPh>
    <rPh sb="2" eb="3">
      <t>オンナ</t>
    </rPh>
    <phoneticPr fontId="27"/>
  </si>
  <si>
    <t>市区町別平成27年基準人口</t>
    <rPh sb="0" eb="3">
      <t>シクチョウ</t>
    </rPh>
    <rPh sb="3" eb="4">
      <t>ベツ</t>
    </rPh>
    <rPh sb="4" eb="6">
      <t>ヘイセイ</t>
    </rPh>
    <rPh sb="8" eb="9">
      <t>ネン</t>
    </rPh>
    <rPh sb="9" eb="11">
      <t>キジュン</t>
    </rPh>
    <rPh sb="11" eb="13">
      <t>ジンコウ</t>
    </rPh>
    <phoneticPr fontId="27"/>
  </si>
  <si>
    <t>0歳</t>
  </si>
  <si>
    <t>0歳</t>
    <rPh sb="1" eb="2">
      <t>サイ</t>
    </rPh>
    <phoneticPr fontId="17"/>
  </si>
  <si>
    <t>0～4歳</t>
    <rPh sb="3" eb="4">
      <t>サイ</t>
    </rPh>
    <phoneticPr fontId="17"/>
  </si>
  <si>
    <t>平成27年国勢調査人口等基本集計（総務省統計局）</t>
  </si>
  <si>
    <t>第3-2表　年齢(各歳)，男女別人口，年齢別割合，平均年齢及び年齢中位数(総数及び日本人) － 全国※，全国市部・郡部，都道府県※，都道府県市部・郡部，市区町村※，平成12年市町村</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</si>
  <si>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</si>
  <si>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0101(danjo.0000 総数（男女別），koku2A.0000  総数（国籍） 1))</t>
  </si>
  <si>
    <t>0202(danjo.0001 男，koku2A.0001  日本人)</t>
  </si>
  <si>
    <t>0102(danjo.0000 総数（男女別），koku2A.0001  日本人)</t>
  </si>
  <si>
    <t>0301(danjo.0002 女，koku2A.0000  総数（国籍） 1))</t>
  </si>
  <si>
    <t>0201(danjo.0001 男，koku2A.0000  総数（国籍） 1))</t>
  </si>
  <si>
    <t>0302(danjo.0002 女，koku2A.0001  日本人)</t>
  </si>
  <si>
    <t>1) 日本人・外国人の別「不詳」を含む。</t>
  </si>
  <si>
    <t>2) 年齢「不詳」を除いて算出。</t>
  </si>
  <si>
    <t>nenKBX.0000</t>
  </si>
  <si>
    <t>nenKBX.0001</t>
  </si>
  <si>
    <t>nenKBX.0002</t>
  </si>
  <si>
    <t>nenKBX.0003</t>
  </si>
  <si>
    <t>nenKBX.0004</t>
  </si>
  <si>
    <t>nenKBX.0005</t>
  </si>
  <si>
    <t>nenKBX.0006</t>
  </si>
  <si>
    <t>nenKBX.0007</t>
  </si>
  <si>
    <t>nenKBX.0008</t>
  </si>
  <si>
    <t>nenKBX.0009</t>
  </si>
  <si>
    <t>nenKBX.0010</t>
  </si>
  <si>
    <t>nenKBX.0011</t>
  </si>
  <si>
    <t>nenKBX.0012</t>
  </si>
  <si>
    <t>nenKBX.0013</t>
  </si>
  <si>
    <t>nenKBX.0014</t>
  </si>
  <si>
    <t>nenKBX.0015</t>
  </si>
  <si>
    <t>nenKBX.0016</t>
  </si>
  <si>
    <t>nenKBX.0017</t>
  </si>
  <si>
    <t>nenKBX.0018</t>
  </si>
  <si>
    <t>nenKBX.0019</t>
  </si>
  <si>
    <t>nenKBX.0020</t>
  </si>
  <si>
    <t>nenKBX.0021</t>
  </si>
  <si>
    <t>nenKBX.0022</t>
  </si>
  <si>
    <t>nenKBX.0023</t>
  </si>
  <si>
    <t>nenKBX.0024</t>
  </si>
  <si>
    <t>nenKBX.0025</t>
  </si>
  <si>
    <t>nenKBX.0026</t>
  </si>
  <si>
    <t>nenKBX.0027</t>
  </si>
  <si>
    <t>nenKBX.0028</t>
  </si>
  <si>
    <t>nenKBX.0029</t>
  </si>
  <si>
    <t>nenKBX.0030</t>
  </si>
  <si>
    <t>nenKBX.0031</t>
  </si>
  <si>
    <t>nenKBX.0032</t>
  </si>
  <si>
    <t>nenKBX.0033</t>
  </si>
  <si>
    <t>nenKBX.0034</t>
  </si>
  <si>
    <t>nenKBX.0035</t>
  </si>
  <si>
    <t>nenKBX.0036</t>
  </si>
  <si>
    <t>nenKBX.0037</t>
  </si>
  <si>
    <t>nenKBX.0038</t>
  </si>
  <si>
    <t>nenKBX.0039</t>
  </si>
  <si>
    <t>nenKBX.0040</t>
  </si>
  <si>
    <t>nenKBX.0041</t>
  </si>
  <si>
    <t>nenKBX.0042</t>
  </si>
  <si>
    <t>nenKBX.0043</t>
  </si>
  <si>
    <t>nenKBX.0044</t>
  </si>
  <si>
    <t>nenKBX.0045</t>
  </si>
  <si>
    <t>nenKBX.0046</t>
  </si>
  <si>
    <t>nenKBX.0047</t>
  </si>
  <si>
    <t>nenKBX.0048</t>
  </si>
  <si>
    <t>nenKBX.0049</t>
  </si>
  <si>
    <t>nenKBX.0050</t>
  </si>
  <si>
    <t>nenKBX.0051</t>
  </si>
  <si>
    <t>nenKBX.0052</t>
  </si>
  <si>
    <t>nenKBX.0053</t>
  </si>
  <si>
    <t>nenKBX.0054</t>
  </si>
  <si>
    <t>nenKBX.0055</t>
  </si>
  <si>
    <t>nenKBX.0056</t>
  </si>
  <si>
    <t>nenKBX.0057</t>
  </si>
  <si>
    <t>nenKBX.0058</t>
  </si>
  <si>
    <t>nenKBX.0059</t>
  </si>
  <si>
    <t>nenKBX.0060</t>
  </si>
  <si>
    <t>nenKBX.0061</t>
  </si>
  <si>
    <t>nenKBX.0062</t>
  </si>
  <si>
    <t>nenKBX.0063</t>
  </si>
  <si>
    <t>nenKBX.0064</t>
  </si>
  <si>
    <t>nenKBX.0065</t>
  </si>
  <si>
    <t>nenKBX.0066</t>
  </si>
  <si>
    <t>nenKBX.0067</t>
  </si>
  <si>
    <t>nenKBX.0068</t>
  </si>
  <si>
    <t>nenKBX.0069</t>
  </si>
  <si>
    <t>nenKBX.0070</t>
  </si>
  <si>
    <t>nenKBX.0071</t>
  </si>
  <si>
    <t>nenKBX.0072</t>
  </si>
  <si>
    <t>nenKBX.0073</t>
  </si>
  <si>
    <t>nenKBX.0074</t>
  </si>
  <si>
    <t>nenKBX.0075</t>
  </si>
  <si>
    <t>nenKBX.0076</t>
  </si>
  <si>
    <t>nenKBX.0077</t>
  </si>
  <si>
    <t>nenKBX.0078</t>
  </si>
  <si>
    <t>nenKBX.0079</t>
  </si>
  <si>
    <t>nenKBX.0080</t>
  </si>
  <si>
    <t>nenKBX.0081</t>
  </si>
  <si>
    <t>nenKBX.0082</t>
  </si>
  <si>
    <t>nenKBX.0083</t>
  </si>
  <si>
    <t>nenKBX.0084</t>
  </si>
  <si>
    <t>nenKBX.0085</t>
  </si>
  <si>
    <t>nenKBX.0086</t>
  </si>
  <si>
    <t>nenKBX.0087</t>
  </si>
  <si>
    <t>nenKBX.0088</t>
  </si>
  <si>
    <t>nenKBX.0089</t>
  </si>
  <si>
    <t>nenKBX.0090</t>
  </si>
  <si>
    <t>nenKBX.0091</t>
  </si>
  <si>
    <t>nenKBX.0092</t>
  </si>
  <si>
    <t>nenKBX.0093</t>
  </si>
  <si>
    <t>nenKBX.0094</t>
  </si>
  <si>
    <t>nenKBX.0095</t>
  </si>
  <si>
    <t>nenKBX.0096</t>
  </si>
  <si>
    <t>nenKBX.0097</t>
  </si>
  <si>
    <t>nenKBX.0098</t>
  </si>
  <si>
    <t>nenKBX.0099</t>
  </si>
  <si>
    <t>nenKBX.0100</t>
  </si>
  <si>
    <t>nenKBX.0101</t>
  </si>
  <si>
    <t>nenKBX.0102</t>
  </si>
  <si>
    <t>nenHN.0001</t>
  </si>
  <si>
    <t>nenHN.0002</t>
  </si>
  <si>
    <t>nen5B.0001</t>
  </si>
  <si>
    <t>nen5B.0002</t>
  </si>
  <si>
    <t>nen5B.0003</t>
  </si>
  <si>
    <t>nen5B.0004</t>
  </si>
  <si>
    <t>nen5B.0005</t>
  </si>
  <si>
    <t>nen5B.0006</t>
  </si>
  <si>
    <t>nen5B.0007</t>
  </si>
  <si>
    <t>nen5B.0008</t>
  </si>
  <si>
    <t>nen5B.0009</t>
  </si>
  <si>
    <t>nen5B.0010</t>
  </si>
  <si>
    <t>nen5B.0011</t>
  </si>
  <si>
    <t>nen5B.0012</t>
  </si>
  <si>
    <t>nen5B.0013</t>
  </si>
  <si>
    <t>nen5B.0014</t>
  </si>
  <si>
    <t>nen5B.0015</t>
  </si>
  <si>
    <t>nen5B.0016</t>
  </si>
  <si>
    <t>nen5B.0017</t>
  </si>
  <si>
    <t>nen5B.0018</t>
  </si>
  <si>
    <t>nen5B.0019</t>
  </si>
  <si>
    <t>nen5B.0020</t>
  </si>
  <si>
    <t>nen5B.0021</t>
  </si>
  <si>
    <t>nen5B.0022</t>
  </si>
  <si>
    <t>nen5B.0023</t>
  </si>
  <si>
    <t>nen5B.0024</t>
  </si>
  <si>
    <t>nen5B.0025</t>
  </si>
  <si>
    <t>nen5B.0026</t>
  </si>
  <si>
    <t>nen5B.0027</t>
  </si>
  <si>
    <t>nen5B.0028</t>
  </si>
  <si>
    <t>nen5B.0029</t>
  </si>
  <si>
    <t>nen5B.0030</t>
  </si>
  <si>
    <t>nen5B.0031</t>
  </si>
  <si>
    <t>境域年次(2015)</t>
  </si>
  <si>
    <t>境域年次(2000)</t>
  </si>
  <si>
    <t>1歳</t>
  </si>
  <si>
    <t>2歳</t>
  </si>
  <si>
    <t>3歳</t>
  </si>
  <si>
    <t>4歳</t>
  </si>
  <si>
    <t>5歳</t>
  </si>
  <si>
    <t>6歳</t>
  </si>
  <si>
    <t>7歳</t>
  </si>
  <si>
    <t>8歳</t>
  </si>
  <si>
    <t>9歳</t>
  </si>
  <si>
    <t>10歳</t>
  </si>
  <si>
    <t>11歳</t>
  </si>
  <si>
    <t>12歳</t>
  </si>
  <si>
    <t>13歳</t>
  </si>
  <si>
    <t>14歳</t>
  </si>
  <si>
    <t>15歳</t>
  </si>
  <si>
    <t>16歳</t>
  </si>
  <si>
    <t>17歳</t>
  </si>
  <si>
    <t>18歳</t>
  </si>
  <si>
    <t>19歳</t>
  </si>
  <si>
    <t>20歳</t>
  </si>
  <si>
    <t>21歳</t>
  </si>
  <si>
    <t>22歳</t>
  </si>
  <si>
    <t>23歳</t>
  </si>
  <si>
    <t>24歳</t>
  </si>
  <si>
    <t>25歳</t>
  </si>
  <si>
    <t>26歳</t>
  </si>
  <si>
    <t>27歳</t>
  </si>
  <si>
    <t>28歳</t>
  </si>
  <si>
    <t>29歳</t>
  </si>
  <si>
    <t>30歳</t>
  </si>
  <si>
    <t>31歳</t>
  </si>
  <si>
    <t>32歳</t>
  </si>
  <si>
    <t>33歳</t>
  </si>
  <si>
    <t>34歳</t>
  </si>
  <si>
    <t>35歳</t>
  </si>
  <si>
    <t>36歳</t>
  </si>
  <si>
    <t>37歳</t>
  </si>
  <si>
    <t>38歳</t>
  </si>
  <si>
    <t>39歳</t>
  </si>
  <si>
    <t>40歳</t>
  </si>
  <si>
    <t>41歳</t>
  </si>
  <si>
    <t>42歳</t>
  </si>
  <si>
    <t>43歳</t>
  </si>
  <si>
    <t>44歳</t>
  </si>
  <si>
    <t>45歳</t>
  </si>
  <si>
    <t>46歳</t>
  </si>
  <si>
    <t>47歳</t>
  </si>
  <si>
    <t>48歳</t>
  </si>
  <si>
    <t>49歳</t>
  </si>
  <si>
    <t>50歳</t>
  </si>
  <si>
    <t>51歳</t>
  </si>
  <si>
    <t>52歳</t>
  </si>
  <si>
    <t>53歳</t>
  </si>
  <si>
    <t>54歳</t>
  </si>
  <si>
    <t>55歳</t>
  </si>
  <si>
    <t>56歳</t>
  </si>
  <si>
    <t>57歳</t>
  </si>
  <si>
    <t>58歳</t>
  </si>
  <si>
    <t>59歳</t>
  </si>
  <si>
    <t>60歳</t>
  </si>
  <si>
    <t>61歳</t>
  </si>
  <si>
    <t>62歳</t>
  </si>
  <si>
    <t>63歳</t>
  </si>
  <si>
    <t>64歳</t>
  </si>
  <si>
    <t>65歳</t>
  </si>
  <si>
    <t>66歳</t>
  </si>
  <si>
    <t>67歳</t>
  </si>
  <si>
    <t>68歳</t>
  </si>
  <si>
    <t>69歳</t>
  </si>
  <si>
    <t>70歳</t>
  </si>
  <si>
    <t>71歳</t>
  </si>
  <si>
    <t>72歳</t>
  </si>
  <si>
    <t>73歳</t>
  </si>
  <si>
    <t>74歳</t>
  </si>
  <si>
    <t>75歳</t>
  </si>
  <si>
    <t>76歳</t>
  </si>
  <si>
    <t>77歳</t>
  </si>
  <si>
    <t>78歳</t>
  </si>
  <si>
    <t>79歳</t>
  </si>
  <si>
    <t>80歳</t>
  </si>
  <si>
    <t>81歳</t>
  </si>
  <si>
    <t>82歳</t>
  </si>
  <si>
    <t>83歳</t>
  </si>
  <si>
    <t>84歳</t>
  </si>
  <si>
    <t>85歳</t>
  </si>
  <si>
    <t>86歳</t>
  </si>
  <si>
    <t>87歳</t>
  </si>
  <si>
    <t>88歳</t>
  </si>
  <si>
    <t>89歳</t>
  </si>
  <si>
    <t>90歳</t>
  </si>
  <si>
    <t>91歳</t>
  </si>
  <si>
    <t>92歳</t>
  </si>
  <si>
    <t>93歳</t>
  </si>
  <si>
    <t>94歳</t>
  </si>
  <si>
    <t>95歳</t>
  </si>
  <si>
    <t>96歳</t>
  </si>
  <si>
    <t>97歳</t>
  </si>
  <si>
    <t>98歳</t>
  </si>
  <si>
    <t>99歳</t>
  </si>
  <si>
    <t>年齢「不詳」</t>
  </si>
  <si>
    <t>平均年齢</t>
  </si>
  <si>
    <t>年齢中位数</t>
  </si>
  <si>
    <t>（再掲）0～4歳</t>
  </si>
  <si>
    <t>（再掲）5～9歳</t>
  </si>
  <si>
    <t>（再掲）10～14歳</t>
  </si>
  <si>
    <t>（再掲）15～19歳</t>
  </si>
  <si>
    <t>（再掲）20～24歳</t>
  </si>
  <si>
    <t>（再掲）25～29歳</t>
  </si>
  <si>
    <t>（再掲）30～34歳</t>
  </si>
  <si>
    <t>（再掲）35～39歳</t>
  </si>
  <si>
    <t>（再掲）40～44歳</t>
  </si>
  <si>
    <t>（再掲）45～49歳</t>
  </si>
  <si>
    <t>（再掲）50～54歳</t>
  </si>
  <si>
    <t>（再掲）55～59歳</t>
  </si>
  <si>
    <t>（再掲）60～64歳</t>
  </si>
  <si>
    <t>（再掲）65～69歳</t>
  </si>
  <si>
    <t>（再掲）70～74歳</t>
  </si>
  <si>
    <t>（再掲）75～79歳</t>
  </si>
  <si>
    <t>（再掲）80～84歳</t>
  </si>
  <si>
    <t>（再掲）85～89歳</t>
  </si>
  <si>
    <t>（再掲）90～94歳</t>
  </si>
  <si>
    <t>（再掲）95～99歳</t>
  </si>
  <si>
    <t>（再掲）100歳以上</t>
  </si>
  <si>
    <t>（再掲）15歳未満</t>
  </si>
  <si>
    <t>（再掲）15～64歳</t>
  </si>
  <si>
    <t>（再掲）65歳以上</t>
  </si>
  <si>
    <t>（再掲）75歳以上</t>
  </si>
  <si>
    <t>（再掲）85歳以上</t>
  </si>
  <si>
    <t>（年齢別割合（％））15歳未満 2)</t>
  </si>
  <si>
    <t>（年齢別割合（％））15～64歳 2)</t>
  </si>
  <si>
    <t>（年齢別割合（％））65歳以上 2)</t>
  </si>
  <si>
    <t>（年齢別割合（％））75歳以上 2)</t>
  </si>
  <si>
    <t>（年齢別割合（％））85歳以上 2)</t>
  </si>
  <si>
    <t>神戸市 東灘区</t>
  </si>
  <si>
    <t>神戸市 灘区</t>
  </si>
  <si>
    <t>神戸市 兵庫区</t>
  </si>
  <si>
    <t>神戸市 長田区</t>
  </si>
  <si>
    <t>神戸市 須磨区</t>
  </si>
  <si>
    <t>神戸市 垂水区</t>
  </si>
  <si>
    <t>神戸市 北区</t>
  </si>
  <si>
    <t>神戸市 中央区</t>
  </si>
  <si>
    <t>神戸市 西区</t>
  </si>
  <si>
    <t>宝塚市</t>
  </si>
  <si>
    <t>c</t>
  </si>
  <si>
    <t>美方郡</t>
  </si>
  <si>
    <t>按分前</t>
    <rPh sb="0" eb="2">
      <t>アンブン</t>
    </rPh>
    <rPh sb="2" eb="3">
      <t>マエ</t>
    </rPh>
    <phoneticPr fontId="17"/>
  </si>
  <si>
    <t>按分後</t>
    <rPh sb="0" eb="2">
      <t>アンブン</t>
    </rPh>
    <rPh sb="2" eb="3">
      <t>ゴ</t>
    </rPh>
    <phoneticPr fontId="17"/>
  </si>
  <si>
    <t>計</t>
    <rPh sb="0" eb="1">
      <t>ケイ</t>
    </rPh>
    <phoneticPr fontId="17"/>
  </si>
  <si>
    <t xml:space="preserve"> </t>
    <phoneticPr fontId="13"/>
  </si>
  <si>
    <t>兵庫県</t>
    <rPh sb="0" eb="3">
      <t>ヒョウゴケン</t>
    </rPh>
    <phoneticPr fontId="28"/>
  </si>
  <si>
    <t>阪神北地域</t>
    <rPh sb="0" eb="2">
      <t>ハンシン</t>
    </rPh>
    <rPh sb="2" eb="3">
      <t>キタ</t>
    </rPh>
    <rPh sb="3" eb="5">
      <t>チイキ</t>
    </rPh>
    <phoneticPr fontId="28"/>
  </si>
  <si>
    <t>阪神南地域</t>
    <rPh sb="0" eb="2">
      <t>ハンシン</t>
    </rPh>
    <rPh sb="2" eb="3">
      <t>ミナミ</t>
    </rPh>
    <rPh sb="3" eb="5">
      <t>チイキ</t>
    </rPh>
    <phoneticPr fontId="28"/>
  </si>
  <si>
    <t>東播磨地域</t>
    <rPh sb="0" eb="1">
      <t>ヒガシ</t>
    </rPh>
    <rPh sb="1" eb="3">
      <t>ハリマ</t>
    </rPh>
    <rPh sb="3" eb="5">
      <t>チイキ</t>
    </rPh>
    <phoneticPr fontId="28"/>
  </si>
  <si>
    <t>北播磨地域</t>
    <rPh sb="0" eb="1">
      <t>キタ</t>
    </rPh>
    <rPh sb="1" eb="3">
      <t>ハリマ</t>
    </rPh>
    <rPh sb="3" eb="5">
      <t>チイキ</t>
    </rPh>
    <phoneticPr fontId="28"/>
  </si>
  <si>
    <t>中播磨地域</t>
    <rPh sb="0" eb="1">
      <t>ナカ</t>
    </rPh>
    <rPh sb="1" eb="3">
      <t>ハリマ</t>
    </rPh>
    <rPh sb="3" eb="5">
      <t>チイキ</t>
    </rPh>
    <phoneticPr fontId="28"/>
  </si>
  <si>
    <t>西播磨地域</t>
    <rPh sb="0" eb="1">
      <t>ニシ</t>
    </rPh>
    <rPh sb="1" eb="3">
      <t>ハリマ</t>
    </rPh>
    <rPh sb="3" eb="5">
      <t>チイキ</t>
    </rPh>
    <phoneticPr fontId="28"/>
  </si>
  <si>
    <t>但馬地域</t>
    <rPh sb="0" eb="2">
      <t>タジマ</t>
    </rPh>
    <rPh sb="2" eb="4">
      <t>チイキ</t>
    </rPh>
    <phoneticPr fontId="28"/>
  </si>
  <si>
    <t>丹波地域</t>
    <rPh sb="0" eb="2">
      <t>タンバ</t>
    </rPh>
    <rPh sb="2" eb="4">
      <t>チイキ</t>
    </rPh>
    <phoneticPr fontId="28"/>
  </si>
  <si>
    <t>淡路地域</t>
    <rPh sb="0" eb="2">
      <t>アワジ</t>
    </rPh>
    <rPh sb="2" eb="4">
      <t>チイキ</t>
    </rPh>
    <phoneticPr fontId="28"/>
  </si>
  <si>
    <t>神戸市</t>
    <rPh sb="0" eb="3">
      <t>コウベシ</t>
    </rPh>
    <phoneticPr fontId="28"/>
  </si>
  <si>
    <t>神戸市</t>
    <rPh sb="0" eb="2">
      <t>コウベ</t>
    </rPh>
    <rPh sb="2" eb="3">
      <t>シ</t>
    </rPh>
    <phoneticPr fontId="2"/>
  </si>
  <si>
    <t>神戸市</t>
    <rPh sb="2" eb="3">
      <t>シ</t>
    </rPh>
    <phoneticPr fontId="2"/>
  </si>
  <si>
    <t>年次別人口動態（実数・率）</t>
    <phoneticPr fontId="2"/>
  </si>
  <si>
    <t>市区町別平均寿命</t>
    <rPh sb="0" eb="1">
      <t>シ</t>
    </rPh>
    <rPh sb="1" eb="2">
      <t>ク</t>
    </rPh>
    <rPh sb="2" eb="3">
      <t>マチ</t>
    </rPh>
    <rPh sb="3" eb="4">
      <t>ベツ</t>
    </rPh>
    <rPh sb="4" eb="6">
      <t>ヘイキン</t>
    </rPh>
    <rPh sb="6" eb="8">
      <t>ジュミョウ</t>
    </rPh>
    <phoneticPr fontId="2"/>
  </si>
  <si>
    <t>市区町</t>
    <rPh sb="0" eb="1">
      <t>シ</t>
    </rPh>
    <rPh sb="1" eb="2">
      <t>ク</t>
    </rPh>
    <rPh sb="2" eb="3">
      <t>マチ</t>
    </rPh>
    <phoneticPr fontId="2"/>
  </si>
  <si>
    <t>家島町</t>
    <rPh sb="0" eb="2">
      <t>イエシマ</t>
    </rPh>
    <rPh sb="2" eb="3">
      <t>マチ</t>
    </rPh>
    <phoneticPr fontId="2"/>
  </si>
  <si>
    <t>夢前町</t>
    <rPh sb="0" eb="1">
      <t>ユメ</t>
    </rPh>
    <rPh sb="1" eb="2">
      <t>マエ</t>
    </rPh>
    <rPh sb="2" eb="3">
      <t>マチ</t>
    </rPh>
    <phoneticPr fontId="2"/>
  </si>
  <si>
    <t>香寺町</t>
    <rPh sb="0" eb="2">
      <t>コウデラ</t>
    </rPh>
    <rPh sb="2" eb="3">
      <t>マチ</t>
    </rPh>
    <phoneticPr fontId="2"/>
  </si>
  <si>
    <t>安富町</t>
    <rPh sb="0" eb="2">
      <t>ヤストミ</t>
    </rPh>
    <rPh sb="2" eb="3">
      <t>マチ</t>
    </rPh>
    <phoneticPr fontId="2"/>
  </si>
  <si>
    <t>西宮市</t>
    <rPh sb="0" eb="3">
      <t>ニシノミヤシ</t>
    </rPh>
    <phoneticPr fontId="2"/>
  </si>
  <si>
    <t>芦屋市</t>
    <rPh sb="0" eb="3">
      <t>アシヤシ</t>
    </rPh>
    <phoneticPr fontId="2"/>
  </si>
  <si>
    <t>猪名川町</t>
    <rPh sb="0" eb="3">
      <t>イナガワ</t>
    </rPh>
    <rPh sb="3" eb="4">
      <t>マチ</t>
    </rPh>
    <phoneticPr fontId="2"/>
  </si>
  <si>
    <t>明石市</t>
    <rPh sb="0" eb="3">
      <t>アカシシ</t>
    </rPh>
    <phoneticPr fontId="2"/>
  </si>
  <si>
    <t>加古川市</t>
    <rPh sb="0" eb="4">
      <t>カコガワシ</t>
    </rPh>
    <phoneticPr fontId="2"/>
  </si>
  <si>
    <t>稲美町</t>
    <rPh sb="0" eb="3">
      <t>イナミチョウ</t>
    </rPh>
    <phoneticPr fontId="2"/>
  </si>
  <si>
    <t>播磨町</t>
    <rPh sb="0" eb="3">
      <t>ハリマチョウ</t>
    </rPh>
    <phoneticPr fontId="2"/>
  </si>
  <si>
    <t>黒田庄町</t>
    <rPh sb="0" eb="2">
      <t>クロダ</t>
    </rPh>
    <rPh sb="2" eb="3">
      <t>ショウ</t>
    </rPh>
    <rPh sb="3" eb="4">
      <t>マチ</t>
    </rPh>
    <phoneticPr fontId="2"/>
  </si>
  <si>
    <t>吉川町</t>
    <rPh sb="0" eb="3">
      <t>ヨカワチョウ</t>
    </rPh>
    <phoneticPr fontId="2"/>
  </si>
  <si>
    <t>社   町</t>
    <rPh sb="0" eb="1">
      <t>ヤシロ</t>
    </rPh>
    <rPh sb="4" eb="5">
      <t>マチ</t>
    </rPh>
    <phoneticPr fontId="2"/>
  </si>
  <si>
    <t>滝野町</t>
    <rPh sb="0" eb="3">
      <t>タキノチョウ</t>
    </rPh>
    <phoneticPr fontId="2"/>
  </si>
  <si>
    <t>東条町</t>
    <rPh sb="0" eb="2">
      <t>トウジョウ</t>
    </rPh>
    <rPh sb="2" eb="3">
      <t>マチ</t>
    </rPh>
    <phoneticPr fontId="2"/>
  </si>
  <si>
    <t>多可町</t>
    <rPh sb="0" eb="2">
      <t>タカ</t>
    </rPh>
    <rPh sb="2" eb="3">
      <t>マチ</t>
    </rPh>
    <phoneticPr fontId="2"/>
  </si>
  <si>
    <t>中   町</t>
    <rPh sb="0" eb="1">
      <t>ナカ</t>
    </rPh>
    <rPh sb="4" eb="5">
      <t>マチ</t>
    </rPh>
    <phoneticPr fontId="2"/>
  </si>
  <si>
    <t>加美町</t>
    <rPh sb="0" eb="3">
      <t>カミチョウ</t>
    </rPh>
    <phoneticPr fontId="2"/>
  </si>
  <si>
    <t>八千代町</t>
    <rPh sb="0" eb="4">
      <t>ヤチヨチョウ</t>
    </rPh>
    <phoneticPr fontId="2"/>
  </si>
  <si>
    <t>山崎町</t>
    <rPh sb="0" eb="2">
      <t>ヤマサキ</t>
    </rPh>
    <rPh sb="2" eb="3">
      <t>マチ</t>
    </rPh>
    <phoneticPr fontId="2"/>
  </si>
  <si>
    <t>一宮町</t>
    <rPh sb="0" eb="2">
      <t>イチノミヤ</t>
    </rPh>
    <rPh sb="2" eb="3">
      <t>マチ</t>
    </rPh>
    <phoneticPr fontId="2"/>
  </si>
  <si>
    <t>波賀町</t>
    <rPh sb="0" eb="3">
      <t>ハガチョウ</t>
    </rPh>
    <phoneticPr fontId="2"/>
  </si>
  <si>
    <t>千種町</t>
    <rPh sb="0" eb="2">
      <t>チグサ</t>
    </rPh>
    <rPh sb="2" eb="3">
      <t>マチ</t>
    </rPh>
    <phoneticPr fontId="2"/>
  </si>
  <si>
    <t>龍野市</t>
    <rPh sb="0" eb="3">
      <t>タツノシ</t>
    </rPh>
    <phoneticPr fontId="2"/>
  </si>
  <si>
    <t>新宮町</t>
    <rPh sb="0" eb="2">
      <t>シングウ</t>
    </rPh>
    <rPh sb="2" eb="3">
      <t>マチ</t>
    </rPh>
    <phoneticPr fontId="2"/>
  </si>
  <si>
    <t>揖保川町</t>
    <rPh sb="0" eb="3">
      <t>イボガワ</t>
    </rPh>
    <rPh sb="3" eb="4">
      <t>マチ</t>
    </rPh>
    <phoneticPr fontId="2"/>
  </si>
  <si>
    <t>御津町</t>
    <rPh sb="0" eb="2">
      <t>ミツ</t>
    </rPh>
    <rPh sb="2" eb="3">
      <t>マチ</t>
    </rPh>
    <phoneticPr fontId="2"/>
  </si>
  <si>
    <t>太子町</t>
    <rPh sb="0" eb="2">
      <t>タイシ</t>
    </rPh>
    <rPh sb="2" eb="3">
      <t>マチ</t>
    </rPh>
    <phoneticPr fontId="2"/>
  </si>
  <si>
    <t>佐用町</t>
    <rPh sb="0" eb="2">
      <t>サヨウ</t>
    </rPh>
    <rPh sb="2" eb="3">
      <t>マチ</t>
    </rPh>
    <phoneticPr fontId="2"/>
  </si>
  <si>
    <t>上月町</t>
    <rPh sb="0" eb="1">
      <t>ウエ</t>
    </rPh>
    <rPh sb="1" eb="2">
      <t>ツキ</t>
    </rPh>
    <rPh sb="2" eb="3">
      <t>マチ</t>
    </rPh>
    <phoneticPr fontId="2"/>
  </si>
  <si>
    <t>南光町</t>
    <rPh sb="0" eb="2">
      <t>ナンコウ</t>
    </rPh>
    <rPh sb="2" eb="3">
      <t>マチ</t>
    </rPh>
    <phoneticPr fontId="2"/>
  </si>
  <si>
    <t>三日月町</t>
    <rPh sb="0" eb="3">
      <t>ミカヅキ</t>
    </rPh>
    <rPh sb="3" eb="4">
      <t>マチ</t>
    </rPh>
    <phoneticPr fontId="2"/>
  </si>
  <si>
    <t>相生市</t>
    <rPh sb="0" eb="3">
      <t>アイオイシ</t>
    </rPh>
    <phoneticPr fontId="2"/>
  </si>
  <si>
    <t>赤穂市</t>
    <rPh sb="0" eb="3">
      <t>アコウシ</t>
    </rPh>
    <phoneticPr fontId="2"/>
  </si>
  <si>
    <t>上郡町</t>
    <rPh sb="0" eb="2">
      <t>カミゴオリ</t>
    </rPh>
    <rPh sb="2" eb="3">
      <t>マチ</t>
    </rPh>
    <phoneticPr fontId="2"/>
  </si>
  <si>
    <t>市川町</t>
    <rPh sb="0" eb="2">
      <t>イチカワ</t>
    </rPh>
    <rPh sb="2" eb="3">
      <t>マチ</t>
    </rPh>
    <phoneticPr fontId="2"/>
  </si>
  <si>
    <t>福崎町</t>
    <rPh sb="0" eb="2">
      <t>フクザキ</t>
    </rPh>
    <rPh sb="2" eb="3">
      <t>マチ</t>
    </rPh>
    <phoneticPr fontId="2"/>
  </si>
  <si>
    <t>神崎町</t>
    <rPh sb="0" eb="2">
      <t>カンザキ</t>
    </rPh>
    <rPh sb="2" eb="3">
      <t>マチ</t>
    </rPh>
    <phoneticPr fontId="2"/>
  </si>
  <si>
    <t>大河内町</t>
    <rPh sb="0" eb="3">
      <t>オオカワチ</t>
    </rPh>
    <rPh sb="3" eb="4">
      <t>マチ</t>
    </rPh>
    <phoneticPr fontId="2"/>
  </si>
  <si>
    <t>豊岡市</t>
    <rPh sb="0" eb="3">
      <t>トヨオカシ</t>
    </rPh>
    <phoneticPr fontId="2"/>
  </si>
  <si>
    <t>城崎町</t>
    <rPh sb="0" eb="2">
      <t>キノサキ</t>
    </rPh>
    <rPh sb="2" eb="3">
      <t>マチ</t>
    </rPh>
    <phoneticPr fontId="2"/>
  </si>
  <si>
    <t>竹野町</t>
    <rPh sb="0" eb="1">
      <t>タケ</t>
    </rPh>
    <rPh sb="1" eb="2">
      <t>ノ</t>
    </rPh>
    <rPh sb="2" eb="3">
      <t>マチ</t>
    </rPh>
    <phoneticPr fontId="2"/>
  </si>
  <si>
    <t>日高町</t>
    <rPh sb="0" eb="2">
      <t>ヒダカ</t>
    </rPh>
    <rPh sb="2" eb="3">
      <t>マチ</t>
    </rPh>
    <phoneticPr fontId="2"/>
  </si>
  <si>
    <t>出石町</t>
    <rPh sb="0" eb="2">
      <t>イズシ</t>
    </rPh>
    <rPh sb="2" eb="3">
      <t>マチ</t>
    </rPh>
    <phoneticPr fontId="2"/>
  </si>
  <si>
    <t>但東町</t>
    <rPh sb="0" eb="2">
      <t>タントウ</t>
    </rPh>
    <rPh sb="2" eb="3">
      <t>マチ</t>
    </rPh>
    <phoneticPr fontId="2"/>
  </si>
  <si>
    <t>香美町</t>
    <rPh sb="0" eb="2">
      <t>カミ</t>
    </rPh>
    <rPh sb="2" eb="3">
      <t>マチ</t>
    </rPh>
    <phoneticPr fontId="2"/>
  </si>
  <si>
    <t>香住町</t>
    <rPh sb="0" eb="2">
      <t>カスミ</t>
    </rPh>
    <rPh sb="2" eb="3">
      <t>マチ</t>
    </rPh>
    <phoneticPr fontId="2"/>
  </si>
  <si>
    <t>村岡町</t>
    <rPh sb="0" eb="2">
      <t>ムラオカ</t>
    </rPh>
    <rPh sb="2" eb="3">
      <t>マチ</t>
    </rPh>
    <phoneticPr fontId="2"/>
  </si>
  <si>
    <t>美方町</t>
    <rPh sb="0" eb="2">
      <t>ミカタ</t>
    </rPh>
    <rPh sb="2" eb="3">
      <t>マチ</t>
    </rPh>
    <phoneticPr fontId="2"/>
  </si>
  <si>
    <t>新温泉町</t>
    <rPh sb="0" eb="1">
      <t>シン</t>
    </rPh>
    <rPh sb="1" eb="3">
      <t>オンセン</t>
    </rPh>
    <rPh sb="3" eb="4">
      <t>マチ</t>
    </rPh>
    <phoneticPr fontId="2"/>
  </si>
  <si>
    <t>浜坂町</t>
    <rPh sb="0" eb="2">
      <t>ハマサカ</t>
    </rPh>
    <rPh sb="2" eb="3">
      <t>マチ</t>
    </rPh>
    <phoneticPr fontId="2"/>
  </si>
  <si>
    <t>温泉町</t>
    <rPh sb="0" eb="2">
      <t>オンセン</t>
    </rPh>
    <rPh sb="2" eb="3">
      <t>マチ</t>
    </rPh>
    <phoneticPr fontId="2"/>
  </si>
  <si>
    <t>養父市</t>
    <rPh sb="0" eb="2">
      <t>ヨウフ</t>
    </rPh>
    <rPh sb="2" eb="3">
      <t>シ</t>
    </rPh>
    <phoneticPr fontId="2"/>
  </si>
  <si>
    <t>八鹿町</t>
    <rPh sb="0" eb="3">
      <t>ヨウカチョウ</t>
    </rPh>
    <phoneticPr fontId="2"/>
  </si>
  <si>
    <t>養父町</t>
    <rPh sb="0" eb="3">
      <t>ヤブチョウ</t>
    </rPh>
    <phoneticPr fontId="2"/>
  </si>
  <si>
    <t>大屋町</t>
    <rPh sb="0" eb="3">
      <t>オオヤチョウ</t>
    </rPh>
    <phoneticPr fontId="2"/>
  </si>
  <si>
    <t>関宮町</t>
    <rPh sb="0" eb="3">
      <t>セキノミヤチョウ</t>
    </rPh>
    <phoneticPr fontId="2"/>
  </si>
  <si>
    <t>朝来市</t>
    <rPh sb="0" eb="2">
      <t>アサゴ</t>
    </rPh>
    <rPh sb="2" eb="3">
      <t>シ</t>
    </rPh>
    <phoneticPr fontId="2"/>
  </si>
  <si>
    <t>生野町</t>
    <rPh sb="0" eb="3">
      <t>イクノチョウ</t>
    </rPh>
    <phoneticPr fontId="2"/>
  </si>
  <si>
    <t>和田山町</t>
    <rPh sb="0" eb="4">
      <t>ワダヤマチョウ</t>
    </rPh>
    <phoneticPr fontId="2"/>
  </si>
  <si>
    <t>山東町</t>
    <rPh sb="0" eb="3">
      <t>サントウチョウ</t>
    </rPh>
    <phoneticPr fontId="2"/>
  </si>
  <si>
    <t>朝来町</t>
    <rPh sb="0" eb="2">
      <t>アサコ</t>
    </rPh>
    <rPh sb="2" eb="3">
      <t>マチ</t>
    </rPh>
    <phoneticPr fontId="2"/>
  </si>
  <si>
    <t>篠山市</t>
    <rPh sb="0" eb="2">
      <t>ササヤマ</t>
    </rPh>
    <rPh sb="2" eb="3">
      <t>シ</t>
    </rPh>
    <phoneticPr fontId="2"/>
  </si>
  <si>
    <t>篠山町</t>
    <rPh sb="0" eb="3">
      <t>ササヤマチョウ</t>
    </rPh>
    <phoneticPr fontId="2"/>
  </si>
  <si>
    <t>西紀町</t>
    <rPh sb="0" eb="3">
      <t>ニシキチョウ</t>
    </rPh>
    <phoneticPr fontId="2"/>
  </si>
  <si>
    <t>丹南町</t>
    <rPh sb="0" eb="3">
      <t>タンナンチョウ</t>
    </rPh>
    <phoneticPr fontId="2"/>
  </si>
  <si>
    <t>今田町</t>
    <rPh sb="0" eb="3">
      <t>コンダチョウ</t>
    </rPh>
    <phoneticPr fontId="2"/>
  </si>
  <si>
    <t>丹波市</t>
    <rPh sb="0" eb="2">
      <t>タンバ</t>
    </rPh>
    <rPh sb="2" eb="3">
      <t>シ</t>
    </rPh>
    <phoneticPr fontId="2"/>
  </si>
  <si>
    <t>柏原町</t>
    <rPh sb="0" eb="3">
      <t>カイバラチョウ</t>
    </rPh>
    <phoneticPr fontId="2"/>
  </si>
  <si>
    <t>氷上町</t>
    <rPh sb="0" eb="3">
      <t>ヒカミチョウ</t>
    </rPh>
    <phoneticPr fontId="2"/>
  </si>
  <si>
    <t>青垣町</t>
    <rPh sb="0" eb="3">
      <t>アオガキチョウ</t>
    </rPh>
    <phoneticPr fontId="2"/>
  </si>
  <si>
    <t>春日町</t>
    <rPh sb="0" eb="3">
      <t>カスガチョウ</t>
    </rPh>
    <phoneticPr fontId="2"/>
  </si>
  <si>
    <t>山南町</t>
    <rPh sb="0" eb="3">
      <t>サンナンチョウ</t>
    </rPh>
    <phoneticPr fontId="2"/>
  </si>
  <si>
    <t>市島町</t>
    <rPh sb="0" eb="3">
      <t>イチジマチョウ</t>
    </rPh>
    <phoneticPr fontId="2"/>
  </si>
  <si>
    <t>五色町</t>
    <rPh sb="0" eb="3">
      <t>ゴシキチョウ</t>
    </rPh>
    <phoneticPr fontId="2"/>
  </si>
  <si>
    <t>緑   町</t>
    <rPh sb="0" eb="5">
      <t>ミドリチョウ</t>
    </rPh>
    <phoneticPr fontId="2"/>
  </si>
  <si>
    <t>西淡町</t>
    <rPh sb="0" eb="3">
      <t>セイダンチョウ</t>
    </rPh>
    <phoneticPr fontId="2"/>
  </si>
  <si>
    <t>三原町</t>
    <rPh sb="0" eb="3">
      <t>ミハラチョウ</t>
    </rPh>
    <phoneticPr fontId="2"/>
  </si>
  <si>
    <t>南淡町</t>
    <rPh sb="0" eb="3">
      <t>ナンダンチョウ</t>
    </rPh>
    <phoneticPr fontId="2"/>
  </si>
  <si>
    <t>津名町</t>
    <rPh sb="0" eb="3">
      <t>ツナチョウ</t>
    </rPh>
    <phoneticPr fontId="2"/>
  </si>
  <si>
    <t>淡路町</t>
    <rPh sb="0" eb="3">
      <t>アワジチョウ</t>
    </rPh>
    <phoneticPr fontId="2"/>
  </si>
  <si>
    <t>北淡町</t>
    <rPh sb="0" eb="3">
      <t>ホクダンチョウ</t>
    </rPh>
    <phoneticPr fontId="2"/>
  </si>
  <si>
    <t>一宮町</t>
    <rPh sb="0" eb="3">
      <t>イチノミヤチョウ</t>
    </rPh>
    <phoneticPr fontId="2"/>
  </si>
  <si>
    <t>東浦町</t>
    <rPh sb="0" eb="3">
      <t>ヒガシウラチョウ</t>
    </rPh>
    <phoneticPr fontId="2"/>
  </si>
  <si>
    <t>全   国</t>
    <rPh sb="0" eb="5">
      <t>ゼンコク</t>
    </rPh>
    <phoneticPr fontId="2"/>
  </si>
  <si>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2"/>
  </si>
  <si>
    <t>　 　（小数点以下第2位を四捨五入）</t>
    <rPh sb="4" eb="9">
      <t>ショウスウテンイカ</t>
    </rPh>
    <rPh sb="9" eb="10">
      <t>ダイ</t>
    </rPh>
    <rPh sb="11" eb="12">
      <t>イ</t>
    </rPh>
    <rPh sb="13" eb="17">
      <t>シシャゴニュウ</t>
    </rPh>
    <phoneticPr fontId="2"/>
  </si>
  <si>
    <t>※　平成７年は阪神・淡路大震災の影響による。</t>
    <rPh sb="2" eb="4">
      <t>ヘイセイ</t>
    </rPh>
    <rPh sb="5" eb="6">
      <t>ネン</t>
    </rPh>
    <rPh sb="7" eb="9">
      <t>ハンシン</t>
    </rPh>
    <rPh sb="10" eb="12">
      <t>アワジ</t>
    </rPh>
    <rPh sb="12" eb="15">
      <t>ダイシンサイ</t>
    </rPh>
    <rPh sb="16" eb="18">
      <t>エイキョウ</t>
    </rPh>
    <phoneticPr fontId="2"/>
  </si>
  <si>
    <t>H26～28年</t>
    <rPh sb="6" eb="7">
      <t>ネン</t>
    </rPh>
    <phoneticPr fontId="17"/>
  </si>
  <si>
    <t>平成26年</t>
  </si>
  <si>
    <t>人口動態調査</t>
  </si>
  <si>
    <t>保管統計表　都道府県編　死亡第１表　（28兵庫県）　死亡数，性・年齢（５歳階級）・都道府県・保健所・市区町村別</t>
  </si>
  <si>
    <t>平成27年</t>
  </si>
  <si>
    <t>平成28年</t>
  </si>
  <si>
    <t>0～4歳</t>
    <rPh sb="3" eb="4">
      <t>サイ</t>
    </rPh>
    <phoneticPr fontId="2"/>
  </si>
  <si>
    <t>不祥</t>
    <phoneticPr fontId="34"/>
  </si>
  <si>
    <t>不祥</t>
    <phoneticPr fontId="34"/>
  </si>
  <si>
    <t>平成25年</t>
  </si>
  <si>
    <t>保管統計表　都道府県編　出生　第５表－２８（兵庫）　出生数，性・母の年齢（５歳階級）・都道府県・市区町村別</t>
  </si>
  <si>
    <t>総　数</t>
  </si>
  <si>
    <t>　　～14歳</t>
  </si>
  <si>
    <t>50歳～</t>
  </si>
  <si>
    <t>不　詳</t>
  </si>
  <si>
    <t>保管統計表　都道府県編　出生　第５表－２８（兵庫）</t>
  </si>
  <si>
    <t>出生数，性・母の年齢（５歳階級）・都道府県・市区町村別</t>
  </si>
  <si>
    <t>５Ｂ　保管統計表　都道府県編　出生</t>
  </si>
  <si>
    <t>第５表－２８（兵庫）　出生数，性・母の年齢（５歳階級）・都道府県（20大都市再掲）・市区町村別</t>
  </si>
  <si>
    <t>神戸市</t>
    <rPh sb="0" eb="3">
      <t>コウベシ</t>
    </rPh>
    <phoneticPr fontId="35"/>
  </si>
  <si>
    <t>平成23年</t>
    <phoneticPr fontId="37"/>
  </si>
  <si>
    <t>平成22年</t>
    <phoneticPr fontId="37"/>
  </si>
  <si>
    <t>兵庫県</t>
    <rPh sb="0" eb="3">
      <t>ヒョウゴケン</t>
    </rPh>
    <phoneticPr fontId="36"/>
  </si>
  <si>
    <t>東灘区</t>
    <rPh sb="0" eb="3">
      <t>ヒガシナダク</t>
    </rPh>
    <phoneticPr fontId="36"/>
  </si>
  <si>
    <t>灘区</t>
    <rPh sb="0" eb="2">
      <t>ナダク</t>
    </rPh>
    <phoneticPr fontId="36"/>
  </si>
  <si>
    <t>兵庫区</t>
    <rPh sb="0" eb="3">
      <t>ヒョウゴク</t>
    </rPh>
    <phoneticPr fontId="36"/>
  </si>
  <si>
    <t>長田区</t>
    <rPh sb="0" eb="3">
      <t>ナガタク</t>
    </rPh>
    <phoneticPr fontId="36"/>
  </si>
  <si>
    <t>須磨区</t>
    <rPh sb="0" eb="3">
      <t>スマク</t>
    </rPh>
    <phoneticPr fontId="36"/>
  </si>
  <si>
    <t>垂水区</t>
    <rPh sb="0" eb="3">
      <t>タルミク</t>
    </rPh>
    <phoneticPr fontId="36"/>
  </si>
  <si>
    <t>北区</t>
    <rPh sb="0" eb="2">
      <t>キタク</t>
    </rPh>
    <phoneticPr fontId="36"/>
  </si>
  <si>
    <t>中央区</t>
    <rPh sb="0" eb="3">
      <t>チュウオウク</t>
    </rPh>
    <phoneticPr fontId="36"/>
  </si>
  <si>
    <t>西区</t>
    <rPh sb="0" eb="2">
      <t>ニシク</t>
    </rPh>
    <phoneticPr fontId="36"/>
  </si>
  <si>
    <t>姫路市</t>
    <rPh sb="0" eb="3">
      <t>ヒメジシ</t>
    </rPh>
    <phoneticPr fontId="36"/>
  </si>
  <si>
    <t>尼崎市</t>
    <rPh sb="0" eb="3">
      <t>アマガサキシ</t>
    </rPh>
    <phoneticPr fontId="36"/>
  </si>
  <si>
    <t>明石市</t>
    <rPh sb="0" eb="3">
      <t>アカシシ</t>
    </rPh>
    <phoneticPr fontId="36"/>
  </si>
  <si>
    <t>西宮市</t>
    <rPh sb="0" eb="3">
      <t>ニシノミヤシ</t>
    </rPh>
    <phoneticPr fontId="36"/>
  </si>
  <si>
    <t>洲本市</t>
    <rPh sb="0" eb="3">
      <t>スモトシ</t>
    </rPh>
    <phoneticPr fontId="36"/>
  </si>
  <si>
    <t>芦屋市</t>
    <rPh sb="0" eb="2">
      <t>アシヤ</t>
    </rPh>
    <rPh sb="2" eb="3">
      <t>シ</t>
    </rPh>
    <phoneticPr fontId="36"/>
  </si>
  <si>
    <t>伊丹市</t>
    <rPh sb="0" eb="3">
      <t>イタミシ</t>
    </rPh>
    <phoneticPr fontId="36"/>
  </si>
  <si>
    <t>相生市</t>
    <rPh sb="0" eb="3">
      <t>アイオイシ</t>
    </rPh>
    <phoneticPr fontId="36"/>
  </si>
  <si>
    <t>豊岡市</t>
    <rPh sb="0" eb="3">
      <t>トヨオカシ</t>
    </rPh>
    <phoneticPr fontId="36"/>
  </si>
  <si>
    <t>加古川市</t>
    <rPh sb="0" eb="4">
      <t>カコガワシ</t>
    </rPh>
    <phoneticPr fontId="36"/>
  </si>
  <si>
    <t>赤穂市</t>
    <rPh sb="0" eb="3">
      <t>アコウシ</t>
    </rPh>
    <phoneticPr fontId="36"/>
  </si>
  <si>
    <t>西脇市</t>
    <rPh sb="0" eb="3">
      <t>ニシワキシ</t>
    </rPh>
    <phoneticPr fontId="36"/>
  </si>
  <si>
    <t>宝塚市</t>
    <rPh sb="0" eb="2">
      <t>タカラヅカ</t>
    </rPh>
    <rPh sb="2" eb="3">
      <t>シ</t>
    </rPh>
    <phoneticPr fontId="36"/>
  </si>
  <si>
    <t>三木市</t>
    <rPh sb="0" eb="3">
      <t>ミキシ</t>
    </rPh>
    <phoneticPr fontId="36"/>
  </si>
  <si>
    <t>高砂市</t>
    <rPh sb="0" eb="3">
      <t>タカサゴシ</t>
    </rPh>
    <phoneticPr fontId="36"/>
  </si>
  <si>
    <t>川西市</t>
    <rPh sb="0" eb="3">
      <t>カワニシシ</t>
    </rPh>
    <phoneticPr fontId="36"/>
  </si>
  <si>
    <t>小野市</t>
    <rPh sb="0" eb="3">
      <t>オノシ</t>
    </rPh>
    <phoneticPr fontId="36"/>
  </si>
  <si>
    <t>三田市</t>
    <rPh sb="0" eb="3">
      <t>サンダシ</t>
    </rPh>
    <phoneticPr fontId="36"/>
  </si>
  <si>
    <t>加西市</t>
    <rPh sb="0" eb="3">
      <t>カサイシ</t>
    </rPh>
    <phoneticPr fontId="36"/>
  </si>
  <si>
    <t>篠山市</t>
    <rPh sb="0" eb="2">
      <t>ササヤマ</t>
    </rPh>
    <rPh sb="2" eb="3">
      <t>シ</t>
    </rPh>
    <phoneticPr fontId="36"/>
  </si>
  <si>
    <t>養父市</t>
    <rPh sb="0" eb="3">
      <t>ヤブシ</t>
    </rPh>
    <phoneticPr fontId="36"/>
  </si>
  <si>
    <t>丹波市</t>
    <rPh sb="0" eb="3">
      <t>タンバシ</t>
    </rPh>
    <phoneticPr fontId="36"/>
  </si>
  <si>
    <t>南あわじ市</t>
    <rPh sb="0" eb="1">
      <t>ミナミ</t>
    </rPh>
    <rPh sb="4" eb="5">
      <t>シ</t>
    </rPh>
    <phoneticPr fontId="36"/>
  </si>
  <si>
    <t>朝来市</t>
    <rPh sb="0" eb="3">
      <t>アサゴシ</t>
    </rPh>
    <phoneticPr fontId="36"/>
  </si>
  <si>
    <t>淡路市</t>
    <rPh sb="0" eb="3">
      <t>アワジシ</t>
    </rPh>
    <phoneticPr fontId="36"/>
  </si>
  <si>
    <t>宍粟市</t>
    <rPh sb="0" eb="3">
      <t>シソウシ</t>
    </rPh>
    <phoneticPr fontId="36"/>
  </si>
  <si>
    <t>加東市</t>
    <rPh sb="0" eb="3">
      <t>カトウシ</t>
    </rPh>
    <phoneticPr fontId="36"/>
  </si>
  <si>
    <t>たつの市</t>
    <rPh sb="3" eb="4">
      <t>シ</t>
    </rPh>
    <phoneticPr fontId="36"/>
  </si>
  <si>
    <t>猪名川町</t>
    <rPh sb="0" eb="3">
      <t>イナガワ</t>
    </rPh>
    <rPh sb="3" eb="4">
      <t>マチ</t>
    </rPh>
    <phoneticPr fontId="36"/>
  </si>
  <si>
    <t>多可町</t>
    <rPh sb="0" eb="2">
      <t>タカ</t>
    </rPh>
    <rPh sb="2" eb="3">
      <t>マチ</t>
    </rPh>
    <phoneticPr fontId="36"/>
  </si>
  <si>
    <t>多可町</t>
    <rPh sb="0" eb="3">
      <t>タカマチ</t>
    </rPh>
    <phoneticPr fontId="36"/>
  </si>
  <si>
    <t>稲美町</t>
    <rPh sb="0" eb="3">
      <t>イナミチョウ</t>
    </rPh>
    <phoneticPr fontId="36"/>
  </si>
  <si>
    <t>播磨町</t>
    <rPh sb="0" eb="2">
      <t>ハリマ</t>
    </rPh>
    <rPh sb="2" eb="3">
      <t>マチ</t>
    </rPh>
    <phoneticPr fontId="36"/>
  </si>
  <si>
    <t>市川町</t>
    <rPh sb="0" eb="2">
      <t>イチカワ</t>
    </rPh>
    <rPh sb="2" eb="3">
      <t>マチ</t>
    </rPh>
    <phoneticPr fontId="36"/>
  </si>
  <si>
    <t>福崎町</t>
    <rPh sb="0" eb="2">
      <t>フクサキ</t>
    </rPh>
    <rPh sb="2" eb="3">
      <t>マチ</t>
    </rPh>
    <phoneticPr fontId="36"/>
  </si>
  <si>
    <t>神河町</t>
    <rPh sb="0" eb="2">
      <t>カミカワ</t>
    </rPh>
    <rPh sb="2" eb="3">
      <t>マチ</t>
    </rPh>
    <phoneticPr fontId="36"/>
  </si>
  <si>
    <t>太子町</t>
    <rPh sb="0" eb="3">
      <t>タイシマチ</t>
    </rPh>
    <phoneticPr fontId="36"/>
  </si>
  <si>
    <t>上郡町</t>
    <rPh sb="0" eb="2">
      <t>カミゴオリ</t>
    </rPh>
    <rPh sb="2" eb="3">
      <t>マチ</t>
    </rPh>
    <phoneticPr fontId="36"/>
  </si>
  <si>
    <t>佐用町</t>
    <rPh sb="0" eb="2">
      <t>サヨ</t>
    </rPh>
    <rPh sb="2" eb="3">
      <t>マチ</t>
    </rPh>
    <phoneticPr fontId="36"/>
  </si>
  <si>
    <t>香美町</t>
    <rPh sb="0" eb="2">
      <t>カミ</t>
    </rPh>
    <rPh sb="2" eb="3">
      <t>マチ</t>
    </rPh>
    <phoneticPr fontId="36"/>
  </si>
  <si>
    <t>新温泉町</t>
    <rPh sb="0" eb="1">
      <t>シン</t>
    </rPh>
    <rPh sb="1" eb="3">
      <t>オンセン</t>
    </rPh>
    <rPh sb="3" eb="4">
      <t>マチ</t>
    </rPh>
    <phoneticPr fontId="36"/>
  </si>
  <si>
    <t>総数</t>
    <phoneticPr fontId="36"/>
  </si>
  <si>
    <t>1～4歳</t>
    <rPh sb="3" eb="4">
      <t>サイ</t>
    </rPh>
    <phoneticPr fontId="37"/>
  </si>
  <si>
    <t>95歳以上</t>
    <rPh sb="2" eb="3">
      <t>サイ</t>
    </rPh>
    <rPh sb="3" eb="5">
      <t>イジョウ</t>
    </rPh>
    <phoneticPr fontId="37"/>
  </si>
  <si>
    <t>95歳以上＋不詳</t>
    <rPh sb="2" eb="3">
      <t>サイ</t>
    </rPh>
    <rPh sb="3" eb="5">
      <t>イジョウ</t>
    </rPh>
    <rPh sb="6" eb="8">
      <t>フショウ</t>
    </rPh>
    <phoneticPr fontId="37"/>
  </si>
  <si>
    <t>平成28年</t>
    <rPh sb="0" eb="2">
      <t>ヘイセイ</t>
    </rPh>
    <rPh sb="4" eb="5">
      <t>ネン</t>
    </rPh>
    <phoneticPr fontId="11"/>
  </si>
  <si>
    <t>第２－２表　保険者別 要介護（要支援）認定者数－男－</t>
    <rPh sb="0" eb="1">
      <t>ダイ</t>
    </rPh>
    <rPh sb="4" eb="5">
      <t>ヒョウ</t>
    </rPh>
    <rPh sb="6" eb="9">
      <t>ホケンシャ</t>
    </rPh>
    <rPh sb="9" eb="10">
      <t>ベツ</t>
    </rPh>
    <rPh sb="11" eb="14">
      <t>ヨウカイゴ</t>
    </rPh>
    <rPh sb="15" eb="18">
      <t>ヨウシエン</t>
    </rPh>
    <rPh sb="19" eb="22">
      <t>ニンテイシャ</t>
    </rPh>
    <rPh sb="22" eb="23">
      <t>スウ</t>
    </rPh>
    <rPh sb="24" eb="25">
      <t>オトコ</t>
    </rPh>
    <phoneticPr fontId="2"/>
  </si>
  <si>
    <t>平成２９年３月末現在</t>
    <phoneticPr fontId="2"/>
  </si>
  <si>
    <t>（単位：人）</t>
    <rPh sb="1" eb="3">
      <t>タンイ</t>
    </rPh>
    <rPh sb="4" eb="5">
      <t>ヒト</t>
    </rPh>
    <phoneticPr fontId="2"/>
  </si>
  <si>
    <t>都道府県</t>
    <rPh sb="0" eb="4">
      <t>トドウフケン</t>
    </rPh>
    <phoneticPr fontId="2"/>
  </si>
  <si>
    <t>保険者名</t>
    <rPh sb="0" eb="3">
      <t>ホケンシャ</t>
    </rPh>
    <rPh sb="3" eb="4">
      <t>メイ</t>
    </rPh>
    <phoneticPr fontId="2"/>
  </si>
  <si>
    <t>総数</t>
    <rPh sb="0" eb="2">
      <t>ソウスウ</t>
    </rPh>
    <phoneticPr fontId="2"/>
  </si>
  <si>
    <t>（再掲）第１号被保険者</t>
    <phoneticPr fontId="2"/>
  </si>
  <si>
    <t>（再掲）第１号被保険者　－65歳以上70歳未満－</t>
    <phoneticPr fontId="2"/>
  </si>
  <si>
    <t>（再掲）第１号被保険者　－70歳以上75歳未満－</t>
    <phoneticPr fontId="2"/>
  </si>
  <si>
    <t>（再掲）第１号被保険者　－75歳以上80歳未満－</t>
    <phoneticPr fontId="2"/>
  </si>
  <si>
    <t>（再掲）第１号被保険者　－80歳以上85歳未満－</t>
    <phoneticPr fontId="2"/>
  </si>
  <si>
    <t>（再掲）第１号被保険者　－85歳以上90歳未満－</t>
    <phoneticPr fontId="2"/>
  </si>
  <si>
    <t>（再掲）第１号被保険者　－90歳以上－</t>
    <phoneticPr fontId="2"/>
  </si>
  <si>
    <t>（再掲）第２号被保険者</t>
    <phoneticPr fontId="2"/>
  </si>
  <si>
    <t>要支援１</t>
    <rPh sb="0" eb="3">
      <t>ヨウシエン</t>
    </rPh>
    <phoneticPr fontId="2"/>
  </si>
  <si>
    <t>要支援２</t>
    <rPh sb="0" eb="3">
      <t>ヨウシエン</t>
    </rPh>
    <phoneticPr fontId="2"/>
  </si>
  <si>
    <t>要介護１</t>
    <rPh sb="0" eb="3">
      <t>ヨウカイゴ</t>
    </rPh>
    <phoneticPr fontId="2"/>
  </si>
  <si>
    <t>要介護２</t>
    <rPh sb="0" eb="3">
      <t>ヨウカイゴ</t>
    </rPh>
    <phoneticPr fontId="2"/>
  </si>
  <si>
    <t>要介護３</t>
    <rPh sb="0" eb="3">
      <t>ヨウカイゴ</t>
    </rPh>
    <phoneticPr fontId="2"/>
  </si>
  <si>
    <t>要介護４</t>
    <rPh sb="0" eb="3">
      <t>ヨウカイゴ</t>
    </rPh>
    <phoneticPr fontId="2"/>
  </si>
  <si>
    <t>要介護５</t>
    <rPh sb="0" eb="3">
      <t>ヨウカイゴ</t>
    </rPh>
    <phoneticPr fontId="2"/>
  </si>
  <si>
    <t>合計</t>
    <rPh sb="0" eb="2">
      <t>ゴウケイ</t>
    </rPh>
    <phoneticPr fontId="2"/>
  </si>
  <si>
    <t>※　保険者が国民健康保険団体連合会に提出する受給者台帳を基にしたものであり、提出後に要介護度が遡って変更になる場合がある。</t>
    <phoneticPr fontId="2"/>
  </si>
  <si>
    <t>第２－３表　保険者別 要介護（要支援）認定者数－女－</t>
    <rPh sb="0" eb="1">
      <t>ダイ</t>
    </rPh>
    <rPh sb="4" eb="5">
      <t>ヒョウ</t>
    </rPh>
    <rPh sb="6" eb="9">
      <t>ホケンシャ</t>
    </rPh>
    <rPh sb="9" eb="10">
      <t>ベツ</t>
    </rPh>
    <rPh sb="11" eb="14">
      <t>ヨウカイゴ</t>
    </rPh>
    <rPh sb="15" eb="18">
      <t>ヨウシエン</t>
    </rPh>
    <rPh sb="19" eb="22">
      <t>ニンテイシャ</t>
    </rPh>
    <rPh sb="22" eb="23">
      <t>スウ</t>
    </rPh>
    <rPh sb="24" eb="25">
      <t>オンナ</t>
    </rPh>
    <phoneticPr fontId="2"/>
  </si>
  <si>
    <t>平成２９年３月末現在</t>
    <phoneticPr fontId="2"/>
  </si>
  <si>
    <t>※　保険者が国民健康保険団体連合会に提出する受給者台帳を基にしたものであり、提出後に要介護度が遡って変更になる場合がある。</t>
    <phoneticPr fontId="2"/>
  </si>
  <si>
    <t>平成２８年３月末現在</t>
    <phoneticPr fontId="2"/>
  </si>
  <si>
    <t>平成２８年３月末現在</t>
    <phoneticPr fontId="2"/>
  </si>
  <si>
    <t>平成２７年３月末現在</t>
  </si>
  <si>
    <t>75～79歳</t>
    <rPh sb="5" eb="6">
      <t>サイ</t>
    </rPh>
    <phoneticPr fontId="2"/>
  </si>
  <si>
    <t>80歳以上</t>
    <rPh sb="2" eb="5">
      <t>サイイジョウ</t>
    </rPh>
    <phoneticPr fontId="2"/>
  </si>
  <si>
    <t>（再掲）第１号被保険者　－80歳以上－</t>
    <phoneticPr fontId="2"/>
  </si>
  <si>
    <t>http://www.mhlw.go.jp/topics/0103/tp0329-1.html</t>
  </si>
  <si>
    <t>厚生労働省「介護保険事業状況報告月報（暫定版）」</t>
    <rPh sb="0" eb="2">
      <t>コウセイ</t>
    </rPh>
    <rPh sb="2" eb="5">
      <t>ロウドウショウ</t>
    </rPh>
    <rPh sb="6" eb="8">
      <t>カイゴ</t>
    </rPh>
    <rPh sb="8" eb="10">
      <t>ホケン</t>
    </rPh>
    <rPh sb="10" eb="12">
      <t>ジギョウ</t>
    </rPh>
    <rPh sb="12" eb="14">
      <t>ジョウキョウ</t>
    </rPh>
    <rPh sb="14" eb="16">
      <t>ホウコク</t>
    </rPh>
    <rPh sb="16" eb="18">
      <t>ゲッポウ</t>
    </rPh>
    <rPh sb="19" eb="22">
      <t>ザンテイバン</t>
    </rPh>
    <phoneticPr fontId="49"/>
  </si>
  <si>
    <t>平成27～29年3月末値平均</t>
    <rPh sb="0" eb="2">
      <t>ヘイセイ</t>
    </rPh>
    <rPh sb="7" eb="8">
      <t>ネン</t>
    </rPh>
    <rPh sb="9" eb="10">
      <t>ガツ</t>
    </rPh>
    <rPh sb="10" eb="11">
      <t>マツ</t>
    </rPh>
    <rPh sb="11" eb="12">
      <t>チ</t>
    </rPh>
    <rPh sb="12" eb="14">
      <t>ヘイキン</t>
    </rPh>
    <phoneticPr fontId="3"/>
  </si>
  <si>
    <t>平成27年～29年平均</t>
    <rPh sb="0" eb="2">
      <t>ヘイセイ</t>
    </rPh>
    <rPh sb="4" eb="5">
      <t>ネン</t>
    </rPh>
    <rPh sb="8" eb="9">
      <t>ネン</t>
    </rPh>
    <rPh sb="9" eb="11">
      <t>ヘイキン</t>
    </rPh>
    <phoneticPr fontId="49"/>
  </si>
  <si>
    <t>平成27年国勢調査</t>
    <rPh sb="0" eb="2">
      <t>ヘイセイ</t>
    </rPh>
    <rPh sb="4" eb="5">
      <t>ネン</t>
    </rPh>
    <rPh sb="5" eb="7">
      <t>コクセイ</t>
    </rPh>
    <rPh sb="7" eb="9">
      <t>チョウサ</t>
    </rPh>
    <phoneticPr fontId="49"/>
  </si>
  <si>
    <t>男性</t>
    <rPh sb="0" eb="2">
      <t>ダンセイ</t>
    </rPh>
    <phoneticPr fontId="49"/>
  </si>
  <si>
    <t>女性</t>
    <rPh sb="0" eb="2">
      <t>ジョセイ</t>
    </rPh>
    <phoneticPr fontId="49"/>
  </si>
  <si>
    <t>80歳以上</t>
    <rPh sb="2" eb="3">
      <t>サイ</t>
    </rPh>
    <rPh sb="3" eb="5">
      <t>イジョウ</t>
    </rPh>
    <phoneticPr fontId="17"/>
  </si>
  <si>
    <t>再掲</t>
    <rPh sb="0" eb="2">
      <t>サイケイ</t>
    </rPh>
    <phoneticPr fontId="17"/>
  </si>
  <si>
    <t>介護保険被保険者数（総人口）</t>
    <rPh sb="0" eb="2">
      <t>カイゴ</t>
    </rPh>
    <rPh sb="2" eb="4">
      <t>ホケン</t>
    </rPh>
    <rPh sb="4" eb="5">
      <t>ヒ</t>
    </rPh>
    <rPh sb="5" eb="8">
      <t>ホケンシャ</t>
    </rPh>
    <rPh sb="8" eb="9">
      <t>スウ</t>
    </rPh>
    <rPh sb="10" eb="11">
      <t>ソウ</t>
    </rPh>
    <rPh sb="11" eb="13">
      <t>ジンコウ</t>
    </rPh>
    <phoneticPr fontId="2"/>
  </si>
  <si>
    <t>計</t>
    <rPh sb="0" eb="1">
      <t>ケイ</t>
    </rPh>
    <phoneticPr fontId="49"/>
  </si>
  <si>
    <t>平成27年</t>
    <rPh sb="0" eb="2">
      <t>ヘイセイ</t>
    </rPh>
    <rPh sb="4" eb="5">
      <t>ネン</t>
    </rPh>
    <phoneticPr fontId="3"/>
  </si>
  <si>
    <t>兵庫県</t>
    <rPh sb="0" eb="3">
      <t>ヒョウゴケン</t>
    </rPh>
    <phoneticPr fontId="49"/>
  </si>
  <si>
    <t>平成27年健康寿命計算結果総括表（男）</t>
    <rPh sb="0" eb="2">
      <t>ヘイセイ</t>
    </rPh>
    <rPh sb="4" eb="5">
      <t>ネン</t>
    </rPh>
    <rPh sb="5" eb="7">
      <t>ケンコウ</t>
    </rPh>
    <rPh sb="7" eb="9">
      <t>ジュミョウ</t>
    </rPh>
    <rPh sb="9" eb="11">
      <t>ケイサン</t>
    </rPh>
    <rPh sb="11" eb="13">
      <t>ケッカ</t>
    </rPh>
    <rPh sb="13" eb="15">
      <t>ソウカツ</t>
    </rPh>
    <rPh sb="15" eb="16">
      <t>ヒョウ</t>
    </rPh>
    <rPh sb="17" eb="18">
      <t>オトコ</t>
    </rPh>
    <phoneticPr fontId="2"/>
  </si>
  <si>
    <t>平成27年健康寿命計算結果総括表（女）</t>
    <rPh sb="0" eb="2">
      <t>ヘイセイ</t>
    </rPh>
    <rPh sb="4" eb="5">
      <t>ネン</t>
    </rPh>
    <rPh sb="5" eb="7">
      <t>ケンコウ</t>
    </rPh>
    <rPh sb="7" eb="9">
      <t>ジュミョウ</t>
    </rPh>
    <rPh sb="9" eb="11">
      <t>ケイサン</t>
    </rPh>
    <rPh sb="11" eb="13">
      <t>ケッカ</t>
    </rPh>
    <rPh sb="13" eb="15">
      <t>ソウカツ</t>
    </rPh>
    <rPh sb="15" eb="16">
      <t>ヒョウ</t>
    </rPh>
    <rPh sb="17" eb="18">
      <t>オンナ</t>
    </rPh>
    <phoneticPr fontId="2"/>
  </si>
  <si>
    <t xml:space="preserve"> </t>
    <phoneticPr fontId="2"/>
  </si>
  <si>
    <t>試算</t>
    <rPh sb="0" eb="2">
      <t>シサン</t>
    </rPh>
    <phoneticPr fontId="2"/>
  </si>
  <si>
    <t>昭和60年</t>
    <rPh sb="0" eb="2">
      <t>ショウワ</t>
    </rPh>
    <rPh sb="4" eb="5">
      <t>ネン</t>
    </rPh>
    <phoneticPr fontId="31"/>
  </si>
  <si>
    <t>平成2年</t>
    <rPh sb="0" eb="2">
      <t>ヘイセイ</t>
    </rPh>
    <rPh sb="3" eb="4">
      <t>ネン</t>
    </rPh>
    <phoneticPr fontId="31"/>
  </si>
  <si>
    <t>平成7年</t>
    <rPh sb="0" eb="2">
      <t>ヘイセイ</t>
    </rPh>
    <rPh sb="3" eb="4">
      <t>ネン</t>
    </rPh>
    <phoneticPr fontId="31"/>
  </si>
  <si>
    <t>平成12年</t>
    <rPh sb="0" eb="2">
      <t>ヘイセイ</t>
    </rPh>
    <rPh sb="4" eb="5">
      <t>ネン</t>
    </rPh>
    <phoneticPr fontId="31"/>
  </si>
  <si>
    <t>平成17年</t>
    <rPh sb="0" eb="2">
      <t>ヘイセイ</t>
    </rPh>
    <rPh sb="4" eb="5">
      <t>ネン</t>
    </rPh>
    <phoneticPr fontId="31"/>
  </si>
  <si>
    <t>平成22年</t>
    <rPh sb="0" eb="2">
      <t>ヘイセイ</t>
    </rPh>
    <rPh sb="4" eb="5">
      <t>ネン</t>
    </rPh>
    <phoneticPr fontId="31"/>
  </si>
  <si>
    <t>平成27年</t>
    <rPh sb="0" eb="2">
      <t>ヘイセイ</t>
    </rPh>
    <rPh sb="4" eb="5">
      <t>ネン</t>
    </rPh>
    <phoneticPr fontId="31"/>
  </si>
  <si>
    <t>東灘区</t>
    <rPh sb="0" eb="2">
      <t>ヒガシナダ</t>
    </rPh>
    <rPh sb="2" eb="3">
      <t>ク</t>
    </rPh>
    <phoneticPr fontId="2"/>
  </si>
  <si>
    <t>灘区</t>
    <rPh sb="0" eb="1">
      <t>ナダ</t>
    </rPh>
    <rPh sb="1" eb="2">
      <t>ク</t>
    </rPh>
    <phoneticPr fontId="2"/>
  </si>
  <si>
    <t>兵庫区</t>
    <rPh sb="0" eb="2">
      <t>ヒョウゴ</t>
    </rPh>
    <rPh sb="2" eb="3">
      <t>ク</t>
    </rPh>
    <phoneticPr fontId="2"/>
  </si>
  <si>
    <t>長田区</t>
    <rPh sb="0" eb="2">
      <t>ナガタ</t>
    </rPh>
    <rPh sb="2" eb="3">
      <t>ク</t>
    </rPh>
    <phoneticPr fontId="2"/>
  </si>
  <si>
    <t>須磨区</t>
    <rPh sb="0" eb="2">
      <t>スマ</t>
    </rPh>
    <rPh sb="2" eb="3">
      <t>ク</t>
    </rPh>
    <phoneticPr fontId="2"/>
  </si>
  <si>
    <t>垂水区</t>
    <rPh sb="0" eb="2">
      <t>タルミ</t>
    </rPh>
    <rPh sb="2" eb="3">
      <t>ク</t>
    </rPh>
    <phoneticPr fontId="2"/>
  </si>
  <si>
    <t>北区</t>
    <rPh sb="0" eb="1">
      <t>キタ</t>
    </rPh>
    <rPh sb="1" eb="2">
      <t>ク</t>
    </rPh>
    <phoneticPr fontId="2"/>
  </si>
  <si>
    <t>中央区</t>
    <rPh sb="0" eb="2">
      <t>チュウオウ</t>
    </rPh>
    <rPh sb="2" eb="3">
      <t>ク</t>
    </rPh>
    <phoneticPr fontId="2"/>
  </si>
  <si>
    <t>西区</t>
    <rPh sb="0" eb="1">
      <t>ニシ</t>
    </rPh>
    <rPh sb="1" eb="2">
      <t>ク</t>
    </rPh>
    <phoneticPr fontId="2"/>
  </si>
  <si>
    <t>市区町別年齢階級別死亡者数（平成26年～28年計）</t>
    <rPh sb="0" eb="3">
      <t>シクチョウ</t>
    </rPh>
    <rPh sb="3" eb="4">
      <t>ベツ</t>
    </rPh>
    <rPh sb="4" eb="6">
      <t>ネンレイ</t>
    </rPh>
    <rPh sb="6" eb="9">
      <t>カイキュウベツ</t>
    </rPh>
    <rPh sb="9" eb="12">
      <t>シボウシャ</t>
    </rPh>
    <rPh sb="12" eb="13">
      <t>スウ</t>
    </rPh>
    <rPh sb="14" eb="16">
      <t>ヘイセイ</t>
    </rPh>
    <rPh sb="18" eb="19">
      <t>ネン</t>
    </rPh>
    <rPh sb="22" eb="23">
      <t>ネン</t>
    </rPh>
    <rPh sb="23" eb="24">
      <t>ケイ</t>
    </rPh>
    <phoneticPr fontId="27"/>
  </si>
  <si>
    <t>平成26年～28年</t>
    <rPh sb="8" eb="9">
      <t>ネン</t>
    </rPh>
    <phoneticPr fontId="49"/>
  </si>
  <si>
    <t>90歳以上</t>
    <rPh sb="2" eb="3">
      <t>サイ</t>
    </rPh>
    <rPh sb="3" eb="5">
      <t>イジョウ</t>
    </rPh>
    <phoneticPr fontId="49"/>
  </si>
  <si>
    <t>90歳以上＋不詳</t>
    <rPh sb="2" eb="3">
      <t>サイ</t>
    </rPh>
    <rPh sb="3" eb="5">
      <t>イジョウ</t>
    </rPh>
    <rPh sb="6" eb="8">
      <t>フショウ</t>
    </rPh>
    <phoneticPr fontId="49"/>
  </si>
  <si>
    <t>総数</t>
    <phoneticPr fontId="49"/>
  </si>
  <si>
    <t>H26～28</t>
    <phoneticPr fontId="2"/>
  </si>
  <si>
    <t>3年平均</t>
    <rPh sb="1" eb="2">
      <t>ネン</t>
    </rPh>
    <rPh sb="2" eb="4">
      <t>ヘイキン</t>
    </rPh>
    <phoneticPr fontId="2"/>
  </si>
  <si>
    <t>H26～28</t>
    <phoneticPr fontId="2"/>
  </si>
  <si>
    <t>H26～H28</t>
    <phoneticPr fontId="11"/>
  </si>
  <si>
    <t>H26～28</t>
    <phoneticPr fontId="2"/>
  </si>
  <si>
    <t>対象集団「人口」</t>
  </si>
  <si>
    <t>※県内在住外国人人口を含む</t>
  </si>
  <si>
    <t>対象集団「死亡数」</t>
  </si>
  <si>
    <t>生命表</t>
  </si>
  <si>
    <t>不健康割合の分母</t>
  </si>
  <si>
    <t>不健康割合の分子</t>
  </si>
  <si>
    <t>要介護2-5認定者数</t>
    <phoneticPr fontId="49"/>
  </si>
  <si>
    <t>内容</t>
    <rPh sb="0" eb="2">
      <t>ナイヨウ</t>
    </rPh>
    <phoneticPr fontId="32"/>
  </si>
  <si>
    <t>利用データ</t>
    <phoneticPr fontId="32"/>
  </si>
  <si>
    <t>人口動態統計（平成26年～平成28年）合計</t>
    <rPh sb="7" eb="9">
      <t>ヘイセイ</t>
    </rPh>
    <rPh sb="11" eb="12">
      <t>ネン</t>
    </rPh>
    <rPh sb="13" eb="15">
      <t>ヘイセイ</t>
    </rPh>
    <phoneticPr fontId="32"/>
  </si>
  <si>
    <t>項目</t>
    <rPh sb="0" eb="2">
      <t>コウモク</t>
    </rPh>
    <phoneticPr fontId="32"/>
  </si>
  <si>
    <t>簡易生命表</t>
    <rPh sb="0" eb="2">
      <t>カンイ</t>
    </rPh>
    <rPh sb="2" eb="5">
      <t>セイメイヒョウ</t>
    </rPh>
    <phoneticPr fontId="32"/>
  </si>
  <si>
    <t>簡易生命表（資料：総人口「国勢調査」、死亡数「人口動態調査」</t>
    <rPh sb="6" eb="8">
      <t>シリョウ</t>
    </rPh>
    <rPh sb="9" eb="10">
      <t>ソウ</t>
    </rPh>
    <rPh sb="10" eb="12">
      <t>ジンコウ</t>
    </rPh>
    <rPh sb="13" eb="15">
      <t>コクセイ</t>
    </rPh>
    <rPh sb="15" eb="17">
      <t>チョウサ</t>
    </rPh>
    <rPh sb="19" eb="22">
      <t>シボウスウ</t>
    </rPh>
    <rPh sb="23" eb="25">
      <t>ジンコウ</t>
    </rPh>
    <rPh sb="25" eb="27">
      <t>ドウタイ</t>
    </rPh>
    <rPh sb="27" eb="29">
      <t>チョウサ</t>
    </rPh>
    <phoneticPr fontId="32"/>
  </si>
  <si>
    <t>平成27年国勢調査</t>
    <rPh sb="0" eb="2">
      <t>ヘイセイ</t>
    </rPh>
    <rPh sb="4" eb="5">
      <t>ネン</t>
    </rPh>
    <rPh sb="5" eb="7">
      <t>コクセイ</t>
    </rPh>
    <rPh sb="7" eb="9">
      <t>チョウサ</t>
    </rPh>
    <phoneticPr fontId="32"/>
  </si>
  <si>
    <t>総人口「平成27年国勢調査」（総務省統計課が年齢不詳配分したデータ）</t>
    <rPh sb="0" eb="1">
      <t>ソウ</t>
    </rPh>
    <rPh sb="1" eb="3">
      <t>ジンコウ</t>
    </rPh>
    <rPh sb="4" eb="6">
      <t>ヘイセイ</t>
    </rPh>
    <rPh sb="8" eb="9">
      <t>ネン</t>
    </rPh>
    <phoneticPr fontId="32"/>
  </si>
  <si>
    <t>年齢区分</t>
    <rPh sb="0" eb="2">
      <t>ネンレイ</t>
    </rPh>
    <rPh sb="2" eb="4">
      <t>クブン</t>
    </rPh>
    <phoneticPr fontId="32"/>
  </si>
  <si>
    <t>0歳、1～4歳、5～9歳、10～14歳、・・・、80～89歳、90歳以上</t>
    <rPh sb="1" eb="2">
      <t>サイ</t>
    </rPh>
    <rPh sb="6" eb="7">
      <t>サイ</t>
    </rPh>
    <rPh sb="11" eb="12">
      <t>サイ</t>
    </rPh>
    <rPh sb="18" eb="19">
      <t>サイ</t>
    </rPh>
    <rPh sb="29" eb="30">
      <t>サイ</t>
    </rPh>
    <rPh sb="33" eb="34">
      <t>サイ</t>
    </rPh>
    <rPh sb="34" eb="36">
      <t>イジョウ</t>
    </rPh>
    <phoneticPr fontId="32"/>
  </si>
  <si>
    <t>利用データ</t>
    <rPh sb="0" eb="2">
      <t>リヨウ</t>
    </rPh>
    <phoneticPr fontId="32"/>
  </si>
  <si>
    <t>男女別年齢別人口「平成27年国勢調査」</t>
    <rPh sb="9" eb="11">
      <t>ヘイセイ</t>
    </rPh>
    <rPh sb="13" eb="14">
      <t>ネン</t>
    </rPh>
    <rPh sb="14" eb="16">
      <t>コクセイ</t>
    </rPh>
    <rPh sb="16" eb="18">
      <t>チョウサ</t>
    </rPh>
    <phoneticPr fontId="32"/>
  </si>
  <si>
    <t>年齢別死亡数「人口動態調査」</t>
    <rPh sb="0" eb="3">
      <t>ネンレイベツ</t>
    </rPh>
    <rPh sb="3" eb="5">
      <t>シボウ</t>
    </rPh>
    <rPh sb="5" eb="6">
      <t>スウ</t>
    </rPh>
    <rPh sb="7" eb="9">
      <t>ジンコウ</t>
    </rPh>
    <rPh sb="9" eb="11">
      <t>ドウタイ</t>
    </rPh>
    <rPh sb="11" eb="13">
      <t>チョウサ</t>
    </rPh>
    <phoneticPr fontId="32"/>
  </si>
  <si>
    <t>①粗死亡率の算定</t>
    <rPh sb="1" eb="2">
      <t>ソ</t>
    </rPh>
    <rPh sb="2" eb="5">
      <t>シボウリツ</t>
    </rPh>
    <rPh sb="6" eb="8">
      <t>サンテイ</t>
    </rPh>
    <phoneticPr fontId="32"/>
  </si>
  <si>
    <t>生命表計算の流れ</t>
    <rPh sb="0" eb="3">
      <t>セイメイヒョウ</t>
    </rPh>
    <rPh sb="3" eb="5">
      <t>ケイサン</t>
    </rPh>
    <rPh sb="6" eb="7">
      <t>ナガ</t>
    </rPh>
    <phoneticPr fontId="32"/>
  </si>
  <si>
    <t>②死亡率の算定</t>
    <rPh sb="1" eb="4">
      <t>シボウリツ</t>
    </rPh>
    <rPh sb="5" eb="7">
      <t>サンテイ</t>
    </rPh>
    <phoneticPr fontId="32"/>
  </si>
  <si>
    <t>③定常人口の算定</t>
    <rPh sb="1" eb="3">
      <t>テイジョウ</t>
    </rPh>
    <rPh sb="3" eb="5">
      <t>ジンコウ</t>
    </rPh>
    <rPh sb="6" eb="8">
      <t>サンテイ</t>
    </rPh>
    <phoneticPr fontId="32"/>
  </si>
  <si>
    <t>④平均余命の算定</t>
    <rPh sb="1" eb="3">
      <t>ヘイキン</t>
    </rPh>
    <rPh sb="3" eb="5">
      <t>ヨミョウ</t>
    </rPh>
    <rPh sb="6" eb="8">
      <t>サンテイ</t>
    </rPh>
    <phoneticPr fontId="32"/>
  </si>
  <si>
    <t>観測された死亡数による死亡率</t>
    <rPh sb="0" eb="2">
      <t>カンソク</t>
    </rPh>
    <rPh sb="5" eb="8">
      <t>シボウスウ</t>
    </rPh>
    <rPh sb="11" eb="14">
      <t>シボウリツ</t>
    </rPh>
    <phoneticPr fontId="32"/>
  </si>
  <si>
    <t>生命表の死亡率（死亡確率）として算定</t>
    <rPh sb="0" eb="3">
      <t>セイメイヒョウ</t>
    </rPh>
    <rPh sb="4" eb="7">
      <t>シボウリツ</t>
    </rPh>
    <rPh sb="8" eb="10">
      <t>シボウ</t>
    </rPh>
    <rPh sb="10" eb="12">
      <t>カクリツ</t>
    </rPh>
    <rPh sb="16" eb="18">
      <t>サンテイ</t>
    </rPh>
    <phoneticPr fontId="32"/>
  </si>
  <si>
    <t>方法</t>
    <rPh sb="0" eb="2">
      <t>ホウホウ</t>
    </rPh>
    <phoneticPr fontId="32"/>
  </si>
  <si>
    <t>※性・年齢階級別での被保険者数の把握が困難であるため、人口に置き換え</t>
    <phoneticPr fontId="32"/>
  </si>
  <si>
    <t>生存延べ年数</t>
    <rPh sb="0" eb="2">
      <t>セイゾン</t>
    </rPh>
    <rPh sb="2" eb="3">
      <t>ノ</t>
    </rPh>
    <rPh sb="4" eb="6">
      <t>ネンスウ</t>
    </rPh>
    <phoneticPr fontId="32"/>
  </si>
  <si>
    <t>0歳における平均余命が平均寿命</t>
    <rPh sb="1" eb="2">
      <t>サイ</t>
    </rPh>
    <rPh sb="6" eb="8">
      <t>ヘイキン</t>
    </rPh>
    <rPh sb="8" eb="10">
      <t>ヨミョウ</t>
    </rPh>
    <rPh sb="11" eb="13">
      <t>ヘイキン</t>
    </rPh>
    <rPh sb="13" eb="15">
      <t>ジュミョウ</t>
    </rPh>
    <phoneticPr fontId="32"/>
  </si>
  <si>
    <t>要介護2-5の認定者数(平成26年～平成28年度末の平均値)</t>
    <rPh sb="12" eb="14">
      <t>ヘイセイ</t>
    </rPh>
    <rPh sb="16" eb="17">
      <t>ネン</t>
    </rPh>
    <rPh sb="18" eb="20">
      <t>ヘイセイ</t>
    </rPh>
    <phoneticPr fontId="32"/>
  </si>
  <si>
    <t>年齢区分</t>
    <rPh sb="0" eb="2">
      <t>ネンレイ</t>
    </rPh>
    <rPh sb="2" eb="4">
      <t>クブン</t>
    </rPh>
    <phoneticPr fontId="32"/>
  </si>
  <si>
    <t>65～69歳、70～74歳、75～79歳、80歳以上</t>
    <rPh sb="5" eb="6">
      <t>サイ</t>
    </rPh>
    <rPh sb="12" eb="13">
      <t>サイ</t>
    </rPh>
    <rPh sb="19" eb="20">
      <t>サイ</t>
    </rPh>
    <rPh sb="23" eb="24">
      <t>サイ</t>
    </rPh>
    <rPh sb="24" eb="26">
      <t>イジョウ</t>
    </rPh>
    <phoneticPr fontId="32"/>
  </si>
  <si>
    <t>出生数 H26～28</t>
    <rPh sb="0" eb="2">
      <t>シュッセイ</t>
    </rPh>
    <rPh sb="2" eb="3">
      <t>スウ</t>
    </rPh>
    <phoneticPr fontId="2"/>
  </si>
  <si>
    <t>乳児死亡数 H26～28</t>
    <rPh sb="0" eb="2">
      <t>ニュウジ</t>
    </rPh>
    <rPh sb="2" eb="5">
      <t>シボウスウ</t>
    </rPh>
    <phoneticPr fontId="2"/>
  </si>
  <si>
    <t>性別</t>
    <rPh sb="0" eb="1">
      <t>セイ</t>
    </rPh>
    <rPh sb="1" eb="2">
      <t>ベツ</t>
    </rPh>
    <phoneticPr fontId="2"/>
  </si>
  <si>
    <t xml:space="preserve"> </t>
    <phoneticPr fontId="32"/>
  </si>
  <si>
    <t>　平成24年9月公表「健康寿命算定方法の指針」に準拠し算定</t>
    <phoneticPr fontId="32"/>
  </si>
  <si>
    <t>(参考）健康寿命推計方法</t>
    <rPh sb="1" eb="3">
      <t>サンコウ</t>
    </rPh>
    <rPh sb="4" eb="6">
      <t>ケンコウ</t>
    </rPh>
    <rPh sb="6" eb="8">
      <t>ジュミョウ</t>
    </rPh>
    <rPh sb="8" eb="10">
      <t>スイケイ</t>
    </rPh>
    <rPh sb="10" eb="12">
      <t>ホウホウ</t>
    </rPh>
    <phoneticPr fontId="32"/>
  </si>
  <si>
    <t>生命表は、ある期間における死亡状況（年齢別死亡率）が今後変化しないと仮定したときに、</t>
    <phoneticPr fontId="32"/>
  </si>
  <si>
    <t>各年齢の者が1年以内に死亡する確率や平均してあと何年生きられるかという期待値などを死亡率や平均余命などの</t>
    <phoneticPr fontId="32"/>
  </si>
  <si>
    <t>指標（生命関数）によって表したものである。</t>
  </si>
  <si>
    <t>現在の死亡状況から将来の生存期間を計算する。</t>
  </si>
  <si>
    <t>健康寿命は、平均寿命のうち、健康で活動的に暮らせる期間であり、日常生活動作が自立している期間の平均を計算する。</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</si>
</sst>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_);[Red]\(0\)"/>
    <numFmt numFmtId="177" formatCode="#,##0_ "/>
    <numFmt numFmtId="178" formatCode="#,##0_);[Red]\(#,##0\)"/>
    <numFmt numFmtId="179" formatCode="#,##0.00000_ "/>
    <numFmt numFmtId="180" formatCode="0.00000_ "/>
    <numFmt numFmtId="181" formatCode="#,##0.00_ "/>
    <numFmt numFmtId="182" formatCode="#,##0.00000_);[Red]\(#,##0.00000\)"/>
    <numFmt numFmtId="183" formatCode="0.0%"/>
    <numFmt numFmtId="184" formatCode="0.00_);[Red]\(0.00\)"/>
    <numFmt numFmtId="185" formatCode="0.00_ "/>
    <numFmt numFmtId="186" formatCode="#,##0;&quot;▲ &quot;#,##0"/>
    <numFmt numFmtId="187" formatCode="#,##0_ ;[Red]\-#,##0\ "/>
    <numFmt numFmtId="188" formatCode="0.0"/>
    <numFmt numFmtId="189" formatCode="#,##0.00_);[Red]\(#,##0.00\)"/>
    <numFmt numFmtId="190" formatCode="#,##0.0;&quot;▲ &quot;#,##0.0"/>
    <numFmt numFmtId="191" formatCode="#,##0.0;[Red]#,##0.0"/>
    <numFmt numFmtId="192" formatCode="#,##0.0;[Red]\-#,##0.0"/>
  </numFmts>
  <fonts count="58">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9"/>
      <name val="ＭＳ 明朝"/>
      <family val="1"/>
      <charset val="128"/>
    </font>
    <font>
      <sz val="14"/>
      <name val="ＭＳ 明朝"/>
      <family val="1"/>
      <charset val="128"/>
    </font>
    <font>
      <sz val="11"/>
      <color indexed="8"/>
      <name val="ＭＳ Ｐゴシック"/>
      <family val="3"/>
      <charset val="128"/>
    </font>
    <font>
      <sz val="6"/>
      <name val="ＭＳ Ｐゴシック"/>
      <family val="3"/>
      <charset val="128"/>
    </font>
    <font>
      <sz val="10"/>
      <color indexed="8"/>
      <name val="ＭＳ Ｐ明朝"/>
      <family val="1"/>
      <charset val="128"/>
    </font>
    <font>
      <b/>
      <sz val="10"/>
      <color indexed="8"/>
      <name val="ＭＳ Ｐ明朝"/>
      <family val="1"/>
      <charset val="128"/>
    </font>
    <font>
      <i/>
      <sz val="11"/>
      <color indexed="23"/>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Ｐ明朝"/>
      <family val="1"/>
      <charset val="128"/>
    </font>
    <font>
      <sz val="11"/>
      <name val="ＭＳ ゴシック"/>
      <family val="3"/>
      <charset val="128"/>
    </font>
    <font>
      <sz val="11"/>
      <name val="ＭＳ 明朝"/>
      <family val="1"/>
      <charset val="128"/>
    </font>
    <font>
      <sz val="6"/>
      <name val="ＭＳ Ｐゴシック"/>
      <family val="3"/>
      <charset val="128"/>
    </font>
    <font>
      <sz val="10"/>
      <name val="ＭＳ Ｐゴシック"/>
      <family val="3"/>
      <charset val="128"/>
    </font>
    <font>
      <b/>
      <sz val="10.5"/>
      <name val="ＭＳ Ｐゴシック"/>
      <family val="3"/>
      <charset val="128"/>
    </font>
    <font>
      <sz val="10.5"/>
      <name val="ＭＳ Ｐゴシック"/>
      <family val="3"/>
      <charset val="128"/>
    </font>
    <font>
      <sz val="6"/>
      <name val="ＭＳ Ｐゴシック"/>
      <family val="3"/>
      <charset val="128"/>
    </font>
    <font>
      <sz val="9"/>
      <name val="ＭＳ Ｐゴシック"/>
      <family val="3"/>
      <charset val="128"/>
    </font>
    <font>
      <sz val="10"/>
      <name val="ＭＳ 明朝"/>
      <family val="1"/>
      <charset val="128"/>
    </font>
    <font>
      <sz val="7"/>
      <name val="明朝"/>
      <family val="1"/>
      <charset val="128"/>
    </font>
    <font>
      <b/>
      <sz val="10"/>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color indexed="8"/>
      <name val="ＭＳ Ｐゴシック"/>
      <family val="3"/>
      <charset val="128"/>
    </font>
    <font>
      <b/>
      <sz val="10"/>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color indexed="8"/>
      <name val="ＭＳ Ｐゴシック"/>
      <family val="3"/>
      <charset val="128"/>
    </font>
    <font>
      <sz val="9"/>
      <color indexed="8"/>
      <name val="ＭＳ Ｐゴシック"/>
      <family val="3"/>
      <charset val="128"/>
    </font>
    <font>
      <sz val="14"/>
      <name val="ＭＳ Ｐ明朝"/>
      <family val="1"/>
      <charset val="128"/>
    </font>
    <font>
      <sz val="11"/>
      <name val="ＭＳ Ｐ明朝"/>
      <family val="1"/>
      <charset val="128"/>
    </font>
    <font>
      <sz val="10"/>
      <name val="ＭＳ Ｐ明朝"/>
      <family val="1"/>
      <charset val="128"/>
    </font>
    <font>
      <sz val="11"/>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font>
    <font>
      <sz val="9"/>
      <color theme="1"/>
      <name val="ＭＳ Ｐゴシック"/>
      <family val="3"/>
      <charset val="128"/>
    </font>
    <font>
      <sz val="11"/>
      <color rgb="FFFF0000"/>
      <name val="ＭＳ Ｐ明朝"/>
      <family val="1"/>
      <charset val="128"/>
    </font>
    <font>
      <sz val="10"/>
      <color rgb="FFFF0000"/>
      <name val="ＭＳ Ｐ明朝"/>
      <family val="1"/>
      <charset val="128"/>
    </font>
    <font>
      <sz val="6"/>
      <name val="ＭＳ Ｐゴシック"/>
      <family val="3"/>
      <charset val="128"/>
      <scheme val="minor"/>
    </font>
    <font>
      <sz val="10.5"/>
      <name val="ＭＳ Ｐ明朝"/>
      <family val="1"/>
      <charset val="128"/>
    </font>
    <font>
      <sz val="10.5"/>
      <color theme="1"/>
      <name val="ＭＳ Ｐゴシック"/>
      <family val="3"/>
      <charset val="128"/>
      <scheme val="minor"/>
    </font>
    <font>
      <b/>
      <sz val="11"/>
      <color indexed="8"/>
      <name val="ＭＳ Ｐゴシック"/>
      <family val="3"/>
      <charset val="128"/>
    </font>
    <font>
      <b/>
      <sz val="10.5"/>
      <name val="ＭＳ Ｐゴシック"/>
      <family val="3"/>
      <charset val="128"/>
      <scheme val="minor"/>
    </font>
    <font>
      <sz val="10.5"/>
      <name val="ＭＳ Ｐゴシック"/>
      <family val="3"/>
      <charset val="128"/>
      <scheme val="minor"/>
    </font>
    <font>
      <b/>
      <sz val="12"/>
      <color indexed="8"/>
      <name val="ＭＳ Ｐゴシック"/>
      <family val="3"/>
      <charset val="128"/>
    </font>
    <font>
      <sz val="10"/>
      <color theme="1"/>
      <name val="ＭＳ Ｐゴシック"/>
      <family val="3"/>
      <charset val="128"/>
    </font>
    <font>
      <sz val="11"/>
      <color theme="1"/>
      <name val="ＭＳ 明朝"/>
      <family val="1"/>
      <charset val="128"/>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59999389629810485"/>
        <bgColor indexed="64"/>
      </patternFill>
    </fill>
  </fills>
  <borders count="154">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8"/>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indexed="8"/>
      </left>
      <right style="medium">
        <color indexed="8"/>
      </right>
      <top style="thin">
        <color indexed="8"/>
      </top>
      <bottom/>
      <diagonal/>
    </border>
    <border>
      <left/>
      <right style="thin">
        <color indexed="8"/>
      </right>
      <top style="thin">
        <color indexed="8"/>
      </top>
      <bottom/>
      <diagonal/>
    </border>
    <border>
      <left style="medium">
        <color indexed="64"/>
      </left>
      <right style="medium">
        <color indexed="64"/>
      </right>
      <top style="thin">
        <color indexed="64"/>
      </top>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medium">
        <color indexed="64"/>
      </right>
      <top style="thin">
        <color indexed="64"/>
      </top>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thin">
        <color indexed="8"/>
      </right>
      <top/>
      <bottom style="thin">
        <color indexed="64"/>
      </bottom>
      <diagonal/>
    </border>
    <border>
      <left style="thin">
        <color indexed="8"/>
      </left>
      <right style="medium">
        <color indexed="8"/>
      </right>
      <top/>
      <bottom style="thin">
        <color indexed="64"/>
      </bottom>
      <diagonal/>
    </border>
    <border>
      <left style="thin">
        <color indexed="8"/>
      </left>
      <right style="medium">
        <color indexed="8"/>
      </right>
      <top style="thin">
        <color indexed="64"/>
      </top>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medium">
        <color indexed="64"/>
      </right>
      <top style="thin">
        <color indexed="64"/>
      </top>
      <bottom/>
      <diagonal/>
    </border>
    <border>
      <left style="thin">
        <color indexed="8"/>
      </left>
      <right style="thin">
        <color indexed="64"/>
      </right>
      <top style="thin">
        <color indexed="8"/>
      </top>
      <bottom/>
      <diagonal/>
    </border>
    <border>
      <left/>
      <right/>
      <top style="thin">
        <color indexed="8"/>
      </top>
      <bottom/>
      <diagonal/>
    </border>
    <border>
      <left style="thin">
        <color indexed="8"/>
      </left>
      <right style="medium">
        <color indexed="64"/>
      </right>
      <top style="thin">
        <color indexed="64"/>
      </top>
      <bottom style="thin">
        <color indexed="8"/>
      </bottom>
      <diagonal/>
    </border>
    <border>
      <left style="thin">
        <color indexed="8"/>
      </left>
      <right style="medium">
        <color indexed="64"/>
      </right>
      <top/>
      <bottom/>
      <diagonal/>
    </border>
    <border>
      <left style="medium">
        <color indexed="8"/>
      </left>
      <right/>
      <top style="thin">
        <color indexed="8"/>
      </top>
      <bottom style="thin">
        <color indexed="64"/>
      </bottom>
      <diagonal/>
    </border>
    <border>
      <left style="thin">
        <color indexed="8"/>
      </left>
      <right style="medium">
        <color indexed="64"/>
      </right>
      <top style="thin">
        <color indexed="8"/>
      </top>
      <bottom style="thin">
        <color indexed="64"/>
      </bottom>
      <diagonal/>
    </border>
    <border>
      <left style="medium">
        <color indexed="8"/>
      </left>
      <right/>
      <top/>
      <bottom style="thin">
        <color indexed="64"/>
      </bottom>
      <diagonal/>
    </border>
    <border>
      <left style="thin">
        <color indexed="8"/>
      </left>
      <right style="medium">
        <color indexed="64"/>
      </right>
      <top/>
      <bottom style="thin">
        <color indexed="64"/>
      </bottom>
      <diagonal/>
    </border>
    <border>
      <left style="medium">
        <color indexed="8"/>
      </left>
      <right/>
      <top/>
      <bottom/>
      <diagonal/>
    </border>
    <border>
      <left style="medium">
        <color indexed="8"/>
      </left>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64"/>
      </right>
      <top style="thin">
        <color indexed="64"/>
      </top>
      <bottom/>
      <diagonal/>
    </border>
    <border>
      <left/>
      <right style="thin">
        <color indexed="8"/>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style="thin">
        <color indexed="64"/>
      </bottom>
      <diagonal/>
    </border>
    <border>
      <left/>
      <right style="thin">
        <color indexed="8"/>
      </right>
      <top style="thin">
        <color indexed="8"/>
      </top>
      <bottom style="medium">
        <color indexed="64"/>
      </bottom>
      <diagonal/>
    </border>
    <border>
      <left/>
      <right style="medium">
        <color indexed="64"/>
      </right>
      <top/>
      <bottom/>
      <diagonal/>
    </border>
    <border>
      <left style="medium">
        <color indexed="64"/>
      </left>
      <right style="thin">
        <color indexed="64"/>
      </right>
      <top style="thin">
        <color indexed="8"/>
      </top>
      <bottom/>
      <diagonal/>
    </border>
    <border>
      <left/>
      <right style="medium">
        <color indexed="64"/>
      </right>
      <top style="thin">
        <color indexed="8"/>
      </top>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top/>
      <bottom/>
      <diagonal/>
    </border>
    <border>
      <left style="thin">
        <color indexed="8"/>
      </left>
      <right style="medium">
        <color indexed="8"/>
      </right>
      <top/>
      <bottom/>
      <diagonal/>
    </border>
    <border>
      <left/>
      <right/>
      <top style="medium">
        <color indexed="64"/>
      </top>
      <bottom/>
      <diagonal/>
    </border>
    <border>
      <left style="thin">
        <color indexed="8"/>
      </left>
      <right style="medium">
        <color indexed="64"/>
      </right>
      <top style="medium">
        <color indexed="64"/>
      </top>
      <bottom/>
      <diagonal/>
    </border>
    <border>
      <left/>
      <right/>
      <top style="thin">
        <color indexed="8"/>
      </top>
      <bottom style="medium">
        <color indexed="64"/>
      </bottom>
      <diagonal/>
    </border>
    <border>
      <left style="thin">
        <color indexed="8"/>
      </left>
      <right/>
      <top style="thin">
        <color indexed="8"/>
      </top>
      <bottom style="medium">
        <color indexed="64"/>
      </bottom>
      <diagonal/>
    </border>
    <border>
      <left/>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medium">
        <color indexed="8"/>
      </right>
      <top style="medium">
        <color indexed="64"/>
      </top>
      <bottom style="thin">
        <color indexed="8"/>
      </bottom>
      <diagonal/>
    </border>
    <border>
      <left/>
      <right style="medium">
        <color indexed="64"/>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style="medium">
        <color indexed="8"/>
      </left>
      <right/>
      <top style="medium">
        <color indexed="64"/>
      </top>
      <bottom style="thin">
        <color indexed="8"/>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s>
  <cellStyleXfs count="9">
    <xf numFmtId="0" fontId="0" fillId="0" borderId="0">
      <alignment vertical="center"/>
    </xf>
    <xf numFmtId="38" fontId="6"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3" fillId="0" borderId="0">
      <alignment vertical="center"/>
    </xf>
    <xf numFmtId="0" fontId="4" fillId="0" borderId="0"/>
    <xf numFmtId="0" fontId="3" fillId="0" borderId="0"/>
    <xf numFmtId="0" fontId="23" fillId="0" borderId="0"/>
    <xf numFmtId="0" fontId="5" fillId="0" borderId="0"/>
  </cellStyleXfs>
  <cellXfs count="874">
    <xf numFmtId="0" fontId="0" fillId="0" borderId="0" xfId="0">
      <alignment vertical="center"/>
    </xf>
    <xf numFmtId="0" fontId="8" fillId="0" borderId="0" xfId="0" applyFont="1">
      <alignment vertical="center"/>
    </xf>
    <xf numFmtId="0" fontId="9" fillId="0" borderId="0" xfId="0" applyFont="1">
      <alignment vertical="center"/>
    </xf>
    <xf numFmtId="0" fontId="14" fillId="0" borderId="0" xfId="0" applyFont="1">
      <alignment vertical="center"/>
    </xf>
    <xf numFmtId="0" fontId="14" fillId="0" borderId="0" xfId="0" applyFont="1" applyBorder="1">
      <alignment vertical="center"/>
    </xf>
    <xf numFmtId="0" fontId="8" fillId="3" borderId="0" xfId="0" applyFont="1" applyFill="1">
      <alignment vertical="center"/>
    </xf>
    <xf numFmtId="0" fontId="8" fillId="0" borderId="28" xfId="0" applyFont="1" applyBorder="1">
      <alignment vertical="center"/>
    </xf>
    <xf numFmtId="0" fontId="8" fillId="0" borderId="29" xfId="0" applyFont="1" applyBorder="1">
      <alignment vertical="center"/>
    </xf>
    <xf numFmtId="3" fontId="16" fillId="0" borderId="0" xfId="0" applyNumberFormat="1" applyFont="1" applyFill="1" applyBorder="1" applyAlignment="1" applyProtection="1">
      <alignment vertical="center"/>
    </xf>
    <xf numFmtId="3" fontId="16" fillId="0" borderId="0" xfId="0" applyNumberFormat="1" applyFont="1" applyFill="1" applyBorder="1" applyAlignment="1" applyProtection="1">
      <alignment horizontal="center" vertical="center"/>
    </xf>
    <xf numFmtId="0" fontId="0" fillId="0" borderId="0" xfId="0" applyAlignment="1">
      <alignment vertical="center" wrapText="1"/>
    </xf>
    <xf numFmtId="38" fontId="43" fillId="0" borderId="0" xfId="2" applyFont="1">
      <alignment vertical="center"/>
    </xf>
    <xf numFmtId="0" fontId="19" fillId="0" borderId="0" xfId="0" applyFont="1" applyFill="1" applyBorder="1" applyAlignment="1">
      <alignment vertical="center"/>
    </xf>
    <xf numFmtId="38" fontId="20" fillId="0" borderId="0" xfId="0" applyNumberFormat="1" applyFont="1">
      <alignment vertical="center"/>
    </xf>
    <xf numFmtId="0" fontId="20" fillId="0" borderId="0" xfId="0" applyFont="1">
      <alignment vertical="center"/>
    </xf>
    <xf numFmtId="0" fontId="20" fillId="0" borderId="0" xfId="0" applyFont="1" applyBorder="1">
      <alignment vertical="center"/>
    </xf>
    <xf numFmtId="0" fontId="20" fillId="6" borderId="28" xfId="0" applyFont="1" applyFill="1" applyBorder="1" applyAlignment="1">
      <alignment horizontal="center" vertical="center"/>
    </xf>
    <xf numFmtId="38" fontId="20" fillId="6" borderId="28" xfId="0" applyNumberFormat="1" applyFont="1" applyFill="1" applyBorder="1" applyAlignment="1">
      <alignment horizontal="right" vertical="center"/>
    </xf>
    <xf numFmtId="0" fontId="20" fillId="6" borderId="29" xfId="0" applyFont="1" applyFill="1" applyBorder="1" applyAlignment="1">
      <alignment horizontal="center" vertical="center"/>
    </xf>
    <xf numFmtId="0" fontId="22" fillId="6" borderId="0" xfId="0" applyFont="1" applyFill="1" applyBorder="1" applyAlignment="1">
      <alignment horizontal="right" vertical="center"/>
    </xf>
    <xf numFmtId="38" fontId="20" fillId="6" borderId="29" xfId="1" applyFont="1" applyFill="1" applyBorder="1" applyAlignment="1">
      <alignment horizontal="right" vertical="center"/>
    </xf>
    <xf numFmtId="38" fontId="20" fillId="6" borderId="29" xfId="1" applyFont="1" applyFill="1" applyBorder="1">
      <alignment vertical="center"/>
    </xf>
    <xf numFmtId="0" fontId="20" fillId="0" borderId="28" xfId="0" applyFont="1" applyFill="1" applyBorder="1" applyAlignment="1">
      <alignment vertical="center"/>
    </xf>
    <xf numFmtId="0" fontId="20" fillId="0" borderId="28" xfId="0" applyFont="1" applyFill="1" applyBorder="1" applyAlignment="1">
      <alignment horizontal="distributed" vertical="center"/>
    </xf>
    <xf numFmtId="38" fontId="20" fillId="0" borderId="28" xfId="1" applyFont="1" applyFill="1" applyBorder="1" applyAlignment="1">
      <alignment horizontal="right" vertical="center"/>
    </xf>
    <xf numFmtId="38" fontId="20" fillId="0" borderId="0" xfId="1" applyFont="1" applyFill="1" applyBorder="1" applyAlignment="1">
      <alignment horizontal="right" vertical="center"/>
    </xf>
    <xf numFmtId="38" fontId="20" fillId="6" borderId="0" xfId="1" applyFont="1" applyFill="1" applyBorder="1" applyAlignment="1">
      <alignment horizontal="right" vertical="center"/>
    </xf>
    <xf numFmtId="38" fontId="20" fillId="7" borderId="28" xfId="1" applyFont="1" applyFill="1" applyBorder="1">
      <alignment vertical="center"/>
    </xf>
    <xf numFmtId="0" fontId="20" fillId="0" borderId="0" xfId="0" applyFont="1" applyFill="1" applyBorder="1" applyAlignment="1">
      <alignment vertical="center"/>
    </xf>
    <xf numFmtId="0" fontId="20" fillId="6" borderId="0" xfId="0" applyFont="1" applyFill="1" applyBorder="1" applyAlignment="1">
      <alignment horizontal="distributed" vertical="center"/>
    </xf>
    <xf numFmtId="38" fontId="20" fillId="7" borderId="0" xfId="1" applyFont="1" applyFill="1" applyBorder="1">
      <alignment vertical="center"/>
    </xf>
    <xf numFmtId="0" fontId="20" fillId="0" borderId="0" xfId="0" applyFont="1" applyFill="1" applyBorder="1" applyAlignment="1">
      <alignment horizontal="distributed" vertical="center"/>
    </xf>
    <xf numFmtId="0" fontId="20" fillId="0" borderId="29" xfId="0" applyFont="1" applyFill="1" applyBorder="1" applyAlignment="1">
      <alignment vertical="center"/>
    </xf>
    <xf numFmtId="0" fontId="20" fillId="0" borderId="29" xfId="0" applyFont="1" applyFill="1" applyBorder="1" applyAlignment="1">
      <alignment horizontal="distributed" vertical="center"/>
    </xf>
    <xf numFmtId="38" fontId="20" fillId="0" borderId="29" xfId="1" applyFont="1" applyFill="1" applyBorder="1" applyAlignment="1">
      <alignment horizontal="right" vertical="center"/>
    </xf>
    <xf numFmtId="38" fontId="20" fillId="7" borderId="29" xfId="1" applyFont="1" applyFill="1" applyBorder="1">
      <alignment vertical="center"/>
    </xf>
    <xf numFmtId="0" fontId="20" fillId="6" borderId="0" xfId="0" applyFont="1" applyFill="1" applyBorder="1" applyAlignment="1">
      <alignment horizontal="center" vertical="center"/>
    </xf>
    <xf numFmtId="38" fontId="20" fillId="0" borderId="0" xfId="3" applyFont="1" applyFill="1" applyBorder="1" applyAlignment="1">
      <alignment horizontal="right" vertical="center"/>
    </xf>
    <xf numFmtId="38" fontId="20" fillId="6" borderId="28" xfId="1" applyFont="1" applyFill="1" applyBorder="1" applyAlignment="1">
      <alignment horizontal="right" vertical="center"/>
    </xf>
    <xf numFmtId="0" fontId="20" fillId="0" borderId="28" xfId="0" applyFont="1" applyFill="1" applyBorder="1" applyAlignment="1">
      <alignment horizontal="center" vertical="center"/>
    </xf>
    <xf numFmtId="38" fontId="20" fillId="0" borderId="28" xfId="3" applyFont="1" applyFill="1" applyBorder="1" applyAlignment="1">
      <alignment horizontal="right" vertical="center"/>
    </xf>
    <xf numFmtId="0" fontId="20" fillId="0" borderId="0" xfId="0" applyFont="1" applyFill="1" applyBorder="1" applyAlignment="1">
      <alignment horizontal="center" vertical="center"/>
    </xf>
    <xf numFmtId="0" fontId="20" fillId="0" borderId="29" xfId="0" applyFont="1" applyFill="1" applyBorder="1" applyAlignment="1">
      <alignment horizontal="center" vertical="center"/>
    </xf>
    <xf numFmtId="38" fontId="20" fillId="0" borderId="29" xfId="3" applyFont="1" applyFill="1" applyBorder="1" applyAlignment="1">
      <alignment horizontal="right" vertical="center"/>
    </xf>
    <xf numFmtId="0" fontId="20" fillId="0" borderId="0" xfId="0" applyFont="1" applyFill="1" applyBorder="1" applyAlignment="1"/>
    <xf numFmtId="38" fontId="20" fillId="0" borderId="0" xfId="1" applyFont="1" applyFill="1" applyAlignment="1"/>
    <xf numFmtId="0" fontId="20" fillId="0" borderId="0" xfId="0" applyFont="1" applyBorder="1" applyAlignment="1"/>
    <xf numFmtId="38" fontId="20" fillId="6" borderId="0" xfId="0" applyNumberFormat="1" applyFont="1" applyFill="1" applyBorder="1" applyAlignment="1"/>
    <xf numFmtId="0" fontId="20" fillId="6" borderId="0" xfId="0" applyFont="1" applyFill="1" applyBorder="1" applyAlignment="1"/>
    <xf numFmtId="38" fontId="20" fillId="0" borderId="0" xfId="3" applyFont="1" applyFill="1" applyBorder="1" applyAlignment="1">
      <alignment horizontal="center"/>
    </xf>
    <xf numFmtId="38" fontId="20" fillId="6" borderId="0" xfId="1" applyFont="1" applyFill="1" applyBorder="1" applyAlignment="1">
      <alignment horizontal="center"/>
    </xf>
    <xf numFmtId="0" fontId="20" fillId="6" borderId="0" xfId="0" applyFont="1" applyFill="1" applyBorder="1" applyAlignment="1">
      <alignment horizontal="center"/>
    </xf>
    <xf numFmtId="0" fontId="20" fillId="0" borderId="30" xfId="0" applyFont="1" applyBorder="1" applyAlignment="1"/>
    <xf numFmtId="186" fontId="20" fillId="0" borderId="30" xfId="7" applyNumberFormat="1" applyFont="1" applyBorder="1" applyAlignment="1">
      <alignment horizontal="left"/>
    </xf>
    <xf numFmtId="38" fontId="20" fillId="0" borderId="30" xfId="3" applyNumberFormat="1" applyFont="1" applyBorder="1"/>
    <xf numFmtId="38" fontId="20" fillId="0" borderId="30" xfId="3" applyNumberFormat="1" applyFont="1" applyFill="1" applyBorder="1" applyAlignment="1"/>
    <xf numFmtId="38" fontId="20" fillId="0" borderId="30" xfId="3" applyFont="1" applyBorder="1"/>
    <xf numFmtId="38" fontId="20" fillId="6" borderId="30" xfId="1" applyFont="1" applyFill="1" applyBorder="1" applyAlignment="1"/>
    <xf numFmtId="37" fontId="20" fillId="6" borderId="0" xfId="0" applyNumberFormat="1" applyFont="1" applyFill="1" applyBorder="1" applyAlignment="1" applyProtection="1"/>
    <xf numFmtId="0" fontId="20" fillId="0" borderId="28" xfId="0" applyFont="1" applyBorder="1" applyAlignment="1"/>
    <xf numFmtId="186" fontId="20" fillId="0" borderId="28" xfId="7" applyNumberFormat="1" applyFont="1" applyBorder="1" applyAlignment="1"/>
    <xf numFmtId="38" fontId="20" fillId="0" borderId="28" xfId="3" applyNumberFormat="1" applyFont="1" applyBorder="1"/>
    <xf numFmtId="38" fontId="20" fillId="0" borderId="28" xfId="3" applyNumberFormat="1" applyFont="1" applyFill="1" applyBorder="1" applyAlignment="1"/>
    <xf numFmtId="38" fontId="20" fillId="0" borderId="28" xfId="3" applyFont="1" applyBorder="1"/>
    <xf numFmtId="38" fontId="20" fillId="6" borderId="28" xfId="1" applyFont="1" applyFill="1" applyBorder="1" applyAlignment="1"/>
    <xf numFmtId="0" fontId="20" fillId="0" borderId="0" xfId="0" applyFont="1" applyFill="1" applyBorder="1" applyAlignment="1">
      <alignment horizontal="left" vertical="center"/>
    </xf>
    <xf numFmtId="38" fontId="20" fillId="0" borderId="0" xfId="3" applyNumberFormat="1" applyFont="1" applyFill="1" applyBorder="1" applyAlignment="1">
      <alignment horizontal="right"/>
    </xf>
    <xf numFmtId="38" fontId="20" fillId="0" borderId="0" xfId="3" applyNumberFormat="1" applyFont="1" applyFill="1" applyBorder="1" applyAlignment="1"/>
    <xf numFmtId="38" fontId="20" fillId="0" borderId="0" xfId="3" applyFont="1" applyBorder="1"/>
    <xf numFmtId="38" fontId="20" fillId="6" borderId="0" xfId="1" applyFont="1" applyFill="1" applyBorder="1" applyAlignment="1"/>
    <xf numFmtId="0" fontId="20" fillId="0" borderId="0" xfId="0" applyFont="1" applyFill="1" applyBorder="1" applyAlignment="1">
      <alignment horizontal="left" vertical="top"/>
    </xf>
    <xf numFmtId="0" fontId="20" fillId="0" borderId="29" xfId="0" applyFont="1" applyBorder="1" applyAlignment="1"/>
    <xf numFmtId="0" fontId="20" fillId="0" borderId="29" xfId="0" applyFont="1" applyFill="1" applyBorder="1" applyAlignment="1">
      <alignment horizontal="left" vertical="center"/>
    </xf>
    <xf numFmtId="38" fontId="20" fillId="0" borderId="29" xfId="3" applyNumberFormat="1" applyFont="1" applyFill="1" applyBorder="1" applyAlignment="1">
      <alignment horizontal="right"/>
    </xf>
    <xf numFmtId="38" fontId="20" fillId="0" borderId="29" xfId="3" applyNumberFormat="1" applyFont="1" applyFill="1" applyBorder="1" applyAlignment="1"/>
    <xf numFmtId="38" fontId="20" fillId="0" borderId="29" xfId="3" applyFont="1" applyBorder="1"/>
    <xf numFmtId="38" fontId="20" fillId="6" borderId="29" xfId="1" applyFont="1" applyFill="1" applyBorder="1" applyAlignment="1"/>
    <xf numFmtId="186" fontId="20" fillId="0" borderId="0" xfId="7" applyNumberFormat="1" applyFont="1" applyBorder="1" applyAlignment="1"/>
    <xf numFmtId="38" fontId="20" fillId="0" borderId="0" xfId="3" applyNumberFormat="1" applyFont="1" applyFill="1" applyAlignment="1"/>
    <xf numFmtId="38" fontId="20" fillId="3" borderId="0" xfId="3" applyFont="1" applyFill="1" applyBorder="1"/>
    <xf numFmtId="37" fontId="20" fillId="6" borderId="0" xfId="0" applyNumberFormat="1" applyFont="1" applyFill="1" applyBorder="1" applyAlignment="1" applyProtection="1">
      <protection locked="0"/>
    </xf>
    <xf numFmtId="38" fontId="20" fillId="6" borderId="0" xfId="3" applyFont="1" applyFill="1" applyBorder="1" applyProtection="1"/>
    <xf numFmtId="187" fontId="20" fillId="6" borderId="0" xfId="0" applyNumberFormat="1" applyFont="1" applyFill="1" applyBorder="1" applyAlignment="1" applyProtection="1"/>
    <xf numFmtId="3" fontId="20" fillId="6" borderId="0" xfId="0" applyNumberFormat="1" applyFont="1" applyFill="1" applyBorder="1" applyAlignment="1" applyProtection="1"/>
    <xf numFmtId="38" fontId="20" fillId="3" borderId="29" xfId="3" applyFont="1" applyFill="1" applyBorder="1"/>
    <xf numFmtId="186" fontId="20" fillId="0" borderId="29" xfId="7" applyNumberFormat="1" applyFont="1" applyBorder="1" applyAlignment="1"/>
    <xf numFmtId="0" fontId="20" fillId="0" borderId="0" xfId="0" applyFont="1" applyFill="1" applyAlignment="1"/>
    <xf numFmtId="38" fontId="20" fillId="0" borderId="0" xfId="0" applyNumberFormat="1" applyFont="1" applyFill="1" applyAlignment="1"/>
    <xf numFmtId="0" fontId="0" fillId="7" borderId="0" xfId="0" applyFill="1">
      <alignment vertical="center"/>
    </xf>
    <xf numFmtId="38" fontId="0" fillId="0" borderId="0" xfId="0" applyNumberFormat="1">
      <alignment vertical="center"/>
    </xf>
    <xf numFmtId="0" fontId="20" fillId="7" borderId="28" xfId="0" applyFont="1" applyFill="1" applyBorder="1" applyAlignment="1">
      <alignment horizontal="center" vertical="center"/>
    </xf>
    <xf numFmtId="0" fontId="20" fillId="7" borderId="28" xfId="0" applyFont="1" applyFill="1" applyBorder="1">
      <alignment vertical="center"/>
    </xf>
    <xf numFmtId="38" fontId="20" fillId="7" borderId="0" xfId="0" applyNumberFormat="1" applyFont="1" applyFill="1" applyBorder="1">
      <alignment vertical="center"/>
    </xf>
    <xf numFmtId="0" fontId="20" fillId="7" borderId="29" xfId="0" applyFont="1" applyFill="1" applyBorder="1" applyAlignment="1">
      <alignment horizontal="center" vertical="center"/>
    </xf>
    <xf numFmtId="38" fontId="20" fillId="7" borderId="30" xfId="0" applyNumberFormat="1" applyFont="1" applyFill="1" applyBorder="1">
      <alignment vertical="center"/>
    </xf>
    <xf numFmtId="38" fontId="20" fillId="7" borderId="28" xfId="0" applyNumberFormat="1" applyFont="1" applyFill="1" applyBorder="1">
      <alignment vertical="center"/>
    </xf>
    <xf numFmtId="38" fontId="20" fillId="7" borderId="29" xfId="0" applyNumberFormat="1" applyFont="1" applyFill="1" applyBorder="1">
      <alignment vertical="center"/>
    </xf>
    <xf numFmtId="38" fontId="20" fillId="0" borderId="0" xfId="0" applyNumberFormat="1" applyFont="1" applyAlignment="1">
      <alignment horizontal="center" vertical="center"/>
    </xf>
    <xf numFmtId="0" fontId="0" fillId="8" borderId="0" xfId="0" applyFill="1">
      <alignment vertical="center"/>
    </xf>
    <xf numFmtId="0" fontId="18" fillId="0" borderId="0" xfId="0" applyFont="1" applyAlignment="1"/>
    <xf numFmtId="0" fontId="18" fillId="0" borderId="0" xfId="0" applyFont="1" applyBorder="1" applyAlignment="1"/>
    <xf numFmtId="0" fontId="18" fillId="0" borderId="31" xfId="0" applyNumberFormat="1" applyFont="1" applyBorder="1" applyAlignment="1">
      <alignment horizontal="center"/>
    </xf>
    <xf numFmtId="3" fontId="18" fillId="0" borderId="31" xfId="0" applyNumberFormat="1" applyFont="1" applyBorder="1" applyAlignment="1"/>
    <xf numFmtId="188" fontId="18" fillId="0" borderId="32" xfId="0" applyNumberFormat="1" applyFont="1" applyBorder="1" applyAlignment="1"/>
    <xf numFmtId="3" fontId="18" fillId="0" borderId="32" xfId="0" applyNumberFormat="1" applyFont="1" applyBorder="1" applyAlignment="1"/>
    <xf numFmtId="0" fontId="18" fillId="0" borderId="33" xfId="0" applyNumberFormat="1" applyFont="1" applyBorder="1" applyAlignment="1"/>
    <xf numFmtId="0" fontId="18" fillId="0" borderId="31" xfId="0" applyNumberFormat="1" applyFont="1" applyBorder="1" applyAlignment="1"/>
    <xf numFmtId="188" fontId="18" fillId="0" borderId="33" xfId="0" applyNumberFormat="1" applyFont="1" applyBorder="1" applyAlignment="1"/>
    <xf numFmtId="0" fontId="18" fillId="0" borderId="33" xfId="0" applyNumberFormat="1" applyFont="1" applyFill="1" applyBorder="1" applyAlignment="1"/>
    <xf numFmtId="188" fontId="18" fillId="0" borderId="34" xfId="0" applyNumberFormat="1" applyFont="1" applyBorder="1" applyAlignment="1"/>
    <xf numFmtId="3" fontId="18" fillId="0" borderId="34" xfId="0" applyNumberFormat="1" applyFont="1" applyBorder="1" applyAlignment="1"/>
    <xf numFmtId="0" fontId="18" fillId="0" borderId="35" xfId="0" applyFont="1" applyBorder="1" applyAlignment="1">
      <alignment horizontal="center"/>
    </xf>
    <xf numFmtId="3" fontId="18" fillId="0" borderId="36" xfId="0" applyNumberFormat="1" applyFont="1" applyBorder="1" applyAlignment="1"/>
    <xf numFmtId="0" fontId="18" fillId="0" borderId="34" xfId="0" applyFont="1" applyBorder="1" applyAlignment="1"/>
    <xf numFmtId="0" fontId="18" fillId="0" borderId="33" xfId="0" applyFont="1" applyBorder="1" applyAlignment="1"/>
    <xf numFmtId="0" fontId="18" fillId="0" borderId="37" xfId="0" applyFont="1" applyBorder="1" applyAlignment="1">
      <alignment horizontal="center"/>
    </xf>
    <xf numFmtId="3" fontId="18" fillId="0" borderId="38" xfId="0" applyNumberFormat="1" applyFont="1" applyBorder="1" applyAlignment="1"/>
    <xf numFmtId="188" fontId="18" fillId="0" borderId="39" xfId="0" applyNumberFormat="1" applyFont="1" applyFill="1" applyBorder="1" applyAlignment="1"/>
    <xf numFmtId="3" fontId="18" fillId="0" borderId="28" xfId="0" applyNumberFormat="1" applyFont="1" applyFill="1" applyBorder="1" applyAlignment="1"/>
    <xf numFmtId="0" fontId="18" fillId="0" borderId="28" xfId="0" applyFont="1" applyFill="1" applyBorder="1" applyAlignment="1"/>
    <xf numFmtId="0" fontId="18" fillId="0" borderId="40" xfId="0" applyFont="1" applyFill="1" applyBorder="1" applyAlignment="1"/>
    <xf numFmtId="0" fontId="18" fillId="0" borderId="31" xfId="0" applyFont="1" applyBorder="1" applyAlignment="1">
      <alignment horizontal="center"/>
    </xf>
    <xf numFmtId="188" fontId="18" fillId="0" borderId="39" xfId="0" applyNumberFormat="1" applyFont="1" applyBorder="1" applyAlignment="1"/>
    <xf numFmtId="3" fontId="18" fillId="0" borderId="28" xfId="0" applyNumberFormat="1" applyFont="1" applyBorder="1" applyAlignment="1"/>
    <xf numFmtId="0" fontId="18" fillId="0" borderId="28" xfId="0" applyFont="1" applyBorder="1" applyAlignment="1"/>
    <xf numFmtId="0" fontId="18" fillId="0" borderId="41" xfId="0" applyNumberFormat="1" applyFont="1" applyFill="1" applyBorder="1" applyAlignment="1">
      <alignment horizontal="center"/>
    </xf>
    <xf numFmtId="3" fontId="18" fillId="0" borderId="41" xfId="0" applyNumberFormat="1" applyFont="1" applyFill="1" applyBorder="1" applyAlignment="1"/>
    <xf numFmtId="188" fontId="18" fillId="0" borderId="42" xfId="0" applyNumberFormat="1" applyFont="1" applyFill="1" applyBorder="1" applyAlignment="1"/>
    <xf numFmtId="3" fontId="18" fillId="0" borderId="42" xfId="0" applyNumberFormat="1" applyFont="1" applyFill="1" applyBorder="1" applyAlignment="1"/>
    <xf numFmtId="0" fontId="18" fillId="0" borderId="0" xfId="0" applyNumberFormat="1" applyFont="1" applyAlignment="1"/>
    <xf numFmtId="0" fontId="18" fillId="0" borderId="31" xfId="0" applyNumberFormat="1" applyFont="1" applyFill="1" applyBorder="1" applyAlignment="1">
      <alignment horizontal="center"/>
    </xf>
    <xf numFmtId="3" fontId="18" fillId="0" borderId="31" xfId="0" applyNumberFormat="1" applyFont="1" applyFill="1" applyBorder="1" applyAlignment="1"/>
    <xf numFmtId="188" fontId="18" fillId="0" borderId="34" xfId="0" applyNumberFormat="1" applyFont="1" applyFill="1" applyBorder="1" applyAlignment="1"/>
    <xf numFmtId="3" fontId="18" fillId="0" borderId="34" xfId="0" applyNumberFormat="1" applyFont="1" applyFill="1" applyBorder="1" applyAlignment="1"/>
    <xf numFmtId="0" fontId="18" fillId="0" borderId="43" xfId="0" applyNumberFormat="1" applyFont="1" applyFill="1" applyBorder="1" applyAlignment="1">
      <alignment horizontal="right"/>
    </xf>
    <xf numFmtId="188" fontId="18" fillId="0" borderId="43" xfId="0" applyNumberFormat="1" applyFont="1" applyFill="1" applyBorder="1" applyAlignment="1">
      <alignment horizontal="right"/>
    </xf>
    <xf numFmtId="188" fontId="18" fillId="0" borderId="44" xfId="0" applyNumberFormat="1" applyFont="1" applyFill="1" applyBorder="1" applyAlignment="1">
      <alignment horizontal="right"/>
    </xf>
    <xf numFmtId="0" fontId="18" fillId="0" borderId="45" xfId="0" applyFont="1" applyBorder="1" applyAlignment="1"/>
    <xf numFmtId="3" fontId="18" fillId="0" borderId="45" xfId="0" applyNumberFormat="1" applyFont="1" applyFill="1" applyBorder="1" applyAlignment="1"/>
    <xf numFmtId="188" fontId="18" fillId="0" borderId="45" xfId="0" applyNumberFormat="1" applyFont="1" applyFill="1" applyBorder="1" applyAlignment="1"/>
    <xf numFmtId="0" fontId="18" fillId="0" borderId="46" xfId="0" applyFont="1" applyBorder="1" applyAlignment="1"/>
    <xf numFmtId="0" fontId="18" fillId="0" borderId="47" xfId="0" applyFont="1" applyBorder="1" applyAlignment="1"/>
    <xf numFmtId="3" fontId="18" fillId="0" borderId="47" xfId="0" applyNumberFormat="1" applyFont="1" applyFill="1" applyBorder="1" applyAlignment="1"/>
    <xf numFmtId="188" fontId="18" fillId="0" borderId="47" xfId="0" applyNumberFormat="1" applyFont="1" applyFill="1" applyBorder="1" applyAlignment="1"/>
    <xf numFmtId="0" fontId="18" fillId="0" borderId="48" xfId="0" applyFont="1" applyBorder="1" applyAlignment="1"/>
    <xf numFmtId="0" fontId="18" fillId="0" borderId="39" xfId="0" applyFont="1" applyBorder="1" applyAlignment="1"/>
    <xf numFmtId="3" fontId="18" fillId="0" borderId="39" xfId="0" applyNumberFormat="1" applyFont="1" applyFill="1" applyBorder="1" applyAlignment="1"/>
    <xf numFmtId="0" fontId="18" fillId="0" borderId="49" xfId="0" applyFont="1" applyBorder="1" applyAlignment="1"/>
    <xf numFmtId="49" fontId="18" fillId="0" borderId="50" xfId="0" applyNumberFormat="1" applyFont="1" applyBorder="1" applyAlignment="1">
      <alignment horizontal="right"/>
    </xf>
    <xf numFmtId="3" fontId="18" fillId="0" borderId="50" xfId="0" applyNumberFormat="1" applyFont="1" applyFill="1" applyBorder="1" applyAlignment="1"/>
    <xf numFmtId="188" fontId="18" fillId="0" borderId="50" xfId="0" applyNumberFormat="1" applyFont="1" applyFill="1" applyBorder="1" applyAlignment="1"/>
    <xf numFmtId="0" fontId="18" fillId="0" borderId="50" xfId="0" applyFont="1" applyBorder="1" applyAlignment="1"/>
    <xf numFmtId="0" fontId="18" fillId="0" borderId="51" xfId="0" applyFont="1" applyBorder="1" applyAlignment="1"/>
    <xf numFmtId="3" fontId="18" fillId="0" borderId="0" xfId="0" applyNumberFormat="1" applyFont="1" applyAlignment="1"/>
    <xf numFmtId="188" fontId="18" fillId="0" borderId="0" xfId="0" applyNumberFormat="1" applyFont="1" applyAlignment="1"/>
    <xf numFmtId="2" fontId="18" fillId="0" borderId="32" xfId="0" applyNumberFormat="1" applyFont="1" applyBorder="1" applyAlignment="1"/>
    <xf numFmtId="189" fontId="18" fillId="0" borderId="52" xfId="0" applyNumberFormat="1" applyFont="1" applyBorder="1" applyAlignment="1">
      <alignment horizontal="center"/>
    </xf>
    <xf numFmtId="189" fontId="18" fillId="0" borderId="53" xfId="0" applyNumberFormat="1" applyFont="1" applyBorder="1" applyAlignment="1">
      <alignment horizontal="center"/>
    </xf>
    <xf numFmtId="189" fontId="18" fillId="0" borderId="52" xfId="0" applyNumberFormat="1" applyFont="1" applyBorder="1" applyAlignment="1"/>
    <xf numFmtId="189" fontId="18" fillId="0" borderId="54" xfId="0" applyNumberFormat="1" applyFont="1" applyBorder="1" applyAlignment="1">
      <alignment horizontal="center"/>
    </xf>
    <xf numFmtId="2" fontId="18" fillId="0" borderId="55" xfId="0" applyNumberFormat="1" applyFont="1" applyBorder="1" applyAlignment="1"/>
    <xf numFmtId="189" fontId="18" fillId="0" borderId="40" xfId="0" applyNumberFormat="1" applyFont="1" applyBorder="1" applyAlignment="1"/>
    <xf numFmtId="188" fontId="18" fillId="0" borderId="56" xfId="0" applyNumberFormat="1" applyFont="1" applyBorder="1" applyAlignment="1"/>
    <xf numFmtId="2" fontId="18" fillId="0" borderId="39" xfId="0" applyNumberFormat="1" applyFont="1" applyBorder="1" applyAlignment="1"/>
    <xf numFmtId="189" fontId="18" fillId="0" borderId="57" xfId="0" applyNumberFormat="1" applyFont="1" applyBorder="1" applyAlignment="1"/>
    <xf numFmtId="188" fontId="18" fillId="0" borderId="58" xfId="0" applyNumberFormat="1" applyFont="1" applyBorder="1" applyAlignment="1"/>
    <xf numFmtId="3" fontId="18" fillId="0" borderId="59" xfId="0" applyNumberFormat="1" applyFont="1" applyBorder="1" applyAlignment="1"/>
    <xf numFmtId="2" fontId="18" fillId="0" borderId="34" xfId="0" applyNumberFormat="1" applyFont="1" applyBorder="1" applyAlignment="1"/>
    <xf numFmtId="185" fontId="18" fillId="0" borderId="33" xfId="0" applyNumberFormat="1" applyFont="1" applyBorder="1" applyAlignment="1"/>
    <xf numFmtId="2" fontId="18" fillId="0" borderId="42" xfId="0" applyNumberFormat="1" applyFont="1" applyFill="1" applyBorder="1" applyAlignment="1"/>
    <xf numFmtId="189" fontId="18" fillId="0" borderId="60" xfId="0" applyNumberFormat="1" applyFont="1" applyFill="1" applyBorder="1" applyAlignment="1"/>
    <xf numFmtId="2" fontId="18" fillId="0" borderId="34" xfId="0" applyNumberFormat="1" applyFont="1" applyFill="1" applyBorder="1" applyAlignment="1"/>
    <xf numFmtId="189" fontId="18" fillId="0" borderId="61" xfId="0" applyNumberFormat="1" applyFont="1" applyFill="1" applyBorder="1" applyAlignment="1"/>
    <xf numFmtId="189" fontId="18" fillId="0" borderId="43" xfId="0" applyNumberFormat="1" applyFont="1" applyFill="1" applyBorder="1" applyAlignment="1"/>
    <xf numFmtId="0" fontId="18" fillId="0" borderId="62" xfId="0" applyNumberFormat="1" applyFont="1" applyFill="1" applyBorder="1" applyAlignment="1">
      <alignment horizontal="center"/>
    </xf>
    <xf numFmtId="3" fontId="18" fillId="0" borderId="62" xfId="0" applyNumberFormat="1" applyFont="1" applyFill="1" applyBorder="1" applyAlignment="1"/>
    <xf numFmtId="2" fontId="18" fillId="0" borderId="45" xfId="0" applyNumberFormat="1" applyFont="1" applyFill="1" applyBorder="1" applyAlignment="1"/>
    <xf numFmtId="189" fontId="18" fillId="0" borderId="63" xfId="0" applyNumberFormat="1" applyFont="1" applyFill="1" applyBorder="1" applyAlignment="1"/>
    <xf numFmtId="0" fontId="18" fillId="0" borderId="64" xfId="0" applyNumberFormat="1" applyFont="1" applyFill="1" applyBorder="1" applyAlignment="1">
      <alignment horizontal="center"/>
    </xf>
    <xf numFmtId="3" fontId="18" fillId="0" borderId="64" xfId="0" applyNumberFormat="1" applyFont="1" applyFill="1" applyBorder="1" applyAlignment="1"/>
    <xf numFmtId="2" fontId="18" fillId="0" borderId="47" xfId="0" applyNumberFormat="1" applyFont="1" applyFill="1" applyBorder="1" applyAlignment="1"/>
    <xf numFmtId="189" fontId="18" fillId="0" borderId="65" xfId="0" applyNumberFormat="1" applyFont="1" applyFill="1" applyBorder="1" applyAlignment="1"/>
    <xf numFmtId="0" fontId="18" fillId="0" borderId="66" xfId="0" applyNumberFormat="1" applyFont="1" applyFill="1" applyBorder="1" applyAlignment="1">
      <alignment horizontal="center"/>
    </xf>
    <xf numFmtId="3" fontId="18" fillId="0" borderId="67" xfId="0" applyNumberFormat="1" applyFont="1" applyFill="1" applyBorder="1" applyAlignment="1"/>
    <xf numFmtId="2" fontId="18" fillId="0" borderId="39" xfId="0" applyNumberFormat="1" applyFont="1" applyFill="1" applyBorder="1" applyAlignment="1"/>
    <xf numFmtId="189" fontId="18" fillId="0" borderId="57" xfId="0" applyNumberFormat="1" applyFont="1" applyFill="1" applyBorder="1" applyAlignment="1"/>
    <xf numFmtId="0" fontId="18" fillId="0" borderId="68" xfId="0" applyNumberFormat="1" applyFont="1" applyFill="1" applyBorder="1" applyAlignment="1">
      <alignment horizontal="center"/>
    </xf>
    <xf numFmtId="3" fontId="18" fillId="0" borderId="69" xfId="0" applyNumberFormat="1" applyFont="1" applyFill="1" applyBorder="1" applyAlignment="1"/>
    <xf numFmtId="188" fontId="18" fillId="0" borderId="70" xfId="0" applyNumberFormat="1" applyFont="1" applyFill="1" applyBorder="1" applyAlignment="1"/>
    <xf numFmtId="3" fontId="18" fillId="0" borderId="70" xfId="0" applyNumberFormat="1" applyFont="1" applyFill="1" applyBorder="1" applyAlignment="1"/>
    <xf numFmtId="2" fontId="18" fillId="0" borderId="70" xfId="0" applyNumberFormat="1" applyFont="1" applyFill="1" applyBorder="1" applyAlignment="1"/>
    <xf numFmtId="189" fontId="18" fillId="0" borderId="71" xfId="0" applyNumberFormat="1" applyFont="1" applyFill="1" applyBorder="1" applyAlignment="1"/>
    <xf numFmtId="0" fontId="18" fillId="0" borderId="0" xfId="0" applyNumberFormat="1" applyFont="1" applyBorder="1" applyAlignment="1"/>
    <xf numFmtId="0" fontId="0" fillId="0" borderId="0" xfId="0" applyFont="1">
      <alignment vertical="center"/>
    </xf>
    <xf numFmtId="0" fontId="14" fillId="0" borderId="28" xfId="0" applyFont="1" applyBorder="1">
      <alignment vertical="center"/>
    </xf>
    <xf numFmtId="0" fontId="0" fillId="0" borderId="28" xfId="0" applyFont="1" applyBorder="1">
      <alignment vertical="center"/>
    </xf>
    <xf numFmtId="0" fontId="14" fillId="0" borderId="29" xfId="0" applyFont="1" applyBorder="1">
      <alignment vertical="center"/>
    </xf>
    <xf numFmtId="0" fontId="0" fillId="0" borderId="29" xfId="0" applyFont="1" applyBorder="1">
      <alignment vertical="center"/>
    </xf>
    <xf numFmtId="38" fontId="45" fillId="0" borderId="0" xfId="1" applyFont="1">
      <alignment vertical="center"/>
    </xf>
    <xf numFmtId="38" fontId="45" fillId="0" borderId="28" xfId="1" applyFont="1" applyBorder="1">
      <alignment vertical="center"/>
    </xf>
    <xf numFmtId="38" fontId="45" fillId="0" borderId="0" xfId="1" applyFont="1" applyBorder="1">
      <alignment vertical="center"/>
    </xf>
    <xf numFmtId="38" fontId="1" fillId="0" borderId="0" xfId="1" applyFont="1">
      <alignment vertical="center"/>
    </xf>
    <xf numFmtId="38" fontId="45" fillId="0" borderId="29" xfId="1" applyFont="1" applyBorder="1">
      <alignment vertical="center"/>
    </xf>
    <xf numFmtId="38" fontId="43" fillId="0" borderId="0" xfId="1" applyFont="1">
      <alignment vertical="center"/>
    </xf>
    <xf numFmtId="38" fontId="43" fillId="0" borderId="28" xfId="1" applyFont="1" applyBorder="1">
      <alignment vertical="center"/>
    </xf>
    <xf numFmtId="38" fontId="43" fillId="0" borderId="0" xfId="1" applyFont="1" applyBorder="1">
      <alignment vertical="center"/>
    </xf>
    <xf numFmtId="38" fontId="43" fillId="0" borderId="29" xfId="1" applyFont="1" applyBorder="1">
      <alignment vertical="center"/>
    </xf>
    <xf numFmtId="0" fontId="14" fillId="0" borderId="30" xfId="0" applyFont="1" applyBorder="1">
      <alignment vertical="center"/>
    </xf>
    <xf numFmtId="38" fontId="43" fillId="0" borderId="30" xfId="1" applyFont="1" applyBorder="1">
      <alignment vertical="center"/>
    </xf>
    <xf numFmtId="0" fontId="44" fillId="0" borderId="0" xfId="0" applyFont="1">
      <alignment vertical="center"/>
    </xf>
    <xf numFmtId="0" fontId="14" fillId="0" borderId="0" xfId="0" applyFont="1" applyFill="1" applyBorder="1">
      <alignment vertical="center"/>
    </xf>
    <xf numFmtId="186" fontId="0" fillId="0" borderId="0" xfId="0" applyNumberFormat="1" applyFont="1">
      <alignment vertical="center"/>
    </xf>
    <xf numFmtId="38" fontId="43" fillId="0" borderId="0" xfId="1" applyFont="1">
      <alignment vertical="center"/>
    </xf>
    <xf numFmtId="0" fontId="0" fillId="7" borderId="0" xfId="0" applyFill="1" applyAlignment="1">
      <alignment vertical="center" wrapText="1"/>
    </xf>
    <xf numFmtId="38" fontId="43" fillId="0" borderId="0" xfId="1" applyFont="1">
      <alignment vertical="center"/>
    </xf>
    <xf numFmtId="0" fontId="0" fillId="9" borderId="0" xfId="0" applyFill="1">
      <alignment vertical="center"/>
    </xf>
    <xf numFmtId="0" fontId="0" fillId="9" borderId="0" xfId="0" applyFill="1" applyAlignment="1">
      <alignment vertical="center" wrapText="1"/>
    </xf>
    <xf numFmtId="0" fontId="8" fillId="7" borderId="0" xfId="0" applyFont="1" applyFill="1" applyAlignment="1">
      <alignment horizontal="center" vertical="center"/>
    </xf>
    <xf numFmtId="178" fontId="8" fillId="0" borderId="29" xfId="0" applyNumberFormat="1" applyFont="1" applyBorder="1">
      <alignment vertical="center"/>
    </xf>
    <xf numFmtId="0" fontId="29" fillId="0" borderId="0" xfId="0" applyFont="1">
      <alignment vertical="center"/>
    </xf>
    <xf numFmtId="178" fontId="29" fillId="0" borderId="0" xfId="0" applyNumberFormat="1" applyFont="1">
      <alignment vertical="center"/>
    </xf>
    <xf numFmtId="180" fontId="29" fillId="0" borderId="0" xfId="0" applyNumberFormat="1" applyFont="1">
      <alignment vertical="center"/>
    </xf>
    <xf numFmtId="177" fontId="29" fillId="0" borderId="0" xfId="0" applyNumberFormat="1" applyFont="1">
      <alignment vertical="center"/>
    </xf>
    <xf numFmtId="181" fontId="29" fillId="0" borderId="0" xfId="0" applyNumberFormat="1" applyFont="1">
      <alignment vertical="center"/>
    </xf>
    <xf numFmtId="0" fontId="30" fillId="0" borderId="0" xfId="0" applyFont="1">
      <alignment vertical="center"/>
    </xf>
    <xf numFmtId="0" fontId="29" fillId="0" borderId="28" xfId="0" applyFont="1" applyBorder="1">
      <alignment vertical="center"/>
    </xf>
    <xf numFmtId="178" fontId="29" fillId="0" borderId="28" xfId="0" applyNumberFormat="1" applyFont="1" applyBorder="1">
      <alignment vertical="center"/>
    </xf>
    <xf numFmtId="180" fontId="29" fillId="0" borderId="28" xfId="0" applyNumberFormat="1" applyFont="1" applyBorder="1">
      <alignment vertical="center"/>
    </xf>
    <xf numFmtId="181" fontId="29" fillId="0" borderId="28" xfId="0" applyNumberFormat="1" applyFont="1" applyBorder="1">
      <alignment vertical="center"/>
    </xf>
    <xf numFmtId="0" fontId="29" fillId="0" borderId="29" xfId="0" applyFont="1" applyBorder="1">
      <alignment vertical="center"/>
    </xf>
    <xf numFmtId="0" fontId="29" fillId="8" borderId="29" xfId="0" applyFont="1" applyFill="1" applyBorder="1" applyAlignment="1">
      <alignment horizontal="center" vertical="center"/>
    </xf>
    <xf numFmtId="0" fontId="29" fillId="0" borderId="29" xfId="0" applyFont="1" applyBorder="1" applyAlignment="1">
      <alignment horizontal="center" vertical="center"/>
    </xf>
    <xf numFmtId="178" fontId="29" fillId="8" borderId="29" xfId="0" applyNumberFormat="1" applyFont="1" applyFill="1" applyBorder="1" applyAlignment="1">
      <alignment horizontal="center" vertical="center"/>
    </xf>
    <xf numFmtId="180" fontId="29" fillId="0" borderId="29" xfId="0" applyNumberFormat="1" applyFont="1" applyBorder="1">
      <alignment vertical="center"/>
    </xf>
    <xf numFmtId="178" fontId="29" fillId="0" borderId="29" xfId="0" applyNumberFormat="1" applyFont="1" applyBorder="1">
      <alignment vertical="center"/>
    </xf>
    <xf numFmtId="177" fontId="29" fillId="0" borderId="29" xfId="0" applyNumberFormat="1" applyFont="1" applyBorder="1">
      <alignment vertical="center"/>
    </xf>
    <xf numFmtId="181" fontId="29" fillId="0" borderId="29" xfId="0" applyNumberFormat="1" applyFont="1" applyBorder="1">
      <alignment vertical="center"/>
    </xf>
    <xf numFmtId="177" fontId="29" fillId="0" borderId="2" xfId="0" applyNumberFormat="1" applyFont="1" applyBorder="1">
      <alignment vertical="center"/>
    </xf>
    <xf numFmtId="176" fontId="29" fillId="7" borderId="28" xfId="0" applyNumberFormat="1" applyFont="1" applyFill="1" applyBorder="1">
      <alignment vertical="center"/>
    </xf>
    <xf numFmtId="176" fontId="29" fillId="0" borderId="28" xfId="0" applyNumberFormat="1" applyFont="1" applyBorder="1">
      <alignment vertical="center"/>
    </xf>
    <xf numFmtId="178" fontId="29" fillId="2" borderId="28" xfId="0" applyNumberFormat="1" applyFont="1" applyFill="1" applyBorder="1">
      <alignment vertical="center"/>
    </xf>
    <xf numFmtId="182" fontId="29" fillId="0" borderId="28" xfId="0" applyNumberFormat="1" applyFont="1" applyBorder="1">
      <alignment vertical="center"/>
    </xf>
    <xf numFmtId="177" fontId="29" fillId="0" borderId="28" xfId="0" applyNumberFormat="1" applyFont="1" applyBorder="1">
      <alignment vertical="center"/>
    </xf>
    <xf numFmtId="177" fontId="29" fillId="2" borderId="2" xfId="0" applyNumberFormat="1" applyFont="1" applyFill="1" applyBorder="1">
      <alignment vertical="center"/>
    </xf>
    <xf numFmtId="177" fontId="29" fillId="3" borderId="2" xfId="0" applyNumberFormat="1" applyFont="1" applyFill="1" applyBorder="1">
      <alignment vertical="center"/>
    </xf>
    <xf numFmtId="0" fontId="29" fillId="0" borderId="0" xfId="0" applyFont="1" applyBorder="1">
      <alignment vertical="center"/>
    </xf>
    <xf numFmtId="176" fontId="29" fillId="7" borderId="0" xfId="0" applyNumberFormat="1" applyFont="1" applyFill="1" applyBorder="1">
      <alignment vertical="center"/>
    </xf>
    <xf numFmtId="176" fontId="29" fillId="0" borderId="0" xfId="0" applyNumberFormat="1" applyFont="1" applyBorder="1">
      <alignment vertical="center"/>
    </xf>
    <xf numFmtId="178" fontId="29" fillId="2" borderId="0" xfId="0" applyNumberFormat="1" applyFont="1" applyFill="1" applyBorder="1">
      <alignment vertical="center"/>
    </xf>
    <xf numFmtId="180" fontId="29" fillId="0" borderId="0" xfId="0" applyNumberFormat="1" applyFont="1" applyBorder="1">
      <alignment vertical="center"/>
    </xf>
    <xf numFmtId="178" fontId="29" fillId="0" borderId="0" xfId="0" applyNumberFormat="1" applyFont="1" applyBorder="1">
      <alignment vertical="center"/>
    </xf>
    <xf numFmtId="177" fontId="29" fillId="0" borderId="0" xfId="0" applyNumberFormat="1" applyFont="1" applyBorder="1">
      <alignment vertical="center"/>
    </xf>
    <xf numFmtId="181" fontId="29" fillId="0" borderId="0" xfId="0" applyNumberFormat="1" applyFont="1" applyBorder="1">
      <alignment vertical="center"/>
    </xf>
    <xf numFmtId="183" fontId="29" fillId="0" borderId="2" xfId="0" applyNumberFormat="1" applyFont="1" applyBorder="1">
      <alignment vertical="center"/>
    </xf>
    <xf numFmtId="178" fontId="29" fillId="7" borderId="28" xfId="0" applyNumberFormat="1" applyFont="1" applyFill="1" applyBorder="1">
      <alignment vertical="center"/>
    </xf>
    <xf numFmtId="178" fontId="29" fillId="7" borderId="0" xfId="0" applyNumberFormat="1" applyFont="1" applyFill="1" applyBorder="1">
      <alignment vertical="center"/>
    </xf>
    <xf numFmtId="0" fontId="29" fillId="0" borderId="2" xfId="0" applyFont="1" applyBorder="1">
      <alignment vertical="center"/>
    </xf>
    <xf numFmtId="181" fontId="29" fillId="0" borderId="2" xfId="0" applyNumberFormat="1" applyFont="1" applyBorder="1">
      <alignment vertical="center"/>
    </xf>
    <xf numFmtId="184" fontId="29" fillId="0" borderId="2" xfId="0" applyNumberFormat="1" applyFont="1" applyBorder="1">
      <alignment vertical="center"/>
    </xf>
    <xf numFmtId="179" fontId="29" fillId="0" borderId="0" xfId="0" applyNumberFormat="1" applyFont="1">
      <alignment vertical="center"/>
    </xf>
    <xf numFmtId="178" fontId="29" fillId="2" borderId="0" xfId="0" applyNumberFormat="1" applyFont="1" applyFill="1">
      <alignment vertical="center"/>
    </xf>
    <xf numFmtId="182" fontId="29" fillId="0" borderId="0" xfId="0" applyNumberFormat="1" applyFont="1">
      <alignment vertical="center"/>
    </xf>
    <xf numFmtId="176" fontId="29" fillId="7" borderId="0" xfId="0" applyNumberFormat="1" applyFont="1" applyFill="1">
      <alignment vertical="center"/>
    </xf>
    <xf numFmtId="176" fontId="29" fillId="0" borderId="0" xfId="0" applyNumberFormat="1" applyFont="1">
      <alignment vertical="center"/>
    </xf>
    <xf numFmtId="178" fontId="29" fillId="7" borderId="0" xfId="0" applyNumberFormat="1" applyFont="1" applyFill="1">
      <alignment vertical="center"/>
    </xf>
    <xf numFmtId="0" fontId="29" fillId="0" borderId="30" xfId="0" applyFont="1" applyBorder="1">
      <alignment vertical="center"/>
    </xf>
    <xf numFmtId="178" fontId="29" fillId="0" borderId="30" xfId="0" applyNumberFormat="1" applyFont="1" applyBorder="1">
      <alignment vertical="center"/>
    </xf>
    <xf numFmtId="180" fontId="29" fillId="0" borderId="30" xfId="0" applyNumberFormat="1" applyFont="1" applyBorder="1">
      <alignment vertical="center"/>
    </xf>
    <xf numFmtId="177" fontId="29" fillId="0" borderId="30" xfId="0" applyNumberFormat="1" applyFont="1" applyBorder="1">
      <alignment vertical="center"/>
    </xf>
    <xf numFmtId="181" fontId="29" fillId="0" borderId="30" xfId="0" applyNumberFormat="1" applyFont="1" applyBorder="1">
      <alignment vertical="center"/>
    </xf>
    <xf numFmtId="180" fontId="29" fillId="0" borderId="0" xfId="0" applyNumberFormat="1" applyFont="1" applyFill="1">
      <alignment vertical="center"/>
    </xf>
    <xf numFmtId="178" fontId="29" fillId="0" borderId="0" xfId="0" applyNumberFormat="1" applyFont="1" applyFill="1">
      <alignment vertical="center"/>
    </xf>
    <xf numFmtId="38" fontId="29" fillId="7" borderId="28" xfId="1" applyFont="1" applyFill="1" applyBorder="1">
      <alignment vertical="center"/>
    </xf>
    <xf numFmtId="38" fontId="29" fillId="7" borderId="0" xfId="1" applyFont="1" applyFill="1" applyBorder="1">
      <alignment vertical="center"/>
    </xf>
    <xf numFmtId="0" fontId="0" fillId="0" borderId="29" xfId="0" applyFont="1" applyFill="1" applyBorder="1">
      <alignment vertical="center"/>
    </xf>
    <xf numFmtId="38" fontId="0" fillId="0" borderId="0" xfId="0" applyNumberFormat="1" applyFont="1">
      <alignment vertical="center"/>
    </xf>
    <xf numFmtId="38" fontId="43" fillId="0" borderId="0" xfId="1" applyFont="1">
      <alignment vertical="center"/>
    </xf>
    <xf numFmtId="38" fontId="43" fillId="7" borderId="0" xfId="1" applyFont="1" applyFill="1">
      <alignment vertical="center"/>
    </xf>
    <xf numFmtId="38" fontId="43" fillId="7" borderId="28" xfId="1" applyFont="1" applyFill="1" applyBorder="1">
      <alignment vertical="center"/>
    </xf>
    <xf numFmtId="38" fontId="43" fillId="7" borderId="0" xfId="1" applyFont="1" applyFill="1" applyBorder="1">
      <alignment vertical="center"/>
    </xf>
    <xf numFmtId="38" fontId="43" fillId="7" borderId="29" xfId="1" applyFont="1" applyFill="1" applyBorder="1">
      <alignment vertical="center"/>
    </xf>
    <xf numFmtId="38" fontId="0" fillId="0" borderId="30" xfId="0" applyNumberFormat="1" applyFont="1" applyBorder="1">
      <alignment vertical="center"/>
    </xf>
    <xf numFmtId="38" fontId="43" fillId="0" borderId="28" xfId="1" applyFont="1" applyBorder="1">
      <alignment vertical="center"/>
    </xf>
    <xf numFmtId="38" fontId="43" fillId="0" borderId="0" xfId="1" applyFont="1" applyBorder="1">
      <alignment vertical="center"/>
    </xf>
    <xf numFmtId="38" fontId="43" fillId="0" borderId="29" xfId="1" applyFont="1" applyBorder="1">
      <alignment vertical="center"/>
    </xf>
    <xf numFmtId="38" fontId="0" fillId="0" borderId="28" xfId="0" applyNumberFormat="1" applyFont="1" applyBorder="1">
      <alignment vertical="center"/>
    </xf>
    <xf numFmtId="38" fontId="0" fillId="0" borderId="29" xfId="0" applyNumberFormat="1" applyFont="1" applyBorder="1">
      <alignment vertical="center"/>
    </xf>
    <xf numFmtId="186" fontId="18" fillId="0" borderId="32" xfId="0" applyNumberFormat="1" applyFont="1" applyBorder="1" applyAlignment="1"/>
    <xf numFmtId="186" fontId="18" fillId="0" borderId="34" xfId="0" applyNumberFormat="1" applyFont="1" applyBorder="1" applyAlignment="1"/>
    <xf numFmtId="186" fontId="18" fillId="0" borderId="28" xfId="0" applyNumberFormat="1" applyFont="1" applyFill="1" applyBorder="1" applyAlignment="1"/>
    <xf numFmtId="186" fontId="18" fillId="0" borderId="28" xfId="0" applyNumberFormat="1" applyFont="1" applyBorder="1" applyAlignment="1"/>
    <xf numFmtId="186" fontId="18" fillId="0" borderId="42" xfId="0" applyNumberFormat="1" applyFont="1" applyFill="1" applyBorder="1" applyAlignment="1"/>
    <xf numFmtId="186" fontId="18" fillId="0" borderId="34" xfId="0" applyNumberFormat="1" applyFont="1" applyFill="1" applyBorder="1" applyAlignment="1"/>
    <xf numFmtId="186" fontId="18" fillId="0" borderId="45" xfId="0" applyNumberFormat="1" applyFont="1" applyFill="1" applyBorder="1" applyAlignment="1"/>
    <xf numFmtId="186" fontId="18" fillId="0" borderId="47" xfId="0" applyNumberFormat="1" applyFont="1" applyFill="1" applyBorder="1" applyAlignment="1"/>
    <xf numFmtId="186" fontId="18" fillId="0" borderId="39" xfId="0" applyNumberFormat="1" applyFont="1" applyFill="1" applyBorder="1" applyAlignment="1"/>
    <xf numFmtId="186" fontId="18" fillId="0" borderId="50" xfId="0" applyNumberFormat="1" applyFont="1" applyFill="1" applyBorder="1" applyAlignment="1"/>
    <xf numFmtId="190" fontId="18" fillId="0" borderId="32" xfId="0" applyNumberFormat="1" applyFont="1" applyBorder="1" applyAlignment="1"/>
    <xf numFmtId="190" fontId="18" fillId="0" borderId="34" xfId="0" applyNumberFormat="1" applyFont="1" applyBorder="1" applyAlignment="1"/>
    <xf numFmtId="190" fontId="18" fillId="0" borderId="39" xfId="0" applyNumberFormat="1" applyFont="1" applyFill="1" applyBorder="1" applyAlignment="1"/>
    <xf numFmtId="190" fontId="18" fillId="0" borderId="39" xfId="0" applyNumberFormat="1" applyFont="1" applyBorder="1" applyAlignment="1"/>
    <xf numFmtId="190" fontId="18" fillId="0" borderId="42" xfId="0" applyNumberFormat="1" applyFont="1" applyFill="1" applyBorder="1" applyAlignment="1"/>
    <xf numFmtId="190" fontId="18" fillId="0" borderId="34" xfId="0" applyNumberFormat="1" applyFont="1" applyFill="1" applyBorder="1" applyAlignment="1"/>
    <xf numFmtId="190" fontId="18" fillId="0" borderId="45" xfId="0" applyNumberFormat="1" applyFont="1" applyBorder="1" applyAlignment="1"/>
    <xf numFmtId="190" fontId="18" fillId="0" borderId="47" xfId="0" applyNumberFormat="1" applyFont="1" applyBorder="1" applyAlignment="1"/>
    <xf numFmtId="190" fontId="18" fillId="0" borderId="50" xfId="0" applyNumberFormat="1" applyFont="1" applyBorder="1" applyAlignment="1"/>
    <xf numFmtId="0" fontId="18" fillId="0" borderId="66" xfId="0" applyNumberFormat="1" applyFont="1" applyBorder="1" applyAlignment="1">
      <alignment horizontal="center"/>
    </xf>
    <xf numFmtId="0" fontId="18" fillId="0" borderId="72" xfId="0" applyFont="1" applyBorder="1" applyAlignment="1">
      <alignment horizontal="center"/>
    </xf>
    <xf numFmtId="3" fontId="18" fillId="0" borderId="73" xfId="0" applyNumberFormat="1" applyFont="1" applyBorder="1" applyAlignment="1"/>
    <xf numFmtId="3" fontId="18" fillId="0" borderId="74" xfId="0" applyNumberFormat="1" applyFont="1" applyFill="1" applyBorder="1" applyAlignment="1"/>
    <xf numFmtId="3" fontId="18" fillId="0" borderId="59" xfId="0" applyNumberFormat="1" applyFont="1" applyFill="1" applyBorder="1" applyAlignment="1"/>
    <xf numFmtId="3" fontId="18" fillId="0" borderId="75" xfId="0" applyNumberFormat="1" applyFont="1" applyFill="1" applyBorder="1" applyAlignment="1"/>
    <xf numFmtId="3" fontId="18" fillId="0" borderId="76" xfId="0" applyNumberFormat="1" applyFont="1" applyFill="1" applyBorder="1" applyAlignment="1"/>
    <xf numFmtId="3" fontId="18" fillId="0" borderId="73" xfId="0" applyNumberFormat="1" applyFont="1" applyFill="1" applyBorder="1" applyAlignment="1"/>
    <xf numFmtId="3" fontId="18" fillId="0" borderId="77" xfId="0" applyNumberFormat="1" applyFont="1" applyFill="1" applyBorder="1" applyAlignment="1"/>
    <xf numFmtId="0" fontId="18" fillId="0" borderId="78" xfId="0" applyNumberFormat="1" applyFont="1" applyBorder="1" applyAlignment="1">
      <alignment horizontal="center"/>
    </xf>
    <xf numFmtId="0" fontId="18" fillId="0" borderId="79" xfId="0" applyNumberFormat="1" applyFont="1" applyBorder="1" applyAlignment="1"/>
    <xf numFmtId="0" fontId="18" fillId="0" borderId="79" xfId="0" applyNumberFormat="1" applyFont="1" applyBorder="1" applyAlignment="1">
      <alignment horizontal="center"/>
    </xf>
    <xf numFmtId="0" fontId="18" fillId="0" borderId="80" xfId="0" applyNumberFormat="1" applyFont="1" applyBorder="1" applyAlignment="1">
      <alignment horizontal="center"/>
    </xf>
    <xf numFmtId="0" fontId="18" fillId="0" borderId="79" xfId="0" applyFont="1" applyBorder="1" applyAlignment="1">
      <alignment horizontal="center"/>
    </xf>
    <xf numFmtId="0" fontId="18" fillId="0" borderId="81" xfId="0" applyNumberFormat="1" applyFont="1" applyFill="1" applyBorder="1" applyAlignment="1">
      <alignment horizontal="center"/>
    </xf>
    <xf numFmtId="0" fontId="18" fillId="0" borderId="79" xfId="0" applyNumberFormat="1" applyFont="1" applyFill="1" applyBorder="1" applyAlignment="1">
      <alignment horizontal="center"/>
    </xf>
    <xf numFmtId="0" fontId="18" fillId="0" borderId="82" xfId="0" applyFont="1" applyBorder="1" applyAlignment="1">
      <alignment horizontal="center"/>
    </xf>
    <xf numFmtId="0" fontId="18" fillId="0" borderId="83" xfId="0" applyFont="1" applyBorder="1" applyAlignment="1">
      <alignment horizontal="center"/>
    </xf>
    <xf numFmtId="0" fontId="18" fillId="0" borderId="84" xfId="0" applyFont="1" applyBorder="1" applyAlignment="1">
      <alignment horizontal="center"/>
    </xf>
    <xf numFmtId="0" fontId="18" fillId="0" borderId="85" xfId="0" applyFont="1" applyBorder="1" applyAlignment="1">
      <alignment horizontal="center"/>
    </xf>
    <xf numFmtId="0" fontId="18" fillId="0" borderId="86" xfId="0" applyNumberFormat="1" applyFont="1" applyBorder="1" applyAlignment="1">
      <alignment horizontal="center"/>
    </xf>
    <xf numFmtId="0" fontId="18" fillId="0" borderId="84" xfId="0" applyNumberFormat="1" applyFont="1" applyBorder="1" applyAlignment="1">
      <alignment horizontal="center"/>
    </xf>
    <xf numFmtId="3" fontId="18" fillId="0" borderId="0" xfId="0" applyNumberFormat="1" applyFont="1" applyBorder="1" applyAlignment="1"/>
    <xf numFmtId="188" fontId="18" fillId="0" borderId="87" xfId="0" applyNumberFormat="1" applyFont="1" applyBorder="1" applyAlignment="1"/>
    <xf numFmtId="3" fontId="18" fillId="0" borderId="87" xfId="0" applyNumberFormat="1" applyFont="1" applyBorder="1" applyAlignment="1"/>
    <xf numFmtId="186" fontId="18" fillId="0" borderId="87" xfId="0" applyNumberFormat="1" applyFont="1" applyBorder="1" applyAlignment="1"/>
    <xf numFmtId="190" fontId="18" fillId="0" borderId="87" xfId="0" applyNumberFormat="1" applyFont="1" applyBorder="1" applyAlignment="1"/>
    <xf numFmtId="0" fontId="18" fillId="0" borderId="88" xfId="0" applyNumberFormat="1" applyFont="1" applyBorder="1" applyAlignment="1"/>
    <xf numFmtId="3" fontId="18" fillId="0" borderId="66" xfId="0" applyNumberFormat="1" applyFont="1" applyBorder="1" applyAlignment="1"/>
    <xf numFmtId="2" fontId="18" fillId="0" borderId="87" xfId="0" applyNumberFormat="1" applyFont="1" applyBorder="1" applyAlignment="1"/>
    <xf numFmtId="0" fontId="18" fillId="0" borderId="89" xfId="0" applyFont="1" applyBorder="1" applyAlignment="1"/>
    <xf numFmtId="189" fontId="18" fillId="0" borderId="90" xfId="0" applyNumberFormat="1" applyFont="1" applyBorder="1" applyAlignment="1">
      <alignment horizontal="center"/>
    </xf>
    <xf numFmtId="3" fontId="18" fillId="0" borderId="91" xfId="0" applyNumberFormat="1" applyFont="1" applyBorder="1" applyAlignment="1">
      <alignment horizontal="center"/>
    </xf>
    <xf numFmtId="188" fontId="18" fillId="0" borderId="92" xfId="0" applyNumberFormat="1" applyFont="1" applyBorder="1" applyAlignment="1">
      <alignment horizontal="center"/>
    </xf>
    <xf numFmtId="3" fontId="18" fillId="0" borderId="92" xfId="0" applyNumberFormat="1" applyFont="1" applyBorder="1" applyAlignment="1">
      <alignment horizontal="center"/>
    </xf>
    <xf numFmtId="0" fontId="18" fillId="0" borderId="51" xfId="0" applyNumberFormat="1" applyFont="1" applyBorder="1" applyAlignment="1">
      <alignment horizontal="center"/>
    </xf>
    <xf numFmtId="0" fontId="18" fillId="0" borderId="93" xfId="0" applyFont="1" applyBorder="1" applyAlignment="1"/>
    <xf numFmtId="3" fontId="18" fillId="0" borderId="68" xfId="0" applyNumberFormat="1" applyFont="1" applyBorder="1" applyAlignment="1">
      <alignment horizontal="center"/>
    </xf>
    <xf numFmtId="189" fontId="18" fillId="0" borderId="94" xfId="0" applyNumberFormat="1" applyFont="1" applyBorder="1" applyAlignment="1">
      <alignment horizontal="center"/>
    </xf>
    <xf numFmtId="0" fontId="20" fillId="9" borderId="3" xfId="0" applyFont="1" applyFill="1" applyBorder="1">
      <alignment vertical="center"/>
    </xf>
    <xf numFmtId="0" fontId="20" fillId="9" borderId="4" xfId="0" applyFont="1" applyFill="1" applyBorder="1" applyAlignment="1">
      <alignment horizontal="center" vertical="center"/>
    </xf>
    <xf numFmtId="38" fontId="20" fillId="9" borderId="4" xfId="0" applyNumberFormat="1" applyFont="1" applyFill="1" applyBorder="1">
      <alignment vertical="center"/>
    </xf>
    <xf numFmtId="38" fontId="20" fillId="9" borderId="5" xfId="0" applyNumberFormat="1" applyFont="1" applyFill="1" applyBorder="1">
      <alignment vertical="center"/>
    </xf>
    <xf numFmtId="38" fontId="20" fillId="9" borderId="2" xfId="0" applyNumberFormat="1" applyFont="1" applyFill="1" applyBorder="1">
      <alignment vertical="center"/>
    </xf>
    <xf numFmtId="38" fontId="20" fillId="9" borderId="3" xfId="1" applyFont="1" applyFill="1" applyBorder="1">
      <alignment vertical="center"/>
    </xf>
    <xf numFmtId="38" fontId="20" fillId="9" borderId="4" xfId="1" applyFont="1" applyFill="1" applyBorder="1">
      <alignment vertical="center"/>
    </xf>
    <xf numFmtId="38" fontId="20" fillId="9" borderId="5" xfId="1" applyFont="1" applyFill="1" applyBorder="1">
      <alignment vertical="center"/>
    </xf>
    <xf numFmtId="38" fontId="43" fillId="0" borderId="0" xfId="1" applyFont="1">
      <alignment vertical="center"/>
    </xf>
    <xf numFmtId="38" fontId="43" fillId="0" borderId="0" xfId="1" applyFont="1">
      <alignment vertical="center"/>
    </xf>
    <xf numFmtId="38" fontId="43" fillId="0" borderId="0" xfId="1" applyFont="1">
      <alignment vertical="center"/>
    </xf>
    <xf numFmtId="38" fontId="45" fillId="8" borderId="28" xfId="1" applyFont="1" applyFill="1" applyBorder="1">
      <alignment vertical="center"/>
    </xf>
    <xf numFmtId="38" fontId="45" fillId="6" borderId="0" xfId="1" applyFont="1" applyFill="1" applyBorder="1">
      <alignment vertical="center"/>
    </xf>
    <xf numFmtId="0" fontId="0" fillId="0" borderId="30" xfId="0" applyBorder="1">
      <alignment vertical="center"/>
    </xf>
    <xf numFmtId="0" fontId="0" fillId="0" borderId="30" xfId="0" applyBorder="1" applyAlignment="1">
      <alignment vertical="center" wrapText="1"/>
    </xf>
    <xf numFmtId="38" fontId="43" fillId="0" borderId="0" xfId="1" applyFont="1">
      <alignment vertical="center"/>
    </xf>
    <xf numFmtId="0" fontId="38" fillId="0" borderId="29" xfId="0" applyFont="1" applyBorder="1" applyAlignment="1">
      <alignment vertical="center"/>
    </xf>
    <xf numFmtId="0" fontId="39" fillId="0" borderId="29" xfId="0" applyFont="1" applyBorder="1" applyAlignment="1">
      <alignment vertical="center"/>
    </xf>
    <xf numFmtId="0" fontId="46" fillId="0" borderId="0" xfId="0" applyFont="1">
      <alignment vertical="center"/>
    </xf>
    <xf numFmtId="0" fontId="39" fillId="0" borderId="28" xfId="0" applyFont="1" applyFill="1" applyBorder="1">
      <alignment vertical="center"/>
    </xf>
    <xf numFmtId="0" fontId="46" fillId="0" borderId="28" xfId="0" applyFont="1" applyBorder="1">
      <alignment vertical="center"/>
    </xf>
    <xf numFmtId="0" fontId="38" fillId="0" borderId="0" xfId="0" applyFont="1" applyFill="1" applyBorder="1">
      <alignment vertical="center"/>
    </xf>
    <xf numFmtId="0" fontId="46" fillId="0" borderId="0" xfId="0" applyFont="1" applyBorder="1">
      <alignment vertical="center"/>
    </xf>
    <xf numFmtId="0" fontId="39" fillId="0" borderId="0" xfId="0" applyFont="1" applyFill="1" applyBorder="1">
      <alignment vertical="center"/>
    </xf>
    <xf numFmtId="0" fontId="39" fillId="0" borderId="29" xfId="0" applyFont="1" applyFill="1" applyBorder="1">
      <alignment vertical="center"/>
    </xf>
    <xf numFmtId="0" fontId="39" fillId="0" borderId="0" xfId="0" applyFont="1" applyBorder="1" applyAlignment="1">
      <alignment horizontal="left" vertical="center"/>
    </xf>
    <xf numFmtId="38" fontId="46" fillId="0" borderId="0" xfId="1" applyFont="1">
      <alignment vertical="center"/>
    </xf>
    <xf numFmtId="0" fontId="39" fillId="0" borderId="30" xfId="0" applyFont="1" applyBorder="1" applyAlignment="1">
      <alignment horizontal="left" vertical="center"/>
    </xf>
    <xf numFmtId="49" fontId="40" fillId="0" borderId="0" xfId="0" applyNumberFormat="1" applyFont="1" applyFill="1" applyBorder="1" applyAlignment="1">
      <alignment vertical="center"/>
    </xf>
    <xf numFmtId="0" fontId="40" fillId="0" borderId="0" xfId="0" applyFont="1" applyFill="1" applyBorder="1" applyAlignment="1"/>
    <xf numFmtId="0" fontId="40" fillId="0" borderId="0" xfId="0" applyNumberFormat="1" applyFont="1" applyFill="1" applyBorder="1" applyAlignment="1">
      <alignment vertical="center" shrinkToFit="1"/>
    </xf>
    <xf numFmtId="49" fontId="42" fillId="0" borderId="0" xfId="0" applyNumberFormat="1" applyFont="1" applyFill="1" applyBorder="1" applyAlignment="1">
      <alignment horizontal="center"/>
    </xf>
    <xf numFmtId="49" fontId="40" fillId="0" borderId="0" xfId="0" applyNumberFormat="1" applyFont="1" applyFill="1" applyBorder="1" applyAlignment="1">
      <alignment horizontal="center"/>
    </xf>
    <xf numFmtId="0" fontId="42" fillId="0" borderId="0" xfId="0" applyFont="1" applyFill="1" applyBorder="1" applyAlignment="1"/>
    <xf numFmtId="0" fontId="42" fillId="0" borderId="0" xfId="0" applyFont="1" applyFill="1" applyBorder="1" applyAlignment="1">
      <alignment horizontal="right" vertical="center"/>
    </xf>
    <xf numFmtId="0" fontId="42" fillId="0" borderId="0" xfId="0" applyFont="1" applyFill="1" applyBorder="1" applyAlignment="1">
      <alignment horizontal="right"/>
    </xf>
    <xf numFmtId="0" fontId="41" fillId="0" borderId="0" xfId="0" applyFont="1" applyFill="1" applyBorder="1" applyAlignment="1"/>
    <xf numFmtId="0" fontId="42" fillId="0" borderId="103" xfId="0" applyFont="1" applyFill="1" applyBorder="1" applyAlignment="1">
      <alignment horizontal="distributed" vertical="center" justifyLastLine="1"/>
    </xf>
    <xf numFmtId="0" fontId="42" fillId="0" borderId="102" xfId="0" applyFont="1" applyFill="1" applyBorder="1" applyAlignment="1">
      <alignment horizontal="distributed" vertical="center" justifyLastLine="1"/>
    </xf>
    <xf numFmtId="0" fontId="42" fillId="0" borderId="104" xfId="0" applyFont="1" applyFill="1" applyBorder="1" applyAlignment="1">
      <alignment horizontal="distributed" vertical="center" justifyLastLine="1"/>
    </xf>
    <xf numFmtId="0" fontId="42" fillId="0" borderId="105" xfId="0" applyFont="1" applyFill="1" applyBorder="1" applyAlignment="1">
      <alignment horizontal="distributed" vertical="center" justifyLastLine="1"/>
    </xf>
    <xf numFmtId="0" fontId="41" fillId="0" borderId="84" xfId="0" applyFont="1" applyBorder="1" applyAlignment="1">
      <alignment horizontal="center" vertical="center"/>
    </xf>
    <xf numFmtId="0" fontId="41" fillId="0" borderId="110" xfId="0" applyFont="1" applyBorder="1" applyAlignment="1">
      <alignment horizontal="left" vertical="center"/>
    </xf>
    <xf numFmtId="0" fontId="47" fillId="0" borderId="0" xfId="0" applyFont="1" applyFill="1" applyBorder="1" applyAlignment="1"/>
    <xf numFmtId="0" fontId="48" fillId="0" borderId="0" xfId="0" applyFont="1" applyFill="1" applyBorder="1" applyAlignment="1"/>
    <xf numFmtId="0" fontId="41" fillId="0" borderId="98" xfId="0" applyFont="1" applyBorder="1" applyAlignment="1">
      <alignment horizontal="center" vertical="center"/>
    </xf>
    <xf numFmtId="0" fontId="41" fillId="0" borderId="105" xfId="0" applyFont="1" applyBorder="1" applyAlignment="1">
      <alignment horizontal="left" vertical="center"/>
    </xf>
    <xf numFmtId="0" fontId="42" fillId="0" borderId="99" xfId="0" applyFont="1" applyFill="1" applyBorder="1" applyAlignment="1">
      <alignment horizontal="distributed" vertical="center" justifyLastLine="1"/>
    </xf>
    <xf numFmtId="186" fontId="41" fillId="0" borderId="95" xfId="0" applyNumberFormat="1" applyFont="1" applyBorder="1" applyAlignment="1">
      <alignment horizontal="right" vertical="center" shrinkToFit="1"/>
    </xf>
    <xf numFmtId="186" fontId="41" fillId="0" borderId="108" xfId="0" applyNumberFormat="1" applyFont="1" applyBorder="1" applyAlignment="1">
      <alignment horizontal="right" vertical="center" shrinkToFit="1"/>
    </xf>
    <xf numFmtId="186" fontId="41" fillId="0" borderId="89" xfId="0" applyNumberFormat="1" applyFont="1" applyBorder="1" applyAlignment="1">
      <alignment horizontal="right" vertical="center" shrinkToFit="1"/>
    </xf>
    <xf numFmtId="186" fontId="41" fillId="0" borderId="113" xfId="0" applyNumberFormat="1" applyFont="1" applyBorder="1" applyAlignment="1">
      <alignment horizontal="right" vertical="center" shrinkToFit="1"/>
    </xf>
    <xf numFmtId="186" fontId="41" fillId="0" borderId="109" xfId="0" applyNumberFormat="1" applyFont="1" applyBorder="1" applyAlignment="1">
      <alignment horizontal="right" vertical="center" shrinkToFit="1"/>
    </xf>
    <xf numFmtId="186" fontId="41" fillId="0" borderId="4" xfId="0" applyNumberFormat="1" applyFont="1" applyBorder="1" applyAlignment="1">
      <alignment horizontal="right" vertical="center" shrinkToFit="1"/>
    </xf>
    <xf numFmtId="186" fontId="41" fillId="0" borderId="11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86" fontId="41" fillId="0" borderId="103" xfId="0" applyNumberFormat="1" applyFont="1" applyBorder="1" applyAlignment="1">
      <alignment horizontal="right" vertical="center" shrinkToFit="1"/>
    </xf>
    <xf numFmtId="186" fontId="41" fillId="0" borderId="104" xfId="0" applyNumberFormat="1" applyFont="1" applyBorder="1" applyAlignment="1">
      <alignment horizontal="right" vertical="center" shrinkToFit="1"/>
    </xf>
    <xf numFmtId="186" fontId="41" fillId="0" borderId="105" xfId="0" applyNumberFormat="1" applyFont="1" applyBorder="1" applyAlignment="1">
      <alignment horizontal="right" vertical="center" shrinkToFit="1"/>
    </xf>
    <xf numFmtId="186" fontId="41" fillId="0" borderId="93" xfId="0" applyNumberFormat="1" applyFont="1" applyBorder="1" applyAlignment="1">
      <alignment horizontal="right" vertical="center" shrinkToFit="1"/>
    </xf>
    <xf numFmtId="186" fontId="41" fillId="0" borderId="106" xfId="0" applyNumberFormat="1" applyFont="1" applyFill="1" applyBorder="1" applyAlignment="1">
      <alignment horizontal="center" vertical="center" justifyLastLine="1"/>
    </xf>
    <xf numFmtId="186" fontId="41" fillId="0" borderId="107" xfId="0" applyNumberFormat="1" applyFont="1" applyFill="1" applyBorder="1" applyAlignment="1">
      <alignment vertical="center" justifyLastLine="1"/>
    </xf>
    <xf numFmtId="186" fontId="41" fillId="0" borderId="84" xfId="0" applyNumberFormat="1" applyFont="1" applyBorder="1" applyAlignment="1">
      <alignment horizontal="center" vertical="center"/>
    </xf>
    <xf numFmtId="186" fontId="41" fillId="0" borderId="110" xfId="0" applyNumberFormat="1" applyFont="1" applyBorder="1" applyAlignment="1">
      <alignment horizontal="left" vertical="center"/>
    </xf>
    <xf numFmtId="186" fontId="41" fillId="0" borderId="98" xfId="0" applyNumberFormat="1" applyFont="1" applyBorder="1" applyAlignment="1">
      <alignment horizontal="center" vertical="center"/>
    </xf>
    <xf numFmtId="186" fontId="41" fillId="0" borderId="105" xfId="0" applyNumberFormat="1" applyFont="1" applyBorder="1" applyAlignment="1">
      <alignment horizontal="left" vertical="center"/>
    </xf>
    <xf numFmtId="186" fontId="41" fillId="0" borderId="78" xfId="0" applyNumberFormat="1" applyFont="1" applyBorder="1" applyAlignment="1">
      <alignment horizontal="right" vertical="center" shrinkToFit="1"/>
    </xf>
    <xf numFmtId="186" fontId="41" fillId="0" borderId="97" xfId="0" applyNumberFormat="1" applyFont="1" applyBorder="1" applyAlignment="1">
      <alignment horizontal="right" vertical="center" shrinkToFit="1"/>
    </xf>
    <xf numFmtId="186" fontId="41" fillId="0" borderId="99" xfId="0" applyNumberFormat="1" applyFont="1" applyBorder="1" applyAlignment="1">
      <alignment horizontal="right" vertical="center" shrinkToFit="1"/>
    </xf>
    <xf numFmtId="186" fontId="41" fillId="0" borderId="118" xfId="0" applyNumberFormat="1" applyFont="1" applyBorder="1" applyAlignment="1">
      <alignment horizontal="right" vertical="center" shrinkToFit="1"/>
    </xf>
    <xf numFmtId="177" fontId="29" fillId="0" borderId="6" xfId="0" applyNumberFormat="1" applyFont="1" applyBorder="1">
      <alignment vertical="center"/>
    </xf>
    <xf numFmtId="177" fontId="29" fillId="3" borderId="6" xfId="0" applyNumberFormat="1" applyFont="1" applyFill="1" applyBorder="1">
      <alignment vertical="center"/>
    </xf>
    <xf numFmtId="177" fontId="29" fillId="2" borderId="30" xfId="0" applyNumberFormat="1" applyFont="1" applyFill="1" applyBorder="1">
      <alignment vertical="center"/>
    </xf>
    <xf numFmtId="0" fontId="29" fillId="0" borderId="2" xfId="0" applyFont="1" applyBorder="1" applyAlignment="1">
      <alignment horizontal="left" vertical="center"/>
    </xf>
    <xf numFmtId="0" fontId="50" fillId="0" borderId="0" xfId="0" applyFont="1" applyFill="1" applyBorder="1" applyAlignment="1"/>
    <xf numFmtId="0" fontId="29" fillId="0" borderId="2" xfId="0" applyFont="1" applyBorder="1" applyAlignment="1">
      <alignment horizontal="center" vertical="center"/>
    </xf>
    <xf numFmtId="0" fontId="39" fillId="7" borderId="29" xfId="0" applyFont="1" applyFill="1" applyBorder="1" applyAlignment="1">
      <alignment vertical="center"/>
    </xf>
    <xf numFmtId="0" fontId="46" fillId="7" borderId="0" xfId="0" applyFont="1" applyFill="1">
      <alignment vertical="center"/>
    </xf>
    <xf numFmtId="186" fontId="0" fillId="0" borderId="0" xfId="0" applyNumberFormat="1" applyBorder="1">
      <alignment vertical="center"/>
    </xf>
    <xf numFmtId="0" fontId="0" fillId="0" borderId="1" xfId="0" applyBorder="1" applyAlignment="1">
      <alignment horizontal="center" vertical="center"/>
    </xf>
    <xf numFmtId="0" fontId="0" fillId="0" borderId="30" xfId="0" applyBorder="1" applyAlignment="1">
      <alignment horizontal="center" vertical="center"/>
    </xf>
    <xf numFmtId="38" fontId="0" fillId="0" borderId="97" xfId="1" applyFont="1" applyBorder="1">
      <alignment vertical="center"/>
    </xf>
    <xf numFmtId="38" fontId="0" fillId="0" borderId="0" xfId="1" applyFont="1" applyBorder="1">
      <alignment vertical="center"/>
    </xf>
    <xf numFmtId="38" fontId="0" fillId="0" borderId="111" xfId="1" applyFont="1" applyBorder="1">
      <alignment vertical="center"/>
    </xf>
    <xf numFmtId="38" fontId="0" fillId="0" borderId="29" xfId="1" applyFont="1" applyBorder="1">
      <alignment vertical="center"/>
    </xf>
    <xf numFmtId="38" fontId="0" fillId="0" borderId="12" xfId="1" applyFont="1" applyBorder="1">
      <alignment vertical="center"/>
    </xf>
    <xf numFmtId="38" fontId="0" fillId="0" borderId="9" xfId="1" applyFont="1" applyBorder="1">
      <alignment vertical="center"/>
    </xf>
    <xf numFmtId="38" fontId="0" fillId="0" borderId="28" xfId="1" applyFont="1" applyBorder="1">
      <alignment vertical="center"/>
    </xf>
    <xf numFmtId="38" fontId="0" fillId="0" borderId="10" xfId="1" applyFont="1" applyBorder="1">
      <alignment vertical="center"/>
    </xf>
    <xf numFmtId="0" fontId="0" fillId="6" borderId="0" xfId="0" applyFill="1">
      <alignment vertical="center"/>
    </xf>
    <xf numFmtId="0" fontId="0" fillId="0" borderId="0" xfId="0" applyBorder="1" applyAlignment="1">
      <alignment horizontal="center" vertical="center"/>
    </xf>
    <xf numFmtId="0" fontId="0" fillId="0" borderId="111" xfId="0" applyBorder="1" applyAlignment="1">
      <alignment horizontal="center" vertical="center"/>
    </xf>
    <xf numFmtId="0" fontId="0" fillId="0" borderId="28" xfId="0" applyBorder="1" applyAlignment="1">
      <alignment horizontal="center" vertical="center"/>
    </xf>
    <xf numFmtId="0" fontId="0" fillId="0" borderId="2" xfId="0"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0" fontId="46" fillId="6" borderId="0" xfId="0" applyFont="1" applyFill="1">
      <alignment vertical="center"/>
    </xf>
    <xf numFmtId="0" fontId="52" fillId="0" borderId="0" xfId="0" applyFont="1" applyBorder="1" applyAlignment="1">
      <alignment vertical="center"/>
    </xf>
    <xf numFmtId="0" fontId="1" fillId="0" borderId="0" xfId="0" applyFont="1" applyBorder="1" applyAlignment="1">
      <alignment vertical="center"/>
    </xf>
    <xf numFmtId="0" fontId="1" fillId="7" borderId="0" xfId="0" applyFont="1" applyFill="1" applyBorder="1" applyAlignment="1">
      <alignment vertical="center"/>
    </xf>
    <xf numFmtId="0" fontId="0" fillId="0" borderId="0" xfId="0" applyFont="1" applyBorder="1">
      <alignment vertical="center"/>
    </xf>
    <xf numFmtId="0" fontId="45" fillId="7" borderId="0" xfId="0" applyFont="1" applyFill="1" applyBorder="1">
      <alignment vertical="center"/>
    </xf>
    <xf numFmtId="0" fontId="0" fillId="0" borderId="0" xfId="0" applyBorder="1">
      <alignment vertical="center"/>
    </xf>
    <xf numFmtId="0" fontId="0" fillId="0" borderId="3" xfId="0" applyBorder="1" applyAlignment="1">
      <alignment horizontal="center" vertical="center"/>
    </xf>
    <xf numFmtId="0" fontId="0" fillId="0" borderId="97" xfId="0" applyBorder="1" applyAlignment="1">
      <alignment horizontal="center" vertical="center"/>
    </xf>
    <xf numFmtId="0" fontId="0" fillId="0" borderId="126" xfId="0" applyBorder="1" applyAlignment="1">
      <alignment horizontal="center" vertical="center"/>
    </xf>
    <xf numFmtId="0" fontId="0" fillId="0" borderId="40" xfId="0" applyBorder="1" applyAlignment="1">
      <alignment horizontal="center" vertical="center"/>
    </xf>
    <xf numFmtId="38" fontId="0" fillId="0" borderId="40" xfId="1" applyFont="1" applyBorder="1">
      <alignment vertical="center"/>
    </xf>
    <xf numFmtId="186" fontId="0" fillId="0" borderId="109" xfId="0" applyNumberFormat="1" applyBorder="1">
      <alignment vertical="center"/>
    </xf>
    <xf numFmtId="38" fontId="0" fillId="0" borderId="110" xfId="1" applyFont="1" applyBorder="1">
      <alignment vertical="center"/>
    </xf>
    <xf numFmtId="186" fontId="0" fillId="0" borderId="103" xfId="0" applyNumberFormat="1" applyBorder="1">
      <alignment vertical="center"/>
    </xf>
    <xf numFmtId="186" fontId="0" fillId="0" borderId="93" xfId="0" applyNumberFormat="1" applyBorder="1">
      <alignment vertical="center"/>
    </xf>
    <xf numFmtId="38" fontId="0" fillId="0" borderId="93" xfId="1" applyFont="1" applyBorder="1">
      <alignment vertical="center"/>
    </xf>
    <xf numFmtId="38" fontId="0" fillId="0" borderId="104" xfId="1" applyFont="1" applyBorder="1">
      <alignment vertical="center"/>
    </xf>
    <xf numFmtId="38" fontId="0" fillId="0" borderId="99" xfId="1" applyFont="1" applyBorder="1">
      <alignment vertical="center"/>
    </xf>
    <xf numFmtId="38" fontId="0" fillId="0" borderId="105" xfId="1" applyFont="1" applyBorder="1">
      <alignment vertical="center"/>
    </xf>
    <xf numFmtId="38" fontId="46" fillId="0" borderId="30" xfId="1" applyFont="1" applyBorder="1">
      <alignment vertical="center"/>
    </xf>
    <xf numFmtId="0" fontId="0" fillId="0" borderId="30" xfId="0" applyFont="1" applyBorder="1">
      <alignment vertical="center"/>
    </xf>
    <xf numFmtId="38" fontId="0" fillId="0" borderId="30" xfId="1" applyFont="1" applyBorder="1">
      <alignment vertical="center"/>
    </xf>
    <xf numFmtId="186" fontId="0" fillId="0" borderId="106" xfId="0" applyNumberFormat="1" applyBorder="1">
      <alignment vertical="center"/>
    </xf>
    <xf numFmtId="186" fontId="0" fillId="0" borderId="89" xfId="0" applyNumberFormat="1" applyBorder="1">
      <alignment vertical="center"/>
    </xf>
    <xf numFmtId="186" fontId="0" fillId="0" borderId="113" xfId="0" applyNumberFormat="1" applyBorder="1">
      <alignment vertical="center"/>
    </xf>
    <xf numFmtId="186" fontId="0" fillId="0" borderId="78" xfId="0" applyNumberFormat="1" applyBorder="1">
      <alignment vertical="center"/>
    </xf>
    <xf numFmtId="186" fontId="0" fillId="0" borderId="118" xfId="0" applyNumberFormat="1" applyBorder="1">
      <alignment vertical="center"/>
    </xf>
    <xf numFmtId="0" fontId="0" fillId="0" borderId="127" xfId="0" applyBorder="1" applyAlignment="1">
      <alignment horizontal="center" vertical="center"/>
    </xf>
    <xf numFmtId="0" fontId="0" fillId="0" borderId="100" xfId="0" applyBorder="1" applyAlignment="1">
      <alignment horizontal="center" vertical="center"/>
    </xf>
    <xf numFmtId="0" fontId="0" fillId="0" borderId="128" xfId="0" applyBorder="1" applyAlignment="1">
      <alignment horizontal="center" vertical="center"/>
    </xf>
    <xf numFmtId="186" fontId="41" fillId="0" borderId="112" xfId="0" applyNumberFormat="1" applyFont="1" applyBorder="1" applyAlignment="1">
      <alignment horizontal="right" vertical="center" shrinkToFit="1"/>
    </xf>
    <xf numFmtId="0" fontId="42" fillId="0" borderId="109" xfId="0" applyFont="1" applyFill="1" applyBorder="1" applyAlignment="1">
      <alignment horizontal="distributed" vertical="center" justifyLastLine="1"/>
    </xf>
    <xf numFmtId="0" fontId="42" fillId="0" borderId="3" xfId="0" applyFont="1" applyFill="1" applyBorder="1" applyAlignment="1">
      <alignment horizontal="distributed" vertical="center" justifyLastLine="1"/>
    </xf>
    <xf numFmtId="0" fontId="42" fillId="0" borderId="4" xfId="0" applyFont="1" applyFill="1" applyBorder="1" applyAlignment="1">
      <alignment horizontal="distributed" vertical="center" justifyLastLine="1"/>
    </xf>
    <xf numFmtId="0" fontId="42" fillId="0" borderId="110" xfId="0" applyFont="1" applyFill="1" applyBorder="1" applyAlignment="1">
      <alignment horizontal="distributed" vertical="center" justifyLastLine="1"/>
    </xf>
    <xf numFmtId="186" fontId="41" fillId="0" borderId="106" xfId="0" applyNumberFormat="1" applyFont="1" applyBorder="1" applyAlignment="1">
      <alignment horizontal="right" vertical="center" shrinkToFit="1"/>
    </xf>
    <xf numFmtId="0" fontId="29" fillId="0" borderId="0" xfId="0" applyFont="1" applyAlignment="1">
      <alignment horizontal="left" vertical="center"/>
    </xf>
    <xf numFmtId="0" fontId="0" fillId="7" borderId="30" xfId="0" applyFill="1" applyBorder="1" applyAlignment="1">
      <alignment vertical="center" wrapText="1"/>
    </xf>
    <xf numFmtId="0" fontId="0" fillId="7" borderId="30" xfId="0" applyFill="1" applyBorder="1">
      <alignment vertical="center"/>
    </xf>
    <xf numFmtId="38" fontId="29" fillId="0" borderId="0" xfId="1" applyFont="1">
      <alignment vertical="center"/>
    </xf>
    <xf numFmtId="186" fontId="41" fillId="0" borderId="78" xfId="0" applyNumberFormat="1" applyFont="1" applyBorder="1" applyAlignment="1">
      <alignment horizontal="left" vertical="center"/>
    </xf>
    <xf numFmtId="0" fontId="0" fillId="0" borderId="129" xfId="0" applyBorder="1" applyAlignment="1">
      <alignment horizontal="center" vertical="center"/>
    </xf>
    <xf numFmtId="186" fontId="41" fillId="0" borderId="118" xfId="0" applyNumberFormat="1" applyFont="1" applyBorder="1" applyAlignment="1">
      <alignment horizontal="left" vertical="center"/>
    </xf>
    <xf numFmtId="0" fontId="41" fillId="0" borderId="103" xfId="0" applyFont="1" applyFill="1" applyBorder="1" applyAlignment="1"/>
    <xf numFmtId="0" fontId="41" fillId="0" borderId="93" xfId="0" applyFont="1" applyFill="1" applyBorder="1" applyAlignment="1"/>
    <xf numFmtId="0" fontId="41" fillId="0" borderId="118" xfId="0" applyFont="1" applyFill="1" applyBorder="1" applyAlignment="1"/>
    <xf numFmtId="0" fontId="51" fillId="0" borderId="0" xfId="0" applyFont="1" applyFill="1" applyAlignment="1">
      <alignment horizontal="center" vertical="center"/>
    </xf>
    <xf numFmtId="0" fontId="51" fillId="0" borderId="0" xfId="0" applyFont="1" applyFill="1" applyAlignment="1"/>
    <xf numFmtId="0" fontId="51" fillId="0" borderId="0" xfId="0" applyFont="1" applyFill="1" applyAlignment="1">
      <alignment horizontal="center"/>
    </xf>
    <xf numFmtId="0" fontId="54" fillId="0" borderId="0" xfId="0" applyFont="1" applyFill="1" applyAlignment="1">
      <alignment horizontal="left"/>
    </xf>
    <xf numFmtId="0" fontId="54" fillId="0" borderId="0" xfId="0" applyFont="1" applyFill="1" applyAlignment="1"/>
    <xf numFmtId="0" fontId="53" fillId="6" borderId="0" xfId="0" applyFont="1" applyFill="1" applyAlignment="1">
      <alignment horizontal="left" vertical="center"/>
    </xf>
    <xf numFmtId="0" fontId="51" fillId="6" borderId="0" xfId="0" applyFont="1" applyFill="1" applyAlignment="1"/>
    <xf numFmtId="0" fontId="51" fillId="6" borderId="28" xfId="0" applyFont="1" applyFill="1" applyBorder="1" applyAlignment="1">
      <alignment horizontal="center" vertical="center"/>
    </xf>
    <xf numFmtId="0" fontId="51" fillId="6" borderId="0" xfId="0" applyFont="1" applyFill="1" applyBorder="1" applyAlignment="1">
      <alignment horizontal="center" vertical="center"/>
    </xf>
    <xf numFmtId="0" fontId="51" fillId="6" borderId="29" xfId="0" applyFont="1" applyFill="1" applyBorder="1" applyAlignment="1">
      <alignment vertical="center"/>
    </xf>
    <xf numFmtId="0" fontId="51" fillId="6" borderId="0" xfId="0" applyFont="1" applyFill="1" applyBorder="1" applyAlignment="1">
      <alignment vertical="center"/>
    </xf>
    <xf numFmtId="192" fontId="51" fillId="6" borderId="0" xfId="1" applyNumberFormat="1" applyFont="1" applyFill="1" applyBorder="1" applyAlignment="1"/>
    <xf numFmtId="188" fontId="51" fillId="6" borderId="0" xfId="0" applyNumberFormat="1" applyFont="1" applyFill="1" applyBorder="1" applyAlignment="1">
      <alignment vertical="center"/>
    </xf>
    <xf numFmtId="0" fontId="51" fillId="6" borderId="30" xfId="0" applyFont="1" applyFill="1" applyBorder="1" applyAlignment="1">
      <alignment vertical="center"/>
    </xf>
    <xf numFmtId="192" fontId="51" fillId="6" borderId="0" xfId="1" applyNumberFormat="1" applyFont="1" applyFill="1" applyBorder="1" applyAlignment="1">
      <alignment horizontal="center"/>
    </xf>
    <xf numFmtId="0" fontId="51" fillId="6" borderId="28" xfId="0" applyFont="1" applyFill="1" applyBorder="1" applyAlignment="1">
      <alignment vertical="center"/>
    </xf>
    <xf numFmtId="0" fontId="51" fillId="6" borderId="0" xfId="0" applyFont="1" applyFill="1" applyBorder="1" applyAlignment="1"/>
    <xf numFmtId="0" fontId="51" fillId="10" borderId="0" xfId="0" applyFont="1" applyFill="1" applyBorder="1" applyAlignment="1">
      <alignment vertical="center"/>
    </xf>
    <xf numFmtId="0" fontId="51" fillId="6" borderId="0" xfId="0" applyNumberFormat="1" applyFont="1" applyFill="1" applyBorder="1" applyAlignment="1"/>
    <xf numFmtId="188" fontId="51" fillId="6" borderId="0" xfId="0" applyNumberFormat="1" applyFont="1" applyFill="1" applyBorder="1" applyAlignment="1"/>
    <xf numFmtId="0" fontId="51" fillId="6" borderId="30" xfId="0" applyFont="1" applyFill="1" applyBorder="1" applyAlignment="1"/>
    <xf numFmtId="0" fontId="51" fillId="6" borderId="28" xfId="0" applyFont="1" applyFill="1" applyBorder="1" applyAlignment="1"/>
    <xf numFmtId="191" fontId="51" fillId="6" borderId="28" xfId="0" applyNumberFormat="1" applyFont="1" applyFill="1" applyBorder="1" applyAlignment="1"/>
    <xf numFmtId="191" fontId="51" fillId="6" borderId="0" xfId="0" applyNumberFormat="1" applyFont="1" applyFill="1" applyBorder="1" applyAlignment="1"/>
    <xf numFmtId="0" fontId="51" fillId="6" borderId="29" xfId="0" applyFont="1" applyFill="1" applyBorder="1" applyAlignment="1"/>
    <xf numFmtId="191" fontId="51" fillId="6" borderId="29" xfId="0" applyNumberFormat="1" applyFont="1" applyFill="1" applyBorder="1" applyAlignment="1"/>
    <xf numFmtId="188" fontId="51" fillId="6" borderId="29" xfId="0" applyNumberFormat="1" applyFont="1" applyFill="1" applyBorder="1" applyAlignment="1"/>
    <xf numFmtId="188" fontId="51" fillId="6" borderId="28" xfId="0" applyNumberFormat="1" applyFont="1" applyFill="1" applyBorder="1" applyAlignment="1"/>
    <xf numFmtId="191" fontId="51" fillId="10" borderId="0" xfId="0" applyNumberFormat="1" applyFont="1" applyFill="1" applyBorder="1" applyAlignment="1"/>
    <xf numFmtId="0" fontId="51" fillId="10" borderId="0" xfId="0" applyFont="1" applyFill="1" applyBorder="1" applyAlignment="1"/>
    <xf numFmtId="188" fontId="51" fillId="10" borderId="0" xfId="0" applyNumberFormat="1" applyFont="1" applyFill="1" applyBorder="1" applyAlignment="1"/>
    <xf numFmtId="191" fontId="51" fillId="10" borderId="29" xfId="0" applyNumberFormat="1" applyFont="1" applyFill="1" applyBorder="1" applyAlignment="1"/>
    <xf numFmtId="0" fontId="51" fillId="10" borderId="29" xfId="0" applyFont="1" applyFill="1" applyBorder="1" applyAlignment="1"/>
    <xf numFmtId="188" fontId="51" fillId="10" borderId="29" xfId="0" applyNumberFormat="1" applyFont="1" applyFill="1" applyBorder="1" applyAlignment="1"/>
    <xf numFmtId="0" fontId="0" fillId="0" borderId="28" xfId="0" applyBorder="1">
      <alignment vertical="center"/>
    </xf>
    <xf numFmtId="38" fontId="0" fillId="0" borderId="28" xfId="0" applyNumberFormat="1" applyBorder="1">
      <alignment vertical="center"/>
    </xf>
    <xf numFmtId="38" fontId="0" fillId="0" borderId="0" xfId="0" applyNumberFormat="1" applyBorder="1">
      <alignment vertical="center"/>
    </xf>
    <xf numFmtId="0" fontId="0" fillId="0" borderId="29" xfId="0" applyBorder="1">
      <alignment vertical="center"/>
    </xf>
    <xf numFmtId="38" fontId="0" fillId="0" borderId="29" xfId="0" applyNumberFormat="1" applyBorder="1">
      <alignment vertical="center"/>
    </xf>
    <xf numFmtId="0" fontId="0" fillId="7" borderId="29" xfId="0" applyFont="1" applyFill="1" applyBorder="1">
      <alignment vertical="center"/>
    </xf>
    <xf numFmtId="38" fontId="0" fillId="7" borderId="30" xfId="0" applyNumberFormat="1" applyFont="1" applyFill="1" applyBorder="1">
      <alignment vertical="center"/>
    </xf>
    <xf numFmtId="0" fontId="0" fillId="7" borderId="28" xfId="0" applyFont="1" applyFill="1" applyBorder="1">
      <alignment vertical="center"/>
    </xf>
    <xf numFmtId="178" fontId="29" fillId="7" borderId="29" xfId="0" applyNumberFormat="1" applyFont="1" applyFill="1" applyBorder="1">
      <alignment vertical="center"/>
    </xf>
    <xf numFmtId="0" fontId="29" fillId="8" borderId="0" xfId="0" applyFont="1" applyFill="1" applyBorder="1" applyAlignment="1">
      <alignment horizontal="center" vertical="center"/>
    </xf>
    <xf numFmtId="0" fontId="29" fillId="0" borderId="0" xfId="0" applyFont="1" applyBorder="1" applyAlignment="1">
      <alignment horizontal="center" vertical="center"/>
    </xf>
    <xf numFmtId="38" fontId="29" fillId="7" borderId="29" xfId="1" applyFont="1" applyFill="1" applyBorder="1">
      <alignment vertical="center"/>
    </xf>
    <xf numFmtId="176" fontId="29" fillId="0" borderId="29" xfId="0" applyNumberFormat="1" applyFont="1" applyBorder="1">
      <alignment vertical="center"/>
    </xf>
    <xf numFmtId="176" fontId="29" fillId="7" borderId="29" xfId="0" applyNumberFormat="1" applyFont="1" applyFill="1" applyBorder="1">
      <alignment vertical="center"/>
    </xf>
    <xf numFmtId="0" fontId="8" fillId="0" borderId="30" xfId="0" applyFont="1" applyBorder="1">
      <alignment vertical="center"/>
    </xf>
    <xf numFmtId="0" fontId="8" fillId="0" borderId="0" xfId="0" applyFont="1" applyBorder="1">
      <alignment vertical="center"/>
    </xf>
    <xf numFmtId="178" fontId="8" fillId="0" borderId="0" xfId="0" applyNumberFormat="1" applyFont="1" applyBorder="1">
      <alignment vertical="center"/>
    </xf>
    <xf numFmtId="38" fontId="29" fillId="0" borderId="29" xfId="1" applyFont="1" applyBorder="1">
      <alignment vertical="center"/>
    </xf>
    <xf numFmtId="178" fontId="8" fillId="4" borderId="0" xfId="0" applyNumberFormat="1" applyFont="1" applyFill="1" applyBorder="1">
      <alignment vertical="center"/>
    </xf>
    <xf numFmtId="178" fontId="8" fillId="5" borderId="0" xfId="0" applyNumberFormat="1" applyFont="1" applyFill="1" applyBorder="1">
      <alignment vertical="center"/>
    </xf>
    <xf numFmtId="178" fontId="8" fillId="4" borderId="29" xfId="0" applyNumberFormat="1" applyFont="1" applyFill="1" applyBorder="1">
      <alignment vertical="center"/>
    </xf>
    <xf numFmtId="178" fontId="8" fillId="5" borderId="29" xfId="0" applyNumberFormat="1" applyFont="1" applyFill="1" applyBorder="1">
      <alignment vertical="center"/>
    </xf>
    <xf numFmtId="0" fontId="8" fillId="4" borderId="30" xfId="0" applyFont="1" applyFill="1" applyBorder="1">
      <alignment vertical="center"/>
    </xf>
    <xf numFmtId="0" fontId="8" fillId="5" borderId="30" xfId="0" applyFont="1" applyFill="1" applyBorder="1">
      <alignment vertical="center"/>
    </xf>
    <xf numFmtId="38" fontId="45" fillId="0" borderId="30" xfId="1" applyFont="1" applyBorder="1">
      <alignment vertical="center"/>
    </xf>
    <xf numFmtId="38" fontId="45" fillId="6" borderId="30" xfId="1" applyFont="1" applyFill="1" applyBorder="1">
      <alignment vertical="center"/>
    </xf>
    <xf numFmtId="38" fontId="45" fillId="8" borderId="30" xfId="1" applyFont="1" applyFill="1" applyBorder="1">
      <alignment vertical="center"/>
    </xf>
    <xf numFmtId="0" fontId="15" fillId="0" borderId="28" xfId="0" applyNumberFormat="1" applyFont="1" applyFill="1" applyBorder="1" applyAlignment="1" applyProtection="1">
      <alignment horizontal="centerContinuous" vertical="center"/>
    </xf>
    <xf numFmtId="3" fontId="16" fillId="0" borderId="29" xfId="0" applyNumberFormat="1" applyFont="1" applyFill="1" applyBorder="1" applyAlignment="1" applyProtection="1">
      <alignment horizontal="center" vertical="center"/>
    </xf>
    <xf numFmtId="192" fontId="43" fillId="0" borderId="0" xfId="1" applyNumberFormat="1" applyFont="1">
      <alignment vertical="center"/>
    </xf>
    <xf numFmtId="0" fontId="1" fillId="0" borderId="0" xfId="0" applyFont="1">
      <alignment vertical="center"/>
    </xf>
    <xf numFmtId="0" fontId="1" fillId="0" borderId="9" xfId="0" applyFont="1" applyBorder="1">
      <alignment vertical="center"/>
    </xf>
    <xf numFmtId="0" fontId="1" fillId="0" borderId="10" xfId="0" applyFont="1" applyBorder="1">
      <alignment vertical="center"/>
    </xf>
    <xf numFmtId="0" fontId="1" fillId="0" borderId="3" xfId="0" applyFont="1" applyBorder="1" applyAlignment="1">
      <alignment horizontal="center" vertical="center"/>
    </xf>
    <xf numFmtId="0" fontId="1" fillId="0" borderId="3" xfId="0" applyFont="1" applyBorder="1" applyAlignment="1">
      <alignment horizontal="center" vertical="center" wrapText="1"/>
    </xf>
    <xf numFmtId="0" fontId="1" fillId="7" borderId="3"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0" borderId="11" xfId="0" applyFont="1" applyBorder="1">
      <alignment vertical="center"/>
    </xf>
    <xf numFmtId="0" fontId="1" fillId="0" borderId="12" xfId="0" applyFont="1" applyBorder="1">
      <alignment vertical="center"/>
    </xf>
    <xf numFmtId="0" fontId="1" fillId="0" borderId="5" xfId="0" applyFont="1" applyBorder="1" applyAlignment="1">
      <alignment horizontal="center" vertical="center"/>
    </xf>
    <xf numFmtId="0" fontId="1" fillId="0" borderId="5" xfId="0" applyFont="1" applyBorder="1" applyAlignment="1">
      <alignment horizontal="center" vertical="center" wrapText="1"/>
    </xf>
    <xf numFmtId="0" fontId="1" fillId="0" borderId="1" xfId="0" applyFont="1" applyBorder="1">
      <alignment vertical="center"/>
    </xf>
    <xf numFmtId="0" fontId="1" fillId="0" borderId="6" xfId="0" applyFont="1" applyBorder="1">
      <alignment vertical="center"/>
    </xf>
    <xf numFmtId="181" fontId="1" fillId="0" borderId="2" xfId="0" applyNumberFormat="1"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13" xfId="0" applyFont="1" applyBorder="1">
      <alignment vertical="center"/>
    </xf>
    <xf numFmtId="0" fontId="1" fillId="0" borderId="25" xfId="0" applyFont="1" applyBorder="1">
      <alignment vertical="center"/>
    </xf>
    <xf numFmtId="181" fontId="1" fillId="0" borderId="18" xfId="0" applyNumberFormat="1" applyFont="1" applyBorder="1">
      <alignment vertical="center"/>
    </xf>
    <xf numFmtId="0" fontId="1" fillId="0" borderId="14" xfId="0" applyFont="1" applyBorder="1">
      <alignment vertical="center"/>
    </xf>
    <xf numFmtId="0" fontId="1" fillId="0" borderId="26" xfId="0" applyFont="1" applyBorder="1">
      <alignment vertical="center"/>
    </xf>
    <xf numFmtId="181" fontId="1" fillId="0" borderId="21" xfId="0" applyNumberFormat="1" applyFont="1" applyBorder="1">
      <alignment vertical="center"/>
    </xf>
    <xf numFmtId="0" fontId="1" fillId="0" borderId="15" xfId="0" applyFont="1" applyBorder="1">
      <alignment vertical="center"/>
    </xf>
    <xf numFmtId="0" fontId="1" fillId="0" borderId="27" xfId="0" applyFont="1" applyBorder="1">
      <alignment vertical="center"/>
    </xf>
    <xf numFmtId="181" fontId="1" fillId="0" borderId="24" xfId="0" applyNumberFormat="1" applyFont="1" applyBorder="1">
      <alignment vertical="center"/>
    </xf>
    <xf numFmtId="0" fontId="1" fillId="0" borderId="16" xfId="0" applyFont="1" applyBorder="1">
      <alignment vertical="center"/>
    </xf>
    <xf numFmtId="0" fontId="1" fillId="0" borderId="17" xfId="0" applyFont="1" applyBorder="1">
      <alignment vertical="center"/>
    </xf>
    <xf numFmtId="0" fontId="1" fillId="0" borderId="19" xfId="0" applyFont="1" applyBorder="1">
      <alignment vertical="center"/>
    </xf>
    <xf numFmtId="0" fontId="1" fillId="0" borderId="20" xfId="0" applyFont="1" applyBorder="1">
      <alignment vertical="center"/>
    </xf>
    <xf numFmtId="0" fontId="1" fillId="0" borderId="22" xfId="0" applyFont="1" applyBorder="1">
      <alignment vertical="center"/>
    </xf>
    <xf numFmtId="0" fontId="1" fillId="0" borderId="23" xfId="0" applyFont="1" applyBorder="1">
      <alignment vertical="center"/>
    </xf>
    <xf numFmtId="0" fontId="1" fillId="0" borderId="0" xfId="0" applyFont="1" applyBorder="1">
      <alignment vertical="center"/>
    </xf>
    <xf numFmtId="181" fontId="1" fillId="0" borderId="0" xfId="0" applyNumberFormat="1" applyFont="1" applyBorder="1">
      <alignment vertical="center"/>
    </xf>
    <xf numFmtId="178" fontId="29" fillId="0" borderId="2" xfId="0" applyNumberFormat="1" applyFont="1" applyFill="1" applyBorder="1">
      <alignment vertical="center"/>
    </xf>
    <xf numFmtId="181" fontId="29" fillId="0" borderId="3" xfId="0" applyNumberFormat="1" applyFont="1" applyBorder="1">
      <alignment vertical="center"/>
    </xf>
    <xf numFmtId="181" fontId="29" fillId="0" borderId="5" xfId="0" applyNumberFormat="1" applyFont="1" applyBorder="1">
      <alignment vertical="center"/>
    </xf>
    <xf numFmtId="181" fontId="29" fillId="0" borderId="4" xfId="0" applyNumberFormat="1" applyFont="1" applyBorder="1">
      <alignment vertical="center"/>
    </xf>
    <xf numFmtId="0" fontId="51" fillId="6" borderId="9" xfId="0" applyFont="1" applyFill="1" applyBorder="1" applyAlignment="1">
      <alignment horizontal="center" vertical="center"/>
    </xf>
    <xf numFmtId="0" fontId="51" fillId="7" borderId="10" xfId="0" applyFont="1" applyFill="1" applyBorder="1" applyAlignment="1">
      <alignment horizontal="center" vertical="center"/>
    </xf>
    <xf numFmtId="0" fontId="51" fillId="6" borderId="97" xfId="0" applyFont="1" applyFill="1" applyBorder="1" applyAlignment="1">
      <alignment horizontal="center" vertical="center"/>
    </xf>
    <xf numFmtId="0" fontId="51" fillId="6" borderId="111" xfId="0" applyFont="1" applyFill="1" applyBorder="1" applyAlignment="1">
      <alignment horizontal="center" vertical="center"/>
    </xf>
    <xf numFmtId="0" fontId="51" fillId="6" borderId="11" xfId="0" applyFont="1" applyFill="1" applyBorder="1" applyAlignment="1">
      <alignment vertical="center"/>
    </xf>
    <xf numFmtId="0" fontId="51" fillId="6" borderId="12" xfId="0" applyFont="1" applyFill="1" applyBorder="1" applyAlignment="1">
      <alignment vertical="center"/>
    </xf>
    <xf numFmtId="0" fontId="51" fillId="6" borderId="97" xfId="0" applyFont="1" applyFill="1" applyBorder="1" applyAlignment="1"/>
    <xf numFmtId="192" fontId="51" fillId="6" borderId="111" xfId="1" applyNumberFormat="1" applyFont="1" applyFill="1" applyBorder="1" applyAlignment="1"/>
    <xf numFmtId="188" fontId="51" fillId="6" borderId="1" xfId="0" applyNumberFormat="1" applyFont="1" applyFill="1" applyBorder="1" applyAlignment="1">
      <alignment horizontal="right"/>
    </xf>
    <xf numFmtId="192" fontId="51" fillId="6" borderId="6" xfId="1" applyNumberFormat="1" applyFont="1" applyFill="1" applyBorder="1" applyAlignment="1"/>
    <xf numFmtId="0" fontId="51" fillId="6" borderId="9" xfId="0" applyFont="1" applyFill="1" applyBorder="1" applyAlignment="1"/>
    <xf numFmtId="192" fontId="51" fillId="6" borderId="10" xfId="1" applyNumberFormat="1" applyFont="1" applyFill="1" applyBorder="1" applyAlignment="1"/>
    <xf numFmtId="192" fontId="51" fillId="10" borderId="111" xfId="1" applyNumberFormat="1" applyFont="1" applyFill="1" applyBorder="1" applyAlignment="1"/>
    <xf numFmtId="188" fontId="51" fillId="6" borderId="11" xfId="0" applyNumberFormat="1" applyFont="1" applyFill="1" applyBorder="1" applyAlignment="1"/>
    <xf numFmtId="192" fontId="51" fillId="10" borderId="12" xfId="1" applyNumberFormat="1" applyFont="1" applyFill="1" applyBorder="1" applyAlignment="1"/>
    <xf numFmtId="188" fontId="51" fillId="6" borderId="97" xfId="0" applyNumberFormat="1" applyFont="1" applyFill="1" applyBorder="1" applyAlignment="1"/>
    <xf numFmtId="0" fontId="51" fillId="6" borderId="11" xfId="0" applyFont="1" applyFill="1" applyBorder="1" applyAlignment="1"/>
    <xf numFmtId="192" fontId="51" fillId="6" borderId="12" xfId="1" applyNumberFormat="1" applyFont="1" applyFill="1" applyBorder="1" applyAlignment="1"/>
    <xf numFmtId="0" fontId="51" fillId="10" borderId="97" xfId="0" applyFont="1" applyFill="1" applyBorder="1" applyAlignment="1"/>
    <xf numFmtId="0" fontId="51" fillId="6" borderId="11"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9" xfId="0" applyFont="1" applyFill="1" applyBorder="1" applyAlignment="1">
      <alignment horizontal="left" vertical="center"/>
    </xf>
    <xf numFmtId="0" fontId="51" fillId="6" borderId="97" xfId="0" applyFont="1" applyFill="1" applyBorder="1" applyAlignment="1">
      <alignment horizontal="right" vertical="center"/>
    </xf>
    <xf numFmtId="192" fontId="51" fillId="10" borderId="111" xfId="1" applyNumberFormat="1" applyFont="1" applyFill="1" applyBorder="1" applyAlignment="1">
      <alignment horizontal="center"/>
    </xf>
    <xf numFmtId="0" fontId="51" fillId="6" borderId="11" xfId="0" applyFont="1" applyFill="1" applyBorder="1" applyAlignment="1">
      <alignment horizontal="right" vertical="center"/>
    </xf>
    <xf numFmtId="0" fontId="51" fillId="6" borderId="97" xfId="0" applyFont="1" applyFill="1" applyBorder="1" applyAlignment="1">
      <alignment horizontal="left" vertical="center"/>
    </xf>
    <xf numFmtId="0" fontId="51" fillId="6" borderId="11" xfId="0" applyFont="1" applyFill="1" applyBorder="1" applyAlignment="1">
      <alignment horizontal="left" vertical="center"/>
    </xf>
    <xf numFmtId="0" fontId="44" fillId="6" borderId="0" xfId="0" applyFont="1" applyFill="1">
      <alignment vertical="center"/>
    </xf>
    <xf numFmtId="0" fontId="0" fillId="6" borderId="0" xfId="0" applyFont="1" applyFill="1">
      <alignment vertical="center"/>
    </xf>
    <xf numFmtId="0" fontId="45" fillId="6" borderId="0" xfId="0" applyFont="1" applyFill="1" applyAlignment="1">
      <alignment horizontal="justify" vertical="center"/>
    </xf>
    <xf numFmtId="0" fontId="45" fillId="6" borderId="2"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45" fillId="6" borderId="111" xfId="0" applyFont="1" applyFill="1" applyBorder="1" applyAlignment="1">
      <alignment horizontal="justify" vertical="center" wrapText="1"/>
    </xf>
    <xf numFmtId="0" fontId="45" fillId="6" borderId="6" xfId="0" applyFont="1" applyFill="1" applyBorder="1" applyAlignment="1">
      <alignment horizontal="justify" vertical="center" wrapText="1"/>
    </xf>
    <xf numFmtId="0" fontId="45" fillId="6" borderId="10" xfId="0" applyFont="1" applyFill="1" applyBorder="1" applyAlignment="1">
      <alignment horizontal="justify" vertical="center" wrapText="1"/>
    </xf>
    <xf numFmtId="0" fontId="45" fillId="6" borderId="12" xfId="0" applyFont="1" applyFill="1" applyBorder="1" applyAlignment="1">
      <alignment horizontal="justify" vertical="center" wrapText="1"/>
    </xf>
    <xf numFmtId="0" fontId="41" fillId="6" borderId="12" xfId="0" applyFont="1" applyFill="1" applyBorder="1" applyAlignment="1"/>
    <xf numFmtId="178" fontId="29" fillId="7" borderId="4" xfId="0" applyNumberFormat="1" applyFont="1" applyFill="1" applyBorder="1">
      <alignment vertical="center"/>
    </xf>
    <xf numFmtId="180" fontId="29" fillId="0" borderId="28" xfId="0" applyNumberFormat="1" applyFont="1" applyBorder="1" applyAlignment="1">
      <alignment horizontal="center" vertical="center"/>
    </xf>
    <xf numFmtId="181" fontId="29" fillId="0" borderId="3" xfId="0" applyNumberFormat="1" applyFont="1" applyBorder="1" applyAlignment="1">
      <alignment horizontal="center" vertical="center"/>
    </xf>
    <xf numFmtId="178" fontId="29" fillId="0" borderId="28" xfId="0" applyNumberFormat="1" applyFont="1" applyBorder="1" applyAlignment="1">
      <alignment horizontal="center" vertical="center"/>
    </xf>
    <xf numFmtId="0" fontId="29" fillId="0" borderId="28" xfId="0" applyFont="1" applyBorder="1" applyAlignment="1">
      <alignment horizontal="center" vertical="center"/>
    </xf>
    <xf numFmtId="0" fontId="29" fillId="0" borderId="28" xfId="0" applyFont="1" applyBorder="1" applyAlignment="1">
      <alignment vertical="center"/>
    </xf>
    <xf numFmtId="181" fontId="29" fillId="0" borderId="28" xfId="0" applyNumberFormat="1" applyFont="1" applyBorder="1" applyAlignment="1">
      <alignment horizontal="center" vertical="center"/>
    </xf>
    <xf numFmtId="0" fontId="0" fillId="6" borderId="9" xfId="0" applyFont="1" applyFill="1" applyBorder="1">
      <alignment vertical="center"/>
    </xf>
    <xf numFmtId="0" fontId="0" fillId="6" borderId="10" xfId="0" applyFont="1" applyFill="1" applyBorder="1">
      <alignment vertical="center"/>
    </xf>
    <xf numFmtId="0" fontId="0" fillId="6" borderId="97" xfId="0" applyFont="1" applyFill="1" applyBorder="1">
      <alignment vertical="center"/>
    </xf>
    <xf numFmtId="0" fontId="0" fillId="6" borderId="111" xfId="0" applyFont="1" applyFill="1" applyBorder="1">
      <alignment vertical="center"/>
    </xf>
    <xf numFmtId="0" fontId="0" fillId="6" borderId="11" xfId="0" applyFont="1" applyFill="1" applyBorder="1">
      <alignment vertical="center"/>
    </xf>
    <xf numFmtId="0" fontId="0" fillId="6" borderId="12" xfId="0" applyFont="1" applyFill="1" applyBorder="1">
      <alignment vertical="center"/>
    </xf>
    <xf numFmtId="0" fontId="29" fillId="6" borderId="0" xfId="0" applyFont="1" applyFill="1">
      <alignment vertical="center"/>
    </xf>
    <xf numFmtId="178" fontId="29" fillId="6" borderId="0" xfId="0" applyNumberFormat="1" applyFont="1" applyFill="1">
      <alignment vertical="center"/>
    </xf>
    <xf numFmtId="180" fontId="29" fillId="6" borderId="0" xfId="0" applyNumberFormat="1" applyFont="1" applyFill="1">
      <alignment vertical="center"/>
    </xf>
    <xf numFmtId="177" fontId="29" fillId="6" borderId="0" xfId="0" applyNumberFormat="1" applyFont="1" applyFill="1">
      <alignment vertical="center"/>
    </xf>
    <xf numFmtId="181" fontId="29" fillId="6" borderId="0" xfId="0" applyNumberFormat="1" applyFont="1" applyFill="1">
      <alignment vertical="center"/>
    </xf>
    <xf numFmtId="0" fontId="30" fillId="6" borderId="0" xfId="0" applyFont="1" applyFill="1">
      <alignment vertical="center"/>
    </xf>
    <xf numFmtId="176" fontId="29" fillId="6" borderId="0" xfId="0" applyNumberFormat="1" applyFont="1" applyFill="1" applyBorder="1">
      <alignment vertical="center"/>
    </xf>
    <xf numFmtId="178" fontId="29" fillId="6" borderId="4" xfId="0" applyNumberFormat="1" applyFont="1" applyFill="1" applyBorder="1">
      <alignment vertical="center"/>
    </xf>
    <xf numFmtId="180" fontId="29" fillId="6" borderId="0" xfId="0" applyNumberFormat="1" applyFont="1" applyFill="1" applyBorder="1">
      <alignment vertical="center"/>
    </xf>
    <xf numFmtId="177" fontId="29" fillId="6" borderId="0" xfId="0" applyNumberFormat="1" applyFont="1" applyFill="1" applyBorder="1">
      <alignment vertical="center"/>
    </xf>
    <xf numFmtId="178" fontId="29" fillId="6" borderId="0" xfId="0" applyNumberFormat="1" applyFont="1" applyFill="1" applyBorder="1">
      <alignment vertical="center"/>
    </xf>
    <xf numFmtId="181" fontId="29" fillId="6" borderId="6" xfId="0" applyNumberFormat="1" applyFont="1" applyFill="1" applyBorder="1">
      <alignment vertical="center"/>
    </xf>
    <xf numFmtId="178" fontId="56" fillId="7" borderId="4" xfId="0" applyNumberFormat="1" applyFont="1" applyFill="1" applyBorder="1">
      <alignment vertical="center"/>
    </xf>
    <xf numFmtId="178" fontId="29" fillId="6" borderId="108" xfId="0" applyNumberFormat="1" applyFont="1" applyFill="1" applyBorder="1" applyAlignment="1">
      <alignment horizontal="center" vertical="center"/>
    </xf>
    <xf numFmtId="180" fontId="29" fillId="6" borderId="89" xfId="0" applyNumberFormat="1" applyFont="1" applyFill="1" applyBorder="1" applyAlignment="1">
      <alignment horizontal="center" vertical="center"/>
    </xf>
    <xf numFmtId="0" fontId="29" fillId="6" borderId="108" xfId="0" applyFont="1" applyFill="1" applyBorder="1" applyAlignment="1">
      <alignment horizontal="center" vertical="center"/>
    </xf>
    <xf numFmtId="181" fontId="29" fillId="6" borderId="107" xfId="0" applyNumberFormat="1" applyFont="1" applyFill="1" applyBorder="1" applyAlignment="1">
      <alignment horizontal="center" vertical="center"/>
    </xf>
    <xf numFmtId="0" fontId="29" fillId="6" borderId="124" xfId="0" applyFont="1" applyFill="1" applyBorder="1">
      <alignment vertical="center"/>
    </xf>
    <xf numFmtId="181" fontId="29" fillId="6" borderId="53" xfId="0" applyNumberFormat="1" applyFont="1" applyFill="1" applyBorder="1">
      <alignment vertical="center"/>
    </xf>
    <xf numFmtId="0" fontId="29" fillId="6" borderId="109" xfId="0" applyFont="1" applyFill="1" applyBorder="1">
      <alignment vertical="center"/>
    </xf>
    <xf numFmtId="181" fontId="29" fillId="6" borderId="110" xfId="0" applyNumberFormat="1" applyFont="1" applyFill="1" applyBorder="1">
      <alignment vertical="center"/>
    </xf>
    <xf numFmtId="0" fontId="29" fillId="6" borderId="103" xfId="0" applyFont="1" applyFill="1" applyBorder="1">
      <alignment vertical="center"/>
    </xf>
    <xf numFmtId="181" fontId="29" fillId="6" borderId="131" xfId="0" applyNumberFormat="1" applyFont="1" applyFill="1" applyBorder="1">
      <alignment vertical="center"/>
    </xf>
    <xf numFmtId="0" fontId="29" fillId="6" borderId="109" xfId="0" applyFont="1" applyFill="1" applyBorder="1" applyAlignment="1">
      <alignment horizontal="center" vertical="center"/>
    </xf>
    <xf numFmtId="182" fontId="29" fillId="6" borderId="0" xfId="0" applyNumberFormat="1" applyFont="1" applyFill="1" applyBorder="1">
      <alignment vertical="center"/>
    </xf>
    <xf numFmtId="0" fontId="29" fillId="6" borderId="93" xfId="0" applyFont="1" applyFill="1" applyBorder="1" applyAlignment="1">
      <alignment horizontal="center" vertical="center"/>
    </xf>
    <xf numFmtId="178" fontId="29" fillId="6" borderId="104" xfId="0" applyNumberFormat="1" applyFont="1" applyFill="1" applyBorder="1" applyAlignment="1">
      <alignment horizontal="center" vertical="center"/>
    </xf>
    <xf numFmtId="180" fontId="29" fillId="6" borderId="93" xfId="0" applyNumberFormat="1" applyFont="1" applyFill="1" applyBorder="1">
      <alignment vertical="center"/>
    </xf>
    <xf numFmtId="178" fontId="29" fillId="6" borderId="104" xfId="0" applyNumberFormat="1" applyFont="1" applyFill="1" applyBorder="1">
      <alignment vertical="center"/>
    </xf>
    <xf numFmtId="0" fontId="29" fillId="6" borderId="104" xfId="0" applyFont="1" applyFill="1" applyBorder="1">
      <alignment vertical="center"/>
    </xf>
    <xf numFmtId="177" fontId="29" fillId="6" borderId="93" xfId="0" applyNumberFormat="1" applyFont="1" applyFill="1" applyBorder="1">
      <alignment vertical="center"/>
    </xf>
    <xf numFmtId="181" fontId="29" fillId="6" borderId="105" xfId="0" applyNumberFormat="1" applyFont="1" applyFill="1" applyBorder="1">
      <alignment vertical="center"/>
    </xf>
    <xf numFmtId="0" fontId="29" fillId="6" borderId="113" xfId="0" applyFont="1" applyFill="1" applyBorder="1" applyAlignment="1">
      <alignment horizontal="center" vertical="center"/>
    </xf>
    <xf numFmtId="0" fontId="29" fillId="6" borderId="118" xfId="0" applyFont="1" applyFill="1" applyBorder="1">
      <alignment vertical="center"/>
    </xf>
    <xf numFmtId="0" fontId="29" fillId="6" borderId="110" xfId="0" applyFont="1" applyFill="1" applyBorder="1" applyAlignment="1">
      <alignment horizontal="center" vertical="center"/>
    </xf>
    <xf numFmtId="0" fontId="29" fillId="6" borderId="106" xfId="0" applyFont="1" applyFill="1" applyBorder="1" applyAlignment="1">
      <alignment horizontal="center" vertical="center"/>
    </xf>
    <xf numFmtId="178" fontId="29" fillId="6" borderId="89" xfId="0" applyNumberFormat="1" applyFont="1" applyFill="1" applyBorder="1">
      <alignment vertical="center"/>
    </xf>
    <xf numFmtId="178" fontId="29" fillId="7" borderId="108" xfId="0" applyNumberFormat="1" applyFont="1" applyFill="1" applyBorder="1">
      <alignment vertical="center"/>
    </xf>
    <xf numFmtId="180" fontId="29" fillId="6" borderId="89" xfId="0" applyNumberFormat="1" applyFont="1" applyFill="1" applyBorder="1">
      <alignment vertical="center"/>
    </xf>
    <xf numFmtId="178" fontId="29" fillId="6" borderId="108" xfId="0" applyNumberFormat="1" applyFont="1" applyFill="1" applyBorder="1">
      <alignment vertical="center"/>
    </xf>
    <xf numFmtId="177" fontId="29" fillId="6" borderId="89" xfId="0" applyNumberFormat="1" applyFont="1" applyFill="1" applyBorder="1">
      <alignment vertical="center"/>
    </xf>
    <xf numFmtId="181" fontId="29" fillId="6" borderId="107" xfId="0" applyNumberFormat="1" applyFont="1" applyFill="1" applyBorder="1">
      <alignment vertical="center"/>
    </xf>
    <xf numFmtId="0" fontId="29" fillId="6" borderId="107" xfId="0" applyFont="1" applyFill="1" applyBorder="1" applyAlignment="1">
      <alignment horizontal="center" vertical="center"/>
    </xf>
    <xf numFmtId="0" fontId="29" fillId="6" borderId="0" xfId="0" applyFont="1" applyFill="1" applyAlignment="1">
      <alignment horizontal="left" vertical="center"/>
    </xf>
    <xf numFmtId="177" fontId="29" fillId="6" borderId="2" xfId="0" applyNumberFormat="1" applyFont="1" applyFill="1" applyBorder="1">
      <alignment vertical="center"/>
    </xf>
    <xf numFmtId="183" fontId="29" fillId="6" borderId="2" xfId="0" applyNumberFormat="1" applyFont="1" applyFill="1" applyBorder="1">
      <alignment vertical="center"/>
    </xf>
    <xf numFmtId="177" fontId="29" fillId="7" borderId="2" xfId="0" applyNumberFormat="1" applyFont="1" applyFill="1" applyBorder="1">
      <alignment vertical="center"/>
    </xf>
    <xf numFmtId="177" fontId="29" fillId="6" borderId="133" xfId="0" applyNumberFormat="1" applyFont="1" applyFill="1" applyBorder="1">
      <alignment vertical="center"/>
    </xf>
    <xf numFmtId="177" fontId="29" fillId="6" borderId="134" xfId="0" applyNumberFormat="1" applyFont="1" applyFill="1" applyBorder="1">
      <alignment vertical="center"/>
    </xf>
    <xf numFmtId="0" fontId="29" fillId="6" borderId="135" xfId="0" applyFont="1" applyFill="1" applyBorder="1" applyAlignment="1">
      <alignment horizontal="left" vertical="center"/>
    </xf>
    <xf numFmtId="177" fontId="29" fillId="6" borderId="52" xfId="0" applyNumberFormat="1" applyFont="1" applyFill="1" applyBorder="1">
      <alignment vertical="center"/>
    </xf>
    <xf numFmtId="0" fontId="29" fillId="6" borderId="136" xfId="0" applyFont="1" applyFill="1" applyBorder="1" applyAlignment="1">
      <alignment horizontal="left" vertical="center"/>
    </xf>
    <xf numFmtId="177" fontId="29" fillId="6" borderId="131" xfId="0" applyNumberFormat="1" applyFont="1" applyFill="1" applyBorder="1">
      <alignment vertical="center"/>
    </xf>
    <xf numFmtId="177" fontId="29" fillId="6" borderId="102" xfId="0" applyNumberFormat="1" applyFont="1" applyFill="1" applyBorder="1">
      <alignment vertical="center"/>
    </xf>
    <xf numFmtId="183" fontId="29" fillId="6" borderId="52" xfId="0" applyNumberFormat="1" applyFont="1" applyFill="1" applyBorder="1">
      <alignment vertical="center"/>
    </xf>
    <xf numFmtId="0" fontId="29" fillId="6" borderId="132" xfId="0" applyFont="1" applyFill="1" applyBorder="1">
      <alignment vertical="center"/>
    </xf>
    <xf numFmtId="177" fontId="29" fillId="6" borderId="3" xfId="0" applyNumberFormat="1" applyFont="1" applyFill="1" applyBorder="1">
      <alignment vertical="center"/>
    </xf>
    <xf numFmtId="181" fontId="29" fillId="6" borderId="52" xfId="0" applyNumberFormat="1" applyFont="1" applyFill="1" applyBorder="1">
      <alignment vertical="center"/>
    </xf>
    <xf numFmtId="184" fontId="29" fillId="6" borderId="52" xfId="0" applyNumberFormat="1" applyFont="1" applyFill="1" applyBorder="1">
      <alignment vertical="center"/>
    </xf>
    <xf numFmtId="0" fontId="29" fillId="6" borderId="139" xfId="0" applyFont="1" applyFill="1" applyBorder="1" applyAlignment="1">
      <alignment horizontal="left" vertical="center"/>
    </xf>
    <xf numFmtId="0" fontId="29" fillId="6" borderId="140" xfId="0" applyFont="1" applyFill="1" applyBorder="1" applyAlignment="1">
      <alignment horizontal="left" vertical="center"/>
    </xf>
    <xf numFmtId="177" fontId="29" fillId="6" borderId="6" xfId="0" applyNumberFormat="1" applyFont="1" applyFill="1" applyBorder="1">
      <alignment vertical="center"/>
    </xf>
    <xf numFmtId="177" fontId="29" fillId="6" borderId="138" xfId="0" applyNumberFormat="1" applyFont="1" applyFill="1" applyBorder="1">
      <alignment vertical="center"/>
    </xf>
    <xf numFmtId="0" fontId="29" fillId="6" borderId="72" xfId="0" applyFont="1" applyFill="1" applyBorder="1" applyAlignment="1">
      <alignment horizontal="left" vertical="center"/>
    </xf>
    <xf numFmtId="0" fontId="29" fillId="6" borderId="130" xfId="0" applyFont="1" applyFill="1" applyBorder="1" applyAlignment="1">
      <alignment horizontal="left" vertical="center"/>
    </xf>
    <xf numFmtId="183" fontId="29" fillId="6" borderId="6" xfId="0" applyNumberFormat="1" applyFont="1" applyFill="1" applyBorder="1">
      <alignment vertical="center"/>
    </xf>
    <xf numFmtId="0" fontId="29" fillId="6" borderId="143" xfId="0" applyFont="1" applyFill="1" applyBorder="1">
      <alignment vertical="center"/>
    </xf>
    <xf numFmtId="0" fontId="29" fillId="6" borderId="144" xfId="0" applyFont="1" applyFill="1" applyBorder="1">
      <alignment vertical="center"/>
    </xf>
    <xf numFmtId="181" fontId="29" fillId="6" borderId="12" xfId="0" applyNumberFormat="1" applyFont="1" applyFill="1" applyBorder="1">
      <alignment vertical="center"/>
    </xf>
    <xf numFmtId="184" fontId="29" fillId="6" borderId="6" xfId="0" applyNumberFormat="1" applyFont="1" applyFill="1" applyBorder="1">
      <alignment vertical="center"/>
    </xf>
    <xf numFmtId="181" fontId="29" fillId="6" borderId="138" xfId="0" applyNumberFormat="1" applyFont="1" applyFill="1" applyBorder="1">
      <alignment vertical="center"/>
    </xf>
    <xf numFmtId="0" fontId="29" fillId="6" borderId="130" xfId="0" applyFont="1" applyFill="1" applyBorder="1" applyAlignment="1">
      <alignment horizontal="center" vertical="center"/>
    </xf>
    <xf numFmtId="0" fontId="29" fillId="6" borderId="145" xfId="0" applyFont="1" applyFill="1" applyBorder="1">
      <alignment vertical="center"/>
    </xf>
    <xf numFmtId="0" fontId="29" fillId="6" borderId="139" xfId="0" applyFont="1" applyFill="1" applyBorder="1">
      <alignment vertical="center"/>
    </xf>
    <xf numFmtId="0" fontId="29" fillId="6" borderId="140" xfId="0" applyFont="1" applyFill="1" applyBorder="1">
      <alignment vertical="center"/>
    </xf>
    <xf numFmtId="0" fontId="29" fillId="6" borderId="145" xfId="0" applyFont="1" applyFill="1" applyBorder="1" applyAlignment="1">
      <alignment horizontal="left" vertical="center"/>
    </xf>
    <xf numFmtId="177" fontId="29" fillId="6" borderId="12" xfId="0" applyNumberFormat="1" applyFont="1" applyFill="1" applyBorder="1">
      <alignment vertical="center"/>
    </xf>
    <xf numFmtId="177" fontId="29" fillId="6" borderId="53" xfId="0" applyNumberFormat="1" applyFont="1" applyFill="1" applyBorder="1">
      <alignment vertical="center"/>
    </xf>
    <xf numFmtId="0" fontId="29" fillId="6" borderId="130" xfId="0" applyFont="1" applyFill="1" applyBorder="1">
      <alignment vertical="center"/>
    </xf>
    <xf numFmtId="177" fontId="29" fillId="6" borderId="144" xfId="0" applyNumberFormat="1" applyFont="1" applyFill="1" applyBorder="1">
      <alignment vertical="center"/>
    </xf>
    <xf numFmtId="177" fontId="29" fillId="6" borderId="143" xfId="0" applyNumberFormat="1" applyFont="1" applyFill="1" applyBorder="1">
      <alignment vertical="center"/>
    </xf>
    <xf numFmtId="0" fontId="29" fillId="6" borderId="83" xfId="0" applyFont="1" applyFill="1" applyBorder="1" applyAlignment="1">
      <alignment horizontal="left" vertical="center"/>
    </xf>
    <xf numFmtId="183" fontId="29" fillId="6" borderId="5" xfId="0" applyNumberFormat="1" applyFont="1" applyFill="1" applyBorder="1">
      <alignment vertical="center"/>
    </xf>
    <xf numFmtId="183" fontId="29" fillId="6" borderId="53" xfId="0" applyNumberFormat="1" applyFont="1" applyFill="1" applyBorder="1">
      <alignment vertical="center"/>
    </xf>
    <xf numFmtId="0" fontId="29" fillId="6" borderId="141" xfId="0" applyFont="1" applyFill="1" applyBorder="1" applyAlignment="1">
      <alignment horizontal="left" vertical="center"/>
    </xf>
    <xf numFmtId="177" fontId="29" fillId="6" borderId="142" xfId="0" applyNumberFormat="1" applyFont="1" applyFill="1" applyBorder="1">
      <alignment vertical="center"/>
    </xf>
    <xf numFmtId="183" fontId="29" fillId="6" borderId="12" xfId="0" applyNumberFormat="1" applyFont="1" applyFill="1" applyBorder="1">
      <alignment vertical="center"/>
    </xf>
    <xf numFmtId="0" fontId="29" fillId="6" borderId="37" xfId="0" applyFont="1" applyFill="1" applyBorder="1" applyAlignment="1">
      <alignment horizontal="left" vertical="center"/>
    </xf>
    <xf numFmtId="183" fontId="29" fillId="6" borderId="10" xfId="0" applyNumberFormat="1" applyFont="1" applyFill="1" applyBorder="1">
      <alignment vertical="center"/>
    </xf>
    <xf numFmtId="183" fontId="29" fillId="6" borderId="3" xfId="0" applyNumberFormat="1" applyFont="1" applyFill="1" applyBorder="1">
      <alignment vertical="center"/>
    </xf>
    <xf numFmtId="183" fontId="29" fillId="6" borderId="40" xfId="0" applyNumberFormat="1" applyFont="1" applyFill="1" applyBorder="1">
      <alignment vertical="center"/>
    </xf>
    <xf numFmtId="183" fontId="29" fillId="6" borderId="144" xfId="0" applyNumberFormat="1" applyFont="1" applyFill="1" applyBorder="1">
      <alignment vertical="center"/>
    </xf>
    <xf numFmtId="183" fontId="29" fillId="6" borderId="142" xfId="0" applyNumberFormat="1" applyFont="1" applyFill="1" applyBorder="1">
      <alignment vertical="center"/>
    </xf>
    <xf numFmtId="183" fontId="29" fillId="6" borderId="143" xfId="0" applyNumberFormat="1" applyFont="1" applyFill="1" applyBorder="1">
      <alignment vertical="center"/>
    </xf>
    <xf numFmtId="177" fontId="29" fillId="7" borderId="5" xfId="0" applyNumberFormat="1" applyFont="1" applyFill="1" applyBorder="1">
      <alignment vertical="center"/>
    </xf>
    <xf numFmtId="177" fontId="29" fillId="6" borderId="40" xfId="0" applyNumberFormat="1" applyFont="1" applyFill="1" applyBorder="1">
      <alignment vertical="center"/>
    </xf>
    <xf numFmtId="177" fontId="29" fillId="7" borderId="3" xfId="0" applyNumberFormat="1" applyFont="1" applyFill="1" applyBorder="1">
      <alignment vertical="center"/>
    </xf>
    <xf numFmtId="177" fontId="29" fillId="7" borderId="142" xfId="0" applyNumberFormat="1" applyFont="1" applyFill="1" applyBorder="1">
      <alignment vertical="center"/>
    </xf>
    <xf numFmtId="177" fontId="29" fillId="7" borderId="144" xfId="0" applyNumberFormat="1" applyFont="1" applyFill="1" applyBorder="1">
      <alignment vertical="center"/>
    </xf>
    <xf numFmtId="177" fontId="29" fillId="6" borderId="5" xfId="0" applyNumberFormat="1" applyFont="1" applyFill="1" applyBorder="1">
      <alignment vertical="center"/>
    </xf>
    <xf numFmtId="177" fontId="29" fillId="6" borderId="10" xfId="0" applyNumberFormat="1" applyFont="1" applyFill="1" applyBorder="1">
      <alignment vertical="center"/>
    </xf>
    <xf numFmtId="178" fontId="29" fillId="6" borderId="146" xfId="0" applyNumberFormat="1" applyFont="1" applyFill="1" applyBorder="1">
      <alignment vertical="center"/>
    </xf>
    <xf numFmtId="178" fontId="56" fillId="7" borderId="142" xfId="0" applyNumberFormat="1" applyFont="1" applyFill="1" applyBorder="1">
      <alignment vertical="center"/>
    </xf>
    <xf numFmtId="180" fontId="29" fillId="6" borderId="146" xfId="0" applyNumberFormat="1" applyFont="1" applyFill="1" applyBorder="1">
      <alignment vertical="center"/>
    </xf>
    <xf numFmtId="177" fontId="29" fillId="6" borderId="146" xfId="0" applyNumberFormat="1" applyFont="1" applyFill="1" applyBorder="1">
      <alignment vertical="center"/>
    </xf>
    <xf numFmtId="181" fontId="29" fillId="6" borderId="143" xfId="0" applyNumberFormat="1" applyFont="1" applyFill="1" applyBorder="1">
      <alignment vertical="center"/>
    </xf>
    <xf numFmtId="178" fontId="29" fillId="7" borderId="142" xfId="0" applyNumberFormat="1" applyFont="1" applyFill="1" applyBorder="1">
      <alignment vertical="center"/>
    </xf>
    <xf numFmtId="0" fontId="29" fillId="6" borderId="146" xfId="0" applyFont="1" applyFill="1" applyBorder="1">
      <alignment vertical="center"/>
    </xf>
    <xf numFmtId="181" fontId="29" fillId="6" borderId="147" xfId="0" applyNumberFormat="1" applyFont="1" applyFill="1" applyBorder="1">
      <alignment vertical="center"/>
    </xf>
    <xf numFmtId="0" fontId="29" fillId="6" borderId="150" xfId="0" applyFont="1" applyFill="1" applyBorder="1">
      <alignment vertical="center"/>
    </xf>
    <xf numFmtId="182" fontId="29" fillId="6" borderId="118" xfId="0" applyNumberFormat="1" applyFont="1" applyFill="1" applyBorder="1">
      <alignment vertical="center"/>
    </xf>
    <xf numFmtId="178" fontId="29" fillId="7" borderId="6" xfId="0" applyNumberFormat="1" applyFont="1" applyFill="1" applyBorder="1">
      <alignment vertical="center"/>
    </xf>
    <xf numFmtId="178" fontId="29" fillId="7" borderId="151" xfId="0" applyNumberFormat="1" applyFont="1" applyFill="1" applyBorder="1">
      <alignment vertical="center"/>
    </xf>
    <xf numFmtId="178" fontId="29" fillId="7" borderId="125" xfId="0" applyNumberFormat="1" applyFont="1" applyFill="1" applyBorder="1">
      <alignment vertical="center"/>
    </xf>
    <xf numFmtId="0" fontId="29" fillId="6" borderId="152" xfId="0" applyFont="1" applyFill="1" applyBorder="1">
      <alignment vertical="center"/>
    </xf>
    <xf numFmtId="0" fontId="29" fillId="6" borderId="147" xfId="0" applyFont="1" applyFill="1" applyBorder="1" applyAlignment="1">
      <alignment horizontal="center" vertical="center"/>
    </xf>
    <xf numFmtId="0" fontId="29" fillId="6" borderId="144" xfId="0" applyFont="1" applyFill="1" applyBorder="1" applyAlignment="1">
      <alignment horizontal="center" vertical="center"/>
    </xf>
    <xf numFmtId="178" fontId="29" fillId="7" borderId="12" xfId="0" applyNumberFormat="1" applyFont="1" applyFill="1" applyBorder="1">
      <alignment vertical="center"/>
    </xf>
    <xf numFmtId="182" fontId="29" fillId="6" borderId="153" xfId="0" applyNumberFormat="1" applyFont="1" applyFill="1" applyBorder="1">
      <alignment vertical="center"/>
    </xf>
    <xf numFmtId="0" fontId="29" fillId="6" borderId="147" xfId="0" applyFont="1" applyFill="1" applyBorder="1">
      <alignment vertical="center"/>
    </xf>
    <xf numFmtId="0" fontId="29" fillId="6" borderId="125" xfId="0" applyFont="1" applyFill="1" applyBorder="1">
      <alignment vertical="center"/>
    </xf>
    <xf numFmtId="0" fontId="29" fillId="6" borderId="151" xfId="0" applyFont="1" applyFill="1" applyBorder="1">
      <alignment vertical="center"/>
    </xf>
    <xf numFmtId="0" fontId="29" fillId="6" borderId="98" xfId="0" applyFont="1" applyFill="1" applyBorder="1" applyAlignment="1">
      <alignment horizontal="center" vertical="center"/>
    </xf>
    <xf numFmtId="38" fontId="29" fillId="7" borderId="84" xfId="1" applyFont="1" applyFill="1" applyBorder="1">
      <alignment vertical="center"/>
    </xf>
    <xf numFmtId="178" fontId="29" fillId="7" borderId="141" xfId="0" applyNumberFormat="1" applyFont="1" applyFill="1" applyBorder="1">
      <alignment vertical="center"/>
    </xf>
    <xf numFmtId="180" fontId="29" fillId="6" borderId="104" xfId="0" applyNumberFormat="1" applyFont="1" applyFill="1" applyBorder="1">
      <alignment vertical="center"/>
    </xf>
    <xf numFmtId="180" fontId="29" fillId="6" borderId="4" xfId="0" applyNumberFormat="1" applyFont="1" applyFill="1" applyBorder="1">
      <alignment vertical="center"/>
    </xf>
    <xf numFmtId="180" fontId="29" fillId="6" borderId="108" xfId="0" applyNumberFormat="1" applyFont="1" applyFill="1" applyBorder="1" applyAlignment="1">
      <alignment horizontal="center" vertical="center"/>
    </xf>
    <xf numFmtId="177" fontId="29" fillId="6" borderId="104" xfId="0" applyNumberFormat="1" applyFont="1" applyFill="1" applyBorder="1">
      <alignment vertical="center"/>
    </xf>
    <xf numFmtId="177" fontId="29" fillId="6" borderId="4" xfId="0" applyNumberFormat="1" applyFont="1" applyFill="1" applyBorder="1">
      <alignment vertical="center"/>
    </xf>
    <xf numFmtId="177" fontId="29" fillId="6" borderId="108" xfId="0" applyNumberFormat="1" applyFont="1" applyFill="1" applyBorder="1">
      <alignment vertical="center"/>
    </xf>
    <xf numFmtId="180" fontId="29" fillId="6" borderId="108" xfId="0" applyNumberFormat="1" applyFont="1" applyFill="1" applyBorder="1">
      <alignment vertical="center"/>
    </xf>
    <xf numFmtId="178" fontId="29" fillId="7" borderId="95" xfId="0" applyNumberFormat="1" applyFont="1" applyFill="1" applyBorder="1">
      <alignment vertical="center"/>
    </xf>
    <xf numFmtId="178" fontId="29" fillId="7" borderId="84" xfId="0" applyNumberFormat="1" applyFont="1" applyFill="1" applyBorder="1">
      <alignment vertical="center"/>
    </xf>
    <xf numFmtId="0" fontId="45" fillId="6" borderId="4" xfId="0" applyFont="1" applyFill="1" applyBorder="1" applyAlignment="1">
      <alignment horizontal="center" vertical="center" wrapText="1"/>
    </xf>
    <xf numFmtId="0" fontId="57" fillId="6" borderId="0" xfId="0" applyFont="1" applyFill="1">
      <alignment vertical="center"/>
    </xf>
    <xf numFmtId="0" fontId="0" fillId="6" borderId="2" xfId="0" applyFont="1" applyFill="1" applyBorder="1">
      <alignment vertical="center"/>
    </xf>
    <xf numFmtId="0" fontId="45" fillId="6" borderId="4" xfId="0" applyFont="1" applyFill="1" applyBorder="1" applyAlignment="1">
      <alignment horizontal="center" vertical="center" wrapText="1"/>
    </xf>
    <xf numFmtId="0" fontId="45" fillId="6" borderId="3" xfId="0" applyFont="1" applyFill="1" applyBorder="1" applyAlignment="1">
      <alignment horizontal="center" vertical="center" wrapText="1"/>
    </xf>
    <xf numFmtId="0" fontId="45" fillId="6" borderId="5" xfId="0" applyFont="1" applyFill="1" applyBorder="1" applyAlignment="1">
      <alignment horizontal="center" vertical="center" wrapText="1"/>
    </xf>
    <xf numFmtId="0" fontId="55" fillId="0" borderId="0" xfId="0" applyFont="1" applyAlignment="1">
      <alignment horizontal="left" vertical="center"/>
    </xf>
    <xf numFmtId="0" fontId="29" fillId="6" borderId="148" xfId="0" applyFont="1" applyFill="1" applyBorder="1" applyAlignment="1">
      <alignment horizontal="center" vertical="center"/>
    </xf>
    <xf numFmtId="0" fontId="29" fillId="6" borderId="137" xfId="0" applyFont="1" applyFill="1" applyBorder="1" applyAlignment="1">
      <alignment horizontal="center" vertical="center"/>
    </xf>
    <xf numFmtId="177" fontId="29" fillId="6" borderId="149" xfId="0" applyNumberFormat="1" applyFont="1" applyFill="1" applyBorder="1" applyAlignment="1">
      <alignment horizontal="center" vertical="center"/>
    </xf>
    <xf numFmtId="177" fontId="29" fillId="6" borderId="137" xfId="0" applyNumberFormat="1" applyFont="1" applyFill="1" applyBorder="1" applyAlignment="1">
      <alignment horizontal="center" vertical="center"/>
    </xf>
    <xf numFmtId="0" fontId="29" fillId="0" borderId="28" xfId="0" applyFont="1" applyBorder="1" applyAlignment="1">
      <alignment horizontal="center" vertical="center"/>
    </xf>
    <xf numFmtId="177" fontId="29" fillId="0" borderId="28" xfId="0" applyNumberFormat="1" applyFont="1" applyBorder="1" applyAlignment="1">
      <alignment horizontal="center" vertical="center"/>
    </xf>
    <xf numFmtId="0" fontId="25" fillId="0" borderId="0" xfId="0" applyNumberFormat="1" applyFont="1" applyBorder="1" applyAlignment="1">
      <alignment vertical="center"/>
    </xf>
    <xf numFmtId="3" fontId="18" fillId="0" borderId="114" xfId="0" applyNumberFormat="1" applyFont="1" applyBorder="1" applyAlignment="1">
      <alignment horizontal="center"/>
    </xf>
    <xf numFmtId="3" fontId="18" fillId="0" borderId="115" xfId="0" applyNumberFormat="1" applyFont="1" applyBorder="1" applyAlignment="1">
      <alignment horizontal="center"/>
    </xf>
    <xf numFmtId="3" fontId="18" fillId="0" borderId="116" xfId="0" applyNumberFormat="1" applyFont="1" applyBorder="1" applyAlignment="1">
      <alignment horizontal="center"/>
    </xf>
    <xf numFmtId="3" fontId="18" fillId="0" borderId="117" xfId="0" applyNumberFormat="1" applyFont="1" applyBorder="1" applyAlignment="1">
      <alignment horizontal="center"/>
    </xf>
    <xf numFmtId="0" fontId="18" fillId="0" borderId="106" xfId="0" applyNumberFormat="1" applyFont="1" applyBorder="1" applyAlignment="1">
      <alignment horizontal="center" vertical="center"/>
    </xf>
    <xf numFmtId="0" fontId="18" fillId="0" borderId="113" xfId="0" applyNumberFormat="1" applyFont="1" applyBorder="1" applyAlignment="1">
      <alignment horizontal="center" vertical="center"/>
    </xf>
    <xf numFmtId="0" fontId="18" fillId="0" borderId="103" xfId="0" applyNumberFormat="1" applyFont="1" applyBorder="1" applyAlignment="1">
      <alignment horizontal="center" vertical="center"/>
    </xf>
    <xf numFmtId="0" fontId="18" fillId="0" borderId="118" xfId="0" applyNumberFormat="1" applyFont="1" applyBorder="1" applyAlignment="1">
      <alignment horizontal="center" vertical="center"/>
    </xf>
    <xf numFmtId="0" fontId="18" fillId="0" borderId="119" xfId="0" applyNumberFormat="1" applyFont="1" applyBorder="1" applyAlignment="1">
      <alignment horizontal="center" vertical="center"/>
    </xf>
    <xf numFmtId="0" fontId="18" fillId="0" borderId="120" xfId="0" applyFont="1" applyBorder="1" applyAlignment="1">
      <alignment horizontal="center" vertical="center"/>
    </xf>
    <xf numFmtId="3" fontId="18" fillId="0" borderId="121" xfId="0" applyNumberFormat="1" applyFont="1" applyBorder="1" applyAlignment="1">
      <alignment horizontal="center"/>
    </xf>
    <xf numFmtId="0" fontId="0" fillId="7" borderId="106" xfId="0" applyFill="1" applyBorder="1" applyAlignment="1">
      <alignment horizontal="center" vertical="center" wrapText="1"/>
    </xf>
    <xf numFmtId="0" fontId="0" fillId="7" borderId="89" xfId="0" applyFill="1" applyBorder="1" applyAlignment="1">
      <alignment horizontal="center" vertical="center" wrapText="1"/>
    </xf>
    <xf numFmtId="0" fontId="0" fillId="7" borderId="113" xfId="0" applyFill="1" applyBorder="1" applyAlignment="1">
      <alignment horizontal="center" vertical="center" wrapText="1"/>
    </xf>
    <xf numFmtId="0" fontId="0" fillId="7" borderId="109" xfId="0" applyFill="1" applyBorder="1" applyAlignment="1">
      <alignment horizontal="center" vertical="center" wrapText="1"/>
    </xf>
    <xf numFmtId="0" fontId="0" fillId="7" borderId="0" xfId="0" applyFill="1" applyBorder="1" applyAlignment="1">
      <alignment horizontal="center" vertical="center" wrapText="1"/>
    </xf>
    <xf numFmtId="0" fontId="0" fillId="7" borderId="78" xfId="0" applyFill="1" applyBorder="1" applyAlignment="1">
      <alignment horizontal="center" vertical="center" wrapText="1"/>
    </xf>
    <xf numFmtId="0" fontId="41" fillId="7" borderId="122" xfId="0" applyNumberFormat="1" applyFont="1" applyFill="1" applyBorder="1" applyAlignment="1">
      <alignment horizontal="center" vertical="center" shrinkToFit="1"/>
    </xf>
    <xf numFmtId="0" fontId="41" fillId="7" borderId="101" xfId="0" applyNumberFormat="1" applyFont="1" applyFill="1" applyBorder="1" applyAlignment="1">
      <alignment horizontal="center" vertical="center" shrinkToFit="1"/>
    </xf>
    <xf numFmtId="0" fontId="41" fillId="7" borderId="123" xfId="0" applyNumberFormat="1" applyFont="1" applyFill="1" applyBorder="1" applyAlignment="1">
      <alignment horizontal="center" vertical="center" shrinkToFit="1"/>
    </xf>
    <xf numFmtId="0" fontId="41" fillId="0" borderId="106" xfId="0" applyFont="1" applyFill="1" applyBorder="1" applyAlignment="1">
      <alignment horizontal="distributed" vertical="center"/>
    </xf>
    <xf numFmtId="0" fontId="41" fillId="0" borderId="109" xfId="0" applyFont="1" applyFill="1" applyBorder="1" applyAlignment="1">
      <alignment horizontal="distributed" vertical="center"/>
    </xf>
    <xf numFmtId="0" fontId="41" fillId="0" borderId="103" xfId="0" applyFont="1" applyFill="1" applyBorder="1" applyAlignment="1">
      <alignment horizontal="distributed" vertical="center"/>
    </xf>
    <xf numFmtId="49" fontId="41" fillId="0" borderId="107" xfId="0" applyNumberFormat="1" applyFont="1" applyFill="1" applyBorder="1" applyAlignment="1">
      <alignment horizontal="distributed" vertical="center" justifyLastLine="1"/>
    </xf>
    <xf numFmtId="49" fontId="41" fillId="0" borderId="110" xfId="0" applyNumberFormat="1" applyFont="1" applyFill="1" applyBorder="1" applyAlignment="1">
      <alignment horizontal="distributed" vertical="center" justifyLastLine="1"/>
    </xf>
    <xf numFmtId="0" fontId="41" fillId="0" borderId="105" xfId="0" applyFont="1" applyFill="1" applyBorder="1" applyAlignment="1">
      <alignment horizontal="distributed" vertical="center" justifyLastLine="1"/>
    </xf>
    <xf numFmtId="0" fontId="42" fillId="7" borderId="106" xfId="0" applyFont="1" applyFill="1" applyBorder="1" applyAlignment="1">
      <alignment horizontal="distributed" vertical="center" justifyLastLine="1"/>
    </xf>
    <xf numFmtId="0" fontId="42" fillId="7" borderId="89" xfId="0" applyFont="1" applyFill="1" applyBorder="1" applyAlignment="1">
      <alignment horizontal="distributed" vertical="center" justifyLastLine="1"/>
    </xf>
    <xf numFmtId="0" fontId="42" fillId="7" borderId="89" xfId="0" applyFont="1" applyFill="1" applyBorder="1" applyAlignment="1">
      <alignment horizontal="distributed" vertical="center" wrapText="1"/>
    </xf>
    <xf numFmtId="0" fontId="42" fillId="7" borderId="113" xfId="0" applyFont="1" applyFill="1" applyBorder="1" applyAlignment="1">
      <alignment horizontal="distributed" vertical="center" justifyLastLine="1"/>
    </xf>
    <xf numFmtId="0" fontId="42" fillId="7" borderId="124" xfId="0" applyFont="1" applyFill="1" applyBorder="1" applyAlignment="1">
      <alignment horizontal="distributed" vertical="center" justifyLastLine="1"/>
    </xf>
    <xf numFmtId="0" fontId="42" fillId="7" borderId="29" xfId="0" applyFont="1" applyFill="1" applyBorder="1" applyAlignment="1">
      <alignment horizontal="distributed" vertical="center" justifyLastLine="1"/>
    </xf>
    <xf numFmtId="0" fontId="42" fillId="7" borderId="125" xfId="0" applyFont="1" applyFill="1" applyBorder="1" applyAlignment="1">
      <alignment horizontal="distributed" vertical="center" justifyLastLine="1"/>
    </xf>
    <xf numFmtId="0" fontId="42" fillId="7" borderId="106" xfId="0" applyFont="1" applyFill="1" applyBorder="1" applyAlignment="1">
      <alignment horizontal="distributed" vertical="center" wrapText="1" justifyLastLine="1"/>
    </xf>
    <xf numFmtId="0" fontId="0" fillId="7" borderId="89" xfId="0" applyFont="1" applyFill="1" applyBorder="1" applyAlignment="1">
      <alignment horizontal="distributed" vertical="center" wrapText="1" justifyLastLine="1"/>
    </xf>
    <xf numFmtId="0" fontId="0" fillId="7" borderId="113" xfId="0" applyFont="1" applyFill="1" applyBorder="1" applyAlignment="1">
      <alignment horizontal="distributed" vertical="center" wrapText="1" justifyLastLine="1"/>
    </xf>
    <xf numFmtId="0" fontId="0" fillId="7" borderId="124" xfId="0" applyFont="1" applyFill="1" applyBorder="1" applyAlignment="1">
      <alignment horizontal="distributed" vertical="center" wrapText="1" justifyLastLine="1"/>
    </xf>
    <xf numFmtId="0" fontId="0" fillId="7" borderId="29" xfId="0" applyFont="1" applyFill="1" applyBorder="1" applyAlignment="1">
      <alignment horizontal="distributed" vertical="center" wrapText="1" justifyLastLine="1"/>
    </xf>
    <xf numFmtId="0" fontId="0" fillId="7" borderId="125" xfId="0" applyFont="1" applyFill="1" applyBorder="1" applyAlignment="1">
      <alignment horizontal="distributed" vertical="center" wrapText="1" justifyLastLine="1"/>
    </xf>
    <xf numFmtId="0" fontId="42" fillId="0" borderId="106" xfId="0" applyFont="1" applyFill="1" applyBorder="1" applyAlignment="1">
      <alignment horizontal="distributed" vertical="center" wrapText="1" justifyLastLine="1"/>
    </xf>
    <xf numFmtId="0" fontId="0" fillId="0" borderId="89" xfId="0" applyFont="1" applyFill="1" applyBorder="1" applyAlignment="1">
      <alignment horizontal="distributed" vertical="center" wrapText="1" justifyLastLine="1"/>
    </xf>
    <xf numFmtId="0" fontId="0" fillId="0" borderId="113" xfId="0" applyFont="1" applyFill="1" applyBorder="1" applyAlignment="1">
      <alignment horizontal="distributed" vertical="center" wrapText="1" justifyLastLine="1"/>
    </xf>
    <xf numFmtId="0" fontId="0" fillId="0" borderId="124" xfId="0" applyFont="1" applyFill="1" applyBorder="1" applyAlignment="1">
      <alignment horizontal="distributed" vertical="center" wrapText="1" justifyLastLine="1"/>
    </xf>
    <xf numFmtId="0" fontId="0" fillId="0" borderId="29" xfId="0" applyFont="1" applyFill="1" applyBorder="1" applyAlignment="1">
      <alignment horizontal="distributed" vertical="center" wrapText="1" justifyLastLine="1"/>
    </xf>
    <xf numFmtId="0" fontId="0" fillId="0" borderId="125" xfId="0" applyFont="1" applyFill="1" applyBorder="1" applyAlignment="1">
      <alignment horizontal="distributed" vertical="center" wrapText="1" justifyLastLine="1"/>
    </xf>
    <xf numFmtId="0" fontId="42" fillId="7" borderId="106" xfId="0" applyFont="1" applyFill="1" applyBorder="1" applyAlignment="1">
      <alignment horizontal="distributed" vertical="center" indent="3"/>
    </xf>
    <xf numFmtId="0" fontId="0" fillId="7" borderId="89" xfId="0" applyFont="1" applyFill="1" applyBorder="1" applyAlignment="1">
      <alignment horizontal="distributed" vertical="center"/>
    </xf>
    <xf numFmtId="0" fontId="0" fillId="7" borderId="113" xfId="0" applyFont="1" applyFill="1" applyBorder="1" applyAlignment="1">
      <alignment horizontal="distributed" vertical="center"/>
    </xf>
    <xf numFmtId="0" fontId="0" fillId="7" borderId="124" xfId="0" applyFont="1" applyFill="1" applyBorder="1" applyAlignment="1">
      <alignment horizontal="distributed" vertical="center"/>
    </xf>
    <xf numFmtId="0" fontId="0" fillId="7" borderId="29" xfId="0" applyFont="1" applyFill="1" applyBorder="1" applyAlignment="1">
      <alignment horizontal="distributed" vertical="center"/>
    </xf>
    <xf numFmtId="0" fontId="0" fillId="7" borderId="125" xfId="0" applyFont="1" applyFill="1" applyBorder="1" applyAlignment="1">
      <alignment horizontal="distributed" vertical="center"/>
    </xf>
    <xf numFmtId="0" fontId="42" fillId="7" borderId="89" xfId="0" applyFont="1" applyFill="1" applyBorder="1" applyAlignment="1">
      <alignment horizontal="distributed" vertical="center" indent="3"/>
    </xf>
    <xf numFmtId="0" fontId="42" fillId="7" borderId="113" xfId="0" applyFont="1" applyFill="1" applyBorder="1" applyAlignment="1">
      <alignment horizontal="distributed" vertical="center" indent="3"/>
    </xf>
    <xf numFmtId="0" fontId="42" fillId="7" borderId="124" xfId="0" applyFont="1" applyFill="1" applyBorder="1" applyAlignment="1">
      <alignment horizontal="distributed" vertical="center" indent="3"/>
    </xf>
    <xf numFmtId="0" fontId="42" fillId="7" borderId="29" xfId="0" applyFont="1" applyFill="1" applyBorder="1" applyAlignment="1">
      <alignment horizontal="distributed" vertical="center" indent="3"/>
    </xf>
    <xf numFmtId="0" fontId="42" fillId="7" borderId="125" xfId="0" applyFont="1" applyFill="1" applyBorder="1" applyAlignment="1">
      <alignment horizontal="distributed" vertical="center" indent="3"/>
    </xf>
    <xf numFmtId="0" fontId="42" fillId="0" borderId="106" xfId="0" applyFont="1" applyFill="1" applyBorder="1" applyAlignment="1">
      <alignment horizontal="distributed" vertical="center" indent="3"/>
    </xf>
    <xf numFmtId="0" fontId="0" fillId="0" borderId="89" xfId="0" applyFont="1" applyFill="1" applyBorder="1" applyAlignment="1">
      <alignment horizontal="distributed" vertical="center"/>
    </xf>
    <xf numFmtId="0" fontId="0" fillId="0" borderId="113" xfId="0" applyFont="1" applyFill="1" applyBorder="1" applyAlignment="1">
      <alignment horizontal="distributed" vertical="center"/>
    </xf>
    <xf numFmtId="0" fontId="0" fillId="0" borderId="124" xfId="0" applyFont="1" applyFill="1" applyBorder="1" applyAlignment="1">
      <alignment horizontal="distributed" vertical="center"/>
    </xf>
    <xf numFmtId="0" fontId="0" fillId="0" borderId="29" xfId="0" applyFont="1" applyFill="1" applyBorder="1" applyAlignment="1">
      <alignment horizontal="distributed" vertical="center"/>
    </xf>
    <xf numFmtId="0" fontId="0" fillId="0" borderId="125" xfId="0" applyFont="1" applyFill="1" applyBorder="1" applyAlignment="1">
      <alignment horizontal="distributed" vertical="center"/>
    </xf>
    <xf numFmtId="0" fontId="42" fillId="0" borderId="106" xfId="0" applyFont="1" applyFill="1" applyBorder="1" applyAlignment="1">
      <alignment horizontal="distributed" vertical="center" indent="5"/>
    </xf>
    <xf numFmtId="0" fontId="42" fillId="0" borderId="106" xfId="0" applyFont="1" applyFill="1" applyBorder="1" applyAlignment="1">
      <alignment horizontal="distributed" vertical="center" justifyLastLine="1"/>
    </xf>
    <xf numFmtId="0" fontId="42" fillId="0" borderId="89" xfId="0" applyFont="1" applyFill="1" applyBorder="1" applyAlignment="1">
      <alignment horizontal="distributed" vertical="center" justifyLastLine="1"/>
    </xf>
    <xf numFmtId="0" fontId="42" fillId="0" borderId="89" xfId="0" applyFont="1" applyFill="1" applyBorder="1" applyAlignment="1">
      <alignment horizontal="distributed" vertical="center" wrapText="1"/>
    </xf>
    <xf numFmtId="0" fontId="42" fillId="0" borderId="113" xfId="0" applyFont="1" applyFill="1" applyBorder="1" applyAlignment="1">
      <alignment horizontal="distributed" vertical="center" justifyLastLine="1"/>
    </xf>
    <xf numFmtId="0" fontId="42" fillId="0" borderId="124" xfId="0" applyFont="1" applyFill="1" applyBorder="1" applyAlignment="1">
      <alignment horizontal="distributed" vertical="center" justifyLastLine="1"/>
    </xf>
    <xf numFmtId="0" fontId="42" fillId="0" borderId="29" xfId="0" applyFont="1" applyFill="1" applyBorder="1" applyAlignment="1">
      <alignment horizontal="distributed" vertical="center" justifyLastLine="1"/>
    </xf>
    <xf numFmtId="0" fontId="42" fillId="0" borderId="125" xfId="0" applyFont="1" applyFill="1" applyBorder="1" applyAlignment="1">
      <alignment horizontal="distributed" vertical="center" justifyLastLine="1"/>
    </xf>
    <xf numFmtId="0" fontId="51" fillId="7" borderId="9" xfId="0" applyFont="1" applyFill="1" applyBorder="1" applyAlignment="1">
      <alignment horizontal="center" vertical="center" wrapText="1"/>
    </xf>
    <xf numFmtId="0" fontId="51" fillId="7" borderId="28" xfId="0" applyFont="1" applyFill="1" applyBorder="1" applyAlignment="1">
      <alignment horizontal="center" vertical="center" wrapText="1"/>
    </xf>
    <xf numFmtId="0" fontId="51" fillId="7" borderId="10" xfId="0" applyFont="1" applyFill="1" applyBorder="1" applyAlignment="1">
      <alignment horizontal="center" vertical="center" wrapText="1"/>
    </xf>
    <xf numFmtId="0" fontId="51" fillId="7" borderId="11" xfId="0" applyFont="1" applyFill="1" applyBorder="1" applyAlignment="1">
      <alignment horizontal="center" vertical="center" wrapText="1"/>
    </xf>
    <xf numFmtId="0" fontId="51" fillId="7" borderId="29" xfId="0" applyFont="1" applyFill="1" applyBorder="1" applyAlignment="1">
      <alignment horizontal="center" vertical="center" wrapText="1"/>
    </xf>
    <xf numFmtId="0" fontId="51" fillId="7" borderId="12" xfId="0" applyFont="1" applyFill="1" applyBorder="1" applyAlignment="1">
      <alignment horizontal="center" vertical="center" wrapText="1"/>
    </xf>
    <xf numFmtId="0" fontId="0" fillId="7" borderId="9" xfId="0" applyFill="1" applyBorder="1" applyAlignment="1">
      <alignment horizontal="center" vertical="center" wrapText="1"/>
    </xf>
    <xf numFmtId="0" fontId="0" fillId="7" borderId="28" xfId="0" applyFill="1" applyBorder="1" applyAlignment="1">
      <alignment horizontal="center" vertical="center" wrapText="1"/>
    </xf>
    <xf numFmtId="0" fontId="0" fillId="7" borderId="10" xfId="0" applyFill="1" applyBorder="1" applyAlignment="1">
      <alignment horizontal="center" vertical="center" wrapText="1"/>
    </xf>
    <xf numFmtId="0" fontId="0" fillId="7" borderId="11"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12" xfId="0" applyFill="1" applyBorder="1" applyAlignment="1">
      <alignment horizontal="center" vertical="center" wrapText="1"/>
    </xf>
    <xf numFmtId="0" fontId="51" fillId="7" borderId="96" xfId="0" applyFont="1" applyFill="1" applyBorder="1" applyAlignment="1">
      <alignment horizontal="center" vertical="center" wrapText="1"/>
    </xf>
    <xf numFmtId="0" fontId="51" fillId="7" borderId="89" xfId="0" applyFont="1" applyFill="1" applyBorder="1" applyAlignment="1">
      <alignment horizontal="center" vertical="center" wrapText="1"/>
    </xf>
    <xf numFmtId="0" fontId="0" fillId="7" borderId="96" xfId="0" applyFill="1" applyBorder="1" applyAlignment="1">
      <alignment horizontal="center" vertical="center" wrapText="1"/>
    </xf>
    <xf numFmtId="0" fontId="0" fillId="7" borderId="125" xfId="0" applyFill="1" applyBorder="1" applyAlignment="1">
      <alignment horizontal="center" vertical="center" wrapText="1"/>
    </xf>
  </cellXfs>
  <cellStyles count="9">
    <cellStyle name="桁区切り" xfId="1" builtinId="6"/>
    <cellStyle name="桁区切り 2" xfId="2"/>
    <cellStyle name="桁区切り 3" xfId="3"/>
    <cellStyle name="標準" xfId="0" builtinId="0"/>
    <cellStyle name="標準 2 2" xfId="4"/>
    <cellStyle name="標準 3" xfId="5"/>
    <cellStyle name="標準 4" xfId="6"/>
    <cellStyle name="標準_t072006" xfId="7"/>
    <cellStyle name="未定義"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workbookViewId="0"/>
  </sheetViews>
  <sheetFormatPr defaultRowHeight="13.5"/>
  <cols>
    <col min="1" max="1" width="16.125" style="193" customWidth="1"/>
    <col min="2" max="2" width="63.375" style="193" customWidth="1"/>
    <col min="3" max="3" width="19.125" style="193" customWidth="1"/>
    <col min="4" max="16384" width="9" style="193"/>
  </cols>
  <sheetData>
    <row r="1" spans="1:3">
      <c r="A1" s="617" t="s">
        <v>1079</v>
      </c>
      <c r="B1" s="618"/>
      <c r="C1" s="618" t="s">
        <v>1105</v>
      </c>
    </row>
    <row r="2" spans="1:3">
      <c r="A2" s="775" t="s">
        <v>1108</v>
      </c>
      <c r="B2" s="618"/>
      <c r="C2" s="618"/>
    </row>
    <row r="3" spans="1:3">
      <c r="A3" s="618" t="s">
        <v>1109</v>
      </c>
      <c r="B3" s="618"/>
      <c r="C3" s="618"/>
    </row>
    <row r="4" spans="1:3">
      <c r="A4" s="618" t="s">
        <v>1110</v>
      </c>
      <c r="B4" s="618"/>
      <c r="C4" s="618"/>
    </row>
    <row r="5" spans="1:3">
      <c r="A5" s="618" t="s">
        <v>1111</v>
      </c>
      <c r="B5" s="618"/>
      <c r="C5" s="618"/>
    </row>
    <row r="6" spans="1:3">
      <c r="A6" s="634" t="s">
        <v>1085</v>
      </c>
      <c r="B6" s="635" t="s">
        <v>1086</v>
      </c>
      <c r="C6" s="618"/>
    </row>
    <row r="7" spans="1:3">
      <c r="A7" s="636"/>
      <c r="B7" s="637" t="s">
        <v>1087</v>
      </c>
      <c r="C7" s="618"/>
    </row>
    <row r="8" spans="1:3">
      <c r="A8" s="638" t="s">
        <v>1083</v>
      </c>
      <c r="B8" s="639" t="s">
        <v>1084</v>
      </c>
      <c r="C8" s="618"/>
    </row>
    <row r="9" spans="1:3">
      <c r="A9" s="618"/>
      <c r="B9" s="618"/>
      <c r="C9" s="618"/>
    </row>
    <row r="10" spans="1:3">
      <c r="A10" s="617" t="s">
        <v>1089</v>
      </c>
      <c r="B10" s="618"/>
      <c r="C10" s="618"/>
    </row>
    <row r="11" spans="1:3">
      <c r="A11" s="634" t="s">
        <v>1088</v>
      </c>
      <c r="B11" s="635" t="s">
        <v>1093</v>
      </c>
      <c r="C11" s="618"/>
    </row>
    <row r="12" spans="1:3">
      <c r="A12" s="636" t="s">
        <v>1090</v>
      </c>
      <c r="B12" s="637" t="s">
        <v>1094</v>
      </c>
      <c r="C12" s="618"/>
    </row>
    <row r="13" spans="1:3">
      <c r="A13" s="636" t="s">
        <v>1091</v>
      </c>
      <c r="B13" s="637" t="s">
        <v>1097</v>
      </c>
      <c r="C13" s="618"/>
    </row>
    <row r="14" spans="1:3">
      <c r="A14" s="638" t="s">
        <v>1092</v>
      </c>
      <c r="B14" s="639" t="s">
        <v>1098</v>
      </c>
      <c r="C14" s="618"/>
    </row>
    <row r="15" spans="1:3">
      <c r="A15" s="618"/>
      <c r="B15" s="618"/>
      <c r="C15" s="618"/>
    </row>
    <row r="16" spans="1:3">
      <c r="A16" s="618"/>
      <c r="B16" s="618"/>
      <c r="C16" s="618"/>
    </row>
    <row r="17" spans="1:3">
      <c r="A17" s="617" t="s">
        <v>1107</v>
      </c>
      <c r="B17" s="618"/>
      <c r="C17" s="618"/>
    </row>
    <row r="18" spans="1:3">
      <c r="A18" s="618" t="s">
        <v>1112</v>
      </c>
      <c r="B18" s="618"/>
      <c r="C18" s="618"/>
    </row>
    <row r="19" spans="1:3">
      <c r="A19" s="618" t="s">
        <v>1095</v>
      </c>
      <c r="B19" s="618" t="s">
        <v>1106</v>
      </c>
      <c r="C19" s="618"/>
    </row>
    <row r="20" spans="1:3">
      <c r="A20" s="619" t="s">
        <v>1076</v>
      </c>
      <c r="B20" s="618"/>
      <c r="C20" s="618"/>
    </row>
    <row r="21" spans="1:3">
      <c r="A21" s="620" t="s">
        <v>1078</v>
      </c>
      <c r="B21" s="621" t="s">
        <v>1075</v>
      </c>
      <c r="C21" s="618"/>
    </row>
    <row r="22" spans="1:3" ht="14.25" customHeight="1">
      <c r="A22" s="777" t="s">
        <v>1068</v>
      </c>
      <c r="B22" s="622" t="s">
        <v>1082</v>
      </c>
      <c r="C22" s="618"/>
    </row>
    <row r="23" spans="1:3" ht="14.25" customHeight="1">
      <c r="A23" s="777"/>
      <c r="B23" s="622" t="s">
        <v>1069</v>
      </c>
      <c r="C23" s="618"/>
    </row>
    <row r="24" spans="1:3" ht="23.25" customHeight="1">
      <c r="A24" s="620" t="s">
        <v>1070</v>
      </c>
      <c r="B24" s="623" t="s">
        <v>1077</v>
      </c>
      <c r="C24" s="618"/>
    </row>
    <row r="25" spans="1:3" ht="14.25" customHeight="1">
      <c r="A25" s="774" t="s">
        <v>1071</v>
      </c>
      <c r="B25" s="622" t="s">
        <v>1080</v>
      </c>
      <c r="C25" s="618"/>
    </row>
    <row r="26" spans="1:3" ht="14.25" customHeight="1">
      <c r="A26" s="778" t="s">
        <v>1072</v>
      </c>
      <c r="B26" s="624" t="s">
        <v>1081</v>
      </c>
      <c r="C26" s="618"/>
    </row>
    <row r="27" spans="1:3" ht="14.25" customHeight="1">
      <c r="A27" s="779"/>
      <c r="B27" s="625" t="s">
        <v>1096</v>
      </c>
      <c r="C27" s="618"/>
    </row>
    <row r="28" spans="1:3" ht="14.25" customHeight="1">
      <c r="A28" s="777" t="s">
        <v>1073</v>
      </c>
      <c r="B28" s="622" t="s">
        <v>1099</v>
      </c>
      <c r="C28" s="618"/>
    </row>
    <row r="29" spans="1:3" ht="14.25" customHeight="1">
      <c r="A29" s="779"/>
      <c r="B29" s="626" t="s">
        <v>1026</v>
      </c>
      <c r="C29" s="618"/>
    </row>
    <row r="30" spans="1:3">
      <c r="A30" s="776" t="s">
        <v>1100</v>
      </c>
      <c r="B30" s="623" t="s">
        <v>1101</v>
      </c>
      <c r="C30" s="618"/>
    </row>
    <row r="31" spans="1:3">
      <c r="A31" s="618"/>
      <c r="B31" s="618"/>
      <c r="C31" s="618"/>
    </row>
  </sheetData>
  <mergeCells count="3">
    <mergeCell ref="A22:A23"/>
    <mergeCell ref="A26:A27"/>
    <mergeCell ref="A28:A29"/>
  </mergeCells>
  <phoneticPr fontId="3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180</v>
      </c>
      <c r="N2" s="418" t="s">
        <v>158</v>
      </c>
      <c r="O2" s="237" t="s">
        <v>122</v>
      </c>
      <c r="P2" s="237" t="s">
        <v>123</v>
      </c>
      <c r="Q2" s="237" t="s">
        <v>62</v>
      </c>
    </row>
    <row r="3" spans="1:17">
      <c r="A3" s="225" t="s">
        <v>88</v>
      </c>
      <c r="B3" s="225" t="s">
        <v>89</v>
      </c>
      <c r="C3" s="785" t="s">
        <v>116</v>
      </c>
      <c r="D3" s="785"/>
      <c r="E3" s="630" t="s">
        <v>90</v>
      </c>
      <c r="F3" s="628" t="s">
        <v>91</v>
      </c>
      <c r="G3" s="628" t="s">
        <v>92</v>
      </c>
      <c r="H3" s="630" t="s">
        <v>93</v>
      </c>
      <c r="I3" s="631" t="s">
        <v>94</v>
      </c>
      <c r="J3" s="786" t="s">
        <v>95</v>
      </c>
      <c r="K3" s="786"/>
      <c r="L3" s="629" t="s">
        <v>96</v>
      </c>
      <c r="N3" s="418" t="s">
        <v>159</v>
      </c>
      <c r="O3" s="586">
        <f>SUM(西脇市!O3,三木市!O3,小野市!O3,加西市!O3,加東市!O3,多可町!O3)</f>
        <v>10631</v>
      </c>
      <c r="P3" s="586">
        <f>SUM(西脇市!P3,三木市!P3,小野市!P3,加西市!P3,加東市!P3,多可町!P3)</f>
        <v>11248</v>
      </c>
      <c r="Q3" s="237">
        <f>SUM(O3:P3)</f>
        <v>21879</v>
      </c>
    </row>
    <row r="4" spans="1:17">
      <c r="A4" s="229"/>
      <c r="B4" s="229"/>
      <c r="C4" s="230" t="s">
        <v>1065</v>
      </c>
      <c r="D4" s="231" t="s">
        <v>1064</v>
      </c>
      <c r="E4" s="232" t="s">
        <v>410</v>
      </c>
      <c r="F4" s="233"/>
      <c r="G4" s="233"/>
      <c r="H4" s="234"/>
      <c r="I4" s="229"/>
      <c r="J4" s="235" t="s">
        <v>97</v>
      </c>
      <c r="K4" s="235" t="s">
        <v>98</v>
      </c>
      <c r="L4" s="588"/>
      <c r="N4" s="418" t="s">
        <v>160</v>
      </c>
      <c r="O4" s="586">
        <f>SUM(西脇市!O4,三木市!O4,小野市!O4,加西市!O4,加東市!O4,多可町!O4)</f>
        <v>9416</v>
      </c>
      <c r="P4" s="586">
        <f>SUM(西脇市!P4,三木市!P4,小野市!P4,加西市!P4,加東市!P4,多可町!P4)</f>
        <v>10309</v>
      </c>
      <c r="Q4" s="237">
        <f>SUM(O4:P4)</f>
        <v>19725</v>
      </c>
    </row>
    <row r="5" spans="1:17">
      <c r="A5" s="225" t="s">
        <v>99</v>
      </c>
      <c r="B5" s="225" t="s">
        <v>85</v>
      </c>
      <c r="C5" s="254">
        <f>h26_h28死亡数!BF4</f>
        <v>4</v>
      </c>
      <c r="D5" s="239">
        <f>SUM(C5:C5)/3</f>
        <v>1.3333333333333333</v>
      </c>
      <c r="E5" s="254">
        <f>h27国調人口!BF4</f>
        <v>932</v>
      </c>
      <c r="F5" s="227">
        <f t="shared" ref="F5:F24" si="0">D5/E5</f>
        <v>1.4306151645207439E-3</v>
      </c>
      <c r="G5" s="241">
        <f>C53</f>
        <v>6.9601531233687145E-4</v>
      </c>
      <c r="H5" s="226">
        <v>100000</v>
      </c>
      <c r="I5" s="226">
        <f t="shared" ref="I5:I24" si="1">H5-H6</f>
        <v>69.601531233682181</v>
      </c>
      <c r="J5" s="242">
        <f>H6+I5/2</f>
        <v>99965.199234383152</v>
      </c>
      <c r="K5" s="242">
        <f t="shared" ref="K5:K23" si="2">J5+K6</f>
        <v>8156219.4429153139</v>
      </c>
      <c r="L5" s="587">
        <f t="shared" ref="L5:L24" si="3">K5/H5</f>
        <v>81.562194429153138</v>
      </c>
      <c r="N5" s="418" t="s">
        <v>1022</v>
      </c>
      <c r="O5" s="586">
        <f>SUM(西脇市!O5,三木市!O5,小野市!O5,加西市!O5,加東市!O5,多可町!O5)</f>
        <v>7038</v>
      </c>
      <c r="P5" s="586">
        <f>SUM(西脇市!P5,三木市!P5,小野市!P5,加西市!P5,加東市!P5,多可町!P5)</f>
        <v>7930</v>
      </c>
      <c r="Q5" s="237">
        <f>SUM(O5:P5)</f>
        <v>14968</v>
      </c>
    </row>
    <row r="6" spans="1:17">
      <c r="A6" s="245"/>
      <c r="B6" s="245" t="s">
        <v>86</v>
      </c>
      <c r="C6" s="255">
        <f>h26_h28死亡数!BF5</f>
        <v>5</v>
      </c>
      <c r="D6" s="247">
        <f t="shared" ref="D6:D24" si="4">SUM(C6:C6)/3</f>
        <v>1.6666666666666667</v>
      </c>
      <c r="E6" s="255">
        <f>h27国調人口!BF5</f>
        <v>4185</v>
      </c>
      <c r="F6" s="249">
        <f t="shared" si="0"/>
        <v>3.9824771007566706E-4</v>
      </c>
      <c r="G6" s="249">
        <f>F6*4/(1+2*F6)</f>
        <v>1.5917230401910067E-3</v>
      </c>
      <c r="H6" s="250">
        <f t="shared" ref="H6:H24" si="5">(1-G5)*H5</f>
        <v>99930.398468766318</v>
      </c>
      <c r="I6" s="250">
        <f t="shared" si="1"/>
        <v>159.06151765820687</v>
      </c>
      <c r="J6" s="251">
        <f>(H7+I6/2)*4</f>
        <v>399403.47083974886</v>
      </c>
      <c r="K6" s="251">
        <f t="shared" si="2"/>
        <v>8056254.2436809307</v>
      </c>
      <c r="L6" s="589">
        <f t="shared" si="3"/>
        <v>80.618654254630513</v>
      </c>
      <c r="N6" s="418" t="s">
        <v>1023</v>
      </c>
      <c r="O6" s="586">
        <f>SUM(西脇市!O6,三木市!O6,小野市!O6,加西市!O6,加東市!O6,多可町!O6)</f>
        <v>8143</v>
      </c>
      <c r="P6" s="586">
        <f>SUM(西脇市!P6,三木市!P6,小野市!P6,加西市!P6,加東市!P6,多可町!P6)</f>
        <v>14064</v>
      </c>
      <c r="Q6" s="237">
        <f>SUM(O6:P6)</f>
        <v>22207</v>
      </c>
    </row>
    <row r="7" spans="1:17">
      <c r="A7" s="245"/>
      <c r="B7" s="245" t="s">
        <v>84</v>
      </c>
      <c r="C7" s="255">
        <f>h26_h28死亡数!BF6</f>
        <v>1</v>
      </c>
      <c r="D7" s="247">
        <f t="shared" si="4"/>
        <v>0.33333333333333331</v>
      </c>
      <c r="E7" s="255">
        <f>h27国調人口!BF6</f>
        <v>5839</v>
      </c>
      <c r="F7" s="249">
        <f t="shared" si="0"/>
        <v>5.708740081064109E-5</v>
      </c>
      <c r="G7" s="249">
        <f t="shared" ref="G7:G24" si="6">F7*5/(1+2.5*F7)</f>
        <v>2.8539627272467823E-4</v>
      </c>
      <c r="H7" s="250">
        <f t="shared" si="5"/>
        <v>99771.336951108111</v>
      </c>
      <c r="I7" s="250">
        <f t="shared" si="1"/>
        <v>28.474367690607323</v>
      </c>
      <c r="J7" s="251">
        <f t="shared" ref="J7:J23" si="7">(H8+I7/2)*5</f>
        <v>498785.49883631407</v>
      </c>
      <c r="K7" s="251">
        <f t="shared" si="2"/>
        <v>7656850.7728411816</v>
      </c>
      <c r="L7" s="589">
        <f t="shared" si="3"/>
        <v>76.743992882378038</v>
      </c>
      <c r="N7" s="418" t="s">
        <v>62</v>
      </c>
      <c r="O7" s="237">
        <f>SUM(O3:O6)</f>
        <v>35228</v>
      </c>
      <c r="P7" s="237">
        <f t="shared" ref="P7:Q7" si="8">SUM(P3:P6)</f>
        <v>43551</v>
      </c>
      <c r="Q7" s="237">
        <f t="shared" si="8"/>
        <v>78779</v>
      </c>
    </row>
    <row r="8" spans="1:17">
      <c r="A8" s="245"/>
      <c r="B8" s="245" t="s">
        <v>65</v>
      </c>
      <c r="C8" s="255">
        <f>h26_h28死亡数!BF7</f>
        <v>5</v>
      </c>
      <c r="D8" s="247">
        <f t="shared" si="4"/>
        <v>1.6666666666666667</v>
      </c>
      <c r="E8" s="255">
        <f>h27国調人口!BF7</f>
        <v>6713</v>
      </c>
      <c r="F8" s="249">
        <f t="shared" si="0"/>
        <v>2.482744922786633E-4</v>
      </c>
      <c r="G8" s="249">
        <f t="shared" si="6"/>
        <v>1.2406024365431854E-3</v>
      </c>
      <c r="H8" s="250">
        <f t="shared" si="5"/>
        <v>99742.862583417504</v>
      </c>
      <c r="I8" s="250">
        <f t="shared" si="1"/>
        <v>123.74123834878264</v>
      </c>
      <c r="J8" s="251">
        <f t="shared" si="7"/>
        <v>498404.9598212156</v>
      </c>
      <c r="K8" s="251">
        <f t="shared" si="2"/>
        <v>7158065.2740048673</v>
      </c>
      <c r="L8" s="589">
        <f t="shared" si="3"/>
        <v>71.765187890195094</v>
      </c>
      <c r="N8" s="479" t="s">
        <v>161</v>
      </c>
      <c r="O8" s="479"/>
      <c r="P8" s="479"/>
      <c r="Q8" s="479"/>
    </row>
    <row r="9" spans="1:17">
      <c r="A9" s="245"/>
      <c r="B9" s="245" t="s">
        <v>66</v>
      </c>
      <c r="C9" s="255">
        <f>h26_h28死亡数!BF8</f>
        <v>6</v>
      </c>
      <c r="D9" s="247">
        <f t="shared" si="4"/>
        <v>2</v>
      </c>
      <c r="E9" s="255">
        <f>h27国調人口!BF8</f>
        <v>6999</v>
      </c>
      <c r="F9" s="249">
        <f t="shared" si="0"/>
        <v>2.8575510787255323E-4</v>
      </c>
      <c r="G9" s="249">
        <f t="shared" si="6"/>
        <v>1.4277555682467163E-3</v>
      </c>
      <c r="H9" s="250">
        <f t="shared" si="5"/>
        <v>99619.121345068721</v>
      </c>
      <c r="I9" s="250">
        <f t="shared" si="1"/>
        <v>142.23175520426594</v>
      </c>
      <c r="J9" s="251">
        <f t="shared" si="7"/>
        <v>497740.02733733295</v>
      </c>
      <c r="K9" s="251">
        <f t="shared" si="2"/>
        <v>6659660.3141836515</v>
      </c>
      <c r="L9" s="589">
        <f t="shared" si="3"/>
        <v>66.851225189141999</v>
      </c>
      <c r="N9" s="418" t="s">
        <v>158</v>
      </c>
      <c r="O9" s="237" t="s">
        <v>122</v>
      </c>
      <c r="P9" s="237" t="s">
        <v>123</v>
      </c>
      <c r="Q9" s="237" t="s">
        <v>62</v>
      </c>
    </row>
    <row r="10" spans="1:17">
      <c r="A10" s="245"/>
      <c r="B10" s="245" t="s">
        <v>67</v>
      </c>
      <c r="C10" s="255">
        <f>h26_h28死亡数!BF9</f>
        <v>8</v>
      </c>
      <c r="D10" s="247">
        <f t="shared" si="4"/>
        <v>2.6666666666666665</v>
      </c>
      <c r="E10" s="255">
        <f>h27国調人口!BF9</f>
        <v>5689</v>
      </c>
      <c r="F10" s="249">
        <f t="shared" si="0"/>
        <v>4.6874084490537292E-4</v>
      </c>
      <c r="G10" s="249">
        <f t="shared" si="6"/>
        <v>2.3409609644759171E-3</v>
      </c>
      <c r="H10" s="250">
        <f t="shared" si="5"/>
        <v>99476.889589864455</v>
      </c>
      <c r="I10" s="250">
        <f t="shared" si="1"/>
        <v>232.87151539734623</v>
      </c>
      <c r="J10" s="251">
        <f t="shared" si="7"/>
        <v>496802.2691608289</v>
      </c>
      <c r="K10" s="251">
        <f t="shared" si="2"/>
        <v>6161920.2868463183</v>
      </c>
      <c r="L10" s="589">
        <f t="shared" si="3"/>
        <v>61.943234375857955</v>
      </c>
      <c r="N10" s="418" t="s">
        <v>159</v>
      </c>
      <c r="O10" s="586">
        <f>SUM(西脇市!O10,三木市!O10,小野市!O10,加西市!O10,加東市!O10,多可町!O10)</f>
        <v>242</v>
      </c>
      <c r="P10" s="586">
        <f>SUM(西脇市!P10,三木市!P10,小野市!P10,加西市!P10,加東市!P10,多可町!P10)</f>
        <v>138</v>
      </c>
      <c r="Q10" s="237">
        <f>SUM(O10:P10)</f>
        <v>380</v>
      </c>
    </row>
    <row r="11" spans="1:17">
      <c r="A11" s="245"/>
      <c r="B11" s="245" t="s">
        <v>68</v>
      </c>
      <c r="C11" s="255">
        <f>h26_h28死亡数!BF10</f>
        <v>10</v>
      </c>
      <c r="D11" s="247">
        <f t="shared" si="4"/>
        <v>3.3333333333333335</v>
      </c>
      <c r="E11" s="255">
        <f>h27国調人口!BF10</f>
        <v>6274</v>
      </c>
      <c r="F11" s="249">
        <f t="shared" si="0"/>
        <v>5.3129316756986506E-4</v>
      </c>
      <c r="G11" s="249">
        <f t="shared" si="6"/>
        <v>2.652942112803099E-3</v>
      </c>
      <c r="H11" s="250">
        <f t="shared" si="5"/>
        <v>99244.018074467109</v>
      </c>
      <c r="I11" s="250">
        <f t="shared" si="1"/>
        <v>263.28863499354338</v>
      </c>
      <c r="J11" s="251">
        <f t="shared" si="7"/>
        <v>495561.86878485169</v>
      </c>
      <c r="K11" s="251">
        <f t="shared" si="2"/>
        <v>5665118.0176854897</v>
      </c>
      <c r="L11" s="589">
        <f t="shared" si="3"/>
        <v>57.082715186266491</v>
      </c>
      <c r="N11" s="418" t="s">
        <v>160</v>
      </c>
      <c r="O11" s="586">
        <f>SUM(西脇市!O11,三木市!O11,小野市!O11,加西市!O11,加東市!O11,多可町!O11)</f>
        <v>372</v>
      </c>
      <c r="P11" s="586">
        <f>SUM(西脇市!P11,三木市!P11,小野市!P11,加西市!P11,加東市!P11,多可町!P11)</f>
        <v>232</v>
      </c>
      <c r="Q11" s="237">
        <f>SUM(O11:P11)</f>
        <v>604</v>
      </c>
    </row>
    <row r="12" spans="1:17">
      <c r="A12" s="245"/>
      <c r="B12" s="245" t="s">
        <v>69</v>
      </c>
      <c r="C12" s="255">
        <f>h26_h28死亡数!BF11</f>
        <v>19</v>
      </c>
      <c r="D12" s="247">
        <f t="shared" si="4"/>
        <v>6.333333333333333</v>
      </c>
      <c r="E12" s="255">
        <f>h27国調人口!BF11</f>
        <v>6996</v>
      </c>
      <c r="F12" s="249">
        <f t="shared" si="0"/>
        <v>9.0527920716599957E-4</v>
      </c>
      <c r="G12" s="249">
        <f t="shared" si="6"/>
        <v>4.5161750374367133E-3</v>
      </c>
      <c r="H12" s="250">
        <f t="shared" si="5"/>
        <v>98980.729439473565</v>
      </c>
      <c r="I12" s="250">
        <f t="shared" si="1"/>
        <v>447.01429948183068</v>
      </c>
      <c r="J12" s="251">
        <f t="shared" si="7"/>
        <v>493786.11144866329</v>
      </c>
      <c r="K12" s="251">
        <f t="shared" si="2"/>
        <v>5169556.1489006383</v>
      </c>
      <c r="L12" s="589">
        <f t="shared" si="3"/>
        <v>52.227905150585975</v>
      </c>
      <c r="N12" s="418" t="s">
        <v>1022</v>
      </c>
      <c r="O12" s="586">
        <f>SUM(西脇市!O12,三木市!O12,小野市!O12,加西市!O12,加東市!O12,多可町!O12)</f>
        <v>1621</v>
      </c>
      <c r="P12" s="586">
        <f>SUM(西脇市!P12,三木市!P12,小野市!P12,加西市!P12,加東市!P12,多可町!P12)</f>
        <v>475</v>
      </c>
      <c r="Q12" s="237">
        <f>SUM(O12:P12)</f>
        <v>2096</v>
      </c>
    </row>
    <row r="13" spans="1:17">
      <c r="A13" s="245"/>
      <c r="B13" s="245" t="s">
        <v>70</v>
      </c>
      <c r="C13" s="255">
        <f>h26_h28死亡数!BF12</f>
        <v>31</v>
      </c>
      <c r="D13" s="247">
        <f t="shared" si="4"/>
        <v>10.333333333333334</v>
      </c>
      <c r="E13" s="255">
        <f>h27国調人口!BF12</f>
        <v>8061</v>
      </c>
      <c r="F13" s="249">
        <f t="shared" si="0"/>
        <v>1.2818922383492537E-3</v>
      </c>
      <c r="G13" s="249">
        <f t="shared" si="6"/>
        <v>6.3889862121555615E-3</v>
      </c>
      <c r="H13" s="250">
        <f t="shared" si="5"/>
        <v>98533.715139991735</v>
      </c>
      <c r="I13" s="250">
        <f t="shared" si="1"/>
        <v>629.53054746186535</v>
      </c>
      <c r="J13" s="251">
        <f t="shared" si="7"/>
        <v>491094.74933130405</v>
      </c>
      <c r="K13" s="251">
        <f t="shared" si="2"/>
        <v>4675770.037451975</v>
      </c>
      <c r="L13" s="589">
        <f t="shared" si="3"/>
        <v>47.453503918013006</v>
      </c>
      <c r="N13" s="418" t="s">
        <v>1023</v>
      </c>
      <c r="O13" s="586">
        <f>SUM(西脇市!O13,三木市!O13,小野市!O13,加西市!O13,加東市!O13,多可町!O13)</f>
        <v>3737</v>
      </c>
      <c r="P13" s="586">
        <f>SUM(西脇市!P13,三木市!P13,小野市!P13,加西市!P13,加東市!P13,多可町!P13)</f>
        <v>4669</v>
      </c>
      <c r="Q13" s="237">
        <f>SUM(O13:P13)</f>
        <v>8406</v>
      </c>
    </row>
    <row r="14" spans="1:17">
      <c r="A14" s="245"/>
      <c r="B14" s="245" t="s">
        <v>71</v>
      </c>
      <c r="C14" s="255">
        <f>h26_h28死亡数!BF13</f>
        <v>42</v>
      </c>
      <c r="D14" s="247">
        <f t="shared" si="4"/>
        <v>14</v>
      </c>
      <c r="E14" s="255">
        <f>h27国調人口!BF13</f>
        <v>9827</v>
      </c>
      <c r="F14" s="249">
        <f t="shared" si="0"/>
        <v>1.4246463824157932E-3</v>
      </c>
      <c r="G14" s="249">
        <f t="shared" si="6"/>
        <v>7.0979517339282098E-3</v>
      </c>
      <c r="H14" s="250">
        <f t="shared" si="5"/>
        <v>97904.184592529869</v>
      </c>
      <c r="I14" s="250">
        <f t="shared" si="1"/>
        <v>694.91917678738537</v>
      </c>
      <c r="J14" s="251">
        <f t="shared" si="7"/>
        <v>487783.62502068095</v>
      </c>
      <c r="K14" s="251">
        <f t="shared" si="2"/>
        <v>4184675.2881206707</v>
      </c>
      <c r="L14" s="589">
        <f t="shared" si="3"/>
        <v>42.742557997260143</v>
      </c>
      <c r="N14" s="418" t="s">
        <v>62</v>
      </c>
      <c r="O14" s="237">
        <f>SUM(O10:O13)</f>
        <v>5972</v>
      </c>
      <c r="P14" s="237">
        <f t="shared" ref="P14:Q14" si="9">SUM(P10:P13)</f>
        <v>5514</v>
      </c>
      <c r="Q14" s="237">
        <f t="shared" si="9"/>
        <v>11486</v>
      </c>
    </row>
    <row r="15" spans="1:17">
      <c r="A15" s="245"/>
      <c r="B15" s="245" t="s">
        <v>72</v>
      </c>
      <c r="C15" s="255">
        <f>h26_h28死亡数!BF14</f>
        <v>47</v>
      </c>
      <c r="D15" s="247">
        <f t="shared" si="4"/>
        <v>15.666666666666666</v>
      </c>
      <c r="E15" s="255">
        <f>h27国調人口!BF14</f>
        <v>8464</v>
      </c>
      <c r="F15" s="249">
        <f t="shared" si="0"/>
        <v>1.8509766855702584E-3</v>
      </c>
      <c r="G15" s="249">
        <f t="shared" si="6"/>
        <v>9.2122542582175268E-3</v>
      </c>
      <c r="H15" s="250">
        <f t="shared" si="5"/>
        <v>97209.265415742484</v>
      </c>
      <c r="I15" s="250">
        <f t="shared" si="1"/>
        <v>895.51646926437388</v>
      </c>
      <c r="J15" s="251">
        <f t="shared" si="7"/>
        <v>483807.53590555151</v>
      </c>
      <c r="K15" s="251">
        <f t="shared" si="2"/>
        <v>3696891.6630999898</v>
      </c>
      <c r="L15" s="589">
        <f t="shared" si="3"/>
        <v>38.030239682289576</v>
      </c>
      <c r="N15" s="479" t="s">
        <v>162</v>
      </c>
      <c r="O15" s="479"/>
      <c r="P15" s="479"/>
      <c r="Q15" s="479"/>
    </row>
    <row r="16" spans="1:17">
      <c r="A16" s="245"/>
      <c r="B16" s="245" t="s">
        <v>73</v>
      </c>
      <c r="C16" s="255">
        <f>h26_h28死亡数!BF15</f>
        <v>63</v>
      </c>
      <c r="D16" s="247">
        <f t="shared" si="4"/>
        <v>21</v>
      </c>
      <c r="E16" s="255">
        <f>h27国調人口!BF15</f>
        <v>8249</v>
      </c>
      <c r="F16" s="249">
        <f t="shared" si="0"/>
        <v>2.545763122802764E-3</v>
      </c>
      <c r="G16" s="249">
        <f t="shared" si="6"/>
        <v>1.2648316569294707E-2</v>
      </c>
      <c r="H16" s="250">
        <f t="shared" si="5"/>
        <v>96313.74894647811</v>
      </c>
      <c r="I16" s="250">
        <f t="shared" si="1"/>
        <v>1218.2067866506259</v>
      </c>
      <c r="J16" s="251">
        <f t="shared" si="7"/>
        <v>478523.22776576399</v>
      </c>
      <c r="K16" s="251">
        <f t="shared" si="2"/>
        <v>3213084.1271944381</v>
      </c>
      <c r="L16" s="589">
        <f t="shared" si="3"/>
        <v>33.360596616169104</v>
      </c>
      <c r="N16" s="418" t="s">
        <v>158</v>
      </c>
      <c r="O16" s="237" t="s">
        <v>122</v>
      </c>
      <c r="P16" s="237" t="s">
        <v>123</v>
      </c>
      <c r="Q16" s="237" t="s">
        <v>62</v>
      </c>
    </row>
    <row r="17" spans="1:17">
      <c r="A17" s="245"/>
      <c r="B17" s="245" t="s">
        <v>74</v>
      </c>
      <c r="C17" s="255">
        <f>h26_h28死亡数!BF16</f>
        <v>111</v>
      </c>
      <c r="D17" s="247">
        <f t="shared" si="4"/>
        <v>37</v>
      </c>
      <c r="E17" s="255">
        <f>h27国調人口!BF16</f>
        <v>8333</v>
      </c>
      <c r="F17" s="249">
        <f t="shared" si="0"/>
        <v>4.4401776071042844E-3</v>
      </c>
      <c r="G17" s="249">
        <f t="shared" si="6"/>
        <v>2.1957153878108124E-2</v>
      </c>
      <c r="H17" s="250">
        <f t="shared" si="5"/>
        <v>95095.542159827484</v>
      </c>
      <c r="I17" s="250">
        <f t="shared" si="1"/>
        <v>2088.0274523254484</v>
      </c>
      <c r="J17" s="251">
        <f t="shared" si="7"/>
        <v>470257.6421683238</v>
      </c>
      <c r="K17" s="251">
        <f t="shared" si="2"/>
        <v>2734560.899428674</v>
      </c>
      <c r="L17" s="589">
        <f t="shared" si="3"/>
        <v>28.755931532864977</v>
      </c>
      <c r="N17" s="418" t="s">
        <v>159</v>
      </c>
      <c r="O17" s="253">
        <f t="shared" ref="O17:Q18" si="10">O10/O3</f>
        <v>2.2763615840466558E-2</v>
      </c>
      <c r="P17" s="253">
        <f t="shared" si="10"/>
        <v>1.2268847795163585E-2</v>
      </c>
      <c r="Q17" s="253">
        <f t="shared" si="10"/>
        <v>1.7368252662370309E-2</v>
      </c>
    </row>
    <row r="18" spans="1:17">
      <c r="A18" s="245"/>
      <c r="B18" s="245" t="s">
        <v>75</v>
      </c>
      <c r="C18" s="255">
        <f>h26_h28死亡数!BF17</f>
        <v>206</v>
      </c>
      <c r="D18" s="247">
        <f t="shared" si="4"/>
        <v>68.666666666666671</v>
      </c>
      <c r="E18" s="255">
        <f>h27国調人口!BF17</f>
        <v>9752</v>
      </c>
      <c r="F18" s="249">
        <f t="shared" si="0"/>
        <v>7.0412906754170092E-3</v>
      </c>
      <c r="G18" s="249">
        <f t="shared" si="6"/>
        <v>3.4597427026300767E-2</v>
      </c>
      <c r="H18" s="250">
        <f t="shared" si="5"/>
        <v>93007.514707502036</v>
      </c>
      <c r="I18" s="250">
        <f t="shared" si="1"/>
        <v>3217.8207029904006</v>
      </c>
      <c r="J18" s="251">
        <f t="shared" si="7"/>
        <v>456993.02178003418</v>
      </c>
      <c r="K18" s="251">
        <f t="shared" si="2"/>
        <v>2264303.25726035</v>
      </c>
      <c r="L18" s="589">
        <f t="shared" si="3"/>
        <v>24.345379665087538</v>
      </c>
      <c r="N18" s="418" t="s">
        <v>160</v>
      </c>
      <c r="O18" s="253">
        <f t="shared" si="10"/>
        <v>3.9507221750212401E-2</v>
      </c>
      <c r="P18" s="253">
        <f t="shared" si="10"/>
        <v>2.250460762440586E-2</v>
      </c>
      <c r="Q18" s="253">
        <f t="shared" si="10"/>
        <v>3.062103929024081E-2</v>
      </c>
    </row>
    <row r="19" spans="1:17">
      <c r="A19" s="245"/>
      <c r="B19" s="245" t="s">
        <v>76</v>
      </c>
      <c r="C19" s="255">
        <f>h26_h28死亡数!BF18</f>
        <v>385</v>
      </c>
      <c r="D19" s="247">
        <f t="shared" si="4"/>
        <v>128.33333333333334</v>
      </c>
      <c r="E19" s="255">
        <f>h27国調人口!BF18</f>
        <v>11209</v>
      </c>
      <c r="F19" s="249">
        <f t="shared" si="0"/>
        <v>1.144913313706248E-2</v>
      </c>
      <c r="G19" s="249">
        <f t="shared" si="6"/>
        <v>5.5652726983622204E-2</v>
      </c>
      <c r="H19" s="250">
        <f t="shared" si="5"/>
        <v>89789.694004511635</v>
      </c>
      <c r="I19" s="250">
        <f t="shared" si="1"/>
        <v>4997.0413263760711</v>
      </c>
      <c r="J19" s="251">
        <f t="shared" si="7"/>
        <v>436455.86670661799</v>
      </c>
      <c r="K19" s="251">
        <f t="shared" si="2"/>
        <v>1807310.235480316</v>
      </c>
      <c r="L19" s="589">
        <f t="shared" si="3"/>
        <v>20.12825921190359</v>
      </c>
      <c r="N19" s="418" t="s">
        <v>1022</v>
      </c>
      <c r="O19" s="253">
        <f t="shared" ref="O19:Q21" si="11">O12/O5</f>
        <v>0.23032111395282751</v>
      </c>
      <c r="P19" s="253">
        <f t="shared" si="11"/>
        <v>5.9899117276166459E-2</v>
      </c>
      <c r="Q19" s="253">
        <f t="shared" si="11"/>
        <v>0.14003206841261356</v>
      </c>
    </row>
    <row r="20" spans="1:17">
      <c r="A20" s="245"/>
      <c r="B20" s="245" t="s">
        <v>77</v>
      </c>
      <c r="C20" s="255">
        <f>h26_h28死亡数!BF19</f>
        <v>478</v>
      </c>
      <c r="D20" s="247">
        <f t="shared" si="4"/>
        <v>159.33333333333334</v>
      </c>
      <c r="E20" s="255">
        <f>h27国調人口!BF19</f>
        <v>8798</v>
      </c>
      <c r="F20" s="249">
        <f t="shared" si="0"/>
        <v>1.8110176555277715E-2</v>
      </c>
      <c r="G20" s="249">
        <f t="shared" si="6"/>
        <v>8.662872884120483E-2</v>
      </c>
      <c r="H20" s="250">
        <f t="shared" si="5"/>
        <v>84792.652678135564</v>
      </c>
      <c r="I20" s="250">
        <f t="shared" si="1"/>
        <v>7345.4797165806667</v>
      </c>
      <c r="J20" s="251">
        <f t="shared" si="7"/>
        <v>405599.56409922615</v>
      </c>
      <c r="K20" s="251">
        <f t="shared" si="2"/>
        <v>1370854.3687736979</v>
      </c>
      <c r="L20" s="589">
        <f t="shared" si="3"/>
        <v>16.167136249143237</v>
      </c>
      <c r="N20" s="418" t="s">
        <v>1023</v>
      </c>
      <c r="O20" s="253">
        <f t="shared" si="11"/>
        <v>0.45892177330222278</v>
      </c>
      <c r="P20" s="253">
        <f t="shared" si="11"/>
        <v>0.33198236632536976</v>
      </c>
      <c r="Q20" s="253">
        <f t="shared" si="11"/>
        <v>0.37852929256540729</v>
      </c>
    </row>
    <row r="21" spans="1:17">
      <c r="A21" s="245"/>
      <c r="B21" s="245" t="s">
        <v>78</v>
      </c>
      <c r="C21" s="255">
        <f>h26_h28死亡数!BF20</f>
        <v>668</v>
      </c>
      <c r="D21" s="247">
        <f t="shared" si="4"/>
        <v>222.66666666666666</v>
      </c>
      <c r="E21" s="255">
        <f>h27国調人口!BF20</f>
        <v>6667</v>
      </c>
      <c r="F21" s="249">
        <f t="shared" si="0"/>
        <v>3.3398330083495825E-2</v>
      </c>
      <c r="G21" s="249">
        <f t="shared" si="6"/>
        <v>0.15412302154953622</v>
      </c>
      <c r="H21" s="250">
        <f t="shared" si="5"/>
        <v>77447.172961554897</v>
      </c>
      <c r="I21" s="250">
        <f t="shared" si="1"/>
        <v>11936.392307304377</v>
      </c>
      <c r="J21" s="251">
        <f t="shared" si="7"/>
        <v>357394.88403951353</v>
      </c>
      <c r="K21" s="251">
        <f t="shared" si="2"/>
        <v>965254.80467447173</v>
      </c>
      <c r="L21" s="589">
        <f t="shared" si="3"/>
        <v>12.463396244994357</v>
      </c>
      <c r="N21" s="418" t="s">
        <v>62</v>
      </c>
      <c r="O21" s="253">
        <f t="shared" si="11"/>
        <v>0.16952424208016351</v>
      </c>
      <c r="P21" s="253">
        <f t="shared" si="11"/>
        <v>0.12661018116690775</v>
      </c>
      <c r="Q21" s="253">
        <f t="shared" si="11"/>
        <v>0.1458002767234923</v>
      </c>
    </row>
    <row r="22" spans="1:17">
      <c r="A22" s="245"/>
      <c r="B22" s="245" t="s">
        <v>79</v>
      </c>
      <c r="C22" s="255">
        <f>h26_h28死亡数!BF21</f>
        <v>898</v>
      </c>
      <c r="D22" s="247">
        <f t="shared" si="4"/>
        <v>299.33333333333331</v>
      </c>
      <c r="E22" s="255">
        <f>h27国調人口!BF21</f>
        <v>4913</v>
      </c>
      <c r="F22" s="249">
        <f t="shared" si="0"/>
        <v>6.0926792862473704E-2</v>
      </c>
      <c r="G22" s="249">
        <f t="shared" si="6"/>
        <v>0.26436646255299101</v>
      </c>
      <c r="H22" s="250">
        <f t="shared" si="5"/>
        <v>65510.78065425052</v>
      </c>
      <c r="I22" s="250">
        <f t="shared" si="1"/>
        <v>17318.853340649126</v>
      </c>
      <c r="J22" s="251">
        <f t="shared" si="7"/>
        <v>284256.76991962979</v>
      </c>
      <c r="K22" s="251">
        <f t="shared" si="2"/>
        <v>607859.92063495819</v>
      </c>
      <c r="L22" s="589">
        <f t="shared" si="3"/>
        <v>9.2787769366249879</v>
      </c>
      <c r="N22" s="479" t="s">
        <v>163</v>
      </c>
      <c r="O22" s="479"/>
      <c r="P22" s="479"/>
      <c r="Q22" s="479"/>
    </row>
    <row r="23" spans="1:17">
      <c r="A23" s="245"/>
      <c r="B23" s="245" t="s">
        <v>80</v>
      </c>
      <c r="C23" s="255">
        <f>h26_h28死亡数!BF22</f>
        <v>922</v>
      </c>
      <c r="D23" s="247">
        <f t="shared" si="4"/>
        <v>307.33333333333331</v>
      </c>
      <c r="E23" s="255">
        <f>h27国調人口!BF22</f>
        <v>2766</v>
      </c>
      <c r="F23" s="249">
        <f t="shared" si="0"/>
        <v>0.1111111111111111</v>
      </c>
      <c r="G23" s="249">
        <f t="shared" si="6"/>
        <v>0.43478260869565222</v>
      </c>
      <c r="H23" s="250">
        <f t="shared" si="5"/>
        <v>48191.927313601394</v>
      </c>
      <c r="I23" s="250">
        <f t="shared" si="1"/>
        <v>20953.011875478871</v>
      </c>
      <c r="J23" s="251">
        <f t="shared" si="7"/>
        <v>188577.10687930981</v>
      </c>
      <c r="K23" s="251">
        <f t="shared" si="2"/>
        <v>323603.1507153284</v>
      </c>
      <c r="L23" s="589">
        <f t="shared" si="3"/>
        <v>6.7148829431438122</v>
      </c>
      <c r="N23" s="418" t="s">
        <v>158</v>
      </c>
      <c r="O23" s="237" t="s">
        <v>122</v>
      </c>
      <c r="P23" s="237" t="s">
        <v>123</v>
      </c>
      <c r="Q23" s="237" t="s">
        <v>62</v>
      </c>
    </row>
    <row r="24" spans="1:17">
      <c r="A24" s="245"/>
      <c r="B24" s="245" t="s">
        <v>100</v>
      </c>
      <c r="C24" s="255">
        <f>h26_h28死亡数!BF23</f>
        <v>676</v>
      </c>
      <c r="D24" s="247">
        <f t="shared" si="4"/>
        <v>225.33333333333334</v>
      </c>
      <c r="E24" s="255">
        <f>h27国調人口!BF23</f>
        <v>1117</v>
      </c>
      <c r="F24" s="249">
        <f t="shared" si="0"/>
        <v>0.20173082661891972</v>
      </c>
      <c r="G24" s="249">
        <f t="shared" si="6"/>
        <v>0.670501884546717</v>
      </c>
      <c r="H24" s="250">
        <f t="shared" si="5"/>
        <v>27238.915438122523</v>
      </c>
      <c r="I24" s="250">
        <f t="shared" si="1"/>
        <v>27238.915438122523</v>
      </c>
      <c r="J24" s="251">
        <f>H24/F24</f>
        <v>135026.04383601859</v>
      </c>
      <c r="K24" s="251">
        <f>J24</f>
        <v>135026.04383601859</v>
      </c>
      <c r="L24" s="589">
        <f t="shared" si="3"/>
        <v>4.9571005917159763</v>
      </c>
      <c r="N24" s="418" t="s">
        <v>159</v>
      </c>
      <c r="O24" s="253">
        <f t="shared" ref="O24:Q25" si="12">1-O17</f>
        <v>0.9772363841595334</v>
      </c>
      <c r="P24" s="253">
        <f t="shared" si="12"/>
        <v>0.98773115220483643</v>
      </c>
      <c r="Q24" s="253">
        <f t="shared" si="12"/>
        <v>0.9826317473376297</v>
      </c>
    </row>
    <row r="25" spans="1:17">
      <c r="A25" s="229"/>
      <c r="B25" s="265" t="s">
        <v>101</v>
      </c>
      <c r="C25" s="266">
        <f>SUM(C5:C24)</f>
        <v>4585</v>
      </c>
      <c r="D25" s="266">
        <f>SUM(D5:D24)</f>
        <v>1528.3333333333333</v>
      </c>
      <c r="E25" s="266">
        <f>SUM(E5:E24)</f>
        <v>131783</v>
      </c>
      <c r="F25" s="267"/>
      <c r="G25" s="267"/>
      <c r="H25" s="266"/>
      <c r="I25" s="266"/>
      <c r="J25" s="268"/>
      <c r="K25" s="268"/>
      <c r="L25" s="257"/>
      <c r="N25" s="418" t="s">
        <v>160</v>
      </c>
      <c r="O25" s="253">
        <f t="shared" si="12"/>
        <v>0.96049277824978763</v>
      </c>
      <c r="P25" s="253">
        <f t="shared" si="12"/>
        <v>0.97749539237559413</v>
      </c>
      <c r="Q25" s="253">
        <f t="shared" si="12"/>
        <v>0.96937896070975915</v>
      </c>
    </row>
    <row r="26" spans="1:17">
      <c r="C26" s="220"/>
      <c r="D26" s="220"/>
      <c r="I26" s="220"/>
      <c r="N26" s="418" t="s">
        <v>1022</v>
      </c>
      <c r="O26" s="253">
        <f t="shared" ref="O26:Q28" si="13">1-O19</f>
        <v>0.76967888604717249</v>
      </c>
      <c r="P26" s="253">
        <f t="shared" si="13"/>
        <v>0.94010088272383352</v>
      </c>
      <c r="Q26" s="253">
        <f t="shared" si="13"/>
        <v>0.85996793158738649</v>
      </c>
    </row>
    <row r="27" spans="1:17">
      <c r="A27" s="225" t="s">
        <v>102</v>
      </c>
      <c r="B27" s="225" t="s">
        <v>85</v>
      </c>
      <c r="C27" s="254">
        <f>h26_h28死亡数!BF28</f>
        <v>4</v>
      </c>
      <c r="D27" s="226">
        <f>SUM(C27:C27)/3</f>
        <v>1.3333333333333333</v>
      </c>
      <c r="E27" s="254">
        <f>h27国調人口!BF28</f>
        <v>861</v>
      </c>
      <c r="F27" s="227">
        <f t="shared" ref="F27:F46" si="14">D27/E27</f>
        <v>1.548586914440573E-3</v>
      </c>
      <c r="G27" s="227">
        <f>D53</f>
        <v>7.4142724745134383E-4</v>
      </c>
      <c r="H27" s="226">
        <v>100000</v>
      </c>
      <c r="I27" s="226">
        <f t="shared" ref="I27:I46" si="15">H27-H28</f>
        <v>74.142724745135638</v>
      </c>
      <c r="J27" s="242">
        <f>H28+I27/2</f>
        <v>99962.928637627425</v>
      </c>
      <c r="K27" s="242">
        <f t="shared" ref="K27:K45" si="16">J27+K28</f>
        <v>8787706.5954199042</v>
      </c>
      <c r="L27" s="587">
        <f t="shared" ref="L27:L46" si="17">K27/H27</f>
        <v>87.87706595419904</v>
      </c>
      <c r="N27" s="418" t="s">
        <v>1023</v>
      </c>
      <c r="O27" s="253">
        <f t="shared" si="13"/>
        <v>0.54107822669777716</v>
      </c>
      <c r="P27" s="253">
        <f t="shared" si="13"/>
        <v>0.66801763367463018</v>
      </c>
      <c r="Q27" s="253">
        <f t="shared" si="13"/>
        <v>0.62147070743459265</v>
      </c>
    </row>
    <row r="28" spans="1:17">
      <c r="A28" s="245"/>
      <c r="B28" s="245" t="s">
        <v>86</v>
      </c>
      <c r="C28" s="255">
        <f>h26_h28死亡数!BF29</f>
        <v>2</v>
      </c>
      <c r="D28" s="250">
        <f t="shared" ref="D28:D46" si="18">SUM(C28:C28)/3</f>
        <v>0.66666666666666663</v>
      </c>
      <c r="E28" s="255">
        <f>h27国調人口!BF29</f>
        <v>4048</v>
      </c>
      <c r="F28" s="249">
        <f t="shared" si="14"/>
        <v>1.6469038208168641E-4</v>
      </c>
      <c r="G28" s="249">
        <f>F28*4/(1+2*F28)</f>
        <v>6.5854461639776091E-4</v>
      </c>
      <c r="H28" s="250">
        <f t="shared" ref="H28:H46" si="19">(1-G27)*H27</f>
        <v>99925.857275254864</v>
      </c>
      <c r="I28" s="250">
        <f t="shared" si="15"/>
        <v>65.805635347554926</v>
      </c>
      <c r="J28" s="251">
        <f>(H29+I28/2)*4</f>
        <v>399571.81783032435</v>
      </c>
      <c r="K28" s="251">
        <f t="shared" si="16"/>
        <v>8687743.6667822767</v>
      </c>
      <c r="L28" s="589">
        <f t="shared" si="17"/>
        <v>86.941897759766988</v>
      </c>
      <c r="N28" s="418" t="s">
        <v>62</v>
      </c>
      <c r="O28" s="253">
        <f t="shared" si="13"/>
        <v>0.83047575791983652</v>
      </c>
      <c r="P28" s="253">
        <f t="shared" si="13"/>
        <v>0.87338981883309219</v>
      </c>
      <c r="Q28" s="253">
        <f t="shared" si="13"/>
        <v>0.85419972327650773</v>
      </c>
    </row>
    <row r="29" spans="1:17">
      <c r="A29" s="245"/>
      <c r="B29" s="245" t="s">
        <v>84</v>
      </c>
      <c r="C29" s="255">
        <f>h26_h28死亡数!BF30</f>
        <v>1</v>
      </c>
      <c r="D29" s="250">
        <f t="shared" si="18"/>
        <v>0.33333333333333331</v>
      </c>
      <c r="E29" s="255">
        <f>h27国調人口!BF30</f>
        <v>5567</v>
      </c>
      <c r="F29" s="249">
        <f t="shared" si="14"/>
        <v>5.9876654092569307E-5</v>
      </c>
      <c r="G29" s="249">
        <f t="shared" ref="G29:G46" si="20">F29*5/(1+2.5*F29)</f>
        <v>2.9933846199898222E-4</v>
      </c>
      <c r="H29" s="250">
        <f t="shared" si="19"/>
        <v>99860.051639907309</v>
      </c>
      <c r="I29" s="250">
        <f t="shared" si="15"/>
        <v>29.891954273029114</v>
      </c>
      <c r="J29" s="251">
        <f t="shared" ref="J29:J45" si="21">(H30+I29/2)*5</f>
        <v>499225.52831385401</v>
      </c>
      <c r="K29" s="251">
        <f t="shared" si="16"/>
        <v>8288171.8489519516</v>
      </c>
      <c r="L29" s="589">
        <f t="shared" si="17"/>
        <v>82.997872651206706</v>
      </c>
      <c r="N29" s="219" t="s">
        <v>164</v>
      </c>
    </row>
    <row r="30" spans="1:17">
      <c r="A30" s="245"/>
      <c r="B30" s="245" t="s">
        <v>65</v>
      </c>
      <c r="C30" s="255">
        <f>h26_h28死亡数!BF31</f>
        <v>0</v>
      </c>
      <c r="D30" s="250">
        <f t="shared" si="18"/>
        <v>0</v>
      </c>
      <c r="E30" s="255">
        <f>h27国調人口!BF31</f>
        <v>6289</v>
      </c>
      <c r="F30" s="249">
        <f t="shared" si="14"/>
        <v>0</v>
      </c>
      <c r="G30" s="249">
        <f t="shared" si="20"/>
        <v>0</v>
      </c>
      <c r="H30" s="250">
        <f t="shared" si="19"/>
        <v>99830.15968563428</v>
      </c>
      <c r="I30" s="250">
        <f t="shared" si="15"/>
        <v>0</v>
      </c>
      <c r="J30" s="251">
        <f t="shared" si="21"/>
        <v>499150.79842817143</v>
      </c>
      <c r="K30" s="251">
        <f t="shared" si="16"/>
        <v>7788946.3206380978</v>
      </c>
      <c r="L30" s="589">
        <f t="shared" si="17"/>
        <v>78.021975975652367</v>
      </c>
      <c r="N30" s="256" t="s">
        <v>158</v>
      </c>
      <c r="O30" s="237" t="s">
        <v>97</v>
      </c>
      <c r="P30" s="237" t="s">
        <v>98</v>
      </c>
      <c r="Q30" s="219"/>
    </row>
    <row r="31" spans="1:17">
      <c r="A31" s="245"/>
      <c r="B31" s="245" t="s">
        <v>66</v>
      </c>
      <c r="C31" s="255">
        <f>h26_h28死亡数!BF32</f>
        <v>2</v>
      </c>
      <c r="D31" s="250">
        <f t="shared" si="18"/>
        <v>0.66666666666666663</v>
      </c>
      <c r="E31" s="255">
        <f>h27国調人口!BF32</f>
        <v>6735</v>
      </c>
      <c r="F31" s="249">
        <f t="shared" si="14"/>
        <v>9.89853996535511E-5</v>
      </c>
      <c r="G31" s="249">
        <f t="shared" si="20"/>
        <v>4.948045522018802E-4</v>
      </c>
      <c r="H31" s="250">
        <f t="shared" si="19"/>
        <v>99830.15968563428</v>
      </c>
      <c r="I31" s="250">
        <f t="shared" si="15"/>
        <v>49.396417459487566</v>
      </c>
      <c r="J31" s="251">
        <f t="shared" si="21"/>
        <v>499027.30738452275</v>
      </c>
      <c r="K31" s="251">
        <f t="shared" si="16"/>
        <v>7289795.5222099265</v>
      </c>
      <c r="L31" s="589">
        <f t="shared" si="17"/>
        <v>73.021975975652367</v>
      </c>
      <c r="N31" s="418" t="s">
        <v>159</v>
      </c>
      <c r="O31" s="237">
        <f>J19*O24</f>
        <v>426520.55302559066</v>
      </c>
      <c r="P31" s="237">
        <f>SUM(O31,P32)</f>
        <v>1420075.0693684651</v>
      </c>
      <c r="Q31" s="219"/>
    </row>
    <row r="32" spans="1:17">
      <c r="A32" s="245"/>
      <c r="B32" s="245" t="s">
        <v>67</v>
      </c>
      <c r="C32" s="255">
        <f>h26_h28死亡数!BF33</f>
        <v>4</v>
      </c>
      <c r="D32" s="250">
        <f t="shared" si="18"/>
        <v>1.3333333333333333</v>
      </c>
      <c r="E32" s="255">
        <f>h27国調人口!BF33</f>
        <v>5869</v>
      </c>
      <c r="F32" s="249">
        <f t="shared" si="14"/>
        <v>2.2718237064803769E-4</v>
      </c>
      <c r="G32" s="249">
        <f t="shared" si="20"/>
        <v>1.1352670715785887E-3</v>
      </c>
      <c r="H32" s="250">
        <f t="shared" si="19"/>
        <v>99780.763268174793</v>
      </c>
      <c r="I32" s="250">
        <f t="shared" si="15"/>
        <v>113.27781491534552</v>
      </c>
      <c r="J32" s="251">
        <f t="shared" si="21"/>
        <v>498620.62180358561</v>
      </c>
      <c r="K32" s="251">
        <f t="shared" si="16"/>
        <v>6790768.2148254039</v>
      </c>
      <c r="L32" s="589">
        <f t="shared" si="17"/>
        <v>68.056887844947241</v>
      </c>
      <c r="N32" s="418" t="s">
        <v>160</v>
      </c>
      <c r="O32" s="237">
        <f>J20*O25</f>
        <v>389575.45217856852</v>
      </c>
      <c r="P32" s="237">
        <f>SUM(O32,P33)</f>
        <v>993554.51634287438</v>
      </c>
      <c r="Q32" s="219"/>
    </row>
    <row r="33" spans="1:17">
      <c r="A33" s="245"/>
      <c r="B33" s="245" t="s">
        <v>68</v>
      </c>
      <c r="C33" s="255">
        <f>h26_h28死亡数!BF34</f>
        <v>4</v>
      </c>
      <c r="D33" s="250">
        <f t="shared" si="18"/>
        <v>1.3333333333333333</v>
      </c>
      <c r="E33" s="255">
        <f>h27国調人口!BF34</f>
        <v>5925</v>
      </c>
      <c r="F33" s="249">
        <f t="shared" si="14"/>
        <v>2.250351617440225E-4</v>
      </c>
      <c r="G33" s="249">
        <f t="shared" si="20"/>
        <v>1.1245431543435479E-3</v>
      </c>
      <c r="H33" s="250">
        <f t="shared" si="19"/>
        <v>99667.485453259447</v>
      </c>
      <c r="I33" s="250">
        <f t="shared" si="15"/>
        <v>112.08038847710122</v>
      </c>
      <c r="J33" s="251">
        <f t="shared" si="21"/>
        <v>498057.22629510448</v>
      </c>
      <c r="K33" s="251">
        <f t="shared" si="16"/>
        <v>6292147.5930218184</v>
      </c>
      <c r="L33" s="589">
        <f t="shared" si="17"/>
        <v>63.131397008833083</v>
      </c>
      <c r="N33" s="418" t="s">
        <v>1022</v>
      </c>
      <c r="O33" s="237">
        <f>J21*O26</f>
        <v>275079.29622649116</v>
      </c>
      <c r="P33" s="237">
        <f t="shared" ref="P33:P34" si="22">SUM(O33,P34)</f>
        <v>603979.06416430592</v>
      </c>
      <c r="Q33" s="219"/>
    </row>
    <row r="34" spans="1:17">
      <c r="A34" s="245"/>
      <c r="B34" s="245" t="s">
        <v>69</v>
      </c>
      <c r="C34" s="255">
        <f>h26_h28死亡数!BF35</f>
        <v>13</v>
      </c>
      <c r="D34" s="250">
        <f t="shared" si="18"/>
        <v>4.333333333333333</v>
      </c>
      <c r="E34" s="255">
        <f>h27国調人口!BF35</f>
        <v>6639</v>
      </c>
      <c r="F34" s="249">
        <f t="shared" si="14"/>
        <v>6.5270874127629664E-4</v>
      </c>
      <c r="G34" s="249">
        <f t="shared" si="20"/>
        <v>3.2582270232336653E-3</v>
      </c>
      <c r="H34" s="250">
        <f t="shared" si="19"/>
        <v>99555.405064782346</v>
      </c>
      <c r="I34" s="250">
        <f t="shared" si="15"/>
        <v>324.37411109104869</v>
      </c>
      <c r="J34" s="251">
        <f t="shared" si="21"/>
        <v>496966.09004618414</v>
      </c>
      <c r="K34" s="251">
        <f t="shared" si="16"/>
        <v>5794090.3667267142</v>
      </c>
      <c r="L34" s="589">
        <f t="shared" si="17"/>
        <v>58.199656391899602</v>
      </c>
      <c r="N34" s="418" t="s">
        <v>1023</v>
      </c>
      <c r="O34" s="237">
        <f>SUM(J22:J24)*O27</f>
        <v>328899.76793781476</v>
      </c>
      <c r="P34" s="237">
        <f t="shared" si="22"/>
        <v>328899.76793781476</v>
      </c>
      <c r="Q34" s="219"/>
    </row>
    <row r="35" spans="1:17">
      <c r="A35" s="245"/>
      <c r="B35" s="245" t="s">
        <v>70</v>
      </c>
      <c r="C35" s="255">
        <f>h26_h28死亡数!BF36</f>
        <v>9</v>
      </c>
      <c r="D35" s="250">
        <f t="shared" si="18"/>
        <v>3</v>
      </c>
      <c r="E35" s="255">
        <f>h27国調人口!BF36</f>
        <v>7834</v>
      </c>
      <c r="F35" s="249">
        <f t="shared" si="14"/>
        <v>3.8294613224406433E-4</v>
      </c>
      <c r="G35" s="249">
        <f t="shared" si="20"/>
        <v>1.9128993177325768E-3</v>
      </c>
      <c r="H35" s="250">
        <f t="shared" si="19"/>
        <v>99231.030953691297</v>
      </c>
      <c r="I35" s="250">
        <f t="shared" si="15"/>
        <v>189.81897140921501</v>
      </c>
      <c r="J35" s="251">
        <f t="shared" si="21"/>
        <v>495680.60733993351</v>
      </c>
      <c r="K35" s="251">
        <f t="shared" si="16"/>
        <v>5297124.27668053</v>
      </c>
      <c r="L35" s="589">
        <f t="shared" si="17"/>
        <v>53.381731760426526</v>
      </c>
      <c r="N35" s="219" t="s">
        <v>165</v>
      </c>
      <c r="Q35" s="219"/>
    </row>
    <row r="36" spans="1:17">
      <c r="A36" s="245"/>
      <c r="B36" s="245" t="s">
        <v>71</v>
      </c>
      <c r="C36" s="255">
        <f>h26_h28死亡数!BF37</f>
        <v>21</v>
      </c>
      <c r="D36" s="250">
        <f t="shared" si="18"/>
        <v>7</v>
      </c>
      <c r="E36" s="255">
        <f>h27国調人口!BF37</f>
        <v>9620</v>
      </c>
      <c r="F36" s="249">
        <f t="shared" si="14"/>
        <v>7.2765072765072769E-4</v>
      </c>
      <c r="G36" s="249">
        <f t="shared" si="20"/>
        <v>3.6316472114137489E-3</v>
      </c>
      <c r="H36" s="250">
        <f t="shared" si="19"/>
        <v>99041.211982282082</v>
      </c>
      <c r="I36" s="250">
        <f t="shared" si="15"/>
        <v>359.68274131049111</v>
      </c>
      <c r="J36" s="251">
        <f t="shared" si="21"/>
        <v>494306.85305813415</v>
      </c>
      <c r="K36" s="251">
        <f t="shared" si="16"/>
        <v>4801443.6693405965</v>
      </c>
      <c r="L36" s="589">
        <f t="shared" si="17"/>
        <v>48.479249932841569</v>
      </c>
      <c r="N36" s="256" t="s">
        <v>158</v>
      </c>
      <c r="O36" s="237" t="s">
        <v>97</v>
      </c>
      <c r="P36" s="237" t="s">
        <v>98</v>
      </c>
      <c r="Q36" s="219"/>
    </row>
    <row r="37" spans="1:17">
      <c r="A37" s="245"/>
      <c r="B37" s="245" t="s">
        <v>72</v>
      </c>
      <c r="C37" s="255">
        <f>h26_h28死亡数!BF38</f>
        <v>26</v>
      </c>
      <c r="D37" s="250">
        <f t="shared" si="18"/>
        <v>8.6666666666666661</v>
      </c>
      <c r="E37" s="255">
        <f>h27国調人口!BF38</f>
        <v>8667</v>
      </c>
      <c r="F37" s="249">
        <f t="shared" si="14"/>
        <v>9.9996153994077151E-4</v>
      </c>
      <c r="G37" s="249">
        <f t="shared" si="20"/>
        <v>4.9873398296631632E-3</v>
      </c>
      <c r="H37" s="250">
        <f t="shared" si="19"/>
        <v>98681.529240971591</v>
      </c>
      <c r="I37" s="250">
        <f t="shared" si="15"/>
        <v>492.15832123556174</v>
      </c>
      <c r="J37" s="251">
        <f t="shared" si="21"/>
        <v>492177.25040176907</v>
      </c>
      <c r="K37" s="251">
        <f t="shared" si="16"/>
        <v>4307136.8162824623</v>
      </c>
      <c r="L37" s="589">
        <f t="shared" si="17"/>
        <v>43.646838971909467</v>
      </c>
      <c r="N37" s="418" t="s">
        <v>159</v>
      </c>
      <c r="O37" s="237">
        <f>J41*P24</f>
        <v>464172.11791699496</v>
      </c>
      <c r="P37" s="237">
        <f>SUM(O37,P38)</f>
        <v>1985183.1795197455</v>
      </c>
      <c r="Q37" s="219"/>
    </row>
    <row r="38" spans="1:17">
      <c r="A38" s="245"/>
      <c r="B38" s="245" t="s">
        <v>73</v>
      </c>
      <c r="C38" s="255">
        <f>h26_h28死亡数!BF39</f>
        <v>29</v>
      </c>
      <c r="D38" s="250">
        <f t="shared" si="18"/>
        <v>9.6666666666666661</v>
      </c>
      <c r="E38" s="255">
        <f>h27国調人口!BF39</f>
        <v>8391</v>
      </c>
      <c r="F38" s="249">
        <f t="shared" si="14"/>
        <v>1.1520279664720137E-3</v>
      </c>
      <c r="G38" s="249">
        <f t="shared" si="20"/>
        <v>5.7435978689271356E-3</v>
      </c>
      <c r="H38" s="250">
        <f t="shared" si="19"/>
        <v>98189.370919736029</v>
      </c>
      <c r="I38" s="250">
        <f t="shared" si="15"/>
        <v>563.9602615658805</v>
      </c>
      <c r="J38" s="251">
        <f t="shared" si="21"/>
        <v>489536.95394476538</v>
      </c>
      <c r="K38" s="251">
        <f t="shared" si="16"/>
        <v>3814959.5658806935</v>
      </c>
      <c r="L38" s="589">
        <f t="shared" si="17"/>
        <v>38.853080839057377</v>
      </c>
      <c r="N38" s="418" t="s">
        <v>160</v>
      </c>
      <c r="O38" s="237">
        <f>J42*P25</f>
        <v>445218.36530478386</v>
      </c>
      <c r="P38" s="237">
        <f>SUM(O38,P39)</f>
        <v>1521011.0616027506</v>
      </c>
      <c r="Q38" s="219"/>
    </row>
    <row r="39" spans="1:17">
      <c r="A39" s="245"/>
      <c r="B39" s="245" t="s">
        <v>74</v>
      </c>
      <c r="C39" s="255">
        <f>h26_h28死亡数!BF40</f>
        <v>53</v>
      </c>
      <c r="D39" s="250">
        <f t="shared" si="18"/>
        <v>17.666666666666668</v>
      </c>
      <c r="E39" s="255">
        <f>h27国調人口!BF40</f>
        <v>8576</v>
      </c>
      <c r="F39" s="249">
        <f t="shared" si="14"/>
        <v>2.0600124378109454E-3</v>
      </c>
      <c r="G39" s="249">
        <f t="shared" si="20"/>
        <v>1.0247288335492355E-2</v>
      </c>
      <c r="H39" s="250">
        <f t="shared" si="19"/>
        <v>97625.410658170149</v>
      </c>
      <c r="I39" s="250">
        <f t="shared" si="15"/>
        <v>1000.3957318851171</v>
      </c>
      <c r="J39" s="251">
        <f t="shared" si="21"/>
        <v>485626.06396113802</v>
      </c>
      <c r="K39" s="251">
        <f t="shared" si="16"/>
        <v>3325422.611935928</v>
      </c>
      <c r="L39" s="589">
        <f t="shared" si="17"/>
        <v>34.063084493234115</v>
      </c>
      <c r="N39" s="418" t="s">
        <v>1022</v>
      </c>
      <c r="O39" s="237">
        <f>J43*P26</f>
        <v>404703.5361131868</v>
      </c>
      <c r="P39" s="237">
        <f t="shared" ref="P39:P40" si="23">SUM(O39,P40)</f>
        <v>1075792.6962979666</v>
      </c>
    </row>
    <row r="40" spans="1:17">
      <c r="A40" s="245"/>
      <c r="B40" s="245" t="s">
        <v>75</v>
      </c>
      <c r="C40" s="255">
        <f>h26_h28死亡数!BF41</f>
        <v>98</v>
      </c>
      <c r="D40" s="250">
        <f t="shared" si="18"/>
        <v>32.666666666666664</v>
      </c>
      <c r="E40" s="255">
        <f>h27国調人口!BF41</f>
        <v>10241</v>
      </c>
      <c r="F40" s="249">
        <f t="shared" si="14"/>
        <v>3.1897926634768736E-3</v>
      </c>
      <c r="G40" s="249">
        <f t="shared" si="20"/>
        <v>1.582278481012658E-2</v>
      </c>
      <c r="H40" s="250">
        <f t="shared" si="19"/>
        <v>96625.014926285032</v>
      </c>
      <c r="I40" s="250">
        <f t="shared" si="15"/>
        <v>1528.8768184538785</v>
      </c>
      <c r="J40" s="251">
        <f t="shared" si="21"/>
        <v>479302.88258529047</v>
      </c>
      <c r="K40" s="251">
        <f t="shared" si="16"/>
        <v>2839796.54797479</v>
      </c>
      <c r="L40" s="589">
        <f t="shared" si="17"/>
        <v>29.389869177678918</v>
      </c>
      <c r="N40" s="418" t="s">
        <v>1023</v>
      </c>
      <c r="O40" s="237">
        <f>SUM(J44:J46)*P27</f>
        <v>671089.16018477979</v>
      </c>
      <c r="P40" s="237">
        <f t="shared" si="23"/>
        <v>671089.16018477979</v>
      </c>
    </row>
    <row r="41" spans="1:17">
      <c r="A41" s="245"/>
      <c r="B41" s="245" t="s">
        <v>76</v>
      </c>
      <c r="C41" s="255">
        <f>h26_h28死亡数!BF42</f>
        <v>166</v>
      </c>
      <c r="D41" s="250">
        <f t="shared" si="18"/>
        <v>55.333333333333336</v>
      </c>
      <c r="E41" s="255">
        <f>h27国調人口!BF42</f>
        <v>11728</v>
      </c>
      <c r="F41" s="249">
        <f t="shared" si="14"/>
        <v>4.718053660754889E-3</v>
      </c>
      <c r="G41" s="249">
        <f t="shared" si="20"/>
        <v>2.3315261664653503E-2</v>
      </c>
      <c r="H41" s="250">
        <f t="shared" si="19"/>
        <v>95096.138107831153</v>
      </c>
      <c r="I41" s="250">
        <f t="shared" si="15"/>
        <v>2217.191343282102</v>
      </c>
      <c r="J41" s="251">
        <f t="shared" si="21"/>
        <v>469937.71218095045</v>
      </c>
      <c r="K41" s="251">
        <f t="shared" si="16"/>
        <v>2360493.6653894996</v>
      </c>
      <c r="L41" s="589">
        <f t="shared" si="17"/>
        <v>24.822182186966362</v>
      </c>
      <c r="N41" s="219" t="s">
        <v>166</v>
      </c>
    </row>
    <row r="42" spans="1:17">
      <c r="A42" s="245"/>
      <c r="B42" s="245" t="s">
        <v>77</v>
      </c>
      <c r="C42" s="255">
        <f>h26_h28死亡数!BF43</f>
        <v>232</v>
      </c>
      <c r="D42" s="250">
        <f t="shared" si="18"/>
        <v>77.333333333333329</v>
      </c>
      <c r="E42" s="255">
        <f>h27国調人口!BF43</f>
        <v>9865</v>
      </c>
      <c r="F42" s="249">
        <f t="shared" si="14"/>
        <v>7.839162020611589E-3</v>
      </c>
      <c r="G42" s="249">
        <f t="shared" si="20"/>
        <v>3.8442419221209612E-2</v>
      </c>
      <c r="H42" s="250">
        <f t="shared" si="19"/>
        <v>92878.946764549051</v>
      </c>
      <c r="I42" s="250">
        <f t="shared" si="15"/>
        <v>3570.4914083472104</v>
      </c>
      <c r="J42" s="251">
        <f t="shared" si="21"/>
        <v>455468.50530187722</v>
      </c>
      <c r="K42" s="251">
        <f t="shared" si="16"/>
        <v>1890555.9532085492</v>
      </c>
      <c r="L42" s="589">
        <f t="shared" si="17"/>
        <v>20.355053745400085</v>
      </c>
      <c r="N42" s="420"/>
      <c r="O42" s="256" t="s">
        <v>122</v>
      </c>
      <c r="P42" s="256" t="s">
        <v>123</v>
      </c>
    </row>
    <row r="43" spans="1:17">
      <c r="A43" s="245"/>
      <c r="B43" s="245" t="s">
        <v>78</v>
      </c>
      <c r="C43" s="255">
        <f>h26_h28死亡数!BF44</f>
        <v>351</v>
      </c>
      <c r="D43" s="250">
        <f t="shared" si="18"/>
        <v>117</v>
      </c>
      <c r="E43" s="255">
        <f>h27国調人口!BF44</f>
        <v>7844</v>
      </c>
      <c r="F43" s="249">
        <f t="shared" si="14"/>
        <v>1.4915859255481898E-2</v>
      </c>
      <c r="G43" s="249">
        <f t="shared" si="20"/>
        <v>7.1898236342407662E-2</v>
      </c>
      <c r="H43" s="250">
        <f t="shared" si="19"/>
        <v>89308.455356201841</v>
      </c>
      <c r="I43" s="250">
        <f t="shared" si="15"/>
        <v>6421.1204305755673</v>
      </c>
      <c r="J43" s="251">
        <f t="shared" si="21"/>
        <v>430489.4757045703</v>
      </c>
      <c r="K43" s="251">
        <f t="shared" si="16"/>
        <v>1435087.447906672</v>
      </c>
      <c r="L43" s="589">
        <f t="shared" si="17"/>
        <v>16.068886671288904</v>
      </c>
      <c r="N43" s="256" t="s">
        <v>167</v>
      </c>
      <c r="O43" s="257">
        <f>L19</f>
        <v>20.12825921190359</v>
      </c>
      <c r="P43" s="257">
        <f>L41</f>
        <v>24.822182186966362</v>
      </c>
      <c r="Q43" s="222" t="s">
        <v>168</v>
      </c>
    </row>
    <row r="44" spans="1:17">
      <c r="A44" s="245"/>
      <c r="B44" s="245" t="s">
        <v>79</v>
      </c>
      <c r="C44" s="255">
        <f>h26_h28死亡数!BF45</f>
        <v>680</v>
      </c>
      <c r="D44" s="250">
        <f t="shared" si="18"/>
        <v>226.66666666666666</v>
      </c>
      <c r="E44" s="255">
        <f>h27国調人口!BF45</f>
        <v>6967</v>
      </c>
      <c r="F44" s="249">
        <f t="shared" si="14"/>
        <v>3.2534328501028657E-2</v>
      </c>
      <c r="G44" s="249">
        <f t="shared" si="20"/>
        <v>0.1504358214238308</v>
      </c>
      <c r="H44" s="250">
        <f t="shared" si="19"/>
        <v>82887.334925626274</v>
      </c>
      <c r="I44" s="250">
        <f t="shared" si="15"/>
        <v>12469.224315168773</v>
      </c>
      <c r="J44" s="251">
        <f t="shared" si="21"/>
        <v>383263.61384020944</v>
      </c>
      <c r="K44" s="251">
        <f t="shared" si="16"/>
        <v>1004597.9722021016</v>
      </c>
      <c r="L44" s="589">
        <f t="shared" si="17"/>
        <v>12.120041899085237</v>
      </c>
      <c r="N44" s="256" t="s">
        <v>169</v>
      </c>
      <c r="O44" s="258">
        <f>P31/H19</f>
        <v>15.815568647523301</v>
      </c>
      <c r="P44" s="258">
        <f>P37/H41</f>
        <v>20.875539417475736</v>
      </c>
      <c r="Q44" s="222" t="s">
        <v>170</v>
      </c>
    </row>
    <row r="45" spans="1:17">
      <c r="A45" s="245"/>
      <c r="B45" s="245" t="s">
        <v>80</v>
      </c>
      <c r="C45" s="255">
        <f>h26_h28死亡数!BF46</f>
        <v>990</v>
      </c>
      <c r="D45" s="250">
        <f t="shared" si="18"/>
        <v>330</v>
      </c>
      <c r="E45" s="255">
        <f>h27国調人口!BF46</f>
        <v>5250</v>
      </c>
      <c r="F45" s="249">
        <f t="shared" si="14"/>
        <v>6.2857142857142861E-2</v>
      </c>
      <c r="G45" s="249">
        <f t="shared" si="20"/>
        <v>0.27160493827160498</v>
      </c>
      <c r="H45" s="250">
        <f t="shared" si="19"/>
        <v>70418.110610457501</v>
      </c>
      <c r="I45" s="250">
        <f t="shared" si="15"/>
        <v>19125.906585556368</v>
      </c>
      <c r="J45" s="251">
        <f t="shared" si="21"/>
        <v>304275.78658839659</v>
      </c>
      <c r="K45" s="251">
        <f t="shared" si="16"/>
        <v>621334.35836189217</v>
      </c>
      <c r="L45" s="589">
        <f t="shared" si="17"/>
        <v>8.8235022634876028</v>
      </c>
      <c r="N45" s="256" t="s">
        <v>171</v>
      </c>
      <c r="O45" s="257">
        <f>O43-O44</f>
        <v>4.3126905643802882</v>
      </c>
      <c r="P45" s="257">
        <f>P43-P44</f>
        <v>3.9466427694906265</v>
      </c>
      <c r="Q45" s="222" t="s">
        <v>172</v>
      </c>
    </row>
    <row r="46" spans="1:17">
      <c r="A46" s="245"/>
      <c r="B46" s="245" t="s">
        <v>100</v>
      </c>
      <c r="C46" s="255">
        <f>h26_h28死亡数!BF47</f>
        <v>1819</v>
      </c>
      <c r="D46" s="250">
        <f t="shared" si="18"/>
        <v>606.33333333333337</v>
      </c>
      <c r="E46" s="255">
        <f>h27国調人口!BF47</f>
        <v>3748</v>
      </c>
      <c r="F46" s="249">
        <f t="shared" si="14"/>
        <v>0.16177516897901104</v>
      </c>
      <c r="G46" s="249">
        <f t="shared" si="20"/>
        <v>0.57594275401323491</v>
      </c>
      <c r="H46" s="250">
        <f t="shared" si="19"/>
        <v>51292.204024901133</v>
      </c>
      <c r="I46" s="250">
        <f t="shared" si="15"/>
        <v>51292.204024901133</v>
      </c>
      <c r="J46" s="251">
        <f>I46/F46</f>
        <v>317058.57177349553</v>
      </c>
      <c r="K46" s="251">
        <f>J46</f>
        <v>317058.57177349553</v>
      </c>
      <c r="L46" s="589">
        <f t="shared" si="17"/>
        <v>6.1814183617372187</v>
      </c>
      <c r="N46" s="256" t="s">
        <v>173</v>
      </c>
      <c r="O46" s="257">
        <f>L5</f>
        <v>81.562194429153138</v>
      </c>
      <c r="P46" s="257">
        <f>L27</f>
        <v>87.87706595419904</v>
      </c>
      <c r="Q46" s="222" t="s">
        <v>174</v>
      </c>
    </row>
    <row r="47" spans="1:17">
      <c r="A47" s="229"/>
      <c r="B47" s="265" t="s">
        <v>101</v>
      </c>
      <c r="C47" s="266">
        <f>SUM(C27:C46)</f>
        <v>4504</v>
      </c>
      <c r="D47" s="266">
        <f>SUM(D27:D46)</f>
        <v>1501.3333333333335</v>
      </c>
      <c r="E47" s="266">
        <f>SUM(E27:E46)</f>
        <v>140664</v>
      </c>
      <c r="F47" s="267"/>
      <c r="G47" s="267"/>
      <c r="H47" s="266"/>
      <c r="I47" s="265"/>
      <c r="J47" s="268"/>
      <c r="K47" s="268"/>
      <c r="L47" s="257"/>
      <c r="N47" s="256" t="s">
        <v>175</v>
      </c>
      <c r="O47" s="257">
        <f>O46-O45</f>
        <v>77.249503864772848</v>
      </c>
      <c r="P47" s="257">
        <f>P46-P45</f>
        <v>83.930423184708417</v>
      </c>
      <c r="Q47" s="222" t="s">
        <v>176</v>
      </c>
    </row>
    <row r="50" spans="1:12">
      <c r="C50" s="219" t="s">
        <v>122</v>
      </c>
      <c r="D50" s="219" t="s">
        <v>123</v>
      </c>
      <c r="E50" s="221"/>
      <c r="F50" s="220"/>
      <c r="G50" s="219"/>
      <c r="H50" s="222"/>
      <c r="I50" s="222"/>
      <c r="J50" s="223"/>
      <c r="L50" s="259"/>
    </row>
    <row r="51" spans="1:12">
      <c r="A51" s="219" t="s">
        <v>103</v>
      </c>
      <c r="B51" s="219" t="s">
        <v>1067</v>
      </c>
      <c r="C51" s="220">
        <f>C5</f>
        <v>4</v>
      </c>
      <c r="D51" s="220">
        <f>C27</f>
        <v>4</v>
      </c>
      <c r="E51" s="221"/>
      <c r="F51" s="220"/>
      <c r="G51" s="219"/>
      <c r="H51" s="222"/>
      <c r="I51" s="222"/>
      <c r="J51" s="223"/>
      <c r="L51" s="259"/>
    </row>
    <row r="52" spans="1:12">
      <c r="A52" s="219" t="s">
        <v>104</v>
      </c>
      <c r="B52" s="219" t="s">
        <v>1067</v>
      </c>
      <c r="C52" s="260">
        <f>SUM(西脇市!C52,三木市!C52,小野市!C52,加西市!C52,加東市!C52,多可町!C52)</f>
        <v>5747</v>
      </c>
      <c r="D52" s="260">
        <f>SUM(西脇市!D52,三木市!D52,小野市!D52,加西市!D52,加東市!D52,多可町!D52)</f>
        <v>5395</v>
      </c>
      <c r="E52" s="221"/>
      <c r="F52" s="220"/>
      <c r="G52" s="219"/>
      <c r="H52" s="222"/>
      <c r="I52" s="222"/>
      <c r="J52" s="223"/>
      <c r="L52" s="259"/>
    </row>
    <row r="53" spans="1:12">
      <c r="A53" s="219" t="s">
        <v>105</v>
      </c>
      <c r="C53" s="261">
        <f>C51/C52</f>
        <v>6.9601531233687145E-4</v>
      </c>
      <c r="D53" s="261">
        <f>D51/D52</f>
        <v>7.4142724745134383E-4</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181</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586">
        <f>SUM(姫路市!O3,市川町!O3,福崎町!O3,神河町!O3)</f>
        <v>15677</v>
      </c>
      <c r="P3" s="586">
        <f>SUM(姫路市!P3,市川町!P3,福崎町!P3,神河町!P3)</f>
        <v>20118</v>
      </c>
      <c r="Q3" s="237">
        <f>SUM(O3:P3)</f>
        <v>35795</v>
      </c>
    </row>
    <row r="4" spans="1:17">
      <c r="A4" s="229"/>
      <c r="B4" s="229"/>
      <c r="C4" s="230" t="s">
        <v>1065</v>
      </c>
      <c r="D4" s="231" t="s">
        <v>1064</v>
      </c>
      <c r="E4" s="232" t="s">
        <v>410</v>
      </c>
      <c r="F4" s="233"/>
      <c r="G4" s="233"/>
      <c r="H4" s="234"/>
      <c r="I4" s="229"/>
      <c r="J4" s="235" t="s">
        <v>97</v>
      </c>
      <c r="K4" s="235" t="s">
        <v>98</v>
      </c>
      <c r="L4" s="588"/>
      <c r="N4" s="418" t="s">
        <v>160</v>
      </c>
      <c r="O4" s="586">
        <f>SUM(姫路市!O4,市川町!O4,福崎町!O4,神河町!O4)</f>
        <v>21070</v>
      </c>
      <c r="P4" s="586">
        <f>SUM(姫路市!P4,市川町!P4,福崎町!P4,神河町!P4)</f>
        <v>23079</v>
      </c>
      <c r="Q4" s="237">
        <f>SUM(O4:P4)</f>
        <v>44149</v>
      </c>
    </row>
    <row r="5" spans="1:17">
      <c r="A5" s="225" t="s">
        <v>99</v>
      </c>
      <c r="B5" s="225" t="s">
        <v>85</v>
      </c>
      <c r="C5" s="254">
        <f>h26_h28死亡数!BG4</f>
        <v>23</v>
      </c>
      <c r="D5" s="239">
        <f>SUM(C5:C5)/3</f>
        <v>7.666666666666667</v>
      </c>
      <c r="E5" s="254">
        <f>h27国調人口!BG4</f>
        <v>2374</v>
      </c>
      <c r="F5" s="227">
        <f t="shared" ref="F5:F24" si="0">D5/E5</f>
        <v>3.2294299354114014E-3</v>
      </c>
      <c r="G5" s="241">
        <f>C53</f>
        <v>1.1752682677567705E-2</v>
      </c>
      <c r="H5" s="226">
        <v>100000</v>
      </c>
      <c r="I5" s="226">
        <f t="shared" ref="I5:I24" si="1">H5-H6</f>
        <v>1175.2682677567645</v>
      </c>
      <c r="J5" s="242">
        <f>H6+I5/2</f>
        <v>99412.365866121618</v>
      </c>
      <c r="K5" s="242">
        <f t="shared" ref="K5:K23" si="2">J5+K6</f>
        <v>7959927.9670799393</v>
      </c>
      <c r="L5" s="587">
        <f t="shared" ref="L5:L24" si="3">K5/H5</f>
        <v>79.59927967079939</v>
      </c>
      <c r="N5" s="418" t="s">
        <v>1022</v>
      </c>
      <c r="O5" s="586">
        <f>SUM(姫路市!O5,市川町!O5,福崎町!O5,神河町!O5)</f>
        <v>16684</v>
      </c>
      <c r="P5" s="586">
        <f>SUM(姫路市!P5,市川町!P5,福崎町!P5,神河町!P5)</f>
        <v>19617</v>
      </c>
      <c r="Q5" s="237">
        <f>SUM(O5:P5)</f>
        <v>36301</v>
      </c>
    </row>
    <row r="6" spans="1:17">
      <c r="A6" s="245"/>
      <c r="B6" s="245" t="s">
        <v>86</v>
      </c>
      <c r="C6" s="255">
        <f>h26_h28死亡数!BG5</f>
        <v>6</v>
      </c>
      <c r="D6" s="247">
        <f t="shared" ref="D6:D24" si="4">SUM(C6:C6)/3</f>
        <v>2</v>
      </c>
      <c r="E6" s="255">
        <f>h27国調人口!BG5</f>
        <v>10413</v>
      </c>
      <c r="F6" s="249">
        <f t="shared" si="0"/>
        <v>1.9206760779794487E-4</v>
      </c>
      <c r="G6" s="249">
        <f>F6*4/(1+2*F6)</f>
        <v>7.6797542478640674E-4</v>
      </c>
      <c r="H6" s="250">
        <f t="shared" ref="H6:H24" si="5">(1-G5)*H5</f>
        <v>98824.731732243235</v>
      </c>
      <c r="I6" s="250">
        <f t="shared" si="1"/>
        <v>75.894965331477579</v>
      </c>
      <c r="J6" s="251">
        <f>(H7+I6/2)*4</f>
        <v>395147.13699830999</v>
      </c>
      <c r="K6" s="251">
        <f t="shared" si="2"/>
        <v>7860515.6012138175</v>
      </c>
      <c r="L6" s="589">
        <f t="shared" si="3"/>
        <v>79.539963968849221</v>
      </c>
      <c r="N6" s="418" t="s">
        <v>1023</v>
      </c>
      <c r="O6" s="586">
        <f>SUM(姫路市!O6,市川町!O6,福崎町!O6,神河町!O6)</f>
        <v>12003</v>
      </c>
      <c r="P6" s="586">
        <f>SUM(姫路市!P6,市川町!P6,福崎町!P6,神河町!P6)</f>
        <v>15358</v>
      </c>
      <c r="Q6" s="237">
        <f>SUM(O6:P6)</f>
        <v>27361</v>
      </c>
    </row>
    <row r="7" spans="1:17">
      <c r="A7" s="245"/>
      <c r="B7" s="245" t="s">
        <v>84</v>
      </c>
      <c r="C7" s="255">
        <f>h26_h28死亡数!BG6</f>
        <v>6</v>
      </c>
      <c r="D7" s="247">
        <f t="shared" si="4"/>
        <v>2</v>
      </c>
      <c r="E7" s="255">
        <f>h27国調人口!BG6</f>
        <v>13776</v>
      </c>
      <c r="F7" s="249">
        <f t="shared" si="0"/>
        <v>1.4518002322880372E-4</v>
      </c>
      <c r="G7" s="249">
        <f t="shared" ref="G7:G24" si="6">F7*5/(1+2.5*F7)</f>
        <v>7.2563674624482992E-4</v>
      </c>
      <c r="H7" s="250">
        <f t="shared" si="5"/>
        <v>98748.836766911758</v>
      </c>
      <c r="I7" s="250">
        <f t="shared" si="1"/>
        <v>71.655784607006353</v>
      </c>
      <c r="J7" s="251">
        <f t="shared" ref="J7:J23" si="7">(H8+I7/2)*5</f>
        <v>493565.04437304131</v>
      </c>
      <c r="K7" s="251">
        <f t="shared" si="2"/>
        <v>7465368.4642155077</v>
      </c>
      <c r="L7" s="589">
        <f t="shared" si="3"/>
        <v>75.599558522768987</v>
      </c>
      <c r="N7" s="418" t="s">
        <v>62</v>
      </c>
      <c r="O7" s="237">
        <f>SUM(O3:O6)</f>
        <v>65434</v>
      </c>
      <c r="P7" s="237">
        <f t="shared" ref="P7:Q7" si="8">SUM(P3:P6)</f>
        <v>78172</v>
      </c>
      <c r="Q7" s="237">
        <f t="shared" si="8"/>
        <v>143606</v>
      </c>
    </row>
    <row r="8" spans="1:17">
      <c r="A8" s="245"/>
      <c r="B8" s="245" t="s">
        <v>65</v>
      </c>
      <c r="C8" s="255">
        <f>h26_h28死亡数!BG7</f>
        <v>3</v>
      </c>
      <c r="D8" s="247">
        <f t="shared" si="4"/>
        <v>1</v>
      </c>
      <c r="E8" s="255">
        <f>h27国調人口!BG7</f>
        <v>14642</v>
      </c>
      <c r="F8" s="249">
        <f t="shared" si="0"/>
        <v>6.8296680781314024E-5</v>
      </c>
      <c r="G8" s="249">
        <f t="shared" si="6"/>
        <v>3.4142510840247197E-4</v>
      </c>
      <c r="H8" s="250">
        <f t="shared" si="5"/>
        <v>98677.180982304752</v>
      </c>
      <c r="I8" s="250">
        <f t="shared" si="1"/>
        <v>33.690867213736055</v>
      </c>
      <c r="J8" s="251">
        <f t="shared" si="7"/>
        <v>493301.67774348939</v>
      </c>
      <c r="K8" s="251">
        <f t="shared" si="2"/>
        <v>6971803.4198424667</v>
      </c>
      <c r="L8" s="589">
        <f t="shared" si="3"/>
        <v>70.652640766994381</v>
      </c>
      <c r="N8" s="479" t="s">
        <v>161</v>
      </c>
      <c r="O8" s="479"/>
      <c r="P8" s="479"/>
      <c r="Q8" s="479"/>
    </row>
    <row r="9" spans="1:17">
      <c r="A9" s="245"/>
      <c r="B9" s="245" t="s">
        <v>66</v>
      </c>
      <c r="C9" s="255">
        <f>h26_h28死亡数!BG8</f>
        <v>12</v>
      </c>
      <c r="D9" s="247">
        <f t="shared" si="4"/>
        <v>4</v>
      </c>
      <c r="E9" s="255">
        <f>h27国調人口!BG8</f>
        <v>15749</v>
      </c>
      <c r="F9" s="249">
        <f t="shared" si="0"/>
        <v>2.5398437996063241E-4</v>
      </c>
      <c r="G9" s="249">
        <f t="shared" si="6"/>
        <v>1.2691160606637475E-3</v>
      </c>
      <c r="H9" s="250">
        <f t="shared" si="5"/>
        <v>98643.490115091015</v>
      </c>
      <c r="I9" s="250">
        <f t="shared" si="1"/>
        <v>125.19003758498002</v>
      </c>
      <c r="J9" s="251">
        <f t="shared" si="7"/>
        <v>492904.47548149264</v>
      </c>
      <c r="K9" s="251">
        <f t="shared" si="2"/>
        <v>6478501.7420989778</v>
      </c>
      <c r="L9" s="589">
        <f t="shared" si="3"/>
        <v>65.675917737098203</v>
      </c>
      <c r="N9" s="418" t="s">
        <v>158</v>
      </c>
      <c r="O9" s="237" t="s">
        <v>122</v>
      </c>
      <c r="P9" s="237" t="s">
        <v>123</v>
      </c>
      <c r="Q9" s="237" t="s">
        <v>62</v>
      </c>
    </row>
    <row r="10" spans="1:17">
      <c r="A10" s="245"/>
      <c r="B10" s="245" t="s">
        <v>67</v>
      </c>
      <c r="C10" s="255">
        <f>h26_h28死亡数!BG9</f>
        <v>41</v>
      </c>
      <c r="D10" s="247">
        <f t="shared" si="4"/>
        <v>13.666666666666666</v>
      </c>
      <c r="E10" s="255">
        <f>h27国調人口!BG9</f>
        <v>14111</v>
      </c>
      <c r="F10" s="249">
        <f t="shared" si="0"/>
        <v>9.6851156308317386E-4</v>
      </c>
      <c r="G10" s="249">
        <f t="shared" si="6"/>
        <v>4.8308609536826478E-3</v>
      </c>
      <c r="H10" s="250">
        <f t="shared" si="5"/>
        <v>98518.300077506035</v>
      </c>
      <c r="I10" s="250">
        <f t="shared" si="1"/>
        <v>475.92820906761335</v>
      </c>
      <c r="J10" s="251">
        <f t="shared" si="7"/>
        <v>491401.67986486113</v>
      </c>
      <c r="K10" s="251">
        <f t="shared" si="2"/>
        <v>5985597.2666174853</v>
      </c>
      <c r="L10" s="589">
        <f t="shared" si="3"/>
        <v>60.756197192892216</v>
      </c>
      <c r="N10" s="418" t="s">
        <v>159</v>
      </c>
      <c r="O10" s="586">
        <f>SUM(姫路市!O10,市川町!O10,福崎町!O10,神河町!O10)</f>
        <v>536</v>
      </c>
      <c r="P10" s="586">
        <f>SUM(姫路市!P10,市川町!P10,福崎町!P10,神河町!P10)</f>
        <v>262</v>
      </c>
      <c r="Q10" s="237">
        <f>SUM(O10:P10)</f>
        <v>798</v>
      </c>
    </row>
    <row r="11" spans="1:17">
      <c r="A11" s="245"/>
      <c r="B11" s="245" t="s">
        <v>68</v>
      </c>
      <c r="C11" s="255">
        <f>h26_h28死亡数!BG10</f>
        <v>27</v>
      </c>
      <c r="D11" s="247">
        <f t="shared" si="4"/>
        <v>9</v>
      </c>
      <c r="E11" s="255">
        <f>h27国調人口!BG10</f>
        <v>15050</v>
      </c>
      <c r="F11" s="249">
        <f t="shared" si="0"/>
        <v>5.980066445182724E-4</v>
      </c>
      <c r="G11" s="249">
        <f t="shared" si="6"/>
        <v>2.9855697462265714E-3</v>
      </c>
      <c r="H11" s="250">
        <f t="shared" si="5"/>
        <v>98042.371868438422</v>
      </c>
      <c r="I11" s="250">
        <f t="shared" si="1"/>
        <v>292.71233929869777</v>
      </c>
      <c r="J11" s="251">
        <f t="shared" si="7"/>
        <v>489480.0784939453</v>
      </c>
      <c r="K11" s="251">
        <f t="shared" si="2"/>
        <v>5494195.5867526243</v>
      </c>
      <c r="L11" s="589">
        <f t="shared" si="3"/>
        <v>56.038990918387839</v>
      </c>
      <c r="N11" s="418" t="s">
        <v>160</v>
      </c>
      <c r="O11" s="586">
        <f>SUM(姫路市!O11,市川町!O11,福崎町!O11,神河町!O11)</f>
        <v>726</v>
      </c>
      <c r="P11" s="586">
        <f>SUM(姫路市!P11,市川町!P11,福崎町!P11,神河町!P11)</f>
        <v>495</v>
      </c>
      <c r="Q11" s="237">
        <f>SUM(O11:P11)</f>
        <v>1221</v>
      </c>
    </row>
    <row r="12" spans="1:17">
      <c r="A12" s="245"/>
      <c r="B12" s="245" t="s">
        <v>69</v>
      </c>
      <c r="C12" s="255">
        <f>h26_h28死亡数!BG11</f>
        <v>30</v>
      </c>
      <c r="D12" s="247">
        <f t="shared" si="4"/>
        <v>10</v>
      </c>
      <c r="E12" s="255">
        <f>h27国調人口!BG11</f>
        <v>16272</v>
      </c>
      <c r="F12" s="249">
        <f t="shared" si="0"/>
        <v>6.1455260570304814E-4</v>
      </c>
      <c r="G12" s="249">
        <f t="shared" si="6"/>
        <v>3.068049334233294E-3</v>
      </c>
      <c r="H12" s="250">
        <f t="shared" si="5"/>
        <v>97749.659529139724</v>
      </c>
      <c r="I12" s="250">
        <f t="shared" si="1"/>
        <v>299.90077783991001</v>
      </c>
      <c r="J12" s="251">
        <f t="shared" si="7"/>
        <v>487998.54570109886</v>
      </c>
      <c r="K12" s="251">
        <f t="shared" si="2"/>
        <v>5004715.508258679</v>
      </c>
      <c r="L12" s="589">
        <f t="shared" si="3"/>
        <v>51.199313965556527</v>
      </c>
      <c r="N12" s="418" t="s">
        <v>1022</v>
      </c>
      <c r="O12" s="586">
        <f>SUM(姫路市!O12,市川町!O12,福崎町!O12,神河町!O12)</f>
        <v>2372</v>
      </c>
      <c r="P12" s="586">
        <f>SUM(姫路市!P12,市川町!P12,福崎町!P12,神河町!P12)</f>
        <v>944</v>
      </c>
      <c r="Q12" s="237">
        <f>SUM(O12:P12)</f>
        <v>3316</v>
      </c>
    </row>
    <row r="13" spans="1:17">
      <c r="A13" s="245"/>
      <c r="B13" s="245" t="s">
        <v>70</v>
      </c>
      <c r="C13" s="255">
        <f>h26_h28死亡数!BG12</f>
        <v>36</v>
      </c>
      <c r="D13" s="247">
        <f t="shared" si="4"/>
        <v>12</v>
      </c>
      <c r="E13" s="255">
        <f>h27国調人口!BG12</f>
        <v>18775</v>
      </c>
      <c r="F13" s="249">
        <f t="shared" si="0"/>
        <v>6.3914780292942744E-4</v>
      </c>
      <c r="G13" s="249">
        <f t="shared" si="6"/>
        <v>3.1906407870247277E-3</v>
      </c>
      <c r="H13" s="250">
        <f t="shared" si="5"/>
        <v>97449.758751299814</v>
      </c>
      <c r="I13" s="250">
        <f t="shared" si="1"/>
        <v>310.92717495761462</v>
      </c>
      <c r="J13" s="251">
        <f t="shared" si="7"/>
        <v>486471.47581910505</v>
      </c>
      <c r="K13" s="251">
        <f t="shared" si="2"/>
        <v>4516716.9625575803</v>
      </c>
      <c r="L13" s="589">
        <f t="shared" si="3"/>
        <v>46.349185677151148</v>
      </c>
      <c r="N13" s="418" t="s">
        <v>1023</v>
      </c>
      <c r="O13" s="586">
        <f>SUM(姫路市!O13,市川町!O13,福崎町!O13,神河町!O13)</f>
        <v>7024</v>
      </c>
      <c r="P13" s="586">
        <f>SUM(姫路市!P13,市川町!P13,福崎町!P13,神河町!P13)</f>
        <v>7259</v>
      </c>
      <c r="Q13" s="237">
        <f>SUM(O13:P13)</f>
        <v>14283</v>
      </c>
    </row>
    <row r="14" spans="1:17">
      <c r="A14" s="245"/>
      <c r="B14" s="245" t="s">
        <v>71</v>
      </c>
      <c r="C14" s="255">
        <f>h26_h28死亡数!BG13</f>
        <v>79</v>
      </c>
      <c r="D14" s="247">
        <f t="shared" si="4"/>
        <v>26.333333333333332</v>
      </c>
      <c r="E14" s="255">
        <f>h27国調人口!BG13</f>
        <v>23109</v>
      </c>
      <c r="F14" s="249">
        <f t="shared" si="0"/>
        <v>1.1395271683471086E-3</v>
      </c>
      <c r="G14" s="249">
        <f t="shared" si="6"/>
        <v>5.6814504239512693E-3</v>
      </c>
      <c r="H14" s="250">
        <f t="shared" si="5"/>
        <v>97138.8315763422</v>
      </c>
      <c r="I14" s="250">
        <f t="shared" si="1"/>
        <v>551.88945584154862</v>
      </c>
      <c r="J14" s="251">
        <f t="shared" si="7"/>
        <v>484314.43424210709</v>
      </c>
      <c r="K14" s="251">
        <f t="shared" si="2"/>
        <v>4030245.486738475</v>
      </c>
      <c r="L14" s="589">
        <f t="shared" si="3"/>
        <v>41.489540499270596</v>
      </c>
      <c r="N14" s="418" t="s">
        <v>62</v>
      </c>
      <c r="O14" s="237">
        <f>SUM(O10:O13)</f>
        <v>10658</v>
      </c>
      <c r="P14" s="237">
        <f t="shared" ref="P14:Q14" si="9">SUM(P10:P13)</f>
        <v>8960</v>
      </c>
      <c r="Q14" s="237">
        <f t="shared" si="9"/>
        <v>19618</v>
      </c>
    </row>
    <row r="15" spans="1:17">
      <c r="A15" s="245"/>
      <c r="B15" s="245" t="s">
        <v>72</v>
      </c>
      <c r="C15" s="255">
        <f>h26_h28死亡数!BG14</f>
        <v>102</v>
      </c>
      <c r="D15" s="247">
        <f t="shared" si="4"/>
        <v>34</v>
      </c>
      <c r="E15" s="255">
        <f>h27国調人口!BG14</f>
        <v>19334</v>
      </c>
      <c r="F15" s="249">
        <f t="shared" si="0"/>
        <v>1.7585600496534603E-3</v>
      </c>
      <c r="G15" s="249">
        <f t="shared" si="6"/>
        <v>8.754312786446266E-3</v>
      </c>
      <c r="H15" s="250">
        <f t="shared" si="5"/>
        <v>96586.942120500651</v>
      </c>
      <c r="I15" s="250">
        <f t="shared" si="1"/>
        <v>845.55230240923993</v>
      </c>
      <c r="J15" s="251">
        <f t="shared" si="7"/>
        <v>480820.82984648016</v>
      </c>
      <c r="K15" s="251">
        <f t="shared" si="2"/>
        <v>3545931.0524963681</v>
      </c>
      <c r="L15" s="589">
        <f t="shared" si="3"/>
        <v>36.712323370508088</v>
      </c>
      <c r="N15" s="479" t="s">
        <v>162</v>
      </c>
      <c r="O15" s="479"/>
      <c r="P15" s="479"/>
      <c r="Q15" s="479"/>
    </row>
    <row r="16" spans="1:17">
      <c r="A16" s="245"/>
      <c r="B16" s="245" t="s">
        <v>73</v>
      </c>
      <c r="C16" s="255">
        <f>h26_h28死亡数!BG15</f>
        <v>162</v>
      </c>
      <c r="D16" s="247">
        <f t="shared" si="4"/>
        <v>54</v>
      </c>
      <c r="E16" s="255">
        <f>h27国調人口!BG15</f>
        <v>17853</v>
      </c>
      <c r="F16" s="249">
        <f t="shared" si="0"/>
        <v>3.0247017308015459E-3</v>
      </c>
      <c r="G16" s="249">
        <f t="shared" si="6"/>
        <v>1.5010006671114075E-2</v>
      </c>
      <c r="H16" s="250">
        <f t="shared" si="5"/>
        <v>95741.389818091411</v>
      </c>
      <c r="I16" s="250">
        <f t="shared" si="1"/>
        <v>1437.0788998712815</v>
      </c>
      <c r="J16" s="251">
        <f t="shared" si="7"/>
        <v>475114.25184077886</v>
      </c>
      <c r="K16" s="251">
        <f t="shared" si="2"/>
        <v>3065110.2226498881</v>
      </c>
      <c r="L16" s="589">
        <f t="shared" si="3"/>
        <v>32.014473870429455</v>
      </c>
      <c r="N16" s="418" t="s">
        <v>158</v>
      </c>
      <c r="O16" s="237" t="s">
        <v>122</v>
      </c>
      <c r="P16" s="237" t="s">
        <v>123</v>
      </c>
      <c r="Q16" s="237" t="s">
        <v>62</v>
      </c>
    </row>
    <row r="17" spans="1:17">
      <c r="A17" s="245"/>
      <c r="B17" s="245" t="s">
        <v>74</v>
      </c>
      <c r="C17" s="255">
        <f>h26_h28死亡数!BG16</f>
        <v>262</v>
      </c>
      <c r="D17" s="247">
        <f t="shared" si="4"/>
        <v>87.333333333333329</v>
      </c>
      <c r="E17" s="255">
        <f>h27国調人口!BG16</f>
        <v>16219</v>
      </c>
      <c r="F17" s="249">
        <f t="shared" si="0"/>
        <v>5.3846311938672746E-3</v>
      </c>
      <c r="G17" s="249">
        <f t="shared" si="6"/>
        <v>2.6565541855937697E-2</v>
      </c>
      <c r="H17" s="250">
        <f t="shared" si="5"/>
        <v>94304.31091822013</v>
      </c>
      <c r="I17" s="250">
        <f t="shared" si="1"/>
        <v>2505.2451188933483</v>
      </c>
      <c r="J17" s="251">
        <f t="shared" si="7"/>
        <v>465258.44179386727</v>
      </c>
      <c r="K17" s="251">
        <f t="shared" si="2"/>
        <v>2589995.9708091095</v>
      </c>
      <c r="L17" s="589">
        <f t="shared" si="3"/>
        <v>27.464237271773623</v>
      </c>
      <c r="N17" s="418" t="s">
        <v>159</v>
      </c>
      <c r="O17" s="253">
        <f t="shared" ref="O17:Q20" si="10">O10/O3</f>
        <v>3.4190214964597822E-2</v>
      </c>
      <c r="P17" s="253">
        <f t="shared" si="10"/>
        <v>1.3023163336315736E-2</v>
      </c>
      <c r="Q17" s="253">
        <f t="shared" si="10"/>
        <v>2.2293616426875263E-2</v>
      </c>
    </row>
    <row r="18" spans="1:17">
      <c r="A18" s="245"/>
      <c r="B18" s="245" t="s">
        <v>75</v>
      </c>
      <c r="C18" s="255">
        <f>h26_h28死亡数!BG17</f>
        <v>503</v>
      </c>
      <c r="D18" s="247">
        <f t="shared" si="4"/>
        <v>167.66666666666666</v>
      </c>
      <c r="E18" s="255">
        <f>h27国調人口!BG17</f>
        <v>18010</v>
      </c>
      <c r="F18" s="249">
        <f t="shared" si="0"/>
        <v>9.3096427910420131E-3</v>
      </c>
      <c r="G18" s="249">
        <f t="shared" si="6"/>
        <v>4.5489486773683023E-2</v>
      </c>
      <c r="H18" s="250">
        <f t="shared" si="5"/>
        <v>91799.065799326781</v>
      </c>
      <c r="I18" s="250">
        <f t="shared" si="1"/>
        <v>4175.8923895149346</v>
      </c>
      <c r="J18" s="251">
        <f t="shared" si="7"/>
        <v>448555.59802284651</v>
      </c>
      <c r="K18" s="251">
        <f t="shared" si="2"/>
        <v>2124737.5290152421</v>
      </c>
      <c r="L18" s="589">
        <f t="shared" si="3"/>
        <v>23.145524527013478</v>
      </c>
      <c r="N18" s="418" t="s">
        <v>160</v>
      </c>
      <c r="O18" s="253">
        <f t="shared" si="10"/>
        <v>3.4456573327005219E-2</v>
      </c>
      <c r="P18" s="253">
        <f t="shared" si="10"/>
        <v>2.1448069673729364E-2</v>
      </c>
      <c r="Q18" s="253">
        <f t="shared" si="10"/>
        <v>2.7656345557090761E-2</v>
      </c>
    </row>
    <row r="19" spans="1:17">
      <c r="A19" s="245"/>
      <c r="B19" s="245" t="s">
        <v>76</v>
      </c>
      <c r="C19" s="255">
        <f>h26_h28死亡数!BG18</f>
        <v>884</v>
      </c>
      <c r="D19" s="247">
        <f t="shared" si="4"/>
        <v>294.66666666666669</v>
      </c>
      <c r="E19" s="255">
        <f>h27国調人口!BG18</f>
        <v>21070</v>
      </c>
      <c r="F19" s="249">
        <f t="shared" si="0"/>
        <v>1.3985128935295049E-2</v>
      </c>
      <c r="G19" s="249">
        <f t="shared" si="6"/>
        <v>6.7563436258025064E-2</v>
      </c>
      <c r="H19" s="250">
        <f t="shared" si="5"/>
        <v>87623.173409811847</v>
      </c>
      <c r="I19" s="250">
        <f t="shared" si="1"/>
        <v>5920.1226913996943</v>
      </c>
      <c r="J19" s="251">
        <f t="shared" si="7"/>
        <v>423315.56032056001</v>
      </c>
      <c r="K19" s="251">
        <f t="shared" si="2"/>
        <v>1676181.9309923956</v>
      </c>
      <c r="L19" s="589">
        <f t="shared" si="3"/>
        <v>19.129436492249898</v>
      </c>
      <c r="N19" s="418" t="s">
        <v>1022</v>
      </c>
      <c r="O19" s="253">
        <f t="shared" si="10"/>
        <v>0.14217214097338768</v>
      </c>
      <c r="P19" s="253">
        <f t="shared" si="10"/>
        <v>4.8121527246775757E-2</v>
      </c>
      <c r="Q19" s="253">
        <f t="shared" si="10"/>
        <v>9.1347345803145921E-2</v>
      </c>
    </row>
    <row r="20" spans="1:17">
      <c r="A20" s="245"/>
      <c r="B20" s="245" t="s">
        <v>77</v>
      </c>
      <c r="C20" s="255">
        <f>h26_h28死亡数!BG19</f>
        <v>1102</v>
      </c>
      <c r="D20" s="247">
        <f t="shared" si="4"/>
        <v>367.33333333333331</v>
      </c>
      <c r="E20" s="255">
        <f>h27国調人口!BG19</f>
        <v>16684</v>
      </c>
      <c r="F20" s="249">
        <f t="shared" si="0"/>
        <v>2.2017102213697754E-2</v>
      </c>
      <c r="G20" s="249">
        <f t="shared" si="6"/>
        <v>0.10434222735622171</v>
      </c>
      <c r="H20" s="250">
        <f t="shared" si="5"/>
        <v>81703.050718412152</v>
      </c>
      <c r="I20" s="250">
        <f t="shared" si="1"/>
        <v>8525.0782937574695</v>
      </c>
      <c r="J20" s="251">
        <f t="shared" si="7"/>
        <v>387202.5578576671</v>
      </c>
      <c r="K20" s="251">
        <f t="shared" si="2"/>
        <v>1252866.3706718357</v>
      </c>
      <c r="L20" s="589">
        <f t="shared" si="3"/>
        <v>15.334389103655546</v>
      </c>
      <c r="N20" s="418" t="s">
        <v>1023</v>
      </c>
      <c r="O20" s="253">
        <f t="shared" si="10"/>
        <v>0.5851870365741898</v>
      </c>
      <c r="P20" s="253">
        <f t="shared" si="10"/>
        <v>0.47265268915223335</v>
      </c>
      <c r="Q20" s="253">
        <f t="shared" si="10"/>
        <v>0.52202039399144773</v>
      </c>
    </row>
    <row r="21" spans="1:17">
      <c r="A21" s="245"/>
      <c r="B21" s="245" t="s">
        <v>78</v>
      </c>
      <c r="C21" s="255">
        <f>h26_h28死亡数!BG20</f>
        <v>1236</v>
      </c>
      <c r="D21" s="247">
        <f t="shared" si="4"/>
        <v>412</v>
      </c>
      <c r="E21" s="255">
        <f>h27国調人口!BG20</f>
        <v>12003</v>
      </c>
      <c r="F21" s="249">
        <f t="shared" si="0"/>
        <v>3.4324752145297011E-2</v>
      </c>
      <c r="G21" s="249">
        <f t="shared" si="6"/>
        <v>0.15806030844778637</v>
      </c>
      <c r="H21" s="250">
        <f t="shared" si="5"/>
        <v>73177.972424654683</v>
      </c>
      <c r="I21" s="250">
        <f t="shared" si="1"/>
        <v>11566.53289302453</v>
      </c>
      <c r="J21" s="251">
        <f t="shared" si="7"/>
        <v>336973.52989071212</v>
      </c>
      <c r="K21" s="251">
        <f t="shared" si="2"/>
        <v>865663.81281416863</v>
      </c>
      <c r="L21" s="589">
        <f t="shared" si="3"/>
        <v>11.829568162816635</v>
      </c>
      <c r="N21" s="418" t="s">
        <v>62</v>
      </c>
      <c r="O21" s="253">
        <f>O14/O7</f>
        <v>0.16288168230583489</v>
      </c>
      <c r="P21" s="253">
        <f>P14/P7</f>
        <v>0.11461904518241826</v>
      </c>
      <c r="Q21" s="253">
        <f>Q14/Q7</f>
        <v>0.13660989095163154</v>
      </c>
    </row>
    <row r="22" spans="1:17">
      <c r="A22" s="245"/>
      <c r="B22" s="245" t="s">
        <v>79</v>
      </c>
      <c r="C22" s="255">
        <f>h26_h28死亡数!BG21</f>
        <v>1760</v>
      </c>
      <c r="D22" s="247">
        <f t="shared" si="4"/>
        <v>586.66666666666663</v>
      </c>
      <c r="E22" s="255">
        <f>h27国調人口!BG21</f>
        <v>8361</v>
      </c>
      <c r="F22" s="249">
        <f t="shared" si="0"/>
        <v>7.0167045409241319E-2</v>
      </c>
      <c r="G22" s="249">
        <f t="shared" si="6"/>
        <v>0.29847708849167315</v>
      </c>
      <c r="H22" s="250">
        <f t="shared" si="5"/>
        <v>61611.439531630152</v>
      </c>
      <c r="I22" s="250">
        <f t="shared" si="1"/>
        <v>18389.603089181743</v>
      </c>
      <c r="J22" s="251">
        <f t="shared" si="7"/>
        <v>262083.18993519642</v>
      </c>
      <c r="K22" s="251">
        <f t="shared" si="2"/>
        <v>528690.28292345651</v>
      </c>
      <c r="L22" s="589">
        <f t="shared" si="3"/>
        <v>8.5810409064056508</v>
      </c>
      <c r="N22" s="479" t="s">
        <v>163</v>
      </c>
      <c r="O22" s="479"/>
      <c r="P22" s="479"/>
      <c r="Q22" s="479"/>
    </row>
    <row r="23" spans="1:17">
      <c r="A23" s="245"/>
      <c r="B23" s="245" t="s">
        <v>80</v>
      </c>
      <c r="C23" s="255">
        <f>h26_h28死亡数!BG22</f>
        <v>1508</v>
      </c>
      <c r="D23" s="247">
        <f t="shared" si="4"/>
        <v>502.66666666666669</v>
      </c>
      <c r="E23" s="255">
        <f>h27国調人口!BG22</f>
        <v>4215</v>
      </c>
      <c r="F23" s="249">
        <f t="shared" si="0"/>
        <v>0.11925662317121392</v>
      </c>
      <c r="G23" s="249">
        <f t="shared" si="6"/>
        <v>0.45933597319524827</v>
      </c>
      <c r="H23" s="250">
        <f t="shared" si="5"/>
        <v>43221.83644244841</v>
      </c>
      <c r="I23" s="250">
        <f t="shared" si="1"/>
        <v>19853.344305577884</v>
      </c>
      <c r="J23" s="251">
        <f t="shared" si="7"/>
        <v>166475.82144829736</v>
      </c>
      <c r="K23" s="251">
        <f t="shared" si="2"/>
        <v>266607.09298826003</v>
      </c>
      <c r="L23" s="589">
        <f t="shared" si="3"/>
        <v>6.168342553960148</v>
      </c>
      <c r="N23" s="418" t="s">
        <v>158</v>
      </c>
      <c r="O23" s="237" t="s">
        <v>122</v>
      </c>
      <c r="P23" s="237" t="s">
        <v>123</v>
      </c>
      <c r="Q23" s="237" t="s">
        <v>62</v>
      </c>
    </row>
    <row r="24" spans="1:17">
      <c r="A24" s="245"/>
      <c r="B24" s="245" t="s">
        <v>100</v>
      </c>
      <c r="C24" s="255">
        <f>h26_h28死亡数!BG23</f>
        <v>1032</v>
      </c>
      <c r="D24" s="247">
        <f t="shared" si="4"/>
        <v>344</v>
      </c>
      <c r="E24" s="255">
        <f>h27国調人口!BG23</f>
        <v>1474</v>
      </c>
      <c r="F24" s="249">
        <f t="shared" si="0"/>
        <v>0.23337856173677068</v>
      </c>
      <c r="G24" s="249">
        <f t="shared" si="6"/>
        <v>0.7369323050556984</v>
      </c>
      <c r="H24" s="250">
        <f t="shared" si="5"/>
        <v>23368.492136870525</v>
      </c>
      <c r="I24" s="250">
        <f t="shared" si="1"/>
        <v>23368.492136870525</v>
      </c>
      <c r="J24" s="251">
        <f>H24/F24</f>
        <v>100131.27153996266</v>
      </c>
      <c r="K24" s="251">
        <f>J24</f>
        <v>100131.27153996266</v>
      </c>
      <c r="L24" s="589">
        <f t="shared" si="3"/>
        <v>4.2848837209302326</v>
      </c>
      <c r="N24" s="418" t="s">
        <v>159</v>
      </c>
      <c r="O24" s="253">
        <f t="shared" ref="O24:Q27" si="11">1-O17</f>
        <v>0.96580978503540216</v>
      </c>
      <c r="P24" s="253">
        <f t="shared" si="11"/>
        <v>0.9869768366636843</v>
      </c>
      <c r="Q24" s="253">
        <f t="shared" si="11"/>
        <v>0.97770638357312478</v>
      </c>
    </row>
    <row r="25" spans="1:17">
      <c r="A25" s="229"/>
      <c r="B25" s="265" t="s">
        <v>101</v>
      </c>
      <c r="C25" s="266">
        <f>SUM(C5:C24)</f>
        <v>8814</v>
      </c>
      <c r="D25" s="266">
        <f>SUM(D5:D24)</f>
        <v>2937.9999999999995</v>
      </c>
      <c r="E25" s="266">
        <f>SUM(E5:E24)</f>
        <v>279494</v>
      </c>
      <c r="F25" s="267"/>
      <c r="G25" s="267"/>
      <c r="H25" s="266"/>
      <c r="I25" s="266"/>
      <c r="J25" s="268"/>
      <c r="K25" s="268"/>
      <c r="L25" s="257"/>
      <c r="N25" s="418" t="s">
        <v>160</v>
      </c>
      <c r="O25" s="253">
        <f t="shared" si="11"/>
        <v>0.96554342667299475</v>
      </c>
      <c r="P25" s="253">
        <f t="shared" si="11"/>
        <v>0.97855193032627064</v>
      </c>
      <c r="Q25" s="253">
        <f t="shared" si="11"/>
        <v>0.97234365444290927</v>
      </c>
    </row>
    <row r="26" spans="1:17">
      <c r="C26" s="220"/>
      <c r="D26" s="220"/>
      <c r="I26" s="220"/>
      <c r="N26" s="418" t="s">
        <v>1022</v>
      </c>
      <c r="O26" s="253">
        <f t="shared" si="11"/>
        <v>0.85782785902661229</v>
      </c>
      <c r="P26" s="253">
        <f t="shared" si="11"/>
        <v>0.95187847275322424</v>
      </c>
      <c r="Q26" s="253">
        <f t="shared" si="11"/>
        <v>0.90865265419685404</v>
      </c>
    </row>
    <row r="27" spans="1:17">
      <c r="A27" s="225" t="s">
        <v>102</v>
      </c>
      <c r="B27" s="225" t="s">
        <v>85</v>
      </c>
      <c r="C27" s="254">
        <f>h26_h28死亡数!BG28</f>
        <v>13</v>
      </c>
      <c r="D27" s="226">
        <f>SUM(C27:C27)/3</f>
        <v>4.333333333333333</v>
      </c>
      <c r="E27" s="254">
        <f>h27国調人口!BG28</f>
        <v>2338</v>
      </c>
      <c r="F27" s="227">
        <f t="shared" ref="F27:F46" si="12">D27/E27</f>
        <v>1.853435985172512E-3</v>
      </c>
      <c r="G27" s="227">
        <f>D53</f>
        <v>6.9407367859049655E-3</v>
      </c>
      <c r="H27" s="226">
        <v>100000</v>
      </c>
      <c r="I27" s="226">
        <f t="shared" ref="I27:I46" si="13">H27-H28</f>
        <v>694.07367859050282</v>
      </c>
      <c r="J27" s="242">
        <f>H28+I27/2</f>
        <v>99652.963160704749</v>
      </c>
      <c r="K27" s="242">
        <f t="shared" ref="K27:K45" si="14">J27+K28</f>
        <v>8647836.3080899827</v>
      </c>
      <c r="L27" s="587">
        <f t="shared" ref="L27:L46" si="15">K27/H27</f>
        <v>86.478363080899825</v>
      </c>
      <c r="N27" s="418" t="s">
        <v>1023</v>
      </c>
      <c r="O27" s="253">
        <f t="shared" si="11"/>
        <v>0.4148129634258102</v>
      </c>
      <c r="P27" s="253">
        <f t="shared" si="11"/>
        <v>0.52734731084776665</v>
      </c>
      <c r="Q27" s="253">
        <f t="shared" si="11"/>
        <v>0.47797960600855227</v>
      </c>
    </row>
    <row r="28" spans="1:17">
      <c r="A28" s="245"/>
      <c r="B28" s="245" t="s">
        <v>86</v>
      </c>
      <c r="C28" s="255">
        <f>h26_h28死亡数!BG29</f>
        <v>5</v>
      </c>
      <c r="D28" s="250">
        <f t="shared" ref="D28:D46" si="16">SUM(C28:C28)/3</f>
        <v>1.6666666666666667</v>
      </c>
      <c r="E28" s="255">
        <f>h27国調人口!BG29</f>
        <v>9787</v>
      </c>
      <c r="F28" s="249">
        <f t="shared" si="12"/>
        <v>1.7029392731855183E-4</v>
      </c>
      <c r="G28" s="249">
        <f>F28*4/(1+2*F28)</f>
        <v>6.8094378809029315E-4</v>
      </c>
      <c r="H28" s="250">
        <f t="shared" ref="H28:H46" si="17">(1-G27)*H27</f>
        <v>99305.926321409497</v>
      </c>
      <c r="I28" s="250">
        <f t="shared" si="13"/>
        <v>67.621753649116727</v>
      </c>
      <c r="J28" s="251">
        <f>(H29+I28/2)*4</f>
        <v>397088.46177833976</v>
      </c>
      <c r="K28" s="251">
        <f t="shared" si="14"/>
        <v>8548183.3449292779</v>
      </c>
      <c r="L28" s="589">
        <f t="shared" si="15"/>
        <v>86.079287123938386</v>
      </c>
      <c r="N28" s="418" t="s">
        <v>62</v>
      </c>
      <c r="O28" s="253">
        <f>1-O21</f>
        <v>0.83711831769416511</v>
      </c>
      <c r="P28" s="253">
        <f>1-P21</f>
        <v>0.88538095481758172</v>
      </c>
      <c r="Q28" s="253">
        <f>1-Q21</f>
        <v>0.86339010904836844</v>
      </c>
    </row>
    <row r="29" spans="1:17">
      <c r="A29" s="245"/>
      <c r="B29" s="245" t="s">
        <v>84</v>
      </c>
      <c r="C29" s="255">
        <f>h26_h28死亡数!BG30</f>
        <v>2</v>
      </c>
      <c r="D29" s="250">
        <f t="shared" si="16"/>
        <v>0.66666666666666663</v>
      </c>
      <c r="E29" s="255">
        <f>h27国調人口!BG30</f>
        <v>13069</v>
      </c>
      <c r="F29" s="249">
        <f t="shared" si="12"/>
        <v>5.1011299002729101E-5</v>
      </c>
      <c r="G29" s="249">
        <f t="shared" ref="G29:G46" si="18">F29*5/(1+2.5*F29)</f>
        <v>2.5502397225339178E-4</v>
      </c>
      <c r="H29" s="250">
        <f t="shared" si="17"/>
        <v>99238.30456776038</v>
      </c>
      <c r="I29" s="250">
        <f t="shared" si="13"/>
        <v>25.308146630559349</v>
      </c>
      <c r="J29" s="251">
        <f t="shared" ref="J29:J45" si="19">(H30+I29/2)*5</f>
        <v>496128.25247222552</v>
      </c>
      <c r="K29" s="251">
        <f t="shared" si="14"/>
        <v>8151094.8831509389</v>
      </c>
      <c r="L29" s="589">
        <f t="shared" si="15"/>
        <v>82.136579405035405</v>
      </c>
      <c r="N29" s="219" t="s">
        <v>164</v>
      </c>
    </row>
    <row r="30" spans="1:17">
      <c r="A30" s="245"/>
      <c r="B30" s="245" t="s">
        <v>65</v>
      </c>
      <c r="C30" s="255">
        <f>h26_h28死亡数!BG31</f>
        <v>3</v>
      </c>
      <c r="D30" s="250">
        <f t="shared" si="16"/>
        <v>1</v>
      </c>
      <c r="E30" s="255">
        <f>h27国調人口!BG31</f>
        <v>14125</v>
      </c>
      <c r="F30" s="249">
        <f t="shared" si="12"/>
        <v>7.0796460176991149E-5</v>
      </c>
      <c r="G30" s="249">
        <f t="shared" si="18"/>
        <v>3.5391966023712616E-4</v>
      </c>
      <c r="H30" s="250">
        <f t="shared" si="17"/>
        <v>99212.996421129821</v>
      </c>
      <c r="I30" s="250">
        <f t="shared" si="13"/>
        <v>35.113429984470713</v>
      </c>
      <c r="J30" s="251">
        <f t="shared" si="19"/>
        <v>495977.19853068789</v>
      </c>
      <c r="K30" s="251">
        <f t="shared" si="14"/>
        <v>7654966.6306787133</v>
      </c>
      <c r="L30" s="589">
        <f t="shared" si="15"/>
        <v>77.1568938225154</v>
      </c>
      <c r="N30" s="256" t="s">
        <v>158</v>
      </c>
      <c r="O30" s="237" t="s">
        <v>97</v>
      </c>
      <c r="P30" s="237" t="s">
        <v>98</v>
      </c>
      <c r="Q30" s="219"/>
    </row>
    <row r="31" spans="1:17">
      <c r="A31" s="245"/>
      <c r="B31" s="245" t="s">
        <v>66</v>
      </c>
      <c r="C31" s="255">
        <f>h26_h28死亡数!BG32</f>
        <v>4</v>
      </c>
      <c r="D31" s="250">
        <f t="shared" si="16"/>
        <v>1.3333333333333333</v>
      </c>
      <c r="E31" s="255">
        <f>h27国調人口!BG32</f>
        <v>15161</v>
      </c>
      <c r="F31" s="249">
        <f t="shared" si="12"/>
        <v>8.7944946463513842E-5</v>
      </c>
      <c r="G31" s="249">
        <f t="shared" si="18"/>
        <v>4.3962807464884712E-4</v>
      </c>
      <c r="H31" s="250">
        <f t="shared" si="17"/>
        <v>99177.88299114535</v>
      </c>
      <c r="I31" s="250">
        <f t="shared" si="13"/>
        <v>43.601381747139385</v>
      </c>
      <c r="J31" s="251">
        <f t="shared" si="19"/>
        <v>495780.4115013589</v>
      </c>
      <c r="K31" s="251">
        <f t="shared" si="14"/>
        <v>7158989.4321480254</v>
      </c>
      <c r="L31" s="589">
        <f t="shared" si="15"/>
        <v>72.183325719779518</v>
      </c>
      <c r="N31" s="418" t="s">
        <v>159</v>
      </c>
      <c r="O31" s="237">
        <f>J19*O24</f>
        <v>408842.31031534087</v>
      </c>
      <c r="P31" s="237">
        <f>SUM(O31,P32)</f>
        <v>1291076.0595344799</v>
      </c>
      <c r="Q31" s="219"/>
    </row>
    <row r="32" spans="1:17">
      <c r="A32" s="245"/>
      <c r="B32" s="245" t="s">
        <v>67</v>
      </c>
      <c r="C32" s="255">
        <f>h26_h28死亡数!BG33</f>
        <v>14</v>
      </c>
      <c r="D32" s="250">
        <f t="shared" si="16"/>
        <v>4.666666666666667</v>
      </c>
      <c r="E32" s="255">
        <f>h27国調人口!BG33</f>
        <v>13814</v>
      </c>
      <c r="F32" s="249">
        <f t="shared" si="12"/>
        <v>3.3782153370976305E-4</v>
      </c>
      <c r="G32" s="249">
        <f t="shared" si="18"/>
        <v>1.6876823299660051E-3</v>
      </c>
      <c r="H32" s="250">
        <f t="shared" si="17"/>
        <v>99134.281609398211</v>
      </c>
      <c r="I32" s="250">
        <f t="shared" si="13"/>
        <v>167.30717536604789</v>
      </c>
      <c r="J32" s="251">
        <f t="shared" si="19"/>
        <v>495253.14010857593</v>
      </c>
      <c r="K32" s="251">
        <f t="shared" si="14"/>
        <v>6663209.0206466662</v>
      </c>
      <c r="L32" s="589">
        <f t="shared" si="15"/>
        <v>67.21397393991883</v>
      </c>
      <c r="N32" s="418" t="s">
        <v>160</v>
      </c>
      <c r="O32" s="237">
        <f>J20*O25</f>
        <v>373860.88453044038</v>
      </c>
      <c r="P32" s="237">
        <f>SUM(O32,P33)</f>
        <v>882233.74921913911</v>
      </c>
      <c r="Q32" s="219"/>
    </row>
    <row r="33" spans="1:17">
      <c r="A33" s="245"/>
      <c r="B33" s="245" t="s">
        <v>68</v>
      </c>
      <c r="C33" s="255">
        <f>h26_h28死亡数!BG34</f>
        <v>9</v>
      </c>
      <c r="D33" s="250">
        <f t="shared" si="16"/>
        <v>3</v>
      </c>
      <c r="E33" s="255">
        <f>h27国調人口!BG34</f>
        <v>14339</v>
      </c>
      <c r="F33" s="249">
        <f t="shared" si="12"/>
        <v>2.0921961085152381E-4</v>
      </c>
      <c r="G33" s="249">
        <f t="shared" si="18"/>
        <v>1.0455511797302479E-3</v>
      </c>
      <c r="H33" s="250">
        <f t="shared" si="17"/>
        <v>98966.974434032163</v>
      </c>
      <c r="I33" s="250">
        <f t="shared" si="13"/>
        <v>103.47503687383141</v>
      </c>
      <c r="J33" s="251">
        <f t="shared" si="19"/>
        <v>494576.18457797624</v>
      </c>
      <c r="K33" s="251">
        <f t="shared" si="14"/>
        <v>6167955.8805380901</v>
      </c>
      <c r="L33" s="589">
        <f t="shared" si="15"/>
        <v>62.323375204820756</v>
      </c>
      <c r="N33" s="418" t="s">
        <v>1022</v>
      </c>
      <c r="O33" s="237">
        <f>J21*O26</f>
        <v>289065.28169478971</v>
      </c>
      <c r="P33" s="237">
        <f t="shared" ref="P33:P34" si="20">SUM(O33,P34)</f>
        <v>508372.86468869867</v>
      </c>
      <c r="Q33" s="219"/>
    </row>
    <row r="34" spans="1:17">
      <c r="A34" s="245"/>
      <c r="B34" s="245" t="s">
        <v>69</v>
      </c>
      <c r="C34" s="255">
        <f>h26_h28死亡数!BG35</f>
        <v>17</v>
      </c>
      <c r="D34" s="250">
        <f t="shared" si="16"/>
        <v>5.666666666666667</v>
      </c>
      <c r="E34" s="255">
        <f>h27国調人口!BG35</f>
        <v>16121</v>
      </c>
      <c r="F34" s="249">
        <f t="shared" si="12"/>
        <v>3.5150838450881877E-4</v>
      </c>
      <c r="G34" s="249">
        <f t="shared" si="18"/>
        <v>1.7559988017890531E-3</v>
      </c>
      <c r="H34" s="250">
        <f t="shared" si="17"/>
        <v>98863.499397158332</v>
      </c>
      <c r="I34" s="250">
        <f t="shared" si="13"/>
        <v>173.60418648207269</v>
      </c>
      <c r="J34" s="251">
        <f t="shared" si="19"/>
        <v>493883.48651958641</v>
      </c>
      <c r="K34" s="251">
        <f t="shared" si="14"/>
        <v>5673379.6959601138</v>
      </c>
      <c r="L34" s="589">
        <f t="shared" si="15"/>
        <v>57.385989071343609</v>
      </c>
      <c r="N34" s="418" t="s">
        <v>1023</v>
      </c>
      <c r="O34" s="237">
        <f>SUM(J22:J24)*O27</f>
        <v>219307.58299390896</v>
      </c>
      <c r="P34" s="237">
        <f t="shared" si="20"/>
        <v>219307.58299390896</v>
      </c>
      <c r="Q34" s="219"/>
    </row>
    <row r="35" spans="1:17">
      <c r="A35" s="245"/>
      <c r="B35" s="245" t="s">
        <v>70</v>
      </c>
      <c r="C35" s="255">
        <f>h26_h28死亡数!BG36</f>
        <v>22</v>
      </c>
      <c r="D35" s="250">
        <f t="shared" si="16"/>
        <v>7.333333333333333</v>
      </c>
      <c r="E35" s="255">
        <f>h27国調人口!BG36</f>
        <v>18728</v>
      </c>
      <c r="F35" s="249">
        <f t="shared" si="12"/>
        <v>3.915705538943471E-4</v>
      </c>
      <c r="G35" s="249">
        <f t="shared" si="18"/>
        <v>1.955938050107576E-3</v>
      </c>
      <c r="H35" s="250">
        <f t="shared" si="17"/>
        <v>98689.895210676259</v>
      </c>
      <c r="I35" s="250">
        <f t="shared" si="13"/>
        <v>193.03132120369992</v>
      </c>
      <c r="J35" s="251">
        <f t="shared" si="19"/>
        <v>492966.89775037201</v>
      </c>
      <c r="K35" s="251">
        <f t="shared" si="14"/>
        <v>5179496.2094405275</v>
      </c>
      <c r="L35" s="589">
        <f t="shared" si="15"/>
        <v>52.482538342792871</v>
      </c>
      <c r="N35" s="219" t="s">
        <v>165</v>
      </c>
      <c r="Q35" s="219"/>
    </row>
    <row r="36" spans="1:17">
      <c r="A36" s="245"/>
      <c r="B36" s="245" t="s">
        <v>71</v>
      </c>
      <c r="C36" s="255">
        <f>h26_h28死亡数!BG37</f>
        <v>62</v>
      </c>
      <c r="D36" s="250">
        <f t="shared" si="16"/>
        <v>20.666666666666668</v>
      </c>
      <c r="E36" s="255">
        <f>h27国調人口!BG37</f>
        <v>23078</v>
      </c>
      <c r="F36" s="249">
        <f t="shared" si="12"/>
        <v>8.9551376491319302E-4</v>
      </c>
      <c r="G36" s="249">
        <f t="shared" si="18"/>
        <v>4.4675669054172855E-3</v>
      </c>
      <c r="H36" s="250">
        <f t="shared" si="17"/>
        <v>98496.863889472559</v>
      </c>
      <c r="I36" s="250">
        <f t="shared" si="13"/>
        <v>440.04132940000272</v>
      </c>
      <c r="J36" s="251">
        <f t="shared" si="19"/>
        <v>491384.21612386277</v>
      </c>
      <c r="K36" s="251">
        <f t="shared" si="14"/>
        <v>4686529.3116901554</v>
      </c>
      <c r="L36" s="589">
        <f t="shared" si="15"/>
        <v>47.580492684001648</v>
      </c>
      <c r="N36" s="256" t="s">
        <v>158</v>
      </c>
      <c r="O36" s="237" t="s">
        <v>97</v>
      </c>
      <c r="P36" s="237" t="s">
        <v>98</v>
      </c>
      <c r="Q36" s="219"/>
    </row>
    <row r="37" spans="1:17">
      <c r="A37" s="245"/>
      <c r="B37" s="245" t="s">
        <v>72</v>
      </c>
      <c r="C37" s="255">
        <f>h26_h28死亡数!BG38</f>
        <v>62</v>
      </c>
      <c r="D37" s="250">
        <f t="shared" si="16"/>
        <v>20.666666666666668</v>
      </c>
      <c r="E37" s="255">
        <f>h27国調人口!BG38</f>
        <v>20029</v>
      </c>
      <c r="F37" s="249">
        <f t="shared" si="12"/>
        <v>1.0318371694376489E-3</v>
      </c>
      <c r="G37" s="249">
        <f t="shared" si="18"/>
        <v>5.1459114903223673E-3</v>
      </c>
      <c r="H37" s="250">
        <f t="shared" si="17"/>
        <v>98056.822560072556</v>
      </c>
      <c r="I37" s="250">
        <f t="shared" si="13"/>
        <v>504.59172991638479</v>
      </c>
      <c r="J37" s="251">
        <f t="shared" si="19"/>
        <v>489022.63347557175</v>
      </c>
      <c r="K37" s="251">
        <f t="shared" si="14"/>
        <v>4195145.0955662923</v>
      </c>
      <c r="L37" s="589">
        <f t="shared" si="15"/>
        <v>42.7827966075101</v>
      </c>
      <c r="N37" s="418" t="s">
        <v>159</v>
      </c>
      <c r="O37" s="237">
        <f>J41*P24</f>
        <v>456634.75616766611</v>
      </c>
      <c r="P37" s="237">
        <f>SUM(O37,P38)</f>
        <v>1786966.6900037003</v>
      </c>
      <c r="Q37" s="219"/>
    </row>
    <row r="38" spans="1:17">
      <c r="A38" s="245"/>
      <c r="B38" s="245" t="s">
        <v>73</v>
      </c>
      <c r="C38" s="255">
        <f>h26_h28死亡数!BG39</f>
        <v>102</v>
      </c>
      <c r="D38" s="250">
        <f t="shared" si="16"/>
        <v>34</v>
      </c>
      <c r="E38" s="255">
        <f>h27国調人口!BG39</f>
        <v>18602</v>
      </c>
      <c r="F38" s="249">
        <f t="shared" si="12"/>
        <v>1.8277604558649607E-3</v>
      </c>
      <c r="G38" s="249">
        <f t="shared" si="18"/>
        <v>9.0972333707925301E-3</v>
      </c>
      <c r="H38" s="250">
        <f t="shared" si="17"/>
        <v>97552.230830156172</v>
      </c>
      <c r="I38" s="250">
        <f t="shared" si="13"/>
        <v>887.45540970335423</v>
      </c>
      <c r="J38" s="251">
        <f t="shared" si="19"/>
        <v>485542.51562652248</v>
      </c>
      <c r="K38" s="251">
        <f t="shared" si="14"/>
        <v>3706122.4620907204</v>
      </c>
      <c r="L38" s="589">
        <f t="shared" si="15"/>
        <v>37.991160535767598</v>
      </c>
      <c r="N38" s="418" t="s">
        <v>160</v>
      </c>
      <c r="O38" s="237">
        <f>J42*P25</f>
        <v>436597.04923480231</v>
      </c>
      <c r="P38" s="237">
        <f>SUM(O38,P39)</f>
        <v>1330331.9338360343</v>
      </c>
      <c r="Q38" s="219"/>
    </row>
    <row r="39" spans="1:17">
      <c r="A39" s="245"/>
      <c r="B39" s="245" t="s">
        <v>74</v>
      </c>
      <c r="C39" s="255">
        <f>h26_h28死亡数!BG40</f>
        <v>122</v>
      </c>
      <c r="D39" s="250">
        <f t="shared" si="16"/>
        <v>40.666666666666664</v>
      </c>
      <c r="E39" s="255">
        <f>h27国調人口!BG40</f>
        <v>16752</v>
      </c>
      <c r="F39" s="249">
        <f t="shared" si="12"/>
        <v>2.4275708373129577E-3</v>
      </c>
      <c r="G39" s="249">
        <f t="shared" si="18"/>
        <v>1.2064634797571252E-2</v>
      </c>
      <c r="H39" s="250">
        <f t="shared" si="17"/>
        <v>96664.775420452817</v>
      </c>
      <c r="I39" s="250">
        <f t="shared" si="13"/>
        <v>1166.2252132370049</v>
      </c>
      <c r="J39" s="251">
        <f t="shared" si="19"/>
        <v>480408.31406917161</v>
      </c>
      <c r="K39" s="251">
        <f t="shared" si="14"/>
        <v>3220579.9464641982</v>
      </c>
      <c r="L39" s="589">
        <f t="shared" si="15"/>
        <v>33.316996108002868</v>
      </c>
      <c r="N39" s="418" t="s">
        <v>1022</v>
      </c>
      <c r="O39" s="237">
        <f>J43*P26</f>
        <v>398153.66070060362</v>
      </c>
      <c r="P39" s="237">
        <f t="shared" ref="P39:P40" si="21">SUM(O39,P40)</f>
        <v>893734.8846012319</v>
      </c>
    </row>
    <row r="40" spans="1:17">
      <c r="A40" s="245"/>
      <c r="B40" s="245" t="s">
        <v>75</v>
      </c>
      <c r="C40" s="255">
        <f>h26_h28死亡数!BG41</f>
        <v>201</v>
      </c>
      <c r="D40" s="250">
        <f t="shared" si="16"/>
        <v>67</v>
      </c>
      <c r="E40" s="255">
        <f>h27国調人口!BG41</f>
        <v>18911</v>
      </c>
      <c r="F40" s="249">
        <f t="shared" si="12"/>
        <v>3.5429115329702289E-3</v>
      </c>
      <c r="G40" s="249">
        <f t="shared" si="18"/>
        <v>1.7559032418691198E-2</v>
      </c>
      <c r="H40" s="250">
        <f t="shared" si="17"/>
        <v>95498.550207215812</v>
      </c>
      <c r="I40" s="250">
        <f t="shared" si="13"/>
        <v>1676.8621390265034</v>
      </c>
      <c r="J40" s="251">
        <f t="shared" si="19"/>
        <v>473300.59568851284</v>
      </c>
      <c r="K40" s="251">
        <f t="shared" si="14"/>
        <v>2740171.6323950267</v>
      </c>
      <c r="L40" s="589">
        <f t="shared" si="15"/>
        <v>28.693332269959225</v>
      </c>
      <c r="N40" s="418" t="s">
        <v>1023</v>
      </c>
      <c r="O40" s="237">
        <f>SUM(J44:J46)*P27</f>
        <v>495581.22390062822</v>
      </c>
      <c r="P40" s="237">
        <f t="shared" si="21"/>
        <v>495581.22390062822</v>
      </c>
    </row>
    <row r="41" spans="1:17">
      <c r="A41" s="245"/>
      <c r="B41" s="245" t="s">
        <v>76</v>
      </c>
      <c r="C41" s="255">
        <f>h26_h28死亡数!BG42</f>
        <v>386</v>
      </c>
      <c r="D41" s="250">
        <f t="shared" si="16"/>
        <v>128.66666666666666</v>
      </c>
      <c r="E41" s="255">
        <f>h27国調人口!BG42</f>
        <v>23079</v>
      </c>
      <c r="F41" s="249">
        <f t="shared" si="12"/>
        <v>5.5750538007134911E-3</v>
      </c>
      <c r="G41" s="249">
        <f t="shared" si="18"/>
        <v>2.749209424232928E-2</v>
      </c>
      <c r="H41" s="250">
        <f t="shared" si="17"/>
        <v>93821.688068189309</v>
      </c>
      <c r="I41" s="250">
        <f t="shared" si="13"/>
        <v>2579.354690345077</v>
      </c>
      <c r="J41" s="251">
        <f t="shared" si="19"/>
        <v>462660.05361508392</v>
      </c>
      <c r="K41" s="251">
        <f t="shared" si="14"/>
        <v>2266871.0367065137</v>
      </c>
      <c r="L41" s="589">
        <f t="shared" si="15"/>
        <v>24.161482098456371</v>
      </c>
      <c r="N41" s="219" t="s">
        <v>166</v>
      </c>
    </row>
    <row r="42" spans="1:17">
      <c r="A42" s="245"/>
      <c r="B42" s="245" t="s">
        <v>77</v>
      </c>
      <c r="C42" s="255">
        <f>h26_h28死亡数!BG43</f>
        <v>530</v>
      </c>
      <c r="D42" s="250">
        <f t="shared" si="16"/>
        <v>176.66666666666666</v>
      </c>
      <c r="E42" s="255">
        <f>h27国調人口!BG43</f>
        <v>19617</v>
      </c>
      <c r="F42" s="249">
        <f t="shared" si="12"/>
        <v>9.0057942940646712E-3</v>
      </c>
      <c r="G42" s="249">
        <f t="shared" si="18"/>
        <v>4.403749002924754E-2</v>
      </c>
      <c r="H42" s="250">
        <f t="shared" si="17"/>
        <v>91242.333377844232</v>
      </c>
      <c r="I42" s="250">
        <f t="shared" si="13"/>
        <v>4018.0833463720919</v>
      </c>
      <c r="J42" s="251">
        <f t="shared" si="19"/>
        <v>446166.45852329093</v>
      </c>
      <c r="K42" s="251">
        <f t="shared" si="14"/>
        <v>1804210.98309143</v>
      </c>
      <c r="L42" s="589">
        <f t="shared" si="15"/>
        <v>19.773836510953746</v>
      </c>
      <c r="N42" s="420"/>
      <c r="O42" s="256" t="s">
        <v>122</v>
      </c>
      <c r="P42" s="256" t="s">
        <v>123</v>
      </c>
    </row>
    <row r="43" spans="1:17">
      <c r="A43" s="245"/>
      <c r="B43" s="245" t="s">
        <v>78</v>
      </c>
      <c r="C43" s="255">
        <f>h26_h28死亡数!BG44</f>
        <v>786</v>
      </c>
      <c r="D43" s="250">
        <f t="shared" si="16"/>
        <v>262</v>
      </c>
      <c r="E43" s="255">
        <f>h27国調人口!BG44</f>
        <v>15358</v>
      </c>
      <c r="F43" s="249">
        <f t="shared" si="12"/>
        <v>1.7059512957416329E-2</v>
      </c>
      <c r="G43" s="249">
        <f t="shared" si="18"/>
        <v>8.1808530568912741E-2</v>
      </c>
      <c r="H43" s="250">
        <f t="shared" si="17"/>
        <v>87224.25003147214</v>
      </c>
      <c r="I43" s="250">
        <f t="shared" si="13"/>
        <v>7135.6877250501711</v>
      </c>
      <c r="J43" s="251">
        <f t="shared" si="19"/>
        <v>418282.03084473527</v>
      </c>
      <c r="K43" s="251">
        <f t="shared" si="14"/>
        <v>1358044.5245681391</v>
      </c>
      <c r="L43" s="589">
        <f t="shared" si="15"/>
        <v>15.569575250897902</v>
      </c>
      <c r="N43" s="256" t="s">
        <v>167</v>
      </c>
      <c r="O43" s="257">
        <f>L19</f>
        <v>19.129436492249898</v>
      </c>
      <c r="P43" s="257">
        <f>L41</f>
        <v>24.161482098456371</v>
      </c>
      <c r="Q43" s="222" t="s">
        <v>168</v>
      </c>
    </row>
    <row r="44" spans="1:17">
      <c r="A44" s="245"/>
      <c r="B44" s="245" t="s">
        <v>79</v>
      </c>
      <c r="C44" s="255">
        <f>h26_h28死亡数!BG45</f>
        <v>1302</v>
      </c>
      <c r="D44" s="250">
        <f t="shared" si="16"/>
        <v>434</v>
      </c>
      <c r="E44" s="255">
        <f>h27国調人口!BG45</f>
        <v>12907</v>
      </c>
      <c r="F44" s="249">
        <f t="shared" si="12"/>
        <v>3.3625164639342994E-2</v>
      </c>
      <c r="G44" s="249">
        <f t="shared" si="18"/>
        <v>0.15508862206975416</v>
      </c>
      <c r="H44" s="250">
        <f t="shared" si="17"/>
        <v>80088.562306421969</v>
      </c>
      <c r="I44" s="250">
        <f t="shared" si="13"/>
        <v>12420.82477165063</v>
      </c>
      <c r="J44" s="251">
        <f t="shared" si="19"/>
        <v>369390.74960298324</v>
      </c>
      <c r="K44" s="251">
        <f t="shared" si="14"/>
        <v>939762.4937234039</v>
      </c>
      <c r="L44" s="589">
        <f t="shared" si="15"/>
        <v>11.734041249583628</v>
      </c>
      <c r="N44" s="256" t="s">
        <v>169</v>
      </c>
      <c r="O44" s="258">
        <f>P31/H19</f>
        <v>14.734413389665114</v>
      </c>
      <c r="P44" s="258">
        <f>P37/H41</f>
        <v>19.046413753554919</v>
      </c>
      <c r="Q44" s="222" t="s">
        <v>170</v>
      </c>
    </row>
    <row r="45" spans="1:17">
      <c r="A45" s="245"/>
      <c r="B45" s="245" t="s">
        <v>80</v>
      </c>
      <c r="C45" s="255">
        <f>h26_h28死亡数!BG46</f>
        <v>1718</v>
      </c>
      <c r="D45" s="250">
        <f t="shared" si="16"/>
        <v>572.66666666666663</v>
      </c>
      <c r="E45" s="255">
        <f>h27国調人口!BG46</f>
        <v>8403</v>
      </c>
      <c r="F45" s="249">
        <f t="shared" si="12"/>
        <v>6.8150263794676494E-2</v>
      </c>
      <c r="G45" s="249">
        <f t="shared" si="18"/>
        <v>0.29114696312364419</v>
      </c>
      <c r="H45" s="250">
        <f t="shared" si="17"/>
        <v>67667.737534771339</v>
      </c>
      <c r="I45" s="250">
        <f t="shared" si="13"/>
        <v>19701.256284696501</v>
      </c>
      <c r="J45" s="251">
        <f t="shared" si="19"/>
        <v>289085.54696211545</v>
      </c>
      <c r="K45" s="251">
        <f t="shared" si="14"/>
        <v>570371.74412042066</v>
      </c>
      <c r="L45" s="589">
        <f t="shared" si="15"/>
        <v>8.4290056812869327</v>
      </c>
      <c r="N45" s="256" t="s">
        <v>171</v>
      </c>
      <c r="O45" s="257">
        <f>O43-O44</f>
        <v>4.3950231025847835</v>
      </c>
      <c r="P45" s="257">
        <f>P43-P44</f>
        <v>5.1150683449014522</v>
      </c>
      <c r="Q45" s="222" t="s">
        <v>172</v>
      </c>
    </row>
    <row r="46" spans="1:17">
      <c r="A46" s="245"/>
      <c r="B46" s="245" t="s">
        <v>100</v>
      </c>
      <c r="C46" s="255">
        <f>h26_h28死亡数!BG47</f>
        <v>2784</v>
      </c>
      <c r="D46" s="250">
        <f t="shared" si="16"/>
        <v>928</v>
      </c>
      <c r="E46" s="255">
        <f>h27国調人口!BG47</f>
        <v>5442</v>
      </c>
      <c r="F46" s="249">
        <f t="shared" si="12"/>
        <v>0.17052554208011761</v>
      </c>
      <c r="G46" s="249">
        <f t="shared" si="18"/>
        <v>0.59778407626900287</v>
      </c>
      <c r="H46" s="250">
        <f t="shared" si="17"/>
        <v>47966.481250074838</v>
      </c>
      <c r="I46" s="250">
        <f t="shared" si="13"/>
        <v>47966.481250074838</v>
      </c>
      <c r="J46" s="251">
        <f>I46/F46</f>
        <v>281286.19715830521</v>
      </c>
      <c r="K46" s="251">
        <f>J46</f>
        <v>281286.19715830521</v>
      </c>
      <c r="L46" s="589">
        <f t="shared" si="15"/>
        <v>5.8642241379310338</v>
      </c>
      <c r="N46" s="256" t="s">
        <v>173</v>
      </c>
      <c r="O46" s="257">
        <f>L5</f>
        <v>79.59927967079939</v>
      </c>
      <c r="P46" s="257">
        <f>L27</f>
        <v>86.478363080899825</v>
      </c>
      <c r="Q46" s="222" t="s">
        <v>174</v>
      </c>
    </row>
    <row r="47" spans="1:17">
      <c r="A47" s="229"/>
      <c r="B47" s="265" t="s">
        <v>101</v>
      </c>
      <c r="C47" s="266">
        <f>SUM(C27:C46)</f>
        <v>8144</v>
      </c>
      <c r="D47" s="266">
        <f>SUM(D27:D46)</f>
        <v>2714.6666666666665</v>
      </c>
      <c r="E47" s="266">
        <f>SUM(E27:E46)</f>
        <v>299660</v>
      </c>
      <c r="F47" s="267"/>
      <c r="G47" s="267"/>
      <c r="H47" s="266"/>
      <c r="I47" s="265"/>
      <c r="J47" s="268"/>
      <c r="K47" s="268"/>
      <c r="L47" s="257"/>
      <c r="N47" s="256" t="s">
        <v>175</v>
      </c>
      <c r="O47" s="257">
        <f>O46-O45</f>
        <v>75.204256568214603</v>
      </c>
      <c r="P47" s="257">
        <f>P46-P45</f>
        <v>81.36329473599838</v>
      </c>
      <c r="Q47" s="222" t="s">
        <v>176</v>
      </c>
    </row>
    <row r="50" spans="1:12">
      <c r="C50" s="219" t="s">
        <v>122</v>
      </c>
      <c r="D50" s="219" t="s">
        <v>123</v>
      </c>
      <c r="E50" s="221"/>
      <c r="F50" s="220"/>
      <c r="G50" s="219"/>
      <c r="H50" s="222"/>
      <c r="I50" s="222"/>
      <c r="J50" s="223"/>
      <c r="L50" s="259"/>
    </row>
    <row r="51" spans="1:12">
      <c r="A51" s="219" t="s">
        <v>103</v>
      </c>
      <c r="B51" s="219" t="s">
        <v>1067</v>
      </c>
      <c r="C51" s="220">
        <f>C5</f>
        <v>23</v>
      </c>
      <c r="D51" s="220">
        <f>C27</f>
        <v>13</v>
      </c>
      <c r="E51" s="221"/>
      <c r="F51" s="220"/>
      <c r="G51" s="219"/>
      <c r="H51" s="222"/>
      <c r="I51" s="222"/>
      <c r="J51" s="223"/>
      <c r="L51" s="259"/>
    </row>
    <row r="52" spans="1:12">
      <c r="A52" s="219" t="s">
        <v>104</v>
      </c>
      <c r="B52" s="219" t="s">
        <v>1067</v>
      </c>
      <c r="C52" s="260">
        <f>SUM(姫路市!C52,市川町!C52,福崎町!C52,神河町!C52)</f>
        <v>1957</v>
      </c>
      <c r="D52" s="260">
        <f>SUM(姫路市!D52,市川町!D52,福崎町!D52,神河町!D52)</f>
        <v>1873</v>
      </c>
      <c r="E52" s="221"/>
      <c r="F52" s="220"/>
      <c r="G52" s="219"/>
      <c r="H52" s="222"/>
      <c r="I52" s="222"/>
      <c r="J52" s="223"/>
      <c r="L52" s="259"/>
    </row>
    <row r="53" spans="1:12">
      <c r="A53" s="219" t="s">
        <v>105</v>
      </c>
      <c r="C53" s="261">
        <f>C51/C52</f>
        <v>1.1752682677567705E-2</v>
      </c>
      <c r="D53" s="261">
        <f>D51/D52</f>
        <v>6.9407367859049655E-3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182</v>
      </c>
      <c r="N2" s="418" t="s">
        <v>158</v>
      </c>
      <c r="O2" s="237" t="s">
        <v>122</v>
      </c>
      <c r="P2" s="237" t="s">
        <v>123</v>
      </c>
      <c r="Q2" s="237" t="s">
        <v>62</v>
      </c>
    </row>
    <row r="3" spans="1:17">
      <c r="A3" s="225" t="s">
        <v>88</v>
      </c>
      <c r="B3" s="225" t="s">
        <v>89</v>
      </c>
      <c r="C3" s="785" t="s">
        <v>116</v>
      </c>
      <c r="D3" s="785"/>
      <c r="E3" s="630" t="s">
        <v>90</v>
      </c>
      <c r="F3" s="628" t="s">
        <v>91</v>
      </c>
      <c r="G3" s="628" t="s">
        <v>92</v>
      </c>
      <c r="H3" s="630" t="s">
        <v>93</v>
      </c>
      <c r="I3" s="631" t="s">
        <v>94</v>
      </c>
      <c r="J3" s="786" t="s">
        <v>95</v>
      </c>
      <c r="K3" s="786"/>
      <c r="L3" s="629" t="s">
        <v>96</v>
      </c>
      <c r="N3" s="418" t="s">
        <v>159</v>
      </c>
      <c r="O3" s="586">
        <f>SUM(相生市!O3,赤穂市!O3,宍粟市!O3,たつの市!O3,太子町!O3,上郡町!O3,佐用町!O3)</f>
        <v>10507</v>
      </c>
      <c r="P3" s="586">
        <f>SUM(相生市!P3,赤穂市!P3,宍粟市!P3,たつの市!P3,太子町!P3,上郡町!P3,佐用町!P3)</f>
        <v>11190</v>
      </c>
      <c r="Q3" s="237">
        <f>SUM(O3:P3)</f>
        <v>21697</v>
      </c>
    </row>
    <row r="4" spans="1:17">
      <c r="A4" s="229"/>
      <c r="B4" s="229"/>
      <c r="C4" s="230" t="s">
        <v>1065</v>
      </c>
      <c r="D4" s="231" t="s">
        <v>1064</v>
      </c>
      <c r="E4" s="232" t="s">
        <v>410</v>
      </c>
      <c r="F4" s="233"/>
      <c r="G4" s="233"/>
      <c r="H4" s="234"/>
      <c r="I4" s="229"/>
      <c r="J4" s="235" t="s">
        <v>97</v>
      </c>
      <c r="K4" s="235" t="s">
        <v>98</v>
      </c>
      <c r="L4" s="588"/>
      <c r="N4" s="418" t="s">
        <v>160</v>
      </c>
      <c r="O4" s="586">
        <f>SUM(相生市!O4,赤穂市!O4,宍粟市!O4,たつの市!O4,太子町!O4,上郡町!O4,佐用町!O4)</f>
        <v>9249</v>
      </c>
      <c r="P4" s="586">
        <f>SUM(相生市!P4,赤穂市!P4,宍粟市!P4,たつの市!P4,太子町!P4,上郡町!P4,佐用町!P4)</f>
        <v>10141</v>
      </c>
      <c r="Q4" s="237">
        <f>SUM(O4:P4)</f>
        <v>19390</v>
      </c>
    </row>
    <row r="5" spans="1:17">
      <c r="A5" s="225" t="s">
        <v>99</v>
      </c>
      <c r="B5" s="225" t="s">
        <v>85</v>
      </c>
      <c r="C5" s="254">
        <f>h26_h28死亡数!BH4</f>
        <v>6</v>
      </c>
      <c r="D5" s="239">
        <f>SUM(C5:C5)/3</f>
        <v>2</v>
      </c>
      <c r="E5" s="254">
        <f>h27国調人口!BH4</f>
        <v>890</v>
      </c>
      <c r="F5" s="227">
        <f t="shared" ref="F5:F24" si="0">D5/E5</f>
        <v>2.2471910112359553E-3</v>
      </c>
      <c r="G5" s="241">
        <f>C53</f>
        <v>2.0202020202020202E-3</v>
      </c>
      <c r="H5" s="226">
        <v>100000</v>
      </c>
      <c r="I5" s="226">
        <f t="shared" ref="I5:I24" si="1">H5-H6</f>
        <v>202.02020202019776</v>
      </c>
      <c r="J5" s="242">
        <f>H6+I5/2</f>
        <v>99898.989898989908</v>
      </c>
      <c r="K5" s="242">
        <f t="shared" ref="K5:K23" si="2">J5+K6</f>
        <v>8038096.9482543534</v>
      </c>
      <c r="L5" s="587">
        <f t="shared" ref="L5:L24" si="3">K5/H5</f>
        <v>80.380969482543534</v>
      </c>
      <c r="N5" s="418" t="s">
        <v>1022</v>
      </c>
      <c r="O5" s="586">
        <f>SUM(相生市!O5,赤穂市!O5,宍粟市!O5,たつの市!O5,太子町!O5,上郡町!O5,佐用町!O5)</f>
        <v>6838</v>
      </c>
      <c r="P5" s="586">
        <f>SUM(相生市!P5,赤穂市!P5,宍粟市!P5,たつの市!P5,太子町!P5,上郡町!P5,佐用町!P5)</f>
        <v>8359</v>
      </c>
      <c r="Q5" s="237">
        <f>SUM(O5:P5)</f>
        <v>15197</v>
      </c>
    </row>
    <row r="6" spans="1:17">
      <c r="A6" s="245"/>
      <c r="B6" s="245" t="s">
        <v>86</v>
      </c>
      <c r="C6" s="255">
        <f>h26_h28死亡数!BH5</f>
        <v>3</v>
      </c>
      <c r="D6" s="247">
        <f t="shared" ref="D6:D24" si="4">SUM(C6:C6)/3</f>
        <v>1</v>
      </c>
      <c r="E6" s="255">
        <f>h27国調人口!BH5</f>
        <v>4213</v>
      </c>
      <c r="F6" s="249">
        <f t="shared" si="0"/>
        <v>2.3736055067647758E-4</v>
      </c>
      <c r="G6" s="249">
        <f>F6*4/(1+2*F6)</f>
        <v>9.4899169632265724E-4</v>
      </c>
      <c r="H6" s="250">
        <f t="shared" ref="H6:H24" si="5">(1-G5)*H5</f>
        <v>99797.979797979802</v>
      </c>
      <c r="I6" s="250">
        <f t="shared" si="1"/>
        <v>94.707454138057074</v>
      </c>
      <c r="J6" s="251">
        <f>(H7+I6/2)*4</f>
        <v>399002.50428364309</v>
      </c>
      <c r="K6" s="251">
        <f t="shared" si="2"/>
        <v>7938197.9583553635</v>
      </c>
      <c r="L6" s="589">
        <f t="shared" si="3"/>
        <v>79.542671849917099</v>
      </c>
      <c r="N6" s="418" t="s">
        <v>1023</v>
      </c>
      <c r="O6" s="586">
        <f>SUM(相生市!O6,赤穂市!O6,宍粟市!O6,たつの市!O6,太子町!O6,上郡町!O6,佐用町!O6)</f>
        <v>7674</v>
      </c>
      <c r="P6" s="586">
        <f>SUM(相生市!P6,赤穂市!P6,宍粟市!P6,たつの市!P6,太子町!P6,上郡町!P6,佐用町!P6)</f>
        <v>13658</v>
      </c>
      <c r="Q6" s="237">
        <f>SUM(O6:P6)</f>
        <v>21332</v>
      </c>
    </row>
    <row r="7" spans="1:17">
      <c r="A7" s="245"/>
      <c r="B7" s="245" t="s">
        <v>84</v>
      </c>
      <c r="C7" s="255">
        <f>h26_h28死亡数!BH6</f>
        <v>1</v>
      </c>
      <c r="D7" s="247">
        <f t="shared" si="4"/>
        <v>0.33333333333333331</v>
      </c>
      <c r="E7" s="255">
        <f>h27国調人口!BH6</f>
        <v>5869</v>
      </c>
      <c r="F7" s="249">
        <f t="shared" si="0"/>
        <v>5.6795592662009422E-5</v>
      </c>
      <c r="G7" s="249">
        <f t="shared" ref="G7:G24" si="6">F7*5/(1+2.5*F7)</f>
        <v>2.8393764729265454E-4</v>
      </c>
      <c r="H7" s="250">
        <f t="shared" si="5"/>
        <v>99703.272343841745</v>
      </c>
      <c r="I7" s="250">
        <f t="shared" si="1"/>
        <v>28.309512576684938</v>
      </c>
      <c r="J7" s="251">
        <f t="shared" ref="J7:J23" si="7">(H8+I7/2)*5</f>
        <v>498445.58793776698</v>
      </c>
      <c r="K7" s="251">
        <f t="shared" si="2"/>
        <v>7539195.4540717201</v>
      </c>
      <c r="L7" s="589">
        <f t="shared" si="3"/>
        <v>75.616329101733683</v>
      </c>
      <c r="N7" s="418" t="s">
        <v>62</v>
      </c>
      <c r="O7" s="237">
        <f>SUM(O3:O6)</f>
        <v>34268</v>
      </c>
      <c r="P7" s="237">
        <f t="shared" ref="P7:Q7" si="8">SUM(P3:P6)</f>
        <v>43348</v>
      </c>
      <c r="Q7" s="237">
        <f t="shared" si="8"/>
        <v>77616</v>
      </c>
    </row>
    <row r="8" spans="1:17">
      <c r="A8" s="245"/>
      <c r="B8" s="245" t="s">
        <v>65</v>
      </c>
      <c r="C8" s="255">
        <f>h26_h28死亡数!BH7</f>
        <v>2</v>
      </c>
      <c r="D8" s="247">
        <f t="shared" si="4"/>
        <v>0.66666666666666663</v>
      </c>
      <c r="E8" s="255">
        <f>h27国調人口!BH7</f>
        <v>6328</v>
      </c>
      <c r="F8" s="249">
        <f t="shared" si="0"/>
        <v>1.0535187526337968E-4</v>
      </c>
      <c r="G8" s="249">
        <f t="shared" si="6"/>
        <v>5.2662067512770547E-4</v>
      </c>
      <c r="H8" s="250">
        <f t="shared" si="5"/>
        <v>99674.96283126506</v>
      </c>
      <c r="I8" s="250">
        <f t="shared" si="1"/>
        <v>52.490896219518618</v>
      </c>
      <c r="J8" s="251">
        <f t="shared" si="7"/>
        <v>498243.58691577654</v>
      </c>
      <c r="K8" s="251">
        <f t="shared" si="2"/>
        <v>7040749.8661339534</v>
      </c>
      <c r="L8" s="589">
        <f t="shared" si="3"/>
        <v>70.637095476553114</v>
      </c>
      <c r="N8" s="479" t="s">
        <v>161</v>
      </c>
      <c r="O8" s="479"/>
      <c r="P8" s="479"/>
      <c r="Q8" s="479"/>
    </row>
    <row r="9" spans="1:17">
      <c r="A9" s="245"/>
      <c r="B9" s="245" t="s">
        <v>66</v>
      </c>
      <c r="C9" s="255">
        <f>h26_h28死亡数!BH8</f>
        <v>4</v>
      </c>
      <c r="D9" s="247">
        <f t="shared" si="4"/>
        <v>1.3333333333333333</v>
      </c>
      <c r="E9" s="255">
        <f>h27国調人口!BH8</f>
        <v>6450</v>
      </c>
      <c r="F9" s="249">
        <f t="shared" si="0"/>
        <v>2.0671834625322997E-4</v>
      </c>
      <c r="G9" s="249">
        <f t="shared" si="6"/>
        <v>1.0330578512396692E-3</v>
      </c>
      <c r="H9" s="250">
        <f t="shared" si="5"/>
        <v>99622.471935045542</v>
      </c>
      <c r="I9" s="250">
        <f t="shared" si="1"/>
        <v>102.91577679240436</v>
      </c>
      <c r="J9" s="251">
        <f t="shared" si="7"/>
        <v>497855.07023324666</v>
      </c>
      <c r="K9" s="251">
        <f t="shared" si="2"/>
        <v>6542506.2792181773</v>
      </c>
      <c r="L9" s="589">
        <f t="shared" si="3"/>
        <v>65.672996786146115</v>
      </c>
      <c r="N9" s="418" t="s">
        <v>158</v>
      </c>
      <c r="O9" s="237" t="s">
        <v>122</v>
      </c>
      <c r="P9" s="237" t="s">
        <v>123</v>
      </c>
      <c r="Q9" s="237" t="s">
        <v>62</v>
      </c>
    </row>
    <row r="10" spans="1:17">
      <c r="A10" s="245"/>
      <c r="B10" s="245" t="s">
        <v>67</v>
      </c>
      <c r="C10" s="255">
        <f>h26_h28死亡数!BH9</f>
        <v>9</v>
      </c>
      <c r="D10" s="247">
        <f t="shared" si="4"/>
        <v>3</v>
      </c>
      <c r="E10" s="255">
        <f>h27国調人口!BH9</f>
        <v>4964</v>
      </c>
      <c r="F10" s="249">
        <f t="shared" si="0"/>
        <v>6.0435132957292509E-4</v>
      </c>
      <c r="G10" s="249">
        <f t="shared" si="6"/>
        <v>3.0171980287639543E-3</v>
      </c>
      <c r="H10" s="250">
        <f t="shared" si="5"/>
        <v>99519.556158253137</v>
      </c>
      <c r="I10" s="250">
        <f t="shared" si="1"/>
        <v>300.27020866415114</v>
      </c>
      <c r="J10" s="251">
        <f t="shared" si="7"/>
        <v>496847.10526960529</v>
      </c>
      <c r="K10" s="251">
        <f t="shared" si="2"/>
        <v>6044651.208984931</v>
      </c>
      <c r="L10" s="589">
        <f t="shared" si="3"/>
        <v>60.738325634942548</v>
      </c>
      <c r="N10" s="418" t="s">
        <v>159</v>
      </c>
      <c r="O10" s="586">
        <f>SUM(相生市!O10,赤穂市!O10,宍粟市!O10,たつの市!O10,太子町!O10,上郡町!O10,佐用町!O10)</f>
        <v>238</v>
      </c>
      <c r="P10" s="586">
        <f>SUM(相生市!P10,赤穂市!P10,宍粟市!P10,たつの市!P10,太子町!P10,上郡町!P10,佐用町!P10)</f>
        <v>154</v>
      </c>
      <c r="Q10" s="237">
        <f>SUM(O10:P10)</f>
        <v>392</v>
      </c>
    </row>
    <row r="11" spans="1:17">
      <c r="A11" s="245"/>
      <c r="B11" s="245" t="s">
        <v>68</v>
      </c>
      <c r="C11" s="255">
        <f>h26_h28死亡数!BH10</f>
        <v>15</v>
      </c>
      <c r="D11" s="247">
        <f t="shared" si="4"/>
        <v>5</v>
      </c>
      <c r="E11" s="255">
        <f>h27国調人口!BH10</f>
        <v>5850</v>
      </c>
      <c r="F11" s="249">
        <f t="shared" si="0"/>
        <v>8.547008547008547E-4</v>
      </c>
      <c r="G11" s="249">
        <f t="shared" si="6"/>
        <v>4.2643923240938174E-3</v>
      </c>
      <c r="H11" s="250">
        <f t="shared" si="5"/>
        <v>99219.285949588986</v>
      </c>
      <c r="I11" s="250">
        <f t="shared" si="1"/>
        <v>423.10996140549832</v>
      </c>
      <c r="J11" s="251">
        <f t="shared" si="7"/>
        <v>495038.65484443115</v>
      </c>
      <c r="K11" s="251">
        <f t="shared" si="2"/>
        <v>5547804.1037153257</v>
      </c>
      <c r="L11" s="589">
        <f t="shared" si="3"/>
        <v>55.91457397238311</v>
      </c>
      <c r="N11" s="418" t="s">
        <v>160</v>
      </c>
      <c r="O11" s="586">
        <f>SUM(相生市!O11,赤穂市!O11,宍粟市!O11,たつの市!O11,太子町!O11,上郡町!O11,佐用町!O11)</f>
        <v>374</v>
      </c>
      <c r="P11" s="586">
        <f>SUM(相生市!P11,赤穂市!P11,宍粟市!P11,たつの市!P11,太子町!P11,上郡町!P11,佐用町!P11)</f>
        <v>239</v>
      </c>
      <c r="Q11" s="237">
        <f>SUM(O11:P11)</f>
        <v>613</v>
      </c>
    </row>
    <row r="12" spans="1:17">
      <c r="A12" s="245"/>
      <c r="B12" s="245" t="s">
        <v>69</v>
      </c>
      <c r="C12" s="255">
        <f>h26_h28死亡数!BH11</f>
        <v>13</v>
      </c>
      <c r="D12" s="247">
        <f t="shared" si="4"/>
        <v>4.333333333333333</v>
      </c>
      <c r="E12" s="255">
        <f>h27国調人口!BH11</f>
        <v>6667</v>
      </c>
      <c r="F12" s="249">
        <f t="shared" si="0"/>
        <v>6.4996750162491868E-4</v>
      </c>
      <c r="G12" s="249">
        <f t="shared" si="6"/>
        <v>3.2445653530336683E-3</v>
      </c>
      <c r="H12" s="250">
        <f t="shared" si="5"/>
        <v>98796.175988183488</v>
      </c>
      <c r="I12" s="250">
        <f t="shared" si="1"/>
        <v>320.55064962347387</v>
      </c>
      <c r="J12" s="251">
        <f t="shared" si="7"/>
        <v>493179.50331685878</v>
      </c>
      <c r="K12" s="251">
        <f t="shared" si="2"/>
        <v>5052765.4488708945</v>
      </c>
      <c r="L12" s="589">
        <f t="shared" si="3"/>
        <v>51.14333017783229</v>
      </c>
      <c r="N12" s="418" t="s">
        <v>1022</v>
      </c>
      <c r="O12" s="586">
        <f>SUM(相生市!O12,赤穂市!O12,宍粟市!O12,たつの市!O12,太子町!O12,上郡町!O12,佐用町!O12)</f>
        <v>1511</v>
      </c>
      <c r="P12" s="586">
        <f>SUM(相生市!P12,赤穂市!P12,宍粟市!P12,たつの市!P12,太子町!P12,上郡町!P12,佐用町!P12)</f>
        <v>474</v>
      </c>
      <c r="Q12" s="237">
        <f>SUM(O12:P12)</f>
        <v>1985</v>
      </c>
    </row>
    <row r="13" spans="1:17">
      <c r="A13" s="245"/>
      <c r="B13" s="245" t="s">
        <v>70</v>
      </c>
      <c r="C13" s="255">
        <f>h26_h28死亡数!BH12</f>
        <v>27</v>
      </c>
      <c r="D13" s="247">
        <f t="shared" si="4"/>
        <v>9</v>
      </c>
      <c r="E13" s="255">
        <f>h27国調人口!BH12</f>
        <v>7864</v>
      </c>
      <c r="F13" s="249">
        <f t="shared" si="0"/>
        <v>1.1444557477110885E-3</v>
      </c>
      <c r="G13" s="249">
        <f t="shared" si="6"/>
        <v>5.7059532111836684E-3</v>
      </c>
      <c r="H13" s="250">
        <f t="shared" si="5"/>
        <v>98475.625338560014</v>
      </c>
      <c r="I13" s="250">
        <f t="shared" si="1"/>
        <v>561.89731062388455</v>
      </c>
      <c r="J13" s="251">
        <f t="shared" si="7"/>
        <v>490973.38341624039</v>
      </c>
      <c r="K13" s="251">
        <f t="shared" si="2"/>
        <v>4559585.9455540357</v>
      </c>
      <c r="L13" s="589">
        <f t="shared" si="3"/>
        <v>46.301670386739275</v>
      </c>
      <c r="N13" s="418" t="s">
        <v>1023</v>
      </c>
      <c r="O13" s="586">
        <f>SUM(相生市!O13,赤穂市!O13,宍粟市!O13,たつの市!O13,太子町!O13,上郡町!O13,佐用町!O13)</f>
        <v>3723</v>
      </c>
      <c r="P13" s="586">
        <f>SUM(相生市!P13,赤穂市!P13,宍粟市!P13,たつの市!P13,太子町!P13,上郡町!P13,佐用町!P13)</f>
        <v>4758</v>
      </c>
      <c r="Q13" s="237">
        <f>SUM(O13:P13)</f>
        <v>8481</v>
      </c>
    </row>
    <row r="14" spans="1:17">
      <c r="A14" s="245"/>
      <c r="B14" s="245" t="s">
        <v>71</v>
      </c>
      <c r="C14" s="255">
        <f>h26_h28死亡数!BH13</f>
        <v>41</v>
      </c>
      <c r="D14" s="247">
        <f t="shared" si="4"/>
        <v>13.666666666666666</v>
      </c>
      <c r="E14" s="255">
        <f>h27国調人口!BH13</f>
        <v>9273</v>
      </c>
      <c r="F14" s="249">
        <f t="shared" si="0"/>
        <v>1.4738128617132176E-3</v>
      </c>
      <c r="G14" s="249">
        <f t="shared" si="6"/>
        <v>7.3420124276990847E-3</v>
      </c>
      <c r="H14" s="250">
        <f t="shared" si="5"/>
        <v>97913.728027936129</v>
      </c>
      <c r="I14" s="250">
        <f t="shared" si="1"/>
        <v>718.88380802345637</v>
      </c>
      <c r="J14" s="251">
        <f t="shared" si="7"/>
        <v>487771.430619622</v>
      </c>
      <c r="K14" s="251">
        <f t="shared" si="2"/>
        <v>4068612.5621377951</v>
      </c>
      <c r="L14" s="589">
        <f t="shared" si="3"/>
        <v>41.553034942934296</v>
      </c>
      <c r="N14" s="418" t="s">
        <v>62</v>
      </c>
      <c r="O14" s="237">
        <f>SUM(O10:O13)</f>
        <v>5846</v>
      </c>
      <c r="P14" s="237">
        <f t="shared" ref="P14:Q14" si="9">SUM(P10:P13)</f>
        <v>5625</v>
      </c>
      <c r="Q14" s="237">
        <f t="shared" si="9"/>
        <v>11471</v>
      </c>
    </row>
    <row r="15" spans="1:17">
      <c r="A15" s="245"/>
      <c r="B15" s="245" t="s">
        <v>72</v>
      </c>
      <c r="C15" s="255">
        <f>h26_h28死亡数!BH14</f>
        <v>53</v>
      </c>
      <c r="D15" s="247">
        <f t="shared" si="4"/>
        <v>17.666666666666668</v>
      </c>
      <c r="E15" s="255">
        <f>h27国調人口!BH14</f>
        <v>7688</v>
      </c>
      <c r="F15" s="249">
        <f t="shared" si="0"/>
        <v>2.2979535206382241E-3</v>
      </c>
      <c r="G15" s="249">
        <f t="shared" si="6"/>
        <v>1.1424137262086952E-2</v>
      </c>
      <c r="H15" s="250">
        <f t="shared" si="5"/>
        <v>97194.844219912673</v>
      </c>
      <c r="I15" s="250">
        <f t="shared" si="1"/>
        <v>1110.3672415354376</v>
      </c>
      <c r="J15" s="251">
        <f t="shared" si="7"/>
        <v>483198.30299572484</v>
      </c>
      <c r="K15" s="251">
        <f t="shared" si="2"/>
        <v>3580841.131518173</v>
      </c>
      <c r="L15" s="589">
        <f t="shared" si="3"/>
        <v>36.841883540820085</v>
      </c>
      <c r="N15" s="479" t="s">
        <v>162</v>
      </c>
      <c r="O15" s="479"/>
      <c r="P15" s="479"/>
      <c r="Q15" s="479"/>
    </row>
    <row r="16" spans="1:17">
      <c r="A16" s="245"/>
      <c r="B16" s="245" t="s">
        <v>73</v>
      </c>
      <c r="C16" s="255">
        <f>h26_h28死亡数!BH15</f>
        <v>62</v>
      </c>
      <c r="D16" s="247">
        <f t="shared" si="4"/>
        <v>20.666666666666668</v>
      </c>
      <c r="E16" s="255">
        <f>h27国調人口!BH15</f>
        <v>7530</v>
      </c>
      <c r="F16" s="249">
        <f t="shared" si="0"/>
        <v>2.7445772465692787E-3</v>
      </c>
      <c r="G16" s="249">
        <f t="shared" si="6"/>
        <v>1.3629369092108158E-2</v>
      </c>
      <c r="H16" s="250">
        <f t="shared" si="5"/>
        <v>96084.476978377235</v>
      </c>
      <c r="I16" s="250">
        <f t="shared" si="1"/>
        <v>1309.5708007604844</v>
      </c>
      <c r="J16" s="251">
        <f t="shared" si="7"/>
        <v>477148.457889985</v>
      </c>
      <c r="K16" s="251">
        <f t="shared" si="2"/>
        <v>3097642.8285224484</v>
      </c>
      <c r="L16" s="589">
        <f t="shared" si="3"/>
        <v>32.238743717359668</v>
      </c>
      <c r="N16" s="418" t="s">
        <v>158</v>
      </c>
      <c r="O16" s="237" t="s">
        <v>122</v>
      </c>
      <c r="P16" s="237" t="s">
        <v>123</v>
      </c>
      <c r="Q16" s="237" t="s">
        <v>62</v>
      </c>
    </row>
    <row r="17" spans="1:17">
      <c r="A17" s="245"/>
      <c r="B17" s="245" t="s">
        <v>74</v>
      </c>
      <c r="C17" s="255">
        <f>h26_h28死亡数!BH16</f>
        <v>125</v>
      </c>
      <c r="D17" s="247">
        <f t="shared" si="4"/>
        <v>41.666666666666664</v>
      </c>
      <c r="E17" s="255">
        <f>h27国調人口!BH16</f>
        <v>7851</v>
      </c>
      <c r="F17" s="249">
        <f t="shared" si="0"/>
        <v>5.3071795524986202E-3</v>
      </c>
      <c r="G17" s="249">
        <f t="shared" si="6"/>
        <v>2.6188430998722003E-2</v>
      </c>
      <c r="H17" s="250">
        <f t="shared" si="5"/>
        <v>94774.906177616751</v>
      </c>
      <c r="I17" s="250">
        <f t="shared" si="1"/>
        <v>2482.0060908428713</v>
      </c>
      <c r="J17" s="251">
        <f t="shared" si="7"/>
        <v>467669.51566097664</v>
      </c>
      <c r="K17" s="251">
        <f t="shared" si="2"/>
        <v>2620494.3706324636</v>
      </c>
      <c r="L17" s="589">
        <f t="shared" si="3"/>
        <v>27.649664624530676</v>
      </c>
      <c r="N17" s="418" t="s">
        <v>159</v>
      </c>
      <c r="O17" s="253">
        <f t="shared" ref="O17:Q20" si="10">O10/O3</f>
        <v>2.2651565622918056E-2</v>
      </c>
      <c r="P17" s="253">
        <f t="shared" si="10"/>
        <v>1.3762287756925827E-2</v>
      </c>
      <c r="Q17" s="253">
        <f t="shared" si="10"/>
        <v>1.8067013872885652E-2</v>
      </c>
    </row>
    <row r="18" spans="1:17">
      <c r="A18" s="245"/>
      <c r="B18" s="245" t="s">
        <v>75</v>
      </c>
      <c r="C18" s="255">
        <f>h26_h28死亡数!BH17</f>
        <v>227</v>
      </c>
      <c r="D18" s="247">
        <f t="shared" si="4"/>
        <v>75.666666666666671</v>
      </c>
      <c r="E18" s="255">
        <f>h27国調人口!BH17</f>
        <v>9656</v>
      </c>
      <c r="F18" s="249">
        <f t="shared" si="0"/>
        <v>7.8362330847832097E-3</v>
      </c>
      <c r="G18" s="249">
        <f t="shared" si="6"/>
        <v>3.8428332007245519E-2</v>
      </c>
      <c r="H18" s="250">
        <f t="shared" si="5"/>
        <v>92292.90008677388</v>
      </c>
      <c r="I18" s="250">
        <f t="shared" si="1"/>
        <v>3546.6622064460826</v>
      </c>
      <c r="J18" s="251">
        <f t="shared" si="7"/>
        <v>452597.84491775418</v>
      </c>
      <c r="K18" s="251">
        <f t="shared" si="2"/>
        <v>2152824.8549714871</v>
      </c>
      <c r="L18" s="589">
        <f t="shared" si="3"/>
        <v>23.326007232922564</v>
      </c>
      <c r="N18" s="418" t="s">
        <v>160</v>
      </c>
      <c r="O18" s="253">
        <f t="shared" si="10"/>
        <v>4.0436803978808521E-2</v>
      </c>
      <c r="P18" s="253">
        <f t="shared" si="10"/>
        <v>2.3567695493541072E-2</v>
      </c>
      <c r="Q18" s="253">
        <f t="shared" si="10"/>
        <v>3.1614234141309955E-2</v>
      </c>
    </row>
    <row r="19" spans="1:17">
      <c r="A19" s="245"/>
      <c r="B19" s="245" t="s">
        <v>76</v>
      </c>
      <c r="C19" s="255">
        <f>h26_h28死亡数!BH18</f>
        <v>431</v>
      </c>
      <c r="D19" s="247">
        <f t="shared" si="4"/>
        <v>143.66666666666666</v>
      </c>
      <c r="E19" s="255">
        <f>h27国調人口!BH18</f>
        <v>11169</v>
      </c>
      <c r="F19" s="249">
        <f t="shared" si="0"/>
        <v>1.2862983854120033E-2</v>
      </c>
      <c r="G19" s="249">
        <f t="shared" si="6"/>
        <v>6.2311150949124601E-2</v>
      </c>
      <c r="H19" s="250">
        <f t="shared" si="5"/>
        <v>88746.237880327797</v>
      </c>
      <c r="I19" s="250">
        <f t="shared" si="1"/>
        <v>5529.8802247280255</v>
      </c>
      <c r="J19" s="251">
        <f t="shared" si="7"/>
        <v>429906.48883981892</v>
      </c>
      <c r="K19" s="251">
        <f t="shared" si="2"/>
        <v>1700227.0100537327</v>
      </c>
      <c r="L19" s="589">
        <f t="shared" si="3"/>
        <v>19.158299559091716</v>
      </c>
      <c r="N19" s="418" t="s">
        <v>1022</v>
      </c>
      <c r="O19" s="253">
        <f t="shared" si="10"/>
        <v>0.22097104416496052</v>
      </c>
      <c r="P19" s="253">
        <f t="shared" si="10"/>
        <v>5.6705347529608804E-2</v>
      </c>
      <c r="Q19" s="253">
        <f t="shared" si="10"/>
        <v>0.13061788510890307</v>
      </c>
    </row>
    <row r="20" spans="1:17">
      <c r="A20" s="245"/>
      <c r="B20" s="245" t="s">
        <v>77</v>
      </c>
      <c r="C20" s="255">
        <f>h26_h28死亡数!BH19</f>
        <v>536</v>
      </c>
      <c r="D20" s="247">
        <f t="shared" si="4"/>
        <v>178.66666666666666</v>
      </c>
      <c r="E20" s="255">
        <f>h27国調人口!BH19</f>
        <v>8448</v>
      </c>
      <c r="F20" s="249">
        <f t="shared" si="0"/>
        <v>2.1148989898989896E-2</v>
      </c>
      <c r="G20" s="249">
        <f t="shared" si="6"/>
        <v>0.10043471743366811</v>
      </c>
      <c r="H20" s="250">
        <f t="shared" si="5"/>
        <v>83216.357655599772</v>
      </c>
      <c r="I20" s="250">
        <f t="shared" si="1"/>
        <v>8357.8113669992308</v>
      </c>
      <c r="J20" s="251">
        <f t="shared" si="7"/>
        <v>395187.25986050081</v>
      </c>
      <c r="K20" s="251">
        <f t="shared" si="2"/>
        <v>1270320.5212139138</v>
      </c>
      <c r="L20" s="589">
        <f t="shared" si="3"/>
        <v>15.265274244172975</v>
      </c>
      <c r="N20" s="418" t="s">
        <v>1023</v>
      </c>
      <c r="O20" s="253">
        <f t="shared" si="10"/>
        <v>0.48514464425332293</v>
      </c>
      <c r="P20" s="253">
        <f t="shared" si="10"/>
        <v>0.34836725728510765</v>
      </c>
      <c r="Q20" s="253">
        <f t="shared" si="10"/>
        <v>0.39757172323270207</v>
      </c>
    </row>
    <row r="21" spans="1:17">
      <c r="A21" s="245"/>
      <c r="B21" s="245" t="s">
        <v>78</v>
      </c>
      <c r="C21" s="255">
        <f>h26_h28死亡数!BH20</f>
        <v>714</v>
      </c>
      <c r="D21" s="247">
        <f t="shared" si="4"/>
        <v>238</v>
      </c>
      <c r="E21" s="255">
        <f>h27国調人口!BH20</f>
        <v>6228</v>
      </c>
      <c r="F21" s="249">
        <f t="shared" si="0"/>
        <v>3.8214515093127809E-2</v>
      </c>
      <c r="G21" s="249">
        <f t="shared" si="6"/>
        <v>0.17441008354096441</v>
      </c>
      <c r="H21" s="250">
        <f t="shared" si="5"/>
        <v>74858.546288600541</v>
      </c>
      <c r="I21" s="250">
        <f t="shared" si="1"/>
        <v>13056.085311949973</v>
      </c>
      <c r="J21" s="251">
        <f t="shared" si="7"/>
        <v>341652.51816312777</v>
      </c>
      <c r="K21" s="251">
        <f t="shared" si="2"/>
        <v>875133.26135341311</v>
      </c>
      <c r="L21" s="589">
        <f t="shared" si="3"/>
        <v>11.690492331757696</v>
      </c>
      <c r="N21" s="418" t="s">
        <v>62</v>
      </c>
      <c r="O21" s="253">
        <f>O14/O7</f>
        <v>0.17059647484533677</v>
      </c>
      <c r="P21" s="253">
        <f>P14/P7</f>
        <v>0.12976377226169605</v>
      </c>
      <c r="Q21" s="253">
        <f>Q14/Q7</f>
        <v>0.14779169243454957</v>
      </c>
    </row>
    <row r="22" spans="1:17">
      <c r="A22" s="245"/>
      <c r="B22" s="245" t="s">
        <v>79</v>
      </c>
      <c r="C22" s="255">
        <f>h26_h28死亡数!BH21</f>
        <v>1009</v>
      </c>
      <c r="D22" s="247">
        <f t="shared" si="4"/>
        <v>336.33333333333331</v>
      </c>
      <c r="E22" s="255">
        <f>h27国調人口!BH21</f>
        <v>4677</v>
      </c>
      <c r="F22" s="249">
        <f t="shared" si="0"/>
        <v>7.1912194426626747E-2</v>
      </c>
      <c r="G22" s="249">
        <f t="shared" si="6"/>
        <v>0.30476938411816235</v>
      </c>
      <c r="H22" s="250">
        <f t="shared" si="5"/>
        <v>61802.460976650567</v>
      </c>
      <c r="I22" s="250">
        <f t="shared" si="1"/>
        <v>18835.497968840558</v>
      </c>
      <c r="J22" s="251">
        <f t="shared" si="7"/>
        <v>261923.55996115145</v>
      </c>
      <c r="K22" s="251">
        <f t="shared" si="2"/>
        <v>533480.74319028528</v>
      </c>
      <c r="L22" s="589">
        <f t="shared" si="3"/>
        <v>8.6320307437569248</v>
      </c>
      <c r="N22" s="479" t="s">
        <v>163</v>
      </c>
      <c r="O22" s="479"/>
      <c r="P22" s="479"/>
      <c r="Q22" s="479"/>
    </row>
    <row r="23" spans="1:17">
      <c r="A23" s="245"/>
      <c r="B23" s="245" t="s">
        <v>80</v>
      </c>
      <c r="C23" s="255">
        <f>h26_h28死亡数!BH22</f>
        <v>954</v>
      </c>
      <c r="D23" s="247">
        <f t="shared" si="4"/>
        <v>318</v>
      </c>
      <c r="E23" s="255">
        <f>h27国調人口!BH22</f>
        <v>2571</v>
      </c>
      <c r="F23" s="249">
        <f t="shared" si="0"/>
        <v>0.12368728121353559</v>
      </c>
      <c r="G23" s="249">
        <f t="shared" si="6"/>
        <v>0.47237076648841347</v>
      </c>
      <c r="H23" s="250">
        <f t="shared" si="5"/>
        <v>42966.963007810009</v>
      </c>
      <c r="I23" s="250">
        <f t="shared" si="1"/>
        <v>20296.337249678523</v>
      </c>
      <c r="J23" s="251">
        <f t="shared" si="7"/>
        <v>164093.97191485376</v>
      </c>
      <c r="K23" s="251">
        <f t="shared" si="2"/>
        <v>271557.18322913389</v>
      </c>
      <c r="L23" s="589">
        <f t="shared" si="3"/>
        <v>6.32013910733634</v>
      </c>
      <c r="N23" s="418" t="s">
        <v>158</v>
      </c>
      <c r="O23" s="237" t="s">
        <v>122</v>
      </c>
      <c r="P23" s="237" t="s">
        <v>123</v>
      </c>
      <c r="Q23" s="237" t="s">
        <v>62</v>
      </c>
    </row>
    <row r="24" spans="1:17">
      <c r="A24" s="245"/>
      <c r="B24" s="245" t="s">
        <v>100</v>
      </c>
      <c r="C24" s="255">
        <f>h26_h28死亡数!BH23</f>
        <v>612</v>
      </c>
      <c r="D24" s="247">
        <f t="shared" si="4"/>
        <v>204</v>
      </c>
      <c r="E24" s="255">
        <f>h27国調人口!BH23</f>
        <v>967</v>
      </c>
      <c r="F24" s="249">
        <f t="shared" si="0"/>
        <v>0.2109617373319545</v>
      </c>
      <c r="G24" s="249">
        <f t="shared" si="6"/>
        <v>0.6905890318212593</v>
      </c>
      <c r="H24" s="250">
        <f t="shared" si="5"/>
        <v>22670.625758131486</v>
      </c>
      <c r="I24" s="250">
        <f t="shared" si="1"/>
        <v>22670.625758131486</v>
      </c>
      <c r="J24" s="251">
        <f>H24/F24</f>
        <v>107463.21131428012</v>
      </c>
      <c r="K24" s="251">
        <f>J24</f>
        <v>107463.21131428012</v>
      </c>
      <c r="L24" s="589">
        <f t="shared" si="3"/>
        <v>4.7401960784313726</v>
      </c>
      <c r="N24" s="418" t="s">
        <v>159</v>
      </c>
      <c r="O24" s="253">
        <f t="shared" ref="O24:Q27" si="11">1-O17</f>
        <v>0.97734843437708196</v>
      </c>
      <c r="P24" s="253">
        <f t="shared" si="11"/>
        <v>0.98623771224307422</v>
      </c>
      <c r="Q24" s="253">
        <f t="shared" si="11"/>
        <v>0.98193298612711433</v>
      </c>
    </row>
    <row r="25" spans="1:17">
      <c r="A25" s="229"/>
      <c r="B25" s="265" t="s">
        <v>101</v>
      </c>
      <c r="C25" s="266">
        <f>SUM(C5:C24)</f>
        <v>4844</v>
      </c>
      <c r="D25" s="266">
        <f>SUM(D5:D24)</f>
        <v>1614.6666666666665</v>
      </c>
      <c r="E25" s="266">
        <f>SUM(E5:E24)</f>
        <v>125153</v>
      </c>
      <c r="F25" s="267"/>
      <c r="G25" s="267"/>
      <c r="H25" s="266"/>
      <c r="I25" s="266"/>
      <c r="J25" s="268"/>
      <c r="K25" s="268"/>
      <c r="L25" s="257"/>
      <c r="N25" s="418" t="s">
        <v>160</v>
      </c>
      <c r="O25" s="253">
        <f t="shared" si="11"/>
        <v>0.95956319602119144</v>
      </c>
      <c r="P25" s="253">
        <f t="shared" si="11"/>
        <v>0.9764323045064589</v>
      </c>
      <c r="Q25" s="253">
        <f t="shared" si="11"/>
        <v>0.96838576585869007</v>
      </c>
    </row>
    <row r="26" spans="1:17">
      <c r="C26" s="220"/>
      <c r="D26" s="220"/>
      <c r="I26" s="220"/>
      <c r="N26" s="418" t="s">
        <v>1022</v>
      </c>
      <c r="O26" s="253">
        <f t="shared" si="11"/>
        <v>0.7790289558350395</v>
      </c>
      <c r="P26" s="253">
        <f t="shared" si="11"/>
        <v>0.94329465247039124</v>
      </c>
      <c r="Q26" s="253">
        <f t="shared" si="11"/>
        <v>0.86938211489109696</v>
      </c>
    </row>
    <row r="27" spans="1:17">
      <c r="A27" s="225" t="s">
        <v>102</v>
      </c>
      <c r="B27" s="225" t="s">
        <v>85</v>
      </c>
      <c r="C27" s="254">
        <f>h26_h28死亡数!BH28</f>
        <v>4</v>
      </c>
      <c r="D27" s="226">
        <f>SUM(C27:C27)/3</f>
        <v>1.3333333333333333</v>
      </c>
      <c r="E27" s="254">
        <f>h27国調人口!BH28</f>
        <v>816</v>
      </c>
      <c r="F27" s="227">
        <f t="shared" ref="F27:F46" si="12">D27/E27</f>
        <v>1.633986928104575E-3</v>
      </c>
      <c r="G27" s="227">
        <f>D53</f>
        <v>1.3908205841446453E-3</v>
      </c>
      <c r="H27" s="226">
        <v>100000</v>
      </c>
      <c r="I27" s="226">
        <f t="shared" ref="I27:I46" si="13">H27-H28</f>
        <v>139.08205841446761</v>
      </c>
      <c r="J27" s="242">
        <f>H28+I27/2</f>
        <v>99930.458970792766</v>
      </c>
      <c r="K27" s="242">
        <f t="shared" ref="K27:K45" si="14">J27+K28</f>
        <v>8707996.5413071606</v>
      </c>
      <c r="L27" s="587">
        <f t="shared" ref="L27:L46" si="15">K27/H27</f>
        <v>87.079965413071605</v>
      </c>
      <c r="N27" s="418" t="s">
        <v>1023</v>
      </c>
      <c r="O27" s="253">
        <f t="shared" si="11"/>
        <v>0.51485535574667707</v>
      </c>
      <c r="P27" s="253">
        <f t="shared" si="11"/>
        <v>0.65163274271489235</v>
      </c>
      <c r="Q27" s="253">
        <f t="shared" si="11"/>
        <v>0.60242827676729793</v>
      </c>
    </row>
    <row r="28" spans="1:17">
      <c r="A28" s="245"/>
      <c r="B28" s="245" t="s">
        <v>86</v>
      </c>
      <c r="C28" s="255">
        <f>h26_h28死亡数!BH29</f>
        <v>1</v>
      </c>
      <c r="D28" s="250">
        <f t="shared" ref="D28:D46" si="16">SUM(C28:C28)/3</f>
        <v>0.33333333333333331</v>
      </c>
      <c r="E28" s="255">
        <f>h27国調人口!BH29</f>
        <v>3823</v>
      </c>
      <c r="F28" s="249">
        <f t="shared" si="12"/>
        <v>8.7191559857005834E-5</v>
      </c>
      <c r="G28" s="249">
        <f>F28*4/(1+2*F28)</f>
        <v>3.4870543108708914E-4</v>
      </c>
      <c r="H28" s="250">
        <f t="shared" ref="H28:H46" si="17">(1-G27)*H27</f>
        <v>99860.917941585532</v>
      </c>
      <c r="I28" s="250">
        <f t="shared" si="13"/>
        <v>34.822044439570163</v>
      </c>
      <c r="J28" s="251">
        <f>(H29+I28/2)*4</f>
        <v>399374.02767746302</v>
      </c>
      <c r="K28" s="251">
        <f t="shared" si="14"/>
        <v>8608066.082336368</v>
      </c>
      <c r="L28" s="589">
        <f t="shared" si="15"/>
        <v>86.200550323117668</v>
      </c>
      <c r="N28" s="418" t="s">
        <v>62</v>
      </c>
      <c r="O28" s="253">
        <f>1-O21</f>
        <v>0.8294035251546632</v>
      </c>
      <c r="P28" s="253">
        <f>1-P21</f>
        <v>0.870236227738304</v>
      </c>
      <c r="Q28" s="253">
        <f>1-Q21</f>
        <v>0.85220830756545041</v>
      </c>
    </row>
    <row r="29" spans="1:17">
      <c r="A29" s="245"/>
      <c r="B29" s="245" t="s">
        <v>84</v>
      </c>
      <c r="C29" s="255">
        <f>h26_h28死亡数!BH30</f>
        <v>1</v>
      </c>
      <c r="D29" s="250">
        <f t="shared" si="16"/>
        <v>0.33333333333333331</v>
      </c>
      <c r="E29" s="255">
        <f>h27国調人口!BH30</f>
        <v>5359</v>
      </c>
      <c r="F29" s="249">
        <f t="shared" si="12"/>
        <v>6.220065932698886E-5</v>
      </c>
      <c r="G29" s="249">
        <f t="shared" ref="G29:G46" si="18">F29*5/(1+2.5*F29)</f>
        <v>3.1095494262881301E-4</v>
      </c>
      <c r="H29" s="250">
        <f t="shared" si="17"/>
        <v>99826.095897145962</v>
      </c>
      <c r="I29" s="250">
        <f t="shared" si="13"/>
        <v>31.041417922548135</v>
      </c>
      <c r="J29" s="251">
        <f t="shared" ref="J29:J45" si="19">(H30+I29/2)*5</f>
        <v>499052.8759409234</v>
      </c>
      <c r="K29" s="251">
        <f t="shared" si="14"/>
        <v>8208692.0546589047</v>
      </c>
      <c r="L29" s="589">
        <f t="shared" si="15"/>
        <v>82.229921754293429</v>
      </c>
      <c r="N29" s="219" t="s">
        <v>164</v>
      </c>
    </row>
    <row r="30" spans="1:17">
      <c r="A30" s="245"/>
      <c r="B30" s="245" t="s">
        <v>65</v>
      </c>
      <c r="C30" s="255">
        <f>h26_h28死亡数!BH31</f>
        <v>0</v>
      </c>
      <c r="D30" s="250">
        <f t="shared" si="16"/>
        <v>0</v>
      </c>
      <c r="E30" s="255">
        <f>h27国調人口!BH31</f>
        <v>6146</v>
      </c>
      <c r="F30" s="249">
        <f t="shared" si="12"/>
        <v>0</v>
      </c>
      <c r="G30" s="249">
        <f t="shared" si="18"/>
        <v>0</v>
      </c>
      <c r="H30" s="250">
        <f t="shared" si="17"/>
        <v>99795.054479223414</v>
      </c>
      <c r="I30" s="250">
        <f t="shared" si="13"/>
        <v>0</v>
      </c>
      <c r="J30" s="251">
        <f t="shared" si="19"/>
        <v>498975.2723961171</v>
      </c>
      <c r="K30" s="251">
        <f t="shared" si="14"/>
        <v>7709639.1787179811</v>
      </c>
      <c r="L30" s="589">
        <f t="shared" si="15"/>
        <v>77.254721879259762</v>
      </c>
      <c r="N30" s="256" t="s">
        <v>158</v>
      </c>
      <c r="O30" s="237" t="s">
        <v>97</v>
      </c>
      <c r="P30" s="237" t="s">
        <v>98</v>
      </c>
      <c r="Q30" s="219"/>
    </row>
    <row r="31" spans="1:17">
      <c r="A31" s="245"/>
      <c r="B31" s="245" t="s">
        <v>66</v>
      </c>
      <c r="C31" s="255">
        <f>h26_h28死亡数!BH32</f>
        <v>1</v>
      </c>
      <c r="D31" s="250">
        <f t="shared" si="16"/>
        <v>0.33333333333333331</v>
      </c>
      <c r="E31" s="255">
        <f>h27国調人口!BH32</f>
        <v>6239</v>
      </c>
      <c r="F31" s="249">
        <f t="shared" si="12"/>
        <v>5.342736549660736E-5</v>
      </c>
      <c r="G31" s="249">
        <f t="shared" si="18"/>
        <v>2.6710115120596165E-4</v>
      </c>
      <c r="H31" s="250">
        <f t="shared" si="17"/>
        <v>99795.054479223414</v>
      </c>
      <c r="I31" s="250">
        <f t="shared" si="13"/>
        <v>26.655373936067917</v>
      </c>
      <c r="J31" s="251">
        <f t="shared" si="19"/>
        <v>498908.63396127697</v>
      </c>
      <c r="K31" s="251">
        <f t="shared" si="14"/>
        <v>7210663.9063218636</v>
      </c>
      <c r="L31" s="589">
        <f t="shared" si="15"/>
        <v>72.254721879259762</v>
      </c>
      <c r="N31" s="418" t="s">
        <v>159</v>
      </c>
      <c r="O31" s="237">
        <f>J19*O24</f>
        <v>420168.43379614549</v>
      </c>
      <c r="P31" s="237">
        <f>SUM(O31,P32)</f>
        <v>1340198.2061970141</v>
      </c>
      <c r="Q31" s="219"/>
    </row>
    <row r="32" spans="1:17">
      <c r="A32" s="245"/>
      <c r="B32" s="245" t="s">
        <v>67</v>
      </c>
      <c r="C32" s="255">
        <f>h26_h28死亡数!BH33</f>
        <v>6</v>
      </c>
      <c r="D32" s="250">
        <f t="shared" si="16"/>
        <v>2</v>
      </c>
      <c r="E32" s="255">
        <f>h27国調人口!BH33</f>
        <v>4741</v>
      </c>
      <c r="F32" s="249">
        <f t="shared" si="12"/>
        <v>4.2185192997257963E-4</v>
      </c>
      <c r="G32" s="249">
        <f t="shared" si="18"/>
        <v>2.1070375052675942E-3</v>
      </c>
      <c r="H32" s="250">
        <f t="shared" si="17"/>
        <v>99768.399105287346</v>
      </c>
      <c r="I32" s="250">
        <f t="shared" si="13"/>
        <v>210.215758755352</v>
      </c>
      <c r="J32" s="251">
        <f t="shared" si="19"/>
        <v>498316.45612954831</v>
      </c>
      <c r="K32" s="251">
        <f t="shared" si="14"/>
        <v>6711755.2723605866</v>
      </c>
      <c r="L32" s="589">
        <f t="shared" si="15"/>
        <v>67.27335842361822</v>
      </c>
      <c r="N32" s="418" t="s">
        <v>160</v>
      </c>
      <c r="O32" s="237">
        <f>J20*O25</f>
        <v>379207.15009859926</v>
      </c>
      <c r="P32" s="237">
        <f>SUM(O32,P33)</f>
        <v>920029.77240086859</v>
      </c>
      <c r="Q32" s="219"/>
    </row>
    <row r="33" spans="1:17">
      <c r="A33" s="245"/>
      <c r="B33" s="245" t="s">
        <v>68</v>
      </c>
      <c r="C33" s="255">
        <f>h26_h28死亡数!BH34</f>
        <v>8</v>
      </c>
      <c r="D33" s="250">
        <f t="shared" si="16"/>
        <v>2.6666666666666665</v>
      </c>
      <c r="E33" s="255">
        <f>h27国調人口!BH34</f>
        <v>5523</v>
      </c>
      <c r="F33" s="249">
        <f t="shared" si="12"/>
        <v>4.8282938016778321E-4</v>
      </c>
      <c r="G33" s="249">
        <f t="shared" si="18"/>
        <v>2.4112363614443304E-3</v>
      </c>
      <c r="H33" s="250">
        <f t="shared" si="17"/>
        <v>99558.183346531994</v>
      </c>
      <c r="I33" s="250">
        <f t="shared" si="13"/>
        <v>240.0583117645001</v>
      </c>
      <c r="J33" s="251">
        <f t="shared" si="19"/>
        <v>497190.77095324872</v>
      </c>
      <c r="K33" s="251">
        <f t="shared" si="14"/>
        <v>6213438.8162310384</v>
      </c>
      <c r="L33" s="589">
        <f t="shared" si="15"/>
        <v>62.41012649461404</v>
      </c>
      <c r="N33" s="418" t="s">
        <v>1022</v>
      </c>
      <c r="O33" s="237">
        <f>J21*O26</f>
        <v>266157.20448303327</v>
      </c>
      <c r="P33" s="237">
        <f t="shared" ref="P33:P34" si="20">SUM(O33,P34)</f>
        <v>540822.62230226933</v>
      </c>
      <c r="Q33" s="219"/>
    </row>
    <row r="34" spans="1:17">
      <c r="A34" s="245"/>
      <c r="B34" s="245" t="s">
        <v>69</v>
      </c>
      <c r="C34" s="255">
        <f>h26_h28死亡数!BH35</f>
        <v>8</v>
      </c>
      <c r="D34" s="250">
        <f t="shared" si="16"/>
        <v>2.6666666666666665</v>
      </c>
      <c r="E34" s="255">
        <f>h27国調人口!BH35</f>
        <v>6315</v>
      </c>
      <c r="F34" s="249">
        <f t="shared" si="12"/>
        <v>4.2227500659804693E-4</v>
      </c>
      <c r="G34" s="249">
        <f t="shared" si="18"/>
        <v>2.109148431320854E-3</v>
      </c>
      <c r="H34" s="250">
        <f t="shared" si="17"/>
        <v>99318.125034767494</v>
      </c>
      <c r="I34" s="250">
        <f t="shared" si="13"/>
        <v>209.476667618801</v>
      </c>
      <c r="J34" s="251">
        <f t="shared" si="19"/>
        <v>496066.93350479053</v>
      </c>
      <c r="K34" s="251">
        <f t="shared" si="14"/>
        <v>5716248.0452777892</v>
      </c>
      <c r="L34" s="589">
        <f t="shared" si="15"/>
        <v>57.554933133068594</v>
      </c>
      <c r="N34" s="418" t="s">
        <v>1023</v>
      </c>
      <c r="O34" s="237">
        <f>SUM(J22:J24)*O27</f>
        <v>274665.41781923606</v>
      </c>
      <c r="P34" s="237">
        <f t="shared" si="20"/>
        <v>274665.41781923606</v>
      </c>
      <c r="Q34" s="219"/>
    </row>
    <row r="35" spans="1:17">
      <c r="A35" s="245"/>
      <c r="B35" s="245" t="s">
        <v>70</v>
      </c>
      <c r="C35" s="255">
        <f>h26_h28死亡数!BH36</f>
        <v>11</v>
      </c>
      <c r="D35" s="250">
        <f t="shared" si="16"/>
        <v>3.6666666666666665</v>
      </c>
      <c r="E35" s="255">
        <f>h27国調人口!BH36</f>
        <v>7545</v>
      </c>
      <c r="F35" s="249">
        <f t="shared" si="12"/>
        <v>4.859730505853766E-4</v>
      </c>
      <c r="G35" s="249">
        <f t="shared" si="18"/>
        <v>2.4269167126309984E-3</v>
      </c>
      <c r="H35" s="250">
        <f t="shared" si="17"/>
        <v>99108.648367148693</v>
      </c>
      <c r="I35" s="250">
        <f t="shared" si="13"/>
        <v>240.52843508850492</v>
      </c>
      <c r="J35" s="251">
        <f t="shared" si="19"/>
        <v>494941.92074802227</v>
      </c>
      <c r="K35" s="251">
        <f t="shared" si="14"/>
        <v>5220181.1117729992</v>
      </c>
      <c r="L35" s="589">
        <f t="shared" si="15"/>
        <v>52.671297588832019</v>
      </c>
      <c r="N35" s="219" t="s">
        <v>165</v>
      </c>
      <c r="Q35" s="219"/>
    </row>
    <row r="36" spans="1:17">
      <c r="A36" s="245"/>
      <c r="B36" s="245" t="s">
        <v>71</v>
      </c>
      <c r="C36" s="255">
        <f>h26_h28死亡数!BH37</f>
        <v>17</v>
      </c>
      <c r="D36" s="250">
        <f t="shared" si="16"/>
        <v>5.666666666666667</v>
      </c>
      <c r="E36" s="255">
        <f>h27国調人口!BH37</f>
        <v>9200</v>
      </c>
      <c r="F36" s="249">
        <f t="shared" si="12"/>
        <v>6.1594202898550732E-4</v>
      </c>
      <c r="G36" s="249">
        <f t="shared" si="18"/>
        <v>3.0749751288776344E-3</v>
      </c>
      <c r="H36" s="250">
        <f t="shared" si="17"/>
        <v>98868.119932060188</v>
      </c>
      <c r="I36" s="250">
        <f t="shared" si="13"/>
        <v>304.01700982998591</v>
      </c>
      <c r="J36" s="251">
        <f t="shared" si="19"/>
        <v>493580.55713572598</v>
      </c>
      <c r="K36" s="251">
        <f t="shared" si="14"/>
        <v>4725239.1910249768</v>
      </c>
      <c r="L36" s="589">
        <f t="shared" si="15"/>
        <v>47.79335537352231</v>
      </c>
      <c r="N36" s="256" t="s">
        <v>158</v>
      </c>
      <c r="O36" s="237" t="s">
        <v>97</v>
      </c>
      <c r="P36" s="237" t="s">
        <v>98</v>
      </c>
      <c r="Q36" s="219"/>
    </row>
    <row r="37" spans="1:17">
      <c r="A37" s="245"/>
      <c r="B37" s="245" t="s">
        <v>72</v>
      </c>
      <c r="C37" s="255">
        <f>h26_h28死亡数!BH38</f>
        <v>26</v>
      </c>
      <c r="D37" s="250">
        <f t="shared" si="16"/>
        <v>8.6666666666666661</v>
      </c>
      <c r="E37" s="255">
        <f>h27国調人口!BH38</f>
        <v>8004</v>
      </c>
      <c r="F37" s="249">
        <f t="shared" si="12"/>
        <v>1.082791937364651E-3</v>
      </c>
      <c r="G37" s="249">
        <f t="shared" si="18"/>
        <v>5.3993437720646258E-3</v>
      </c>
      <c r="H37" s="250">
        <f t="shared" si="17"/>
        <v>98564.102922230202</v>
      </c>
      <c r="I37" s="250">
        <f t="shared" si="13"/>
        <v>532.18147526228859</v>
      </c>
      <c r="J37" s="251">
        <f t="shared" si="19"/>
        <v>491490.06092299533</v>
      </c>
      <c r="K37" s="251">
        <f t="shared" si="14"/>
        <v>4231658.6338892505</v>
      </c>
      <c r="L37" s="589">
        <f t="shared" si="15"/>
        <v>42.933060905836541</v>
      </c>
      <c r="N37" s="418" t="s">
        <v>159</v>
      </c>
      <c r="O37" s="237">
        <f>J41*P24</f>
        <v>460034.39044994867</v>
      </c>
      <c r="P37" s="237">
        <f>SUM(O37,P38)</f>
        <v>1920461.4381768317</v>
      </c>
      <c r="Q37" s="219"/>
    </row>
    <row r="38" spans="1:17">
      <c r="A38" s="245"/>
      <c r="B38" s="245" t="s">
        <v>73</v>
      </c>
      <c r="C38" s="255">
        <f>h26_h28死亡数!BH39</f>
        <v>44</v>
      </c>
      <c r="D38" s="250">
        <f t="shared" si="16"/>
        <v>14.666666666666666</v>
      </c>
      <c r="E38" s="255">
        <f>h27国調人口!BH39</f>
        <v>7842</v>
      </c>
      <c r="F38" s="249">
        <f t="shared" si="12"/>
        <v>1.8702711893224518E-3</v>
      </c>
      <c r="G38" s="249">
        <f t="shared" si="18"/>
        <v>9.3078355051616178E-3</v>
      </c>
      <c r="H38" s="250">
        <f t="shared" si="17"/>
        <v>98031.921446967914</v>
      </c>
      <c r="I38" s="250">
        <f t="shared" si="13"/>
        <v>912.46499908329861</v>
      </c>
      <c r="J38" s="251">
        <f t="shared" si="19"/>
        <v>487878.44473713136</v>
      </c>
      <c r="K38" s="251">
        <f t="shared" si="14"/>
        <v>3740168.5729662548</v>
      </c>
      <c r="L38" s="589">
        <f t="shared" si="15"/>
        <v>38.152558041918667</v>
      </c>
      <c r="N38" s="418" t="s">
        <v>160</v>
      </c>
      <c r="O38" s="237">
        <f>J42*P25</f>
        <v>440443.81314134423</v>
      </c>
      <c r="P38" s="237">
        <f>SUM(O38,P39)</f>
        <v>1460427.0477268831</v>
      </c>
      <c r="Q38" s="219"/>
    </row>
    <row r="39" spans="1:17">
      <c r="A39" s="245"/>
      <c r="B39" s="245" t="s">
        <v>74</v>
      </c>
      <c r="C39" s="255">
        <f>h26_h28死亡数!BH40</f>
        <v>54</v>
      </c>
      <c r="D39" s="250">
        <f t="shared" si="16"/>
        <v>18</v>
      </c>
      <c r="E39" s="255">
        <f>h27国調人口!BH40</f>
        <v>8182</v>
      </c>
      <c r="F39" s="249">
        <f t="shared" si="12"/>
        <v>2.1999511121975068E-3</v>
      </c>
      <c r="G39" s="249">
        <f t="shared" si="18"/>
        <v>1.0939589157651636E-2</v>
      </c>
      <c r="H39" s="250">
        <f t="shared" si="17"/>
        <v>97119.456447884615</v>
      </c>
      <c r="I39" s="250">
        <f t="shared" si="13"/>
        <v>1062.4469527542969</v>
      </c>
      <c r="J39" s="251">
        <f t="shared" si="19"/>
        <v>482941.16485753737</v>
      </c>
      <c r="K39" s="251">
        <f t="shared" si="14"/>
        <v>3252290.1282291235</v>
      </c>
      <c r="L39" s="589">
        <f t="shared" si="15"/>
        <v>33.487523995506905</v>
      </c>
      <c r="N39" s="418" t="s">
        <v>1022</v>
      </c>
      <c r="O39" s="237">
        <f>J43*P26</f>
        <v>399657.0220203441</v>
      </c>
      <c r="P39" s="237">
        <f t="shared" ref="P39:P40" si="21">SUM(O39,P40)</f>
        <v>1019983.2345855387</v>
      </c>
    </row>
    <row r="40" spans="1:17">
      <c r="A40" s="245"/>
      <c r="B40" s="245" t="s">
        <v>75</v>
      </c>
      <c r="C40" s="255">
        <f>h26_h28死亡数!BH41</f>
        <v>105</v>
      </c>
      <c r="D40" s="250">
        <f t="shared" si="16"/>
        <v>35</v>
      </c>
      <c r="E40" s="255">
        <f>h27国調人口!BH41</f>
        <v>10154</v>
      </c>
      <c r="F40" s="249">
        <f t="shared" si="12"/>
        <v>3.4469174709474098E-3</v>
      </c>
      <c r="G40" s="249">
        <f t="shared" si="18"/>
        <v>1.7087340721573988E-2</v>
      </c>
      <c r="H40" s="250">
        <f t="shared" si="17"/>
        <v>96057.009495130318</v>
      </c>
      <c r="I40" s="250">
        <f t="shared" si="13"/>
        <v>1641.3588499387697</v>
      </c>
      <c r="J40" s="251">
        <f t="shared" si="19"/>
        <v>476181.65035080467</v>
      </c>
      <c r="K40" s="251">
        <f t="shared" si="14"/>
        <v>2769348.9633715861</v>
      </c>
      <c r="L40" s="589">
        <f t="shared" si="15"/>
        <v>28.830264214211045</v>
      </c>
      <c r="N40" s="418" t="s">
        <v>1023</v>
      </c>
      <c r="O40" s="237">
        <f>SUM(J44:J46)*P27</f>
        <v>620326.21256519458</v>
      </c>
      <c r="P40" s="237">
        <f t="shared" si="21"/>
        <v>620326.21256519458</v>
      </c>
    </row>
    <row r="41" spans="1:17">
      <c r="A41" s="245"/>
      <c r="B41" s="245" t="s">
        <v>76</v>
      </c>
      <c r="C41" s="255">
        <f>h26_h28死亡数!BH42</f>
        <v>170</v>
      </c>
      <c r="D41" s="250">
        <f t="shared" si="16"/>
        <v>56.666666666666664</v>
      </c>
      <c r="E41" s="255">
        <f>h27国調人口!BH42</f>
        <v>11749</v>
      </c>
      <c r="F41" s="249">
        <f t="shared" si="12"/>
        <v>4.8231055125258883E-3</v>
      </c>
      <c r="G41" s="249">
        <f t="shared" si="18"/>
        <v>2.3828212603722806E-2</v>
      </c>
      <c r="H41" s="250">
        <f t="shared" si="17"/>
        <v>94415.650645191548</v>
      </c>
      <c r="I41" s="250">
        <f t="shared" si="13"/>
        <v>2249.7561966924404</v>
      </c>
      <c r="J41" s="251">
        <f t="shared" si="19"/>
        <v>466453.86273422663</v>
      </c>
      <c r="K41" s="251">
        <f t="shared" si="14"/>
        <v>2293167.3130207811</v>
      </c>
      <c r="L41" s="589">
        <f t="shared" si="15"/>
        <v>24.287999895677981</v>
      </c>
      <c r="N41" s="219" t="s">
        <v>166</v>
      </c>
    </row>
    <row r="42" spans="1:17">
      <c r="A42" s="245"/>
      <c r="B42" s="245" t="s">
        <v>77</v>
      </c>
      <c r="C42" s="255">
        <f>h26_h28死亡数!BH43</f>
        <v>249</v>
      </c>
      <c r="D42" s="250">
        <f t="shared" si="16"/>
        <v>83</v>
      </c>
      <c r="E42" s="255">
        <f>h27国調人口!BH43</f>
        <v>9595</v>
      </c>
      <c r="F42" s="249">
        <f t="shared" si="12"/>
        <v>8.6503387180823354E-3</v>
      </c>
      <c r="G42" s="249">
        <f t="shared" si="18"/>
        <v>4.2336138740117324E-2</v>
      </c>
      <c r="H42" s="250">
        <f t="shared" si="17"/>
        <v>92165.894448499108</v>
      </c>
      <c r="I42" s="250">
        <f t="shared" si="13"/>
        <v>3901.9480944786628</v>
      </c>
      <c r="J42" s="251">
        <f t="shared" si="19"/>
        <v>451074.6020062989</v>
      </c>
      <c r="K42" s="251">
        <f t="shared" si="14"/>
        <v>1826713.4502865544</v>
      </c>
      <c r="L42" s="589">
        <f t="shared" si="15"/>
        <v>19.819841832135573</v>
      </c>
      <c r="N42" s="420"/>
      <c r="O42" s="256" t="s">
        <v>122</v>
      </c>
      <c r="P42" s="256" t="s">
        <v>123</v>
      </c>
    </row>
    <row r="43" spans="1:17">
      <c r="A43" s="245"/>
      <c r="B43" s="245" t="s">
        <v>78</v>
      </c>
      <c r="C43" s="255">
        <f>h26_h28死亡数!BH44</f>
        <v>392</v>
      </c>
      <c r="D43" s="250">
        <f t="shared" si="16"/>
        <v>130.66666666666666</v>
      </c>
      <c r="E43" s="255">
        <f>h27国調人口!BH44</f>
        <v>7847</v>
      </c>
      <c r="F43" s="249">
        <f t="shared" si="12"/>
        <v>1.6651798988997917E-2</v>
      </c>
      <c r="G43" s="249">
        <f t="shared" si="18"/>
        <v>7.9931487296602904E-2</v>
      </c>
      <c r="H43" s="250">
        <f t="shared" si="17"/>
        <v>88263.946354020445</v>
      </c>
      <c r="I43" s="250">
        <f t="shared" si="13"/>
        <v>7055.0685067444283</v>
      </c>
      <c r="J43" s="251">
        <f t="shared" si="19"/>
        <v>423682.06050324114</v>
      </c>
      <c r="K43" s="251">
        <f t="shared" si="14"/>
        <v>1375638.8482802554</v>
      </c>
      <c r="L43" s="589">
        <f t="shared" si="15"/>
        <v>15.585512602877117</v>
      </c>
      <c r="N43" s="256" t="s">
        <v>167</v>
      </c>
      <c r="O43" s="257">
        <f>L19</f>
        <v>19.158299559091716</v>
      </c>
      <c r="P43" s="257">
        <f>L41</f>
        <v>24.287999895677981</v>
      </c>
      <c r="Q43" s="222" t="s">
        <v>168</v>
      </c>
    </row>
    <row r="44" spans="1:17">
      <c r="A44" s="245"/>
      <c r="B44" s="245" t="s">
        <v>79</v>
      </c>
      <c r="C44" s="255">
        <f>h26_h28死亡数!BH45</f>
        <v>733</v>
      </c>
      <c r="D44" s="250">
        <f t="shared" si="16"/>
        <v>244.33333333333334</v>
      </c>
      <c r="E44" s="255">
        <f>h27国調人口!BH45</f>
        <v>7199</v>
      </c>
      <c r="F44" s="249">
        <f t="shared" si="12"/>
        <v>3.3939899060054637E-2</v>
      </c>
      <c r="G44" s="249">
        <f t="shared" si="18"/>
        <v>0.15642672698947907</v>
      </c>
      <c r="H44" s="250">
        <f t="shared" si="17"/>
        <v>81208.877847276017</v>
      </c>
      <c r="I44" s="250">
        <f t="shared" si="13"/>
        <v>12703.238964137796</v>
      </c>
      <c r="J44" s="251">
        <f t="shared" si="19"/>
        <v>374286.29182603559</v>
      </c>
      <c r="K44" s="251">
        <f t="shared" si="14"/>
        <v>951956.78777701431</v>
      </c>
      <c r="L44" s="589">
        <f t="shared" si="15"/>
        <v>11.72232412282921</v>
      </c>
      <c r="N44" s="256" t="s">
        <v>169</v>
      </c>
      <c r="O44" s="258">
        <f>P31/H19</f>
        <v>15.101465010880119</v>
      </c>
      <c r="P44" s="258">
        <f>P37/H41</f>
        <v>20.340498900905875</v>
      </c>
      <c r="Q44" s="222" t="s">
        <v>170</v>
      </c>
    </row>
    <row r="45" spans="1:17">
      <c r="A45" s="245"/>
      <c r="B45" s="245" t="s">
        <v>80</v>
      </c>
      <c r="C45" s="255">
        <f>h26_h28死亡数!BH46</f>
        <v>1041</v>
      </c>
      <c r="D45" s="250">
        <f t="shared" si="16"/>
        <v>347</v>
      </c>
      <c r="E45" s="255">
        <f>h27国調人口!BH46</f>
        <v>5220</v>
      </c>
      <c r="F45" s="249">
        <f t="shared" si="12"/>
        <v>6.6475095785440613E-2</v>
      </c>
      <c r="G45" s="249">
        <f t="shared" si="18"/>
        <v>0.28501026694045178</v>
      </c>
      <c r="H45" s="250">
        <f t="shared" si="17"/>
        <v>68505.638883138221</v>
      </c>
      <c r="I45" s="250">
        <f t="shared" si="13"/>
        <v>19524.810425009411</v>
      </c>
      <c r="J45" s="251">
        <f t="shared" si="19"/>
        <v>293716.1683531676</v>
      </c>
      <c r="K45" s="251">
        <f t="shared" si="14"/>
        <v>577670.49595097871</v>
      </c>
      <c r="L45" s="589">
        <f t="shared" si="15"/>
        <v>8.4324517713995775</v>
      </c>
      <c r="N45" s="256" t="s">
        <v>171</v>
      </c>
      <c r="O45" s="257">
        <f>O43-O44</f>
        <v>4.0568345482115973</v>
      </c>
      <c r="P45" s="257">
        <f>P43-P44</f>
        <v>3.9475009947721063</v>
      </c>
      <c r="Q45" s="222" t="s">
        <v>172</v>
      </c>
    </row>
    <row r="46" spans="1:17">
      <c r="A46" s="245"/>
      <c r="B46" s="245" t="s">
        <v>100</v>
      </c>
      <c r="C46" s="255">
        <f>h26_h28死亡数!BH47</f>
        <v>1894</v>
      </c>
      <c r="D46" s="250">
        <f t="shared" si="16"/>
        <v>631.33333333333337</v>
      </c>
      <c r="E46" s="255">
        <f>h27国調人口!BH47</f>
        <v>3660</v>
      </c>
      <c r="F46" s="249">
        <f t="shared" si="12"/>
        <v>0.17249544626593807</v>
      </c>
      <c r="G46" s="249">
        <f t="shared" si="18"/>
        <v>0.60260897231943999</v>
      </c>
      <c r="H46" s="250">
        <f t="shared" si="17"/>
        <v>48980.82845812881</v>
      </c>
      <c r="I46" s="250">
        <f t="shared" si="13"/>
        <v>48980.82845812881</v>
      </c>
      <c r="J46" s="251">
        <f>I46/F46</f>
        <v>283954.32759781118</v>
      </c>
      <c r="K46" s="251">
        <f>J46</f>
        <v>283954.32759781118</v>
      </c>
      <c r="L46" s="589">
        <f t="shared" si="15"/>
        <v>5.7972544878563887</v>
      </c>
      <c r="N46" s="256" t="s">
        <v>173</v>
      </c>
      <c r="O46" s="257">
        <f>L5</f>
        <v>80.380969482543534</v>
      </c>
      <c r="P46" s="257">
        <f>L27</f>
        <v>87.079965413071605</v>
      </c>
      <c r="Q46" s="222" t="s">
        <v>174</v>
      </c>
    </row>
    <row r="47" spans="1:17">
      <c r="A47" s="229"/>
      <c r="B47" s="265" t="s">
        <v>101</v>
      </c>
      <c r="C47" s="266">
        <f>SUM(C27:C46)</f>
        <v>4765</v>
      </c>
      <c r="D47" s="266">
        <f>SUM(D27:D46)</f>
        <v>1588.3333333333335</v>
      </c>
      <c r="E47" s="266">
        <f>SUM(E27:E46)</f>
        <v>135159</v>
      </c>
      <c r="F47" s="267"/>
      <c r="G47" s="267"/>
      <c r="H47" s="266"/>
      <c r="I47" s="265"/>
      <c r="J47" s="268"/>
      <c r="K47" s="268"/>
      <c r="L47" s="257"/>
      <c r="N47" s="256" t="s">
        <v>175</v>
      </c>
      <c r="O47" s="257">
        <f>O46-O45</f>
        <v>76.324134934331937</v>
      </c>
      <c r="P47" s="257">
        <f>P46-P45</f>
        <v>83.132464418299492</v>
      </c>
      <c r="Q47" s="222" t="s">
        <v>176</v>
      </c>
    </row>
    <row r="50" spans="1:12">
      <c r="C50" s="219" t="s">
        <v>122</v>
      </c>
      <c r="D50" s="219" t="s">
        <v>123</v>
      </c>
      <c r="E50" s="221"/>
      <c r="F50" s="220"/>
      <c r="G50" s="219"/>
      <c r="H50" s="222"/>
      <c r="I50" s="222"/>
      <c r="J50" s="223"/>
      <c r="L50" s="259"/>
    </row>
    <row r="51" spans="1:12">
      <c r="A51" s="219" t="s">
        <v>103</v>
      </c>
      <c r="B51" s="219" t="s">
        <v>1067</v>
      </c>
      <c r="C51" s="220">
        <f>C5</f>
        <v>6</v>
      </c>
      <c r="D51" s="220">
        <f>C27</f>
        <v>4</v>
      </c>
      <c r="E51" s="221"/>
      <c r="F51" s="220"/>
      <c r="G51" s="219"/>
      <c r="H51" s="222"/>
      <c r="I51" s="222"/>
      <c r="J51" s="223"/>
      <c r="L51" s="259"/>
    </row>
    <row r="52" spans="1:12">
      <c r="A52" s="219" t="s">
        <v>104</v>
      </c>
      <c r="B52" s="219" t="s">
        <v>1067</v>
      </c>
      <c r="C52" s="260">
        <f>SUM(相生市!C52,赤穂市!C52,宍粟市!C52,たつの市!C52,太子町!C52,上郡町!C52,佐用町!C52)</f>
        <v>2970</v>
      </c>
      <c r="D52" s="260">
        <f>SUM(相生市!D52,赤穂市!D52,宍粟市!D52,たつの市!D52,太子町!D52,上郡町!D52,佐用町!D52)</f>
        <v>2876</v>
      </c>
      <c r="E52" s="221"/>
      <c r="F52" s="220"/>
      <c r="G52" s="219"/>
      <c r="H52" s="222"/>
      <c r="I52" s="222"/>
      <c r="J52" s="223"/>
      <c r="L52" s="259"/>
    </row>
    <row r="53" spans="1:12">
      <c r="A53" s="219" t="s">
        <v>105</v>
      </c>
      <c r="C53" s="261">
        <f>C51/C52</f>
        <v>2.0202020202020202E-3</v>
      </c>
      <c r="D53" s="261">
        <f>D51/D52</f>
        <v>1.3908205841446453E-3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183</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586">
        <f>SUM(豊岡市!O3,養父市!O3,朝来市!O3,香美町!O3,新温泉町!O3)</f>
        <v>7099</v>
      </c>
      <c r="P3" s="586">
        <f>SUM(豊岡市!P3,養父市!P3,朝来市!P3,香美町!P3,新温泉町!P3)</f>
        <v>7188</v>
      </c>
      <c r="Q3" s="237">
        <f>SUM(O3:P3)</f>
        <v>14287</v>
      </c>
    </row>
    <row r="4" spans="1:17">
      <c r="A4" s="229"/>
      <c r="B4" s="229"/>
      <c r="C4" s="230" t="s">
        <v>1065</v>
      </c>
      <c r="D4" s="231" t="s">
        <v>1064</v>
      </c>
      <c r="E4" s="232" t="s">
        <v>410</v>
      </c>
      <c r="F4" s="233"/>
      <c r="G4" s="233"/>
      <c r="H4" s="234"/>
      <c r="I4" s="229"/>
      <c r="J4" s="235" t="s">
        <v>97</v>
      </c>
      <c r="K4" s="235" t="s">
        <v>98</v>
      </c>
      <c r="L4" s="588"/>
      <c r="N4" s="418" t="s">
        <v>160</v>
      </c>
      <c r="O4" s="586">
        <f>SUM(豊岡市!O4,養父市!O4,朝来市!O4,香美町!O4,新温泉町!O4)</f>
        <v>5279</v>
      </c>
      <c r="P4" s="586">
        <f>SUM(豊岡市!P4,養父市!P4,朝来市!P4,香美町!P4,新温泉町!P4)</f>
        <v>6183</v>
      </c>
      <c r="Q4" s="237">
        <f>SUM(O4:P4)</f>
        <v>11462</v>
      </c>
    </row>
    <row r="5" spans="1:17">
      <c r="A5" s="225" t="s">
        <v>99</v>
      </c>
      <c r="B5" s="225" t="s">
        <v>85</v>
      </c>
      <c r="C5" s="254">
        <f>h26_h28死亡数!BI4</f>
        <v>3</v>
      </c>
      <c r="D5" s="239">
        <f>SUM(C5:C5)/3</f>
        <v>1</v>
      </c>
      <c r="E5" s="254">
        <f>h27国調人口!BI4</f>
        <v>577</v>
      </c>
      <c r="F5" s="227">
        <f t="shared" ref="F5:F24" si="0">D5/E5</f>
        <v>1.7331022530329288E-3</v>
      </c>
      <c r="G5" s="241">
        <f>C53</f>
        <v>2.4793388429752068E-3</v>
      </c>
      <c r="H5" s="226">
        <v>100000</v>
      </c>
      <c r="I5" s="226">
        <f t="shared" ref="I5:I24" si="1">H5-H6</f>
        <v>247.93388429752667</v>
      </c>
      <c r="J5" s="242">
        <f>H6+I5/2</f>
        <v>99876.033057851237</v>
      </c>
      <c r="K5" s="242">
        <f t="shared" ref="K5:K23" si="2">J5+K6</f>
        <v>8017223.6621952308</v>
      </c>
      <c r="L5" s="587">
        <f t="shared" ref="L5:L24" si="3">K5/H5</f>
        <v>80.172236621952308</v>
      </c>
      <c r="N5" s="418" t="s">
        <v>1022</v>
      </c>
      <c r="O5" s="586">
        <f>SUM(豊岡市!O5,養父市!O5,朝来市!O5,香美町!O5,新温泉町!O5)</f>
        <v>4283</v>
      </c>
      <c r="P5" s="586">
        <f>SUM(豊岡市!P5,養父市!P5,朝来市!P5,香美町!P5,新温泉町!P5)</f>
        <v>5693</v>
      </c>
      <c r="Q5" s="237">
        <f>SUM(O5:P5)</f>
        <v>9976</v>
      </c>
    </row>
    <row r="6" spans="1:17">
      <c r="A6" s="245"/>
      <c r="B6" s="245" t="s">
        <v>86</v>
      </c>
      <c r="C6" s="255">
        <f>h26_h28死亡数!BI5</f>
        <v>0</v>
      </c>
      <c r="D6" s="247">
        <f t="shared" ref="D6:D24" si="4">SUM(C6:C6)/3</f>
        <v>0</v>
      </c>
      <c r="E6" s="255">
        <f>h27国調人口!BI5</f>
        <v>2626</v>
      </c>
      <c r="F6" s="249">
        <f t="shared" si="0"/>
        <v>0</v>
      </c>
      <c r="G6" s="249">
        <f>F6*4/(1+2*F6)</f>
        <v>0</v>
      </c>
      <c r="H6" s="250">
        <f t="shared" ref="H6:H24" si="5">(1-G5)*H5</f>
        <v>99752.066115702473</v>
      </c>
      <c r="I6" s="250">
        <f t="shared" si="1"/>
        <v>0</v>
      </c>
      <c r="J6" s="251">
        <f>(H7+I6/2)*4</f>
        <v>399008.26446280989</v>
      </c>
      <c r="K6" s="251">
        <f t="shared" si="2"/>
        <v>7917347.62913738</v>
      </c>
      <c r="L6" s="589">
        <f t="shared" si="3"/>
        <v>79.370262065088909</v>
      </c>
      <c r="N6" s="418" t="s">
        <v>1023</v>
      </c>
      <c r="O6" s="586">
        <f>SUM(豊岡市!O6,養父市!O6,朝来市!O6,香美町!O6,新温泉町!O6)</f>
        <v>7527</v>
      </c>
      <c r="P6" s="586">
        <f>SUM(豊岡市!P6,養父市!P6,朝来市!P6,香美町!P6,新温泉町!P6)</f>
        <v>14013</v>
      </c>
      <c r="Q6" s="237">
        <f>SUM(O6:P6)</f>
        <v>21540</v>
      </c>
    </row>
    <row r="7" spans="1:17">
      <c r="A7" s="245"/>
      <c r="B7" s="245" t="s">
        <v>84</v>
      </c>
      <c r="C7" s="255">
        <f>h26_h28死亡数!BI6</f>
        <v>3</v>
      </c>
      <c r="D7" s="247">
        <f t="shared" si="4"/>
        <v>1</v>
      </c>
      <c r="E7" s="255">
        <f>h27国調人口!BI6</f>
        <v>3565</v>
      </c>
      <c r="F7" s="249">
        <f t="shared" si="0"/>
        <v>2.8050490883590464E-4</v>
      </c>
      <c r="G7" s="249">
        <f t="shared" ref="G7:G24" si="6">F7*5/(1+2.5*F7)</f>
        <v>1.4015416958654521E-3</v>
      </c>
      <c r="H7" s="250">
        <f t="shared" si="5"/>
        <v>99752.066115702473</v>
      </c>
      <c r="I7" s="250">
        <f t="shared" si="1"/>
        <v>139.80667990988877</v>
      </c>
      <c r="J7" s="251">
        <f t="shared" ref="J7:J23" si="7">(H8+I7/2)*5</f>
        <v>498410.81387873768</v>
      </c>
      <c r="K7" s="251">
        <f t="shared" si="2"/>
        <v>7518339.36467457</v>
      </c>
      <c r="L7" s="589">
        <f t="shared" si="3"/>
        <v>75.370262065088895</v>
      </c>
      <c r="N7" s="418" t="s">
        <v>62</v>
      </c>
      <c r="O7" s="237">
        <f>SUM(O3:O6)</f>
        <v>24188</v>
      </c>
      <c r="P7" s="237">
        <f t="shared" ref="P7:Q7" si="8">SUM(P3:P6)</f>
        <v>33077</v>
      </c>
      <c r="Q7" s="237">
        <f t="shared" si="8"/>
        <v>57265</v>
      </c>
    </row>
    <row r="8" spans="1:17">
      <c r="A8" s="245"/>
      <c r="B8" s="245" t="s">
        <v>65</v>
      </c>
      <c r="C8" s="255">
        <f>h26_h28死亡数!BI7</f>
        <v>0</v>
      </c>
      <c r="D8" s="247">
        <f t="shared" si="4"/>
        <v>0</v>
      </c>
      <c r="E8" s="255">
        <f>h27国調人口!BI7</f>
        <v>4143</v>
      </c>
      <c r="F8" s="249">
        <f t="shared" si="0"/>
        <v>0</v>
      </c>
      <c r="G8" s="249">
        <f t="shared" si="6"/>
        <v>0</v>
      </c>
      <c r="H8" s="250">
        <f t="shared" si="5"/>
        <v>99612.259435792585</v>
      </c>
      <c r="I8" s="250">
        <f t="shared" si="1"/>
        <v>0</v>
      </c>
      <c r="J8" s="251">
        <f t="shared" si="7"/>
        <v>498061.29717896291</v>
      </c>
      <c r="K8" s="251">
        <f t="shared" si="2"/>
        <v>7019928.5507958326</v>
      </c>
      <c r="L8" s="589">
        <f t="shared" si="3"/>
        <v>70.472536117110081</v>
      </c>
      <c r="N8" s="479" t="s">
        <v>161</v>
      </c>
      <c r="O8" s="479"/>
      <c r="P8" s="479"/>
      <c r="Q8" s="479"/>
    </row>
    <row r="9" spans="1:17">
      <c r="A9" s="245"/>
      <c r="B9" s="245" t="s">
        <v>66</v>
      </c>
      <c r="C9" s="255">
        <f>h26_h28死亡数!BI8</f>
        <v>3</v>
      </c>
      <c r="D9" s="247">
        <f t="shared" si="4"/>
        <v>1</v>
      </c>
      <c r="E9" s="255">
        <f>h27国調人口!BI8</f>
        <v>3874</v>
      </c>
      <c r="F9" s="249">
        <f t="shared" si="0"/>
        <v>2.5813113061435211E-4</v>
      </c>
      <c r="G9" s="249">
        <f t="shared" si="6"/>
        <v>1.2898232942086935E-3</v>
      </c>
      <c r="H9" s="250">
        <f t="shared" si="5"/>
        <v>99612.259435792585</v>
      </c>
      <c r="I9" s="250">
        <f t="shared" si="1"/>
        <v>128.48221260904393</v>
      </c>
      <c r="J9" s="251">
        <f t="shared" si="7"/>
        <v>497740.09164744028</v>
      </c>
      <c r="K9" s="251">
        <f t="shared" si="2"/>
        <v>6521867.2536168694</v>
      </c>
      <c r="L9" s="589">
        <f t="shared" si="3"/>
        <v>65.472536117110081</v>
      </c>
      <c r="N9" s="418" t="s">
        <v>158</v>
      </c>
      <c r="O9" s="237" t="s">
        <v>122</v>
      </c>
      <c r="P9" s="237" t="s">
        <v>123</v>
      </c>
      <c r="Q9" s="237" t="s">
        <v>62</v>
      </c>
    </row>
    <row r="10" spans="1:17">
      <c r="A10" s="245"/>
      <c r="B10" s="245" t="s">
        <v>67</v>
      </c>
      <c r="C10" s="255">
        <f>h26_h28死亡数!BI9</f>
        <v>8</v>
      </c>
      <c r="D10" s="247">
        <f t="shared" si="4"/>
        <v>2.6666666666666665</v>
      </c>
      <c r="E10" s="255">
        <f>h27国調人口!BI9</f>
        <v>2318</v>
      </c>
      <c r="F10" s="249">
        <f t="shared" si="0"/>
        <v>1.1504170261719873E-3</v>
      </c>
      <c r="G10" s="249">
        <f t="shared" si="6"/>
        <v>5.7355893318038424E-3</v>
      </c>
      <c r="H10" s="250">
        <f t="shared" si="5"/>
        <v>99483.777223183541</v>
      </c>
      <c r="I10" s="250">
        <f t="shared" si="1"/>
        <v>570.59809132883674</v>
      </c>
      <c r="J10" s="251">
        <f t="shared" si="7"/>
        <v>495992.3908875956</v>
      </c>
      <c r="K10" s="251">
        <f t="shared" si="2"/>
        <v>6024127.1619694289</v>
      </c>
      <c r="L10" s="589">
        <f t="shared" si="3"/>
        <v>60.553864460280828</v>
      </c>
      <c r="N10" s="418" t="s">
        <v>159</v>
      </c>
      <c r="O10" s="586">
        <f>SUM(豊岡市!O10,養父市!O10,朝来市!O10,香美町!O10,新温泉町!O10)</f>
        <v>141</v>
      </c>
      <c r="P10" s="586">
        <f>SUM(豊岡市!P10,養父市!P10,朝来市!P10,香美町!P10,新温泉町!P10)</f>
        <v>67</v>
      </c>
      <c r="Q10" s="237">
        <f>SUM(O10:P10)</f>
        <v>208</v>
      </c>
    </row>
    <row r="11" spans="1:17">
      <c r="A11" s="245"/>
      <c r="B11" s="245" t="s">
        <v>68</v>
      </c>
      <c r="C11" s="255">
        <f>h26_h28死亡数!BI10</f>
        <v>8</v>
      </c>
      <c r="D11" s="247">
        <f t="shared" si="4"/>
        <v>2.6666666666666665</v>
      </c>
      <c r="E11" s="255">
        <f>h27国調人口!BI10</f>
        <v>3374</v>
      </c>
      <c r="F11" s="249">
        <f t="shared" si="0"/>
        <v>7.9035763683066578E-4</v>
      </c>
      <c r="G11" s="249">
        <f t="shared" si="6"/>
        <v>3.9439952672056791E-3</v>
      </c>
      <c r="H11" s="250">
        <f t="shared" si="5"/>
        <v>98913.179131854704</v>
      </c>
      <c r="I11" s="250">
        <f t="shared" si="1"/>
        <v>390.11311036029656</v>
      </c>
      <c r="J11" s="251">
        <f t="shared" si="7"/>
        <v>493590.61288337281</v>
      </c>
      <c r="K11" s="251">
        <f t="shared" si="2"/>
        <v>5528134.7710818332</v>
      </c>
      <c r="L11" s="589">
        <f t="shared" si="3"/>
        <v>55.888758400057462</v>
      </c>
      <c r="N11" s="418" t="s">
        <v>160</v>
      </c>
      <c r="O11" s="586">
        <f>SUM(豊岡市!O11,養父市!O11,朝来市!O11,香美町!O11,新温泉町!O11)</f>
        <v>215</v>
      </c>
      <c r="P11" s="586">
        <f>SUM(豊岡市!P11,養父市!P11,朝来市!P11,香美町!P11,新温泉町!P11)</f>
        <v>123</v>
      </c>
      <c r="Q11" s="237">
        <f>SUM(O11:P11)</f>
        <v>338</v>
      </c>
    </row>
    <row r="12" spans="1:17">
      <c r="A12" s="245"/>
      <c r="B12" s="245" t="s">
        <v>69</v>
      </c>
      <c r="C12" s="255">
        <f>h26_h28死亡数!BI11</f>
        <v>14</v>
      </c>
      <c r="D12" s="247">
        <f t="shared" si="4"/>
        <v>4.666666666666667</v>
      </c>
      <c r="E12" s="255">
        <f>h27国調人口!BI11</f>
        <v>4078</v>
      </c>
      <c r="F12" s="249">
        <f t="shared" si="0"/>
        <v>1.1443518064410659E-3</v>
      </c>
      <c r="G12" s="249">
        <f t="shared" si="6"/>
        <v>5.7054364658896406E-3</v>
      </c>
      <c r="H12" s="250">
        <f t="shared" si="5"/>
        <v>98523.066021494407</v>
      </c>
      <c r="I12" s="250">
        <f t="shared" si="1"/>
        <v>562.11709361028625</v>
      </c>
      <c r="J12" s="251">
        <f t="shared" si="7"/>
        <v>491210.03737344634</v>
      </c>
      <c r="K12" s="251">
        <f t="shared" si="2"/>
        <v>5034544.15819846</v>
      </c>
      <c r="L12" s="589">
        <f t="shared" si="3"/>
        <v>51.100157166242596</v>
      </c>
      <c r="N12" s="418" t="s">
        <v>1022</v>
      </c>
      <c r="O12" s="586">
        <f>SUM(豊岡市!O12,養父市!O12,朝来市!O12,香美町!O12,新温泉町!O12)</f>
        <v>1158</v>
      </c>
      <c r="P12" s="586">
        <f>SUM(豊岡市!P12,養父市!P12,朝来市!P12,香美町!P12,新温泉町!P12)</f>
        <v>266</v>
      </c>
      <c r="Q12" s="237">
        <f>SUM(O12:P12)</f>
        <v>1424</v>
      </c>
    </row>
    <row r="13" spans="1:17">
      <c r="A13" s="245"/>
      <c r="B13" s="245" t="s">
        <v>70</v>
      </c>
      <c r="C13" s="255">
        <f>h26_h28死亡数!BI12</f>
        <v>8</v>
      </c>
      <c r="D13" s="247">
        <f t="shared" si="4"/>
        <v>2.6666666666666665</v>
      </c>
      <c r="E13" s="255">
        <f>h27国調人口!BI12</f>
        <v>4715</v>
      </c>
      <c r="F13" s="249">
        <f t="shared" si="0"/>
        <v>5.6557087310003535E-4</v>
      </c>
      <c r="G13" s="249">
        <f t="shared" si="6"/>
        <v>2.8238616307800922E-3</v>
      </c>
      <c r="H13" s="250">
        <f t="shared" si="5"/>
        <v>97960.948927884121</v>
      </c>
      <c r="I13" s="250">
        <f t="shared" si="1"/>
        <v>276.62816499226028</v>
      </c>
      <c r="J13" s="251">
        <f t="shared" si="7"/>
        <v>489113.17422693997</v>
      </c>
      <c r="K13" s="251">
        <f t="shared" si="2"/>
        <v>4543334.1208250141</v>
      </c>
      <c r="L13" s="589">
        <f t="shared" si="3"/>
        <v>46.379033385739035</v>
      </c>
      <c r="N13" s="418" t="s">
        <v>1023</v>
      </c>
      <c r="O13" s="586">
        <f>SUM(豊岡市!O13,養父市!O13,朝来市!O13,香美町!O13,新温泉町!O13)</f>
        <v>2366</v>
      </c>
      <c r="P13" s="586">
        <f>SUM(豊岡市!P13,養父市!P13,朝来市!P13,香美町!P13,新温泉町!P13)</f>
        <v>3508</v>
      </c>
      <c r="Q13" s="237">
        <f>SUM(O13:P13)</f>
        <v>5874</v>
      </c>
    </row>
    <row r="14" spans="1:17">
      <c r="A14" s="245"/>
      <c r="B14" s="245" t="s">
        <v>71</v>
      </c>
      <c r="C14" s="255">
        <f>h26_h28死亡数!BI13</f>
        <v>23</v>
      </c>
      <c r="D14" s="247">
        <f t="shared" si="4"/>
        <v>7.666666666666667</v>
      </c>
      <c r="E14" s="255">
        <f>h27国調人口!BI13</f>
        <v>5500</v>
      </c>
      <c r="F14" s="249">
        <f t="shared" si="0"/>
        <v>1.393939393939394E-3</v>
      </c>
      <c r="G14" s="249">
        <f t="shared" si="6"/>
        <v>6.9454929790125327E-3</v>
      </c>
      <c r="H14" s="250">
        <f t="shared" si="5"/>
        <v>97684.320762891861</v>
      </c>
      <c r="I14" s="250">
        <f t="shared" si="1"/>
        <v>678.46576401827042</v>
      </c>
      <c r="J14" s="251">
        <f t="shared" si="7"/>
        <v>486725.43940441363</v>
      </c>
      <c r="K14" s="251">
        <f t="shared" si="2"/>
        <v>4054220.9465980744</v>
      </c>
      <c r="L14" s="589">
        <f t="shared" si="3"/>
        <v>41.503292595326968</v>
      </c>
      <c r="N14" s="418" t="s">
        <v>62</v>
      </c>
      <c r="O14" s="237">
        <f>SUM(O10:O13)</f>
        <v>3880</v>
      </c>
      <c r="P14" s="237">
        <f t="shared" ref="P14:Q14" si="9">SUM(P10:P13)</f>
        <v>3964</v>
      </c>
      <c r="Q14" s="237">
        <f t="shared" si="9"/>
        <v>7844</v>
      </c>
    </row>
    <row r="15" spans="1:17">
      <c r="A15" s="245"/>
      <c r="B15" s="245" t="s">
        <v>72</v>
      </c>
      <c r="C15" s="255">
        <f>h26_h28死亡数!BI14</f>
        <v>34</v>
      </c>
      <c r="D15" s="247">
        <f t="shared" si="4"/>
        <v>11.333333333333334</v>
      </c>
      <c r="E15" s="255">
        <f>h27国調人口!BI14</f>
        <v>4922</v>
      </c>
      <c r="F15" s="249">
        <f t="shared" si="0"/>
        <v>2.302587024244887E-3</v>
      </c>
      <c r="G15" s="249">
        <f t="shared" si="6"/>
        <v>1.1447040603326375E-2</v>
      </c>
      <c r="H15" s="250">
        <f t="shared" si="5"/>
        <v>97005.85499887359</v>
      </c>
      <c r="I15" s="250">
        <f t="shared" si="1"/>
        <v>1110.4299609324953</v>
      </c>
      <c r="J15" s="251">
        <f t="shared" si="7"/>
        <v>482253.20009203674</v>
      </c>
      <c r="K15" s="251">
        <f t="shared" si="2"/>
        <v>3567495.5071936608</v>
      </c>
      <c r="L15" s="589">
        <f t="shared" si="3"/>
        <v>36.77608436351688</v>
      </c>
      <c r="N15" s="479" t="s">
        <v>162</v>
      </c>
      <c r="O15" s="479"/>
      <c r="P15" s="479"/>
      <c r="Q15" s="479"/>
    </row>
    <row r="16" spans="1:17">
      <c r="A16" s="245"/>
      <c r="B16" s="245" t="s">
        <v>73</v>
      </c>
      <c r="C16" s="255">
        <f>h26_h28死亡数!BI15</f>
        <v>55</v>
      </c>
      <c r="D16" s="247">
        <f t="shared" si="4"/>
        <v>18.333333333333332</v>
      </c>
      <c r="E16" s="255">
        <f>h27国調人口!BI15</f>
        <v>5102</v>
      </c>
      <c r="F16" s="249">
        <f t="shared" si="0"/>
        <v>3.5933620802299751E-3</v>
      </c>
      <c r="G16" s="249">
        <f t="shared" si="6"/>
        <v>1.7806844303428628E-2</v>
      </c>
      <c r="H16" s="250">
        <f t="shared" si="5"/>
        <v>95895.425037941095</v>
      </c>
      <c r="I16" s="250">
        <f t="shared" si="1"/>
        <v>1707.5949030617194</v>
      </c>
      <c r="J16" s="251">
        <f t="shared" si="7"/>
        <v>475208.13793205121</v>
      </c>
      <c r="K16" s="251">
        <f t="shared" si="2"/>
        <v>3085242.3071016241</v>
      </c>
      <c r="L16" s="589">
        <f t="shared" si="3"/>
        <v>32.172987458796349</v>
      </c>
      <c r="N16" s="418" t="s">
        <v>158</v>
      </c>
      <c r="O16" s="237" t="s">
        <v>122</v>
      </c>
      <c r="P16" s="237" t="s">
        <v>123</v>
      </c>
      <c r="Q16" s="237" t="s">
        <v>62</v>
      </c>
    </row>
    <row r="17" spans="1:17">
      <c r="A17" s="245"/>
      <c r="B17" s="245" t="s">
        <v>74</v>
      </c>
      <c r="C17" s="255">
        <f>h26_h28死亡数!BI16</f>
        <v>98</v>
      </c>
      <c r="D17" s="247">
        <f t="shared" si="4"/>
        <v>32.666666666666664</v>
      </c>
      <c r="E17" s="255">
        <f>h27国調人口!BI16</f>
        <v>6015</v>
      </c>
      <c r="F17" s="249">
        <f t="shared" si="0"/>
        <v>5.4308672762538096E-3</v>
      </c>
      <c r="G17" s="249">
        <f t="shared" si="6"/>
        <v>2.6790595954073265E-2</v>
      </c>
      <c r="H17" s="250">
        <f t="shared" si="5"/>
        <v>94187.830134879376</v>
      </c>
      <c r="I17" s="250">
        <f t="shared" si="1"/>
        <v>2523.3481009344396</v>
      </c>
      <c r="J17" s="251">
        <f t="shared" si="7"/>
        <v>464630.78042206075</v>
      </c>
      <c r="K17" s="251">
        <f t="shared" si="2"/>
        <v>2610034.1691695726</v>
      </c>
      <c r="L17" s="589">
        <f t="shared" si="3"/>
        <v>27.710949126144399</v>
      </c>
      <c r="N17" s="418" t="s">
        <v>159</v>
      </c>
      <c r="O17" s="253">
        <f t="shared" ref="O17:Q20" si="10">O10/O3</f>
        <v>1.9861952387660232E-2</v>
      </c>
      <c r="P17" s="253">
        <f t="shared" si="10"/>
        <v>9.321090706733445E-3</v>
      </c>
      <c r="Q17" s="253">
        <f t="shared" si="10"/>
        <v>1.4558689717925387E-2</v>
      </c>
    </row>
    <row r="18" spans="1:17">
      <c r="A18" s="245"/>
      <c r="B18" s="245" t="s">
        <v>75</v>
      </c>
      <c r="C18" s="255">
        <f>h26_h28死亡数!BI17</f>
        <v>200</v>
      </c>
      <c r="D18" s="247">
        <f t="shared" si="4"/>
        <v>66.666666666666671</v>
      </c>
      <c r="E18" s="255">
        <f>h27国調人口!BI17</f>
        <v>6667</v>
      </c>
      <c r="F18" s="249">
        <f t="shared" si="0"/>
        <v>9.999500024998751E-3</v>
      </c>
      <c r="G18" s="249">
        <f t="shared" si="6"/>
        <v>4.8778108384956831E-2</v>
      </c>
      <c r="H18" s="250">
        <f t="shared" si="5"/>
        <v>91664.482033944936</v>
      </c>
      <c r="I18" s="250">
        <f t="shared" si="1"/>
        <v>4471.22003970269</v>
      </c>
      <c r="J18" s="251">
        <f t="shared" si="7"/>
        <v>447144.36007046793</v>
      </c>
      <c r="K18" s="251">
        <f t="shared" si="2"/>
        <v>2145403.3887475119</v>
      </c>
      <c r="L18" s="589">
        <f t="shared" si="3"/>
        <v>23.404958399841632</v>
      </c>
      <c r="N18" s="418" t="s">
        <v>160</v>
      </c>
      <c r="O18" s="253">
        <f t="shared" si="10"/>
        <v>4.0727410494411823E-2</v>
      </c>
      <c r="P18" s="253">
        <f t="shared" si="10"/>
        <v>1.9893255701115962E-2</v>
      </c>
      <c r="Q18" s="253">
        <f t="shared" si="10"/>
        <v>2.9488745419647532E-2</v>
      </c>
    </row>
    <row r="19" spans="1:17">
      <c r="A19" s="245"/>
      <c r="B19" s="245" t="s">
        <v>76</v>
      </c>
      <c r="C19" s="255">
        <f>h26_h28死亡数!BI18</f>
        <v>295</v>
      </c>
      <c r="D19" s="247">
        <f t="shared" si="4"/>
        <v>98.333333333333329</v>
      </c>
      <c r="E19" s="255">
        <f>h27国調人口!BI18</f>
        <v>7099</v>
      </c>
      <c r="F19" s="249">
        <f t="shared" si="0"/>
        <v>1.385171620416021E-2</v>
      </c>
      <c r="G19" s="249">
        <f t="shared" si="6"/>
        <v>6.6940479702285047E-2</v>
      </c>
      <c r="H19" s="250">
        <f t="shared" si="5"/>
        <v>87193.261994242246</v>
      </c>
      <c r="I19" s="250">
        <f t="shared" si="1"/>
        <v>5836.7587847015966</v>
      </c>
      <c r="J19" s="251">
        <f t="shared" si="7"/>
        <v>421374.41300945717</v>
      </c>
      <c r="K19" s="251">
        <f t="shared" si="2"/>
        <v>1698259.028677044</v>
      </c>
      <c r="L19" s="589">
        <f t="shared" si="3"/>
        <v>19.476952574491222</v>
      </c>
      <c r="N19" s="418" t="s">
        <v>1022</v>
      </c>
      <c r="O19" s="253">
        <f t="shared" si="10"/>
        <v>0.27037123511557321</v>
      </c>
      <c r="P19" s="253">
        <f t="shared" si="10"/>
        <v>4.6724047075355699E-2</v>
      </c>
      <c r="Q19" s="253">
        <f t="shared" si="10"/>
        <v>0.14274258219727345</v>
      </c>
    </row>
    <row r="20" spans="1:17">
      <c r="A20" s="245"/>
      <c r="B20" s="245" t="s">
        <v>77</v>
      </c>
      <c r="C20" s="255">
        <f>h26_h28死亡数!BI19</f>
        <v>308</v>
      </c>
      <c r="D20" s="247">
        <f t="shared" si="4"/>
        <v>102.66666666666667</v>
      </c>
      <c r="E20" s="255">
        <f>h27国調人口!BI19</f>
        <v>5279</v>
      </c>
      <c r="F20" s="249">
        <f t="shared" si="0"/>
        <v>1.9448127801982698E-2</v>
      </c>
      <c r="G20" s="249">
        <f t="shared" si="6"/>
        <v>9.2731980490154742E-2</v>
      </c>
      <c r="H20" s="250">
        <f t="shared" si="5"/>
        <v>81356.50320954065</v>
      </c>
      <c r="I20" s="250">
        <f t="shared" si="1"/>
        <v>7544.3496683743288</v>
      </c>
      <c r="J20" s="251">
        <f t="shared" si="7"/>
        <v>387921.64187676739</v>
      </c>
      <c r="K20" s="251">
        <f t="shared" si="2"/>
        <v>1276884.6156675867</v>
      </c>
      <c r="L20" s="589">
        <f t="shared" si="3"/>
        <v>15.694929910874622</v>
      </c>
      <c r="N20" s="418" t="s">
        <v>1023</v>
      </c>
      <c r="O20" s="253">
        <f t="shared" si="10"/>
        <v>0.31433506044905007</v>
      </c>
      <c r="P20" s="253">
        <f t="shared" si="10"/>
        <v>0.25033897095554131</v>
      </c>
      <c r="Q20" s="253">
        <f t="shared" si="10"/>
        <v>0.27270194986072421</v>
      </c>
    </row>
    <row r="21" spans="1:17">
      <c r="A21" s="245"/>
      <c r="B21" s="245" t="s">
        <v>78</v>
      </c>
      <c r="C21" s="255">
        <f>h26_h28死亡数!BI20</f>
        <v>457</v>
      </c>
      <c r="D21" s="247">
        <f t="shared" si="4"/>
        <v>152.33333333333334</v>
      </c>
      <c r="E21" s="255">
        <f>h27国調人口!BI20</f>
        <v>4283</v>
      </c>
      <c r="F21" s="249">
        <f t="shared" si="0"/>
        <v>3.5566970192232858E-2</v>
      </c>
      <c r="G21" s="249">
        <f t="shared" si="6"/>
        <v>0.16331344030304112</v>
      </c>
      <c r="H21" s="250">
        <f t="shared" si="5"/>
        <v>73812.153541166321</v>
      </c>
      <c r="I21" s="250">
        <f t="shared" si="1"/>
        <v>12054.516730984178</v>
      </c>
      <c r="J21" s="251">
        <f t="shared" si="7"/>
        <v>338924.47587837116</v>
      </c>
      <c r="K21" s="251">
        <f t="shared" si="2"/>
        <v>888962.97379081929</v>
      </c>
      <c r="L21" s="589">
        <f t="shared" si="3"/>
        <v>12.043585387263212</v>
      </c>
      <c r="N21" s="418" t="s">
        <v>62</v>
      </c>
      <c r="O21" s="253">
        <f>O14/O7</f>
        <v>0.16041012072101868</v>
      </c>
      <c r="P21" s="253">
        <f>P14/P7</f>
        <v>0.11984158176376335</v>
      </c>
      <c r="Q21" s="253">
        <f>Q14/Q7</f>
        <v>0.1369772112110364</v>
      </c>
    </row>
    <row r="22" spans="1:17">
      <c r="A22" s="245"/>
      <c r="B22" s="245" t="s">
        <v>79</v>
      </c>
      <c r="C22" s="255">
        <f>h26_h28死亡数!BI21</f>
        <v>800</v>
      </c>
      <c r="D22" s="247">
        <f t="shared" si="4"/>
        <v>266.66666666666669</v>
      </c>
      <c r="E22" s="255">
        <f>h27国調人口!BI21</f>
        <v>3917</v>
      </c>
      <c r="F22" s="249">
        <f t="shared" si="0"/>
        <v>6.8079312398944769E-2</v>
      </c>
      <c r="G22" s="249">
        <f t="shared" si="6"/>
        <v>0.29088793542287833</v>
      </c>
      <c r="H22" s="250">
        <f t="shared" si="5"/>
        <v>61757.636810182143</v>
      </c>
      <c r="I22" s="250">
        <f t="shared" si="1"/>
        <v>17964.551468309837</v>
      </c>
      <c r="J22" s="251">
        <f t="shared" si="7"/>
        <v>263876.80538013612</v>
      </c>
      <c r="K22" s="251">
        <f t="shared" si="2"/>
        <v>550038.49791244813</v>
      </c>
      <c r="L22" s="589">
        <f t="shared" si="3"/>
        <v>8.9064045569464181</v>
      </c>
      <c r="N22" s="479" t="s">
        <v>163</v>
      </c>
      <c r="O22" s="479"/>
      <c r="P22" s="479"/>
      <c r="Q22" s="479"/>
    </row>
    <row r="23" spans="1:17">
      <c r="A23" s="245"/>
      <c r="B23" s="245" t="s">
        <v>80</v>
      </c>
      <c r="C23" s="255">
        <f>h26_h28死亡数!BI22</f>
        <v>854</v>
      </c>
      <c r="D23" s="247">
        <f t="shared" si="4"/>
        <v>284.66666666666669</v>
      </c>
      <c r="E23" s="255">
        <f>h27国調人口!BI22</f>
        <v>2579</v>
      </c>
      <c r="F23" s="249">
        <f t="shared" si="0"/>
        <v>0.11037869975442678</v>
      </c>
      <c r="G23" s="249">
        <f t="shared" si="6"/>
        <v>0.43253646677471635</v>
      </c>
      <c r="H23" s="250">
        <f t="shared" si="5"/>
        <v>43793.085341872305</v>
      </c>
      <c r="I23" s="250">
        <f t="shared" si="1"/>
        <v>18942.106402937068</v>
      </c>
      <c r="J23" s="251">
        <f t="shared" si="7"/>
        <v>171610.16070201882</v>
      </c>
      <c r="K23" s="251">
        <f t="shared" si="2"/>
        <v>286161.69253231195</v>
      </c>
      <c r="L23" s="589">
        <f t="shared" si="3"/>
        <v>6.5344035547708126</v>
      </c>
      <c r="N23" s="418" t="s">
        <v>158</v>
      </c>
      <c r="O23" s="237" t="s">
        <v>122</v>
      </c>
      <c r="P23" s="237" t="s">
        <v>123</v>
      </c>
      <c r="Q23" s="237" t="s">
        <v>62</v>
      </c>
    </row>
    <row r="24" spans="1:17">
      <c r="A24" s="245"/>
      <c r="B24" s="245" t="s">
        <v>100</v>
      </c>
      <c r="C24" s="255">
        <f>h26_h28死亡数!BI23</f>
        <v>671</v>
      </c>
      <c r="D24" s="247">
        <f t="shared" si="4"/>
        <v>223.66666666666666</v>
      </c>
      <c r="E24" s="255">
        <f>h27国調人口!BI23</f>
        <v>1031</v>
      </c>
      <c r="F24" s="249">
        <f t="shared" si="0"/>
        <v>0.21694148076301326</v>
      </c>
      <c r="G24" s="249">
        <f t="shared" si="6"/>
        <v>0.70328057855570691</v>
      </c>
      <c r="H24" s="250">
        <f t="shared" si="5"/>
        <v>24850.978938935237</v>
      </c>
      <c r="I24" s="250">
        <f t="shared" si="1"/>
        <v>24850.978938935237</v>
      </c>
      <c r="J24" s="251">
        <f>H24/F24</f>
        <v>114551.53183029313</v>
      </c>
      <c r="K24" s="251">
        <f>J24</f>
        <v>114551.53183029313</v>
      </c>
      <c r="L24" s="589">
        <f t="shared" si="3"/>
        <v>4.6095380029806261</v>
      </c>
      <c r="N24" s="418" t="s">
        <v>159</v>
      </c>
      <c r="O24" s="253">
        <f t="shared" ref="O24:Q27" si="11">1-O17</f>
        <v>0.9801380476123398</v>
      </c>
      <c r="P24" s="253">
        <f t="shared" si="11"/>
        <v>0.99067890929326652</v>
      </c>
      <c r="Q24" s="253">
        <f t="shared" si="11"/>
        <v>0.9854413102820746</v>
      </c>
    </row>
    <row r="25" spans="1:17">
      <c r="A25" s="229"/>
      <c r="B25" s="265" t="s">
        <v>101</v>
      </c>
      <c r="C25" s="266">
        <f>SUM(C5:C24)</f>
        <v>3842</v>
      </c>
      <c r="D25" s="266">
        <f>SUM(D5:D24)</f>
        <v>1280.6666666666667</v>
      </c>
      <c r="E25" s="266">
        <f>SUM(E5:E24)</f>
        <v>81664</v>
      </c>
      <c r="F25" s="267"/>
      <c r="G25" s="267"/>
      <c r="H25" s="266"/>
      <c r="I25" s="266"/>
      <c r="J25" s="268"/>
      <c r="K25" s="268"/>
      <c r="L25" s="257"/>
      <c r="N25" s="418" t="s">
        <v>160</v>
      </c>
      <c r="O25" s="253">
        <f t="shared" si="11"/>
        <v>0.95927258950558814</v>
      </c>
      <c r="P25" s="253">
        <f t="shared" si="11"/>
        <v>0.980106744298884</v>
      </c>
      <c r="Q25" s="253">
        <f t="shared" si="11"/>
        <v>0.97051125458035248</v>
      </c>
    </row>
    <row r="26" spans="1:17">
      <c r="C26" s="220"/>
      <c r="D26" s="220"/>
      <c r="I26" s="220"/>
      <c r="N26" s="418" t="s">
        <v>1022</v>
      </c>
      <c r="O26" s="253">
        <f t="shared" si="11"/>
        <v>0.72962876488442685</v>
      </c>
      <c r="P26" s="253">
        <f t="shared" si="11"/>
        <v>0.95327595292464429</v>
      </c>
      <c r="Q26" s="253">
        <f t="shared" si="11"/>
        <v>0.85725741780272657</v>
      </c>
    </row>
    <row r="27" spans="1:17">
      <c r="A27" s="225" t="s">
        <v>102</v>
      </c>
      <c r="B27" s="225" t="s">
        <v>85</v>
      </c>
      <c r="C27" s="254">
        <f>h26_h28死亡数!BI28</f>
        <v>1</v>
      </c>
      <c r="D27" s="226">
        <f>SUM(C27:C27)/3</f>
        <v>0.33333333333333331</v>
      </c>
      <c r="E27" s="254">
        <f>h27国調人口!BI28</f>
        <v>518</v>
      </c>
      <c r="F27" s="227">
        <f t="shared" ref="F27:F46" si="12">D27/E27</f>
        <v>6.4350064350064348E-4</v>
      </c>
      <c r="G27" s="227">
        <f>D53</f>
        <v>8.7719298245614037E-4</v>
      </c>
      <c r="H27" s="226">
        <v>100000</v>
      </c>
      <c r="I27" s="226">
        <f t="shared" ref="I27:I46" si="13">H27-H28</f>
        <v>87.71929824561812</v>
      </c>
      <c r="J27" s="242">
        <f>H28+I27/2</f>
        <v>99956.140350877191</v>
      </c>
      <c r="K27" s="242">
        <f t="shared" ref="K27:K45" si="14">J27+K28</f>
        <v>8761213.4577034097</v>
      </c>
      <c r="L27" s="587">
        <f t="shared" ref="L27:L46" si="15">K27/H27</f>
        <v>87.612134577034098</v>
      </c>
      <c r="N27" s="418" t="s">
        <v>1023</v>
      </c>
      <c r="O27" s="253">
        <f t="shared" si="11"/>
        <v>0.68566493955094998</v>
      </c>
      <c r="P27" s="253">
        <f t="shared" si="11"/>
        <v>0.74966102904445875</v>
      </c>
      <c r="Q27" s="253">
        <f t="shared" si="11"/>
        <v>0.72729805013927584</v>
      </c>
    </row>
    <row r="28" spans="1:17">
      <c r="A28" s="245"/>
      <c r="B28" s="245" t="s">
        <v>86</v>
      </c>
      <c r="C28" s="255">
        <f>h26_h28死亡数!BI29</f>
        <v>0</v>
      </c>
      <c r="D28" s="250">
        <f t="shared" ref="D28:D46" si="16">SUM(C28:C28)/3</f>
        <v>0</v>
      </c>
      <c r="E28" s="255">
        <f>h27国調人口!BI29</f>
        <v>2487</v>
      </c>
      <c r="F28" s="249">
        <f t="shared" si="12"/>
        <v>0</v>
      </c>
      <c r="G28" s="249">
        <f>F28*4/(1+2*F28)</f>
        <v>0</v>
      </c>
      <c r="H28" s="250">
        <f t="shared" ref="H28:H46" si="17">(1-G27)*H27</f>
        <v>99912.280701754382</v>
      </c>
      <c r="I28" s="250">
        <f t="shared" si="13"/>
        <v>0</v>
      </c>
      <c r="J28" s="251">
        <f>(H29+I28/2)*4</f>
        <v>399649.12280701753</v>
      </c>
      <c r="K28" s="251">
        <f t="shared" si="14"/>
        <v>8661257.3173525333</v>
      </c>
      <c r="L28" s="589">
        <f t="shared" si="15"/>
        <v>86.68861581898058</v>
      </c>
      <c r="N28" s="418" t="s">
        <v>62</v>
      </c>
      <c r="O28" s="253">
        <f>1-O21</f>
        <v>0.83958987927898132</v>
      </c>
      <c r="P28" s="253">
        <f>1-P21</f>
        <v>0.88015841823623664</v>
      </c>
      <c r="Q28" s="253">
        <f>1-Q21</f>
        <v>0.86302278878896366</v>
      </c>
    </row>
    <row r="29" spans="1:17">
      <c r="A29" s="245"/>
      <c r="B29" s="245" t="s">
        <v>84</v>
      </c>
      <c r="C29" s="255">
        <f>h26_h28死亡数!BI30</f>
        <v>0</v>
      </c>
      <c r="D29" s="250">
        <f t="shared" si="16"/>
        <v>0</v>
      </c>
      <c r="E29" s="255">
        <f>h27国調人口!BI30</f>
        <v>3474</v>
      </c>
      <c r="F29" s="249">
        <f t="shared" si="12"/>
        <v>0</v>
      </c>
      <c r="G29" s="249">
        <f t="shared" ref="G29:G46" si="18">F29*5/(1+2.5*F29)</f>
        <v>0</v>
      </c>
      <c r="H29" s="250">
        <f t="shared" si="17"/>
        <v>99912.280701754382</v>
      </c>
      <c r="I29" s="250">
        <f t="shared" si="13"/>
        <v>0</v>
      </c>
      <c r="J29" s="251">
        <f t="shared" ref="J29:J45" si="19">(H30+I29/2)*5</f>
        <v>499561.40350877191</v>
      </c>
      <c r="K29" s="251">
        <f t="shared" si="14"/>
        <v>8261608.1945455149</v>
      </c>
      <c r="L29" s="589">
        <f t="shared" si="15"/>
        <v>82.68861581898058</v>
      </c>
      <c r="N29" s="219" t="s">
        <v>164</v>
      </c>
    </row>
    <row r="30" spans="1:17">
      <c r="A30" s="245"/>
      <c r="B30" s="245" t="s">
        <v>65</v>
      </c>
      <c r="C30" s="255">
        <f>h26_h28死亡数!BI31</f>
        <v>2</v>
      </c>
      <c r="D30" s="250">
        <f t="shared" si="16"/>
        <v>0.66666666666666663</v>
      </c>
      <c r="E30" s="255">
        <f>h27国調人口!BI31</f>
        <v>3672</v>
      </c>
      <c r="F30" s="249">
        <f t="shared" si="12"/>
        <v>1.8155410312273057E-4</v>
      </c>
      <c r="G30" s="249">
        <f t="shared" si="18"/>
        <v>9.0735867888576351E-4</v>
      </c>
      <c r="H30" s="250">
        <f t="shared" si="17"/>
        <v>99912.280701754382</v>
      </c>
      <c r="I30" s="250">
        <f t="shared" si="13"/>
        <v>90.656275022018235</v>
      </c>
      <c r="J30" s="251">
        <f t="shared" si="19"/>
        <v>499334.76282121683</v>
      </c>
      <c r="K30" s="251">
        <f t="shared" si="14"/>
        <v>7762046.7910367427</v>
      </c>
      <c r="L30" s="589">
        <f t="shared" si="15"/>
        <v>77.688615818980566</v>
      </c>
      <c r="N30" s="256" t="s">
        <v>158</v>
      </c>
      <c r="O30" s="237" t="s">
        <v>97</v>
      </c>
      <c r="P30" s="237" t="s">
        <v>98</v>
      </c>
      <c r="Q30" s="219"/>
    </row>
    <row r="31" spans="1:17">
      <c r="A31" s="245"/>
      <c r="B31" s="245" t="s">
        <v>66</v>
      </c>
      <c r="C31" s="255">
        <f>h26_h28死亡数!BI32</f>
        <v>0</v>
      </c>
      <c r="D31" s="250">
        <f t="shared" si="16"/>
        <v>0</v>
      </c>
      <c r="E31" s="255">
        <f>h27国調人口!BI32</f>
        <v>3677</v>
      </c>
      <c r="F31" s="249">
        <f t="shared" si="12"/>
        <v>0</v>
      </c>
      <c r="G31" s="249">
        <f t="shared" si="18"/>
        <v>0</v>
      </c>
      <c r="H31" s="250">
        <f t="shared" si="17"/>
        <v>99821.624426732364</v>
      </c>
      <c r="I31" s="250">
        <f t="shared" si="13"/>
        <v>0</v>
      </c>
      <c r="J31" s="251">
        <f t="shared" si="19"/>
        <v>499108.12213366182</v>
      </c>
      <c r="K31" s="251">
        <f t="shared" si="14"/>
        <v>7262712.0282155257</v>
      </c>
      <c r="L31" s="589">
        <f t="shared" si="15"/>
        <v>72.756900821086631</v>
      </c>
      <c r="N31" s="418" t="s">
        <v>159</v>
      </c>
      <c r="O31" s="237">
        <f>J19*O24</f>
        <v>413005.09448088508</v>
      </c>
      <c r="P31" s="237">
        <f>SUM(O31,P32)</f>
        <v>1409558.8525553429</v>
      </c>
      <c r="Q31" s="219"/>
    </row>
    <row r="32" spans="1:17">
      <c r="A32" s="245"/>
      <c r="B32" s="245" t="s">
        <v>67</v>
      </c>
      <c r="C32" s="255">
        <f>h26_h28死亡数!BI33</f>
        <v>2</v>
      </c>
      <c r="D32" s="250">
        <f t="shared" si="16"/>
        <v>0.66666666666666663</v>
      </c>
      <c r="E32" s="255">
        <f>h27国調人口!BI33</f>
        <v>2349</v>
      </c>
      <c r="F32" s="249">
        <f t="shared" si="12"/>
        <v>2.8380871292748688E-4</v>
      </c>
      <c r="G32" s="249">
        <f t="shared" si="18"/>
        <v>1.4180374361883155E-3</v>
      </c>
      <c r="H32" s="250">
        <f t="shared" si="17"/>
        <v>99821.624426732364</v>
      </c>
      <c r="I32" s="250">
        <f t="shared" si="13"/>
        <v>141.55080037823063</v>
      </c>
      <c r="J32" s="251">
        <f t="shared" si="19"/>
        <v>498754.24513271626</v>
      </c>
      <c r="K32" s="251">
        <f t="shared" si="14"/>
        <v>6763603.9060818637</v>
      </c>
      <c r="L32" s="589">
        <f t="shared" si="15"/>
        <v>67.756900821086631</v>
      </c>
      <c r="N32" s="418" t="s">
        <v>160</v>
      </c>
      <c r="O32" s="237">
        <f>J20*O25</f>
        <v>372122.59792838607</v>
      </c>
      <c r="P32" s="237">
        <f>SUM(O32,P33)</f>
        <v>996553.75807445787</v>
      </c>
      <c r="Q32" s="219"/>
    </row>
    <row r="33" spans="1:17">
      <c r="A33" s="245"/>
      <c r="B33" s="245" t="s">
        <v>68</v>
      </c>
      <c r="C33" s="255">
        <f>h26_h28死亡数!BI34</f>
        <v>0</v>
      </c>
      <c r="D33" s="250">
        <f t="shared" si="16"/>
        <v>0</v>
      </c>
      <c r="E33" s="255">
        <f>h27国調人口!BI34</f>
        <v>3062</v>
      </c>
      <c r="F33" s="249">
        <f t="shared" si="12"/>
        <v>0</v>
      </c>
      <c r="G33" s="249">
        <f t="shared" si="18"/>
        <v>0</v>
      </c>
      <c r="H33" s="250">
        <f t="shared" si="17"/>
        <v>99680.073626354133</v>
      </c>
      <c r="I33" s="250">
        <f t="shared" si="13"/>
        <v>0</v>
      </c>
      <c r="J33" s="251">
        <f t="shared" si="19"/>
        <v>498400.36813177064</v>
      </c>
      <c r="K33" s="251">
        <f t="shared" si="14"/>
        <v>6264849.6609491473</v>
      </c>
      <c r="L33" s="589">
        <f t="shared" si="15"/>
        <v>62.84956895630544</v>
      </c>
      <c r="N33" s="418" t="s">
        <v>1022</v>
      </c>
      <c r="O33" s="237">
        <f>J21*O26</f>
        <v>247289.04672423768</v>
      </c>
      <c r="P33" s="237">
        <f t="shared" ref="P33:P34" si="20">SUM(O33,P34)</f>
        <v>624431.16014607181</v>
      </c>
      <c r="Q33" s="219"/>
    </row>
    <row r="34" spans="1:17">
      <c r="A34" s="245"/>
      <c r="B34" s="245" t="s">
        <v>69</v>
      </c>
      <c r="C34" s="255">
        <f>h26_h28死亡数!BI35</f>
        <v>3</v>
      </c>
      <c r="D34" s="250">
        <f t="shared" si="16"/>
        <v>1</v>
      </c>
      <c r="E34" s="255">
        <f>h27国調人口!BI35</f>
        <v>3835</v>
      </c>
      <c r="F34" s="249">
        <f t="shared" si="12"/>
        <v>2.6075619295958278E-4</v>
      </c>
      <c r="G34" s="249">
        <f t="shared" si="18"/>
        <v>1.3029315960912053E-3</v>
      </c>
      <c r="H34" s="250">
        <f t="shared" si="17"/>
        <v>99680.073626354133</v>
      </c>
      <c r="I34" s="250">
        <f t="shared" si="13"/>
        <v>129.87631742846861</v>
      </c>
      <c r="J34" s="251">
        <f t="shared" si="19"/>
        <v>498075.67733819946</v>
      </c>
      <c r="K34" s="251">
        <f t="shared" si="14"/>
        <v>5766449.2928173766</v>
      </c>
      <c r="L34" s="589">
        <f t="shared" si="15"/>
        <v>57.84956895630544</v>
      </c>
      <c r="N34" s="418" t="s">
        <v>1023</v>
      </c>
      <c r="O34" s="237">
        <f>SUM(J22:J24)*O27</f>
        <v>377142.11342183407</v>
      </c>
      <c r="P34" s="237">
        <f t="shared" si="20"/>
        <v>377142.11342183407</v>
      </c>
      <c r="Q34" s="219"/>
    </row>
    <row r="35" spans="1:17">
      <c r="A35" s="245"/>
      <c r="B35" s="245" t="s">
        <v>70</v>
      </c>
      <c r="C35" s="255">
        <f>h26_h28死亡数!BI36</f>
        <v>11</v>
      </c>
      <c r="D35" s="250">
        <f t="shared" si="16"/>
        <v>3.6666666666666665</v>
      </c>
      <c r="E35" s="255">
        <f>h27国調人口!BI36</f>
        <v>4387</v>
      </c>
      <c r="F35" s="249">
        <f t="shared" si="12"/>
        <v>8.3580275055087001E-4</v>
      </c>
      <c r="G35" s="249">
        <f t="shared" si="18"/>
        <v>4.1702998824733675E-3</v>
      </c>
      <c r="H35" s="250">
        <f t="shared" si="17"/>
        <v>99550.197308925664</v>
      </c>
      <c r="I35" s="250">
        <f t="shared" si="13"/>
        <v>415.15417613761383</v>
      </c>
      <c r="J35" s="251">
        <f t="shared" si="19"/>
        <v>496713.10110428429</v>
      </c>
      <c r="K35" s="251">
        <f t="shared" si="14"/>
        <v>5268373.6154791769</v>
      </c>
      <c r="L35" s="589">
        <f t="shared" si="15"/>
        <v>52.921779744245818</v>
      </c>
      <c r="N35" s="219" t="s">
        <v>165</v>
      </c>
      <c r="Q35" s="219"/>
    </row>
    <row r="36" spans="1:17">
      <c r="A36" s="245"/>
      <c r="B36" s="245" t="s">
        <v>71</v>
      </c>
      <c r="C36" s="255">
        <f>h26_h28死亡数!BI37</f>
        <v>12</v>
      </c>
      <c r="D36" s="250">
        <f t="shared" si="16"/>
        <v>4</v>
      </c>
      <c r="E36" s="255">
        <f>h27国調人口!BI37</f>
        <v>5169</v>
      </c>
      <c r="F36" s="249">
        <f t="shared" si="12"/>
        <v>7.7384407041981038E-4</v>
      </c>
      <c r="G36" s="249">
        <f t="shared" si="18"/>
        <v>3.8617493724657265E-3</v>
      </c>
      <c r="H36" s="250">
        <f t="shared" si="17"/>
        <v>99135.043132788051</v>
      </c>
      <c r="I36" s="250">
        <f t="shared" si="13"/>
        <v>382.83469060741481</v>
      </c>
      <c r="J36" s="251">
        <f t="shared" si="19"/>
        <v>494718.12893742172</v>
      </c>
      <c r="K36" s="251">
        <f t="shared" si="14"/>
        <v>4771660.5143748922</v>
      </c>
      <c r="L36" s="589">
        <f t="shared" si="15"/>
        <v>48.132934264056495</v>
      </c>
      <c r="N36" s="256" t="s">
        <v>158</v>
      </c>
      <c r="O36" s="237" t="s">
        <v>97</v>
      </c>
      <c r="P36" s="237" t="s">
        <v>98</v>
      </c>
      <c r="Q36" s="219"/>
    </row>
    <row r="37" spans="1:17">
      <c r="A37" s="245"/>
      <c r="B37" s="245" t="s">
        <v>72</v>
      </c>
      <c r="C37" s="255">
        <f>h26_h28死亡数!BI38</f>
        <v>13</v>
      </c>
      <c r="D37" s="250">
        <f t="shared" si="16"/>
        <v>4.333333333333333</v>
      </c>
      <c r="E37" s="255">
        <f>h27国調人口!BI38</f>
        <v>4902</v>
      </c>
      <c r="F37" s="249">
        <f t="shared" si="12"/>
        <v>8.8399292805657549E-4</v>
      </c>
      <c r="G37" s="249">
        <f t="shared" si="18"/>
        <v>4.4102181361739658E-3</v>
      </c>
      <c r="H37" s="250">
        <f t="shared" si="17"/>
        <v>98752.208442180636</v>
      </c>
      <c r="I37" s="250">
        <f t="shared" si="13"/>
        <v>435.51878065893834</v>
      </c>
      <c r="J37" s="251">
        <f t="shared" si="19"/>
        <v>492672.24525925587</v>
      </c>
      <c r="K37" s="251">
        <f t="shared" si="14"/>
        <v>4276942.3854374709</v>
      </c>
      <c r="L37" s="589">
        <f t="shared" si="15"/>
        <v>43.30984038642152</v>
      </c>
      <c r="N37" s="418" t="s">
        <v>159</v>
      </c>
      <c r="O37" s="237">
        <f>J41*P24</f>
        <v>462139.359493525</v>
      </c>
      <c r="P37" s="237">
        <f>SUM(O37,P38)</f>
        <v>2052654.2029383092</v>
      </c>
      <c r="Q37" s="219"/>
    </row>
    <row r="38" spans="1:17">
      <c r="A38" s="245"/>
      <c r="B38" s="245" t="s">
        <v>73</v>
      </c>
      <c r="C38" s="255">
        <f>h26_h28死亡数!BI39</f>
        <v>26</v>
      </c>
      <c r="D38" s="250">
        <f t="shared" si="16"/>
        <v>8.6666666666666661</v>
      </c>
      <c r="E38" s="255">
        <f>h27国調人口!BI39</f>
        <v>5382</v>
      </c>
      <c r="F38" s="249">
        <f t="shared" si="12"/>
        <v>1.6103059581320451E-3</v>
      </c>
      <c r="G38" s="249">
        <f t="shared" si="18"/>
        <v>8.0192461908580592E-3</v>
      </c>
      <c r="H38" s="250">
        <f t="shared" si="17"/>
        <v>98316.689661521697</v>
      </c>
      <c r="I38" s="250">
        <f t="shared" si="13"/>
        <v>788.42573906593316</v>
      </c>
      <c r="J38" s="251">
        <f t="shared" si="19"/>
        <v>489612.38395994366</v>
      </c>
      <c r="K38" s="251">
        <f t="shared" si="14"/>
        <v>3784270.1401782148</v>
      </c>
      <c r="L38" s="589">
        <f t="shared" si="15"/>
        <v>38.490617953131391</v>
      </c>
      <c r="N38" s="418" t="s">
        <v>160</v>
      </c>
      <c r="O38" s="237">
        <f>J42*P25</f>
        <v>442412.92400884896</v>
      </c>
      <c r="P38" s="237">
        <f>SUM(O38,P39)</f>
        <v>1590514.8434447842</v>
      </c>
      <c r="Q38" s="219"/>
    </row>
    <row r="39" spans="1:17">
      <c r="A39" s="245"/>
      <c r="B39" s="245" t="s">
        <v>74</v>
      </c>
      <c r="C39" s="255">
        <f>h26_h28死亡数!BI40</f>
        <v>48</v>
      </c>
      <c r="D39" s="250">
        <f t="shared" si="16"/>
        <v>16</v>
      </c>
      <c r="E39" s="255">
        <f>h27国調人口!BI40</f>
        <v>5875</v>
      </c>
      <c r="F39" s="249">
        <f t="shared" si="12"/>
        <v>2.7234042553191491E-3</v>
      </c>
      <c r="G39" s="249">
        <f t="shared" si="18"/>
        <v>1.3524936601859681E-2</v>
      </c>
      <c r="H39" s="250">
        <f t="shared" si="17"/>
        <v>97528.263922455764</v>
      </c>
      <c r="I39" s="250">
        <f t="shared" si="13"/>
        <v>1319.0635864406504</v>
      </c>
      <c r="J39" s="251">
        <f t="shared" si="19"/>
        <v>484343.66064617713</v>
      </c>
      <c r="K39" s="251">
        <f t="shared" si="14"/>
        <v>3294657.7562182713</v>
      </c>
      <c r="L39" s="589">
        <f t="shared" si="15"/>
        <v>33.781568785412169</v>
      </c>
      <c r="N39" s="418" t="s">
        <v>1022</v>
      </c>
      <c r="O39" s="237">
        <f>J43*P26</f>
        <v>406149.3727529663</v>
      </c>
      <c r="P39" s="237">
        <f t="shared" ref="P39:P40" si="21">SUM(O39,P40)</f>
        <v>1148101.9194359353</v>
      </c>
    </row>
    <row r="40" spans="1:17">
      <c r="A40" s="245"/>
      <c r="B40" s="245" t="s">
        <v>75</v>
      </c>
      <c r="C40" s="255">
        <f>h26_h28死亡数!BI41</f>
        <v>74</v>
      </c>
      <c r="D40" s="250">
        <f t="shared" si="16"/>
        <v>24.666666666666668</v>
      </c>
      <c r="E40" s="255">
        <f>h27国調人口!BI41</f>
        <v>6702</v>
      </c>
      <c r="F40" s="249">
        <f t="shared" si="12"/>
        <v>3.6804933850591863E-3</v>
      </c>
      <c r="G40" s="249">
        <f t="shared" si="18"/>
        <v>1.8234685328470755E-2</v>
      </c>
      <c r="H40" s="250">
        <f t="shared" si="17"/>
        <v>96209.200336015114</v>
      </c>
      <c r="I40" s="250">
        <f t="shared" si="13"/>
        <v>1754.3444938310422</v>
      </c>
      <c r="J40" s="251">
        <f t="shared" si="19"/>
        <v>476660.14044549793</v>
      </c>
      <c r="K40" s="251">
        <f t="shared" si="14"/>
        <v>2810314.0955720944</v>
      </c>
      <c r="L40" s="589">
        <f t="shared" si="15"/>
        <v>29.210450619659465</v>
      </c>
      <c r="N40" s="418" t="s">
        <v>1023</v>
      </c>
      <c r="O40" s="237">
        <f>SUM(J44:J46)*P27</f>
        <v>741952.54668296897</v>
      </c>
      <c r="P40" s="237">
        <f t="shared" si="21"/>
        <v>741952.54668296897</v>
      </c>
    </row>
    <row r="41" spans="1:17">
      <c r="A41" s="245"/>
      <c r="B41" s="245" t="s">
        <v>76</v>
      </c>
      <c r="C41" s="255">
        <f>h26_h28死亡数!BI42</f>
        <v>107</v>
      </c>
      <c r="D41" s="250">
        <f t="shared" si="16"/>
        <v>35.666666666666664</v>
      </c>
      <c r="E41" s="255">
        <f>h27国調人口!BI42</f>
        <v>7188</v>
      </c>
      <c r="F41" s="249">
        <f t="shared" si="12"/>
        <v>4.9619736598033757E-3</v>
      </c>
      <c r="G41" s="249">
        <f t="shared" si="18"/>
        <v>2.4505874539083431E-2</v>
      </c>
      <c r="H41" s="250">
        <f t="shared" si="17"/>
        <v>94454.855842184072</v>
      </c>
      <c r="I41" s="250">
        <f t="shared" si="13"/>
        <v>2314.6988468757772</v>
      </c>
      <c r="J41" s="251">
        <f t="shared" si="19"/>
        <v>466487.53209373093</v>
      </c>
      <c r="K41" s="251">
        <f t="shared" si="14"/>
        <v>2333653.9551265966</v>
      </c>
      <c r="L41" s="589">
        <f t="shared" si="15"/>
        <v>24.706553562748372</v>
      </c>
      <c r="N41" s="219" t="s">
        <v>166</v>
      </c>
    </row>
    <row r="42" spans="1:17">
      <c r="A42" s="245"/>
      <c r="B42" s="245" t="s">
        <v>77</v>
      </c>
      <c r="C42" s="255">
        <f>h26_h28死亡数!BI43</f>
        <v>153</v>
      </c>
      <c r="D42" s="250">
        <f t="shared" si="16"/>
        <v>51</v>
      </c>
      <c r="E42" s="255">
        <f>h27国調人口!BI43</f>
        <v>6183</v>
      </c>
      <c r="F42" s="249">
        <f t="shared" si="12"/>
        <v>8.2484230955846682E-3</v>
      </c>
      <c r="G42" s="249">
        <f t="shared" si="18"/>
        <v>4.0408842405514622E-2</v>
      </c>
      <c r="H42" s="250">
        <f t="shared" si="17"/>
        <v>92140.156995308294</v>
      </c>
      <c r="I42" s="250">
        <f t="shared" si="13"/>
        <v>3723.2770832427923</v>
      </c>
      <c r="J42" s="251">
        <f t="shared" si="19"/>
        <v>451392.59226843453</v>
      </c>
      <c r="K42" s="251">
        <f t="shared" si="14"/>
        <v>1867166.4230328656</v>
      </c>
      <c r="L42" s="589">
        <f t="shared" si="15"/>
        <v>20.264415472267324</v>
      </c>
      <c r="N42" s="420"/>
      <c r="O42" s="256" t="s">
        <v>122</v>
      </c>
      <c r="P42" s="256" t="s">
        <v>123</v>
      </c>
    </row>
    <row r="43" spans="1:17">
      <c r="A43" s="245"/>
      <c r="B43" s="245" t="s">
        <v>78</v>
      </c>
      <c r="C43" s="255">
        <f>h26_h28死亡数!BI44</f>
        <v>257</v>
      </c>
      <c r="D43" s="250">
        <f t="shared" si="16"/>
        <v>85.666666666666671</v>
      </c>
      <c r="E43" s="255">
        <f>h27国調人口!BI44</f>
        <v>5693</v>
      </c>
      <c r="F43" s="249">
        <f t="shared" si="12"/>
        <v>1.5047719421511799E-2</v>
      </c>
      <c r="G43" s="249">
        <f t="shared" si="18"/>
        <v>7.2510791975848546E-2</v>
      </c>
      <c r="H43" s="250">
        <f t="shared" si="17"/>
        <v>88416.879912065502</v>
      </c>
      <c r="I43" s="250">
        <f t="shared" si="13"/>
        <v>6411.1779864573618</v>
      </c>
      <c r="J43" s="251">
        <f t="shared" si="19"/>
        <v>426056.45459418412</v>
      </c>
      <c r="K43" s="251">
        <f t="shared" si="14"/>
        <v>1415773.830764431</v>
      </c>
      <c r="L43" s="589">
        <f t="shared" si="15"/>
        <v>16.01248350057682</v>
      </c>
      <c r="N43" s="256" t="s">
        <v>167</v>
      </c>
      <c r="O43" s="257">
        <f>L19</f>
        <v>19.476952574491222</v>
      </c>
      <c r="P43" s="257">
        <f>L41</f>
        <v>24.706553562748372</v>
      </c>
      <c r="Q43" s="222" t="s">
        <v>168</v>
      </c>
    </row>
    <row r="44" spans="1:17">
      <c r="A44" s="245"/>
      <c r="B44" s="245" t="s">
        <v>79</v>
      </c>
      <c r="C44" s="255">
        <f>h26_h28死亡数!BI45</f>
        <v>558</v>
      </c>
      <c r="D44" s="250">
        <f t="shared" si="16"/>
        <v>186</v>
      </c>
      <c r="E44" s="255">
        <f>h27国調人口!BI45</f>
        <v>5944</v>
      </c>
      <c r="F44" s="249">
        <f t="shared" si="12"/>
        <v>3.1292059219380886E-2</v>
      </c>
      <c r="G44" s="249">
        <f t="shared" si="18"/>
        <v>0.14510844125448588</v>
      </c>
      <c r="H44" s="250">
        <f t="shared" si="17"/>
        <v>82005.70192560814</v>
      </c>
      <c r="I44" s="250">
        <f t="shared" si="13"/>
        <v>11899.719580404984</v>
      </c>
      <c r="J44" s="251">
        <f t="shared" si="19"/>
        <v>380279.21067702823</v>
      </c>
      <c r="K44" s="251">
        <f t="shared" si="14"/>
        <v>989717.37617024686</v>
      </c>
      <c r="L44" s="589">
        <f t="shared" si="15"/>
        <v>12.068884881542427</v>
      </c>
      <c r="N44" s="256" t="s">
        <v>169</v>
      </c>
      <c r="O44" s="258">
        <f>P31/H19</f>
        <v>16.165914892006477</v>
      </c>
      <c r="P44" s="258">
        <f>P37/H41</f>
        <v>21.731590023999402</v>
      </c>
      <c r="Q44" s="222" t="s">
        <v>170</v>
      </c>
    </row>
    <row r="45" spans="1:17">
      <c r="A45" s="245"/>
      <c r="B45" s="245" t="s">
        <v>80</v>
      </c>
      <c r="C45" s="255">
        <f>h26_h28死亡数!BI46</f>
        <v>874</v>
      </c>
      <c r="D45" s="250">
        <f t="shared" si="16"/>
        <v>291.33333333333331</v>
      </c>
      <c r="E45" s="255">
        <f>h27国調人口!BI46</f>
        <v>4672</v>
      </c>
      <c r="F45" s="249">
        <f t="shared" si="12"/>
        <v>6.2357305936073054E-2</v>
      </c>
      <c r="G45" s="249">
        <f t="shared" si="18"/>
        <v>0.26973643602246772</v>
      </c>
      <c r="H45" s="250">
        <f t="shared" si="17"/>
        <v>70105.982345203156</v>
      </c>
      <c r="I45" s="250">
        <f t="shared" si="13"/>
        <v>18910.137821649136</v>
      </c>
      <c r="J45" s="251">
        <f t="shared" si="19"/>
        <v>303254.56717189291</v>
      </c>
      <c r="K45" s="251">
        <f t="shared" si="14"/>
        <v>609438.16549321858</v>
      </c>
      <c r="L45" s="589">
        <f t="shared" si="15"/>
        <v>8.693097865633403</v>
      </c>
      <c r="N45" s="256" t="s">
        <v>171</v>
      </c>
      <c r="O45" s="257">
        <f>O43-O44</f>
        <v>3.3110376824847449</v>
      </c>
      <c r="P45" s="257">
        <f>P43-P44</f>
        <v>2.9749635387489697</v>
      </c>
      <c r="Q45" s="222" t="s">
        <v>172</v>
      </c>
    </row>
    <row r="46" spans="1:17">
      <c r="A46" s="245"/>
      <c r="B46" s="245" t="s">
        <v>100</v>
      </c>
      <c r="C46" s="255">
        <f>h26_h28死亡数!BI47</f>
        <v>1704</v>
      </c>
      <c r="D46" s="250">
        <f t="shared" si="16"/>
        <v>568</v>
      </c>
      <c r="E46" s="255">
        <f>h27国調人口!BI47</f>
        <v>3397</v>
      </c>
      <c r="F46" s="249">
        <f t="shared" si="12"/>
        <v>0.16720635855166324</v>
      </c>
      <c r="G46" s="249">
        <f t="shared" si="18"/>
        <v>0.58957857587710194</v>
      </c>
      <c r="H46" s="250">
        <f t="shared" si="17"/>
        <v>51195.84452355402</v>
      </c>
      <c r="I46" s="250">
        <f t="shared" si="13"/>
        <v>51195.84452355402</v>
      </c>
      <c r="J46" s="251">
        <f>I46/F46</f>
        <v>306183.59832132567</v>
      </c>
      <c r="K46" s="251">
        <f>J46</f>
        <v>306183.59832132567</v>
      </c>
      <c r="L46" s="589">
        <f t="shared" si="15"/>
        <v>5.9806338028169002</v>
      </c>
      <c r="N46" s="256" t="s">
        <v>173</v>
      </c>
      <c r="O46" s="257">
        <f>L5</f>
        <v>80.172236621952308</v>
      </c>
      <c r="P46" s="257">
        <f>L27</f>
        <v>87.612134577034098</v>
      </c>
      <c r="Q46" s="222" t="s">
        <v>174</v>
      </c>
    </row>
    <row r="47" spans="1:17">
      <c r="A47" s="229"/>
      <c r="B47" s="265" t="s">
        <v>101</v>
      </c>
      <c r="C47" s="266">
        <f>SUM(C27:C46)</f>
        <v>3845</v>
      </c>
      <c r="D47" s="266">
        <f>SUM(D27:D46)</f>
        <v>1281.6666666666665</v>
      </c>
      <c r="E47" s="266">
        <f>SUM(E27:E46)</f>
        <v>88568</v>
      </c>
      <c r="F47" s="267"/>
      <c r="G47" s="267"/>
      <c r="H47" s="266"/>
      <c r="I47" s="265"/>
      <c r="J47" s="268"/>
      <c r="K47" s="268"/>
      <c r="L47" s="257"/>
      <c r="N47" s="256" t="s">
        <v>175</v>
      </c>
      <c r="O47" s="257">
        <f>O46-O45</f>
        <v>76.861198939467556</v>
      </c>
      <c r="P47" s="257">
        <f>P46-P45</f>
        <v>84.637171038285132</v>
      </c>
      <c r="Q47" s="222" t="s">
        <v>176</v>
      </c>
    </row>
    <row r="50" spans="1:12">
      <c r="C50" s="219" t="s">
        <v>122</v>
      </c>
      <c r="D50" s="219" t="s">
        <v>123</v>
      </c>
      <c r="E50" s="221"/>
      <c r="F50" s="220"/>
      <c r="G50" s="219"/>
      <c r="H50" s="222"/>
      <c r="I50" s="222"/>
      <c r="J50" s="223"/>
      <c r="L50" s="259"/>
    </row>
    <row r="51" spans="1:12">
      <c r="A51" s="219" t="s">
        <v>103</v>
      </c>
      <c r="B51" s="219" t="s">
        <v>1067</v>
      </c>
      <c r="C51" s="220">
        <f>C5</f>
        <v>3</v>
      </c>
      <c r="D51" s="220">
        <f>C27</f>
        <v>1</v>
      </c>
      <c r="E51" s="221"/>
      <c r="F51" s="220"/>
      <c r="G51" s="219"/>
      <c r="H51" s="222"/>
      <c r="I51" s="222"/>
      <c r="J51" s="223"/>
      <c r="L51" s="259"/>
    </row>
    <row r="52" spans="1:12">
      <c r="A52" s="219" t="s">
        <v>104</v>
      </c>
      <c r="B52" s="219" t="s">
        <v>1067</v>
      </c>
      <c r="C52" s="260">
        <f>SUM(豊岡市!C52,養父市!C52,朝来市!C52,香美町!C52,新温泉町!C52)</f>
        <v>1210</v>
      </c>
      <c r="D52" s="260">
        <f>SUM(豊岡市!D52,養父市!D52,朝来市!D52,香美町!D52,新温泉町!D52)</f>
        <v>1140</v>
      </c>
      <c r="E52" s="221"/>
      <c r="F52" s="220"/>
      <c r="G52" s="219"/>
      <c r="H52" s="222"/>
      <c r="I52" s="222"/>
      <c r="J52" s="223"/>
      <c r="L52" s="259"/>
    </row>
    <row r="53" spans="1:12">
      <c r="A53" s="219" t="s">
        <v>105</v>
      </c>
      <c r="C53" s="261">
        <f>C51/C52</f>
        <v>2.4793388429752068E-3</v>
      </c>
      <c r="D53" s="261">
        <f>D51/D52</f>
        <v>8.7719298245614037E-4</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184</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586">
        <f>SUM(篠山市!O3,丹波市!O3)</f>
        <v>4558</v>
      </c>
      <c r="P3" s="586">
        <f>SUM(篠山市!P3,丹波市!P3)</f>
        <v>4565</v>
      </c>
      <c r="Q3" s="237">
        <f>SUM(O3:P3)</f>
        <v>9123</v>
      </c>
    </row>
    <row r="4" spans="1:17">
      <c r="A4" s="229"/>
      <c r="B4" s="229"/>
      <c r="C4" s="532" t="s">
        <v>1065</v>
      </c>
      <c r="D4" s="533" t="s">
        <v>1064</v>
      </c>
      <c r="E4" s="232" t="s">
        <v>410</v>
      </c>
      <c r="F4" s="233"/>
      <c r="G4" s="233"/>
      <c r="H4" s="234"/>
      <c r="I4" s="229"/>
      <c r="J4" s="235" t="s">
        <v>97</v>
      </c>
      <c r="K4" s="235" t="s">
        <v>98</v>
      </c>
      <c r="L4" s="588"/>
      <c r="N4" s="418" t="s">
        <v>160</v>
      </c>
      <c r="O4" s="586">
        <f>SUM(篠山市!O4,丹波市!O4)</f>
        <v>3279</v>
      </c>
      <c r="P4" s="586">
        <f>SUM(篠山市!P4,丹波市!P4)</f>
        <v>3672</v>
      </c>
      <c r="Q4" s="237">
        <f>SUM(O4:P4)</f>
        <v>6951</v>
      </c>
    </row>
    <row r="5" spans="1:17">
      <c r="A5" s="225" t="s">
        <v>99</v>
      </c>
      <c r="B5" s="225" t="s">
        <v>85</v>
      </c>
      <c r="C5" s="254">
        <f>h26_h28死亡数!BJ4</f>
        <v>2</v>
      </c>
      <c r="D5" s="239">
        <f>SUM(C5:C5)/3</f>
        <v>0.66666666666666663</v>
      </c>
      <c r="E5" s="254">
        <f>h27国調人口!BJ4</f>
        <v>365</v>
      </c>
      <c r="F5" s="227">
        <f t="shared" ref="F5:F24" si="0">D5/E5</f>
        <v>1.8264840182648401E-3</v>
      </c>
      <c r="G5" s="241">
        <f>C53</f>
        <v>3.4071550255536627E-3</v>
      </c>
      <c r="H5" s="226">
        <v>100000</v>
      </c>
      <c r="I5" s="226">
        <f t="shared" ref="I5:I24" si="1">H5-H6</f>
        <v>340.71550255536567</v>
      </c>
      <c r="J5" s="242">
        <f>H6+I5/2</f>
        <v>99829.642248722317</v>
      </c>
      <c r="K5" s="242">
        <f t="shared" ref="K5:K23" si="2">J5+K6</f>
        <v>8044857.3190555824</v>
      </c>
      <c r="L5" s="587">
        <f t="shared" ref="L5:L24" si="3">K5/H5</f>
        <v>80.44857319055582</v>
      </c>
      <c r="N5" s="418" t="s">
        <v>1022</v>
      </c>
      <c r="O5" s="586">
        <f>SUM(篠山市!O5,丹波市!O5)</f>
        <v>2616</v>
      </c>
      <c r="P5" s="586">
        <f>SUM(篠山市!P5,丹波市!P5)</f>
        <v>3333</v>
      </c>
      <c r="Q5" s="237">
        <f>SUM(O5:P5)</f>
        <v>5949</v>
      </c>
    </row>
    <row r="6" spans="1:17">
      <c r="A6" s="245"/>
      <c r="B6" s="245" t="s">
        <v>86</v>
      </c>
      <c r="C6" s="255">
        <f>h26_h28死亡数!BJ5</f>
        <v>1</v>
      </c>
      <c r="D6" s="247">
        <f t="shared" ref="D6:D24" si="4">SUM(C6:C6)/3</f>
        <v>0.33333333333333331</v>
      </c>
      <c r="E6" s="255">
        <f>h27国調人口!BJ5</f>
        <v>1688</v>
      </c>
      <c r="F6" s="249">
        <f t="shared" si="0"/>
        <v>1.9747235387045813E-4</v>
      </c>
      <c r="G6" s="249">
        <f>F6*4/(1+2*F6)</f>
        <v>7.8957757599684166E-4</v>
      </c>
      <c r="H6" s="250">
        <f t="shared" ref="H6:H24" si="5">(1-G5)*H5</f>
        <v>99659.284497444634</v>
      </c>
      <c r="I6" s="250">
        <f t="shared" si="1"/>
        <v>78.688736279073055</v>
      </c>
      <c r="J6" s="251">
        <f>(H7+I6/2)*4</f>
        <v>398479.76051722036</v>
      </c>
      <c r="K6" s="251">
        <f t="shared" si="2"/>
        <v>7945027.6768068597</v>
      </c>
      <c r="L6" s="589">
        <f t="shared" si="3"/>
        <v>79.721901645908147</v>
      </c>
      <c r="N6" s="418" t="s">
        <v>1023</v>
      </c>
      <c r="O6" s="586">
        <f>SUM(篠山市!O6,丹波市!O6)</f>
        <v>4275</v>
      </c>
      <c r="P6" s="586">
        <f>SUM(篠山市!P6,丹波市!P6)</f>
        <v>8155</v>
      </c>
      <c r="Q6" s="237">
        <f>SUM(O6:P6)</f>
        <v>12430</v>
      </c>
    </row>
    <row r="7" spans="1:17">
      <c r="A7" s="245"/>
      <c r="B7" s="245" t="s">
        <v>84</v>
      </c>
      <c r="C7" s="255">
        <f>h26_h28死亡数!BJ6</f>
        <v>1</v>
      </c>
      <c r="D7" s="247">
        <f t="shared" si="4"/>
        <v>0.33333333333333331</v>
      </c>
      <c r="E7" s="255">
        <f>h27国調人口!BJ6</f>
        <v>2181</v>
      </c>
      <c r="F7" s="249">
        <f t="shared" si="0"/>
        <v>1.528350909368791E-4</v>
      </c>
      <c r="G7" s="249">
        <f t="shared" ref="G7:G24" si="6">F7*5/(1+2.5*F7)</f>
        <v>7.6388358414177686E-4</v>
      </c>
      <c r="H7" s="250">
        <f t="shared" si="5"/>
        <v>99580.595761165561</v>
      </c>
      <c r="I7" s="250">
        <f t="shared" si="1"/>
        <v>76.067982401014888</v>
      </c>
      <c r="J7" s="251">
        <f t="shared" ref="J7:J23" si="7">(H8+I7/2)*5</f>
        <v>497712.80884982523</v>
      </c>
      <c r="K7" s="251">
        <f t="shared" si="2"/>
        <v>7546547.9162896397</v>
      </c>
      <c r="L7" s="589">
        <f t="shared" si="3"/>
        <v>75.783317609279081</v>
      </c>
      <c r="N7" s="418" t="s">
        <v>62</v>
      </c>
      <c r="O7" s="237">
        <f>SUM(O3:O6)</f>
        <v>14728</v>
      </c>
      <c r="P7" s="237">
        <f t="shared" ref="P7:Q7" si="8">SUM(P3:P6)</f>
        <v>19725</v>
      </c>
      <c r="Q7" s="237">
        <f t="shared" si="8"/>
        <v>34453</v>
      </c>
    </row>
    <row r="8" spans="1:17">
      <c r="A8" s="245"/>
      <c r="B8" s="245" t="s">
        <v>65</v>
      </c>
      <c r="C8" s="255">
        <f>h26_h28死亡数!BJ7</f>
        <v>2</v>
      </c>
      <c r="D8" s="247">
        <f t="shared" si="4"/>
        <v>0.66666666666666663</v>
      </c>
      <c r="E8" s="255">
        <f>h27国調人口!BJ7</f>
        <v>2566</v>
      </c>
      <c r="F8" s="249">
        <f t="shared" si="0"/>
        <v>2.5980774227071964E-4</v>
      </c>
      <c r="G8" s="249">
        <f t="shared" si="6"/>
        <v>1.2981955082435413E-3</v>
      </c>
      <c r="H8" s="250">
        <f t="shared" si="5"/>
        <v>99504.527778764546</v>
      </c>
      <c r="I8" s="250">
        <f t="shared" si="1"/>
        <v>129.17633101227693</v>
      </c>
      <c r="J8" s="251">
        <f t="shared" si="7"/>
        <v>497199.69806629204</v>
      </c>
      <c r="K8" s="251">
        <f t="shared" si="2"/>
        <v>7048835.1074398141</v>
      </c>
      <c r="L8" s="589">
        <f t="shared" si="3"/>
        <v>70.839340327426982</v>
      </c>
      <c r="N8" s="479" t="s">
        <v>161</v>
      </c>
      <c r="O8" s="479"/>
      <c r="P8" s="479"/>
      <c r="Q8" s="479"/>
    </row>
    <row r="9" spans="1:17">
      <c r="A9" s="245"/>
      <c r="B9" s="245" t="s">
        <v>66</v>
      </c>
      <c r="C9" s="255">
        <f>h26_h28死亡数!BJ8</f>
        <v>3</v>
      </c>
      <c r="D9" s="247">
        <f t="shared" si="4"/>
        <v>1</v>
      </c>
      <c r="E9" s="255">
        <f>h27国調人口!BJ8</f>
        <v>2409</v>
      </c>
      <c r="F9" s="249">
        <f t="shared" si="0"/>
        <v>4.1511000415110004E-4</v>
      </c>
      <c r="G9" s="249">
        <f t="shared" si="6"/>
        <v>2.0733982998133943E-3</v>
      </c>
      <c r="H9" s="250">
        <f t="shared" si="5"/>
        <v>99375.351447752269</v>
      </c>
      <c r="I9" s="250">
        <f t="shared" si="1"/>
        <v>206.04468473512679</v>
      </c>
      <c r="J9" s="251">
        <f t="shared" si="7"/>
        <v>496361.64552692353</v>
      </c>
      <c r="K9" s="251">
        <f t="shared" si="2"/>
        <v>6551635.4093735218</v>
      </c>
      <c r="L9" s="589">
        <f t="shared" si="3"/>
        <v>65.928173474869368</v>
      </c>
      <c r="N9" s="418" t="s">
        <v>158</v>
      </c>
      <c r="O9" s="237" t="s">
        <v>122</v>
      </c>
      <c r="P9" s="237" t="s">
        <v>123</v>
      </c>
      <c r="Q9" s="237" t="s">
        <v>62</v>
      </c>
    </row>
    <row r="10" spans="1:17">
      <c r="A10" s="245"/>
      <c r="B10" s="245" t="s">
        <v>67</v>
      </c>
      <c r="C10" s="255">
        <f>h26_h28死亡数!BJ9</f>
        <v>7</v>
      </c>
      <c r="D10" s="247">
        <f t="shared" si="4"/>
        <v>2.3333333333333335</v>
      </c>
      <c r="E10" s="255">
        <f>h27国調人口!BJ9</f>
        <v>1876</v>
      </c>
      <c r="F10" s="249">
        <f t="shared" si="0"/>
        <v>1.2437810945273632E-3</v>
      </c>
      <c r="G10" s="249">
        <f t="shared" si="6"/>
        <v>6.1996280223186604E-3</v>
      </c>
      <c r="H10" s="250">
        <f t="shared" si="5"/>
        <v>99169.306763017143</v>
      </c>
      <c r="I10" s="250">
        <f t="shared" si="1"/>
        <v>614.81281316191598</v>
      </c>
      <c r="J10" s="251">
        <f t="shared" si="7"/>
        <v>494309.50178218086</v>
      </c>
      <c r="K10" s="251">
        <f t="shared" si="2"/>
        <v>6055273.7638465986</v>
      </c>
      <c r="L10" s="589">
        <f t="shared" si="3"/>
        <v>61.059958584935579</v>
      </c>
      <c r="N10" s="418" t="s">
        <v>159</v>
      </c>
      <c r="O10" s="586">
        <f>SUM(篠山市!O10,丹波市!O10)</f>
        <v>87</v>
      </c>
      <c r="P10" s="586">
        <f>SUM(篠山市!P10,丹波市!P10)</f>
        <v>57</v>
      </c>
      <c r="Q10" s="237">
        <f>SUM(O10:P10)</f>
        <v>144</v>
      </c>
    </row>
    <row r="11" spans="1:17">
      <c r="A11" s="245"/>
      <c r="B11" s="245" t="s">
        <v>68</v>
      </c>
      <c r="C11" s="255">
        <f>h26_h28死亡数!BJ10</f>
        <v>5</v>
      </c>
      <c r="D11" s="247">
        <f t="shared" si="4"/>
        <v>1.6666666666666667</v>
      </c>
      <c r="E11" s="255">
        <f>h27国調人口!BJ10</f>
        <v>2294</v>
      </c>
      <c r="F11" s="249">
        <f t="shared" si="0"/>
        <v>7.2653298459750076E-4</v>
      </c>
      <c r="G11" s="249">
        <f t="shared" si="6"/>
        <v>3.6260787584306334E-3</v>
      </c>
      <c r="H11" s="250">
        <f t="shared" si="5"/>
        <v>98554.493949855227</v>
      </c>
      <c r="I11" s="250">
        <f t="shared" si="1"/>
        <v>357.36635705945082</v>
      </c>
      <c r="J11" s="251">
        <f t="shared" si="7"/>
        <v>491879.05385662749</v>
      </c>
      <c r="K11" s="251">
        <f t="shared" si="2"/>
        <v>5560964.2620644178</v>
      </c>
      <c r="L11" s="589">
        <f t="shared" si="3"/>
        <v>56.425273360886521</v>
      </c>
      <c r="N11" s="418" t="s">
        <v>160</v>
      </c>
      <c r="O11" s="586">
        <f>SUM(篠山市!O11,丹波市!O11)</f>
        <v>128</v>
      </c>
      <c r="P11" s="586">
        <f>SUM(篠山市!P11,丹波市!P11)</f>
        <v>84</v>
      </c>
      <c r="Q11" s="237">
        <f>SUM(O11:P11)</f>
        <v>212</v>
      </c>
    </row>
    <row r="12" spans="1:17">
      <c r="A12" s="245"/>
      <c r="B12" s="245" t="s">
        <v>69</v>
      </c>
      <c r="C12" s="255">
        <f>h26_h28死亡数!BJ11</f>
        <v>4</v>
      </c>
      <c r="D12" s="247">
        <f t="shared" si="4"/>
        <v>1.3333333333333333</v>
      </c>
      <c r="E12" s="255">
        <f>h27国調人口!BJ11</f>
        <v>2591</v>
      </c>
      <c r="F12" s="249">
        <f t="shared" si="0"/>
        <v>5.1460182683648529E-4</v>
      </c>
      <c r="G12" s="249">
        <f t="shared" si="6"/>
        <v>2.5697031992804836E-3</v>
      </c>
      <c r="H12" s="250">
        <f t="shared" si="5"/>
        <v>98197.127592795776</v>
      </c>
      <c r="I12" s="250">
        <f t="shared" si="1"/>
        <v>252.33747293536726</v>
      </c>
      <c r="J12" s="251">
        <f t="shared" si="7"/>
        <v>490354.7942816405</v>
      </c>
      <c r="K12" s="251">
        <f t="shared" si="2"/>
        <v>5069085.2082077907</v>
      </c>
      <c r="L12" s="589">
        <f t="shared" si="3"/>
        <v>51.621522263138822</v>
      </c>
      <c r="N12" s="418" t="s">
        <v>1022</v>
      </c>
      <c r="O12" s="586">
        <f>SUM(篠山市!O12,丹波市!O12)</f>
        <v>681</v>
      </c>
      <c r="P12" s="586">
        <f>SUM(篠山市!P12,丹波市!P12)</f>
        <v>158</v>
      </c>
      <c r="Q12" s="237">
        <f>SUM(O12:P12)</f>
        <v>839</v>
      </c>
    </row>
    <row r="13" spans="1:17">
      <c r="A13" s="245"/>
      <c r="B13" s="245" t="s">
        <v>70</v>
      </c>
      <c r="C13" s="255">
        <f>h26_h28死亡数!BJ12</f>
        <v>8</v>
      </c>
      <c r="D13" s="247">
        <f t="shared" si="4"/>
        <v>2.6666666666666665</v>
      </c>
      <c r="E13" s="255">
        <f>h27国調人口!BJ12</f>
        <v>3017</v>
      </c>
      <c r="F13" s="249">
        <f t="shared" si="0"/>
        <v>8.8388023422826198E-4</v>
      </c>
      <c r="G13" s="249">
        <f t="shared" si="6"/>
        <v>4.4096571491566532E-3</v>
      </c>
      <c r="H13" s="250">
        <f t="shared" si="5"/>
        <v>97944.790119860409</v>
      </c>
      <c r="I13" s="250">
        <f t="shared" si="1"/>
        <v>431.90294397469552</v>
      </c>
      <c r="J13" s="251">
        <f t="shared" si="7"/>
        <v>488644.19323936524</v>
      </c>
      <c r="K13" s="251">
        <f t="shared" si="2"/>
        <v>4578730.4139261506</v>
      </c>
      <c r="L13" s="589">
        <f t="shared" si="3"/>
        <v>46.748075199537489</v>
      </c>
      <c r="N13" s="418" t="s">
        <v>1023</v>
      </c>
      <c r="O13" s="586">
        <f>SUM(篠山市!O13,丹波市!O13)</f>
        <v>1520</v>
      </c>
      <c r="P13" s="586">
        <f>SUM(篠山市!P13,丹波市!P13)</f>
        <v>2183</v>
      </c>
      <c r="Q13" s="237">
        <f>SUM(O13:P13)</f>
        <v>3703</v>
      </c>
    </row>
    <row r="14" spans="1:17">
      <c r="A14" s="245"/>
      <c r="B14" s="245" t="s">
        <v>71</v>
      </c>
      <c r="C14" s="255">
        <f>h26_h28死亡数!BJ13</f>
        <v>13</v>
      </c>
      <c r="D14" s="247">
        <f t="shared" si="4"/>
        <v>4.333333333333333</v>
      </c>
      <c r="E14" s="255">
        <f>h27国調人口!BJ13</f>
        <v>3331</v>
      </c>
      <c r="F14" s="249">
        <f t="shared" si="0"/>
        <v>1.3009106374462123E-3</v>
      </c>
      <c r="G14" s="249">
        <f t="shared" si="6"/>
        <v>6.4834671587451998E-3</v>
      </c>
      <c r="H14" s="250">
        <f t="shared" si="5"/>
        <v>97512.887175885713</v>
      </c>
      <c r="I14" s="250">
        <f t="shared" si="1"/>
        <v>632.22160155927122</v>
      </c>
      <c r="J14" s="251">
        <f t="shared" si="7"/>
        <v>485983.88187553035</v>
      </c>
      <c r="K14" s="251">
        <f t="shared" si="2"/>
        <v>4090086.2206867859</v>
      </c>
      <c r="L14" s="589">
        <f t="shared" si="3"/>
        <v>41.94405825877584</v>
      </c>
      <c r="N14" s="418" t="s">
        <v>62</v>
      </c>
      <c r="O14" s="237">
        <f>SUM(O10:O13)</f>
        <v>2416</v>
      </c>
      <c r="P14" s="237">
        <f t="shared" ref="P14:Q14" si="9">SUM(P10:P13)</f>
        <v>2482</v>
      </c>
      <c r="Q14" s="237">
        <f t="shared" si="9"/>
        <v>4898</v>
      </c>
    </row>
    <row r="15" spans="1:17">
      <c r="A15" s="245"/>
      <c r="B15" s="245" t="s">
        <v>72</v>
      </c>
      <c r="C15" s="255">
        <f>h26_h28死亡数!BJ14</f>
        <v>22</v>
      </c>
      <c r="D15" s="247">
        <f t="shared" si="4"/>
        <v>7.333333333333333</v>
      </c>
      <c r="E15" s="255">
        <f>h27国調人口!BJ14</f>
        <v>2911</v>
      </c>
      <c r="F15" s="249">
        <f t="shared" si="0"/>
        <v>2.5191801213786786E-3</v>
      </c>
      <c r="G15" s="249">
        <f t="shared" si="6"/>
        <v>1.2517068730086484E-2</v>
      </c>
      <c r="H15" s="250">
        <f t="shared" si="5"/>
        <v>96880.665574326442</v>
      </c>
      <c r="I15" s="250">
        <f t="shared" si="1"/>
        <v>1212.6619496103667</v>
      </c>
      <c r="J15" s="251">
        <f t="shared" si="7"/>
        <v>481371.67299760628</v>
      </c>
      <c r="K15" s="251">
        <f t="shared" si="2"/>
        <v>3604102.3388112555</v>
      </c>
      <c r="L15" s="589">
        <f t="shared" si="3"/>
        <v>37.201461379785869</v>
      </c>
      <c r="N15" s="479" t="s">
        <v>162</v>
      </c>
      <c r="O15" s="479"/>
      <c r="P15" s="479"/>
      <c r="Q15" s="479"/>
    </row>
    <row r="16" spans="1:17">
      <c r="A16" s="245"/>
      <c r="B16" s="245" t="s">
        <v>73</v>
      </c>
      <c r="C16" s="255">
        <f>h26_h28死亡数!BJ15</f>
        <v>31</v>
      </c>
      <c r="D16" s="247">
        <f t="shared" si="4"/>
        <v>10.333333333333334</v>
      </c>
      <c r="E16" s="255">
        <f>h27国調人口!BJ15</f>
        <v>3024</v>
      </c>
      <c r="F16" s="249">
        <f t="shared" si="0"/>
        <v>3.4171075837742507E-3</v>
      </c>
      <c r="G16" s="249">
        <f t="shared" si="6"/>
        <v>1.6940816438056724E-2</v>
      </c>
      <c r="H16" s="250">
        <f t="shared" si="5"/>
        <v>95668.003624716075</v>
      </c>
      <c r="I16" s="250">
        <f t="shared" si="1"/>
        <v>1620.6940884016512</v>
      </c>
      <c r="J16" s="251">
        <f t="shared" si="7"/>
        <v>474288.28290257626</v>
      </c>
      <c r="K16" s="251">
        <f t="shared" si="2"/>
        <v>3122730.6658136491</v>
      </c>
      <c r="L16" s="589">
        <f t="shared" si="3"/>
        <v>32.64132779506317</v>
      </c>
      <c r="N16" s="418" t="s">
        <v>158</v>
      </c>
      <c r="O16" s="237" t="s">
        <v>122</v>
      </c>
      <c r="P16" s="237" t="s">
        <v>123</v>
      </c>
      <c r="Q16" s="237" t="s">
        <v>62</v>
      </c>
    </row>
    <row r="17" spans="1:17">
      <c r="A17" s="245"/>
      <c r="B17" s="245" t="s">
        <v>74</v>
      </c>
      <c r="C17" s="255">
        <f>h26_h28死亡数!BJ16</f>
        <v>66</v>
      </c>
      <c r="D17" s="247">
        <f t="shared" si="4"/>
        <v>22</v>
      </c>
      <c r="E17" s="255">
        <f>h27国調人口!BJ16</f>
        <v>3479</v>
      </c>
      <c r="F17" s="249">
        <f t="shared" si="0"/>
        <v>6.3236562230526011E-3</v>
      </c>
      <c r="G17" s="249">
        <f t="shared" si="6"/>
        <v>3.1126202603282398E-2</v>
      </c>
      <c r="H17" s="250">
        <f t="shared" si="5"/>
        <v>94047.309536314424</v>
      </c>
      <c r="I17" s="250">
        <f t="shared" si="1"/>
        <v>2927.3356109209271</v>
      </c>
      <c r="J17" s="251">
        <f t="shared" si="7"/>
        <v>462918.20865426981</v>
      </c>
      <c r="K17" s="251">
        <f t="shared" si="2"/>
        <v>2648442.382911073</v>
      </c>
      <c r="L17" s="589">
        <f t="shared" si="3"/>
        <v>28.160745862574959</v>
      </c>
      <c r="N17" s="418" t="s">
        <v>159</v>
      </c>
      <c r="O17" s="253">
        <f t="shared" ref="O17:Q20" si="10">O10/O3</f>
        <v>1.9087318999561211E-2</v>
      </c>
      <c r="P17" s="253">
        <f t="shared" si="10"/>
        <v>1.2486308871851041E-2</v>
      </c>
      <c r="Q17" s="253">
        <f t="shared" si="10"/>
        <v>1.5784281486353174E-2</v>
      </c>
    </row>
    <row r="18" spans="1:17">
      <c r="A18" s="245"/>
      <c r="B18" s="245" t="s">
        <v>75</v>
      </c>
      <c r="C18" s="255">
        <f>h26_h28死亡数!BJ17</f>
        <v>81</v>
      </c>
      <c r="D18" s="247">
        <f t="shared" si="4"/>
        <v>27</v>
      </c>
      <c r="E18" s="255">
        <f>h27国調人口!BJ17</f>
        <v>4093</v>
      </c>
      <c r="F18" s="249">
        <f t="shared" si="0"/>
        <v>6.5966283899340341E-3</v>
      </c>
      <c r="G18" s="249">
        <f t="shared" si="6"/>
        <v>3.2448023074149748E-2</v>
      </c>
      <c r="H18" s="250">
        <f t="shared" si="5"/>
        <v>91119.973925393497</v>
      </c>
      <c r="I18" s="250">
        <f t="shared" si="1"/>
        <v>2956.6630164470844</v>
      </c>
      <c r="J18" s="251">
        <f t="shared" si="7"/>
        <v>448208.21208584984</v>
      </c>
      <c r="K18" s="251">
        <f t="shared" si="2"/>
        <v>2185524.1742568035</v>
      </c>
      <c r="L18" s="589">
        <f t="shared" si="3"/>
        <v>23.985127300917028</v>
      </c>
      <c r="N18" s="418" t="s">
        <v>160</v>
      </c>
      <c r="O18" s="253">
        <f t="shared" si="10"/>
        <v>3.9036291552302531E-2</v>
      </c>
      <c r="P18" s="253">
        <f t="shared" si="10"/>
        <v>2.2875816993464051E-2</v>
      </c>
      <c r="Q18" s="253">
        <f t="shared" si="10"/>
        <v>3.0499208746942886E-2</v>
      </c>
    </row>
    <row r="19" spans="1:17">
      <c r="A19" s="245"/>
      <c r="B19" s="245" t="s">
        <v>76</v>
      </c>
      <c r="C19" s="255">
        <f>h26_h28死亡数!BJ18</f>
        <v>159</v>
      </c>
      <c r="D19" s="247">
        <f t="shared" si="4"/>
        <v>53</v>
      </c>
      <c r="E19" s="255">
        <f>h27国調人口!BJ18</f>
        <v>4558</v>
      </c>
      <c r="F19" s="249">
        <f t="shared" si="0"/>
        <v>1.1627906976744186E-2</v>
      </c>
      <c r="G19" s="249">
        <f t="shared" si="6"/>
        <v>5.6497175141242938E-2</v>
      </c>
      <c r="H19" s="250">
        <f t="shared" si="5"/>
        <v>88163.310908946412</v>
      </c>
      <c r="I19" s="250">
        <f t="shared" si="1"/>
        <v>4980.9780174546031</v>
      </c>
      <c r="J19" s="251">
        <f t="shared" si="7"/>
        <v>428364.10950109549</v>
      </c>
      <c r="K19" s="251">
        <f t="shared" si="2"/>
        <v>1737315.9621709539</v>
      </c>
      <c r="L19" s="589">
        <f t="shared" si="3"/>
        <v>19.705656970678252</v>
      </c>
      <c r="N19" s="418" t="s">
        <v>1022</v>
      </c>
      <c r="O19" s="253">
        <f t="shared" si="10"/>
        <v>0.26032110091743121</v>
      </c>
      <c r="P19" s="253">
        <f t="shared" si="10"/>
        <v>4.7404740474047406E-2</v>
      </c>
      <c r="Q19" s="253">
        <f t="shared" si="10"/>
        <v>0.14103210623634224</v>
      </c>
    </row>
    <row r="20" spans="1:17">
      <c r="A20" s="245"/>
      <c r="B20" s="245" t="s">
        <v>77</v>
      </c>
      <c r="C20" s="255">
        <f>h26_h28死亡数!BJ19</f>
        <v>212</v>
      </c>
      <c r="D20" s="247">
        <f t="shared" si="4"/>
        <v>70.666666666666671</v>
      </c>
      <c r="E20" s="255">
        <f>h27国調人口!BJ19</f>
        <v>3279</v>
      </c>
      <c r="F20" s="249">
        <f t="shared" si="0"/>
        <v>2.1551285961167024E-2</v>
      </c>
      <c r="G20" s="249">
        <f t="shared" si="6"/>
        <v>0.10224751615703676</v>
      </c>
      <c r="H20" s="250">
        <f t="shared" si="5"/>
        <v>83182.332891491809</v>
      </c>
      <c r="I20" s="250">
        <f t="shared" si="1"/>
        <v>8505.1869263028202</v>
      </c>
      <c r="J20" s="251">
        <f t="shared" si="7"/>
        <v>394648.697141702</v>
      </c>
      <c r="K20" s="251">
        <f t="shared" si="2"/>
        <v>1308951.8526698584</v>
      </c>
      <c r="L20" s="589">
        <f t="shared" si="3"/>
        <v>15.73593583119791</v>
      </c>
      <c r="N20" s="418" t="s">
        <v>1023</v>
      </c>
      <c r="O20" s="253">
        <f t="shared" si="10"/>
        <v>0.35555555555555557</v>
      </c>
      <c r="P20" s="253">
        <f t="shared" si="10"/>
        <v>0.26768853464132436</v>
      </c>
      <c r="Q20" s="253">
        <f t="shared" si="10"/>
        <v>0.29790828640386163</v>
      </c>
    </row>
    <row r="21" spans="1:17">
      <c r="A21" s="245"/>
      <c r="B21" s="245" t="s">
        <v>78</v>
      </c>
      <c r="C21" s="255">
        <f>h26_h28死亡数!BJ20</f>
        <v>271</v>
      </c>
      <c r="D21" s="247">
        <f t="shared" si="4"/>
        <v>90.333333333333329</v>
      </c>
      <c r="E21" s="255">
        <f>h27国調人口!BJ20</f>
        <v>2616</v>
      </c>
      <c r="F21" s="249">
        <f t="shared" si="0"/>
        <v>3.4531090723751275E-2</v>
      </c>
      <c r="G21" s="249">
        <f t="shared" si="6"/>
        <v>0.15893495982640313</v>
      </c>
      <c r="H21" s="250">
        <f t="shared" si="5"/>
        <v>74677.145965188989</v>
      </c>
      <c r="I21" s="250">
        <f t="shared" si="1"/>
        <v>11868.809193927758</v>
      </c>
      <c r="J21" s="251">
        <f t="shared" si="7"/>
        <v>343713.7068411255</v>
      </c>
      <c r="K21" s="251">
        <f t="shared" si="2"/>
        <v>914303.15552815632</v>
      </c>
      <c r="L21" s="589">
        <f t="shared" si="3"/>
        <v>12.243413211779169</v>
      </c>
      <c r="N21" s="418" t="s">
        <v>62</v>
      </c>
      <c r="O21" s="253">
        <f>O14/O7</f>
        <v>0.16404128191200434</v>
      </c>
      <c r="P21" s="253">
        <f>P14/P7</f>
        <v>0.12583016476552597</v>
      </c>
      <c r="Q21" s="253">
        <f>Q14/Q7</f>
        <v>0.14216468812585262</v>
      </c>
    </row>
    <row r="22" spans="1:17">
      <c r="A22" s="245"/>
      <c r="B22" s="245" t="s">
        <v>79</v>
      </c>
      <c r="C22" s="255">
        <f>h26_h28死亡数!BJ21</f>
        <v>397</v>
      </c>
      <c r="D22" s="247">
        <f t="shared" si="4"/>
        <v>132.33333333333334</v>
      </c>
      <c r="E22" s="255">
        <f>h27国調人口!BJ21</f>
        <v>2243</v>
      </c>
      <c r="F22" s="249">
        <f t="shared" si="0"/>
        <v>5.8998365284589099E-2</v>
      </c>
      <c r="G22" s="249">
        <f t="shared" si="6"/>
        <v>0.25707440264197373</v>
      </c>
      <c r="H22" s="250">
        <f t="shared" si="5"/>
        <v>62808.336771261231</v>
      </c>
      <c r="I22" s="250">
        <f t="shared" si="1"/>
        <v>16146.415656407895</v>
      </c>
      <c r="J22" s="251">
        <f t="shared" si="7"/>
        <v>273675.64471528638</v>
      </c>
      <c r="K22" s="251">
        <f t="shared" si="2"/>
        <v>570589.44868703082</v>
      </c>
      <c r="L22" s="589">
        <f t="shared" si="3"/>
        <v>9.0846132538907067</v>
      </c>
      <c r="N22" s="479" t="s">
        <v>163</v>
      </c>
      <c r="O22" s="479"/>
      <c r="P22" s="479"/>
      <c r="Q22" s="479"/>
    </row>
    <row r="23" spans="1:17">
      <c r="A23" s="245"/>
      <c r="B23" s="245" t="s">
        <v>80</v>
      </c>
      <c r="C23" s="255">
        <f>h26_h28死亡数!BJ22</f>
        <v>488</v>
      </c>
      <c r="D23" s="247">
        <f t="shared" si="4"/>
        <v>162.66666666666666</v>
      </c>
      <c r="E23" s="255">
        <f>h27国調人口!BJ22</f>
        <v>1455</v>
      </c>
      <c r="F23" s="249">
        <f t="shared" si="0"/>
        <v>0.1117983963344788</v>
      </c>
      <c r="G23" s="249">
        <f t="shared" si="6"/>
        <v>0.43688451208594453</v>
      </c>
      <c r="H23" s="250">
        <f t="shared" si="5"/>
        <v>46661.921114853336</v>
      </c>
      <c r="I23" s="250">
        <f t="shared" si="1"/>
        <v>20385.870639255536</v>
      </c>
      <c r="J23" s="251">
        <f t="shared" si="7"/>
        <v>182344.92897612785</v>
      </c>
      <c r="K23" s="251">
        <f t="shared" si="2"/>
        <v>296913.80397174443</v>
      </c>
      <c r="L23" s="589">
        <f t="shared" si="3"/>
        <v>6.3630857212441558</v>
      </c>
      <c r="N23" s="418" t="s">
        <v>158</v>
      </c>
      <c r="O23" s="237" t="s">
        <v>122</v>
      </c>
      <c r="P23" s="237" t="s">
        <v>123</v>
      </c>
      <c r="Q23" s="237" t="s">
        <v>62</v>
      </c>
    </row>
    <row r="24" spans="1:17">
      <c r="A24" s="245"/>
      <c r="B24" s="245" t="s">
        <v>100</v>
      </c>
      <c r="C24" s="531">
        <f>h26_h28死亡数!BJ23</f>
        <v>397</v>
      </c>
      <c r="D24" s="535">
        <f t="shared" si="4"/>
        <v>132.33333333333334</v>
      </c>
      <c r="E24" s="255">
        <f>h27国調人口!BJ23</f>
        <v>577</v>
      </c>
      <c r="F24" s="249">
        <f t="shared" si="0"/>
        <v>0.22934719815135762</v>
      </c>
      <c r="G24" s="249">
        <f t="shared" si="6"/>
        <v>0.72884156416376</v>
      </c>
      <c r="H24" s="250">
        <f t="shared" si="5"/>
        <v>26276.0504755978</v>
      </c>
      <c r="I24" s="250">
        <f t="shared" si="1"/>
        <v>26276.0504755978</v>
      </c>
      <c r="J24" s="251">
        <f>H24/F24</f>
        <v>114568.87499561658</v>
      </c>
      <c r="K24" s="251">
        <f>J24</f>
        <v>114568.87499561658</v>
      </c>
      <c r="L24" s="589">
        <f t="shared" si="3"/>
        <v>4.3602015113350117</v>
      </c>
      <c r="N24" s="418" t="s">
        <v>159</v>
      </c>
      <c r="O24" s="253">
        <f t="shared" ref="O24:Q27" si="11">1-O17</f>
        <v>0.98091268100043882</v>
      </c>
      <c r="P24" s="253">
        <f t="shared" si="11"/>
        <v>0.98751369112814891</v>
      </c>
      <c r="Q24" s="253">
        <f t="shared" si="11"/>
        <v>0.98421571851364686</v>
      </c>
    </row>
    <row r="25" spans="1:17">
      <c r="A25" s="229"/>
      <c r="B25" s="265" t="s">
        <v>101</v>
      </c>
      <c r="C25" s="234">
        <f>SUM(C5:C24)</f>
        <v>2170</v>
      </c>
      <c r="D25" s="234">
        <f>SUM(D5:D24)</f>
        <v>723.33333333333337</v>
      </c>
      <c r="E25" s="266">
        <f>SUM(E5:E24)</f>
        <v>50553</v>
      </c>
      <c r="F25" s="267"/>
      <c r="G25" s="267"/>
      <c r="H25" s="266"/>
      <c r="I25" s="266"/>
      <c r="J25" s="268"/>
      <c r="K25" s="268"/>
      <c r="L25" s="257"/>
      <c r="N25" s="418" t="s">
        <v>160</v>
      </c>
      <c r="O25" s="253">
        <f t="shared" si="11"/>
        <v>0.96096370844769752</v>
      </c>
      <c r="P25" s="253">
        <f t="shared" si="11"/>
        <v>0.97712418300653592</v>
      </c>
      <c r="Q25" s="253">
        <f t="shared" si="11"/>
        <v>0.9695007912530571</v>
      </c>
    </row>
    <row r="26" spans="1:17">
      <c r="C26" s="220"/>
      <c r="D26" s="220"/>
      <c r="I26" s="220"/>
      <c r="N26" s="418" t="s">
        <v>1022</v>
      </c>
      <c r="O26" s="253">
        <f t="shared" si="11"/>
        <v>0.73967889908256879</v>
      </c>
      <c r="P26" s="253">
        <f t="shared" si="11"/>
        <v>0.95259525952595259</v>
      </c>
      <c r="Q26" s="253">
        <f t="shared" si="11"/>
        <v>0.85896789376365779</v>
      </c>
    </row>
    <row r="27" spans="1:17">
      <c r="A27" s="225" t="s">
        <v>102</v>
      </c>
      <c r="B27" s="225" t="s">
        <v>85</v>
      </c>
      <c r="C27" s="254">
        <f>h26_h28死亡数!BJ28</f>
        <v>1</v>
      </c>
      <c r="D27" s="226">
        <f>SUM(C27:C27)/3</f>
        <v>0.33333333333333331</v>
      </c>
      <c r="E27" s="254">
        <f>h27国調人口!BJ28</f>
        <v>356</v>
      </c>
      <c r="F27" s="227">
        <f t="shared" ref="F27:F46" si="12">D27/E27</f>
        <v>9.3632958801498118E-4</v>
      </c>
      <c r="G27" s="227">
        <f>D53</f>
        <v>1.8552875695732839E-3</v>
      </c>
      <c r="H27" s="226">
        <v>100000</v>
      </c>
      <c r="I27" s="226">
        <f t="shared" ref="I27:I46" si="13">H27-H28</f>
        <v>185.52875695732655</v>
      </c>
      <c r="J27" s="242">
        <f>H28+I27/2</f>
        <v>99907.235621521337</v>
      </c>
      <c r="K27" s="242">
        <f t="shared" ref="K27:K45" si="14">J27+K28</f>
        <v>8749740.9370464552</v>
      </c>
      <c r="L27" s="587">
        <f t="shared" ref="L27:L46" si="15">K27/H27</f>
        <v>87.497409370464553</v>
      </c>
      <c r="N27" s="418" t="s">
        <v>1023</v>
      </c>
      <c r="O27" s="253">
        <f t="shared" si="11"/>
        <v>0.64444444444444438</v>
      </c>
      <c r="P27" s="253">
        <f t="shared" si="11"/>
        <v>0.73231146535867564</v>
      </c>
      <c r="Q27" s="253">
        <f t="shared" si="11"/>
        <v>0.70209171359613842</v>
      </c>
    </row>
    <row r="28" spans="1:17">
      <c r="A28" s="245"/>
      <c r="B28" s="245" t="s">
        <v>86</v>
      </c>
      <c r="C28" s="255">
        <f>h26_h28死亡数!BJ29</f>
        <v>2</v>
      </c>
      <c r="D28" s="250">
        <f t="shared" ref="D28:D46" si="16">SUM(C28:C28)/3</f>
        <v>0.66666666666666663</v>
      </c>
      <c r="E28" s="255">
        <f>h27国調人口!BJ29</f>
        <v>1642</v>
      </c>
      <c r="F28" s="249">
        <f t="shared" si="12"/>
        <v>4.0600893219650832E-4</v>
      </c>
      <c r="G28" s="249">
        <f>F28*4/(1+2*F28)</f>
        <v>1.6227180527383365E-3</v>
      </c>
      <c r="H28" s="250">
        <f t="shared" ref="H28:H46" si="17">(1-G27)*H27</f>
        <v>99814.471243042673</v>
      </c>
      <c r="I28" s="250">
        <f t="shared" si="13"/>
        <v>161.97074441061704</v>
      </c>
      <c r="J28" s="251">
        <f>(H29+I28/2)*4</f>
        <v>398933.94348334946</v>
      </c>
      <c r="K28" s="251">
        <f t="shared" si="14"/>
        <v>8649833.701424934</v>
      </c>
      <c r="L28" s="589">
        <f t="shared" si="15"/>
        <v>86.659114592342732</v>
      </c>
      <c r="N28" s="418" t="s">
        <v>62</v>
      </c>
      <c r="O28" s="253">
        <f>1-O21</f>
        <v>0.83595871808799571</v>
      </c>
      <c r="P28" s="253">
        <f>1-P21</f>
        <v>0.874169835234474</v>
      </c>
      <c r="Q28" s="253">
        <f>1-Q21</f>
        <v>0.85783531187414741</v>
      </c>
    </row>
    <row r="29" spans="1:17">
      <c r="A29" s="245"/>
      <c r="B29" s="245" t="s">
        <v>84</v>
      </c>
      <c r="C29" s="255">
        <f>h26_h28死亡数!BJ30</f>
        <v>1</v>
      </c>
      <c r="D29" s="250">
        <f t="shared" si="16"/>
        <v>0.33333333333333331</v>
      </c>
      <c r="E29" s="255">
        <f>h27国調人口!BJ30</f>
        <v>2104</v>
      </c>
      <c r="F29" s="249">
        <f t="shared" si="12"/>
        <v>1.5842839036755386E-4</v>
      </c>
      <c r="G29" s="249">
        <f t="shared" ref="G29:G46" si="18">F29*5/(1+2.5*F29)</f>
        <v>7.9182833161770515E-4</v>
      </c>
      <c r="H29" s="250">
        <f t="shared" si="17"/>
        <v>99652.500498632056</v>
      </c>
      <c r="I29" s="250">
        <f t="shared" si="13"/>
        <v>78.907673211360816</v>
      </c>
      <c r="J29" s="251">
        <f t="shared" ref="J29:J45" si="19">(H30+I29/2)*5</f>
        <v>498065.23331013188</v>
      </c>
      <c r="K29" s="251">
        <f t="shared" si="14"/>
        <v>8250899.757941585</v>
      </c>
      <c r="L29" s="589">
        <f t="shared" si="15"/>
        <v>82.796715753809366</v>
      </c>
      <c r="N29" s="219" t="s">
        <v>164</v>
      </c>
    </row>
    <row r="30" spans="1:17">
      <c r="A30" s="245"/>
      <c r="B30" s="245" t="s">
        <v>65</v>
      </c>
      <c r="C30" s="255">
        <f>h26_h28死亡数!BJ31</f>
        <v>0</v>
      </c>
      <c r="D30" s="250">
        <f t="shared" si="16"/>
        <v>0</v>
      </c>
      <c r="E30" s="255">
        <f>h27国調人口!BJ31</f>
        <v>2362</v>
      </c>
      <c r="F30" s="249">
        <f t="shared" si="12"/>
        <v>0</v>
      </c>
      <c r="G30" s="249">
        <f t="shared" si="18"/>
        <v>0</v>
      </c>
      <c r="H30" s="250">
        <f t="shared" si="17"/>
        <v>99573.592825420696</v>
      </c>
      <c r="I30" s="250">
        <f t="shared" si="13"/>
        <v>0</v>
      </c>
      <c r="J30" s="251">
        <f t="shared" si="19"/>
        <v>497867.96412710345</v>
      </c>
      <c r="K30" s="251">
        <f t="shared" si="14"/>
        <v>7752834.5246314527</v>
      </c>
      <c r="L30" s="589">
        <f t="shared" si="15"/>
        <v>77.860347353582569</v>
      </c>
      <c r="N30" s="256" t="s">
        <v>158</v>
      </c>
      <c r="O30" s="237" t="s">
        <v>97</v>
      </c>
      <c r="P30" s="237" t="s">
        <v>98</v>
      </c>
      <c r="Q30" s="219"/>
    </row>
    <row r="31" spans="1:17">
      <c r="A31" s="245"/>
      <c r="B31" s="245" t="s">
        <v>66</v>
      </c>
      <c r="C31" s="255">
        <f>h26_h28死亡数!BJ32</f>
        <v>1</v>
      </c>
      <c r="D31" s="250">
        <f t="shared" si="16"/>
        <v>0.33333333333333331</v>
      </c>
      <c r="E31" s="255">
        <f>h27国調人口!BJ32</f>
        <v>2504</v>
      </c>
      <c r="F31" s="249">
        <f t="shared" si="12"/>
        <v>1.331203407880724E-4</v>
      </c>
      <c r="G31" s="249">
        <f t="shared" si="18"/>
        <v>6.6538026482134533E-4</v>
      </c>
      <c r="H31" s="250">
        <f t="shared" si="17"/>
        <v>99573.592825420696</v>
      </c>
      <c r="I31" s="250">
        <f t="shared" si="13"/>
        <v>66.254303563386202</v>
      </c>
      <c r="J31" s="251">
        <f t="shared" si="19"/>
        <v>497702.32836819498</v>
      </c>
      <c r="K31" s="251">
        <f t="shared" si="14"/>
        <v>7254966.5605043489</v>
      </c>
      <c r="L31" s="589">
        <f t="shared" si="15"/>
        <v>72.860347353582569</v>
      </c>
      <c r="N31" s="418" t="s">
        <v>159</v>
      </c>
      <c r="O31" s="237">
        <f>J19*O24</f>
        <v>420187.78709508514</v>
      </c>
      <c r="P31" s="237">
        <f>SUM(O31,P32)</f>
        <v>1421381.839175235</v>
      </c>
      <c r="Q31" s="219"/>
    </row>
    <row r="32" spans="1:17">
      <c r="A32" s="245"/>
      <c r="B32" s="245" t="s">
        <v>67</v>
      </c>
      <c r="C32" s="255">
        <f>h26_h28死亡数!BJ33</f>
        <v>3</v>
      </c>
      <c r="D32" s="250">
        <f t="shared" si="16"/>
        <v>1</v>
      </c>
      <c r="E32" s="255">
        <f>h27国調人口!BJ33</f>
        <v>1839</v>
      </c>
      <c r="F32" s="249">
        <f t="shared" si="12"/>
        <v>5.4377379010331697E-4</v>
      </c>
      <c r="G32" s="249">
        <f t="shared" si="18"/>
        <v>2.7151778441487913E-3</v>
      </c>
      <c r="H32" s="250">
        <f t="shared" si="17"/>
        <v>99507.338521857309</v>
      </c>
      <c r="I32" s="250">
        <f t="shared" si="13"/>
        <v>270.18012088476098</v>
      </c>
      <c r="J32" s="251">
        <f t="shared" si="19"/>
        <v>496861.24230707466</v>
      </c>
      <c r="K32" s="251">
        <f t="shared" si="14"/>
        <v>6757264.2321361536</v>
      </c>
      <c r="L32" s="589">
        <f t="shared" si="15"/>
        <v>67.907194911578159</v>
      </c>
      <c r="N32" s="418" t="s">
        <v>160</v>
      </c>
      <c r="O32" s="237">
        <f>J20*O25</f>
        <v>379243.07553934219</v>
      </c>
      <c r="P32" s="237">
        <f>SUM(O32,P33)</f>
        <v>1001194.05208015</v>
      </c>
      <c r="Q32" s="219"/>
    </row>
    <row r="33" spans="1:17">
      <c r="A33" s="245"/>
      <c r="B33" s="245" t="s">
        <v>68</v>
      </c>
      <c r="C33" s="255">
        <f>h26_h28死亡数!BJ34</f>
        <v>4</v>
      </c>
      <c r="D33" s="250">
        <f t="shared" si="16"/>
        <v>1.3333333333333333</v>
      </c>
      <c r="E33" s="255">
        <f>h27国調人口!BJ34</f>
        <v>2188</v>
      </c>
      <c r="F33" s="249">
        <f t="shared" si="12"/>
        <v>6.0938452163315044E-4</v>
      </c>
      <c r="G33" s="249">
        <f t="shared" si="18"/>
        <v>3.0422878004259198E-3</v>
      </c>
      <c r="H33" s="250">
        <f t="shared" si="17"/>
        <v>99237.158400972548</v>
      </c>
      <c r="I33" s="250">
        <f t="shared" si="13"/>
        <v>301.90799635220901</v>
      </c>
      <c r="J33" s="251">
        <f t="shared" si="19"/>
        <v>495431.02201398223</v>
      </c>
      <c r="K33" s="251">
        <f t="shared" si="14"/>
        <v>6260402.9898290792</v>
      </c>
      <c r="L33" s="589">
        <f t="shared" si="15"/>
        <v>63.085270585173525</v>
      </c>
      <c r="N33" s="418" t="s">
        <v>1022</v>
      </c>
      <c r="O33" s="237">
        <f>J21*O26</f>
        <v>254237.7762758325</v>
      </c>
      <c r="P33" s="237">
        <f t="shared" ref="P33:P34" si="20">SUM(O33,P34)</f>
        <v>621950.97654080787</v>
      </c>
      <c r="Q33" s="219"/>
    </row>
    <row r="34" spans="1:17">
      <c r="A34" s="245"/>
      <c r="B34" s="245" t="s">
        <v>69</v>
      </c>
      <c r="C34" s="255">
        <f>h26_h28死亡数!BJ35</f>
        <v>4</v>
      </c>
      <c r="D34" s="250">
        <f t="shared" si="16"/>
        <v>1.3333333333333333</v>
      </c>
      <c r="E34" s="255">
        <f>h27国調人口!BJ35</f>
        <v>2522</v>
      </c>
      <c r="F34" s="249">
        <f t="shared" si="12"/>
        <v>5.2868094105207504E-4</v>
      </c>
      <c r="G34" s="249">
        <f t="shared" si="18"/>
        <v>2.6399155227032731E-3</v>
      </c>
      <c r="H34" s="250">
        <f t="shared" si="17"/>
        <v>98935.250404620339</v>
      </c>
      <c r="I34" s="250">
        <f t="shared" si="13"/>
        <v>261.18070328568865</v>
      </c>
      <c r="J34" s="251">
        <f t="shared" si="19"/>
        <v>494023.30026488751</v>
      </c>
      <c r="K34" s="251">
        <f t="shared" si="14"/>
        <v>5764971.9678150974</v>
      </c>
      <c r="L34" s="589">
        <f t="shared" si="15"/>
        <v>58.270150873806955</v>
      </c>
      <c r="N34" s="418" t="s">
        <v>1023</v>
      </c>
      <c r="O34" s="237">
        <f>SUM(J22:J24)*O27</f>
        <v>367713.20026497537</v>
      </c>
      <c r="P34" s="237">
        <f t="shared" si="20"/>
        <v>367713.20026497537</v>
      </c>
      <c r="Q34" s="219"/>
    </row>
    <row r="35" spans="1:17">
      <c r="A35" s="245"/>
      <c r="B35" s="245" t="s">
        <v>70</v>
      </c>
      <c r="C35" s="255">
        <f>h26_h28死亡数!BJ36</f>
        <v>4</v>
      </c>
      <c r="D35" s="250">
        <f t="shared" si="16"/>
        <v>1.3333333333333333</v>
      </c>
      <c r="E35" s="255">
        <f>h27国調人口!BJ36</f>
        <v>2896</v>
      </c>
      <c r="F35" s="249">
        <f t="shared" si="12"/>
        <v>4.6040515653775319E-4</v>
      </c>
      <c r="G35" s="249">
        <f t="shared" si="18"/>
        <v>2.2993791676247412E-3</v>
      </c>
      <c r="H35" s="250">
        <f t="shared" si="17"/>
        <v>98674.069701334651</v>
      </c>
      <c r="I35" s="250">
        <f t="shared" si="13"/>
        <v>226.88910025601217</v>
      </c>
      <c r="J35" s="251">
        <f t="shared" si="19"/>
        <v>492803.12575603323</v>
      </c>
      <c r="K35" s="251">
        <f t="shared" si="14"/>
        <v>5270948.6675502099</v>
      </c>
      <c r="L35" s="589">
        <f t="shared" si="15"/>
        <v>53.417769060344291</v>
      </c>
      <c r="N35" s="219" t="s">
        <v>165</v>
      </c>
      <c r="Q35" s="219"/>
    </row>
    <row r="36" spans="1:17">
      <c r="A36" s="245"/>
      <c r="B36" s="245" t="s">
        <v>71</v>
      </c>
      <c r="C36" s="255">
        <f>h26_h28死亡数!BJ37</f>
        <v>5</v>
      </c>
      <c r="D36" s="250">
        <f t="shared" si="16"/>
        <v>1.6666666666666667</v>
      </c>
      <c r="E36" s="255">
        <f>h27国調人口!BJ37</f>
        <v>3277</v>
      </c>
      <c r="F36" s="249">
        <f t="shared" si="12"/>
        <v>5.085952598921778E-4</v>
      </c>
      <c r="G36" s="249">
        <f t="shared" si="18"/>
        <v>2.5397470411946971E-3</v>
      </c>
      <c r="H36" s="250">
        <f t="shared" si="17"/>
        <v>98447.180601078639</v>
      </c>
      <c r="I36" s="250">
        <f t="shared" si="13"/>
        <v>250.03093564555456</v>
      </c>
      <c r="J36" s="251">
        <f t="shared" si="19"/>
        <v>491610.8256662793</v>
      </c>
      <c r="K36" s="251">
        <f t="shared" si="14"/>
        <v>4778145.5417941771</v>
      </c>
      <c r="L36" s="589">
        <f t="shared" si="15"/>
        <v>48.535118147830687</v>
      </c>
      <c r="N36" s="256" t="s">
        <v>158</v>
      </c>
      <c r="O36" s="237" t="s">
        <v>97</v>
      </c>
      <c r="P36" s="237" t="s">
        <v>98</v>
      </c>
      <c r="Q36" s="219"/>
    </row>
    <row r="37" spans="1:17">
      <c r="A37" s="245"/>
      <c r="B37" s="245" t="s">
        <v>72</v>
      </c>
      <c r="C37" s="255">
        <f>h26_h28死亡数!BJ38</f>
        <v>10</v>
      </c>
      <c r="D37" s="250">
        <f t="shared" si="16"/>
        <v>3.3333333333333335</v>
      </c>
      <c r="E37" s="255">
        <f>h27国調人口!BJ38</f>
        <v>3101</v>
      </c>
      <c r="F37" s="249">
        <f t="shared" si="12"/>
        <v>1.0749220681500592E-3</v>
      </c>
      <c r="G37" s="249">
        <f t="shared" si="18"/>
        <v>5.3602058319039457E-3</v>
      </c>
      <c r="H37" s="250">
        <f t="shared" si="17"/>
        <v>98197.149665433084</v>
      </c>
      <c r="I37" s="250">
        <f t="shared" si="13"/>
        <v>526.35693431300751</v>
      </c>
      <c r="J37" s="251">
        <f t="shared" si="19"/>
        <v>489669.85599138297</v>
      </c>
      <c r="K37" s="251">
        <f t="shared" si="14"/>
        <v>4286534.7161278976</v>
      </c>
      <c r="L37" s="589">
        <f t="shared" si="15"/>
        <v>43.652333400027644</v>
      </c>
      <c r="N37" s="418" t="s">
        <v>159</v>
      </c>
      <c r="O37" s="237">
        <f>J41*P24</f>
        <v>459743.07684050041</v>
      </c>
      <c r="P37" s="237">
        <f>SUM(O37,P38)</f>
        <v>2047597.6607837093</v>
      </c>
      <c r="Q37" s="219"/>
    </row>
    <row r="38" spans="1:17">
      <c r="A38" s="245"/>
      <c r="B38" s="245" t="s">
        <v>73</v>
      </c>
      <c r="C38" s="255">
        <f>h26_h28死亡数!BJ39</f>
        <v>18</v>
      </c>
      <c r="D38" s="250">
        <f t="shared" si="16"/>
        <v>6</v>
      </c>
      <c r="E38" s="255">
        <f>h27国調人口!BJ39</f>
        <v>3280</v>
      </c>
      <c r="F38" s="249">
        <f t="shared" si="12"/>
        <v>1.8292682926829269E-3</v>
      </c>
      <c r="G38" s="249">
        <f t="shared" si="18"/>
        <v>9.104704097116844E-3</v>
      </c>
      <c r="H38" s="250">
        <f t="shared" si="17"/>
        <v>97670.792731120076</v>
      </c>
      <c r="I38" s="250">
        <f t="shared" si="13"/>
        <v>889.26366674767633</v>
      </c>
      <c r="J38" s="251">
        <f t="shared" si="19"/>
        <v>486130.8044887312</v>
      </c>
      <c r="K38" s="251">
        <f t="shared" si="14"/>
        <v>3796864.860136515</v>
      </c>
      <c r="L38" s="589">
        <f t="shared" si="15"/>
        <v>38.874107130357608</v>
      </c>
      <c r="N38" s="418" t="s">
        <v>160</v>
      </c>
      <c r="O38" s="237">
        <f>J42*P25</f>
        <v>441037.05490868696</v>
      </c>
      <c r="P38" s="237">
        <f>SUM(O38,P39)</f>
        <v>1587854.5839432089</v>
      </c>
      <c r="Q38" s="219"/>
    </row>
    <row r="39" spans="1:17">
      <c r="A39" s="245"/>
      <c r="B39" s="245" t="s">
        <v>74</v>
      </c>
      <c r="C39" s="255">
        <f>h26_h28死亡数!BJ40</f>
        <v>24</v>
      </c>
      <c r="D39" s="250">
        <f t="shared" si="16"/>
        <v>8</v>
      </c>
      <c r="E39" s="255">
        <f>h27国調人口!BJ40</f>
        <v>3669</v>
      </c>
      <c r="F39" s="249">
        <f t="shared" si="12"/>
        <v>2.1804306350504225E-3</v>
      </c>
      <c r="G39" s="249">
        <f t="shared" si="18"/>
        <v>1.0843046896177825E-2</v>
      </c>
      <c r="H39" s="250">
        <f t="shared" si="17"/>
        <v>96781.5290643724</v>
      </c>
      <c r="I39" s="250">
        <f t="shared" si="13"/>
        <v>1049.4066583287931</v>
      </c>
      <c r="J39" s="251">
        <f t="shared" si="19"/>
        <v>481284.12867603998</v>
      </c>
      <c r="K39" s="251">
        <f t="shared" si="14"/>
        <v>3310734.0556477839</v>
      </c>
      <c r="L39" s="589">
        <f t="shared" si="15"/>
        <v>34.208325572596728</v>
      </c>
      <c r="N39" s="418" t="s">
        <v>1022</v>
      </c>
      <c r="O39" s="237">
        <f>J43*P26</f>
        <v>407578.38148842735</v>
      </c>
      <c r="P39" s="237">
        <f t="shared" ref="P39:P40" si="21">SUM(O39,P40)</f>
        <v>1146817.5290345219</v>
      </c>
    </row>
    <row r="40" spans="1:17">
      <c r="A40" s="245"/>
      <c r="B40" s="245" t="s">
        <v>75</v>
      </c>
      <c r="C40" s="255">
        <f>h26_h28死亡数!BJ41</f>
        <v>36</v>
      </c>
      <c r="D40" s="250">
        <f t="shared" si="16"/>
        <v>12</v>
      </c>
      <c r="E40" s="255">
        <f>h27国調人口!BJ41</f>
        <v>4132</v>
      </c>
      <c r="F40" s="249">
        <f t="shared" si="12"/>
        <v>2.9041626331074541E-3</v>
      </c>
      <c r="G40" s="249">
        <f t="shared" si="18"/>
        <v>1.4416146083613648E-2</v>
      </c>
      <c r="H40" s="250">
        <f t="shared" si="17"/>
        <v>95732.122406043607</v>
      </c>
      <c r="I40" s="250">
        <f t="shared" si="13"/>
        <v>1380.0882614999136</v>
      </c>
      <c r="J40" s="251">
        <f t="shared" si="19"/>
        <v>475210.39137646824</v>
      </c>
      <c r="K40" s="251">
        <f t="shared" si="14"/>
        <v>2829449.9269717438</v>
      </c>
      <c r="L40" s="589">
        <f t="shared" si="15"/>
        <v>29.555909300441034</v>
      </c>
      <c r="N40" s="418" t="s">
        <v>1023</v>
      </c>
      <c r="O40" s="237">
        <f>SUM(J44:J46)*P27</f>
        <v>739239.14754609449</v>
      </c>
      <c r="P40" s="237">
        <f t="shared" si="21"/>
        <v>739239.14754609449</v>
      </c>
    </row>
    <row r="41" spans="1:17">
      <c r="A41" s="245"/>
      <c r="B41" s="245" t="s">
        <v>76</v>
      </c>
      <c r="C41" s="255">
        <f>h26_h28死亡数!BJ42</f>
        <v>73</v>
      </c>
      <c r="D41" s="250">
        <f t="shared" si="16"/>
        <v>24.333333333333332</v>
      </c>
      <c r="E41" s="255">
        <f>h27国調人口!BJ42</f>
        <v>4565</v>
      </c>
      <c r="F41" s="249">
        <f t="shared" si="12"/>
        <v>5.3304125593282214E-3</v>
      </c>
      <c r="G41" s="249">
        <f t="shared" si="18"/>
        <v>2.6301567285173841E-2</v>
      </c>
      <c r="H41" s="250">
        <f t="shared" si="17"/>
        <v>94352.034144543693</v>
      </c>
      <c r="I41" s="250">
        <f t="shared" si="13"/>
        <v>2481.6063745457359</v>
      </c>
      <c r="J41" s="251">
        <f t="shared" si="19"/>
        <v>465556.15478635416</v>
      </c>
      <c r="K41" s="251">
        <f t="shared" si="14"/>
        <v>2354239.5355952755</v>
      </c>
      <c r="L41" s="589">
        <f t="shared" si="15"/>
        <v>24.951656389184688</v>
      </c>
      <c r="N41" s="219" t="s">
        <v>166</v>
      </c>
    </row>
    <row r="42" spans="1:17">
      <c r="A42" s="245"/>
      <c r="B42" s="245" t="s">
        <v>77</v>
      </c>
      <c r="C42" s="255">
        <f>h26_h28死亡数!BJ43</f>
        <v>78</v>
      </c>
      <c r="D42" s="250">
        <f t="shared" si="16"/>
        <v>26</v>
      </c>
      <c r="E42" s="255">
        <f>h27国調人口!BJ43</f>
        <v>3672</v>
      </c>
      <c r="F42" s="249">
        <f t="shared" si="12"/>
        <v>7.0806100217864921E-3</v>
      </c>
      <c r="G42" s="249">
        <f t="shared" si="18"/>
        <v>3.4787262510034785E-2</v>
      </c>
      <c r="H42" s="250">
        <f t="shared" si="17"/>
        <v>91870.427769997958</v>
      </c>
      <c r="I42" s="250">
        <f t="shared" si="13"/>
        <v>3195.9206877441175</v>
      </c>
      <c r="J42" s="251">
        <f t="shared" si="19"/>
        <v>451362.33713062946</v>
      </c>
      <c r="K42" s="251">
        <f t="shared" si="14"/>
        <v>1888683.3808089215</v>
      </c>
      <c r="L42" s="589">
        <f t="shared" si="15"/>
        <v>20.558121113110865</v>
      </c>
      <c r="N42" s="420"/>
      <c r="O42" s="256" t="s">
        <v>122</v>
      </c>
      <c r="P42" s="256" t="s">
        <v>123</v>
      </c>
    </row>
    <row r="43" spans="1:17">
      <c r="A43" s="245"/>
      <c r="B43" s="245" t="s">
        <v>78</v>
      </c>
      <c r="C43" s="255">
        <f>h26_h28死亡数!BJ44</f>
        <v>145</v>
      </c>
      <c r="D43" s="250">
        <f t="shared" si="16"/>
        <v>48.333333333333336</v>
      </c>
      <c r="E43" s="255">
        <f>h27国調人口!BJ44</f>
        <v>3333</v>
      </c>
      <c r="F43" s="249">
        <f t="shared" si="12"/>
        <v>1.4501450145014503E-2</v>
      </c>
      <c r="G43" s="249">
        <f t="shared" si="18"/>
        <v>6.9970564107513386E-2</v>
      </c>
      <c r="H43" s="250">
        <f t="shared" si="17"/>
        <v>88674.50708225384</v>
      </c>
      <c r="I43" s="250">
        <f t="shared" si="13"/>
        <v>6204.6052825009829</v>
      </c>
      <c r="J43" s="251">
        <f t="shared" si="19"/>
        <v>427861.02220501681</v>
      </c>
      <c r="K43" s="251">
        <f t="shared" si="14"/>
        <v>1437321.0436782921</v>
      </c>
      <c r="L43" s="589">
        <f t="shared" si="15"/>
        <v>16.208954421872832</v>
      </c>
      <c r="N43" s="256" t="s">
        <v>167</v>
      </c>
      <c r="O43" s="257">
        <f>L19</f>
        <v>19.705656970678252</v>
      </c>
      <c r="P43" s="257">
        <f>L41</f>
        <v>24.951656389184688</v>
      </c>
      <c r="Q43" s="222" t="s">
        <v>168</v>
      </c>
    </row>
    <row r="44" spans="1:17">
      <c r="A44" s="245"/>
      <c r="B44" s="245" t="s">
        <v>79</v>
      </c>
      <c r="C44" s="255">
        <f>h26_h28死亡数!BJ45</f>
        <v>332</v>
      </c>
      <c r="D44" s="250">
        <f t="shared" si="16"/>
        <v>110.66666666666667</v>
      </c>
      <c r="E44" s="255">
        <f>h27国調人口!BJ45</f>
        <v>3444</v>
      </c>
      <c r="F44" s="249">
        <f t="shared" si="12"/>
        <v>3.2133178474641894E-2</v>
      </c>
      <c r="G44" s="249">
        <f t="shared" si="18"/>
        <v>0.14871886758645406</v>
      </c>
      <c r="H44" s="250">
        <f t="shared" si="17"/>
        <v>82469.901799752857</v>
      </c>
      <c r="I44" s="250">
        <f t="shared" si="13"/>
        <v>12264.830405625311</v>
      </c>
      <c r="J44" s="251">
        <f t="shared" si="19"/>
        <v>381687.43298470101</v>
      </c>
      <c r="K44" s="251">
        <f t="shared" si="14"/>
        <v>1009460.0214732754</v>
      </c>
      <c r="L44" s="589">
        <f t="shared" si="15"/>
        <v>12.240344652335944</v>
      </c>
      <c r="N44" s="256" t="s">
        <v>169</v>
      </c>
      <c r="O44" s="258">
        <f>P31/H19</f>
        <v>16.122146781025663</v>
      </c>
      <c r="P44" s="258">
        <f>P37/H41</f>
        <v>21.701680089343579</v>
      </c>
      <c r="Q44" s="222" t="s">
        <v>170</v>
      </c>
    </row>
    <row r="45" spans="1:17">
      <c r="A45" s="245"/>
      <c r="B45" s="245" t="s">
        <v>80</v>
      </c>
      <c r="C45" s="255">
        <f>h26_h28死亡数!BJ46</f>
        <v>536</v>
      </c>
      <c r="D45" s="250">
        <f t="shared" si="16"/>
        <v>178.66666666666666</v>
      </c>
      <c r="E45" s="255">
        <f>h27国調人口!BJ46</f>
        <v>2745</v>
      </c>
      <c r="F45" s="249">
        <f t="shared" si="12"/>
        <v>6.5088038858530664E-2</v>
      </c>
      <c r="G45" s="249">
        <f t="shared" si="18"/>
        <v>0.27989556135770233</v>
      </c>
      <c r="H45" s="250">
        <f t="shared" si="17"/>
        <v>70205.071394127546</v>
      </c>
      <c r="I45" s="250">
        <f t="shared" si="13"/>
        <v>19650.087868016897</v>
      </c>
      <c r="J45" s="251">
        <f t="shared" si="19"/>
        <v>301900.13730059547</v>
      </c>
      <c r="K45" s="251">
        <f t="shared" si="14"/>
        <v>627772.58848857437</v>
      </c>
      <c r="L45" s="589">
        <f t="shared" si="15"/>
        <v>8.9419834781492114</v>
      </c>
      <c r="N45" s="256" t="s">
        <v>171</v>
      </c>
      <c r="O45" s="257">
        <f>O43-O44</f>
        <v>3.5835101896525892</v>
      </c>
      <c r="P45" s="257">
        <f>P43-P44</f>
        <v>3.2499762998411086</v>
      </c>
      <c r="Q45" s="222" t="s">
        <v>172</v>
      </c>
    </row>
    <row r="46" spans="1:17">
      <c r="A46" s="245"/>
      <c r="B46" s="245" t="s">
        <v>100</v>
      </c>
      <c r="C46" s="255">
        <f>h26_h28死亡数!BJ47</f>
        <v>915</v>
      </c>
      <c r="D46" s="250">
        <f t="shared" si="16"/>
        <v>305</v>
      </c>
      <c r="E46" s="255">
        <f>h27国調人口!BJ47</f>
        <v>1966</v>
      </c>
      <c r="F46" s="249">
        <f t="shared" si="12"/>
        <v>0.15513733468972532</v>
      </c>
      <c r="G46" s="249">
        <f t="shared" si="18"/>
        <v>0.55891515484698551</v>
      </c>
      <c r="H46" s="250">
        <f t="shared" si="17"/>
        <v>50554.983526110649</v>
      </c>
      <c r="I46" s="250">
        <f t="shared" si="13"/>
        <v>50554.983526110649</v>
      </c>
      <c r="J46" s="251">
        <f>I46/F46</f>
        <v>325872.45118797885</v>
      </c>
      <c r="K46" s="251">
        <f>J46</f>
        <v>325872.45118797885</v>
      </c>
      <c r="L46" s="589">
        <f t="shared" si="15"/>
        <v>6.445901639344263</v>
      </c>
      <c r="N46" s="256" t="s">
        <v>173</v>
      </c>
      <c r="O46" s="257">
        <f>L5</f>
        <v>80.44857319055582</v>
      </c>
      <c r="P46" s="257">
        <f>L27</f>
        <v>87.497409370464553</v>
      </c>
      <c r="Q46" s="222" t="s">
        <v>174</v>
      </c>
    </row>
    <row r="47" spans="1:17">
      <c r="A47" s="229"/>
      <c r="B47" s="265" t="s">
        <v>101</v>
      </c>
      <c r="C47" s="266">
        <f>SUM(C27:C46)</f>
        <v>2192</v>
      </c>
      <c r="D47" s="266">
        <f>SUM(D27:D46)</f>
        <v>730.66666666666663</v>
      </c>
      <c r="E47" s="266">
        <f>SUM(E27:E46)</f>
        <v>55597</v>
      </c>
      <c r="F47" s="267"/>
      <c r="G47" s="267"/>
      <c r="H47" s="266"/>
      <c r="I47" s="265"/>
      <c r="J47" s="268"/>
      <c r="K47" s="268"/>
      <c r="L47" s="257"/>
      <c r="N47" s="256" t="s">
        <v>175</v>
      </c>
      <c r="O47" s="257">
        <f>O46-O45</f>
        <v>76.865063000903234</v>
      </c>
      <c r="P47" s="257">
        <f>P46-P45</f>
        <v>84.247433070623444</v>
      </c>
      <c r="Q47" s="222" t="s">
        <v>176</v>
      </c>
    </row>
    <row r="50" spans="1:12">
      <c r="C50" s="219" t="s">
        <v>122</v>
      </c>
      <c r="D50" s="219" t="s">
        <v>123</v>
      </c>
      <c r="E50" s="221"/>
      <c r="F50" s="220"/>
      <c r="G50" s="219"/>
      <c r="H50" s="222"/>
      <c r="I50" s="222"/>
      <c r="J50" s="223"/>
      <c r="L50" s="259"/>
    </row>
    <row r="51" spans="1:12">
      <c r="A51" s="219" t="s">
        <v>103</v>
      </c>
      <c r="B51" s="219" t="s">
        <v>1067</v>
      </c>
      <c r="C51" s="220">
        <f>C5</f>
        <v>2</v>
      </c>
      <c r="D51" s="220">
        <f>C27</f>
        <v>1</v>
      </c>
      <c r="E51" s="221"/>
      <c r="F51" s="220"/>
      <c r="G51" s="219"/>
      <c r="H51" s="222"/>
      <c r="I51" s="222"/>
      <c r="J51" s="223"/>
      <c r="L51" s="259"/>
    </row>
    <row r="52" spans="1:12">
      <c r="A52" s="219" t="s">
        <v>104</v>
      </c>
      <c r="B52" s="219" t="s">
        <v>1067</v>
      </c>
      <c r="C52" s="260">
        <f>SUM(篠山市!C52,丹波市!C52)</f>
        <v>587</v>
      </c>
      <c r="D52" s="260">
        <f>SUM(篠山市!D52,丹波市!D52)</f>
        <v>539</v>
      </c>
      <c r="E52" s="221"/>
      <c r="F52" s="220"/>
      <c r="G52" s="219"/>
      <c r="H52" s="222"/>
      <c r="I52" s="222"/>
      <c r="J52" s="223"/>
      <c r="L52" s="259"/>
    </row>
    <row r="53" spans="1:12">
      <c r="A53" s="219" t="s">
        <v>105</v>
      </c>
      <c r="C53" s="261">
        <f>C51/C52</f>
        <v>3.4071550255536627E-3</v>
      </c>
      <c r="D53" s="261">
        <f>D51/D52</f>
        <v>1.8552875695732839E-3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185</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586">
        <f>SUM(洲本市!O3,南あわじ市!O3,淡路市!O3)</f>
        <v>6211</v>
      </c>
      <c r="P3" s="586">
        <f>SUM(洲本市!P3,南あわじ市!P3,淡路市!P3)</f>
        <v>6285</v>
      </c>
      <c r="Q3" s="237">
        <f>SUM(O3:P3)</f>
        <v>12496</v>
      </c>
    </row>
    <row r="4" spans="1:17">
      <c r="A4" s="229"/>
      <c r="B4" s="229"/>
      <c r="C4" s="230" t="s">
        <v>1065</v>
      </c>
      <c r="D4" s="231" t="s">
        <v>1064</v>
      </c>
      <c r="E4" s="232" t="s">
        <v>410</v>
      </c>
      <c r="F4" s="233"/>
      <c r="G4" s="233"/>
      <c r="H4" s="234"/>
      <c r="I4" s="229"/>
      <c r="J4" s="235" t="s">
        <v>97</v>
      </c>
      <c r="K4" s="235" t="s">
        <v>98</v>
      </c>
      <c r="L4" s="588"/>
      <c r="N4" s="418" t="s">
        <v>160</v>
      </c>
      <c r="O4" s="586">
        <f>SUM(洲本市!O4,南あわじ市!O4,淡路市!O4)</f>
        <v>4324</v>
      </c>
      <c r="P4" s="586">
        <f>SUM(洲本市!P4,南あわじ市!P4,淡路市!P4)</f>
        <v>4887</v>
      </c>
      <c r="Q4" s="237">
        <f>SUM(O4:P4)</f>
        <v>9211</v>
      </c>
    </row>
    <row r="5" spans="1:17">
      <c r="A5" s="225" t="s">
        <v>99</v>
      </c>
      <c r="B5" s="225" t="s">
        <v>85</v>
      </c>
      <c r="C5" s="254">
        <f>h26_h28死亡数!BK4</f>
        <v>1</v>
      </c>
      <c r="D5" s="239">
        <f>SUM(C5:C5)/3</f>
        <v>0.33333333333333331</v>
      </c>
      <c r="E5" s="254">
        <f>h27国調人口!BK4</f>
        <v>433</v>
      </c>
      <c r="F5" s="227">
        <f t="shared" ref="F5:F24" si="0">D5/E5</f>
        <v>7.6982294072363352E-4</v>
      </c>
      <c r="G5" s="241">
        <f>C53</f>
        <v>2.352941176470588E-3</v>
      </c>
      <c r="H5" s="226">
        <v>100000</v>
      </c>
      <c r="I5" s="226">
        <f t="shared" ref="I5:I24" si="1">H5-H6</f>
        <v>235.29411764704855</v>
      </c>
      <c r="J5" s="242">
        <f>H6+I5/2</f>
        <v>99882.352941176476</v>
      </c>
      <c r="K5" s="242">
        <f t="shared" ref="K5:K23" si="2">J5+K6</f>
        <v>8011839.6837515943</v>
      </c>
      <c r="L5" s="587">
        <f t="shared" ref="L5:L24" si="3">K5/H5</f>
        <v>80.118396837515945</v>
      </c>
      <c r="N5" s="418" t="s">
        <v>1022</v>
      </c>
      <c r="O5" s="586">
        <f>SUM(洲本市!O5,南あわじ市!O5,淡路市!O5)</f>
        <v>3532</v>
      </c>
      <c r="P5" s="586">
        <f>SUM(洲本市!P5,南あわじ市!P5,淡路市!P5)</f>
        <v>4434</v>
      </c>
      <c r="Q5" s="237">
        <f>SUM(O5:P5)</f>
        <v>7966</v>
      </c>
    </row>
    <row r="6" spans="1:17">
      <c r="A6" s="245"/>
      <c r="B6" s="245" t="s">
        <v>86</v>
      </c>
      <c r="C6" s="255">
        <f>h26_h28死亡数!BK5</f>
        <v>0</v>
      </c>
      <c r="D6" s="247">
        <f t="shared" ref="D6:D24" si="4">SUM(C6:C6)/3</f>
        <v>0</v>
      </c>
      <c r="E6" s="255">
        <f>h27国調人口!BK5</f>
        <v>1938</v>
      </c>
      <c r="F6" s="249">
        <f t="shared" si="0"/>
        <v>0</v>
      </c>
      <c r="G6" s="249">
        <f>F6*4/(1+2*F6)</f>
        <v>0</v>
      </c>
      <c r="H6" s="250">
        <f t="shared" ref="H6:H24" si="5">(1-G5)*H5</f>
        <v>99764.705882352951</v>
      </c>
      <c r="I6" s="250">
        <f t="shared" si="1"/>
        <v>0</v>
      </c>
      <c r="J6" s="251">
        <f>(H7+I6/2)*4</f>
        <v>399058.82352941181</v>
      </c>
      <c r="K6" s="251">
        <f t="shared" si="2"/>
        <v>7911957.3308104174</v>
      </c>
      <c r="L6" s="589">
        <f t="shared" si="3"/>
        <v>79.306176075340261</v>
      </c>
      <c r="N6" s="418" t="s">
        <v>1023</v>
      </c>
      <c r="O6" s="586">
        <f>SUM(洲本市!O6,南あわじ市!O6,淡路市!O6)</f>
        <v>5995</v>
      </c>
      <c r="P6" s="586">
        <f>SUM(洲本市!P6,南あわじ市!P6,淡路市!P6)</f>
        <v>10789</v>
      </c>
      <c r="Q6" s="237">
        <f>SUM(O6:P6)</f>
        <v>16784</v>
      </c>
    </row>
    <row r="7" spans="1:17">
      <c r="A7" s="245"/>
      <c r="B7" s="245" t="s">
        <v>84</v>
      </c>
      <c r="C7" s="255">
        <f>h26_h28死亡数!BK6</f>
        <v>0</v>
      </c>
      <c r="D7" s="247">
        <f t="shared" si="4"/>
        <v>0</v>
      </c>
      <c r="E7" s="255">
        <f>h27国調人口!BK6</f>
        <v>2679</v>
      </c>
      <c r="F7" s="249">
        <f t="shared" si="0"/>
        <v>0</v>
      </c>
      <c r="G7" s="249">
        <f t="shared" ref="G7:G24" si="6">F7*5/(1+2.5*F7)</f>
        <v>0</v>
      </c>
      <c r="H7" s="250">
        <f t="shared" si="5"/>
        <v>99764.705882352951</v>
      </c>
      <c r="I7" s="250">
        <f t="shared" si="1"/>
        <v>0</v>
      </c>
      <c r="J7" s="251">
        <f t="shared" ref="J7:J23" si="7">(H8+I7/2)*5</f>
        <v>498823.52941176476</v>
      </c>
      <c r="K7" s="251">
        <f t="shared" si="2"/>
        <v>7512898.5072810054</v>
      </c>
      <c r="L7" s="589">
        <f t="shared" si="3"/>
        <v>75.306176075340261</v>
      </c>
      <c r="N7" s="418" t="s">
        <v>62</v>
      </c>
      <c r="O7" s="237">
        <f>SUM(O3:O6)</f>
        <v>20062</v>
      </c>
      <c r="P7" s="237">
        <f t="shared" ref="P7:Q7" si="8">SUM(P3:P6)</f>
        <v>26395</v>
      </c>
      <c r="Q7" s="237">
        <f t="shared" si="8"/>
        <v>46457</v>
      </c>
    </row>
    <row r="8" spans="1:17">
      <c r="A8" s="245"/>
      <c r="B8" s="245" t="s">
        <v>65</v>
      </c>
      <c r="C8" s="255">
        <f>h26_h28死亡数!BK7</f>
        <v>1</v>
      </c>
      <c r="D8" s="247">
        <f t="shared" si="4"/>
        <v>0.33333333333333331</v>
      </c>
      <c r="E8" s="255">
        <f>h27国調人口!BK7</f>
        <v>3051</v>
      </c>
      <c r="F8" s="249">
        <f t="shared" si="0"/>
        <v>1.0925379656943078E-4</v>
      </c>
      <c r="G8" s="249">
        <f t="shared" si="6"/>
        <v>5.4611981868822026E-4</v>
      </c>
      <c r="H8" s="250">
        <f t="shared" si="5"/>
        <v>99764.705882352951</v>
      </c>
      <c r="I8" s="250">
        <f t="shared" si="1"/>
        <v>54.483483087955392</v>
      </c>
      <c r="J8" s="251">
        <f t="shared" si="7"/>
        <v>498687.32070404483</v>
      </c>
      <c r="K8" s="251">
        <f t="shared" si="2"/>
        <v>7014074.9778692406</v>
      </c>
      <c r="L8" s="589">
        <f t="shared" si="3"/>
        <v>70.306176075340261</v>
      </c>
      <c r="N8" s="479" t="s">
        <v>161</v>
      </c>
      <c r="O8" s="479"/>
      <c r="P8" s="479"/>
      <c r="Q8" s="479"/>
    </row>
    <row r="9" spans="1:17">
      <c r="A9" s="245"/>
      <c r="B9" s="245" t="s">
        <v>66</v>
      </c>
      <c r="C9" s="255">
        <f>h26_h28死亡数!BK8</f>
        <v>3</v>
      </c>
      <c r="D9" s="247">
        <f t="shared" si="4"/>
        <v>1</v>
      </c>
      <c r="E9" s="255">
        <f>h27国調人口!BK8</f>
        <v>2847</v>
      </c>
      <c r="F9" s="249">
        <f t="shared" si="0"/>
        <v>3.5124692658939234E-4</v>
      </c>
      <c r="G9" s="249">
        <f t="shared" si="6"/>
        <v>1.7546938059308649E-3</v>
      </c>
      <c r="H9" s="250">
        <f t="shared" si="5"/>
        <v>99710.222399264996</v>
      </c>
      <c r="I9" s="250">
        <f t="shared" si="1"/>
        <v>174.96090963197639</v>
      </c>
      <c r="J9" s="251">
        <f t="shared" si="7"/>
        <v>498113.70972224505</v>
      </c>
      <c r="K9" s="251">
        <f t="shared" si="2"/>
        <v>6515387.6571651958</v>
      </c>
      <c r="L9" s="589">
        <f t="shared" si="3"/>
        <v>65.343226605953532</v>
      </c>
      <c r="N9" s="418" t="s">
        <v>158</v>
      </c>
      <c r="O9" s="237" t="s">
        <v>122</v>
      </c>
      <c r="P9" s="237" t="s">
        <v>123</v>
      </c>
      <c r="Q9" s="237" t="s">
        <v>62</v>
      </c>
    </row>
    <row r="10" spans="1:17">
      <c r="A10" s="245"/>
      <c r="B10" s="245" t="s">
        <v>67</v>
      </c>
      <c r="C10" s="255">
        <f>h26_h28死亡数!BK9</f>
        <v>3</v>
      </c>
      <c r="D10" s="247">
        <f t="shared" si="4"/>
        <v>1</v>
      </c>
      <c r="E10" s="255">
        <f>h27国調人口!BK9</f>
        <v>2090</v>
      </c>
      <c r="F10" s="249">
        <f t="shared" si="0"/>
        <v>4.7846889952153111E-4</v>
      </c>
      <c r="G10" s="249">
        <f t="shared" si="6"/>
        <v>2.3894862604540022E-3</v>
      </c>
      <c r="H10" s="250">
        <f t="shared" si="5"/>
        <v>99535.26148963302</v>
      </c>
      <c r="I10" s="250">
        <f t="shared" si="1"/>
        <v>237.838139760177</v>
      </c>
      <c r="J10" s="251">
        <f t="shared" si="7"/>
        <v>497081.71209876472</v>
      </c>
      <c r="K10" s="251">
        <f t="shared" si="2"/>
        <v>6017273.9474429507</v>
      </c>
      <c r="L10" s="589">
        <f t="shared" si="3"/>
        <v>60.45369105771298</v>
      </c>
      <c r="N10" s="418" t="s">
        <v>159</v>
      </c>
      <c r="O10" s="586">
        <f>SUM(洲本市!O10,南あわじ市!O10,淡路市!O10)</f>
        <v>136</v>
      </c>
      <c r="P10" s="586">
        <f>SUM(洲本市!P10,南あわじ市!P10,淡路市!P10)</f>
        <v>60</v>
      </c>
      <c r="Q10" s="237">
        <f>SUM(O10:P10)</f>
        <v>196</v>
      </c>
    </row>
    <row r="11" spans="1:17">
      <c r="A11" s="245"/>
      <c r="B11" s="245" t="s">
        <v>68</v>
      </c>
      <c r="C11" s="255">
        <f>h26_h28死亡数!BK10</f>
        <v>10</v>
      </c>
      <c r="D11" s="247">
        <f t="shared" si="4"/>
        <v>3.3333333333333335</v>
      </c>
      <c r="E11" s="255">
        <f>h27国調人口!BK10</f>
        <v>2572</v>
      </c>
      <c r="F11" s="249">
        <f t="shared" si="0"/>
        <v>1.2960082944530845E-3</v>
      </c>
      <c r="G11" s="249">
        <f t="shared" si="6"/>
        <v>6.4591138095853248E-3</v>
      </c>
      <c r="H11" s="250">
        <f t="shared" si="5"/>
        <v>99297.423349872843</v>
      </c>
      <c r="I11" s="250">
        <f t="shared" si="1"/>
        <v>641.37335841539607</v>
      </c>
      <c r="J11" s="251">
        <f t="shared" si="7"/>
        <v>494883.68335332576</v>
      </c>
      <c r="K11" s="251">
        <f t="shared" si="2"/>
        <v>5520192.2353441864</v>
      </c>
      <c r="L11" s="589">
        <f t="shared" si="3"/>
        <v>55.592502293779361</v>
      </c>
      <c r="N11" s="418" t="s">
        <v>160</v>
      </c>
      <c r="O11" s="586">
        <f>SUM(洲本市!O11,南あわじ市!O11,淡路市!O11)</f>
        <v>192</v>
      </c>
      <c r="P11" s="586">
        <f>SUM(洲本市!P11,南あわじ市!P11,淡路市!P11)</f>
        <v>110</v>
      </c>
      <c r="Q11" s="237">
        <f>SUM(O11:P11)</f>
        <v>302</v>
      </c>
    </row>
    <row r="12" spans="1:17">
      <c r="A12" s="245"/>
      <c r="B12" s="245" t="s">
        <v>69</v>
      </c>
      <c r="C12" s="255">
        <f>h26_h28死亡数!BK11</f>
        <v>11</v>
      </c>
      <c r="D12" s="247">
        <f t="shared" si="4"/>
        <v>3.6666666666666665</v>
      </c>
      <c r="E12" s="255">
        <f>h27国調人口!BK11</f>
        <v>3072</v>
      </c>
      <c r="F12" s="249">
        <f t="shared" si="0"/>
        <v>1.1935763888888888E-3</v>
      </c>
      <c r="G12" s="249">
        <f t="shared" si="6"/>
        <v>5.9501271163520299E-3</v>
      </c>
      <c r="H12" s="250">
        <f t="shared" si="5"/>
        <v>98656.049991457447</v>
      </c>
      <c r="I12" s="250">
        <f t="shared" si="1"/>
        <v>587.01603824635094</v>
      </c>
      <c r="J12" s="251">
        <f t="shared" si="7"/>
        <v>491812.70986167132</v>
      </c>
      <c r="K12" s="251">
        <f t="shared" si="2"/>
        <v>5025308.5519908611</v>
      </c>
      <c r="L12" s="589">
        <f t="shared" si="3"/>
        <v>50.937662235879081</v>
      </c>
      <c r="N12" s="418" t="s">
        <v>1022</v>
      </c>
      <c r="O12" s="586">
        <f>SUM(洲本市!O12,南あわじ市!O12,淡路市!O12)</f>
        <v>960</v>
      </c>
      <c r="P12" s="586">
        <f>SUM(洲本市!P12,南あわじ市!P12,淡路市!P12)</f>
        <v>231</v>
      </c>
      <c r="Q12" s="237">
        <f>SUM(O12:P12)</f>
        <v>1191</v>
      </c>
    </row>
    <row r="13" spans="1:17">
      <c r="A13" s="245"/>
      <c r="B13" s="245" t="s">
        <v>70</v>
      </c>
      <c r="C13" s="255">
        <f>h26_h28死亡数!BK12</f>
        <v>14</v>
      </c>
      <c r="D13" s="247">
        <f t="shared" si="4"/>
        <v>4.666666666666667</v>
      </c>
      <c r="E13" s="255">
        <f>h27国調人口!BK12</f>
        <v>3694</v>
      </c>
      <c r="F13" s="249">
        <f t="shared" si="0"/>
        <v>1.2633098718642845E-3</v>
      </c>
      <c r="G13" s="249">
        <f t="shared" si="6"/>
        <v>6.2966627687325721E-3</v>
      </c>
      <c r="H13" s="250">
        <f t="shared" si="5"/>
        <v>98069.033953211096</v>
      </c>
      <c r="I13" s="250">
        <f t="shared" si="1"/>
        <v>617.50763485874631</v>
      </c>
      <c r="J13" s="251">
        <f t="shared" si="7"/>
        <v>488801.40067890863</v>
      </c>
      <c r="K13" s="251">
        <f t="shared" si="2"/>
        <v>4533495.8421291895</v>
      </c>
      <c r="L13" s="589">
        <f t="shared" si="3"/>
        <v>46.227597635887065</v>
      </c>
      <c r="N13" s="418" t="s">
        <v>1023</v>
      </c>
      <c r="O13" s="586">
        <f>SUM(洲本市!O13,南あわじ市!O13,淡路市!O13)</f>
        <v>2110</v>
      </c>
      <c r="P13" s="586">
        <f>SUM(洲本市!P13,南あわじ市!P13,淡路市!P13)</f>
        <v>2758</v>
      </c>
      <c r="Q13" s="237">
        <f>SUM(O13:P13)</f>
        <v>4868</v>
      </c>
    </row>
    <row r="14" spans="1:17">
      <c r="A14" s="245"/>
      <c r="B14" s="245" t="s">
        <v>71</v>
      </c>
      <c r="C14" s="255">
        <f>h26_h28死亡数!BK13</f>
        <v>13</v>
      </c>
      <c r="D14" s="247">
        <f t="shared" si="4"/>
        <v>4.333333333333333</v>
      </c>
      <c r="E14" s="255">
        <f>h27国調人口!BK13</f>
        <v>4408</v>
      </c>
      <c r="F14" s="249">
        <f t="shared" si="0"/>
        <v>9.8306110102843315E-4</v>
      </c>
      <c r="G14" s="249">
        <f t="shared" si="6"/>
        <v>4.9032550069777097E-3</v>
      </c>
      <c r="H14" s="250">
        <f t="shared" si="5"/>
        <v>97451.526318352349</v>
      </c>
      <c r="I14" s="250">
        <f t="shared" si="1"/>
        <v>477.82968435809016</v>
      </c>
      <c r="J14" s="251">
        <f t="shared" si="7"/>
        <v>486063.05738086649</v>
      </c>
      <c r="K14" s="251">
        <f t="shared" si="2"/>
        <v>4044694.4414502811</v>
      </c>
      <c r="L14" s="589">
        <f t="shared" si="3"/>
        <v>41.504680267779172</v>
      </c>
      <c r="N14" s="418" t="s">
        <v>62</v>
      </c>
      <c r="O14" s="237">
        <f>SUM(O10:O13)</f>
        <v>3398</v>
      </c>
      <c r="P14" s="237">
        <f t="shared" ref="P14:Q14" si="9">SUM(P10:P13)</f>
        <v>3159</v>
      </c>
      <c r="Q14" s="237">
        <f t="shared" si="9"/>
        <v>6557</v>
      </c>
    </row>
    <row r="15" spans="1:17">
      <c r="A15" s="245"/>
      <c r="B15" s="245" t="s">
        <v>72</v>
      </c>
      <c r="C15" s="255">
        <f>h26_h28死亡数!BK14</f>
        <v>20</v>
      </c>
      <c r="D15" s="247">
        <f t="shared" si="4"/>
        <v>6.666666666666667</v>
      </c>
      <c r="E15" s="255">
        <f>h27国調人口!BK14</f>
        <v>3890</v>
      </c>
      <c r="F15" s="249">
        <f t="shared" si="0"/>
        <v>1.7137960582690661E-3</v>
      </c>
      <c r="G15" s="249">
        <f t="shared" si="6"/>
        <v>8.5324232081911266E-3</v>
      </c>
      <c r="H15" s="250">
        <f t="shared" si="5"/>
        <v>96973.696633994259</v>
      </c>
      <c r="I15" s="250">
        <f t="shared" si="1"/>
        <v>827.42061974397802</v>
      </c>
      <c r="J15" s="251">
        <f t="shared" si="7"/>
        <v>482799.93162061134</v>
      </c>
      <c r="K15" s="251">
        <f t="shared" si="2"/>
        <v>3558631.3840694148</v>
      </c>
      <c r="L15" s="589">
        <f t="shared" si="3"/>
        <v>36.696872529266166</v>
      </c>
      <c r="N15" s="479" t="s">
        <v>162</v>
      </c>
      <c r="O15" s="479"/>
      <c r="P15" s="479"/>
      <c r="Q15" s="479"/>
    </row>
    <row r="16" spans="1:17">
      <c r="A16" s="245"/>
      <c r="B16" s="245" t="s">
        <v>73</v>
      </c>
      <c r="C16" s="255">
        <f>h26_h28死亡数!BK15</f>
        <v>39</v>
      </c>
      <c r="D16" s="247">
        <f t="shared" si="4"/>
        <v>13</v>
      </c>
      <c r="E16" s="255">
        <f>h27国調人口!BK15</f>
        <v>3895</v>
      </c>
      <c r="F16" s="249">
        <f t="shared" si="0"/>
        <v>3.337612323491656E-3</v>
      </c>
      <c r="G16" s="249">
        <f t="shared" si="6"/>
        <v>1.6549968173138131E-2</v>
      </c>
      <c r="H16" s="250">
        <f t="shared" si="5"/>
        <v>96146.276014250281</v>
      </c>
      <c r="I16" s="250">
        <f t="shared" si="1"/>
        <v>1591.217808001602</v>
      </c>
      <c r="J16" s="251">
        <f t="shared" si="7"/>
        <v>476753.33555124747</v>
      </c>
      <c r="K16" s="251">
        <f t="shared" si="2"/>
        <v>3075831.4524488035</v>
      </c>
      <c r="L16" s="589">
        <f t="shared" si="3"/>
        <v>31.991165752409593</v>
      </c>
      <c r="N16" s="418" t="s">
        <v>158</v>
      </c>
      <c r="O16" s="237" t="s">
        <v>122</v>
      </c>
      <c r="P16" s="237" t="s">
        <v>123</v>
      </c>
      <c r="Q16" s="237" t="s">
        <v>62</v>
      </c>
    </row>
    <row r="17" spans="1:17">
      <c r="A17" s="245"/>
      <c r="B17" s="245" t="s">
        <v>74</v>
      </c>
      <c r="C17" s="255">
        <f>h26_h28死亡数!BK16</f>
        <v>82</v>
      </c>
      <c r="D17" s="247">
        <f t="shared" si="4"/>
        <v>27.333333333333332</v>
      </c>
      <c r="E17" s="255">
        <f>h27国調人口!BK16</f>
        <v>4304</v>
      </c>
      <c r="F17" s="249">
        <f t="shared" si="0"/>
        <v>6.3506815365551418E-3</v>
      </c>
      <c r="G17" s="249">
        <f t="shared" si="6"/>
        <v>3.1257147213539678E-2</v>
      </c>
      <c r="H17" s="250">
        <f t="shared" si="5"/>
        <v>94555.058206248679</v>
      </c>
      <c r="I17" s="250">
        <f t="shared" si="1"/>
        <v>2955.5213741375337</v>
      </c>
      <c r="J17" s="251">
        <f t="shared" si="7"/>
        <v>465386.4875958995</v>
      </c>
      <c r="K17" s="251">
        <f t="shared" si="2"/>
        <v>2599078.116897556</v>
      </c>
      <c r="L17" s="589">
        <f t="shared" si="3"/>
        <v>27.487457214909689</v>
      </c>
      <c r="N17" s="418" t="s">
        <v>159</v>
      </c>
      <c r="O17" s="253">
        <f t="shared" ref="O17:Q20" si="10">O10/O3</f>
        <v>2.1896635002415069E-2</v>
      </c>
      <c r="P17" s="253">
        <f t="shared" si="10"/>
        <v>9.5465393794749408E-3</v>
      </c>
      <c r="Q17" s="253">
        <f t="shared" si="10"/>
        <v>1.5685019206145966E-2</v>
      </c>
    </row>
    <row r="18" spans="1:17">
      <c r="A18" s="245"/>
      <c r="B18" s="245" t="s">
        <v>75</v>
      </c>
      <c r="C18" s="255">
        <f>h26_h28死亡数!BK17</f>
        <v>135</v>
      </c>
      <c r="D18" s="247">
        <f t="shared" si="4"/>
        <v>45</v>
      </c>
      <c r="E18" s="255">
        <f>h27国調人口!BK17</f>
        <v>5310</v>
      </c>
      <c r="F18" s="249">
        <f t="shared" si="0"/>
        <v>8.4745762711864406E-3</v>
      </c>
      <c r="G18" s="249">
        <f t="shared" si="6"/>
        <v>4.1493775933609957E-2</v>
      </c>
      <c r="H18" s="250">
        <f t="shared" si="5"/>
        <v>91599.536832111145</v>
      </c>
      <c r="I18" s="250">
        <f t="shared" si="1"/>
        <v>3800.8106569340744</v>
      </c>
      <c r="J18" s="251">
        <f t="shared" si="7"/>
        <v>448495.65751822054</v>
      </c>
      <c r="K18" s="251">
        <f t="shared" si="2"/>
        <v>2133691.6293016565</v>
      </c>
      <c r="L18" s="589">
        <f t="shared" si="3"/>
        <v>23.293694521757335</v>
      </c>
      <c r="N18" s="418" t="s">
        <v>160</v>
      </c>
      <c r="O18" s="253">
        <f t="shared" si="10"/>
        <v>4.4403330249768731E-2</v>
      </c>
      <c r="P18" s="253">
        <f t="shared" si="10"/>
        <v>2.2508696541845712E-2</v>
      </c>
      <c r="Q18" s="253">
        <f t="shared" si="10"/>
        <v>3.2786885245901641E-2</v>
      </c>
    </row>
    <row r="19" spans="1:17">
      <c r="A19" s="245"/>
      <c r="B19" s="245" t="s">
        <v>76</v>
      </c>
      <c r="C19" s="255">
        <f>h26_h28死亡数!BK18</f>
        <v>262</v>
      </c>
      <c r="D19" s="247">
        <f t="shared" si="4"/>
        <v>87.333333333333329</v>
      </c>
      <c r="E19" s="255">
        <f>h27国調人口!BK18</f>
        <v>6211</v>
      </c>
      <c r="F19" s="249">
        <f t="shared" si="0"/>
        <v>1.4061074437825363E-2</v>
      </c>
      <c r="G19" s="249">
        <f t="shared" si="6"/>
        <v>6.7917876399834085E-2</v>
      </c>
      <c r="H19" s="250">
        <f t="shared" si="5"/>
        <v>87798.726175177071</v>
      </c>
      <c r="I19" s="250">
        <f t="shared" si="1"/>
        <v>5963.103032428553</v>
      </c>
      <c r="J19" s="251">
        <f t="shared" si="7"/>
        <v>424085.87329481391</v>
      </c>
      <c r="K19" s="251">
        <f t="shared" si="2"/>
        <v>1685195.9717834359</v>
      </c>
      <c r="L19" s="589">
        <f t="shared" si="3"/>
        <v>19.193854457764143</v>
      </c>
      <c r="N19" s="418" t="s">
        <v>1022</v>
      </c>
      <c r="O19" s="253">
        <f t="shared" si="10"/>
        <v>0.27180067950169873</v>
      </c>
      <c r="P19" s="253">
        <f t="shared" si="10"/>
        <v>5.2097428958051424E-2</v>
      </c>
      <c r="Q19" s="253">
        <f t="shared" si="10"/>
        <v>0.14951041928194828</v>
      </c>
    </row>
    <row r="20" spans="1:17">
      <c r="A20" s="245"/>
      <c r="B20" s="245" t="s">
        <v>77</v>
      </c>
      <c r="C20" s="255">
        <f>h26_h28死亡数!BK19</f>
        <v>301</v>
      </c>
      <c r="D20" s="247">
        <f t="shared" si="4"/>
        <v>100.33333333333333</v>
      </c>
      <c r="E20" s="255">
        <f>h27国調人口!BK19</f>
        <v>4324</v>
      </c>
      <c r="F20" s="249">
        <f t="shared" si="0"/>
        <v>2.3203823620104841E-2</v>
      </c>
      <c r="G20" s="249">
        <f t="shared" si="6"/>
        <v>0.10965791103501038</v>
      </c>
      <c r="H20" s="250">
        <f t="shared" si="5"/>
        <v>81835.623142748518</v>
      </c>
      <c r="I20" s="250">
        <f t="shared" si="1"/>
        <v>8973.9234820821584</v>
      </c>
      <c r="J20" s="251">
        <f t="shared" si="7"/>
        <v>386743.30700853723</v>
      </c>
      <c r="K20" s="251">
        <f t="shared" si="2"/>
        <v>1261110.0984886221</v>
      </c>
      <c r="L20" s="589">
        <f t="shared" si="3"/>
        <v>15.410282833538483</v>
      </c>
      <c r="N20" s="418" t="s">
        <v>1023</v>
      </c>
      <c r="O20" s="253">
        <f t="shared" si="10"/>
        <v>0.3519599666388657</v>
      </c>
      <c r="P20" s="253">
        <f t="shared" si="10"/>
        <v>0.25563073500787842</v>
      </c>
      <c r="Q20" s="253">
        <f t="shared" si="10"/>
        <v>0.29003813155386082</v>
      </c>
    </row>
    <row r="21" spans="1:17">
      <c r="A21" s="245"/>
      <c r="B21" s="245" t="s">
        <v>78</v>
      </c>
      <c r="C21" s="255">
        <f>h26_h28死亡数!BK20</f>
        <v>389</v>
      </c>
      <c r="D21" s="247">
        <f t="shared" si="4"/>
        <v>129.66666666666666</v>
      </c>
      <c r="E21" s="255">
        <f>h27国調人口!BK20</f>
        <v>3532</v>
      </c>
      <c r="F21" s="249">
        <f t="shared" si="0"/>
        <v>3.6711966779916949E-2</v>
      </c>
      <c r="G21" s="249">
        <f t="shared" si="6"/>
        <v>0.1681289709123914</v>
      </c>
      <c r="H21" s="250">
        <f t="shared" si="5"/>
        <v>72861.69966066636</v>
      </c>
      <c r="I21" s="250">
        <f t="shared" si="1"/>
        <v>12250.162582875571</v>
      </c>
      <c r="J21" s="251">
        <f t="shared" si="7"/>
        <v>333683.09184614284</v>
      </c>
      <c r="K21" s="251">
        <f t="shared" si="2"/>
        <v>874366.79148008488</v>
      </c>
      <c r="L21" s="589">
        <f t="shared" si="3"/>
        <v>12.000362269233513</v>
      </c>
      <c r="N21" s="418" t="s">
        <v>62</v>
      </c>
      <c r="O21" s="253">
        <f>O14/O7</f>
        <v>0.16937493769315123</v>
      </c>
      <c r="P21" s="253">
        <f>P14/P7</f>
        <v>0.11968175790869483</v>
      </c>
      <c r="Q21" s="253">
        <f>Q14/Q7</f>
        <v>0.14114127042211078</v>
      </c>
    </row>
    <row r="22" spans="1:17">
      <c r="A22" s="245"/>
      <c r="B22" s="245" t="s">
        <v>79</v>
      </c>
      <c r="C22" s="255">
        <f>h26_h28死亡数!BK21</f>
        <v>575</v>
      </c>
      <c r="D22" s="247">
        <f t="shared" si="4"/>
        <v>191.66666666666666</v>
      </c>
      <c r="E22" s="255">
        <f>h27国調人口!BK21</f>
        <v>3144</v>
      </c>
      <c r="F22" s="249">
        <f t="shared" si="0"/>
        <v>6.0962680237489394E-2</v>
      </c>
      <c r="G22" s="249">
        <f t="shared" si="6"/>
        <v>0.26450158700952203</v>
      </c>
      <c r="H22" s="250">
        <f t="shared" si="5"/>
        <v>60611.537077790788</v>
      </c>
      <c r="I22" s="250">
        <f t="shared" si="1"/>
        <v>16031.847748162145</v>
      </c>
      <c r="J22" s="251">
        <f t="shared" si="7"/>
        <v>262978.06601854856</v>
      </c>
      <c r="K22" s="251">
        <f t="shared" si="2"/>
        <v>540683.6996339421</v>
      </c>
      <c r="L22" s="589">
        <f t="shared" si="3"/>
        <v>8.9204749739313041</v>
      </c>
      <c r="N22" s="479" t="s">
        <v>163</v>
      </c>
      <c r="O22" s="479"/>
      <c r="P22" s="479"/>
      <c r="Q22" s="479"/>
    </row>
    <row r="23" spans="1:17">
      <c r="A23" s="245"/>
      <c r="B23" s="245" t="s">
        <v>80</v>
      </c>
      <c r="C23" s="255">
        <f>h26_h28死亡数!BK22</f>
        <v>722</v>
      </c>
      <c r="D23" s="247">
        <f t="shared" si="4"/>
        <v>240.66666666666666</v>
      </c>
      <c r="E23" s="255">
        <f>h27国調人口!BK22</f>
        <v>2016</v>
      </c>
      <c r="F23" s="249">
        <f t="shared" si="0"/>
        <v>0.11937830687830688</v>
      </c>
      <c r="G23" s="249">
        <f t="shared" si="6"/>
        <v>0.45969693110913029</v>
      </c>
      <c r="H23" s="250">
        <f t="shared" si="5"/>
        <v>44579.689329628643</v>
      </c>
      <c r="I23" s="250">
        <f t="shared" si="1"/>
        <v>20493.14637462873</v>
      </c>
      <c r="J23" s="251">
        <f t="shared" si="7"/>
        <v>171665.58071157138</v>
      </c>
      <c r="K23" s="251">
        <f t="shared" si="2"/>
        <v>277705.63361539354</v>
      </c>
      <c r="L23" s="589">
        <f t="shared" si="3"/>
        <v>6.2294205677836398</v>
      </c>
      <c r="N23" s="418" t="s">
        <v>158</v>
      </c>
      <c r="O23" s="237" t="s">
        <v>122</v>
      </c>
      <c r="P23" s="237" t="s">
        <v>123</v>
      </c>
      <c r="Q23" s="237" t="s">
        <v>62</v>
      </c>
    </row>
    <row r="24" spans="1:17">
      <c r="A24" s="245"/>
      <c r="B24" s="245" t="s">
        <v>100</v>
      </c>
      <c r="C24" s="255">
        <f>h26_h28死亡数!BK23</f>
        <v>569</v>
      </c>
      <c r="D24" s="247">
        <f t="shared" si="4"/>
        <v>189.66666666666666</v>
      </c>
      <c r="E24" s="255">
        <f>h27国調人口!BK23</f>
        <v>835</v>
      </c>
      <c r="F24" s="249">
        <f t="shared" si="0"/>
        <v>0.22714570858283431</v>
      </c>
      <c r="G24" s="249">
        <f t="shared" si="6"/>
        <v>0.72437937619350723</v>
      </c>
      <c r="H24" s="250">
        <f t="shared" si="5"/>
        <v>24086.542954999913</v>
      </c>
      <c r="I24" s="250">
        <f t="shared" si="1"/>
        <v>24086.542954999913</v>
      </c>
      <c r="J24" s="251">
        <f>H24/F24</f>
        <v>106040.05290382213</v>
      </c>
      <c r="K24" s="251">
        <f>J24</f>
        <v>106040.05290382213</v>
      </c>
      <c r="L24" s="589">
        <f t="shared" si="3"/>
        <v>4.4024604569420038</v>
      </c>
      <c r="N24" s="418" t="s">
        <v>159</v>
      </c>
      <c r="O24" s="253">
        <f t="shared" ref="O24:Q27" si="11">1-O17</f>
        <v>0.97810336499758488</v>
      </c>
      <c r="P24" s="253">
        <f t="shared" si="11"/>
        <v>0.99045346062052508</v>
      </c>
      <c r="Q24" s="253">
        <f t="shared" si="11"/>
        <v>0.98431498079385404</v>
      </c>
    </row>
    <row r="25" spans="1:17">
      <c r="A25" s="229"/>
      <c r="B25" s="265" t="s">
        <v>101</v>
      </c>
      <c r="C25" s="266">
        <f>SUM(C5:C24)</f>
        <v>3150</v>
      </c>
      <c r="D25" s="266">
        <f>SUM(D5:D24)</f>
        <v>1050</v>
      </c>
      <c r="E25" s="266">
        <f>SUM(E5:E24)</f>
        <v>64245</v>
      </c>
      <c r="F25" s="267"/>
      <c r="G25" s="267"/>
      <c r="H25" s="266"/>
      <c r="I25" s="266"/>
      <c r="J25" s="268"/>
      <c r="K25" s="268"/>
      <c r="L25" s="257"/>
      <c r="N25" s="418" t="s">
        <v>160</v>
      </c>
      <c r="O25" s="253">
        <f t="shared" si="11"/>
        <v>0.95559666975023128</v>
      </c>
      <c r="P25" s="253">
        <f t="shared" si="11"/>
        <v>0.97749130345815427</v>
      </c>
      <c r="Q25" s="253">
        <f t="shared" si="11"/>
        <v>0.96721311475409832</v>
      </c>
    </row>
    <row r="26" spans="1:17">
      <c r="C26" s="220"/>
      <c r="D26" s="220"/>
      <c r="I26" s="220"/>
      <c r="N26" s="418" t="s">
        <v>1022</v>
      </c>
      <c r="O26" s="253">
        <f t="shared" si="11"/>
        <v>0.72819932049830127</v>
      </c>
      <c r="P26" s="253">
        <f t="shared" si="11"/>
        <v>0.94790257104194853</v>
      </c>
      <c r="Q26" s="253">
        <f t="shared" si="11"/>
        <v>0.8504895807180517</v>
      </c>
    </row>
    <row r="27" spans="1:17">
      <c r="A27" s="225" t="s">
        <v>102</v>
      </c>
      <c r="B27" s="225" t="s">
        <v>85</v>
      </c>
      <c r="C27" s="254">
        <f>h26_h28死亡数!BK28</f>
        <v>2</v>
      </c>
      <c r="D27" s="226">
        <f>SUM(C27:C27)/3</f>
        <v>0.66666666666666663</v>
      </c>
      <c r="E27" s="254">
        <f>h27国調人口!BK28</f>
        <v>439</v>
      </c>
      <c r="F27" s="227">
        <f t="shared" ref="F27:F46" si="12">D27/E27</f>
        <v>1.518602885345482E-3</v>
      </c>
      <c r="G27" s="227">
        <f>D53</f>
        <v>4.9019607843137254E-3</v>
      </c>
      <c r="H27" s="226">
        <v>100000</v>
      </c>
      <c r="I27" s="226">
        <f t="shared" ref="I27:I46" si="13">H27-H28</f>
        <v>490.19607843137055</v>
      </c>
      <c r="J27" s="242">
        <f>H28+I27/2</f>
        <v>99754.901960784307</v>
      </c>
      <c r="K27" s="242">
        <f t="shared" ref="K27:K45" si="14">J27+K28</f>
        <v>8644625.7350306232</v>
      </c>
      <c r="L27" s="587">
        <f t="shared" ref="L27:L46" si="15">K27/H27</f>
        <v>86.446257350306226</v>
      </c>
      <c r="N27" s="418" t="s">
        <v>1023</v>
      </c>
      <c r="O27" s="253">
        <f t="shared" si="11"/>
        <v>0.64804003336113425</v>
      </c>
      <c r="P27" s="253">
        <f t="shared" si="11"/>
        <v>0.74436926499212164</v>
      </c>
      <c r="Q27" s="253">
        <f t="shared" si="11"/>
        <v>0.70996186844613918</v>
      </c>
    </row>
    <row r="28" spans="1:17">
      <c r="A28" s="245"/>
      <c r="B28" s="245" t="s">
        <v>86</v>
      </c>
      <c r="C28" s="255">
        <f>h26_h28死亡数!BK29</f>
        <v>0</v>
      </c>
      <c r="D28" s="250">
        <f t="shared" ref="D28:D46" si="16">SUM(C28:C28)/3</f>
        <v>0</v>
      </c>
      <c r="E28" s="255">
        <f>h27国調人口!BK29</f>
        <v>1880</v>
      </c>
      <c r="F28" s="249">
        <f t="shared" si="12"/>
        <v>0</v>
      </c>
      <c r="G28" s="249">
        <f>F28*4/(1+2*F28)</f>
        <v>0</v>
      </c>
      <c r="H28" s="250">
        <f t="shared" ref="H28:H46" si="17">(1-G27)*H27</f>
        <v>99509.803921568629</v>
      </c>
      <c r="I28" s="250">
        <f t="shared" si="13"/>
        <v>0</v>
      </c>
      <c r="J28" s="251">
        <f>(H29+I28/2)*4</f>
        <v>398039.21568627452</v>
      </c>
      <c r="K28" s="251">
        <f t="shared" si="14"/>
        <v>8544870.8330698386</v>
      </c>
      <c r="L28" s="589">
        <f t="shared" si="15"/>
        <v>85.869637928386553</v>
      </c>
      <c r="N28" s="418" t="s">
        <v>62</v>
      </c>
      <c r="O28" s="253">
        <f>1-O21</f>
        <v>0.83062506230684874</v>
      </c>
      <c r="P28" s="253">
        <f>1-P21</f>
        <v>0.88031824209130516</v>
      </c>
      <c r="Q28" s="253">
        <f>1-Q21</f>
        <v>0.85885872957788922</v>
      </c>
    </row>
    <row r="29" spans="1:17">
      <c r="A29" s="245"/>
      <c r="B29" s="245" t="s">
        <v>84</v>
      </c>
      <c r="C29" s="255">
        <f>h26_h28死亡数!BK30</f>
        <v>1</v>
      </c>
      <c r="D29" s="250">
        <f t="shared" si="16"/>
        <v>0.33333333333333331</v>
      </c>
      <c r="E29" s="255">
        <f>h27国調人口!BK30</f>
        <v>2577</v>
      </c>
      <c r="F29" s="249">
        <f t="shared" si="12"/>
        <v>1.2934937265554261E-4</v>
      </c>
      <c r="G29" s="249">
        <f t="shared" ref="G29:G46" si="18">F29*5/(1+2.5*F29)</f>
        <v>6.4653779013383334E-4</v>
      </c>
      <c r="H29" s="250">
        <f t="shared" si="17"/>
        <v>99509.803921568629</v>
      </c>
      <c r="I29" s="250">
        <f t="shared" si="13"/>
        <v>64.336848724095034</v>
      </c>
      <c r="J29" s="251">
        <f t="shared" ref="J29:J45" si="19">(H30+I29/2)*5</f>
        <v>497388.17748603295</v>
      </c>
      <c r="K29" s="251">
        <f t="shared" si="14"/>
        <v>8146831.6173835648</v>
      </c>
      <c r="L29" s="589">
        <f t="shared" si="15"/>
        <v>81.869637928386567</v>
      </c>
      <c r="N29" s="219" t="s">
        <v>164</v>
      </c>
    </row>
    <row r="30" spans="1:17">
      <c r="A30" s="245"/>
      <c r="B30" s="245" t="s">
        <v>65</v>
      </c>
      <c r="C30" s="255">
        <f>h26_h28死亡数!BK31</f>
        <v>0</v>
      </c>
      <c r="D30" s="250">
        <f t="shared" si="16"/>
        <v>0</v>
      </c>
      <c r="E30" s="255">
        <f>h27国調人口!BK31</f>
        <v>2875</v>
      </c>
      <c r="F30" s="249">
        <f t="shared" si="12"/>
        <v>0</v>
      </c>
      <c r="G30" s="249">
        <f t="shared" si="18"/>
        <v>0</v>
      </c>
      <c r="H30" s="250">
        <f t="shared" si="17"/>
        <v>99445.467072844534</v>
      </c>
      <c r="I30" s="250">
        <f t="shared" si="13"/>
        <v>0</v>
      </c>
      <c r="J30" s="251">
        <f t="shared" si="19"/>
        <v>497227.33536422264</v>
      </c>
      <c r="K30" s="251">
        <f t="shared" si="14"/>
        <v>7649443.4398975316</v>
      </c>
      <c r="L30" s="589">
        <f t="shared" si="15"/>
        <v>76.92098659755159</v>
      </c>
      <c r="N30" s="256" t="s">
        <v>158</v>
      </c>
      <c r="O30" s="237" t="s">
        <v>97</v>
      </c>
      <c r="P30" s="237" t="s">
        <v>98</v>
      </c>
      <c r="Q30" s="219"/>
    </row>
    <row r="31" spans="1:17">
      <c r="A31" s="245"/>
      <c r="B31" s="245" t="s">
        <v>66</v>
      </c>
      <c r="C31" s="255">
        <f>h26_h28死亡数!BK32</f>
        <v>2</v>
      </c>
      <c r="D31" s="250">
        <f t="shared" si="16"/>
        <v>0.66666666666666663</v>
      </c>
      <c r="E31" s="255">
        <f>h27国調人口!BK32</f>
        <v>2822</v>
      </c>
      <c r="F31" s="249">
        <f t="shared" si="12"/>
        <v>2.3623907394283014E-4</v>
      </c>
      <c r="G31" s="249">
        <f t="shared" si="18"/>
        <v>1.1804981702278363E-3</v>
      </c>
      <c r="H31" s="250">
        <f t="shared" si="17"/>
        <v>99445.467072844534</v>
      </c>
      <c r="I31" s="250">
        <f t="shared" si="13"/>
        <v>117.39519191694853</v>
      </c>
      <c r="J31" s="251">
        <f t="shared" si="19"/>
        <v>496933.84738443024</v>
      </c>
      <c r="K31" s="251">
        <f t="shared" si="14"/>
        <v>7152216.1045333091</v>
      </c>
      <c r="L31" s="589">
        <f t="shared" si="15"/>
        <v>71.92098659755159</v>
      </c>
      <c r="N31" s="418" t="s">
        <v>159</v>
      </c>
      <c r="O31" s="237">
        <f>J19*O24</f>
        <v>414799.81971759693</v>
      </c>
      <c r="P31" s="237">
        <f>SUM(O31,P32)</f>
        <v>1377742.9194358813</v>
      </c>
      <c r="Q31" s="219"/>
    </row>
    <row r="32" spans="1:17">
      <c r="A32" s="245"/>
      <c r="B32" s="245" t="s">
        <v>67</v>
      </c>
      <c r="C32" s="255">
        <f>h26_h28死亡数!BK33</f>
        <v>4</v>
      </c>
      <c r="D32" s="250">
        <f t="shared" si="16"/>
        <v>1.3333333333333333</v>
      </c>
      <c r="E32" s="255">
        <f>h27国調人口!BK33</f>
        <v>2168</v>
      </c>
      <c r="F32" s="249">
        <f t="shared" si="12"/>
        <v>6.1500615006150063E-4</v>
      </c>
      <c r="G32" s="249">
        <f t="shared" si="18"/>
        <v>3.0703101013202332E-3</v>
      </c>
      <c r="H32" s="250">
        <f t="shared" si="17"/>
        <v>99328.071880927586</v>
      </c>
      <c r="I32" s="250">
        <f t="shared" si="13"/>
        <v>304.96798244067759</v>
      </c>
      <c r="J32" s="251">
        <f t="shared" si="19"/>
        <v>495877.9394485362</v>
      </c>
      <c r="K32" s="251">
        <f t="shared" si="14"/>
        <v>6655282.2571488786</v>
      </c>
      <c r="L32" s="589">
        <f t="shared" si="15"/>
        <v>67.003034802961764</v>
      </c>
      <c r="N32" s="418" t="s">
        <v>160</v>
      </c>
      <c r="O32" s="237">
        <f>J20*O25</f>
        <v>369570.61622554949</v>
      </c>
      <c r="P32" s="237">
        <f>SUM(O32,P33)</f>
        <v>962943.09971828433</v>
      </c>
      <c r="Q32" s="219"/>
    </row>
    <row r="33" spans="1:17">
      <c r="A33" s="245"/>
      <c r="B33" s="245" t="s">
        <v>68</v>
      </c>
      <c r="C33" s="255">
        <f>h26_h28死亡数!BK34</f>
        <v>4</v>
      </c>
      <c r="D33" s="250">
        <f t="shared" si="16"/>
        <v>1.3333333333333333</v>
      </c>
      <c r="E33" s="255">
        <f>h27国調人口!BK34</f>
        <v>2577</v>
      </c>
      <c r="F33" s="249">
        <f t="shared" si="12"/>
        <v>5.1739749062217045E-4</v>
      </c>
      <c r="G33" s="249">
        <f t="shared" si="18"/>
        <v>2.58364552383413E-3</v>
      </c>
      <c r="H33" s="250">
        <f t="shared" si="17"/>
        <v>99023.103898486908</v>
      </c>
      <c r="I33" s="250">
        <f t="shared" si="13"/>
        <v>255.84059914348472</v>
      </c>
      <c r="J33" s="251">
        <f t="shared" si="19"/>
        <v>494475.91799457587</v>
      </c>
      <c r="K33" s="251">
        <f t="shared" si="14"/>
        <v>6159404.3177003423</v>
      </c>
      <c r="L33" s="589">
        <f t="shared" si="15"/>
        <v>62.201689052431924</v>
      </c>
      <c r="N33" s="418" t="s">
        <v>1022</v>
      </c>
      <c r="O33" s="237">
        <f>J21*O26</f>
        <v>242987.80074413348</v>
      </c>
      <c r="P33" s="237">
        <f t="shared" ref="P33:P34" si="20">SUM(O33,P34)</f>
        <v>593372.48349273484</v>
      </c>
      <c r="Q33" s="219"/>
    </row>
    <row r="34" spans="1:17">
      <c r="A34" s="245"/>
      <c r="B34" s="245" t="s">
        <v>69</v>
      </c>
      <c r="C34" s="255">
        <f>h26_h28死亡数!BK35</f>
        <v>2</v>
      </c>
      <c r="D34" s="250">
        <f t="shared" si="16"/>
        <v>0.66666666666666663</v>
      </c>
      <c r="E34" s="255">
        <f>h27国調人口!BK35</f>
        <v>3089</v>
      </c>
      <c r="F34" s="249">
        <f t="shared" si="12"/>
        <v>2.1581957483543757E-4</v>
      </c>
      <c r="G34" s="249">
        <f t="shared" si="18"/>
        <v>1.0785159620362382E-3</v>
      </c>
      <c r="H34" s="250">
        <f t="shared" si="17"/>
        <v>98767.263299343424</v>
      </c>
      <c r="I34" s="250">
        <f t="shared" si="13"/>
        <v>106.52206999497139</v>
      </c>
      <c r="J34" s="251">
        <f t="shared" si="19"/>
        <v>493570.01132172969</v>
      </c>
      <c r="K34" s="251">
        <f t="shared" si="14"/>
        <v>5664928.3997057667</v>
      </c>
      <c r="L34" s="589">
        <f t="shared" si="15"/>
        <v>57.356336608583803</v>
      </c>
      <c r="N34" s="418" t="s">
        <v>1023</v>
      </c>
      <c r="O34" s="237">
        <f>SUM(J22:J24)*O27</f>
        <v>350384.68274860131</v>
      </c>
      <c r="P34" s="237">
        <f t="shared" si="20"/>
        <v>350384.68274860131</v>
      </c>
      <c r="Q34" s="219"/>
    </row>
    <row r="35" spans="1:17">
      <c r="A35" s="245"/>
      <c r="B35" s="245" t="s">
        <v>70</v>
      </c>
      <c r="C35" s="255">
        <f>h26_h28死亡数!BK36</f>
        <v>7</v>
      </c>
      <c r="D35" s="250">
        <f t="shared" si="16"/>
        <v>2.3333333333333335</v>
      </c>
      <c r="E35" s="255">
        <f>h27国調人口!BK36</f>
        <v>3718</v>
      </c>
      <c r="F35" s="249">
        <f t="shared" si="12"/>
        <v>6.2757755065447377E-4</v>
      </c>
      <c r="G35" s="249">
        <f t="shared" si="18"/>
        <v>3.1329722955735577E-3</v>
      </c>
      <c r="H35" s="250">
        <f t="shared" si="17"/>
        <v>98660.741229348452</v>
      </c>
      <c r="I35" s="250">
        <f t="shared" si="13"/>
        <v>309.10136893230083</v>
      </c>
      <c r="J35" s="251">
        <f t="shared" si="19"/>
        <v>492530.9527244115</v>
      </c>
      <c r="K35" s="251">
        <f t="shared" si="14"/>
        <v>5171358.3883840367</v>
      </c>
      <c r="L35" s="589">
        <f t="shared" si="15"/>
        <v>52.41556392083664</v>
      </c>
      <c r="N35" s="219" t="s">
        <v>165</v>
      </c>
      <c r="Q35" s="219"/>
    </row>
    <row r="36" spans="1:17">
      <c r="A36" s="245"/>
      <c r="B36" s="245" t="s">
        <v>71</v>
      </c>
      <c r="C36" s="255">
        <f>h26_h28死亡数!BK37</f>
        <v>8</v>
      </c>
      <c r="D36" s="250">
        <f t="shared" si="16"/>
        <v>2.6666666666666665</v>
      </c>
      <c r="E36" s="255">
        <f>h27国調人口!BK37</f>
        <v>4318</v>
      </c>
      <c r="F36" s="249">
        <f t="shared" si="12"/>
        <v>6.1756986259070556E-4</v>
      </c>
      <c r="G36" s="249">
        <f t="shared" si="18"/>
        <v>3.0830892554339446E-3</v>
      </c>
      <c r="H36" s="250">
        <f t="shared" si="17"/>
        <v>98351.639860416151</v>
      </c>
      <c r="I36" s="250">
        <f t="shared" si="13"/>
        <v>303.226884107964</v>
      </c>
      <c r="J36" s="251">
        <f t="shared" si="19"/>
        <v>491000.13209181081</v>
      </c>
      <c r="K36" s="251">
        <f t="shared" si="14"/>
        <v>4678827.4356596256</v>
      </c>
      <c r="L36" s="589">
        <f t="shared" si="15"/>
        <v>47.572439486519691</v>
      </c>
      <c r="N36" s="256" t="s">
        <v>158</v>
      </c>
      <c r="O36" s="237" t="s">
        <v>97</v>
      </c>
      <c r="P36" s="237" t="s">
        <v>98</v>
      </c>
      <c r="Q36" s="219"/>
    </row>
    <row r="37" spans="1:17">
      <c r="A37" s="245"/>
      <c r="B37" s="245" t="s">
        <v>72</v>
      </c>
      <c r="C37" s="255">
        <f>h26_h28死亡数!BK38</f>
        <v>18</v>
      </c>
      <c r="D37" s="250">
        <f t="shared" si="16"/>
        <v>6</v>
      </c>
      <c r="E37" s="255">
        <f>h27国調人口!BK38</f>
        <v>4017</v>
      </c>
      <c r="F37" s="249">
        <f t="shared" si="12"/>
        <v>1.4936519790888724E-3</v>
      </c>
      <c r="G37" s="249">
        <f t="shared" si="18"/>
        <v>7.4404761904761909E-3</v>
      </c>
      <c r="H37" s="250">
        <f t="shared" si="17"/>
        <v>98048.412976308187</v>
      </c>
      <c r="I37" s="250">
        <f t="shared" si="13"/>
        <v>729.52688226419559</v>
      </c>
      <c r="J37" s="251">
        <f t="shared" si="19"/>
        <v>488418.24767588044</v>
      </c>
      <c r="K37" s="251">
        <f t="shared" si="14"/>
        <v>4187827.3035678151</v>
      </c>
      <c r="L37" s="589">
        <f t="shared" si="15"/>
        <v>42.711831598740268</v>
      </c>
      <c r="N37" s="418" t="s">
        <v>159</v>
      </c>
      <c r="O37" s="237">
        <f>J41*P24</f>
        <v>455436.08628934587</v>
      </c>
      <c r="P37" s="237">
        <f>SUM(O37,P38)</f>
        <v>1985659.0826980276</v>
      </c>
      <c r="Q37" s="219"/>
    </row>
    <row r="38" spans="1:17">
      <c r="A38" s="245"/>
      <c r="B38" s="245" t="s">
        <v>73</v>
      </c>
      <c r="C38" s="255">
        <f>h26_h28死亡数!BK39</f>
        <v>22</v>
      </c>
      <c r="D38" s="250">
        <f t="shared" si="16"/>
        <v>7.333333333333333</v>
      </c>
      <c r="E38" s="255">
        <f>h27国調人口!BK39</f>
        <v>4109</v>
      </c>
      <c r="F38" s="249">
        <f t="shared" si="12"/>
        <v>1.7847002514804898E-3</v>
      </c>
      <c r="G38" s="249">
        <f t="shared" si="18"/>
        <v>8.883863673073816E-3</v>
      </c>
      <c r="H38" s="250">
        <f t="shared" si="17"/>
        <v>97318.886094043992</v>
      </c>
      <c r="I38" s="250">
        <f t="shared" si="13"/>
        <v>864.56771687488072</v>
      </c>
      <c r="J38" s="251">
        <f t="shared" si="19"/>
        <v>484433.01117803273</v>
      </c>
      <c r="K38" s="251">
        <f t="shared" si="14"/>
        <v>3699409.0558919348</v>
      </c>
      <c r="L38" s="589">
        <f t="shared" si="15"/>
        <v>38.013269616721828</v>
      </c>
      <c r="N38" s="418" t="s">
        <v>160</v>
      </c>
      <c r="O38" s="237">
        <f>J42*P25</f>
        <v>431155.15932324337</v>
      </c>
      <c r="P38" s="237">
        <f>SUM(O38,P39)</f>
        <v>1530222.9964086819</v>
      </c>
      <c r="Q38" s="219"/>
    </row>
    <row r="39" spans="1:17">
      <c r="A39" s="245"/>
      <c r="B39" s="245" t="s">
        <v>74</v>
      </c>
      <c r="C39" s="255">
        <f>h26_h28死亡数!BK40</f>
        <v>39</v>
      </c>
      <c r="D39" s="250">
        <f t="shared" si="16"/>
        <v>13</v>
      </c>
      <c r="E39" s="255">
        <f>h27国調人口!BK40</f>
        <v>4507</v>
      </c>
      <c r="F39" s="249">
        <f t="shared" si="12"/>
        <v>2.8844020412691369E-3</v>
      </c>
      <c r="G39" s="249">
        <f t="shared" si="18"/>
        <v>1.431875757241987E-2</v>
      </c>
      <c r="H39" s="250">
        <f t="shared" si="17"/>
        <v>96454.318377169111</v>
      </c>
      <c r="I39" s="250">
        <f t="shared" si="13"/>
        <v>1381.1060016556876</v>
      </c>
      <c r="J39" s="251">
        <f t="shared" si="19"/>
        <v>478818.82688170637</v>
      </c>
      <c r="K39" s="251">
        <f t="shared" si="14"/>
        <v>3214976.0447139018</v>
      </c>
      <c r="L39" s="589">
        <f t="shared" si="15"/>
        <v>33.331592600574446</v>
      </c>
      <c r="N39" s="418" t="s">
        <v>1022</v>
      </c>
      <c r="O39" s="237">
        <f>J43*P26</f>
        <v>391218.38100950897</v>
      </c>
      <c r="P39" s="237">
        <f t="shared" ref="P39:P40" si="21">SUM(O39,P40)</f>
        <v>1099067.8370854384</v>
      </c>
    </row>
    <row r="40" spans="1:17">
      <c r="A40" s="245"/>
      <c r="B40" s="245" t="s">
        <v>75</v>
      </c>
      <c r="C40" s="255">
        <f>h26_h28死亡数!BK41</f>
        <v>52</v>
      </c>
      <c r="D40" s="250">
        <f t="shared" si="16"/>
        <v>17.333333333333332</v>
      </c>
      <c r="E40" s="255">
        <f>h27国調人口!BK41</f>
        <v>5411</v>
      </c>
      <c r="F40" s="249">
        <f t="shared" si="12"/>
        <v>3.2033511981765538E-3</v>
      </c>
      <c r="G40" s="249">
        <f t="shared" si="18"/>
        <v>1.5889506814153881E-2</v>
      </c>
      <c r="H40" s="250">
        <f t="shared" si="17"/>
        <v>95073.212375513423</v>
      </c>
      <c r="I40" s="250">
        <f t="shared" si="13"/>
        <v>1510.6664558842167</v>
      </c>
      <c r="J40" s="251">
        <f t="shared" si="19"/>
        <v>471589.39573785651</v>
      </c>
      <c r="K40" s="251">
        <f t="shared" si="14"/>
        <v>2736157.2178321956</v>
      </c>
      <c r="L40" s="589">
        <f t="shared" si="15"/>
        <v>28.779475832005296</v>
      </c>
      <c r="N40" s="418" t="s">
        <v>1023</v>
      </c>
      <c r="O40" s="237">
        <f>SUM(J44:J46)*P27</f>
        <v>707849.45607592934</v>
      </c>
      <c r="P40" s="237">
        <f t="shared" si="21"/>
        <v>707849.45607592934</v>
      </c>
    </row>
    <row r="41" spans="1:17">
      <c r="A41" s="245"/>
      <c r="B41" s="245" t="s">
        <v>76</v>
      </c>
      <c r="C41" s="255">
        <f>h26_h28死亡数!BK42</f>
        <v>131</v>
      </c>
      <c r="D41" s="250">
        <f t="shared" si="16"/>
        <v>43.666666666666664</v>
      </c>
      <c r="E41" s="255">
        <f>h27国調人口!BK42</f>
        <v>6285</v>
      </c>
      <c r="F41" s="249">
        <f t="shared" si="12"/>
        <v>6.9477592150623173E-3</v>
      </c>
      <c r="G41" s="249">
        <f t="shared" si="18"/>
        <v>3.4145705721360615E-2</v>
      </c>
      <c r="H41" s="250">
        <f t="shared" si="17"/>
        <v>93562.545919629207</v>
      </c>
      <c r="I41" s="250">
        <f t="shared" si="13"/>
        <v>3194.7591595129488</v>
      </c>
      <c r="J41" s="251">
        <f t="shared" si="19"/>
        <v>459825.83169936365</v>
      </c>
      <c r="K41" s="251">
        <f t="shared" si="14"/>
        <v>2264567.8220943389</v>
      </c>
      <c r="L41" s="589">
        <f t="shared" si="15"/>
        <v>24.203785818735806</v>
      </c>
      <c r="N41" s="219" t="s">
        <v>166</v>
      </c>
    </row>
    <row r="42" spans="1:17">
      <c r="A42" s="245"/>
      <c r="B42" s="245" t="s">
        <v>77</v>
      </c>
      <c r="C42" s="255">
        <f>h26_h28死亡数!BK43</f>
        <v>143</v>
      </c>
      <c r="D42" s="250">
        <f t="shared" si="16"/>
        <v>47.666666666666664</v>
      </c>
      <c r="E42" s="255">
        <f>h27国調人口!BK43</f>
        <v>4887</v>
      </c>
      <c r="F42" s="249">
        <f t="shared" si="12"/>
        <v>9.7537685014664754E-3</v>
      </c>
      <c r="G42" s="249">
        <f t="shared" si="18"/>
        <v>4.7607950194759795E-2</v>
      </c>
      <c r="H42" s="250">
        <f t="shared" si="17"/>
        <v>90367.786760116258</v>
      </c>
      <c r="I42" s="250">
        <f t="shared" si="13"/>
        <v>4302.2250912862946</v>
      </c>
      <c r="J42" s="251">
        <f t="shared" si="19"/>
        <v>441083.37107236555</v>
      </c>
      <c r="K42" s="251">
        <f t="shared" si="14"/>
        <v>1804741.9903949755</v>
      </c>
      <c r="L42" s="589">
        <f t="shared" si="15"/>
        <v>19.971076587121825</v>
      </c>
      <c r="N42" s="420"/>
      <c r="O42" s="256" t="s">
        <v>122</v>
      </c>
      <c r="P42" s="256" t="s">
        <v>123</v>
      </c>
    </row>
    <row r="43" spans="1:17">
      <c r="A43" s="245"/>
      <c r="B43" s="245" t="s">
        <v>78</v>
      </c>
      <c r="C43" s="255">
        <f>h26_h28死亡数!BK44</f>
        <v>227</v>
      </c>
      <c r="D43" s="250">
        <f t="shared" si="16"/>
        <v>75.666666666666671</v>
      </c>
      <c r="E43" s="255">
        <f>h27国調人口!BK44</f>
        <v>4434</v>
      </c>
      <c r="F43" s="249">
        <f t="shared" si="12"/>
        <v>1.7065102992031275E-2</v>
      </c>
      <c r="G43" s="249">
        <f t="shared" si="18"/>
        <v>8.1834240599877442E-2</v>
      </c>
      <c r="H43" s="250">
        <f t="shared" si="17"/>
        <v>86065.561668829963</v>
      </c>
      <c r="I43" s="250">
        <f t="shared" si="13"/>
        <v>7043.1098809706164</v>
      </c>
      <c r="J43" s="251">
        <f t="shared" si="19"/>
        <v>412720.03364172328</v>
      </c>
      <c r="K43" s="251">
        <f t="shared" si="14"/>
        <v>1363658.6193226101</v>
      </c>
      <c r="L43" s="589">
        <f t="shared" si="15"/>
        <v>15.84441666191416</v>
      </c>
      <c r="N43" s="256" t="s">
        <v>167</v>
      </c>
      <c r="O43" s="257">
        <f>L19</f>
        <v>19.193854457764143</v>
      </c>
      <c r="P43" s="257">
        <f>L41</f>
        <v>24.203785818735806</v>
      </c>
      <c r="Q43" s="222" t="s">
        <v>168</v>
      </c>
    </row>
    <row r="44" spans="1:17">
      <c r="A44" s="245"/>
      <c r="B44" s="245" t="s">
        <v>79</v>
      </c>
      <c r="C44" s="255">
        <f>h26_h28死亡数!BK45</f>
        <v>462</v>
      </c>
      <c r="D44" s="250">
        <f t="shared" si="16"/>
        <v>154</v>
      </c>
      <c r="E44" s="255">
        <f>h27国調人口!BK45</f>
        <v>4562</v>
      </c>
      <c r="F44" s="249">
        <f t="shared" si="12"/>
        <v>3.3757124068391056E-2</v>
      </c>
      <c r="G44" s="249">
        <f t="shared" si="18"/>
        <v>0.15564988882150796</v>
      </c>
      <c r="H44" s="250">
        <f t="shared" si="17"/>
        <v>79022.451787859347</v>
      </c>
      <c r="I44" s="250">
        <f t="shared" si="13"/>
        <v>12299.835835183287</v>
      </c>
      <c r="J44" s="251">
        <f t="shared" si="19"/>
        <v>364362.66935133853</v>
      </c>
      <c r="K44" s="251">
        <f t="shared" si="14"/>
        <v>950938.58568088675</v>
      </c>
      <c r="L44" s="589">
        <f t="shared" si="15"/>
        <v>12.033777289443513</v>
      </c>
      <c r="N44" s="256" t="s">
        <v>169</v>
      </c>
      <c r="O44" s="258">
        <f>P31/H19</f>
        <v>15.692060459817972</v>
      </c>
      <c r="P44" s="258">
        <f>P37/H41</f>
        <v>21.222798751155413</v>
      </c>
      <c r="Q44" s="222" t="s">
        <v>170</v>
      </c>
    </row>
    <row r="45" spans="1:17">
      <c r="A45" s="245"/>
      <c r="B45" s="245" t="s">
        <v>80</v>
      </c>
      <c r="C45" s="255">
        <f>h26_h28死亡数!BK46</f>
        <v>715</v>
      </c>
      <c r="D45" s="250">
        <f t="shared" si="16"/>
        <v>238.33333333333334</v>
      </c>
      <c r="E45" s="255">
        <f>h27国調人口!BK46</f>
        <v>3674</v>
      </c>
      <c r="F45" s="249">
        <f t="shared" si="12"/>
        <v>6.4870259481037931E-2</v>
      </c>
      <c r="G45" s="249">
        <f t="shared" si="18"/>
        <v>0.27908973808501508</v>
      </c>
      <c r="H45" s="250">
        <f t="shared" si="17"/>
        <v>66722.61595267606</v>
      </c>
      <c r="I45" s="250">
        <f t="shared" si="13"/>
        <v>18621.597410579408</v>
      </c>
      <c r="J45" s="251">
        <f t="shared" si="19"/>
        <v>287059.08623693173</v>
      </c>
      <c r="K45" s="251">
        <f t="shared" si="14"/>
        <v>586575.91632954823</v>
      </c>
      <c r="L45" s="589">
        <f t="shared" si="15"/>
        <v>8.791260773492235</v>
      </c>
      <c r="N45" s="256" t="s">
        <v>171</v>
      </c>
      <c r="O45" s="257">
        <f>O43-O44</f>
        <v>3.5017939979461712</v>
      </c>
      <c r="P45" s="257">
        <f>P43-P44</f>
        <v>2.9809870675803936</v>
      </c>
      <c r="Q45" s="222" t="s">
        <v>172</v>
      </c>
    </row>
    <row r="46" spans="1:17">
      <c r="A46" s="245"/>
      <c r="B46" s="245" t="s">
        <v>100</v>
      </c>
      <c r="C46" s="255">
        <f>h26_h28死亡数!BK47</f>
        <v>1230</v>
      </c>
      <c r="D46" s="250">
        <f t="shared" si="16"/>
        <v>410</v>
      </c>
      <c r="E46" s="255">
        <f>h27国調人口!BK47</f>
        <v>2553</v>
      </c>
      <c r="F46" s="249">
        <f t="shared" si="12"/>
        <v>0.16059537798668233</v>
      </c>
      <c r="G46" s="249">
        <f t="shared" si="18"/>
        <v>0.57294577976523198</v>
      </c>
      <c r="H46" s="250">
        <f t="shared" si="17"/>
        <v>48101.018542096652</v>
      </c>
      <c r="I46" s="250">
        <f t="shared" si="13"/>
        <v>48101.018542096652</v>
      </c>
      <c r="J46" s="251">
        <f>I46/F46</f>
        <v>299516.8300926165</v>
      </c>
      <c r="K46" s="251">
        <f>J46</f>
        <v>299516.8300926165</v>
      </c>
      <c r="L46" s="589">
        <f t="shared" si="15"/>
        <v>6.2268292682926836</v>
      </c>
      <c r="N46" s="256" t="s">
        <v>173</v>
      </c>
      <c r="O46" s="257">
        <f>L5</f>
        <v>80.118396837515945</v>
      </c>
      <c r="P46" s="257">
        <f>L27</f>
        <v>86.446257350306226</v>
      </c>
      <c r="Q46" s="222" t="s">
        <v>174</v>
      </c>
    </row>
    <row r="47" spans="1:17">
      <c r="A47" s="229"/>
      <c r="B47" s="265" t="s">
        <v>101</v>
      </c>
      <c r="C47" s="266">
        <f>SUM(C27:C46)</f>
        <v>3069</v>
      </c>
      <c r="D47" s="266">
        <f>SUM(D27:D46)</f>
        <v>1023</v>
      </c>
      <c r="E47" s="266">
        <f>SUM(E27:E46)</f>
        <v>70902</v>
      </c>
      <c r="F47" s="267"/>
      <c r="G47" s="267"/>
      <c r="H47" s="266"/>
      <c r="I47" s="265"/>
      <c r="J47" s="268"/>
      <c r="K47" s="268"/>
      <c r="L47" s="257"/>
      <c r="N47" s="256" t="s">
        <v>175</v>
      </c>
      <c r="O47" s="257">
        <f>O46-O45</f>
        <v>76.616602839569779</v>
      </c>
      <c r="P47" s="257">
        <f>P46-P45</f>
        <v>83.465270282725839</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2</v>
      </c>
      <c r="E51" s="221"/>
      <c r="F51" s="220"/>
      <c r="G51" s="219"/>
      <c r="H51" s="222"/>
      <c r="I51" s="222"/>
      <c r="J51" s="223"/>
      <c r="L51" s="259"/>
    </row>
    <row r="52" spans="1:12">
      <c r="A52" s="219" t="s">
        <v>104</v>
      </c>
      <c r="B52" s="219" t="s">
        <v>1067</v>
      </c>
      <c r="C52" s="260">
        <f>SUM(洲本市!C52,南あわじ市!C52,淡路市!C52)</f>
        <v>425</v>
      </c>
      <c r="D52" s="260">
        <f>SUM(洲本市!D52,南あわじ市!D52,淡路市!D52)</f>
        <v>408</v>
      </c>
      <c r="E52" s="221"/>
      <c r="F52" s="220"/>
      <c r="G52" s="219"/>
      <c r="H52" s="222"/>
      <c r="I52" s="222"/>
      <c r="J52" s="223"/>
      <c r="L52" s="259"/>
    </row>
    <row r="53" spans="1:12">
      <c r="A53" s="219" t="s">
        <v>105</v>
      </c>
      <c r="C53" s="261">
        <f>C51/C52</f>
        <v>2.352941176470588E-3</v>
      </c>
      <c r="D53" s="261">
        <f>D51/D52</f>
        <v>4.9019607843137254E-3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156</v>
      </c>
      <c r="N2" s="418" t="s">
        <v>158</v>
      </c>
      <c r="O2" s="237" t="s">
        <v>122</v>
      </c>
      <c r="P2" s="237" t="s">
        <v>123</v>
      </c>
      <c r="Q2" s="415"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h27_29自立率1!F7</f>
        <v>17746</v>
      </c>
      <c r="P3" s="243">
        <f>h27_29自立率1!G7</f>
        <v>19175</v>
      </c>
      <c r="Q3" s="416">
        <f>SUM(O3:P3)</f>
        <v>36921</v>
      </c>
    </row>
    <row r="4" spans="1:17">
      <c r="A4" s="229"/>
      <c r="B4" s="229"/>
      <c r="C4" s="532" t="s">
        <v>1065</v>
      </c>
      <c r="D4" s="533" t="s">
        <v>1064</v>
      </c>
      <c r="E4" s="232" t="s">
        <v>410</v>
      </c>
      <c r="F4" s="233"/>
      <c r="G4" s="233"/>
      <c r="H4" s="234"/>
      <c r="I4" s="229"/>
      <c r="J4" s="235" t="s">
        <v>97</v>
      </c>
      <c r="K4" s="235" t="s">
        <v>98</v>
      </c>
      <c r="L4" s="588"/>
      <c r="N4" s="418" t="s">
        <v>160</v>
      </c>
      <c r="O4" s="243">
        <f>h27_29自立率1!F8</f>
        <v>14859</v>
      </c>
      <c r="P4" s="243">
        <f>h27_29自立率1!G8</f>
        <v>16885</v>
      </c>
      <c r="Q4" s="416">
        <f t="shared" ref="Q4:Q6" si="0">SUM(O4:P4)</f>
        <v>31744</v>
      </c>
    </row>
    <row r="5" spans="1:17">
      <c r="A5" s="225" t="s">
        <v>99</v>
      </c>
      <c r="B5" s="225" t="s">
        <v>85</v>
      </c>
      <c r="C5" s="238">
        <f>h26_h28死亡数!N4</f>
        <v>9</v>
      </c>
      <c r="D5" s="239">
        <f>SUM(C5:C5)/3</f>
        <v>3</v>
      </c>
      <c r="E5" s="254">
        <f>h27国調人口!N4</f>
        <v>1735</v>
      </c>
      <c r="F5" s="227">
        <f>D5/E5</f>
        <v>1.7291066282420749E-3</v>
      </c>
      <c r="G5" s="241">
        <f>C53</f>
        <v>8.0811708718685465E-4</v>
      </c>
      <c r="H5" s="226">
        <v>100000</v>
      </c>
      <c r="I5" s="226">
        <f>H5-H6</f>
        <v>80.811708718683803</v>
      </c>
      <c r="J5" s="242">
        <f>H6+I5/2</f>
        <v>99959.594145640658</v>
      </c>
      <c r="K5" s="242">
        <f t="shared" ref="K5:K22" si="1">J5+K6</f>
        <v>7998014.5601998391</v>
      </c>
      <c r="L5" s="587">
        <f>K5/H5</f>
        <v>79.980145601998387</v>
      </c>
      <c r="N5" s="418" t="s">
        <v>1022</v>
      </c>
      <c r="O5" s="243">
        <f>h27_29自立率1!F9</f>
        <v>11026</v>
      </c>
      <c r="P5" s="243">
        <f>h27_29自立率1!G9</f>
        <v>14113</v>
      </c>
      <c r="Q5" s="416">
        <f t="shared" si="0"/>
        <v>25139</v>
      </c>
    </row>
    <row r="6" spans="1:17">
      <c r="A6" s="245"/>
      <c r="B6" s="245" t="s">
        <v>86</v>
      </c>
      <c r="C6" s="246">
        <f>h26_h28死亡数!N5</f>
        <v>4</v>
      </c>
      <c r="D6" s="247">
        <f t="shared" ref="D6:D24" si="2">SUM(C6:C6)/3</f>
        <v>1.3333333333333333</v>
      </c>
      <c r="E6" s="255">
        <f>h27国調人口!N5</f>
        <v>6820</v>
      </c>
      <c r="F6" s="249">
        <f>D6/E6</f>
        <v>1.9550342130987292E-4</v>
      </c>
      <c r="G6" s="249">
        <f>F6*4/(1+2*F6)</f>
        <v>7.8170803205002929E-4</v>
      </c>
      <c r="H6" s="250">
        <f>(1-G5)*H5</f>
        <v>99919.188291281316</v>
      </c>
      <c r="I6" s="250">
        <f t="shared" ref="I6:I24" si="3">H6-H7</f>
        <v>78.107632043218473</v>
      </c>
      <c r="J6" s="251">
        <f>(H7+I6/2)*4</f>
        <v>399520.53790103883</v>
      </c>
      <c r="K6" s="251">
        <f t="shared" si="1"/>
        <v>7898054.9660541983</v>
      </c>
      <c r="L6" s="589">
        <f t="shared" ref="L6:L24" si="4">K6/H6</f>
        <v>79.044426812496056</v>
      </c>
      <c r="N6" s="418" t="s">
        <v>1023</v>
      </c>
      <c r="O6" s="243">
        <f>h27_29自立率1!F10</f>
        <v>11262</v>
      </c>
      <c r="P6" s="243">
        <f>h27_29自立率1!G10</f>
        <v>21298</v>
      </c>
      <c r="Q6" s="416">
        <f t="shared" si="0"/>
        <v>32560</v>
      </c>
    </row>
    <row r="7" spans="1:17">
      <c r="A7" s="245"/>
      <c r="B7" s="245" t="s">
        <v>84</v>
      </c>
      <c r="C7" s="246">
        <f>h26_h28死亡数!N6</f>
        <v>2</v>
      </c>
      <c r="D7" s="247">
        <f t="shared" si="2"/>
        <v>0.66666666666666663</v>
      </c>
      <c r="E7" s="255">
        <f>h27国調人口!N6</f>
        <v>8423</v>
      </c>
      <c r="F7" s="249">
        <f t="shared" ref="F7:F46" si="5">D7/E7</f>
        <v>7.9148363607582406E-5</v>
      </c>
      <c r="G7" s="249">
        <f t="shared" ref="G7:G46" si="6">F7*5/(1+2.5*F7)</f>
        <v>3.9566352773601329E-4</v>
      </c>
      <c r="H7" s="250">
        <f t="shared" ref="H7:H24" si="7">(1-G6)*H6</f>
        <v>99841.080659238098</v>
      </c>
      <c r="I7" s="250">
        <f t="shared" si="3"/>
        <v>39.503474186611129</v>
      </c>
      <c r="J7" s="251">
        <f>(H8+I7/2)*5</f>
        <v>499106.64461072395</v>
      </c>
      <c r="K7" s="251">
        <f t="shared" si="1"/>
        <v>7498534.4281531591</v>
      </c>
      <c r="L7" s="589">
        <f t="shared" si="4"/>
        <v>75.104700175932379</v>
      </c>
      <c r="N7" s="418" t="s">
        <v>62</v>
      </c>
      <c r="O7" s="237">
        <f>SUM(O3:O6)</f>
        <v>54893</v>
      </c>
      <c r="P7" s="237">
        <f t="shared" ref="P7:Q7" si="8">SUM(P3:P6)</f>
        <v>71471</v>
      </c>
      <c r="Q7" s="237">
        <f t="shared" si="8"/>
        <v>126364</v>
      </c>
    </row>
    <row r="8" spans="1:17">
      <c r="A8" s="245"/>
      <c r="B8" s="245" t="s">
        <v>65</v>
      </c>
      <c r="C8" s="246">
        <f>h26_h28死亡数!N7</f>
        <v>0</v>
      </c>
      <c r="D8" s="247">
        <f t="shared" si="2"/>
        <v>0</v>
      </c>
      <c r="E8" s="255">
        <f>h27国調人口!N7</f>
        <v>8842</v>
      </c>
      <c r="F8" s="249">
        <f t="shared" si="5"/>
        <v>0</v>
      </c>
      <c r="G8" s="249">
        <f t="shared" si="6"/>
        <v>0</v>
      </c>
      <c r="H8" s="250">
        <f t="shared" si="7"/>
        <v>99801.577185051487</v>
      </c>
      <c r="I8" s="250">
        <f t="shared" si="3"/>
        <v>0</v>
      </c>
      <c r="J8" s="251">
        <f t="shared" ref="J8:J23" si="9">(H9+I8/2)*5</f>
        <v>499007.88592525746</v>
      </c>
      <c r="K8" s="251">
        <f t="shared" si="1"/>
        <v>6999427.7835424356</v>
      </c>
      <c r="L8" s="589">
        <f t="shared" si="4"/>
        <v>70.133438578471953</v>
      </c>
      <c r="N8" s="479" t="s">
        <v>161</v>
      </c>
      <c r="O8" s="479"/>
      <c r="P8" s="479"/>
      <c r="Q8" s="479"/>
    </row>
    <row r="9" spans="1:17">
      <c r="A9" s="245"/>
      <c r="B9" s="245" t="s">
        <v>66</v>
      </c>
      <c r="C9" s="246">
        <f>h26_h28死亡数!N8</f>
        <v>16</v>
      </c>
      <c r="D9" s="247">
        <f t="shared" si="2"/>
        <v>5.333333333333333</v>
      </c>
      <c r="E9" s="255">
        <f>h27国調人口!N8</f>
        <v>9613</v>
      </c>
      <c r="F9" s="249">
        <f t="shared" si="5"/>
        <v>5.548042581226811E-4</v>
      </c>
      <c r="G9" s="249">
        <f t="shared" si="6"/>
        <v>2.7701790228193499E-3</v>
      </c>
      <c r="H9" s="250">
        <f t="shared" si="7"/>
        <v>99801.577185051487</v>
      </c>
      <c r="I9" s="250">
        <f t="shared" si="3"/>
        <v>276.46823556232266</v>
      </c>
      <c r="J9" s="251">
        <f t="shared" si="9"/>
        <v>498316.71533635166</v>
      </c>
      <c r="K9" s="251">
        <f t="shared" si="1"/>
        <v>6500419.897617178</v>
      </c>
      <c r="L9" s="589">
        <f t="shared" si="4"/>
        <v>65.133438578471939</v>
      </c>
      <c r="N9" s="418" t="s">
        <v>158</v>
      </c>
      <c r="O9" s="268" t="s">
        <v>122</v>
      </c>
      <c r="P9" s="237" t="s">
        <v>123</v>
      </c>
      <c r="Q9" s="415" t="s">
        <v>62</v>
      </c>
    </row>
    <row r="10" spans="1:17">
      <c r="A10" s="245"/>
      <c r="B10" s="245" t="s">
        <v>67</v>
      </c>
      <c r="C10" s="246">
        <f>h26_h28死亡数!N9</f>
        <v>18</v>
      </c>
      <c r="D10" s="247">
        <f t="shared" si="2"/>
        <v>6</v>
      </c>
      <c r="E10" s="255">
        <f>h27国調人口!N9</f>
        <v>10304</v>
      </c>
      <c r="F10" s="249">
        <f t="shared" si="5"/>
        <v>5.8229813664596275E-4</v>
      </c>
      <c r="G10" s="249">
        <f t="shared" si="6"/>
        <v>2.9072584552766747E-3</v>
      </c>
      <c r="H10" s="250">
        <f t="shared" si="7"/>
        <v>99525.108949489164</v>
      </c>
      <c r="I10" s="250">
        <f t="shared" si="3"/>
        <v>289.34521450573811</v>
      </c>
      <c r="J10" s="251">
        <f t="shared" si="9"/>
        <v>496902.18171118147</v>
      </c>
      <c r="K10" s="251">
        <f t="shared" si="1"/>
        <v>6002103.1822808264</v>
      </c>
      <c r="L10" s="589">
        <f t="shared" si="4"/>
        <v>60.307426393544617</v>
      </c>
      <c r="N10" s="418" t="s">
        <v>159</v>
      </c>
      <c r="O10" s="417">
        <f>h27_29自立率1!F21</f>
        <v>612</v>
      </c>
      <c r="P10" s="243">
        <f>h27_29自立率1!G21</f>
        <v>316</v>
      </c>
      <c r="Q10" s="416">
        <f>SUM(O10:P10)</f>
        <v>928</v>
      </c>
    </row>
    <row r="11" spans="1:17">
      <c r="A11" s="245"/>
      <c r="B11" s="245" t="s">
        <v>68</v>
      </c>
      <c r="C11" s="246">
        <f>h26_h28死亡数!N10</f>
        <v>20</v>
      </c>
      <c r="D11" s="247">
        <f t="shared" si="2"/>
        <v>6.666666666666667</v>
      </c>
      <c r="E11" s="255">
        <f>h27国調人口!N10</f>
        <v>11897</v>
      </c>
      <c r="F11" s="249">
        <f t="shared" si="5"/>
        <v>5.6036535821355523E-4</v>
      </c>
      <c r="G11" s="249">
        <f t="shared" si="6"/>
        <v>2.7979071654402506E-3</v>
      </c>
      <c r="H11" s="250">
        <f t="shared" si="7"/>
        <v>99235.763734983426</v>
      </c>
      <c r="I11" s="250">
        <f t="shared" si="3"/>
        <v>277.65245442204468</v>
      </c>
      <c r="J11" s="251">
        <f t="shared" si="9"/>
        <v>495484.68753886205</v>
      </c>
      <c r="K11" s="251">
        <f t="shared" si="1"/>
        <v>5505201.0005696453</v>
      </c>
      <c r="L11" s="589">
        <f t="shared" si="4"/>
        <v>55.475977544463696</v>
      </c>
      <c r="N11" s="418" t="s">
        <v>160</v>
      </c>
      <c r="O11" s="417">
        <f>h27_29自立率1!F22</f>
        <v>864</v>
      </c>
      <c r="P11" s="243">
        <f>h27_29自立率1!G22</f>
        <v>510</v>
      </c>
      <c r="Q11" s="416">
        <f t="shared" ref="Q11:Q13" si="10">SUM(O11:P11)</f>
        <v>1374</v>
      </c>
    </row>
    <row r="12" spans="1:17">
      <c r="A12" s="245"/>
      <c r="B12" s="245" t="s">
        <v>69</v>
      </c>
      <c r="C12" s="246">
        <f>h26_h28死亡数!N11</f>
        <v>24</v>
      </c>
      <c r="D12" s="247">
        <f t="shared" si="2"/>
        <v>8</v>
      </c>
      <c r="E12" s="255">
        <f>h27国調人口!N11</f>
        <v>13547</v>
      </c>
      <c r="F12" s="249">
        <f t="shared" si="5"/>
        <v>5.9053665018085188E-4</v>
      </c>
      <c r="G12" s="249">
        <f t="shared" si="6"/>
        <v>2.94833050784993E-3</v>
      </c>
      <c r="H12" s="250">
        <f t="shared" si="7"/>
        <v>98958.111280561381</v>
      </c>
      <c r="I12" s="250">
        <f t="shared" si="3"/>
        <v>291.76121848769253</v>
      </c>
      <c r="J12" s="251">
        <f t="shared" si="9"/>
        <v>494061.15335658769</v>
      </c>
      <c r="K12" s="251">
        <f t="shared" si="1"/>
        <v>5009716.3130307831</v>
      </c>
      <c r="L12" s="589">
        <f t="shared" si="4"/>
        <v>50.624615286234302</v>
      </c>
      <c r="N12" s="418" t="s">
        <v>1022</v>
      </c>
      <c r="O12" s="417">
        <f>h27_29自立率1!F23</f>
        <v>2180</v>
      </c>
      <c r="P12" s="243">
        <f>h27_29自立率1!G23</f>
        <v>1024</v>
      </c>
      <c r="Q12" s="416">
        <f t="shared" si="10"/>
        <v>3204</v>
      </c>
    </row>
    <row r="13" spans="1:17">
      <c r="A13" s="245"/>
      <c r="B13" s="245" t="s">
        <v>70</v>
      </c>
      <c r="C13" s="246">
        <f>h26_h28死亡数!N12</f>
        <v>46</v>
      </c>
      <c r="D13" s="247">
        <f t="shared" si="2"/>
        <v>15.333333333333334</v>
      </c>
      <c r="E13" s="255">
        <f>h27国調人口!N12</f>
        <v>15595</v>
      </c>
      <c r="F13" s="249">
        <f t="shared" si="5"/>
        <v>9.8322111787966225E-4</v>
      </c>
      <c r="G13" s="249">
        <f t="shared" si="6"/>
        <v>4.9040511727078892E-3</v>
      </c>
      <c r="H13" s="250">
        <f t="shared" si="7"/>
        <v>98666.350062073689</v>
      </c>
      <c r="I13" s="250">
        <f t="shared" si="3"/>
        <v>483.86482972871454</v>
      </c>
      <c r="J13" s="251">
        <f t="shared" si="9"/>
        <v>492122.08823604672</v>
      </c>
      <c r="K13" s="251">
        <f t="shared" si="1"/>
        <v>4515655.1596741956</v>
      </c>
      <c r="L13" s="589">
        <f t="shared" si="4"/>
        <v>45.766922125256215</v>
      </c>
      <c r="N13" s="418" t="s">
        <v>1023</v>
      </c>
      <c r="O13" s="417">
        <f>h27_29自立率1!F24</f>
        <v>5915</v>
      </c>
      <c r="P13" s="243">
        <f>h27_29自立率1!G24</f>
        <v>6314</v>
      </c>
      <c r="Q13" s="416">
        <f t="shared" si="10"/>
        <v>12229</v>
      </c>
    </row>
    <row r="14" spans="1:17">
      <c r="A14" s="245"/>
      <c r="B14" s="245" t="s">
        <v>71</v>
      </c>
      <c r="C14" s="246">
        <f>h26_h28死亡数!N13</f>
        <v>78</v>
      </c>
      <c r="D14" s="247">
        <f t="shared" si="2"/>
        <v>26</v>
      </c>
      <c r="E14" s="255">
        <f>h27国調人口!N13</f>
        <v>19016</v>
      </c>
      <c r="F14" s="249">
        <f t="shared" si="5"/>
        <v>1.3672696676482962E-3</v>
      </c>
      <c r="G14" s="249">
        <f t="shared" si="6"/>
        <v>6.8130601121534507E-3</v>
      </c>
      <c r="H14" s="250">
        <f t="shared" si="7"/>
        <v>98182.485232344974</v>
      </c>
      <c r="I14" s="250">
        <f t="shared" si="3"/>
        <v>668.92317384858325</v>
      </c>
      <c r="J14" s="251">
        <f t="shared" si="9"/>
        <v>489240.11822710338</v>
      </c>
      <c r="K14" s="251">
        <f t="shared" si="1"/>
        <v>4023533.0714381486</v>
      </c>
      <c r="L14" s="589">
        <f t="shared" si="4"/>
        <v>40.980151010810296</v>
      </c>
      <c r="N14" s="418" t="s">
        <v>62</v>
      </c>
      <c r="O14" s="237">
        <f>SUM(O10:O13)</f>
        <v>9571</v>
      </c>
      <c r="P14" s="237">
        <f t="shared" ref="P14" si="11">SUM(P10:P13)</f>
        <v>8164</v>
      </c>
      <c r="Q14" s="237">
        <f t="shared" ref="Q14" si="12">SUM(Q10:Q13)</f>
        <v>17735</v>
      </c>
    </row>
    <row r="15" spans="1:17">
      <c r="A15" s="245"/>
      <c r="B15" s="245" t="s">
        <v>72</v>
      </c>
      <c r="C15" s="246">
        <f>h26_h28死亡数!N14</f>
        <v>113</v>
      </c>
      <c r="D15" s="247">
        <f t="shared" si="2"/>
        <v>37.666666666666664</v>
      </c>
      <c r="E15" s="255">
        <f>h27国調人口!N14</f>
        <v>17098</v>
      </c>
      <c r="F15" s="249">
        <f t="shared" si="5"/>
        <v>2.202986704097945E-3</v>
      </c>
      <c r="G15" s="249">
        <f t="shared" si="6"/>
        <v>1.0954601417312148E-2</v>
      </c>
      <c r="H15" s="250">
        <f t="shared" si="7"/>
        <v>97513.562058496391</v>
      </c>
      <c r="I15" s="250">
        <f t="shared" si="3"/>
        <v>1068.2222051331628</v>
      </c>
      <c r="J15" s="251">
        <f t="shared" si="9"/>
        <v>484897.25477964908</v>
      </c>
      <c r="K15" s="251">
        <f t="shared" si="1"/>
        <v>3534292.9532110454</v>
      </c>
      <c r="L15" s="589">
        <f t="shared" si="4"/>
        <v>36.244117008984816</v>
      </c>
      <c r="N15" s="479" t="s">
        <v>162</v>
      </c>
      <c r="O15" s="479"/>
      <c r="P15" s="479"/>
      <c r="Q15" s="479"/>
    </row>
    <row r="16" spans="1:17">
      <c r="A16" s="245"/>
      <c r="B16" s="245" t="s">
        <v>73</v>
      </c>
      <c r="C16" s="246">
        <f>h26_h28死亡数!N15</f>
        <v>173</v>
      </c>
      <c r="D16" s="247">
        <f t="shared" si="2"/>
        <v>57.666666666666664</v>
      </c>
      <c r="E16" s="255">
        <f>h27国調人口!N15</f>
        <v>14297</v>
      </c>
      <c r="F16" s="249">
        <f t="shared" si="5"/>
        <v>4.033480217295003E-3</v>
      </c>
      <c r="G16" s="249">
        <f t="shared" si="6"/>
        <v>1.9966069223400693E-2</v>
      </c>
      <c r="H16" s="250">
        <f t="shared" si="7"/>
        <v>96445.339853363228</v>
      </c>
      <c r="I16" s="250">
        <f t="shared" si="3"/>
        <v>1925.6343317866558</v>
      </c>
      <c r="J16" s="251">
        <f t="shared" si="9"/>
        <v>477412.6134373495</v>
      </c>
      <c r="K16" s="251">
        <f t="shared" si="1"/>
        <v>3049395.6984313964</v>
      </c>
      <c r="L16" s="589">
        <f t="shared" si="4"/>
        <v>31.617864617074687</v>
      </c>
      <c r="N16" s="418" t="s">
        <v>158</v>
      </c>
      <c r="O16" s="237" t="s">
        <v>122</v>
      </c>
      <c r="P16" s="237" t="s">
        <v>123</v>
      </c>
      <c r="Q16" s="237" t="s">
        <v>62</v>
      </c>
    </row>
    <row r="17" spans="1:17">
      <c r="A17" s="245"/>
      <c r="B17" s="245" t="s">
        <v>74</v>
      </c>
      <c r="C17" s="246">
        <f>h26_h28死亡数!N16</f>
        <v>236</v>
      </c>
      <c r="D17" s="247">
        <f t="shared" si="2"/>
        <v>78.666666666666671</v>
      </c>
      <c r="E17" s="255">
        <f>h27国調人口!N16</f>
        <v>12545</v>
      </c>
      <c r="F17" s="249">
        <f t="shared" si="5"/>
        <v>6.2707586023648208E-3</v>
      </c>
      <c r="G17" s="249">
        <f t="shared" si="6"/>
        <v>3.086984957488555E-2</v>
      </c>
      <c r="H17" s="250">
        <f t="shared" si="7"/>
        <v>94519.705521576572</v>
      </c>
      <c r="I17" s="250">
        <f t="shared" si="3"/>
        <v>2917.8090913135529</v>
      </c>
      <c r="J17" s="251">
        <f t="shared" si="9"/>
        <v>465304.00487959897</v>
      </c>
      <c r="K17" s="251">
        <f t="shared" si="1"/>
        <v>2571983.0849940469</v>
      </c>
      <c r="L17" s="589">
        <f t="shared" si="4"/>
        <v>27.211078058288333</v>
      </c>
      <c r="N17" s="418" t="s">
        <v>159</v>
      </c>
      <c r="O17" s="253">
        <f t="shared" ref="O17:Q20" si="13">O10/O3</f>
        <v>3.4486644877718922E-2</v>
      </c>
      <c r="P17" s="253">
        <f t="shared" si="13"/>
        <v>1.6479791395045632E-2</v>
      </c>
      <c r="Q17" s="253">
        <f t="shared" si="13"/>
        <v>2.5134747162861244E-2</v>
      </c>
    </row>
    <row r="18" spans="1:17">
      <c r="A18" s="245"/>
      <c r="B18" s="245" t="s">
        <v>75</v>
      </c>
      <c r="C18" s="246">
        <f>h26_h28死亡数!N17</f>
        <v>414</v>
      </c>
      <c r="D18" s="247">
        <f t="shared" si="2"/>
        <v>138</v>
      </c>
      <c r="E18" s="255">
        <f>h27国調人口!N17</f>
        <v>14434</v>
      </c>
      <c r="F18" s="249">
        <f t="shared" si="5"/>
        <v>9.5607593182762927E-3</v>
      </c>
      <c r="G18" s="249">
        <f t="shared" si="6"/>
        <v>4.6687867920698296E-2</v>
      </c>
      <c r="H18" s="250">
        <f t="shared" si="7"/>
        <v>91601.896430263019</v>
      </c>
      <c r="I18" s="250">
        <f t="shared" si="3"/>
        <v>4276.6972418216028</v>
      </c>
      <c r="J18" s="251">
        <f t="shared" si="9"/>
        <v>447317.73904676113</v>
      </c>
      <c r="K18" s="251">
        <f t="shared" si="1"/>
        <v>2106679.080114448</v>
      </c>
      <c r="L18" s="589">
        <f>K18/H18</f>
        <v>22.998203773196696</v>
      </c>
      <c r="N18" s="418" t="s">
        <v>160</v>
      </c>
      <c r="O18" s="253">
        <f t="shared" si="13"/>
        <v>5.8146577831617204E-2</v>
      </c>
      <c r="P18" s="253">
        <f t="shared" si="13"/>
        <v>3.0204323363932483E-2</v>
      </c>
      <c r="Q18" s="253">
        <f t="shared" si="13"/>
        <v>4.3283770161290321E-2</v>
      </c>
    </row>
    <row r="19" spans="1:17">
      <c r="A19" s="245"/>
      <c r="B19" s="245" t="s">
        <v>76</v>
      </c>
      <c r="C19" s="246">
        <f>h26_h28死亡数!N18</f>
        <v>813</v>
      </c>
      <c r="D19" s="247">
        <f t="shared" si="2"/>
        <v>271</v>
      </c>
      <c r="E19" s="255">
        <f>h27国調人口!N18</f>
        <v>17746</v>
      </c>
      <c r="F19" s="249">
        <f t="shared" si="5"/>
        <v>1.5271046996506254E-2</v>
      </c>
      <c r="G19" s="249">
        <f t="shared" si="6"/>
        <v>7.3547371563492281E-2</v>
      </c>
      <c r="H19" s="250">
        <f t="shared" si="7"/>
        <v>87325.199188441416</v>
      </c>
      <c r="I19" s="250">
        <f t="shared" si="3"/>
        <v>6422.5388715682639</v>
      </c>
      <c r="J19" s="251">
        <f t="shared" si="9"/>
        <v>420569.64876328642</v>
      </c>
      <c r="K19" s="251">
        <f>J19+K20</f>
        <v>1659361.3410676869</v>
      </c>
      <c r="L19" s="589">
        <f>K19/H19</f>
        <v>19.002090536168215</v>
      </c>
      <c r="N19" s="418" t="s">
        <v>1022</v>
      </c>
      <c r="O19" s="253">
        <f t="shared" si="13"/>
        <v>0.19771449301650643</v>
      </c>
      <c r="P19" s="253">
        <f t="shared" si="13"/>
        <v>7.2557216750513714E-2</v>
      </c>
      <c r="Q19" s="253">
        <f t="shared" si="13"/>
        <v>0.12745137038068341</v>
      </c>
    </row>
    <row r="20" spans="1:17">
      <c r="A20" s="245"/>
      <c r="B20" s="245" t="s">
        <v>77</v>
      </c>
      <c r="C20" s="246">
        <f>h26_h28死亡数!N19</f>
        <v>1045</v>
      </c>
      <c r="D20" s="247">
        <f t="shared" si="2"/>
        <v>348.33333333333331</v>
      </c>
      <c r="E20" s="255">
        <f>h27国調人口!N19</f>
        <v>14859</v>
      </c>
      <c r="F20" s="249">
        <f t="shared" si="5"/>
        <v>2.3442582497700606E-2</v>
      </c>
      <c r="G20" s="249">
        <f t="shared" si="6"/>
        <v>0.11072378389260323</v>
      </c>
      <c r="H20" s="250">
        <f t="shared" si="7"/>
        <v>80902.660316873153</v>
      </c>
      <c r="I20" s="250">
        <f t="shared" si="3"/>
        <v>8957.84867726214</v>
      </c>
      <c r="J20" s="251">
        <f t="shared" si="9"/>
        <v>382118.6798912104</v>
      </c>
      <c r="K20" s="251">
        <f t="shared" si="1"/>
        <v>1238791.6923044005</v>
      </c>
      <c r="L20" s="589">
        <f t="shared" si="4"/>
        <v>15.312125552514578</v>
      </c>
      <c r="N20" s="418" t="s">
        <v>1023</v>
      </c>
      <c r="O20" s="253">
        <f t="shared" si="13"/>
        <v>0.52521754572900015</v>
      </c>
      <c r="P20" s="253">
        <f t="shared" si="13"/>
        <v>0.29645976147995118</v>
      </c>
      <c r="Q20" s="253">
        <f t="shared" si="13"/>
        <v>0.37558353808353806</v>
      </c>
    </row>
    <row r="21" spans="1:17">
      <c r="A21" s="245"/>
      <c r="B21" s="245" t="s">
        <v>78</v>
      </c>
      <c r="C21" s="246">
        <f>h26_h28死亡数!N20</f>
        <v>1220</v>
      </c>
      <c r="D21" s="247">
        <f t="shared" si="2"/>
        <v>406.66666666666669</v>
      </c>
      <c r="E21" s="255">
        <f>h27国調人口!N20</f>
        <v>11026</v>
      </c>
      <c r="F21" s="249">
        <f t="shared" si="5"/>
        <v>3.6882520103996619E-2</v>
      </c>
      <c r="G21" s="249">
        <f t="shared" si="6"/>
        <v>0.1688441098317095</v>
      </c>
      <c r="H21" s="250">
        <f t="shared" si="7"/>
        <v>71944.811639611013</v>
      </c>
      <c r="I21" s="250">
        <f t="shared" si="3"/>
        <v>12147.457678300132</v>
      </c>
      <c r="J21" s="251">
        <f t="shared" si="9"/>
        <v>329355.41400230478</v>
      </c>
      <c r="K21" s="251">
        <f t="shared" si="1"/>
        <v>856673.0124131901</v>
      </c>
      <c r="L21" s="589">
        <f t="shared" si="4"/>
        <v>11.907363337115576</v>
      </c>
      <c r="N21" s="418" t="s">
        <v>62</v>
      </c>
      <c r="O21" s="253">
        <f>O14/O7</f>
        <v>0.17435738618767421</v>
      </c>
      <c r="P21" s="253">
        <f>P14/P7</f>
        <v>0.11422814847980299</v>
      </c>
      <c r="Q21" s="253">
        <f>Q14/Q7</f>
        <v>0.14034851698268494</v>
      </c>
    </row>
    <row r="22" spans="1:17">
      <c r="A22" s="245"/>
      <c r="B22" s="245" t="s">
        <v>79</v>
      </c>
      <c r="C22" s="246">
        <f>h26_h28死亡数!N21</f>
        <v>1361</v>
      </c>
      <c r="D22" s="247">
        <f t="shared" si="2"/>
        <v>453.66666666666669</v>
      </c>
      <c r="E22" s="255">
        <f>h27国調人口!N21</f>
        <v>7024</v>
      </c>
      <c r="F22" s="249">
        <f t="shared" si="5"/>
        <v>6.4588078967350041E-2</v>
      </c>
      <c r="G22" s="249">
        <f t="shared" si="6"/>
        <v>0.27804449529101721</v>
      </c>
      <c r="H22" s="250">
        <f t="shared" si="7"/>
        <v>59797.353961310881</v>
      </c>
      <c r="I22" s="250">
        <f t="shared" si="3"/>
        <v>16626.325101910996</v>
      </c>
      <c r="J22" s="251">
        <f t="shared" si="9"/>
        <v>257420.95705177693</v>
      </c>
      <c r="K22" s="251">
        <f t="shared" si="1"/>
        <v>527317.59841088532</v>
      </c>
      <c r="L22" s="589">
        <f t="shared" si="4"/>
        <v>8.8184102385543994</v>
      </c>
      <c r="N22" s="479" t="s">
        <v>163</v>
      </c>
      <c r="O22" s="479"/>
      <c r="P22" s="479"/>
      <c r="Q22" s="479"/>
    </row>
    <row r="23" spans="1:17">
      <c r="A23" s="245"/>
      <c r="B23" s="245" t="s">
        <v>80</v>
      </c>
      <c r="C23" s="246">
        <f>h26_h28死亡数!N22</f>
        <v>1111</v>
      </c>
      <c r="D23" s="247">
        <f t="shared" si="2"/>
        <v>370.33333333333331</v>
      </c>
      <c r="E23" s="255">
        <f>h27国調人口!N22</f>
        <v>3217</v>
      </c>
      <c r="F23" s="249">
        <f t="shared" si="5"/>
        <v>0.11511760439332711</v>
      </c>
      <c r="G23" s="249">
        <f t="shared" si="6"/>
        <v>0.44695659170454999</v>
      </c>
      <c r="H23" s="250">
        <f t="shared" si="7"/>
        <v>43171.028859399885</v>
      </c>
      <c r="I23" s="250">
        <f t="shared" si="3"/>
        <v>19295.575919376137</v>
      </c>
      <c r="J23" s="251">
        <f t="shared" si="9"/>
        <v>167616.20449855909</v>
      </c>
      <c r="K23" s="251">
        <f>J23+K24</f>
        <v>269896.64135910838</v>
      </c>
      <c r="L23" s="589">
        <f t="shared" si="4"/>
        <v>6.2518000726392735</v>
      </c>
      <c r="N23" s="418" t="s">
        <v>158</v>
      </c>
      <c r="O23" s="237" t="s">
        <v>122</v>
      </c>
      <c r="P23" s="237" t="s">
        <v>123</v>
      </c>
      <c r="Q23" s="237" t="s">
        <v>62</v>
      </c>
    </row>
    <row r="24" spans="1:17">
      <c r="A24" s="245"/>
      <c r="B24" s="245" t="s">
        <v>100</v>
      </c>
      <c r="C24" s="536">
        <f>h26_h28死亡数!N23</f>
        <v>715</v>
      </c>
      <c r="D24" s="535">
        <f t="shared" si="2"/>
        <v>238.33333333333334</v>
      </c>
      <c r="E24" s="255">
        <f>h27国調人口!N23</f>
        <v>1021</v>
      </c>
      <c r="F24" s="249">
        <f t="shared" si="5"/>
        <v>0.23343127652628143</v>
      </c>
      <c r="G24" s="249">
        <f t="shared" si="6"/>
        <v>0.73703741882280183</v>
      </c>
      <c r="H24" s="250">
        <f t="shared" si="7"/>
        <v>23875.452940023748</v>
      </c>
      <c r="I24" s="250">
        <f t="shared" si="3"/>
        <v>23875.452940023748</v>
      </c>
      <c r="J24" s="251">
        <f>H24/F24</f>
        <v>102280.43686054928</v>
      </c>
      <c r="K24" s="251">
        <f>J24</f>
        <v>102280.43686054928</v>
      </c>
      <c r="L24" s="589">
        <f t="shared" si="4"/>
        <v>4.2839160839160835</v>
      </c>
      <c r="N24" s="418" t="s">
        <v>159</v>
      </c>
      <c r="O24" s="253">
        <f>1-O17</f>
        <v>0.96551335512228109</v>
      </c>
      <c r="P24" s="253">
        <f>1-P17</f>
        <v>0.98352020860495437</v>
      </c>
      <c r="Q24" s="253">
        <f>1-Q17</f>
        <v>0.97486525283713876</v>
      </c>
    </row>
    <row r="25" spans="1:17">
      <c r="A25" s="229"/>
      <c r="B25" s="265" t="s">
        <v>101</v>
      </c>
      <c r="C25" s="234">
        <f>SUM(C5:C24)</f>
        <v>7418</v>
      </c>
      <c r="D25" s="234">
        <f>SUM(D5:D24)</f>
        <v>2472.666666666667</v>
      </c>
      <c r="E25" s="266">
        <f>SUM(E5:E24)</f>
        <v>219059</v>
      </c>
      <c r="F25" s="267"/>
      <c r="G25" s="267"/>
      <c r="H25" s="266"/>
      <c r="I25" s="266"/>
      <c r="J25" s="268"/>
      <c r="K25" s="268"/>
      <c r="L25" s="257"/>
      <c r="N25" s="418" t="s">
        <v>160</v>
      </c>
      <c r="O25" s="253">
        <f t="shared" ref="O25:Q26" si="14">1-O18</f>
        <v>0.94185342216838275</v>
      </c>
      <c r="P25" s="253">
        <f t="shared" si="14"/>
        <v>0.96979567663606747</v>
      </c>
      <c r="Q25" s="253">
        <f t="shared" si="14"/>
        <v>0.95671622983870963</v>
      </c>
    </row>
    <row r="26" spans="1:17">
      <c r="C26" s="220"/>
      <c r="D26" s="220"/>
      <c r="I26" s="220"/>
      <c r="N26" s="418" t="s">
        <v>1022</v>
      </c>
      <c r="O26" s="253">
        <f t="shared" si="14"/>
        <v>0.80228550698349355</v>
      </c>
      <c r="P26" s="253">
        <f t="shared" si="14"/>
        <v>0.92744278324948626</v>
      </c>
      <c r="Q26" s="253">
        <f t="shared" si="14"/>
        <v>0.87254862961931656</v>
      </c>
    </row>
    <row r="27" spans="1:17">
      <c r="A27" s="225" t="s">
        <v>102</v>
      </c>
      <c r="B27" s="225" t="s">
        <v>85</v>
      </c>
      <c r="C27" s="254">
        <f>h26_h28死亡数!N28</f>
        <v>10</v>
      </c>
      <c r="D27" s="226">
        <f>SUM(C27:C27)/3</f>
        <v>3.3333333333333335</v>
      </c>
      <c r="E27" s="254">
        <f>h27国調人口!N28</f>
        <v>1720</v>
      </c>
      <c r="F27" s="227">
        <f t="shared" si="5"/>
        <v>1.9379844961240312E-3</v>
      </c>
      <c r="G27" s="227">
        <f>D53</f>
        <v>9.6329833349388303E-4</v>
      </c>
      <c r="H27" s="226">
        <v>100000</v>
      </c>
      <c r="I27" s="226">
        <f>H27-H28</f>
        <v>96.329833349387627</v>
      </c>
      <c r="J27" s="242">
        <f>H28+I27/2</f>
        <v>99951.835083325306</v>
      </c>
      <c r="K27" s="242">
        <f t="shared" ref="K27:K44" si="15">J27+K28</f>
        <v>8660681.4571453929</v>
      </c>
      <c r="L27" s="587">
        <f>K27/H27</f>
        <v>86.606814571453924</v>
      </c>
      <c r="N27" s="418" t="s">
        <v>1023</v>
      </c>
      <c r="O27" s="253">
        <f t="shared" ref="O27:Q27" si="16">1-O20</f>
        <v>0.47478245427099985</v>
      </c>
      <c r="P27" s="253">
        <f t="shared" si="16"/>
        <v>0.70354023852004888</v>
      </c>
      <c r="Q27" s="253">
        <f t="shared" si="16"/>
        <v>0.62441646191646194</v>
      </c>
    </row>
    <row r="28" spans="1:17">
      <c r="A28" s="245"/>
      <c r="B28" s="245" t="s">
        <v>86</v>
      </c>
      <c r="C28" s="255">
        <f>h26_h28死亡数!N29</f>
        <v>5</v>
      </c>
      <c r="D28" s="250">
        <f t="shared" ref="D28:D46" si="17">SUM(C28:C28)/3</f>
        <v>1.6666666666666667</v>
      </c>
      <c r="E28" s="255">
        <f>h27国調人口!N29</f>
        <v>6494</v>
      </c>
      <c r="F28" s="249">
        <f t="shared" si="5"/>
        <v>2.5664716148239401E-4</v>
      </c>
      <c r="G28" s="249">
        <f>F28*4/(1+2*F28)</f>
        <v>1.0260619741432383E-3</v>
      </c>
      <c r="H28" s="250">
        <f>(1-G27)*H27</f>
        <v>99903.670166650612</v>
      </c>
      <c r="I28" s="250">
        <f t="shared" ref="I28:I46" si="18">H28-H29</f>
        <v>102.50735703534156</v>
      </c>
      <c r="J28" s="251">
        <f>(H29+I28/2)*4</f>
        <v>399409.66595253174</v>
      </c>
      <c r="K28" s="251">
        <f t="shared" si="15"/>
        <v>8560729.6220620684</v>
      </c>
      <c r="L28" s="589">
        <f t="shared" ref="L28:L46" si="19">K28/H28</f>
        <v>85.689841101751355</v>
      </c>
      <c r="N28" s="418" t="s">
        <v>62</v>
      </c>
      <c r="O28" s="253">
        <f t="shared" ref="O28:Q28" si="20">1-O21</f>
        <v>0.82564261381232584</v>
      </c>
      <c r="P28" s="253">
        <f t="shared" si="20"/>
        <v>0.885771851520197</v>
      </c>
      <c r="Q28" s="253">
        <f t="shared" si="20"/>
        <v>0.85965148301731509</v>
      </c>
    </row>
    <row r="29" spans="1:17">
      <c r="A29" s="245"/>
      <c r="B29" s="245" t="s">
        <v>84</v>
      </c>
      <c r="C29" s="255">
        <f>h26_h28死亡数!N30</f>
        <v>3</v>
      </c>
      <c r="D29" s="250">
        <f t="shared" si="17"/>
        <v>1</v>
      </c>
      <c r="E29" s="255">
        <f>h27国調人口!N30</f>
        <v>8266</v>
      </c>
      <c r="F29" s="249">
        <f t="shared" si="5"/>
        <v>1.2097749818533752E-4</v>
      </c>
      <c r="G29" s="249">
        <f t="shared" si="6"/>
        <v>6.0470460180201975E-4</v>
      </c>
      <c r="H29" s="250">
        <f t="shared" ref="H29:H46" si="21">(1-G28)*H28</f>
        <v>99801.162809615271</v>
      </c>
      <c r="I29" s="250">
        <f t="shared" si="18"/>
        <v>60.35022241617844</v>
      </c>
      <c r="J29" s="251">
        <f>(H30+I29/2)*5</f>
        <v>498854.93849203584</v>
      </c>
      <c r="K29" s="251">
        <f t="shared" si="15"/>
        <v>8161319.9561095359</v>
      </c>
      <c r="L29" s="589">
        <f t="shared" si="19"/>
        <v>81.775800264756427</v>
      </c>
      <c r="N29" s="219" t="s">
        <v>164</v>
      </c>
    </row>
    <row r="30" spans="1:17">
      <c r="A30" s="245"/>
      <c r="B30" s="245" t="s">
        <v>65</v>
      </c>
      <c r="C30" s="255">
        <f>h26_h28死亡数!N31</f>
        <v>2</v>
      </c>
      <c r="D30" s="250">
        <f t="shared" si="17"/>
        <v>0.66666666666666663</v>
      </c>
      <c r="E30" s="255">
        <f>h27国調人口!N31</f>
        <v>8461</v>
      </c>
      <c r="F30" s="249">
        <f t="shared" si="5"/>
        <v>7.8792892881062124E-5</v>
      </c>
      <c r="G30" s="249">
        <f t="shared" si="6"/>
        <v>3.9388687568930203E-4</v>
      </c>
      <c r="H30" s="250">
        <f t="shared" si="21"/>
        <v>99740.812587199092</v>
      </c>
      <c r="I30" s="250">
        <f t="shared" si="18"/>
        <v>39.286597048689146</v>
      </c>
      <c r="J30" s="251">
        <f t="shared" ref="J30:J45" si="22">(H31+I30/2)*5</f>
        <v>498605.84644337371</v>
      </c>
      <c r="K30" s="251">
        <f t="shared" si="15"/>
        <v>7662465.0176175004</v>
      </c>
      <c r="L30" s="589">
        <f t="shared" si="19"/>
        <v>76.823767712124237</v>
      </c>
      <c r="N30" s="256" t="s">
        <v>158</v>
      </c>
      <c r="O30" s="237" t="s">
        <v>97</v>
      </c>
      <c r="P30" s="237" t="s">
        <v>98</v>
      </c>
      <c r="Q30" s="219"/>
    </row>
    <row r="31" spans="1:17">
      <c r="A31" s="245"/>
      <c r="B31" s="245" t="s">
        <v>66</v>
      </c>
      <c r="C31" s="255">
        <f>h26_h28死亡数!N32</f>
        <v>5</v>
      </c>
      <c r="D31" s="250">
        <f t="shared" si="17"/>
        <v>1.6666666666666667</v>
      </c>
      <c r="E31" s="255">
        <f>h27国調人口!N32</f>
        <v>9352</v>
      </c>
      <c r="F31" s="249">
        <f t="shared" si="5"/>
        <v>1.7821499857428001E-4</v>
      </c>
      <c r="G31" s="249">
        <f t="shared" si="6"/>
        <v>8.9067816235281554E-4</v>
      </c>
      <c r="H31" s="250">
        <f t="shared" si="21"/>
        <v>99701.525990150403</v>
      </c>
      <c r="I31" s="250">
        <f t="shared" si="18"/>
        <v>88.801971952678286</v>
      </c>
      <c r="J31" s="251">
        <f t="shared" si="22"/>
        <v>498285.62502087036</v>
      </c>
      <c r="K31" s="251">
        <f t="shared" si="15"/>
        <v>7163859.1711741267</v>
      </c>
      <c r="L31" s="589">
        <f t="shared" si="19"/>
        <v>71.853054404421556</v>
      </c>
      <c r="N31" s="418" t="s">
        <v>159</v>
      </c>
      <c r="O31" s="237">
        <f>J19*O24</f>
        <v>406065.61264004</v>
      </c>
      <c r="P31" s="237">
        <f>SUM(O31,P32)</f>
        <v>1280563.6178244485</v>
      </c>
      <c r="Q31" s="219"/>
    </row>
    <row r="32" spans="1:17">
      <c r="A32" s="245"/>
      <c r="B32" s="245" t="s">
        <v>67</v>
      </c>
      <c r="C32" s="255">
        <f>h26_h28死亡数!N33</f>
        <v>10</v>
      </c>
      <c r="D32" s="250">
        <f t="shared" si="17"/>
        <v>3.3333333333333335</v>
      </c>
      <c r="E32" s="255">
        <f>h27国調人口!N33</f>
        <v>10308</v>
      </c>
      <c r="F32" s="249">
        <f t="shared" si="5"/>
        <v>3.2337343163885656E-4</v>
      </c>
      <c r="G32" s="249">
        <f t="shared" si="6"/>
        <v>1.6155610843645999E-3</v>
      </c>
      <c r="H32" s="250">
        <f t="shared" si="21"/>
        <v>99612.724018197725</v>
      </c>
      <c r="I32" s="250">
        <f t="shared" si="18"/>
        <v>160.93044043134432</v>
      </c>
      <c r="J32" s="251">
        <f t="shared" si="22"/>
        <v>497661.29398991028</v>
      </c>
      <c r="K32" s="251">
        <f t="shared" si="15"/>
        <v>6665573.5461532567</v>
      </c>
      <c r="L32" s="589">
        <f t="shared" si="19"/>
        <v>66.91488072282371</v>
      </c>
      <c r="N32" s="418" t="s">
        <v>160</v>
      </c>
      <c r="O32" s="237">
        <f>J20*O25</f>
        <v>359899.78633000131</v>
      </c>
      <c r="P32" s="237">
        <f>SUM(O32,P33)</f>
        <v>874498.00518440851</v>
      </c>
      <c r="Q32" s="219"/>
    </row>
    <row r="33" spans="1:17">
      <c r="A33" s="245"/>
      <c r="B33" s="245" t="s">
        <v>68</v>
      </c>
      <c r="C33" s="255">
        <f>h26_h28死亡数!N34</f>
        <v>8</v>
      </c>
      <c r="D33" s="250">
        <f t="shared" si="17"/>
        <v>2.6666666666666665</v>
      </c>
      <c r="E33" s="255">
        <f>h27国調人口!N34</f>
        <v>11943</v>
      </c>
      <c r="F33" s="249">
        <f t="shared" si="5"/>
        <v>2.2328281559630465E-4</v>
      </c>
      <c r="G33" s="249">
        <f t="shared" si="6"/>
        <v>1.1157912354598453E-3</v>
      </c>
      <c r="H33" s="250">
        <f t="shared" si="21"/>
        <v>99451.793577766381</v>
      </c>
      <c r="I33" s="250">
        <f t="shared" si="18"/>
        <v>110.96743962483015</v>
      </c>
      <c r="J33" s="251">
        <f t="shared" si="22"/>
        <v>496981.54928976984</v>
      </c>
      <c r="K33" s="251">
        <f t="shared" si="15"/>
        <v>6167912.2521633469</v>
      </c>
      <c r="L33" s="589">
        <f t="shared" si="19"/>
        <v>62.019115294691439</v>
      </c>
      <c r="N33" s="418" t="s">
        <v>1022</v>
      </c>
      <c r="O33" s="237">
        <f>J21*O26</f>
        <v>264237.07530059753</v>
      </c>
      <c r="P33" s="237">
        <f t="shared" ref="P33:P34" si="23">SUM(O33,P34)</f>
        <v>514598.21885440714</v>
      </c>
      <c r="Q33" s="219"/>
    </row>
    <row r="34" spans="1:17">
      <c r="A34" s="245"/>
      <c r="B34" s="245" t="s">
        <v>69</v>
      </c>
      <c r="C34" s="255">
        <f>h26_h28死亡数!N35</f>
        <v>12</v>
      </c>
      <c r="D34" s="250">
        <f t="shared" si="17"/>
        <v>4</v>
      </c>
      <c r="E34" s="255">
        <f>h27国調人口!N35</f>
        <v>13516</v>
      </c>
      <c r="F34" s="249">
        <f t="shared" si="5"/>
        <v>2.9594554601953242E-4</v>
      </c>
      <c r="G34" s="249">
        <f t="shared" si="6"/>
        <v>1.4786337424220022E-3</v>
      </c>
      <c r="H34" s="250">
        <f t="shared" si="21"/>
        <v>99340.82613814155</v>
      </c>
      <c r="I34" s="250">
        <f t="shared" si="18"/>
        <v>146.88869752793107</v>
      </c>
      <c r="J34" s="251">
        <f t="shared" si="22"/>
        <v>496336.90894688794</v>
      </c>
      <c r="K34" s="251">
        <f t="shared" si="15"/>
        <v>5670930.7028735774</v>
      </c>
      <c r="L34" s="589">
        <f t="shared" si="19"/>
        <v>57.08560038536104</v>
      </c>
      <c r="N34" s="418" t="s">
        <v>1023</v>
      </c>
      <c r="O34" s="237">
        <f>SUM(J22:J24)*O27</f>
        <v>250361.14355380961</v>
      </c>
      <c r="P34" s="237">
        <f t="shared" si="23"/>
        <v>250361.14355380961</v>
      </c>
      <c r="Q34" s="219"/>
    </row>
    <row r="35" spans="1:17">
      <c r="A35" s="245"/>
      <c r="B35" s="245" t="s">
        <v>70</v>
      </c>
      <c r="C35" s="255">
        <f>h26_h28死亡数!N36</f>
        <v>20</v>
      </c>
      <c r="D35" s="250">
        <f t="shared" si="17"/>
        <v>6.666666666666667</v>
      </c>
      <c r="E35" s="255">
        <f>h27国調人口!N36</f>
        <v>15246</v>
      </c>
      <c r="F35" s="249">
        <f t="shared" si="5"/>
        <v>4.3727316454589184E-4</v>
      </c>
      <c r="G35" s="249">
        <f t="shared" si="6"/>
        <v>2.1839783349349175E-3</v>
      </c>
      <c r="H35" s="250">
        <f t="shared" si="21"/>
        <v>99193.937440613619</v>
      </c>
      <c r="I35" s="250">
        <f t="shared" si="18"/>
        <v>216.63741032718099</v>
      </c>
      <c r="J35" s="251">
        <f t="shared" si="22"/>
        <v>495428.09367725014</v>
      </c>
      <c r="K35" s="251">
        <f t="shared" si="15"/>
        <v>5174593.7939266898</v>
      </c>
      <c r="L35" s="589">
        <f t="shared" si="19"/>
        <v>52.16643201631819</v>
      </c>
      <c r="N35" s="219" t="s">
        <v>165</v>
      </c>
      <c r="Q35" s="219"/>
    </row>
    <row r="36" spans="1:17">
      <c r="A36" s="245"/>
      <c r="B36" s="245" t="s">
        <v>71</v>
      </c>
      <c r="C36" s="255">
        <f>h26_h28死亡数!N37</f>
        <v>35</v>
      </c>
      <c r="D36" s="250">
        <f t="shared" si="17"/>
        <v>11.666666666666666</v>
      </c>
      <c r="E36" s="255">
        <f>h27国調人口!N37</f>
        <v>18455</v>
      </c>
      <c r="F36" s="249">
        <f t="shared" si="5"/>
        <v>6.3216833739727256E-4</v>
      </c>
      <c r="G36" s="249">
        <f t="shared" si="6"/>
        <v>3.1558541093728867E-3</v>
      </c>
      <c r="H36" s="250">
        <f t="shared" si="21"/>
        <v>98977.300030286438</v>
      </c>
      <c r="I36" s="250">
        <f t="shared" si="18"/>
        <v>312.35791903521749</v>
      </c>
      <c r="J36" s="251">
        <f t="shared" si="22"/>
        <v>494105.60535384412</v>
      </c>
      <c r="K36" s="251">
        <f t="shared" si="15"/>
        <v>4679165.70024944</v>
      </c>
      <c r="L36" s="589">
        <f t="shared" si="19"/>
        <v>47.275139843354431</v>
      </c>
      <c r="N36" s="256" t="s">
        <v>158</v>
      </c>
      <c r="O36" s="237" t="s">
        <v>97</v>
      </c>
      <c r="P36" s="237" t="s">
        <v>98</v>
      </c>
      <c r="Q36" s="219"/>
    </row>
    <row r="37" spans="1:17">
      <c r="A37" s="245"/>
      <c r="B37" s="245" t="s">
        <v>72</v>
      </c>
      <c r="C37" s="255">
        <f>h26_h28死亡数!N38</f>
        <v>69</v>
      </c>
      <c r="D37" s="250">
        <f t="shared" si="17"/>
        <v>23</v>
      </c>
      <c r="E37" s="255">
        <f>h27国調人口!N38</f>
        <v>16391</v>
      </c>
      <c r="F37" s="249">
        <f t="shared" si="5"/>
        <v>1.4032090781526448E-3</v>
      </c>
      <c r="G37" s="249">
        <f t="shared" si="6"/>
        <v>6.991518983493936E-3</v>
      </c>
      <c r="H37" s="250">
        <f t="shared" si="21"/>
        <v>98664.942111251221</v>
      </c>
      <c r="I37" s="250">
        <f t="shared" si="18"/>
        <v>689.81781577614311</v>
      </c>
      <c r="J37" s="251">
        <f t="shared" si="22"/>
        <v>491600.16601681581</v>
      </c>
      <c r="K37" s="251">
        <f t="shared" si="15"/>
        <v>4185060.0948955957</v>
      </c>
      <c r="L37" s="589">
        <f t="shared" si="19"/>
        <v>42.416890998391956</v>
      </c>
      <c r="N37" s="418" t="s">
        <v>159</v>
      </c>
      <c r="O37" s="237">
        <f>J41*P24</f>
        <v>454161.22704748187</v>
      </c>
      <c r="P37" s="237">
        <f>SUM(O37,P38)</f>
        <v>1922384.7821732871</v>
      </c>
      <c r="Q37" s="219"/>
    </row>
    <row r="38" spans="1:17">
      <c r="A38" s="245"/>
      <c r="B38" s="245" t="s">
        <v>73</v>
      </c>
      <c r="C38" s="255">
        <f>h26_h28死亡数!N39</f>
        <v>66</v>
      </c>
      <c r="D38" s="250">
        <f t="shared" si="17"/>
        <v>22</v>
      </c>
      <c r="E38" s="255">
        <f>h27国調人口!N39</f>
        <v>14406</v>
      </c>
      <c r="F38" s="249">
        <f t="shared" si="5"/>
        <v>1.5271414688324309E-3</v>
      </c>
      <c r="G38" s="249">
        <f t="shared" si="6"/>
        <v>7.606666205656594E-3</v>
      </c>
      <c r="H38" s="250">
        <f t="shared" si="21"/>
        <v>97975.124295475078</v>
      </c>
      <c r="I38" s="250">
        <f t="shared" si="18"/>
        <v>745.26406697339553</v>
      </c>
      <c r="J38" s="251">
        <f t="shared" si="22"/>
        <v>488012.46130994183</v>
      </c>
      <c r="K38" s="251">
        <f t="shared" si="15"/>
        <v>3693459.92887878</v>
      </c>
      <c r="L38" s="589">
        <f t="shared" si="19"/>
        <v>37.697935628435431</v>
      </c>
      <c r="N38" s="418" t="s">
        <v>160</v>
      </c>
      <c r="O38" s="237">
        <f>J42*P25</f>
        <v>430235.85691257875</v>
      </c>
      <c r="P38" s="237">
        <f>SUM(O38,P39)</f>
        <v>1468223.5551258053</v>
      </c>
      <c r="Q38" s="219"/>
    </row>
    <row r="39" spans="1:17">
      <c r="A39" s="245"/>
      <c r="B39" s="245" t="s">
        <v>74</v>
      </c>
      <c r="C39" s="255">
        <f>h26_h28死亡数!N40</f>
        <v>109</v>
      </c>
      <c r="D39" s="250">
        <f t="shared" si="17"/>
        <v>36.333333333333336</v>
      </c>
      <c r="E39" s="255">
        <f>h27国調人口!N40</f>
        <v>12542</v>
      </c>
      <c r="F39" s="249">
        <f t="shared" si="5"/>
        <v>2.8969329718811464E-3</v>
      </c>
      <c r="G39" s="249">
        <f t="shared" si="6"/>
        <v>1.4380516379276226E-2</v>
      </c>
      <c r="H39" s="250">
        <f t="shared" si="21"/>
        <v>97229.860228501682</v>
      </c>
      <c r="I39" s="250">
        <f t="shared" si="18"/>
        <v>1398.2155975706992</v>
      </c>
      <c r="J39" s="251">
        <f t="shared" si="22"/>
        <v>482653.76214858168</v>
      </c>
      <c r="K39" s="251">
        <f t="shared" si="15"/>
        <v>3205447.467568838</v>
      </c>
      <c r="L39" s="589">
        <f t="shared" si="19"/>
        <v>32.967726787178925</v>
      </c>
      <c r="N39" s="418" t="s">
        <v>1022</v>
      </c>
      <c r="O39" s="237">
        <f>J43*P26</f>
        <v>385103.90004770283</v>
      </c>
      <c r="P39" s="237">
        <f t="shared" ref="P39:P40" si="24">SUM(O39,P40)</f>
        <v>1037987.6982132265</v>
      </c>
    </row>
    <row r="40" spans="1:17">
      <c r="A40" s="245"/>
      <c r="B40" s="245" t="s">
        <v>75</v>
      </c>
      <c r="C40" s="255">
        <f>h26_h28死亡数!N41</f>
        <v>189</v>
      </c>
      <c r="D40" s="250">
        <f t="shared" si="17"/>
        <v>63</v>
      </c>
      <c r="E40" s="255">
        <f>h27国調人口!N41</f>
        <v>14933</v>
      </c>
      <c r="F40" s="249">
        <f t="shared" si="5"/>
        <v>4.2188441706288091E-3</v>
      </c>
      <c r="G40" s="249">
        <f t="shared" si="6"/>
        <v>2.0874059838971542E-2</v>
      </c>
      <c r="H40" s="250">
        <f t="shared" si="21"/>
        <v>95831.644630930983</v>
      </c>
      <c r="I40" s="250">
        <f t="shared" si="18"/>
        <v>2000.3954844930995</v>
      </c>
      <c r="J40" s="251">
        <f t="shared" si="22"/>
        <v>474157.23444342217</v>
      </c>
      <c r="K40" s="251">
        <f t="shared" si="15"/>
        <v>2722793.7054202566</v>
      </c>
      <c r="L40" s="589">
        <f t="shared" si="19"/>
        <v>28.412261063726309</v>
      </c>
      <c r="N40" s="418" t="s">
        <v>1023</v>
      </c>
      <c r="O40" s="237">
        <f>SUM(J44:J46)*P27</f>
        <v>652883.79816552368</v>
      </c>
      <c r="P40" s="237">
        <f t="shared" si="24"/>
        <v>652883.79816552368</v>
      </c>
    </row>
    <row r="41" spans="1:17">
      <c r="A41" s="245"/>
      <c r="B41" s="245" t="s">
        <v>76</v>
      </c>
      <c r="C41" s="255">
        <f>h26_h28死亡数!N42</f>
        <v>368</v>
      </c>
      <c r="D41" s="250">
        <f t="shared" si="17"/>
        <v>122.66666666666667</v>
      </c>
      <c r="E41" s="255">
        <f>h27国調人口!N42</f>
        <v>19175</v>
      </c>
      <c r="F41" s="249">
        <f t="shared" si="5"/>
        <v>6.3972186006084316E-3</v>
      </c>
      <c r="G41" s="249">
        <f t="shared" si="6"/>
        <v>3.1482590469672347E-2</v>
      </c>
      <c r="H41" s="250">
        <f t="shared" si="21"/>
        <v>93831.249146437884</v>
      </c>
      <c r="I41" s="250">
        <f t="shared" si="18"/>
        <v>2954.0507901350938</v>
      </c>
      <c r="J41" s="251">
        <f t="shared" si="22"/>
        <v>461771.11875685165</v>
      </c>
      <c r="K41" s="251">
        <f t="shared" si="15"/>
        <v>2248636.4709768342</v>
      </c>
      <c r="L41" s="589">
        <f t="shared" si="19"/>
        <v>23.96468651363147</v>
      </c>
      <c r="N41" s="219" t="s">
        <v>166</v>
      </c>
    </row>
    <row r="42" spans="1:17">
      <c r="A42" s="245"/>
      <c r="B42" s="245" t="s">
        <v>77</v>
      </c>
      <c r="C42" s="255">
        <f>h26_h28死亡数!N43</f>
        <v>491</v>
      </c>
      <c r="D42" s="250">
        <f t="shared" si="17"/>
        <v>163.66666666666666</v>
      </c>
      <c r="E42" s="255">
        <f>h27国調人口!N43</f>
        <v>16885</v>
      </c>
      <c r="F42" s="249">
        <f t="shared" si="5"/>
        <v>9.693021419405784E-3</v>
      </c>
      <c r="G42" s="249">
        <f t="shared" si="6"/>
        <v>4.7318459981689397E-2</v>
      </c>
      <c r="H42" s="250">
        <f t="shared" si="21"/>
        <v>90877.19835630279</v>
      </c>
      <c r="I42" s="250">
        <f t="shared" si="18"/>
        <v>4300.1690736707678</v>
      </c>
      <c r="J42" s="251">
        <f t="shared" si="22"/>
        <v>443635.56909733696</v>
      </c>
      <c r="K42" s="251">
        <f t="shared" si="15"/>
        <v>1786865.3522199825</v>
      </c>
      <c r="L42" s="589">
        <f t="shared" si="19"/>
        <v>19.662416805744918</v>
      </c>
      <c r="N42" s="420"/>
      <c r="O42" s="256" t="s">
        <v>122</v>
      </c>
      <c r="P42" s="256" t="s">
        <v>123</v>
      </c>
    </row>
    <row r="43" spans="1:17">
      <c r="A43" s="245"/>
      <c r="B43" s="245" t="s">
        <v>78</v>
      </c>
      <c r="C43" s="255">
        <f>h26_h28死亡数!N44</f>
        <v>720</v>
      </c>
      <c r="D43" s="250">
        <f t="shared" si="17"/>
        <v>240</v>
      </c>
      <c r="E43" s="255">
        <f>h27国調人口!N44</f>
        <v>14113</v>
      </c>
      <c r="F43" s="249">
        <f t="shared" si="5"/>
        <v>1.7005597675901651E-2</v>
      </c>
      <c r="G43" s="249">
        <f t="shared" si="6"/>
        <v>8.1560524706042276E-2</v>
      </c>
      <c r="H43" s="250">
        <f t="shared" si="21"/>
        <v>86577.029282632022</v>
      </c>
      <c r="I43" s="250">
        <f t="shared" si="18"/>
        <v>7061.2679357818561</v>
      </c>
      <c r="J43" s="251">
        <f t="shared" si="22"/>
        <v>415231.97657370544</v>
      </c>
      <c r="K43" s="251">
        <f t="shared" si="15"/>
        <v>1343229.7831226457</v>
      </c>
      <c r="L43" s="589">
        <f t="shared" si="19"/>
        <v>15.51485185218878</v>
      </c>
      <c r="N43" s="256" t="s">
        <v>167</v>
      </c>
      <c r="O43" s="257">
        <f>L19</f>
        <v>19.002090536168215</v>
      </c>
      <c r="P43" s="257">
        <f>L41</f>
        <v>23.96468651363147</v>
      </c>
      <c r="Q43" s="222" t="s">
        <v>168</v>
      </c>
    </row>
    <row r="44" spans="1:17">
      <c r="A44" s="245"/>
      <c r="B44" s="245" t="s">
        <v>79</v>
      </c>
      <c r="C44" s="255">
        <f>h26_h28死亡数!N45</f>
        <v>1103</v>
      </c>
      <c r="D44" s="250">
        <f t="shared" si="17"/>
        <v>367.66666666666669</v>
      </c>
      <c r="E44" s="255">
        <f>h27国調人口!N45</f>
        <v>10887</v>
      </c>
      <c r="F44" s="249">
        <f t="shared" si="5"/>
        <v>3.377116438565874E-2</v>
      </c>
      <c r="G44" s="249">
        <f t="shared" si="6"/>
        <v>0.1557095867978599</v>
      </c>
      <c r="H44" s="250">
        <f t="shared" si="21"/>
        <v>79515.761346850166</v>
      </c>
      <c r="I44" s="250">
        <f t="shared" si="18"/>
        <v>12381.366343235277</v>
      </c>
      <c r="J44" s="251">
        <f t="shared" si="22"/>
        <v>366625.39087616262</v>
      </c>
      <c r="K44" s="251">
        <f t="shared" si="15"/>
        <v>927997.80654894025</v>
      </c>
      <c r="L44" s="589">
        <f t="shared" si="19"/>
        <v>11.670614615648155</v>
      </c>
      <c r="N44" s="256" t="s">
        <v>169</v>
      </c>
      <c r="O44" s="258">
        <f>P31/H19</f>
        <v>14.664308008746541</v>
      </c>
      <c r="P44" s="258">
        <f>P37/H41</f>
        <v>20.487681872092679</v>
      </c>
      <c r="Q44" s="222" t="s">
        <v>170</v>
      </c>
    </row>
    <row r="45" spans="1:17">
      <c r="A45" s="245"/>
      <c r="B45" s="245" t="s">
        <v>80</v>
      </c>
      <c r="C45" s="255">
        <f>h26_h28死亡数!N46</f>
        <v>1350</v>
      </c>
      <c r="D45" s="250">
        <f t="shared" si="17"/>
        <v>450</v>
      </c>
      <c r="E45" s="255">
        <f>h27国調人口!N46</f>
        <v>6476</v>
      </c>
      <c r="F45" s="249">
        <f t="shared" si="5"/>
        <v>6.9487337862878321E-2</v>
      </c>
      <c r="G45" s="249">
        <f t="shared" si="6"/>
        <v>0.2960136824102092</v>
      </c>
      <c r="H45" s="250">
        <f t="shared" si="21"/>
        <v>67134.395003614889</v>
      </c>
      <c r="I45" s="250">
        <f t="shared" si="18"/>
        <v>19872.699481401592</v>
      </c>
      <c r="J45" s="251">
        <f t="shared" si="22"/>
        <v>285990.22631457046</v>
      </c>
      <c r="K45" s="251">
        <f>J45+K46</f>
        <v>561372.41567277769</v>
      </c>
      <c r="L45" s="589">
        <f t="shared" si="19"/>
        <v>8.3619196336326596</v>
      </c>
      <c r="N45" s="256" t="s">
        <v>171</v>
      </c>
      <c r="O45" s="257">
        <f>O43-O44</f>
        <v>4.3377825274216733</v>
      </c>
      <c r="P45" s="257">
        <f>P43-P44</f>
        <v>3.477004641538791</v>
      </c>
      <c r="Q45" s="222" t="s">
        <v>172</v>
      </c>
    </row>
    <row r="46" spans="1:17">
      <c r="A46" s="245"/>
      <c r="B46" s="245" t="s">
        <v>100</v>
      </c>
      <c r="C46" s="531">
        <f>h26_h28死亡数!N47</f>
        <v>2026</v>
      </c>
      <c r="D46" s="234">
        <f t="shared" si="17"/>
        <v>675.33333333333337</v>
      </c>
      <c r="E46" s="255">
        <f>h27国調人口!N47</f>
        <v>3935</v>
      </c>
      <c r="F46" s="249">
        <f t="shared" si="5"/>
        <v>0.17162219398559933</v>
      </c>
      <c r="G46" s="249">
        <f t="shared" si="6"/>
        <v>0.60047421458209838</v>
      </c>
      <c r="H46" s="250">
        <f t="shared" si="21"/>
        <v>47261.695522213296</v>
      </c>
      <c r="I46" s="250">
        <f t="shared" si="18"/>
        <v>47261.695522213296</v>
      </c>
      <c r="J46" s="251">
        <f>I46/F46</f>
        <v>275382.18935820728</v>
      </c>
      <c r="K46" s="251">
        <f>J46</f>
        <v>275382.18935820728</v>
      </c>
      <c r="L46" s="589">
        <f t="shared" si="19"/>
        <v>5.8267522211253704</v>
      </c>
      <c r="N46" s="256" t="s">
        <v>173</v>
      </c>
      <c r="O46" s="257">
        <f>L5</f>
        <v>79.980145601998387</v>
      </c>
      <c r="P46" s="257">
        <f>L27</f>
        <v>86.606814571453924</v>
      </c>
      <c r="Q46" s="222" t="s">
        <v>174</v>
      </c>
    </row>
    <row r="47" spans="1:17">
      <c r="A47" s="229"/>
      <c r="B47" s="265" t="s">
        <v>101</v>
      </c>
      <c r="C47" s="234">
        <f>SUM(C27:C46)</f>
        <v>6601</v>
      </c>
      <c r="D47" s="234">
        <f>SUM(D27:D46)</f>
        <v>2200.3333333333335</v>
      </c>
      <c r="E47" s="266">
        <f>SUM(E27:E46)</f>
        <v>233504</v>
      </c>
      <c r="F47" s="267"/>
      <c r="G47" s="267"/>
      <c r="H47" s="266"/>
      <c r="I47" s="265"/>
      <c r="J47" s="268"/>
      <c r="K47" s="268"/>
      <c r="L47" s="257"/>
      <c r="N47" s="256" t="s">
        <v>175</v>
      </c>
      <c r="O47" s="257">
        <f>O46-O45</f>
        <v>75.642363074576707</v>
      </c>
      <c r="P47" s="257">
        <f>P46-P45</f>
        <v>83.129809929915126</v>
      </c>
      <c r="Q47" s="222" t="s">
        <v>176</v>
      </c>
    </row>
    <row r="50" spans="1:12">
      <c r="C50" s="219" t="s">
        <v>122</v>
      </c>
      <c r="D50" s="219" t="s">
        <v>123</v>
      </c>
      <c r="E50" s="221"/>
      <c r="F50" s="220"/>
      <c r="G50" s="219"/>
      <c r="H50" s="222"/>
      <c r="I50" s="222"/>
      <c r="J50" s="223"/>
      <c r="L50" s="259"/>
    </row>
    <row r="51" spans="1:12">
      <c r="A51" s="219" t="s">
        <v>103</v>
      </c>
      <c r="B51" s="219" t="s">
        <v>1067</v>
      </c>
      <c r="C51" s="220">
        <f>C5</f>
        <v>9</v>
      </c>
      <c r="D51" s="220">
        <f>C27</f>
        <v>10</v>
      </c>
      <c r="E51" s="221"/>
      <c r="F51" s="220"/>
      <c r="G51" s="219"/>
      <c r="H51" s="222"/>
      <c r="I51" s="222"/>
      <c r="J51" s="223"/>
      <c r="L51" s="259"/>
    </row>
    <row r="52" spans="1:12">
      <c r="A52" s="219" t="s">
        <v>104</v>
      </c>
      <c r="B52" s="219" t="s">
        <v>1067</v>
      </c>
      <c r="C52" s="260">
        <v>11137</v>
      </c>
      <c r="D52" s="260">
        <v>10381</v>
      </c>
      <c r="E52" s="221"/>
      <c r="F52" s="220"/>
      <c r="G52" s="219"/>
      <c r="H52" s="222"/>
      <c r="I52" s="222"/>
      <c r="J52" s="223"/>
      <c r="L52" s="259"/>
    </row>
    <row r="53" spans="1:12">
      <c r="A53" s="219" t="s">
        <v>105</v>
      </c>
      <c r="C53" s="261">
        <f>C51/C52</f>
        <v>8.0811708718685465E-4</v>
      </c>
      <c r="D53" s="261">
        <f>D51/D52</f>
        <v>9.6329833349388303E-4</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ignoredErrors>
    <ignoredError sqref="K4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112</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h27_29自立率1!H7</f>
        <v>16422</v>
      </c>
      <c r="P3" s="243">
        <f>h27_29自立率1!I7</f>
        <v>18619</v>
      </c>
      <c r="Q3" s="244">
        <f>SUM(O3:P3)</f>
        <v>35041</v>
      </c>
    </row>
    <row r="4" spans="1:17">
      <c r="A4" s="229"/>
      <c r="B4" s="229"/>
      <c r="C4" s="230" t="s">
        <v>1065</v>
      </c>
      <c r="D4" s="231" t="s">
        <v>1064</v>
      </c>
      <c r="E4" s="232" t="s">
        <v>410</v>
      </c>
      <c r="F4" s="233"/>
      <c r="G4" s="233"/>
      <c r="H4" s="234"/>
      <c r="I4" s="229"/>
      <c r="J4" s="235" t="s">
        <v>97</v>
      </c>
      <c r="K4" s="235" t="s">
        <v>98</v>
      </c>
      <c r="L4" s="588"/>
      <c r="N4" s="418" t="s">
        <v>160</v>
      </c>
      <c r="O4" s="243">
        <f>h27_29自立率1!H8</f>
        <v>12425</v>
      </c>
      <c r="P4" s="243">
        <f>h27_29自立率1!I8</f>
        <v>14925</v>
      </c>
      <c r="Q4" s="244">
        <f>SUM(O4:P4)</f>
        <v>27350</v>
      </c>
    </row>
    <row r="5" spans="1:17">
      <c r="A5" s="219" t="s">
        <v>99</v>
      </c>
      <c r="B5" s="219" t="s">
        <v>85</v>
      </c>
      <c r="C5" s="262">
        <f>h26_h28死亡数!P4</f>
        <v>8</v>
      </c>
      <c r="D5" s="263">
        <f>SUM(C5:C5)/3</f>
        <v>2.6666666666666665</v>
      </c>
      <c r="E5" s="264">
        <f>h27国調人口!P4</f>
        <v>2136</v>
      </c>
      <c r="F5" s="221">
        <f>D5/E5</f>
        <v>1.2484394506866417E-3</v>
      </c>
      <c r="G5" s="261">
        <f>C53</f>
        <v>1.3335555925987664E-3</v>
      </c>
      <c r="H5" s="220">
        <v>100000</v>
      </c>
      <c r="I5" s="220">
        <f>H5-H6</f>
        <v>133.35555925987137</v>
      </c>
      <c r="J5" s="222">
        <f>H6+I5/2</f>
        <v>99933.322220370057</v>
      </c>
      <c r="K5" s="222">
        <f t="shared" ref="K5:K22" si="0">J5+K6</f>
        <v>8221017.1445012828</v>
      </c>
      <c r="L5" s="589">
        <f>K5/H5</f>
        <v>82.210171445012833</v>
      </c>
      <c r="N5" s="418" t="s">
        <v>1022</v>
      </c>
      <c r="O5" s="243">
        <f>h27_29自立率1!H9</f>
        <v>9283</v>
      </c>
      <c r="P5" s="243">
        <f>h27_29自立率1!I9</f>
        <v>12158</v>
      </c>
      <c r="Q5" s="244">
        <f>SUM(O5:P5)</f>
        <v>21441</v>
      </c>
    </row>
    <row r="6" spans="1:17">
      <c r="B6" s="219" t="s">
        <v>86</v>
      </c>
      <c r="C6" s="262">
        <f>h26_h28死亡数!P5</f>
        <v>8</v>
      </c>
      <c r="D6" s="263">
        <f t="shared" ref="D6:D24" si="1">SUM(C6:C6)/3</f>
        <v>2.6666666666666665</v>
      </c>
      <c r="E6" s="264">
        <f>h27国調人口!P5</f>
        <v>8592</v>
      </c>
      <c r="F6" s="221">
        <f>D6/E6</f>
        <v>3.1036623215394165E-4</v>
      </c>
      <c r="G6" s="221">
        <f>F6*4/(1+2*F6)</f>
        <v>1.2406947890818859E-3</v>
      </c>
      <c r="H6" s="220">
        <f>(1-G5)*H5</f>
        <v>99866.644440740129</v>
      </c>
      <c r="I6" s="220">
        <f t="shared" ref="I6:I24" si="2">H6-H7</f>
        <v>123.90402536070906</v>
      </c>
      <c r="J6" s="222">
        <f>(H7+I6/2)*4</f>
        <v>399218.7697122391</v>
      </c>
      <c r="K6" s="222">
        <f t="shared" si="0"/>
        <v>8121083.8222809127</v>
      </c>
      <c r="L6" s="589">
        <f t="shared" ref="L6:L24" si="3">K6/H6</f>
        <v>81.319282006114491</v>
      </c>
      <c r="N6" s="418" t="s">
        <v>1023</v>
      </c>
      <c r="O6" s="243">
        <f>h27_29自立率1!H10</f>
        <v>10804</v>
      </c>
      <c r="P6" s="243">
        <f>h27_29自立率1!I10</f>
        <v>19941</v>
      </c>
      <c r="Q6" s="244">
        <f>SUM(O6:P6)</f>
        <v>30745</v>
      </c>
    </row>
    <row r="7" spans="1:17">
      <c r="B7" s="219" t="s">
        <v>84</v>
      </c>
      <c r="C7" s="262">
        <f>h26_h28死亡数!P6</f>
        <v>2</v>
      </c>
      <c r="D7" s="263">
        <f t="shared" si="1"/>
        <v>0.66666666666666663</v>
      </c>
      <c r="E7" s="264">
        <f>h27国調人口!P6</f>
        <v>11523</v>
      </c>
      <c r="F7" s="221">
        <f t="shared" ref="F7:F46" si="4">D7/E7</f>
        <v>5.7855303884983652E-5</v>
      </c>
      <c r="G7" s="221">
        <f t="shared" ref="G7:G46" si="5">F7*5/(1+2.5*F7)</f>
        <v>2.8923468502342799E-4</v>
      </c>
      <c r="H7" s="220">
        <f t="shared" ref="H7:H24" si="6">(1-G6)*H6</f>
        <v>99742.74041537942</v>
      </c>
      <c r="I7" s="220">
        <f t="shared" si="2"/>
        <v>28.849060107415426</v>
      </c>
      <c r="J7" s="222">
        <f>(H8+I7/2)*5</f>
        <v>498641.5794266286</v>
      </c>
      <c r="K7" s="222">
        <f t="shared" si="0"/>
        <v>7721865.0525686732</v>
      </c>
      <c r="L7" s="589">
        <f t="shared" si="3"/>
        <v>77.417815275687289</v>
      </c>
      <c r="N7" s="418" t="s">
        <v>62</v>
      </c>
      <c r="O7" s="237">
        <f>SUM(O3:O6)</f>
        <v>48934</v>
      </c>
      <c r="P7" s="237">
        <f t="shared" ref="P7:Q7" si="7">SUM(P3:P6)</f>
        <v>65643</v>
      </c>
      <c r="Q7" s="237">
        <f t="shared" si="7"/>
        <v>114577</v>
      </c>
    </row>
    <row r="8" spans="1:17">
      <c r="B8" s="219" t="s">
        <v>65</v>
      </c>
      <c r="C8" s="262">
        <f>h26_h28死亡数!P7</f>
        <v>3</v>
      </c>
      <c r="D8" s="263">
        <f t="shared" si="1"/>
        <v>1</v>
      </c>
      <c r="E8" s="264">
        <f>h27国調人口!P7</f>
        <v>12524</v>
      </c>
      <c r="F8" s="221">
        <f t="shared" si="4"/>
        <v>7.9846694346854042E-5</v>
      </c>
      <c r="G8" s="221">
        <f t="shared" si="5"/>
        <v>3.9915379395681161E-4</v>
      </c>
      <c r="H8" s="220">
        <f t="shared" si="6"/>
        <v>99713.891355272004</v>
      </c>
      <c r="I8" s="220">
        <f t="shared" si="2"/>
        <v>39.80117804465408</v>
      </c>
      <c r="J8" s="222">
        <f t="shared" ref="J8:J23" si="8">(H9+I8/2)*5</f>
        <v>498469.95383124845</v>
      </c>
      <c r="K8" s="222">
        <f t="shared" si="0"/>
        <v>7223223.4731420446</v>
      </c>
      <c r="L8" s="589">
        <f t="shared" si="3"/>
        <v>72.439490375581897</v>
      </c>
      <c r="N8" s="479" t="s">
        <v>161</v>
      </c>
      <c r="O8" s="479"/>
      <c r="P8" s="479"/>
      <c r="Q8" s="479"/>
    </row>
    <row r="9" spans="1:17">
      <c r="B9" s="219" t="s">
        <v>66</v>
      </c>
      <c r="C9" s="262">
        <f>h26_h28死亡数!P8</f>
        <v>8</v>
      </c>
      <c r="D9" s="263">
        <f t="shared" si="1"/>
        <v>2.6666666666666665</v>
      </c>
      <c r="E9" s="264">
        <f>h27国調人口!P8</f>
        <v>13302</v>
      </c>
      <c r="F9" s="221">
        <f t="shared" si="4"/>
        <v>2.0047110710168895E-4</v>
      </c>
      <c r="G9" s="221">
        <f t="shared" si="5"/>
        <v>1.0018534288433602E-3</v>
      </c>
      <c r="H9" s="220">
        <f t="shared" si="6"/>
        <v>99674.09017722735</v>
      </c>
      <c r="I9" s="220">
        <f t="shared" si="2"/>
        <v>99.858829010903719</v>
      </c>
      <c r="J9" s="222">
        <f t="shared" si="8"/>
        <v>498120.80381360953</v>
      </c>
      <c r="K9" s="222">
        <f t="shared" si="0"/>
        <v>6724753.5193107957</v>
      </c>
      <c r="L9" s="589">
        <f t="shared" si="3"/>
        <v>67.467418135984232</v>
      </c>
      <c r="N9" s="418" t="s">
        <v>158</v>
      </c>
      <c r="O9" s="237" t="s">
        <v>122</v>
      </c>
      <c r="P9" s="237" t="s">
        <v>123</v>
      </c>
      <c r="Q9" s="237" t="s">
        <v>62</v>
      </c>
    </row>
    <row r="10" spans="1:17">
      <c r="B10" s="219" t="s">
        <v>67</v>
      </c>
      <c r="C10" s="262">
        <f>h26_h28死亡数!P9</f>
        <v>16</v>
      </c>
      <c r="D10" s="263">
        <f t="shared" si="1"/>
        <v>5.333333333333333</v>
      </c>
      <c r="E10" s="264">
        <f>h27国調人口!P9</f>
        <v>11430</v>
      </c>
      <c r="F10" s="221">
        <f t="shared" si="4"/>
        <v>4.6660834062408864E-4</v>
      </c>
      <c r="G10" s="221">
        <f t="shared" si="5"/>
        <v>2.3303233323623647E-3</v>
      </c>
      <c r="H10" s="220">
        <f t="shared" si="6"/>
        <v>99574.231348216446</v>
      </c>
      <c r="I10" s="220">
        <f t="shared" si="2"/>
        <v>232.04015461279778</v>
      </c>
      <c r="J10" s="222">
        <f t="shared" si="8"/>
        <v>497291.05635455024</v>
      </c>
      <c r="K10" s="222">
        <f t="shared" si="0"/>
        <v>6226632.7154971864</v>
      </c>
      <c r="L10" s="589">
        <f t="shared" si="3"/>
        <v>62.532571240467995</v>
      </c>
      <c r="N10" s="418" t="s">
        <v>159</v>
      </c>
      <c r="O10" s="243">
        <f>h27_29自立率1!H21</f>
        <v>284</v>
      </c>
      <c r="P10" s="243">
        <f>h27_29自立率1!I21</f>
        <v>171</v>
      </c>
      <c r="Q10" s="244">
        <f>SUM(O10:P10)</f>
        <v>455</v>
      </c>
    </row>
    <row r="11" spans="1:17">
      <c r="B11" s="219" t="s">
        <v>68</v>
      </c>
      <c r="C11" s="262">
        <f>h26_h28死亡数!P10</f>
        <v>11</v>
      </c>
      <c r="D11" s="263">
        <f t="shared" si="1"/>
        <v>3.6666666666666665</v>
      </c>
      <c r="E11" s="264">
        <f>h27国調人口!P10</f>
        <v>10756</v>
      </c>
      <c r="F11" s="221">
        <f t="shared" si="4"/>
        <v>3.4089500433866367E-4</v>
      </c>
      <c r="G11" s="221">
        <f t="shared" si="5"/>
        <v>1.7030236410645447E-3</v>
      </c>
      <c r="H11" s="220">
        <f t="shared" si="6"/>
        <v>99342.191193603649</v>
      </c>
      <c r="I11" s="220">
        <f t="shared" si="2"/>
        <v>169.18210015786462</v>
      </c>
      <c r="J11" s="222">
        <f t="shared" si="8"/>
        <v>496288.00071762357</v>
      </c>
      <c r="K11" s="222">
        <f t="shared" si="0"/>
        <v>5729341.6591426358</v>
      </c>
      <c r="L11" s="589">
        <f t="shared" si="3"/>
        <v>57.672793304679303</v>
      </c>
      <c r="N11" s="418" t="s">
        <v>160</v>
      </c>
      <c r="O11" s="243">
        <f>h27_29自立率1!H22</f>
        <v>411</v>
      </c>
      <c r="P11" s="243">
        <f>h27_29自立率1!I22</f>
        <v>269</v>
      </c>
      <c r="Q11" s="244">
        <f>SUM(O11:P11)</f>
        <v>680</v>
      </c>
    </row>
    <row r="12" spans="1:17">
      <c r="B12" s="219" t="s">
        <v>69</v>
      </c>
      <c r="C12" s="262">
        <f>h26_h28死亡数!P11</f>
        <v>15</v>
      </c>
      <c r="D12" s="263">
        <f t="shared" si="1"/>
        <v>5</v>
      </c>
      <c r="E12" s="264">
        <f>h27国調人口!P11</f>
        <v>12889</v>
      </c>
      <c r="F12" s="221">
        <f t="shared" si="4"/>
        <v>3.8792769027853208E-4</v>
      </c>
      <c r="G12" s="221">
        <f t="shared" si="5"/>
        <v>1.9377591752896947E-3</v>
      </c>
      <c r="H12" s="220">
        <f t="shared" si="6"/>
        <v>99173.009093445784</v>
      </c>
      <c r="I12" s="220">
        <f t="shared" si="2"/>
        <v>192.17340831190813</v>
      </c>
      <c r="J12" s="222">
        <f t="shared" si="8"/>
        <v>495384.61194644915</v>
      </c>
      <c r="K12" s="222">
        <f t="shared" si="0"/>
        <v>5233053.6584250126</v>
      </c>
      <c r="L12" s="589">
        <f t="shared" si="3"/>
        <v>52.766914166072816</v>
      </c>
      <c r="N12" s="418" t="s">
        <v>1022</v>
      </c>
      <c r="O12" s="243">
        <f>h27_29自立率1!H23</f>
        <v>1508</v>
      </c>
      <c r="P12" s="243">
        <f>h27_29自立率1!I23</f>
        <v>549</v>
      </c>
      <c r="Q12" s="244">
        <f>SUM(O12:P12)</f>
        <v>2057</v>
      </c>
    </row>
    <row r="13" spans="1:17">
      <c r="B13" s="219" t="s">
        <v>70</v>
      </c>
      <c r="C13" s="262">
        <f>h26_h28死亡数!P12</f>
        <v>30</v>
      </c>
      <c r="D13" s="263">
        <f t="shared" si="1"/>
        <v>10</v>
      </c>
      <c r="E13" s="264">
        <f>h27国調人口!P12</f>
        <v>15442</v>
      </c>
      <c r="F13" s="221">
        <f t="shared" si="4"/>
        <v>6.4758450977852613E-4</v>
      </c>
      <c r="G13" s="221">
        <f t="shared" si="5"/>
        <v>3.2326889506691667E-3</v>
      </c>
      <c r="H13" s="220">
        <f t="shared" si="6"/>
        <v>98980.835685133876</v>
      </c>
      <c r="I13" s="220">
        <f t="shared" si="2"/>
        <v>319.97425384733651</v>
      </c>
      <c r="J13" s="222">
        <f t="shared" si="8"/>
        <v>494104.24279105105</v>
      </c>
      <c r="K13" s="222">
        <f t="shared" si="0"/>
        <v>4737669.046478563</v>
      </c>
      <c r="L13" s="589">
        <f t="shared" si="3"/>
        <v>47.864508454439353</v>
      </c>
      <c r="N13" s="418" t="s">
        <v>1023</v>
      </c>
      <c r="O13" s="243">
        <f>h27_29自立率1!H24</f>
        <v>5474</v>
      </c>
      <c r="P13" s="243">
        <f>h27_29自立率1!I24</f>
        <v>4681</v>
      </c>
      <c r="Q13" s="244">
        <f>SUM(O13:P13)</f>
        <v>10155</v>
      </c>
    </row>
    <row r="14" spans="1:17">
      <c r="B14" s="219" t="s">
        <v>71</v>
      </c>
      <c r="C14" s="262">
        <f>h26_h28死亡数!P13</f>
        <v>49</v>
      </c>
      <c r="D14" s="263">
        <f t="shared" si="1"/>
        <v>16.333333333333332</v>
      </c>
      <c r="E14" s="264">
        <f>h27国調人口!P13</f>
        <v>20169</v>
      </c>
      <c r="F14" s="221">
        <f t="shared" si="4"/>
        <v>8.0982365676698562E-4</v>
      </c>
      <c r="G14" s="221">
        <f t="shared" si="5"/>
        <v>4.0409371675504497E-3</v>
      </c>
      <c r="H14" s="220">
        <f t="shared" si="6"/>
        <v>98660.861431286539</v>
      </c>
      <c r="I14" s="220">
        <f t="shared" si="2"/>
        <v>398.68234194023535</v>
      </c>
      <c r="J14" s="222">
        <f t="shared" si="8"/>
        <v>492307.60130158212</v>
      </c>
      <c r="K14" s="222">
        <f t="shared" si="0"/>
        <v>4243564.8036875119</v>
      </c>
      <c r="L14" s="589">
        <f t="shared" si="3"/>
        <v>43.011633408887171</v>
      </c>
      <c r="N14" s="418" t="s">
        <v>62</v>
      </c>
      <c r="O14" s="237">
        <f>SUM(O10:O13)</f>
        <v>7677</v>
      </c>
      <c r="P14" s="237">
        <f t="shared" ref="P14:Q14" si="9">SUM(P10:P13)</f>
        <v>5670</v>
      </c>
      <c r="Q14" s="237">
        <f t="shared" si="9"/>
        <v>13347</v>
      </c>
    </row>
    <row r="15" spans="1:17">
      <c r="B15" s="219" t="s">
        <v>72</v>
      </c>
      <c r="C15" s="262">
        <f>h26_h28死亡数!P14</f>
        <v>95</v>
      </c>
      <c r="D15" s="263">
        <f t="shared" si="1"/>
        <v>31.666666666666668</v>
      </c>
      <c r="E15" s="264">
        <f>h27国調人口!P14</f>
        <v>18826</v>
      </c>
      <c r="F15" s="221">
        <f t="shared" si="4"/>
        <v>1.6820708948617161E-3</v>
      </c>
      <c r="G15" s="221">
        <f t="shared" si="5"/>
        <v>8.3751355449568458E-3</v>
      </c>
      <c r="H15" s="220">
        <f t="shared" si="6"/>
        <v>98262.179089346304</v>
      </c>
      <c r="I15" s="220">
        <f t="shared" si="2"/>
        <v>822.95906881609699</v>
      </c>
      <c r="J15" s="222">
        <f t="shared" si="8"/>
        <v>489253.49777469126</v>
      </c>
      <c r="K15" s="222">
        <f t="shared" si="0"/>
        <v>3751257.2023859294</v>
      </c>
      <c r="L15" s="589">
        <f t="shared" si="3"/>
        <v>38.176002579538206</v>
      </c>
      <c r="N15" s="479" t="s">
        <v>162</v>
      </c>
      <c r="O15" s="479"/>
      <c r="P15" s="479"/>
      <c r="Q15" s="479"/>
    </row>
    <row r="16" spans="1:17">
      <c r="B16" s="219" t="s">
        <v>73</v>
      </c>
      <c r="C16" s="262">
        <f>h26_h28死亡数!P15</f>
        <v>123</v>
      </c>
      <c r="D16" s="263">
        <f t="shared" si="1"/>
        <v>41</v>
      </c>
      <c r="E16" s="264">
        <f>h27国調人口!P15</f>
        <v>15889</v>
      </c>
      <c r="F16" s="221">
        <f t="shared" si="4"/>
        <v>2.580401535653597E-3</v>
      </c>
      <c r="G16" s="221">
        <f t="shared" si="5"/>
        <v>1.281931025857487E-2</v>
      </c>
      <c r="H16" s="220">
        <f t="shared" si="6"/>
        <v>97439.220020530207</v>
      </c>
      <c r="I16" s="220">
        <f t="shared" si="2"/>
        <v>1249.1035927967168</v>
      </c>
      <c r="J16" s="222">
        <f t="shared" si="8"/>
        <v>484073.34112065926</v>
      </c>
      <c r="K16" s="222">
        <f t="shared" si="0"/>
        <v>3262003.7046112381</v>
      </c>
      <c r="L16" s="589">
        <f t="shared" si="3"/>
        <v>33.477317490061417</v>
      </c>
      <c r="N16" s="418" t="s">
        <v>158</v>
      </c>
      <c r="O16" s="237" t="s">
        <v>122</v>
      </c>
      <c r="P16" s="237" t="s">
        <v>123</v>
      </c>
      <c r="Q16" s="237" t="s">
        <v>62</v>
      </c>
    </row>
    <row r="17" spans="1:17">
      <c r="B17" s="219" t="s">
        <v>74</v>
      </c>
      <c r="C17" s="262">
        <f>h26_h28死亡数!P16</f>
        <v>163</v>
      </c>
      <c r="D17" s="263">
        <f t="shared" si="1"/>
        <v>54.333333333333336</v>
      </c>
      <c r="E17" s="264">
        <f>h27国調人口!P16</f>
        <v>12799</v>
      </c>
      <c r="F17" s="221">
        <f t="shared" si="4"/>
        <v>4.2451233169258015E-3</v>
      </c>
      <c r="G17" s="221">
        <f t="shared" si="5"/>
        <v>2.1002718756845212E-2</v>
      </c>
      <c r="H17" s="220">
        <f t="shared" si="6"/>
        <v>96190.11642773349</v>
      </c>
      <c r="I17" s="220">
        <f t="shared" si="2"/>
        <v>2020.2539625198842</v>
      </c>
      <c r="J17" s="222">
        <f t="shared" si="8"/>
        <v>475899.9472323677</v>
      </c>
      <c r="K17" s="222">
        <f t="shared" si="0"/>
        <v>2777930.3634905787</v>
      </c>
      <c r="L17" s="589">
        <f t="shared" si="3"/>
        <v>28.87958208864011</v>
      </c>
      <c r="N17" s="418" t="s">
        <v>159</v>
      </c>
      <c r="O17" s="253">
        <f t="shared" ref="O17:Q19" si="10">O10/O3</f>
        <v>1.7293874071367676E-2</v>
      </c>
      <c r="P17" s="253">
        <f t="shared" si="10"/>
        <v>9.1841667114238145E-3</v>
      </c>
      <c r="Q17" s="253">
        <f t="shared" si="10"/>
        <v>1.2984789246882223E-2</v>
      </c>
    </row>
    <row r="18" spans="1:17">
      <c r="B18" s="219" t="s">
        <v>75</v>
      </c>
      <c r="C18" s="262">
        <f>h26_h28死亡数!P17</f>
        <v>306</v>
      </c>
      <c r="D18" s="263">
        <f t="shared" si="1"/>
        <v>102</v>
      </c>
      <c r="E18" s="264">
        <f>h27国調人口!P17</f>
        <v>13143</v>
      </c>
      <c r="F18" s="221">
        <f t="shared" si="4"/>
        <v>7.7607852088564253E-3</v>
      </c>
      <c r="G18" s="221">
        <f t="shared" si="5"/>
        <v>3.8065382892969096E-2</v>
      </c>
      <c r="H18" s="220">
        <f t="shared" si="6"/>
        <v>94169.862465213606</v>
      </c>
      <c r="I18" s="220">
        <f t="shared" si="2"/>
        <v>3584.6118717165955</v>
      </c>
      <c r="J18" s="222">
        <f t="shared" si="8"/>
        <v>461887.78264677653</v>
      </c>
      <c r="K18" s="222">
        <f t="shared" si="0"/>
        <v>2302030.4162582112</v>
      </c>
      <c r="L18" s="589">
        <f t="shared" si="3"/>
        <v>24.445511079604501</v>
      </c>
      <c r="N18" s="418" t="s">
        <v>160</v>
      </c>
      <c r="O18" s="253">
        <f t="shared" si="10"/>
        <v>3.3078470824949698E-2</v>
      </c>
      <c r="P18" s="253">
        <f t="shared" si="10"/>
        <v>1.8023450586264658E-2</v>
      </c>
      <c r="Q18" s="253">
        <f t="shared" si="10"/>
        <v>2.4862888482632541E-2</v>
      </c>
    </row>
    <row r="19" spans="1:17">
      <c r="B19" s="219" t="s">
        <v>76</v>
      </c>
      <c r="C19" s="262">
        <f>h26_h28死亡数!P18</f>
        <v>510</v>
      </c>
      <c r="D19" s="263">
        <f t="shared" si="1"/>
        <v>170</v>
      </c>
      <c r="E19" s="264">
        <f>h27国調人口!P18</f>
        <v>16422</v>
      </c>
      <c r="F19" s="221">
        <f t="shared" si="4"/>
        <v>1.0351966873706004E-2</v>
      </c>
      <c r="G19" s="221">
        <f t="shared" si="5"/>
        <v>5.0454086781029264E-2</v>
      </c>
      <c r="H19" s="220">
        <f t="shared" si="6"/>
        <v>90585.25059349701</v>
      </c>
      <c r="I19" s="220">
        <f t="shared" si="2"/>
        <v>4570.3960945255822</v>
      </c>
      <c r="J19" s="222">
        <f t="shared" si="8"/>
        <v>441500.2627311711</v>
      </c>
      <c r="K19" s="222">
        <f t="shared" si="0"/>
        <v>1840142.6336114346</v>
      </c>
      <c r="L19" s="589">
        <f t="shared" si="3"/>
        <v>20.313932141879352</v>
      </c>
      <c r="N19" s="418" t="s">
        <v>1022</v>
      </c>
      <c r="O19" s="253">
        <f t="shared" si="10"/>
        <v>0.16244748464935904</v>
      </c>
      <c r="P19" s="253">
        <f t="shared" si="10"/>
        <v>4.5155453199539397E-2</v>
      </c>
      <c r="Q19" s="253">
        <f t="shared" si="10"/>
        <v>9.5937689473438739E-2</v>
      </c>
    </row>
    <row r="20" spans="1:17">
      <c r="B20" s="219" t="s">
        <v>77</v>
      </c>
      <c r="C20" s="262">
        <f>h26_h28死亡数!P19</f>
        <v>706</v>
      </c>
      <c r="D20" s="263">
        <f t="shared" si="1"/>
        <v>235.33333333333334</v>
      </c>
      <c r="E20" s="264">
        <f>h27国調人口!P19</f>
        <v>12425</v>
      </c>
      <c r="F20" s="221">
        <f t="shared" si="4"/>
        <v>1.8940308517773306E-2</v>
      </c>
      <c r="G20" s="221">
        <f t="shared" si="5"/>
        <v>9.0420081967213128E-2</v>
      </c>
      <c r="H20" s="220">
        <f t="shared" si="6"/>
        <v>86014.854498971428</v>
      </c>
      <c r="I20" s="220">
        <f t="shared" si="2"/>
        <v>7777.470194194917</v>
      </c>
      <c r="J20" s="222">
        <f t="shared" si="8"/>
        <v>410630.59700936981</v>
      </c>
      <c r="K20" s="222">
        <f t="shared" si="0"/>
        <v>1398642.3708802636</v>
      </c>
      <c r="L20" s="589">
        <f t="shared" si="3"/>
        <v>16.260474763658276</v>
      </c>
      <c r="N20" s="418" t="s">
        <v>1023</v>
      </c>
      <c r="O20" s="253">
        <f t="shared" ref="O20:Q20" si="11">O13/O6</f>
        <v>0.50666419844502031</v>
      </c>
      <c r="P20" s="253">
        <f t="shared" si="11"/>
        <v>0.23474249034652225</v>
      </c>
      <c r="Q20" s="253">
        <f t="shared" si="11"/>
        <v>0.33029760936737679</v>
      </c>
    </row>
    <row r="21" spans="1:17">
      <c r="B21" s="219" t="s">
        <v>78</v>
      </c>
      <c r="C21" s="262">
        <f>h26_h28死亡数!P20</f>
        <v>883</v>
      </c>
      <c r="D21" s="263">
        <f t="shared" si="1"/>
        <v>294.33333333333331</v>
      </c>
      <c r="E21" s="264">
        <f>h27国調人口!P20</f>
        <v>9283</v>
      </c>
      <c r="F21" s="221">
        <f t="shared" si="4"/>
        <v>3.1706704010916006E-2</v>
      </c>
      <c r="G21" s="221">
        <f t="shared" si="5"/>
        <v>0.14689002378853158</v>
      </c>
      <c r="H21" s="220">
        <f t="shared" si="6"/>
        <v>78237.384304776511</v>
      </c>
      <c r="I21" s="220">
        <f t="shared" si="2"/>
        <v>11492.291241681101</v>
      </c>
      <c r="J21" s="222">
        <f t="shared" si="8"/>
        <v>362456.19341967977</v>
      </c>
      <c r="K21" s="222">
        <f t="shared" si="0"/>
        <v>988011.77387089387</v>
      </c>
      <c r="L21" s="589">
        <f t="shared" si="3"/>
        <v>12.628384533179929</v>
      </c>
      <c r="N21" s="418" t="s">
        <v>62</v>
      </c>
      <c r="O21" s="253">
        <f t="shared" ref="O21:Q21" si="12">O14/O7</f>
        <v>0.15688478358605468</v>
      </c>
      <c r="P21" s="253">
        <f t="shared" si="12"/>
        <v>8.6376308212604544E-2</v>
      </c>
      <c r="Q21" s="253">
        <f t="shared" si="12"/>
        <v>0.11648934777485882</v>
      </c>
    </row>
    <row r="22" spans="1:17">
      <c r="B22" s="219" t="s">
        <v>79</v>
      </c>
      <c r="C22" s="262">
        <f>h26_h28死亡数!P21</f>
        <v>1127</v>
      </c>
      <c r="D22" s="263">
        <f t="shared" si="1"/>
        <v>375.66666666666669</v>
      </c>
      <c r="E22" s="264">
        <f>h27国調人口!P21</f>
        <v>6454</v>
      </c>
      <c r="F22" s="221">
        <f t="shared" si="4"/>
        <v>5.8206796818510487E-2</v>
      </c>
      <c r="G22" s="221">
        <f t="shared" si="5"/>
        <v>0.2540634369575509</v>
      </c>
      <c r="H22" s="220">
        <f t="shared" si="6"/>
        <v>66745.09306309541</v>
      </c>
      <c r="I22" s="220">
        <f t="shared" si="2"/>
        <v>16957.487743661615</v>
      </c>
      <c r="J22" s="222">
        <f t="shared" si="8"/>
        <v>291331.74595632299</v>
      </c>
      <c r="K22" s="222">
        <f t="shared" si="0"/>
        <v>625555.5804512141</v>
      </c>
      <c r="L22" s="589">
        <f t="shared" si="3"/>
        <v>9.3723081614383918</v>
      </c>
      <c r="N22" s="479" t="s">
        <v>163</v>
      </c>
      <c r="O22" s="479"/>
      <c r="P22" s="479"/>
      <c r="Q22" s="479"/>
    </row>
    <row r="23" spans="1:17">
      <c r="B23" s="219" t="s">
        <v>80</v>
      </c>
      <c r="C23" s="262">
        <f>h26_h28死亡数!P22</f>
        <v>1022</v>
      </c>
      <c r="D23" s="263">
        <f t="shared" si="1"/>
        <v>340.66666666666669</v>
      </c>
      <c r="E23" s="264">
        <f>h27国調人口!P22</f>
        <v>3180</v>
      </c>
      <c r="F23" s="221">
        <f t="shared" si="4"/>
        <v>0.10712788259958071</v>
      </c>
      <c r="G23" s="221">
        <f t="shared" si="5"/>
        <v>0.42248863166597761</v>
      </c>
      <c r="H23" s="220">
        <f t="shared" si="6"/>
        <v>49787.605319433795</v>
      </c>
      <c r="I23" s="220">
        <f t="shared" si="2"/>
        <v>21034.697245333333</v>
      </c>
      <c r="J23" s="222">
        <f t="shared" si="8"/>
        <v>196351.28348383564</v>
      </c>
      <c r="K23" s="222">
        <f>J23+K24</f>
        <v>334223.83449489111</v>
      </c>
      <c r="L23" s="589">
        <f t="shared" si="3"/>
        <v>6.7129927689940976</v>
      </c>
      <c r="N23" s="418" t="s">
        <v>158</v>
      </c>
      <c r="O23" s="237" t="s">
        <v>122</v>
      </c>
      <c r="P23" s="237" t="s">
        <v>123</v>
      </c>
      <c r="Q23" s="237" t="s">
        <v>62</v>
      </c>
    </row>
    <row r="24" spans="1:17">
      <c r="B24" s="219" t="s">
        <v>100</v>
      </c>
      <c r="C24" s="262">
        <f>h26_h28死亡数!P23</f>
        <v>732</v>
      </c>
      <c r="D24" s="263">
        <f t="shared" si="1"/>
        <v>244</v>
      </c>
      <c r="E24" s="264">
        <f>h27国調人口!P23</f>
        <v>1170</v>
      </c>
      <c r="F24" s="221">
        <f t="shared" si="4"/>
        <v>0.20854700854700856</v>
      </c>
      <c r="G24" s="221">
        <f t="shared" si="5"/>
        <v>0.68539325842696641</v>
      </c>
      <c r="H24" s="220">
        <f t="shared" si="6"/>
        <v>28752.908074100462</v>
      </c>
      <c r="I24" s="220">
        <f t="shared" si="2"/>
        <v>28752.908074100462</v>
      </c>
      <c r="J24" s="222">
        <f>H24/F24</f>
        <v>137872.55101105548</v>
      </c>
      <c r="K24" s="222">
        <f>J24</f>
        <v>137872.55101105548</v>
      </c>
      <c r="L24" s="589">
        <f t="shared" si="3"/>
        <v>4.7950819672131137</v>
      </c>
      <c r="N24" s="418" t="s">
        <v>159</v>
      </c>
      <c r="O24" s="253">
        <f>1-O17</f>
        <v>0.98270612592863227</v>
      </c>
      <c r="P24" s="253">
        <f>1-P17</f>
        <v>0.99081583328857614</v>
      </c>
      <c r="Q24" s="253">
        <f>1-Q17</f>
        <v>0.98701521075311782</v>
      </c>
    </row>
    <row r="25" spans="1:17">
      <c r="B25" s="265" t="s">
        <v>101</v>
      </c>
      <c r="C25" s="266">
        <f>SUM(C5:C24)</f>
        <v>5817</v>
      </c>
      <c r="D25" s="266">
        <f>SUM(D5:D24)</f>
        <v>1939.0000000000002</v>
      </c>
      <c r="E25" s="266">
        <f>SUM(E5:E24)</f>
        <v>228354</v>
      </c>
      <c r="F25" s="267"/>
      <c r="G25" s="267"/>
      <c r="H25" s="266"/>
      <c r="I25" s="266"/>
      <c r="J25" s="268"/>
      <c r="K25" s="268"/>
      <c r="L25" s="257"/>
      <c r="N25" s="418" t="s">
        <v>160</v>
      </c>
      <c r="O25" s="253">
        <f t="shared" ref="O25:Q26" si="13">1-O18</f>
        <v>0.96692152917505025</v>
      </c>
      <c r="P25" s="253">
        <f t="shared" si="13"/>
        <v>0.98197654941373536</v>
      </c>
      <c r="Q25" s="253">
        <f t="shared" si="13"/>
        <v>0.97513711151736748</v>
      </c>
    </row>
    <row r="26" spans="1:17">
      <c r="A26" s="265"/>
      <c r="B26" s="265"/>
      <c r="C26" s="226"/>
      <c r="D26" s="226"/>
      <c r="E26" s="266"/>
      <c r="F26" s="267"/>
      <c r="G26" s="267"/>
      <c r="H26" s="266"/>
      <c r="I26" s="266"/>
      <c r="J26" s="268"/>
      <c r="K26" s="268"/>
      <c r="L26" s="269"/>
      <c r="N26" s="418" t="s">
        <v>1022</v>
      </c>
      <c r="O26" s="253">
        <f t="shared" si="13"/>
        <v>0.8375525153506409</v>
      </c>
      <c r="P26" s="253">
        <f t="shared" si="13"/>
        <v>0.9548445468004606</v>
      </c>
      <c r="Q26" s="253">
        <f t="shared" si="13"/>
        <v>0.90406231052656127</v>
      </c>
    </row>
    <row r="27" spans="1:17">
      <c r="A27" s="225" t="s">
        <v>102</v>
      </c>
      <c r="B27" s="225" t="s">
        <v>85</v>
      </c>
      <c r="C27" s="254">
        <f>h26_h28死亡数!P28</f>
        <v>9</v>
      </c>
      <c r="D27" s="226">
        <f>SUM(C27:C27)/3</f>
        <v>3</v>
      </c>
      <c r="E27" s="254">
        <f>h27国調人口!P28</f>
        <v>1989</v>
      </c>
      <c r="F27" s="227">
        <f t="shared" si="4"/>
        <v>1.5082956259426848E-3</v>
      </c>
      <c r="G27" s="227">
        <f>D53</f>
        <v>1.6114592658907788E-3</v>
      </c>
      <c r="H27" s="226">
        <v>100000</v>
      </c>
      <c r="I27" s="226">
        <f>H27-H28</f>
        <v>161.1459265890735</v>
      </c>
      <c r="J27" s="242">
        <f>H28+I27/2</f>
        <v>99919.427036705456</v>
      </c>
      <c r="K27" s="242">
        <f t="shared" ref="K27:K44" si="14">J27+K28</f>
        <v>8803477.9125930723</v>
      </c>
      <c r="L27" s="587">
        <f>K27/H27</f>
        <v>88.034779125930726</v>
      </c>
      <c r="N27" s="418" t="s">
        <v>1023</v>
      </c>
      <c r="O27" s="253">
        <f t="shared" ref="O27:Q27" si="15">1-O20</f>
        <v>0.49333580155497969</v>
      </c>
      <c r="P27" s="253">
        <f t="shared" si="15"/>
        <v>0.76525750965347772</v>
      </c>
      <c r="Q27" s="253">
        <f t="shared" si="15"/>
        <v>0.66970239063262316</v>
      </c>
    </row>
    <row r="28" spans="1:17">
      <c r="A28" s="245"/>
      <c r="B28" s="245" t="s">
        <v>86</v>
      </c>
      <c r="C28" s="255">
        <f>h26_h28死亡数!P29</f>
        <v>2</v>
      </c>
      <c r="D28" s="250">
        <f t="shared" ref="D28:D46" si="16">SUM(C28:C28)/3</f>
        <v>0.66666666666666663</v>
      </c>
      <c r="E28" s="255">
        <f>h27国調人口!P29</f>
        <v>8250</v>
      </c>
      <c r="F28" s="249">
        <f t="shared" si="4"/>
        <v>8.0808080808080797E-5</v>
      </c>
      <c r="G28" s="249">
        <f>F28*4/(1+2*F28)</f>
        <v>3.2318009210632615E-4</v>
      </c>
      <c r="H28" s="250">
        <f>(1-G27)*H27</f>
        <v>99838.854073410927</v>
      </c>
      <c r="I28" s="250">
        <f t="shared" ref="I28:I46" si="17">H28-H29</f>
        <v>32.265930055233184</v>
      </c>
      <c r="J28" s="251">
        <f>(H29+I28/2)*4</f>
        <v>399290.88443353324</v>
      </c>
      <c r="K28" s="251">
        <f t="shared" si="14"/>
        <v>8703558.4855563659</v>
      </c>
      <c r="L28" s="589">
        <f t="shared" ref="L28:L46" si="18">K28/H28</f>
        <v>87.176065534132533</v>
      </c>
      <c r="N28" s="418" t="s">
        <v>62</v>
      </c>
      <c r="O28" s="253">
        <f t="shared" ref="O28:Q28" si="19">1-O21</f>
        <v>0.84311521641394527</v>
      </c>
      <c r="P28" s="253">
        <f t="shared" si="19"/>
        <v>0.91362369178739544</v>
      </c>
      <c r="Q28" s="253">
        <f t="shared" si="19"/>
        <v>0.88351065222514114</v>
      </c>
    </row>
    <row r="29" spans="1:17">
      <c r="A29" s="245"/>
      <c r="B29" s="245" t="s">
        <v>84</v>
      </c>
      <c r="C29" s="255">
        <f>h26_h28死亡数!P30</f>
        <v>4</v>
      </c>
      <c r="D29" s="250">
        <f t="shared" si="16"/>
        <v>1.3333333333333333</v>
      </c>
      <c r="E29" s="255">
        <f>h27国調人口!P30</f>
        <v>11015</v>
      </c>
      <c r="F29" s="249">
        <f t="shared" si="4"/>
        <v>1.2104705704342563E-4</v>
      </c>
      <c r="G29" s="249">
        <f t="shared" si="5"/>
        <v>6.0505218575102092E-4</v>
      </c>
      <c r="H29" s="250">
        <f t="shared" ref="H29:H46" si="20">(1-G28)*H28</f>
        <v>99806.588143355693</v>
      </c>
      <c r="I29" s="250">
        <f t="shared" si="17"/>
        <v>60.388194308485254</v>
      </c>
      <c r="J29" s="251">
        <f>(H30+I29/2)*5</f>
        <v>498881.97023100732</v>
      </c>
      <c r="K29" s="251">
        <f t="shared" si="14"/>
        <v>8304267.6011228319</v>
      </c>
      <c r="L29" s="589">
        <f t="shared" si="18"/>
        <v>83.203601641958969</v>
      </c>
      <c r="N29" s="219" t="s">
        <v>164</v>
      </c>
    </row>
    <row r="30" spans="1:17">
      <c r="A30" s="245"/>
      <c r="B30" s="245" t="s">
        <v>65</v>
      </c>
      <c r="C30" s="255">
        <f>h26_h28死亡数!P31</f>
        <v>2</v>
      </c>
      <c r="D30" s="250">
        <f t="shared" si="16"/>
        <v>0.66666666666666663</v>
      </c>
      <c r="E30" s="255">
        <f>h27国調人口!P31</f>
        <v>11635</v>
      </c>
      <c r="F30" s="249">
        <f t="shared" si="4"/>
        <v>5.7298381320727685E-5</v>
      </c>
      <c r="G30" s="249">
        <f t="shared" si="5"/>
        <v>2.8645087367516476E-4</v>
      </c>
      <c r="H30" s="250">
        <f t="shared" si="20"/>
        <v>99746.199949047208</v>
      </c>
      <c r="I30" s="250">
        <f t="shared" si="17"/>
        <v>28.572386121188174</v>
      </c>
      <c r="J30" s="251">
        <f t="shared" ref="J30:J45" si="21">(H31+I30/2)*5</f>
        <v>498659.56877993303</v>
      </c>
      <c r="K30" s="251">
        <f t="shared" si="14"/>
        <v>7805385.6308918251</v>
      </c>
      <c r="L30" s="589">
        <f t="shared" si="18"/>
        <v>78.252461095049298</v>
      </c>
      <c r="N30" s="256" t="s">
        <v>158</v>
      </c>
      <c r="O30" s="237" t="s">
        <v>97</v>
      </c>
      <c r="P30" s="237" t="s">
        <v>98</v>
      </c>
      <c r="Q30" s="219"/>
    </row>
    <row r="31" spans="1:17">
      <c r="A31" s="245"/>
      <c r="B31" s="245" t="s">
        <v>66</v>
      </c>
      <c r="C31" s="255">
        <f>h26_h28死亡数!P32</f>
        <v>4</v>
      </c>
      <c r="D31" s="250">
        <f t="shared" si="16"/>
        <v>1.3333333333333333</v>
      </c>
      <c r="E31" s="255">
        <f>h27国調人口!P32</f>
        <v>13238</v>
      </c>
      <c r="F31" s="249">
        <f t="shared" si="4"/>
        <v>1.0072014906582061E-4</v>
      </c>
      <c r="G31" s="249">
        <f t="shared" si="5"/>
        <v>5.034739703957304E-4</v>
      </c>
      <c r="H31" s="250">
        <f t="shared" si="20"/>
        <v>99717.62756292602</v>
      </c>
      <c r="I31" s="250">
        <f t="shared" si="17"/>
        <v>50.205229867555317</v>
      </c>
      <c r="J31" s="251">
        <f t="shared" si="21"/>
        <v>498462.62473996117</v>
      </c>
      <c r="K31" s="251">
        <f t="shared" si="14"/>
        <v>7306726.0621118918</v>
      </c>
      <c r="L31" s="589">
        <f t="shared" si="18"/>
        <v>73.274166671294296</v>
      </c>
      <c r="N31" s="418" t="s">
        <v>159</v>
      </c>
      <c r="O31" s="237">
        <f>J19*O24</f>
        <v>433865.01278502244</v>
      </c>
      <c r="P31" s="237">
        <f>SUM(O31,P32)</f>
        <v>1443097.6377735476</v>
      </c>
      <c r="Q31" s="219"/>
    </row>
    <row r="32" spans="1:17">
      <c r="A32" s="245"/>
      <c r="B32" s="245" t="s">
        <v>67</v>
      </c>
      <c r="C32" s="255">
        <f>h26_h28死亡数!P33</f>
        <v>5</v>
      </c>
      <c r="D32" s="250">
        <f t="shared" si="16"/>
        <v>1.6666666666666667</v>
      </c>
      <c r="E32" s="255">
        <f>h27国調人口!P33</f>
        <v>13285</v>
      </c>
      <c r="F32" s="249">
        <f t="shared" si="4"/>
        <v>1.2545477355413375E-4</v>
      </c>
      <c r="G32" s="249">
        <f t="shared" si="5"/>
        <v>6.2707719320248317E-4</v>
      </c>
      <c r="H32" s="250">
        <f t="shared" si="20"/>
        <v>99667.422333058465</v>
      </c>
      <c r="I32" s="250">
        <f t="shared" si="17"/>
        <v>62.499167450339883</v>
      </c>
      <c r="J32" s="251">
        <f t="shared" si="21"/>
        <v>498180.86374666647</v>
      </c>
      <c r="K32" s="251">
        <f t="shared" si="14"/>
        <v>6808263.437371931</v>
      </c>
      <c r="L32" s="589">
        <f t="shared" si="18"/>
        <v>68.309817571289926</v>
      </c>
      <c r="N32" s="418" t="s">
        <v>160</v>
      </c>
      <c r="O32" s="237">
        <f>J20*O25</f>
        <v>397047.56478636368</v>
      </c>
      <c r="P32" s="237">
        <f>SUM(O32,P33)</f>
        <v>1009232.6249885252</v>
      </c>
      <c r="Q32" s="219"/>
    </row>
    <row r="33" spans="1:17">
      <c r="A33" s="245"/>
      <c r="B33" s="245" t="s">
        <v>68</v>
      </c>
      <c r="C33" s="255">
        <f>h26_h28死亡数!P34</f>
        <v>5</v>
      </c>
      <c r="D33" s="250">
        <f t="shared" si="16"/>
        <v>1.6666666666666667</v>
      </c>
      <c r="E33" s="255">
        <f>h27国調人口!P34</f>
        <v>11993</v>
      </c>
      <c r="F33" s="249">
        <f t="shared" si="4"/>
        <v>1.3896995469579477E-4</v>
      </c>
      <c r="G33" s="249">
        <f t="shared" si="5"/>
        <v>6.9460844921717625E-4</v>
      </c>
      <c r="H33" s="250">
        <f t="shared" si="20"/>
        <v>99604.923165608125</v>
      </c>
      <c r="I33" s="250">
        <f t="shared" si="17"/>
        <v>69.186421214457368</v>
      </c>
      <c r="J33" s="251">
        <f t="shared" si="21"/>
        <v>497851.64977500448</v>
      </c>
      <c r="K33" s="251">
        <f t="shared" si="14"/>
        <v>6310082.5736252647</v>
      </c>
      <c r="L33" s="589">
        <f t="shared" si="18"/>
        <v>63.351111301334029</v>
      </c>
      <c r="N33" s="418" t="s">
        <v>1022</v>
      </c>
      <c r="O33" s="237">
        <f>J21*O26</f>
        <v>303576.0965030712</v>
      </c>
      <c r="P33" s="237">
        <f t="shared" ref="P33:P34" si="22">SUM(O33,P34)</f>
        <v>612185.06020216155</v>
      </c>
      <c r="Q33" s="219"/>
    </row>
    <row r="34" spans="1:17">
      <c r="A34" s="245"/>
      <c r="B34" s="245" t="s">
        <v>69</v>
      </c>
      <c r="C34" s="255">
        <f>h26_h28死亡数!P35</f>
        <v>17</v>
      </c>
      <c r="D34" s="250">
        <f t="shared" si="16"/>
        <v>5.666666666666667</v>
      </c>
      <c r="E34" s="255">
        <f>h27国調人口!P35</f>
        <v>14758</v>
      </c>
      <c r="F34" s="249">
        <f t="shared" si="4"/>
        <v>3.8397253467046123E-4</v>
      </c>
      <c r="G34" s="249">
        <f t="shared" si="5"/>
        <v>1.9180215044058084E-3</v>
      </c>
      <c r="H34" s="250">
        <f t="shared" si="20"/>
        <v>99535.736744393667</v>
      </c>
      <c r="I34" s="250">
        <f t="shared" si="17"/>
        <v>190.9116835326131</v>
      </c>
      <c r="J34" s="251">
        <f t="shared" si="21"/>
        <v>497201.40451313683</v>
      </c>
      <c r="K34" s="251">
        <f t="shared" si="14"/>
        <v>5812230.9238502607</v>
      </c>
      <c r="L34" s="589">
        <f t="shared" si="18"/>
        <v>58.393408377294534</v>
      </c>
      <c r="N34" s="418" t="s">
        <v>1023</v>
      </c>
      <c r="O34" s="237">
        <f>SUM(J22:J24)*O27</f>
        <v>308608.96369909029</v>
      </c>
      <c r="P34" s="237">
        <f t="shared" si="22"/>
        <v>308608.96369909029</v>
      </c>
      <c r="Q34" s="219"/>
    </row>
    <row r="35" spans="1:17">
      <c r="A35" s="245"/>
      <c r="B35" s="245" t="s">
        <v>70</v>
      </c>
      <c r="C35" s="255">
        <f>h26_h28死亡数!P36</f>
        <v>19</v>
      </c>
      <c r="D35" s="250">
        <f t="shared" si="16"/>
        <v>6.333333333333333</v>
      </c>
      <c r="E35" s="255">
        <f>h27国調人口!P36</f>
        <v>18188</v>
      </c>
      <c r="F35" s="249">
        <f t="shared" si="4"/>
        <v>3.4821494025364709E-4</v>
      </c>
      <c r="G35" s="249">
        <f t="shared" si="5"/>
        <v>1.7395603490107394E-3</v>
      </c>
      <c r="H35" s="250">
        <f t="shared" si="20"/>
        <v>99344.825060861054</v>
      </c>
      <c r="I35" s="250">
        <f t="shared" si="17"/>
        <v>172.81631855528394</v>
      </c>
      <c r="J35" s="251">
        <f t="shared" si="21"/>
        <v>496292.08450791705</v>
      </c>
      <c r="K35" s="251">
        <f t="shared" si="14"/>
        <v>5315029.5193371242</v>
      </c>
      <c r="L35" s="589">
        <f t="shared" si="18"/>
        <v>53.500819152693744</v>
      </c>
      <c r="N35" s="219" t="s">
        <v>165</v>
      </c>
      <c r="Q35" s="219"/>
    </row>
    <row r="36" spans="1:17">
      <c r="A36" s="245"/>
      <c r="B36" s="245" t="s">
        <v>71</v>
      </c>
      <c r="C36" s="255">
        <f>h26_h28死亡数!P37</f>
        <v>34</v>
      </c>
      <c r="D36" s="250">
        <f t="shared" si="16"/>
        <v>11.333333333333334</v>
      </c>
      <c r="E36" s="255">
        <f>h27国調人口!P37</f>
        <v>22747</v>
      </c>
      <c r="F36" s="249">
        <f t="shared" si="4"/>
        <v>4.9823419938160342E-4</v>
      </c>
      <c r="G36" s="249">
        <f t="shared" si="5"/>
        <v>2.4880718906419223E-3</v>
      </c>
      <c r="H36" s="250">
        <f t="shared" si="20"/>
        <v>99172.00874230577</v>
      </c>
      <c r="I36" s="250">
        <f t="shared" si="17"/>
        <v>246.7470872902195</v>
      </c>
      <c r="J36" s="251">
        <f t="shared" si="21"/>
        <v>495243.1759933033</v>
      </c>
      <c r="K36" s="251">
        <f t="shared" si="14"/>
        <v>4818737.4348292071</v>
      </c>
      <c r="L36" s="589">
        <f t="shared" si="18"/>
        <v>48.58969275645601</v>
      </c>
      <c r="N36" s="256" t="s">
        <v>158</v>
      </c>
      <c r="O36" s="237" t="s">
        <v>97</v>
      </c>
      <c r="P36" s="237" t="s">
        <v>98</v>
      </c>
      <c r="Q36" s="219"/>
    </row>
    <row r="37" spans="1:17">
      <c r="A37" s="245"/>
      <c r="B37" s="245" t="s">
        <v>72</v>
      </c>
      <c r="C37" s="255">
        <f>h26_h28死亡数!P38</f>
        <v>62</v>
      </c>
      <c r="D37" s="250">
        <f t="shared" si="16"/>
        <v>20.666666666666668</v>
      </c>
      <c r="E37" s="255">
        <f>h27国調人口!P38</f>
        <v>20344</v>
      </c>
      <c r="F37" s="249">
        <f t="shared" si="4"/>
        <v>1.0158605321798401E-3</v>
      </c>
      <c r="G37" s="249">
        <f t="shared" si="5"/>
        <v>5.066435680781866E-3</v>
      </c>
      <c r="H37" s="250">
        <f t="shared" si="20"/>
        <v>98925.261655015551</v>
      </c>
      <c r="I37" s="250">
        <f t="shared" si="17"/>
        <v>501.19847537965688</v>
      </c>
      <c r="J37" s="251">
        <f t="shared" si="21"/>
        <v>493373.31208662858</v>
      </c>
      <c r="K37" s="251">
        <f t="shared" si="14"/>
        <v>4323494.2588359043</v>
      </c>
      <c r="L37" s="589">
        <f t="shared" si="18"/>
        <v>43.704653255437727</v>
      </c>
      <c r="N37" s="418" t="s">
        <v>159</v>
      </c>
      <c r="O37" s="237">
        <f>J41*P24</f>
        <v>466379.40075207507</v>
      </c>
      <c r="P37" s="237">
        <f>SUM(O37,P38)</f>
        <v>2102140.9133251063</v>
      </c>
      <c r="Q37" s="219"/>
    </row>
    <row r="38" spans="1:17">
      <c r="A38" s="245"/>
      <c r="B38" s="245" t="s">
        <v>73</v>
      </c>
      <c r="C38" s="255">
        <f>h26_h28死亡数!P39</f>
        <v>50</v>
      </c>
      <c r="D38" s="250">
        <f t="shared" si="16"/>
        <v>16.666666666666668</v>
      </c>
      <c r="E38" s="255">
        <f>h27国調人口!P39</f>
        <v>16884</v>
      </c>
      <c r="F38" s="249">
        <f t="shared" si="4"/>
        <v>9.8712785279949462E-4</v>
      </c>
      <c r="G38" s="249">
        <f t="shared" si="5"/>
        <v>4.9234889812316603E-3</v>
      </c>
      <c r="H38" s="250">
        <f t="shared" si="20"/>
        <v>98424.063179635894</v>
      </c>
      <c r="I38" s="250">
        <f t="shared" si="17"/>
        <v>484.58979055298551</v>
      </c>
      <c r="J38" s="251">
        <f t="shared" si="21"/>
        <v>490908.84142179694</v>
      </c>
      <c r="K38" s="251">
        <f t="shared" si="14"/>
        <v>3830120.946749276</v>
      </c>
      <c r="L38" s="589">
        <f t="shared" si="18"/>
        <v>38.914477039612144</v>
      </c>
      <c r="N38" s="418" t="s">
        <v>160</v>
      </c>
      <c r="O38" s="237">
        <f>J42*P25</f>
        <v>447713.96033379395</v>
      </c>
      <c r="P38" s="237">
        <f>SUM(O38,P39)</f>
        <v>1635761.5125730312</v>
      </c>
      <c r="Q38" s="219"/>
    </row>
    <row r="39" spans="1:17">
      <c r="A39" s="245"/>
      <c r="B39" s="245" t="s">
        <v>74</v>
      </c>
      <c r="C39" s="255">
        <f>h26_h28死亡数!P40</f>
        <v>102</v>
      </c>
      <c r="D39" s="250">
        <f t="shared" si="16"/>
        <v>34</v>
      </c>
      <c r="E39" s="255">
        <f>h27国調人口!P40</f>
        <v>14289</v>
      </c>
      <c r="F39" s="249">
        <f t="shared" si="4"/>
        <v>2.3794527258730494E-3</v>
      </c>
      <c r="G39" s="249">
        <f t="shared" si="5"/>
        <v>1.1826909698065954E-2</v>
      </c>
      <c r="H39" s="250">
        <f t="shared" si="20"/>
        <v>97939.473389082908</v>
      </c>
      <c r="I39" s="250">
        <f t="shared" si="17"/>
        <v>1158.3213076488173</v>
      </c>
      <c r="J39" s="251">
        <f t="shared" si="21"/>
        <v>486801.56367629248</v>
      </c>
      <c r="K39" s="251">
        <f t="shared" si="14"/>
        <v>3339212.1053274791</v>
      </c>
      <c r="L39" s="589">
        <f t="shared" si="18"/>
        <v>34.094650397616839</v>
      </c>
      <c r="N39" s="418" t="s">
        <v>1022</v>
      </c>
      <c r="O39" s="237">
        <f>J43*P26</f>
        <v>410934.12632215564</v>
      </c>
      <c r="P39" s="237">
        <f t="shared" ref="P39:P40" si="23">SUM(O39,P40)</f>
        <v>1188047.5522392374</v>
      </c>
    </row>
    <row r="40" spans="1:17">
      <c r="A40" s="245"/>
      <c r="B40" s="245" t="s">
        <v>75</v>
      </c>
      <c r="C40" s="255">
        <f>h26_h28死亡数!P41</f>
        <v>152</v>
      </c>
      <c r="D40" s="250">
        <f t="shared" si="16"/>
        <v>50.666666666666664</v>
      </c>
      <c r="E40" s="255">
        <f>h27国調人口!P41</f>
        <v>15238</v>
      </c>
      <c r="F40" s="249">
        <f t="shared" si="4"/>
        <v>3.3250207813798837E-3</v>
      </c>
      <c r="G40" s="249">
        <f t="shared" si="5"/>
        <v>1.6488046166529265E-2</v>
      </c>
      <c r="H40" s="250">
        <f t="shared" si="20"/>
        <v>96781.152081434091</v>
      </c>
      <c r="I40" s="250">
        <f t="shared" si="17"/>
        <v>1595.7321035685745</v>
      </c>
      <c r="J40" s="251">
        <f t="shared" si="21"/>
        <v>479916.43014824903</v>
      </c>
      <c r="K40" s="251">
        <f t="shared" si="14"/>
        <v>2852410.5416511865</v>
      </c>
      <c r="L40" s="589">
        <f t="shared" si="18"/>
        <v>29.472789694124501</v>
      </c>
      <c r="N40" s="418" t="s">
        <v>1023</v>
      </c>
      <c r="O40" s="237">
        <f>SUM(J44:J46)*P27</f>
        <v>777113.42591708177</v>
      </c>
      <c r="P40" s="237">
        <f t="shared" si="23"/>
        <v>777113.42591708177</v>
      </c>
    </row>
    <row r="41" spans="1:17">
      <c r="A41" s="245"/>
      <c r="B41" s="245" t="s">
        <v>76</v>
      </c>
      <c r="C41" s="255">
        <f>h26_h28死亡数!P42</f>
        <v>248</v>
      </c>
      <c r="D41" s="250">
        <f t="shared" si="16"/>
        <v>82.666666666666671</v>
      </c>
      <c r="E41" s="255">
        <f>h27国調人口!P42</f>
        <v>18619</v>
      </c>
      <c r="F41" s="249">
        <f t="shared" si="4"/>
        <v>4.4399090534758406E-3</v>
      </c>
      <c r="G41" s="249">
        <f t="shared" si="5"/>
        <v>2.1955840430617775E-2</v>
      </c>
      <c r="H41" s="250">
        <f t="shared" si="20"/>
        <v>95185.419977865517</v>
      </c>
      <c r="I41" s="250">
        <f t="shared" si="17"/>
        <v>2089.8758923553542</v>
      </c>
      <c r="J41" s="251">
        <f t="shared" si="21"/>
        <v>470702.41015843919</v>
      </c>
      <c r="K41" s="251">
        <f t="shared" si="14"/>
        <v>2372494.1115029375</v>
      </c>
      <c r="L41" s="589">
        <f t="shared" si="18"/>
        <v>24.924973930404878</v>
      </c>
      <c r="N41" s="219" t="s">
        <v>166</v>
      </c>
    </row>
    <row r="42" spans="1:17">
      <c r="A42" s="245"/>
      <c r="B42" s="245" t="s">
        <v>77</v>
      </c>
      <c r="C42" s="255">
        <f>h26_h28死亡数!P43</f>
        <v>375</v>
      </c>
      <c r="D42" s="250">
        <f t="shared" si="16"/>
        <v>125</v>
      </c>
      <c r="E42" s="255">
        <f>h27国調人口!P43</f>
        <v>14925</v>
      </c>
      <c r="F42" s="249">
        <f t="shared" si="4"/>
        <v>8.3752093802345051E-3</v>
      </c>
      <c r="G42" s="249">
        <f t="shared" si="5"/>
        <v>4.101722723543888E-2</v>
      </c>
      <c r="H42" s="250">
        <f t="shared" si="20"/>
        <v>93095.544085510162</v>
      </c>
      <c r="I42" s="250">
        <f t="shared" si="17"/>
        <v>3818.5210863621905</v>
      </c>
      <c r="J42" s="251">
        <f t="shared" si="21"/>
        <v>455931.41771164536</v>
      </c>
      <c r="K42" s="251">
        <f t="shared" si="14"/>
        <v>1901791.7013444984</v>
      </c>
      <c r="L42" s="589">
        <f t="shared" si="18"/>
        <v>20.428385912838792</v>
      </c>
      <c r="N42" s="420"/>
      <c r="O42" s="256" t="s">
        <v>122</v>
      </c>
      <c r="P42" s="256" t="s">
        <v>123</v>
      </c>
    </row>
    <row r="43" spans="1:17">
      <c r="A43" s="245"/>
      <c r="B43" s="245" t="s">
        <v>78</v>
      </c>
      <c r="C43" s="255">
        <f>h26_h28死亡数!P44</f>
        <v>543</v>
      </c>
      <c r="D43" s="250">
        <f t="shared" si="16"/>
        <v>181</v>
      </c>
      <c r="E43" s="255">
        <f>h27国調人口!P44</f>
        <v>12158</v>
      </c>
      <c r="F43" s="249">
        <f t="shared" si="4"/>
        <v>1.4887316992926468E-2</v>
      </c>
      <c r="G43" s="249">
        <f t="shared" si="5"/>
        <v>7.1765592165259115E-2</v>
      </c>
      <c r="H43" s="250">
        <f t="shared" si="20"/>
        <v>89277.022999147972</v>
      </c>
      <c r="I43" s="250">
        <f t="shared" si="17"/>
        <v>6407.0184222853131</v>
      </c>
      <c r="J43" s="251">
        <f t="shared" si="21"/>
        <v>430367.56894002657</v>
      </c>
      <c r="K43" s="251">
        <f t="shared" si="14"/>
        <v>1445860.2836328531</v>
      </c>
      <c r="L43" s="589">
        <f t="shared" si="18"/>
        <v>16.195211657613761</v>
      </c>
      <c r="N43" s="256" t="s">
        <v>167</v>
      </c>
      <c r="O43" s="257">
        <f>L19</f>
        <v>20.313932141879352</v>
      </c>
      <c r="P43" s="257">
        <f>L41</f>
        <v>24.924973930404878</v>
      </c>
      <c r="Q43" s="222" t="s">
        <v>168</v>
      </c>
    </row>
    <row r="44" spans="1:17">
      <c r="A44" s="245"/>
      <c r="B44" s="245" t="s">
        <v>79</v>
      </c>
      <c r="C44" s="255">
        <f>h26_h28死亡数!P45</f>
        <v>880</v>
      </c>
      <c r="D44" s="250">
        <f t="shared" si="16"/>
        <v>293.33333333333331</v>
      </c>
      <c r="E44" s="255">
        <f>h27国調人口!P45</f>
        <v>9728</v>
      </c>
      <c r="F44" s="249">
        <f t="shared" si="4"/>
        <v>3.0153508771929821E-2</v>
      </c>
      <c r="G44" s="249">
        <f t="shared" si="5"/>
        <v>0.14019882742798878</v>
      </c>
      <c r="H44" s="250">
        <f t="shared" si="20"/>
        <v>82870.004576862659</v>
      </c>
      <c r="I44" s="250">
        <f t="shared" si="17"/>
        <v>11618.277470628207</v>
      </c>
      <c r="J44" s="251">
        <f t="shared" si="21"/>
        <v>385304.32920774276</v>
      </c>
      <c r="K44" s="251">
        <f t="shared" si="14"/>
        <v>1015492.7146928264</v>
      </c>
      <c r="L44" s="589">
        <f t="shared" si="18"/>
        <v>12.254044390101946</v>
      </c>
      <c r="N44" s="256" t="s">
        <v>169</v>
      </c>
      <c r="O44" s="258">
        <f>P31/H19</f>
        <v>15.930823487473418</v>
      </c>
      <c r="P44" s="258">
        <f>P37/H41</f>
        <v>22.084694418682396</v>
      </c>
      <c r="Q44" s="222" t="s">
        <v>170</v>
      </c>
    </row>
    <row r="45" spans="1:17">
      <c r="A45" s="245"/>
      <c r="B45" s="245" t="s">
        <v>80</v>
      </c>
      <c r="C45" s="255">
        <f>h26_h28死亡数!P46</f>
        <v>1153</v>
      </c>
      <c r="D45" s="250">
        <f t="shared" si="16"/>
        <v>384.33333333333331</v>
      </c>
      <c r="E45" s="255">
        <f>h27国調人口!P46</f>
        <v>6396</v>
      </c>
      <c r="F45" s="249">
        <f t="shared" si="4"/>
        <v>6.0089639357932038E-2</v>
      </c>
      <c r="G45" s="249">
        <f t="shared" si="5"/>
        <v>0.26120840035341286</v>
      </c>
      <c r="H45" s="250">
        <f t="shared" si="20"/>
        <v>71251.727106234452</v>
      </c>
      <c r="I45" s="250">
        <f t="shared" si="17"/>
        <v>18611.549659837408</v>
      </c>
      <c r="J45" s="251">
        <f t="shared" si="21"/>
        <v>309729.76138157875</v>
      </c>
      <c r="K45" s="251">
        <f>J45+K46</f>
        <v>630188.38548508356</v>
      </c>
      <c r="L45" s="589">
        <f t="shared" si="18"/>
        <v>8.8445348776667441</v>
      </c>
      <c r="N45" s="256" t="s">
        <v>171</v>
      </c>
      <c r="O45" s="257">
        <f>O43-O44</f>
        <v>4.3831086544059339</v>
      </c>
      <c r="P45" s="257">
        <f>P43-P44</f>
        <v>2.8402795117224819</v>
      </c>
      <c r="Q45" s="222" t="s">
        <v>172</v>
      </c>
    </row>
    <row r="46" spans="1:17">
      <c r="A46" s="245"/>
      <c r="B46" s="245" t="s">
        <v>100</v>
      </c>
      <c r="C46" s="531">
        <f>h26_h28死亡数!P47</f>
        <v>1881</v>
      </c>
      <c r="D46" s="234">
        <f t="shared" si="16"/>
        <v>627</v>
      </c>
      <c r="E46" s="255">
        <f>h27国調人口!P47</f>
        <v>3817</v>
      </c>
      <c r="F46" s="249">
        <f t="shared" si="4"/>
        <v>0.16426512968299711</v>
      </c>
      <c r="G46" s="249">
        <f t="shared" si="5"/>
        <v>0.58222676200204293</v>
      </c>
      <c r="H46" s="250">
        <f t="shared" si="20"/>
        <v>52640.177446397043</v>
      </c>
      <c r="I46" s="250">
        <f t="shared" si="17"/>
        <v>52640.177446397043</v>
      </c>
      <c r="J46" s="251">
        <f>I46/F46</f>
        <v>320458.62410350482</v>
      </c>
      <c r="K46" s="251">
        <f>J46</f>
        <v>320458.62410350482</v>
      </c>
      <c r="L46" s="589">
        <f t="shared" si="18"/>
        <v>6.0877192982456139</v>
      </c>
      <c r="N46" s="256" t="s">
        <v>173</v>
      </c>
      <c r="O46" s="257">
        <f>L5</f>
        <v>82.210171445012833</v>
      </c>
      <c r="P46" s="257">
        <f>L27</f>
        <v>88.034779125930726</v>
      </c>
      <c r="Q46" s="222" t="s">
        <v>174</v>
      </c>
    </row>
    <row r="47" spans="1:17">
      <c r="A47" s="229"/>
      <c r="B47" s="265" t="s">
        <v>101</v>
      </c>
      <c r="C47" s="234">
        <f>SUM(C27:C46)</f>
        <v>5547</v>
      </c>
      <c r="D47" s="234">
        <f>SUM(D27:D46)</f>
        <v>1848.9999999999998</v>
      </c>
      <c r="E47" s="266">
        <f>SUM(E27:E46)</f>
        <v>259496</v>
      </c>
      <c r="F47" s="267"/>
      <c r="G47" s="267"/>
      <c r="H47" s="266"/>
      <c r="I47" s="265"/>
      <c r="J47" s="268"/>
      <c r="K47" s="268"/>
      <c r="L47" s="257"/>
      <c r="N47" s="256" t="s">
        <v>175</v>
      </c>
      <c r="O47" s="257">
        <f>O46-O45</f>
        <v>77.827062790606902</v>
      </c>
      <c r="P47" s="257">
        <f>P46-P45</f>
        <v>85.19449961420824</v>
      </c>
      <c r="Q47" s="222" t="s">
        <v>176</v>
      </c>
    </row>
    <row r="50" spans="1:12">
      <c r="C50" s="219" t="s">
        <v>107</v>
      </c>
      <c r="D50" s="219" t="s">
        <v>108</v>
      </c>
      <c r="E50" s="221"/>
      <c r="F50" s="220"/>
      <c r="G50" s="219"/>
      <c r="H50" s="222"/>
      <c r="I50" s="222"/>
      <c r="J50" s="223"/>
      <c r="L50" s="259"/>
    </row>
    <row r="51" spans="1:12">
      <c r="A51" s="219" t="s">
        <v>103</v>
      </c>
      <c r="B51" s="219" t="s">
        <v>1067</v>
      </c>
      <c r="C51" s="220">
        <f>C5</f>
        <v>8</v>
      </c>
      <c r="D51" s="220">
        <f>C27</f>
        <v>9</v>
      </c>
      <c r="E51" s="221"/>
      <c r="F51" s="220"/>
      <c r="G51" s="219"/>
      <c r="H51" s="222"/>
      <c r="I51" s="222"/>
      <c r="J51" s="223"/>
      <c r="L51" s="259"/>
    </row>
    <row r="52" spans="1:12">
      <c r="A52" s="219" t="s">
        <v>104</v>
      </c>
      <c r="B52" s="219" t="s">
        <v>1067</v>
      </c>
      <c r="C52" s="260">
        <f>h26_28出生!F15</f>
        <v>5999</v>
      </c>
      <c r="D52" s="260">
        <f>h26_28出生!G15</f>
        <v>5585</v>
      </c>
      <c r="E52" s="221"/>
      <c r="F52" s="220"/>
      <c r="G52" s="219"/>
      <c r="H52" s="222"/>
      <c r="I52" s="222"/>
      <c r="J52" s="223"/>
      <c r="L52" s="259"/>
    </row>
    <row r="53" spans="1:12">
      <c r="A53" s="219" t="s">
        <v>105</v>
      </c>
      <c r="C53" s="261">
        <f>C51/C52</f>
        <v>1.3335555925987664E-3</v>
      </c>
      <c r="D53" s="261">
        <f>D51/D52</f>
        <v>1.6114592658907788E-3</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117</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h27_29自立率1!J7</f>
        <v>3409</v>
      </c>
      <c r="P3" s="243">
        <f>h27_29自立率1!K7</f>
        <v>4137</v>
      </c>
      <c r="Q3" s="244">
        <f>SUM(O3:P3)</f>
        <v>7546</v>
      </c>
    </row>
    <row r="4" spans="1:17">
      <c r="A4" s="229"/>
      <c r="B4" s="229"/>
      <c r="C4" s="230" t="s">
        <v>1065</v>
      </c>
      <c r="D4" s="231" t="s">
        <v>1064</v>
      </c>
      <c r="E4" s="232" t="s">
        <v>410</v>
      </c>
      <c r="F4" s="233"/>
      <c r="G4" s="233"/>
      <c r="H4" s="234"/>
      <c r="I4" s="229"/>
      <c r="J4" s="235" t="s">
        <v>97</v>
      </c>
      <c r="K4" s="235" t="s">
        <v>98</v>
      </c>
      <c r="L4" s="588"/>
      <c r="N4" s="418" t="s">
        <v>160</v>
      </c>
      <c r="O4" s="243">
        <f>h27_29自立率1!J8</f>
        <v>2601</v>
      </c>
      <c r="P4" s="243">
        <f>h27_29自立率1!K8</f>
        <v>3363</v>
      </c>
      <c r="Q4" s="244">
        <f>SUM(O4:P4)</f>
        <v>5964</v>
      </c>
    </row>
    <row r="5" spans="1:17">
      <c r="A5" s="219" t="s">
        <v>99</v>
      </c>
      <c r="B5" s="219" t="s">
        <v>85</v>
      </c>
      <c r="C5" s="262">
        <f>h26_h28死亡数!R4</f>
        <v>2</v>
      </c>
      <c r="D5" s="263">
        <f>SUM(C5:C5)/3</f>
        <v>0.66666666666666663</v>
      </c>
      <c r="E5" s="264">
        <f>h27国調人口!R4</f>
        <v>337</v>
      </c>
      <c r="F5" s="221">
        <f>D5/E5</f>
        <v>1.9782393669634025E-3</v>
      </c>
      <c r="G5" s="261">
        <f>C53</f>
        <v>5.0454086781029264E-4</v>
      </c>
      <c r="H5" s="220">
        <v>100000</v>
      </c>
      <c r="I5" s="220">
        <f>H5-H6</f>
        <v>50.454086781028309</v>
      </c>
      <c r="J5" s="222">
        <f>H6+I5/2</f>
        <v>99974.772956609493</v>
      </c>
      <c r="K5" s="222">
        <f t="shared" ref="K5:K22" si="0">J5+K6</f>
        <v>8294099.5921800435</v>
      </c>
      <c r="L5" s="589">
        <f>K5/H5</f>
        <v>82.940995921800436</v>
      </c>
      <c r="N5" s="418" t="s">
        <v>1022</v>
      </c>
      <c r="O5" s="243">
        <f>h27_29自立率1!J9</f>
        <v>1999</v>
      </c>
      <c r="P5" s="243">
        <f>h27_29自立率1!K9</f>
        <v>2835</v>
      </c>
      <c r="Q5" s="244">
        <f>SUM(O5:P5)</f>
        <v>4834</v>
      </c>
    </row>
    <row r="6" spans="1:17">
      <c r="B6" s="219" t="s">
        <v>86</v>
      </c>
      <c r="C6" s="262">
        <f>h26_h28死亡数!R5</f>
        <v>0</v>
      </c>
      <c r="D6" s="263">
        <f t="shared" ref="D6:D24" si="1">SUM(C6:C6)/3</f>
        <v>0</v>
      </c>
      <c r="E6" s="264">
        <f>h27国調人口!R5</f>
        <v>1571</v>
      </c>
      <c r="F6" s="221">
        <f>D6/E6</f>
        <v>0</v>
      </c>
      <c r="G6" s="221">
        <f>F6*4/(1+2*F6)</f>
        <v>0</v>
      </c>
      <c r="H6" s="220">
        <f>(1-G5)*H5</f>
        <v>99949.545913218972</v>
      </c>
      <c r="I6" s="220">
        <f t="shared" ref="I6:I24" si="2">H6-H7</f>
        <v>0</v>
      </c>
      <c r="J6" s="222">
        <f>(H7+I6/2)*4</f>
        <v>399798.18365287589</v>
      </c>
      <c r="K6" s="222">
        <f t="shared" si="0"/>
        <v>8194124.8192234337</v>
      </c>
      <c r="L6" s="589">
        <f t="shared" ref="L6:L24" si="3">K6/H6</f>
        <v>81.982611770322293</v>
      </c>
      <c r="N6" s="418" t="s">
        <v>1023</v>
      </c>
      <c r="O6" s="243">
        <f>h27_29自立率1!J10</f>
        <v>2846</v>
      </c>
      <c r="P6" s="243">
        <f>h27_29自立率1!K10</f>
        <v>5072</v>
      </c>
      <c r="Q6" s="244">
        <f>SUM(O6:P6)</f>
        <v>7918</v>
      </c>
    </row>
    <row r="7" spans="1:17">
      <c r="B7" s="219" t="s">
        <v>84</v>
      </c>
      <c r="C7" s="262">
        <f>h26_h28死亡数!R6</f>
        <v>0</v>
      </c>
      <c r="D7" s="263">
        <f t="shared" si="1"/>
        <v>0</v>
      </c>
      <c r="E7" s="264">
        <f>h27国調人口!R6</f>
        <v>2215</v>
      </c>
      <c r="F7" s="221">
        <f t="shared" ref="F7:F46" si="4">D7/E7</f>
        <v>0</v>
      </c>
      <c r="G7" s="221">
        <f t="shared" ref="G7:G46" si="5">F7*5/(1+2.5*F7)</f>
        <v>0</v>
      </c>
      <c r="H7" s="220">
        <f t="shared" ref="H7:H24" si="6">(1-G6)*H6</f>
        <v>99949.545913218972</v>
      </c>
      <c r="I7" s="220">
        <f t="shared" si="2"/>
        <v>0</v>
      </c>
      <c r="J7" s="222">
        <f>(H8+I7/2)*5</f>
        <v>499747.72956609487</v>
      </c>
      <c r="K7" s="222">
        <f t="shared" si="0"/>
        <v>7794326.6355705578</v>
      </c>
      <c r="L7" s="589">
        <f t="shared" si="3"/>
        <v>77.982611770322293</v>
      </c>
      <c r="N7" s="418" t="s">
        <v>62</v>
      </c>
      <c r="O7" s="237">
        <f>SUM(O3:O6)</f>
        <v>10855</v>
      </c>
      <c r="P7" s="237">
        <f t="shared" ref="P7:Q7" si="7">SUM(P3:P6)</f>
        <v>15407</v>
      </c>
      <c r="Q7" s="237">
        <f t="shared" si="7"/>
        <v>26262</v>
      </c>
    </row>
    <row r="8" spans="1:17">
      <c r="B8" s="219" t="s">
        <v>65</v>
      </c>
      <c r="C8" s="262">
        <f>h26_h28死亡数!R7</f>
        <v>1</v>
      </c>
      <c r="D8" s="263">
        <f t="shared" si="1"/>
        <v>0.33333333333333331</v>
      </c>
      <c r="E8" s="264">
        <f>h27国調人口!R7</f>
        <v>2266</v>
      </c>
      <c r="F8" s="221">
        <f t="shared" si="4"/>
        <v>1.4710208884966165E-4</v>
      </c>
      <c r="G8" s="221">
        <f t="shared" si="5"/>
        <v>7.3524005587824416E-4</v>
      </c>
      <c r="H8" s="220">
        <f t="shared" si="6"/>
        <v>99949.545913218972</v>
      </c>
      <c r="I8" s="220">
        <f t="shared" si="2"/>
        <v>73.486909722239943</v>
      </c>
      <c r="J8" s="222">
        <f t="shared" ref="J8:J23" si="8">(H9+I8/2)*5</f>
        <v>499564.01229178929</v>
      </c>
      <c r="K8" s="222">
        <f t="shared" si="0"/>
        <v>7294578.9060044633</v>
      </c>
      <c r="L8" s="589">
        <f t="shared" si="3"/>
        <v>72.982611770322293</v>
      </c>
      <c r="N8" s="479" t="s">
        <v>161</v>
      </c>
      <c r="O8" s="479"/>
      <c r="P8" s="479"/>
      <c r="Q8" s="479"/>
    </row>
    <row r="9" spans="1:17">
      <c r="B9" s="219" t="s">
        <v>66</v>
      </c>
      <c r="C9" s="262">
        <f>h26_h28死亡数!R8</f>
        <v>2</v>
      </c>
      <c r="D9" s="263">
        <f t="shared" si="1"/>
        <v>0.66666666666666663</v>
      </c>
      <c r="E9" s="264">
        <f>h27国調人口!R8</f>
        <v>2250</v>
      </c>
      <c r="F9" s="221">
        <f t="shared" si="4"/>
        <v>2.9629629629629629E-4</v>
      </c>
      <c r="G9" s="221">
        <f t="shared" si="5"/>
        <v>1.4803849000740192E-3</v>
      </c>
      <c r="H9" s="220">
        <f t="shared" si="6"/>
        <v>99876.059003496732</v>
      </c>
      <c r="I9" s="220">
        <f t="shared" si="2"/>
        <v>147.85500962768856</v>
      </c>
      <c r="J9" s="222">
        <f t="shared" si="8"/>
        <v>499010.65749341447</v>
      </c>
      <c r="K9" s="222">
        <f t="shared" si="0"/>
        <v>6795014.8937126743</v>
      </c>
      <c r="L9" s="589">
        <f t="shared" si="3"/>
        <v>68.034471539118059</v>
      </c>
      <c r="N9" s="418" t="s">
        <v>158</v>
      </c>
      <c r="O9" s="237" t="s">
        <v>122</v>
      </c>
      <c r="P9" s="237" t="s">
        <v>123</v>
      </c>
      <c r="Q9" s="237" t="s">
        <v>62</v>
      </c>
    </row>
    <row r="10" spans="1:17">
      <c r="B10" s="219" t="s">
        <v>67</v>
      </c>
      <c r="C10" s="262">
        <f>h26_h28死亡数!R9</f>
        <v>6</v>
      </c>
      <c r="D10" s="263">
        <f t="shared" si="1"/>
        <v>2</v>
      </c>
      <c r="E10" s="264">
        <f>h27国調人口!R9</f>
        <v>1725</v>
      </c>
      <c r="F10" s="221">
        <f t="shared" si="4"/>
        <v>1.1594202898550724E-3</v>
      </c>
      <c r="G10" s="221">
        <f t="shared" si="5"/>
        <v>5.7803468208092483E-3</v>
      </c>
      <c r="H10" s="220">
        <f t="shared" si="6"/>
        <v>99728.203993869043</v>
      </c>
      <c r="I10" s="220">
        <f t="shared" si="2"/>
        <v>576.46360690098663</v>
      </c>
      <c r="J10" s="222">
        <f t="shared" si="8"/>
        <v>497199.86095209268</v>
      </c>
      <c r="K10" s="222">
        <f t="shared" si="0"/>
        <v>6296004.2362192599</v>
      </c>
      <c r="L10" s="589">
        <f t="shared" si="3"/>
        <v>63.131631615528917</v>
      </c>
      <c r="N10" s="418" t="s">
        <v>159</v>
      </c>
      <c r="O10" s="243">
        <f>h27_29自立率1!J21</f>
        <v>51</v>
      </c>
      <c r="P10" s="243">
        <f>h27_29自立率1!K21</f>
        <v>46</v>
      </c>
      <c r="Q10" s="244">
        <f>SUM(O10:P10)</f>
        <v>97</v>
      </c>
    </row>
    <row r="11" spans="1:17">
      <c r="B11" s="219" t="s">
        <v>68</v>
      </c>
      <c r="C11" s="262">
        <f>h26_h28死亡数!R10</f>
        <v>1</v>
      </c>
      <c r="D11" s="263">
        <f t="shared" si="1"/>
        <v>0.33333333333333331</v>
      </c>
      <c r="E11" s="264">
        <f>h27国調人口!R10</f>
        <v>1622</v>
      </c>
      <c r="F11" s="221">
        <f t="shared" si="4"/>
        <v>2.055076037813399E-4</v>
      </c>
      <c r="G11" s="221">
        <f t="shared" si="5"/>
        <v>1.0270103728047652E-3</v>
      </c>
      <c r="H11" s="220">
        <f t="shared" si="6"/>
        <v>99151.740386968057</v>
      </c>
      <c r="I11" s="220">
        <f t="shared" si="2"/>
        <v>101.82986585906474</v>
      </c>
      <c r="J11" s="222">
        <f t="shared" si="8"/>
        <v>495504.12727019261</v>
      </c>
      <c r="K11" s="222">
        <f t="shared" si="0"/>
        <v>5798804.3752671676</v>
      </c>
      <c r="L11" s="589">
        <f t="shared" si="3"/>
        <v>58.48414110166572</v>
      </c>
      <c r="N11" s="418" t="s">
        <v>160</v>
      </c>
      <c r="O11" s="243">
        <f>h27_29自立率1!J22</f>
        <v>78</v>
      </c>
      <c r="P11" s="243">
        <f>h27_29自立率1!K22</f>
        <v>58</v>
      </c>
      <c r="Q11" s="244">
        <f>SUM(O11:P11)</f>
        <v>136</v>
      </c>
    </row>
    <row r="12" spans="1:17">
      <c r="B12" s="219" t="s">
        <v>69</v>
      </c>
      <c r="C12" s="262">
        <f>h26_h28死亡数!R11</f>
        <v>4</v>
      </c>
      <c r="D12" s="263">
        <f t="shared" si="1"/>
        <v>1.3333333333333333</v>
      </c>
      <c r="E12" s="264">
        <f>h27国調人口!R11</f>
        <v>2096</v>
      </c>
      <c r="F12" s="221">
        <f t="shared" si="4"/>
        <v>6.3613231552162844E-4</v>
      </c>
      <c r="G12" s="221">
        <f t="shared" si="5"/>
        <v>3.1756113051762463E-3</v>
      </c>
      <c r="H12" s="220">
        <f t="shared" si="6"/>
        <v>99049.910521108992</v>
      </c>
      <c r="I12" s="220">
        <f t="shared" si="2"/>
        <v>314.54401562752901</v>
      </c>
      <c r="J12" s="222">
        <f t="shared" si="8"/>
        <v>494463.19256647612</v>
      </c>
      <c r="K12" s="222">
        <f t="shared" si="0"/>
        <v>5303300.2479969747</v>
      </c>
      <c r="L12" s="589">
        <f t="shared" si="3"/>
        <v>53.541696505286225</v>
      </c>
      <c r="N12" s="418" t="s">
        <v>1022</v>
      </c>
      <c r="O12" s="243">
        <f>h27_29自立率1!J23</f>
        <v>437</v>
      </c>
      <c r="P12" s="243">
        <f>h27_29自立率1!K23</f>
        <v>119</v>
      </c>
      <c r="Q12" s="244">
        <f>SUM(O12:P12)</f>
        <v>556</v>
      </c>
    </row>
    <row r="13" spans="1:17">
      <c r="B13" s="219" t="s">
        <v>70</v>
      </c>
      <c r="C13" s="262">
        <f>h26_h28死亡数!R12</f>
        <v>8</v>
      </c>
      <c r="D13" s="263">
        <f t="shared" si="1"/>
        <v>2.6666666666666665</v>
      </c>
      <c r="E13" s="264">
        <f>h27国調人口!R12</f>
        <v>2610</v>
      </c>
      <c r="F13" s="221">
        <f t="shared" si="4"/>
        <v>1.0217113665389526E-3</v>
      </c>
      <c r="G13" s="221">
        <f t="shared" si="5"/>
        <v>5.0955414012738842E-3</v>
      </c>
      <c r="H13" s="220">
        <f t="shared" si="6"/>
        <v>98735.366505481463</v>
      </c>
      <c r="I13" s="220">
        <f t="shared" si="2"/>
        <v>503.11014779863763</v>
      </c>
      <c r="J13" s="222">
        <f t="shared" si="8"/>
        <v>492419.05715791072</v>
      </c>
      <c r="K13" s="222">
        <f t="shared" si="0"/>
        <v>4808837.0554304989</v>
      </c>
      <c r="L13" s="589">
        <f t="shared" si="3"/>
        <v>48.704301463888605</v>
      </c>
      <c r="N13" s="418" t="s">
        <v>1023</v>
      </c>
      <c r="O13" s="243">
        <f>h27_29自立率1!J24</f>
        <v>1136</v>
      </c>
      <c r="P13" s="243">
        <f>h27_29自立率1!K24</f>
        <v>1232</v>
      </c>
      <c r="Q13" s="244">
        <f>SUM(O13:P13)</f>
        <v>2368</v>
      </c>
    </row>
    <row r="14" spans="1:17">
      <c r="B14" s="219" t="s">
        <v>71</v>
      </c>
      <c r="C14" s="262">
        <f>h26_h28死亡数!R13</f>
        <v>6</v>
      </c>
      <c r="D14" s="263">
        <f t="shared" si="1"/>
        <v>2</v>
      </c>
      <c r="E14" s="264">
        <f>h27国調人口!R13</f>
        <v>3550</v>
      </c>
      <c r="F14" s="221">
        <f t="shared" si="4"/>
        <v>5.6338028169014088E-4</v>
      </c>
      <c r="G14" s="221">
        <f t="shared" si="5"/>
        <v>2.8129395218002813E-3</v>
      </c>
      <c r="H14" s="220">
        <f t="shared" si="6"/>
        <v>98232.256357682825</v>
      </c>
      <c r="I14" s="220">
        <f t="shared" si="2"/>
        <v>276.32139622414252</v>
      </c>
      <c r="J14" s="222">
        <f t="shared" si="8"/>
        <v>490470.47829785378</v>
      </c>
      <c r="K14" s="222">
        <f t="shared" si="0"/>
        <v>4316417.9982725885</v>
      </c>
      <c r="L14" s="589">
        <f t="shared" si="3"/>
        <v>43.940943212743356</v>
      </c>
      <c r="N14" s="418" t="s">
        <v>62</v>
      </c>
      <c r="O14" s="237">
        <f>SUM(O10:O13)</f>
        <v>1702</v>
      </c>
      <c r="P14" s="237">
        <f t="shared" ref="P14:Q14" si="9">SUM(P10:P13)</f>
        <v>1455</v>
      </c>
      <c r="Q14" s="237">
        <f t="shared" si="9"/>
        <v>3157</v>
      </c>
    </row>
    <row r="15" spans="1:17">
      <c r="B15" s="219" t="s">
        <v>72</v>
      </c>
      <c r="C15" s="262">
        <f>h26_h28死亡数!R14</f>
        <v>12</v>
      </c>
      <c r="D15" s="263">
        <f t="shared" si="1"/>
        <v>4</v>
      </c>
      <c r="E15" s="264">
        <f>h27国調人口!R14</f>
        <v>3577</v>
      </c>
      <c r="F15" s="221">
        <f t="shared" si="4"/>
        <v>1.1182555213866368E-3</v>
      </c>
      <c r="G15" s="221">
        <f t="shared" si="5"/>
        <v>5.5756899916364648E-3</v>
      </c>
      <c r="H15" s="220">
        <f t="shared" si="6"/>
        <v>97955.934961458683</v>
      </c>
      <c r="I15" s="220">
        <f t="shared" si="2"/>
        <v>546.17192618599802</v>
      </c>
      <c r="J15" s="222">
        <f t="shared" si="8"/>
        <v>488414.24499182845</v>
      </c>
      <c r="K15" s="222">
        <f t="shared" si="0"/>
        <v>3825947.5199747346</v>
      </c>
      <c r="L15" s="589">
        <f t="shared" si="3"/>
        <v>39.057842911509908</v>
      </c>
      <c r="N15" s="479" t="s">
        <v>162</v>
      </c>
      <c r="O15" s="479"/>
      <c r="P15" s="479"/>
      <c r="Q15" s="479"/>
    </row>
    <row r="16" spans="1:17">
      <c r="B16" s="219" t="s">
        <v>73</v>
      </c>
      <c r="C16" s="262">
        <f>h26_h28死亡数!R15</f>
        <v>21</v>
      </c>
      <c r="D16" s="263">
        <f t="shared" si="1"/>
        <v>7</v>
      </c>
      <c r="E16" s="264">
        <f>h27国調人口!R15</f>
        <v>3041</v>
      </c>
      <c r="F16" s="221">
        <f t="shared" si="4"/>
        <v>2.3018743834265043E-3</v>
      </c>
      <c r="G16" s="221">
        <f t="shared" si="5"/>
        <v>1.1443518064410659E-2</v>
      </c>
      <c r="H16" s="220">
        <f t="shared" si="6"/>
        <v>97409.763035272685</v>
      </c>
      <c r="I16" s="220">
        <f t="shared" si="2"/>
        <v>1114.7103829441039</v>
      </c>
      <c r="J16" s="222">
        <f t="shared" si="8"/>
        <v>484262.03921900317</v>
      </c>
      <c r="K16" s="222">
        <f t="shared" si="0"/>
        <v>3337533.2749829059</v>
      </c>
      <c r="L16" s="589">
        <f t="shared" si="3"/>
        <v>34.262821004649858</v>
      </c>
      <c r="N16" s="418" t="s">
        <v>158</v>
      </c>
      <c r="O16" s="237" t="s">
        <v>122</v>
      </c>
      <c r="P16" s="237" t="s">
        <v>123</v>
      </c>
      <c r="Q16" s="237" t="s">
        <v>62</v>
      </c>
    </row>
    <row r="17" spans="1:17">
      <c r="B17" s="219" t="s">
        <v>74</v>
      </c>
      <c r="C17" s="262">
        <f>h26_h28死亡数!R16</f>
        <v>30</v>
      </c>
      <c r="D17" s="263">
        <f t="shared" si="1"/>
        <v>10</v>
      </c>
      <c r="E17" s="264">
        <f>h27国調人口!R16</f>
        <v>2641</v>
      </c>
      <c r="F17" s="221">
        <f t="shared" si="4"/>
        <v>3.7864445285876562E-3</v>
      </c>
      <c r="G17" s="221">
        <f t="shared" si="5"/>
        <v>1.8754688672168042E-2</v>
      </c>
      <c r="H17" s="220">
        <f t="shared" si="6"/>
        <v>96295.052652328581</v>
      </c>
      <c r="I17" s="220">
        <f t="shared" si="2"/>
        <v>1805.9837331644521</v>
      </c>
      <c r="J17" s="222">
        <f t="shared" si="8"/>
        <v>476960.30392873171</v>
      </c>
      <c r="K17" s="222">
        <f t="shared" si="0"/>
        <v>2853271.2357639028</v>
      </c>
      <c r="L17" s="589">
        <f t="shared" si="3"/>
        <v>29.630507042408329</v>
      </c>
      <c r="N17" s="418" t="s">
        <v>159</v>
      </c>
      <c r="O17" s="253">
        <f t="shared" ref="O17:Q19" si="10">O10/O3</f>
        <v>1.496039894397184E-2</v>
      </c>
      <c r="P17" s="253">
        <f t="shared" si="10"/>
        <v>1.1119168479574571E-2</v>
      </c>
      <c r="Q17" s="253">
        <f t="shared" si="10"/>
        <v>1.2854492446329181E-2</v>
      </c>
    </row>
    <row r="18" spans="1:17">
      <c r="B18" s="219" t="s">
        <v>75</v>
      </c>
      <c r="C18" s="262">
        <f>h26_h28死亡数!R17</f>
        <v>56</v>
      </c>
      <c r="D18" s="263">
        <f t="shared" si="1"/>
        <v>18.666666666666668</v>
      </c>
      <c r="E18" s="264">
        <f>h27国調人口!R17</f>
        <v>2733</v>
      </c>
      <c r="F18" s="221">
        <f t="shared" si="4"/>
        <v>6.8301012318575443E-3</v>
      </c>
      <c r="G18" s="221">
        <f t="shared" si="5"/>
        <v>3.3577167526082266E-2</v>
      </c>
      <c r="H18" s="220">
        <f t="shared" si="6"/>
        <v>94489.068919164129</v>
      </c>
      <c r="I18" s="220">
        <f t="shared" si="2"/>
        <v>3172.6752964823099</v>
      </c>
      <c r="J18" s="222">
        <f t="shared" si="8"/>
        <v>464513.65635461488</v>
      </c>
      <c r="K18" s="222">
        <f t="shared" si="0"/>
        <v>2376310.9318351708</v>
      </c>
      <c r="L18" s="589">
        <f t="shared" si="3"/>
        <v>25.149056488937539</v>
      </c>
      <c r="N18" s="418" t="s">
        <v>160</v>
      </c>
      <c r="O18" s="253">
        <f t="shared" si="10"/>
        <v>2.9988465974625143E-2</v>
      </c>
      <c r="P18" s="253">
        <f t="shared" si="10"/>
        <v>1.7246506095747845E-2</v>
      </c>
      <c r="Q18" s="253">
        <f t="shared" si="10"/>
        <v>2.2803487592219986E-2</v>
      </c>
    </row>
    <row r="19" spans="1:17">
      <c r="B19" s="219" t="s">
        <v>76</v>
      </c>
      <c r="C19" s="262">
        <f>h26_h28死亡数!R18</f>
        <v>90</v>
      </c>
      <c r="D19" s="263">
        <f t="shared" si="1"/>
        <v>30</v>
      </c>
      <c r="E19" s="264">
        <f>h27国調人口!R18</f>
        <v>3409</v>
      </c>
      <c r="F19" s="221">
        <f t="shared" si="4"/>
        <v>8.8002346729246107E-3</v>
      </c>
      <c r="G19" s="221">
        <f t="shared" si="5"/>
        <v>4.3053960964408729E-2</v>
      </c>
      <c r="H19" s="220">
        <f t="shared" si="6"/>
        <v>91316.393622681819</v>
      </c>
      <c r="I19" s="220">
        <f t="shared" si="2"/>
        <v>3931.5324464415316</v>
      </c>
      <c r="J19" s="222">
        <f t="shared" si="8"/>
        <v>446753.13699730526</v>
      </c>
      <c r="K19" s="222">
        <f t="shared" si="0"/>
        <v>1911797.2754805558</v>
      </c>
      <c r="L19" s="589">
        <f t="shared" si="3"/>
        <v>20.935969979060694</v>
      </c>
      <c r="N19" s="418" t="s">
        <v>1022</v>
      </c>
      <c r="O19" s="253">
        <f t="shared" si="10"/>
        <v>0.21860930465232617</v>
      </c>
      <c r="P19" s="253">
        <f t="shared" si="10"/>
        <v>4.1975308641975309E-2</v>
      </c>
      <c r="Q19" s="253">
        <f t="shared" si="10"/>
        <v>0.1150186181216384</v>
      </c>
    </row>
    <row r="20" spans="1:17">
      <c r="B20" s="219" t="s">
        <v>77</v>
      </c>
      <c r="C20" s="262">
        <f>h26_h28死亡数!R19</f>
        <v>123</v>
      </c>
      <c r="D20" s="263">
        <f t="shared" si="1"/>
        <v>41</v>
      </c>
      <c r="E20" s="264">
        <f>h27国調人口!R19</f>
        <v>2601</v>
      </c>
      <c r="F20" s="221">
        <f t="shared" si="4"/>
        <v>1.5763168012302962E-2</v>
      </c>
      <c r="G20" s="221">
        <f t="shared" si="5"/>
        <v>7.5827630848899583E-2</v>
      </c>
      <c r="H20" s="220">
        <f t="shared" si="6"/>
        <v>87384.861176240287</v>
      </c>
      <c r="I20" s="220">
        <f t="shared" si="2"/>
        <v>6626.186995054275</v>
      </c>
      <c r="J20" s="222">
        <f t="shared" si="8"/>
        <v>420358.83839356573</v>
      </c>
      <c r="K20" s="222">
        <f t="shared" si="0"/>
        <v>1465044.1384832505</v>
      </c>
      <c r="L20" s="589">
        <f t="shared" si="3"/>
        <v>16.765422737566723</v>
      </c>
      <c r="N20" s="418" t="s">
        <v>1023</v>
      </c>
      <c r="O20" s="253">
        <f t="shared" ref="O20:Q20" si="11">O13/O6</f>
        <v>0.39915671117357693</v>
      </c>
      <c r="P20" s="253">
        <f t="shared" si="11"/>
        <v>0.24290220820189273</v>
      </c>
      <c r="Q20" s="253">
        <f t="shared" si="11"/>
        <v>0.29906542056074764</v>
      </c>
    </row>
    <row r="21" spans="1:17">
      <c r="B21" s="219" t="s">
        <v>78</v>
      </c>
      <c r="C21" s="262">
        <f>h26_h28死亡数!R20</f>
        <v>203</v>
      </c>
      <c r="D21" s="263">
        <f t="shared" si="1"/>
        <v>67.666666666666671</v>
      </c>
      <c r="E21" s="264">
        <f>h27国調人口!R20</f>
        <v>1999</v>
      </c>
      <c r="F21" s="221">
        <f t="shared" si="4"/>
        <v>3.385025846256462E-2</v>
      </c>
      <c r="G21" s="221">
        <f t="shared" si="5"/>
        <v>0.15604581443615961</v>
      </c>
      <c r="H21" s="220">
        <f t="shared" si="6"/>
        <v>80758.674181186012</v>
      </c>
      <c r="I21" s="220">
        <f t="shared" si="2"/>
        <v>12602.053085387626</v>
      </c>
      <c r="J21" s="222">
        <f t="shared" si="8"/>
        <v>372288.23819246097</v>
      </c>
      <c r="K21" s="222">
        <f t="shared" si="0"/>
        <v>1044685.3000896848</v>
      </c>
      <c r="L21" s="589">
        <f t="shared" si="3"/>
        <v>12.935889682213981</v>
      </c>
      <c r="N21" s="418" t="s">
        <v>62</v>
      </c>
      <c r="O21" s="253">
        <f t="shared" ref="O21:Q21" si="12">O14/O7</f>
        <v>0.15679410409949332</v>
      </c>
      <c r="P21" s="253">
        <f t="shared" si="12"/>
        <v>9.4437593301745962E-2</v>
      </c>
      <c r="Q21" s="253">
        <f t="shared" si="12"/>
        <v>0.12021171274084227</v>
      </c>
    </row>
    <row r="22" spans="1:17">
      <c r="B22" s="219" t="s">
        <v>79</v>
      </c>
      <c r="C22" s="262">
        <f>h26_h28死亡数!R21</f>
        <v>249</v>
      </c>
      <c r="D22" s="263">
        <f t="shared" si="1"/>
        <v>83</v>
      </c>
      <c r="E22" s="264">
        <f>h27国調人口!R21</f>
        <v>1606</v>
      </c>
      <c r="F22" s="221">
        <f t="shared" si="4"/>
        <v>5.1681195516811954E-2</v>
      </c>
      <c r="G22" s="221">
        <f t="shared" si="5"/>
        <v>0.22883926109732561</v>
      </c>
      <c r="H22" s="220">
        <f t="shared" si="6"/>
        <v>68156.621095798386</v>
      </c>
      <c r="I22" s="220">
        <f t="shared" si="2"/>
        <v>15596.910810452893</v>
      </c>
      <c r="J22" s="222">
        <f t="shared" si="8"/>
        <v>301790.82845285971</v>
      </c>
      <c r="K22" s="222">
        <f t="shared" si="0"/>
        <v>672397.06189722382</v>
      </c>
      <c r="L22" s="589">
        <f t="shared" si="3"/>
        <v>9.8654694303599317</v>
      </c>
      <c r="N22" s="479" t="s">
        <v>163</v>
      </c>
      <c r="O22" s="479"/>
      <c r="P22" s="479"/>
      <c r="Q22" s="479"/>
    </row>
    <row r="23" spans="1:17">
      <c r="B23" s="219" t="s">
        <v>80</v>
      </c>
      <c r="C23" s="262">
        <f>h26_h28死亡数!R22</f>
        <v>260</v>
      </c>
      <c r="D23" s="263">
        <f t="shared" si="1"/>
        <v>86.666666666666671</v>
      </c>
      <c r="E23" s="264">
        <f>h27国調人口!R22</f>
        <v>892</v>
      </c>
      <c r="F23" s="221">
        <f t="shared" si="4"/>
        <v>9.7159940209267576E-2</v>
      </c>
      <c r="G23" s="221">
        <f t="shared" si="5"/>
        <v>0.39085989176187613</v>
      </c>
      <c r="H23" s="220">
        <f t="shared" si="6"/>
        <v>52559.710285345493</v>
      </c>
      <c r="I23" s="220">
        <f t="shared" si="2"/>
        <v>20543.482673165709</v>
      </c>
      <c r="J23" s="222">
        <f t="shared" si="8"/>
        <v>211439.84474381318</v>
      </c>
      <c r="K23" s="222">
        <f>J23+K24</f>
        <v>370606.2334443641</v>
      </c>
      <c r="L23" s="589">
        <f t="shared" si="3"/>
        <v>7.051146808693411</v>
      </c>
      <c r="N23" s="418" t="s">
        <v>158</v>
      </c>
      <c r="O23" s="237" t="s">
        <v>122</v>
      </c>
      <c r="P23" s="237" t="s">
        <v>123</v>
      </c>
      <c r="Q23" s="237" t="s">
        <v>62</v>
      </c>
    </row>
    <row r="24" spans="1:17">
      <c r="B24" s="219" t="s">
        <v>100</v>
      </c>
      <c r="C24" s="262">
        <f>h26_h28死亡数!R23</f>
        <v>210</v>
      </c>
      <c r="D24" s="263">
        <f t="shared" si="1"/>
        <v>70</v>
      </c>
      <c r="E24" s="264">
        <f>h27国調人口!R23</f>
        <v>348</v>
      </c>
      <c r="F24" s="221">
        <f t="shared" si="4"/>
        <v>0.20114942528735633</v>
      </c>
      <c r="G24" s="221">
        <f t="shared" si="5"/>
        <v>0.6692160611854685</v>
      </c>
      <c r="H24" s="220">
        <f t="shared" si="6"/>
        <v>32016.227612179784</v>
      </c>
      <c r="I24" s="220">
        <f t="shared" si="2"/>
        <v>32016.227612179784</v>
      </c>
      <c r="J24" s="222">
        <f>H24/F24</f>
        <v>159166.38870055092</v>
      </c>
      <c r="K24" s="222">
        <f>J24</f>
        <v>159166.38870055092</v>
      </c>
      <c r="L24" s="589">
        <f t="shared" si="3"/>
        <v>4.9714285714285715</v>
      </c>
      <c r="N24" s="418" t="s">
        <v>159</v>
      </c>
      <c r="O24" s="253">
        <f>1-O17</f>
        <v>0.98503960105602817</v>
      </c>
      <c r="P24" s="253">
        <f>1-P17</f>
        <v>0.98888083152042539</v>
      </c>
      <c r="Q24" s="253">
        <f>1-Q17</f>
        <v>0.98714550755367081</v>
      </c>
    </row>
    <row r="25" spans="1:17">
      <c r="B25" s="265" t="s">
        <v>101</v>
      </c>
      <c r="C25" s="266">
        <f>SUM(C5:C24)</f>
        <v>1284</v>
      </c>
      <c r="D25" s="266">
        <f>SUM(D5:D24)</f>
        <v>428.00000000000006</v>
      </c>
      <c r="E25" s="266">
        <f>SUM(E5:E24)</f>
        <v>43089</v>
      </c>
      <c r="F25" s="267"/>
      <c r="G25" s="267"/>
      <c r="H25" s="266"/>
      <c r="I25" s="266"/>
      <c r="J25" s="268"/>
      <c r="K25" s="268"/>
      <c r="L25" s="257"/>
      <c r="N25" s="418" t="s">
        <v>160</v>
      </c>
      <c r="O25" s="253">
        <f t="shared" ref="O25:Q26" si="13">1-O18</f>
        <v>0.97001153402537488</v>
      </c>
      <c r="P25" s="253">
        <f t="shared" si="13"/>
        <v>0.98275349390425215</v>
      </c>
      <c r="Q25" s="253">
        <f t="shared" si="13"/>
        <v>0.97719651240778005</v>
      </c>
    </row>
    <row r="26" spans="1:17">
      <c r="A26" s="265"/>
      <c r="B26" s="265"/>
      <c r="C26" s="226"/>
      <c r="D26" s="226"/>
      <c r="E26" s="266"/>
      <c r="F26" s="267"/>
      <c r="G26" s="267"/>
      <c r="H26" s="266"/>
      <c r="I26" s="266"/>
      <c r="J26" s="268"/>
      <c r="K26" s="268"/>
      <c r="L26" s="269"/>
      <c r="N26" s="418" t="s">
        <v>1022</v>
      </c>
      <c r="O26" s="253">
        <f t="shared" si="13"/>
        <v>0.7813906953476738</v>
      </c>
      <c r="P26" s="253">
        <f t="shared" si="13"/>
        <v>0.9580246913580247</v>
      </c>
      <c r="Q26" s="253">
        <f t="shared" si="13"/>
        <v>0.88498138187836162</v>
      </c>
    </row>
    <row r="27" spans="1:17">
      <c r="A27" s="225" t="s">
        <v>102</v>
      </c>
      <c r="B27" s="225" t="s">
        <v>85</v>
      </c>
      <c r="C27" s="254">
        <f>h26_h28死亡数!R28</f>
        <v>3</v>
      </c>
      <c r="D27" s="226">
        <f>SUM(C27:C27)/3</f>
        <v>1</v>
      </c>
      <c r="E27" s="254">
        <f>h27国調人口!R28</f>
        <v>331</v>
      </c>
      <c r="F27" s="227">
        <f t="shared" si="4"/>
        <v>3.0211480362537764E-3</v>
      </c>
      <c r="G27" s="227">
        <f>D53</f>
        <v>7.6258261311642095E-4</v>
      </c>
      <c r="H27" s="226">
        <v>100000</v>
      </c>
      <c r="I27" s="226">
        <f>H27-H28</f>
        <v>76.258261311639217</v>
      </c>
      <c r="J27" s="242">
        <f>H28+I27/2</f>
        <v>99961.870869344188</v>
      </c>
      <c r="K27" s="242">
        <f t="shared" ref="K27:K44" si="14">J27+K28</f>
        <v>8851279.2132902052</v>
      </c>
      <c r="L27" s="587">
        <f>K27/H27</f>
        <v>88.51279213290205</v>
      </c>
      <c r="N27" s="418" t="s">
        <v>1023</v>
      </c>
      <c r="O27" s="253">
        <f t="shared" ref="O27:Q27" si="15">1-O20</f>
        <v>0.60084328882642302</v>
      </c>
      <c r="P27" s="253">
        <f t="shared" si="15"/>
        <v>0.75709779179810721</v>
      </c>
      <c r="Q27" s="253">
        <f t="shared" si="15"/>
        <v>0.7009345794392523</v>
      </c>
    </row>
    <row r="28" spans="1:17">
      <c r="A28" s="245"/>
      <c r="B28" s="245" t="s">
        <v>86</v>
      </c>
      <c r="C28" s="255">
        <f>h26_h28死亡数!R29</f>
        <v>1</v>
      </c>
      <c r="D28" s="250">
        <f t="shared" ref="D28:D46" si="16">SUM(C28:C28)/3</f>
        <v>0.33333333333333331</v>
      </c>
      <c r="E28" s="255">
        <f>h27国調人口!R29</f>
        <v>1533</v>
      </c>
      <c r="F28" s="249">
        <f t="shared" si="4"/>
        <v>2.1743857360295715E-4</v>
      </c>
      <c r="G28" s="249">
        <f>F28*4/(1+2*F28)</f>
        <v>8.69376222560313E-4</v>
      </c>
      <c r="H28" s="250">
        <f>(1-G27)*H27</f>
        <v>99923.741738688361</v>
      </c>
      <c r="I28" s="250">
        <f t="shared" ref="I28:I46" si="17">H28-H29</f>
        <v>86.871325136875384</v>
      </c>
      <c r="J28" s="251">
        <f>(H29+I28/2)*4</f>
        <v>399521.22430447966</v>
      </c>
      <c r="K28" s="251">
        <f t="shared" si="14"/>
        <v>8751317.3424208611</v>
      </c>
      <c r="L28" s="589">
        <f t="shared" ref="L28:L46" si="18">K28/H28</f>
        <v>87.579960379251247</v>
      </c>
      <c r="N28" s="418" t="s">
        <v>62</v>
      </c>
      <c r="O28" s="253">
        <f t="shared" ref="O28:Q28" si="19">1-O21</f>
        <v>0.84320589590050665</v>
      </c>
      <c r="P28" s="253">
        <f t="shared" si="19"/>
        <v>0.90556240669825405</v>
      </c>
      <c r="Q28" s="253">
        <f t="shared" si="19"/>
        <v>0.8797882872591577</v>
      </c>
    </row>
    <row r="29" spans="1:17">
      <c r="A29" s="245"/>
      <c r="B29" s="245" t="s">
        <v>84</v>
      </c>
      <c r="C29" s="255">
        <f>h26_h28死亡数!R30</f>
        <v>1</v>
      </c>
      <c r="D29" s="250">
        <f t="shared" si="16"/>
        <v>0.33333333333333331</v>
      </c>
      <c r="E29" s="255">
        <f>h27国調人口!R30</f>
        <v>2128</v>
      </c>
      <c r="F29" s="249">
        <f t="shared" si="4"/>
        <v>1.5664160401002505E-4</v>
      </c>
      <c r="G29" s="249">
        <f t="shared" si="5"/>
        <v>7.8290143270962173E-4</v>
      </c>
      <c r="H29" s="250">
        <f t="shared" ref="H29:H46" si="20">(1-G28)*H28</f>
        <v>99836.870413551485</v>
      </c>
      <c r="I29" s="250">
        <f t="shared" si="17"/>
        <v>78.162428884010296</v>
      </c>
      <c r="J29" s="251">
        <f>(H30+I29/2)*5</f>
        <v>498988.9459955474</v>
      </c>
      <c r="K29" s="251">
        <f t="shared" si="14"/>
        <v>8351796.1181163816</v>
      </c>
      <c r="L29" s="589">
        <f t="shared" si="18"/>
        <v>83.654426300834245</v>
      </c>
      <c r="N29" s="219" t="s">
        <v>164</v>
      </c>
    </row>
    <row r="30" spans="1:17">
      <c r="A30" s="245"/>
      <c r="B30" s="245" t="s">
        <v>65</v>
      </c>
      <c r="C30" s="255">
        <f>h26_h28死亡数!R31</f>
        <v>1</v>
      </c>
      <c r="D30" s="250">
        <f t="shared" si="16"/>
        <v>0.33333333333333331</v>
      </c>
      <c r="E30" s="255">
        <f>h27国調人口!R31</f>
        <v>2137</v>
      </c>
      <c r="F30" s="249">
        <f t="shared" si="4"/>
        <v>1.5598190609889253E-4</v>
      </c>
      <c r="G30" s="249">
        <f t="shared" si="5"/>
        <v>7.7960551960707877E-4</v>
      </c>
      <c r="H30" s="250">
        <f t="shared" si="20"/>
        <v>99758.707984667475</v>
      </c>
      <c r="I30" s="250">
        <f t="shared" si="17"/>
        <v>77.772439373715315</v>
      </c>
      <c r="J30" s="251">
        <f t="shared" ref="J30:J45" si="21">(H31+I30/2)*5</f>
        <v>498599.10882490309</v>
      </c>
      <c r="K30" s="251">
        <f t="shared" si="14"/>
        <v>7852807.1721208338</v>
      </c>
      <c r="L30" s="589">
        <f t="shared" si="18"/>
        <v>78.718011998789919</v>
      </c>
      <c r="N30" s="256" t="s">
        <v>158</v>
      </c>
      <c r="O30" s="237" t="s">
        <v>97</v>
      </c>
      <c r="P30" s="237" t="s">
        <v>98</v>
      </c>
      <c r="Q30" s="219"/>
    </row>
    <row r="31" spans="1:17">
      <c r="A31" s="245"/>
      <c r="B31" s="245" t="s">
        <v>66</v>
      </c>
      <c r="C31" s="255">
        <f>h26_h28死亡数!R32</f>
        <v>1</v>
      </c>
      <c r="D31" s="250">
        <f t="shared" si="16"/>
        <v>0.33333333333333331</v>
      </c>
      <c r="E31" s="255">
        <f>h27国調人口!R32</f>
        <v>2158</v>
      </c>
      <c r="F31" s="249">
        <f t="shared" si="4"/>
        <v>1.5446400988569664E-4</v>
      </c>
      <c r="G31" s="249">
        <f t="shared" si="5"/>
        <v>7.7202192542268208E-4</v>
      </c>
      <c r="H31" s="250">
        <f t="shared" si="20"/>
        <v>99680.93554529376</v>
      </c>
      <c r="I31" s="250">
        <f t="shared" si="17"/>
        <v>76.955867787619354</v>
      </c>
      <c r="J31" s="251">
        <f t="shared" si="21"/>
        <v>498212.28805699974</v>
      </c>
      <c r="K31" s="251">
        <f t="shared" si="14"/>
        <v>7354208.0632959306</v>
      </c>
      <c r="L31" s="589">
        <f t="shared" si="18"/>
        <v>73.777478341926994</v>
      </c>
      <c r="N31" s="418" t="s">
        <v>159</v>
      </c>
      <c r="O31" s="237">
        <f>J19*O24</f>
        <v>440069.53183835465</v>
      </c>
      <c r="P31" s="237">
        <f>SUM(O31,P32)</f>
        <v>1542730.2808881414</v>
      </c>
      <c r="Q31" s="219"/>
    </row>
    <row r="32" spans="1:17">
      <c r="A32" s="245"/>
      <c r="B32" s="245" t="s">
        <v>67</v>
      </c>
      <c r="C32" s="255">
        <f>h26_h28死亡数!R33</f>
        <v>2</v>
      </c>
      <c r="D32" s="250">
        <f t="shared" si="16"/>
        <v>0.66666666666666663</v>
      </c>
      <c r="E32" s="255">
        <f>h27国調人口!R33</f>
        <v>1927</v>
      </c>
      <c r="F32" s="249">
        <f t="shared" si="4"/>
        <v>3.4596090641757481E-4</v>
      </c>
      <c r="G32" s="249">
        <f t="shared" si="5"/>
        <v>1.7283097131005878E-3</v>
      </c>
      <c r="H32" s="250">
        <f t="shared" si="20"/>
        <v>99603.97967750614</v>
      </c>
      <c r="I32" s="250">
        <f t="shared" si="17"/>
        <v>172.14652554009808</v>
      </c>
      <c r="J32" s="251">
        <f t="shared" si="21"/>
        <v>497589.53207368043</v>
      </c>
      <c r="K32" s="251">
        <f t="shared" si="14"/>
        <v>6855995.7752389312</v>
      </c>
      <c r="L32" s="589">
        <f t="shared" si="18"/>
        <v>68.832548633468321</v>
      </c>
      <c r="N32" s="418" t="s">
        <v>160</v>
      </c>
      <c r="O32" s="237">
        <f>J20*O25</f>
        <v>407752.92167126737</v>
      </c>
      <c r="P32" s="237">
        <f>SUM(O32,P33)</f>
        <v>1102660.7490497867</v>
      </c>
      <c r="Q32" s="219"/>
    </row>
    <row r="33" spans="1:17">
      <c r="A33" s="245"/>
      <c r="B33" s="245" t="s">
        <v>68</v>
      </c>
      <c r="C33" s="255">
        <f>h26_h28死亡数!R34</f>
        <v>0</v>
      </c>
      <c r="D33" s="250">
        <f t="shared" si="16"/>
        <v>0</v>
      </c>
      <c r="E33" s="255">
        <f>h27国調人口!R34</f>
        <v>1960</v>
      </c>
      <c r="F33" s="249">
        <f t="shared" si="4"/>
        <v>0</v>
      </c>
      <c r="G33" s="249">
        <f t="shared" si="5"/>
        <v>0</v>
      </c>
      <c r="H33" s="250">
        <f t="shared" si="20"/>
        <v>99431.833151966042</v>
      </c>
      <c r="I33" s="250">
        <f t="shared" si="17"/>
        <v>0</v>
      </c>
      <c r="J33" s="251">
        <f t="shared" si="21"/>
        <v>497159.16575983021</v>
      </c>
      <c r="K33" s="251">
        <f t="shared" si="14"/>
        <v>6358406.2431652509</v>
      </c>
      <c r="L33" s="589">
        <f t="shared" si="18"/>
        <v>63.947390303540104</v>
      </c>
      <c r="N33" s="418" t="s">
        <v>1022</v>
      </c>
      <c r="O33" s="237">
        <f>J21*O26</f>
        <v>290902.5653109675</v>
      </c>
      <c r="P33" s="237">
        <f t="shared" ref="P33:P34" si="22">SUM(O33,P34)</f>
        <v>694907.82737851935</v>
      </c>
      <c r="Q33" s="219"/>
    </row>
    <row r="34" spans="1:17">
      <c r="A34" s="245"/>
      <c r="B34" s="245" t="s">
        <v>69</v>
      </c>
      <c r="C34" s="255">
        <f>h26_h28死亡数!R35</f>
        <v>3</v>
      </c>
      <c r="D34" s="250">
        <f t="shared" si="16"/>
        <v>1</v>
      </c>
      <c r="E34" s="255">
        <f>h27国調人口!R35</f>
        <v>2606</v>
      </c>
      <c r="F34" s="249">
        <f t="shared" si="4"/>
        <v>3.8372985418265541E-4</v>
      </c>
      <c r="G34" s="249">
        <f t="shared" si="5"/>
        <v>1.9168104274487252E-3</v>
      </c>
      <c r="H34" s="250">
        <f t="shared" si="20"/>
        <v>99431.833151966042</v>
      </c>
      <c r="I34" s="250">
        <f t="shared" si="17"/>
        <v>190.59197460602445</v>
      </c>
      <c r="J34" s="251">
        <f t="shared" si="21"/>
        <v>496682.68582331511</v>
      </c>
      <c r="K34" s="251">
        <f t="shared" si="14"/>
        <v>5861247.0774054211</v>
      </c>
      <c r="L34" s="589">
        <f t="shared" si="18"/>
        <v>58.947390303540111</v>
      </c>
      <c r="N34" s="418" t="s">
        <v>1023</v>
      </c>
      <c r="O34" s="237">
        <f>SUM(J22:J24)*O27</f>
        <v>404005.2620675519</v>
      </c>
      <c r="P34" s="237">
        <f t="shared" si="22"/>
        <v>404005.2620675519</v>
      </c>
      <c r="Q34" s="219"/>
    </row>
    <row r="35" spans="1:17">
      <c r="A35" s="245"/>
      <c r="B35" s="245" t="s">
        <v>70</v>
      </c>
      <c r="C35" s="255">
        <f>h26_h28死亡数!R36</f>
        <v>3</v>
      </c>
      <c r="D35" s="250">
        <f t="shared" si="16"/>
        <v>1</v>
      </c>
      <c r="E35" s="255">
        <f>h27国調人口!R36</f>
        <v>3330</v>
      </c>
      <c r="F35" s="249">
        <f t="shared" si="4"/>
        <v>3.0030030030030029E-4</v>
      </c>
      <c r="G35" s="249">
        <f t="shared" si="5"/>
        <v>1.5003750937734434E-3</v>
      </c>
      <c r="H35" s="250">
        <f t="shared" si="20"/>
        <v>99241.241177360018</v>
      </c>
      <c r="I35" s="250">
        <f t="shared" si="17"/>
        <v>148.89908653766906</v>
      </c>
      <c r="J35" s="251">
        <f t="shared" si="21"/>
        <v>495833.95817045588</v>
      </c>
      <c r="K35" s="251">
        <f t="shared" si="14"/>
        <v>5364564.3915821062</v>
      </c>
      <c r="L35" s="589">
        <f t="shared" si="18"/>
        <v>54.055797045048735</v>
      </c>
      <c r="N35" s="219" t="s">
        <v>165</v>
      </c>
      <c r="Q35" s="219"/>
    </row>
    <row r="36" spans="1:17">
      <c r="A36" s="245"/>
      <c r="B36" s="245" t="s">
        <v>71</v>
      </c>
      <c r="C36" s="255">
        <f>h26_h28死亡数!R37</f>
        <v>8</v>
      </c>
      <c r="D36" s="250">
        <f t="shared" si="16"/>
        <v>2.6666666666666665</v>
      </c>
      <c r="E36" s="255">
        <f>h27国調人口!R37</f>
        <v>4472</v>
      </c>
      <c r="F36" s="249">
        <f t="shared" si="4"/>
        <v>5.963029218843172E-4</v>
      </c>
      <c r="G36" s="249">
        <f t="shared" si="5"/>
        <v>2.9770765108663292E-3</v>
      </c>
      <c r="H36" s="250">
        <f t="shared" si="20"/>
        <v>99092.342090822349</v>
      </c>
      <c r="I36" s="250">
        <f t="shared" si="17"/>
        <v>295.0054840453231</v>
      </c>
      <c r="J36" s="251">
        <f t="shared" si="21"/>
        <v>494724.19674399844</v>
      </c>
      <c r="K36" s="251">
        <f t="shared" si="14"/>
        <v>4868730.4334116504</v>
      </c>
      <c r="L36" s="589">
        <f t="shared" si="18"/>
        <v>49.133266311833175</v>
      </c>
      <c r="N36" s="256" t="s">
        <v>158</v>
      </c>
      <c r="O36" s="237" t="s">
        <v>97</v>
      </c>
      <c r="P36" s="237" t="s">
        <v>98</v>
      </c>
      <c r="Q36" s="219"/>
    </row>
    <row r="37" spans="1:17">
      <c r="A37" s="245"/>
      <c r="B37" s="245" t="s">
        <v>72</v>
      </c>
      <c r="C37" s="255">
        <f>h26_h28死亡数!R38</f>
        <v>11</v>
      </c>
      <c r="D37" s="250">
        <f t="shared" si="16"/>
        <v>3.6666666666666665</v>
      </c>
      <c r="E37" s="255">
        <f>h27国調人口!R38</f>
        <v>4167</v>
      </c>
      <c r="F37" s="249">
        <f t="shared" si="4"/>
        <v>8.7992960563154947E-4</v>
      </c>
      <c r="G37" s="249">
        <f t="shared" si="5"/>
        <v>4.3899908209282844E-3</v>
      </c>
      <c r="H37" s="250">
        <f t="shared" si="20"/>
        <v>98797.336606777026</v>
      </c>
      <c r="I37" s="250">
        <f t="shared" si="17"/>
        <v>433.71940083590744</v>
      </c>
      <c r="J37" s="251">
        <f t="shared" si="21"/>
        <v>492902.3845317954</v>
      </c>
      <c r="K37" s="251">
        <f t="shared" si="14"/>
        <v>4374006.2366676517</v>
      </c>
      <c r="L37" s="589">
        <f t="shared" si="18"/>
        <v>44.272511657643371</v>
      </c>
      <c r="N37" s="418" t="s">
        <v>159</v>
      </c>
      <c r="O37" s="237">
        <f>J41*P24</f>
        <v>463294.69767196197</v>
      </c>
      <c r="P37" s="237">
        <f>SUM(O37,P38)</f>
        <v>2135408.2903008321</v>
      </c>
      <c r="Q37" s="219"/>
    </row>
    <row r="38" spans="1:17">
      <c r="A38" s="245"/>
      <c r="B38" s="245" t="s">
        <v>73</v>
      </c>
      <c r="C38" s="255">
        <f>h26_h28死亡数!R39</f>
        <v>14</v>
      </c>
      <c r="D38" s="250">
        <f t="shared" si="16"/>
        <v>4.666666666666667</v>
      </c>
      <c r="E38" s="255">
        <f>h27国調人口!R39</f>
        <v>3638</v>
      </c>
      <c r="F38" s="249">
        <f t="shared" si="4"/>
        <v>1.2827560930914422E-3</v>
      </c>
      <c r="G38" s="249">
        <f t="shared" si="5"/>
        <v>6.3932779249246501E-3</v>
      </c>
      <c r="H38" s="250">
        <f t="shared" si="20"/>
        <v>98363.617205941118</v>
      </c>
      <c r="I38" s="250">
        <f t="shared" si="17"/>
        <v>628.86594249847985</v>
      </c>
      <c r="J38" s="251">
        <f t="shared" si="21"/>
        <v>490245.92117345938</v>
      </c>
      <c r="K38" s="251">
        <f t="shared" si="14"/>
        <v>3881103.8521358566</v>
      </c>
      <c r="L38" s="589">
        <f t="shared" si="18"/>
        <v>39.456701190747182</v>
      </c>
      <c r="N38" s="418" t="s">
        <v>160</v>
      </c>
      <c r="O38" s="237">
        <f>J42*P25</f>
        <v>447159.67055919248</v>
      </c>
      <c r="P38" s="237">
        <f>SUM(O38,P39)</f>
        <v>1672113.5926288702</v>
      </c>
      <c r="Q38" s="219"/>
    </row>
    <row r="39" spans="1:17">
      <c r="A39" s="245"/>
      <c r="B39" s="245" t="s">
        <v>74</v>
      </c>
      <c r="C39" s="255">
        <f>h26_h28死亡数!R40</f>
        <v>23</v>
      </c>
      <c r="D39" s="250">
        <f t="shared" si="16"/>
        <v>7.666666666666667</v>
      </c>
      <c r="E39" s="255">
        <f>h27国調人口!R40</f>
        <v>3134</v>
      </c>
      <c r="F39" s="249">
        <f t="shared" si="4"/>
        <v>2.4462880238247183E-3</v>
      </c>
      <c r="G39" s="249">
        <f t="shared" si="5"/>
        <v>1.2157090755325334E-2</v>
      </c>
      <c r="H39" s="250">
        <f t="shared" si="20"/>
        <v>97734.751263442638</v>
      </c>
      <c r="I39" s="250">
        <f t="shared" si="17"/>
        <v>1188.1702410588186</v>
      </c>
      <c r="J39" s="251">
        <f t="shared" si="21"/>
        <v>485703.33071456611</v>
      </c>
      <c r="K39" s="251">
        <f t="shared" si="14"/>
        <v>3390857.9309623973</v>
      </c>
      <c r="L39" s="589">
        <f t="shared" si="18"/>
        <v>34.694495940572743</v>
      </c>
      <c r="N39" s="418" t="s">
        <v>1022</v>
      </c>
      <c r="O39" s="237">
        <f>J43*P26</f>
        <v>413778.65688526147</v>
      </c>
      <c r="P39" s="237">
        <f t="shared" ref="P39:P40" si="23">SUM(O39,P40)</f>
        <v>1224953.9220696776</v>
      </c>
    </row>
    <row r="40" spans="1:17">
      <c r="A40" s="245"/>
      <c r="B40" s="245" t="s">
        <v>75</v>
      </c>
      <c r="C40" s="255">
        <f>h26_h28死亡数!R41</f>
        <v>37</v>
      </c>
      <c r="D40" s="250">
        <f t="shared" si="16"/>
        <v>12.333333333333334</v>
      </c>
      <c r="E40" s="255">
        <f>h27国調人口!R41</f>
        <v>3333</v>
      </c>
      <c r="F40" s="249">
        <f t="shared" si="4"/>
        <v>3.7003700370037006E-3</v>
      </c>
      <c r="G40" s="249">
        <f t="shared" si="5"/>
        <v>1.8332259822623001E-2</v>
      </c>
      <c r="H40" s="250">
        <f t="shared" si="20"/>
        <v>96546.58102238382</v>
      </c>
      <c r="I40" s="250">
        <f t="shared" si="17"/>
        <v>1769.9170082882629</v>
      </c>
      <c r="J40" s="251">
        <f t="shared" si="21"/>
        <v>478308.11259119841</v>
      </c>
      <c r="K40" s="251">
        <f t="shared" si="14"/>
        <v>2905154.6002478311</v>
      </c>
      <c r="L40" s="589">
        <f t="shared" si="18"/>
        <v>30.090704087949902</v>
      </c>
      <c r="N40" s="418" t="s">
        <v>1023</v>
      </c>
      <c r="O40" s="237">
        <f>SUM(J44:J46)*P27</f>
        <v>811175.26518441609</v>
      </c>
      <c r="P40" s="237">
        <f t="shared" si="23"/>
        <v>811175.26518441609</v>
      </c>
    </row>
    <row r="41" spans="1:17">
      <c r="A41" s="245"/>
      <c r="B41" s="245" t="s">
        <v>76</v>
      </c>
      <c r="C41" s="255">
        <f>h26_h28死亡数!R42</f>
        <v>57</v>
      </c>
      <c r="D41" s="250">
        <f t="shared" si="16"/>
        <v>19</v>
      </c>
      <c r="E41" s="255">
        <f>h27国調人口!R42</f>
        <v>4137</v>
      </c>
      <c r="F41" s="249">
        <f t="shared" si="4"/>
        <v>4.5927000241721052E-3</v>
      </c>
      <c r="G41" s="249">
        <f t="shared" si="5"/>
        <v>2.2702831879555501E-2</v>
      </c>
      <c r="H41" s="250">
        <f t="shared" si="20"/>
        <v>94776.664014095557</v>
      </c>
      <c r="I41" s="250">
        <f t="shared" si="17"/>
        <v>2151.6986692171195</v>
      </c>
      <c r="J41" s="251">
        <f t="shared" si="21"/>
        <v>468504.07339743502</v>
      </c>
      <c r="K41" s="251">
        <f t="shared" si="14"/>
        <v>2426846.4876566324</v>
      </c>
      <c r="L41" s="589">
        <f t="shared" si="18"/>
        <v>25.605949659672579</v>
      </c>
      <c r="N41" s="219" t="s">
        <v>166</v>
      </c>
    </row>
    <row r="42" spans="1:17">
      <c r="A42" s="245"/>
      <c r="B42" s="245" t="s">
        <v>77</v>
      </c>
      <c r="C42" s="255">
        <f>h26_h28死亡数!R43</f>
        <v>72</v>
      </c>
      <c r="D42" s="250">
        <f t="shared" si="16"/>
        <v>24</v>
      </c>
      <c r="E42" s="255">
        <f>h27国調人口!R43</f>
        <v>3363</v>
      </c>
      <c r="F42" s="249">
        <f t="shared" si="4"/>
        <v>7.1364852809991082E-3</v>
      </c>
      <c r="G42" s="249">
        <f t="shared" si="5"/>
        <v>3.5056967572304989E-2</v>
      </c>
      <c r="H42" s="250">
        <f t="shared" si="20"/>
        <v>92624.965344878437</v>
      </c>
      <c r="I42" s="250">
        <f t="shared" si="17"/>
        <v>3247.1504064812761</v>
      </c>
      <c r="J42" s="251">
        <f t="shared" si="21"/>
        <v>455006.95070818893</v>
      </c>
      <c r="K42" s="251">
        <f t="shared" si="14"/>
        <v>1958342.4142591972</v>
      </c>
      <c r="L42" s="589">
        <f t="shared" si="18"/>
        <v>21.14270604007822</v>
      </c>
      <c r="N42" s="420"/>
      <c r="O42" s="256" t="s">
        <v>122</v>
      </c>
      <c r="P42" s="256" t="s">
        <v>123</v>
      </c>
    </row>
    <row r="43" spans="1:17">
      <c r="A43" s="245"/>
      <c r="B43" s="245" t="s">
        <v>78</v>
      </c>
      <c r="C43" s="255">
        <f>h26_h28死亡数!R44</f>
        <v>118</v>
      </c>
      <c r="D43" s="250">
        <f t="shared" si="16"/>
        <v>39.333333333333336</v>
      </c>
      <c r="E43" s="255">
        <f>h27国調人口!R44</f>
        <v>2835</v>
      </c>
      <c r="F43" s="249">
        <f t="shared" si="4"/>
        <v>1.3874191651969431E-2</v>
      </c>
      <c r="G43" s="249">
        <f t="shared" si="5"/>
        <v>6.7045454545454547E-2</v>
      </c>
      <c r="H43" s="250">
        <f t="shared" si="20"/>
        <v>89377.814938397161</v>
      </c>
      <c r="I43" s="250">
        <f t="shared" si="17"/>
        <v>5992.3762288243597</v>
      </c>
      <c r="J43" s="251">
        <f t="shared" si="21"/>
        <v>431908.13411992497</v>
      </c>
      <c r="K43" s="251">
        <f t="shared" si="14"/>
        <v>1503335.4635510081</v>
      </c>
      <c r="L43" s="589">
        <f t="shared" si="18"/>
        <v>16.820006895303585</v>
      </c>
      <c r="N43" s="256" t="s">
        <v>167</v>
      </c>
      <c r="O43" s="257">
        <f>L19</f>
        <v>20.935969979060694</v>
      </c>
      <c r="P43" s="257">
        <f>L41</f>
        <v>25.605949659672579</v>
      </c>
      <c r="Q43" s="222" t="s">
        <v>168</v>
      </c>
    </row>
    <row r="44" spans="1:17">
      <c r="A44" s="245"/>
      <c r="B44" s="245" t="s">
        <v>79</v>
      </c>
      <c r="C44" s="255">
        <f>h26_h28死亡数!R45</f>
        <v>211</v>
      </c>
      <c r="D44" s="250">
        <f t="shared" si="16"/>
        <v>70.333333333333329</v>
      </c>
      <c r="E44" s="255">
        <f>h27国調人口!R45</f>
        <v>2361</v>
      </c>
      <c r="F44" s="249">
        <f t="shared" si="4"/>
        <v>2.9789637159395733E-2</v>
      </c>
      <c r="G44" s="249">
        <f t="shared" si="5"/>
        <v>0.13862426910189868</v>
      </c>
      <c r="H44" s="250">
        <f t="shared" si="20"/>
        <v>83385.438709572802</v>
      </c>
      <c r="I44" s="250">
        <f t="shared" si="17"/>
        <v>11559.245494855699</v>
      </c>
      <c r="J44" s="251">
        <f t="shared" si="21"/>
        <v>388029.07981072483</v>
      </c>
      <c r="K44" s="251">
        <f t="shared" si="14"/>
        <v>1071427.3294310831</v>
      </c>
      <c r="L44" s="589">
        <f t="shared" si="18"/>
        <v>12.849093870727351</v>
      </c>
      <c r="N44" s="256" t="s">
        <v>169</v>
      </c>
      <c r="O44" s="258">
        <f>P31/H19</f>
        <v>16.894340870081699</v>
      </c>
      <c r="P44" s="258">
        <f>P37/H41</f>
        <v>22.53095012906601</v>
      </c>
      <c r="Q44" s="222" t="s">
        <v>170</v>
      </c>
    </row>
    <row r="45" spans="1:17">
      <c r="A45" s="245"/>
      <c r="B45" s="245" t="s">
        <v>80</v>
      </c>
      <c r="C45" s="255">
        <f>h26_h28死亡数!R46</f>
        <v>284</v>
      </c>
      <c r="D45" s="250">
        <f t="shared" si="16"/>
        <v>94.666666666666671</v>
      </c>
      <c r="E45" s="255">
        <f>h27国調人口!R46</f>
        <v>1643</v>
      </c>
      <c r="F45" s="249">
        <f t="shared" si="4"/>
        <v>5.7618178129438022E-2</v>
      </c>
      <c r="G45" s="249">
        <f t="shared" si="5"/>
        <v>0.25181769817343502</v>
      </c>
      <c r="H45" s="250">
        <f t="shared" si="20"/>
        <v>71826.193214717103</v>
      </c>
      <c r="I45" s="250">
        <f t="shared" si="17"/>
        <v>18087.10664389046</v>
      </c>
      <c r="J45" s="251">
        <f t="shared" si="21"/>
        <v>313913.19946385932</v>
      </c>
      <c r="K45" s="251">
        <f>J45+K46</f>
        <v>683398.24962035834</v>
      </c>
      <c r="L45" s="589">
        <f t="shared" si="18"/>
        <v>9.5146104649791017</v>
      </c>
      <c r="N45" s="256" t="s">
        <v>171</v>
      </c>
      <c r="O45" s="257">
        <f>O43-O44</f>
        <v>4.0416291089789951</v>
      </c>
      <c r="P45" s="257">
        <f>P43-P44</f>
        <v>3.0749995306065685</v>
      </c>
      <c r="Q45" s="222" t="s">
        <v>172</v>
      </c>
    </row>
    <row r="46" spans="1:17">
      <c r="A46" s="245"/>
      <c r="B46" s="245" t="s">
        <v>100</v>
      </c>
      <c r="C46" s="531">
        <f>h26_h28死亡数!R47</f>
        <v>466</v>
      </c>
      <c r="D46" s="234">
        <f t="shared" si="16"/>
        <v>155.33333333333334</v>
      </c>
      <c r="E46" s="255">
        <f>h27国調人口!R47</f>
        <v>1068</v>
      </c>
      <c r="F46" s="249">
        <f t="shared" si="4"/>
        <v>0.14544319600499378</v>
      </c>
      <c r="G46" s="249">
        <f t="shared" si="5"/>
        <v>0.53330281528954004</v>
      </c>
      <c r="H46" s="250">
        <f t="shared" si="20"/>
        <v>53739.086570826643</v>
      </c>
      <c r="I46" s="250">
        <f t="shared" si="17"/>
        <v>53739.086570826643</v>
      </c>
      <c r="J46" s="251">
        <f>I46/F46</f>
        <v>369485.05015649903</v>
      </c>
      <c r="K46" s="251">
        <f>J46</f>
        <v>369485.05015649903</v>
      </c>
      <c r="L46" s="589">
        <f t="shared" si="18"/>
        <v>6.8755364806866943</v>
      </c>
      <c r="N46" s="256" t="s">
        <v>173</v>
      </c>
      <c r="O46" s="257">
        <f>L5</f>
        <v>82.940995921800436</v>
      </c>
      <c r="P46" s="257">
        <f>L27</f>
        <v>88.51279213290205</v>
      </c>
      <c r="Q46" s="222" t="s">
        <v>174</v>
      </c>
    </row>
    <row r="47" spans="1:17">
      <c r="A47" s="229"/>
      <c r="B47" s="265" t="s">
        <v>101</v>
      </c>
      <c r="C47" s="234">
        <f>SUM(C27:C46)</f>
        <v>1316</v>
      </c>
      <c r="D47" s="234">
        <f>SUM(D27:D46)</f>
        <v>438.66666666666674</v>
      </c>
      <c r="E47" s="266">
        <f>SUM(E27:E46)</f>
        <v>52261</v>
      </c>
      <c r="F47" s="267"/>
      <c r="G47" s="267"/>
      <c r="H47" s="266"/>
      <c r="I47" s="265"/>
      <c r="J47" s="268"/>
      <c r="K47" s="268"/>
      <c r="L47" s="257"/>
      <c r="N47" s="256" t="s">
        <v>175</v>
      </c>
      <c r="O47" s="257">
        <f>O46-O45</f>
        <v>78.899366812821441</v>
      </c>
      <c r="P47" s="257">
        <f>P46-P45</f>
        <v>85.437792602295474</v>
      </c>
      <c r="Q47" s="222" t="s">
        <v>176</v>
      </c>
    </row>
    <row r="50" spans="1:12">
      <c r="C50" s="219" t="s">
        <v>107</v>
      </c>
      <c r="D50" s="219" t="s">
        <v>108</v>
      </c>
      <c r="E50" s="221"/>
      <c r="F50" s="220"/>
      <c r="G50" s="219"/>
      <c r="H50" s="222"/>
      <c r="I50" s="222"/>
      <c r="J50" s="223"/>
      <c r="L50" s="259"/>
    </row>
    <row r="51" spans="1:12">
      <c r="A51" s="219" t="s">
        <v>103</v>
      </c>
      <c r="B51" s="219" t="s">
        <v>1067</v>
      </c>
      <c r="C51" s="220">
        <f>C5</f>
        <v>2</v>
      </c>
      <c r="D51" s="220">
        <f>C27</f>
        <v>3</v>
      </c>
      <c r="E51" s="221"/>
      <c r="F51" s="220"/>
      <c r="G51" s="219"/>
      <c r="H51" s="222"/>
      <c r="I51" s="222"/>
      <c r="J51" s="223"/>
      <c r="L51" s="259"/>
    </row>
    <row r="52" spans="1:12">
      <c r="A52" s="219" t="s">
        <v>104</v>
      </c>
      <c r="B52" s="219" t="s">
        <v>1067</v>
      </c>
      <c r="C52" s="260">
        <f>h26_28出生!F16</f>
        <v>3964</v>
      </c>
      <c r="D52" s="260">
        <f>h26_28出生!G16</f>
        <v>3934</v>
      </c>
      <c r="E52" s="221"/>
      <c r="F52" s="220"/>
      <c r="G52" s="219"/>
      <c r="H52" s="222"/>
      <c r="I52" s="222"/>
      <c r="J52" s="223"/>
      <c r="L52" s="259"/>
    </row>
    <row r="53" spans="1:12">
      <c r="A53" s="219" t="s">
        <v>105</v>
      </c>
      <c r="C53" s="261">
        <f>C51/C52</f>
        <v>5.0454086781029264E-4</v>
      </c>
      <c r="D53" s="261">
        <f>D51/D52</f>
        <v>7.6258261311642095E-4</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113</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h27_29自立率1!L7</f>
        <v>6616</v>
      </c>
      <c r="P3" s="243">
        <f>h27_29自立率1!M7</f>
        <v>7519</v>
      </c>
      <c r="Q3" s="244">
        <f>SUM(O3:P3)</f>
        <v>14135</v>
      </c>
    </row>
    <row r="4" spans="1:17">
      <c r="A4" s="229"/>
      <c r="B4" s="229"/>
      <c r="C4" s="230" t="s">
        <v>1065</v>
      </c>
      <c r="D4" s="231" t="s">
        <v>1064</v>
      </c>
      <c r="E4" s="232" t="s">
        <v>410</v>
      </c>
      <c r="F4" s="233"/>
      <c r="G4" s="233"/>
      <c r="H4" s="234"/>
      <c r="I4" s="229"/>
      <c r="J4" s="235" t="s">
        <v>97</v>
      </c>
      <c r="K4" s="235" t="s">
        <v>98</v>
      </c>
      <c r="L4" s="588"/>
      <c r="N4" s="418" t="s">
        <v>160</v>
      </c>
      <c r="O4" s="243">
        <f>h27_29自立率1!L8</f>
        <v>5441</v>
      </c>
      <c r="P4" s="243">
        <f>h27_29自立率1!M8</f>
        <v>6555</v>
      </c>
      <c r="Q4" s="244">
        <f>SUM(O4:P4)</f>
        <v>11996</v>
      </c>
    </row>
    <row r="5" spans="1:17">
      <c r="A5" s="219" t="s">
        <v>99</v>
      </c>
      <c r="B5" s="219" t="s">
        <v>85</v>
      </c>
      <c r="C5" s="262">
        <f>h26_h28死亡数!S4</f>
        <v>4</v>
      </c>
      <c r="D5" s="263">
        <f>SUM(C5:C5)/3</f>
        <v>1.3333333333333333</v>
      </c>
      <c r="E5" s="264">
        <f>h27国調人口!S4</f>
        <v>837</v>
      </c>
      <c r="F5" s="221">
        <f>D5/E5</f>
        <v>1.5929908403026682E-3</v>
      </c>
      <c r="G5" s="261">
        <f>C53</f>
        <v>5.8616647127784287E-4</v>
      </c>
      <c r="H5" s="220">
        <v>100000</v>
      </c>
      <c r="I5" s="220">
        <f>H5-H6</f>
        <v>58.616647127782926</v>
      </c>
      <c r="J5" s="222">
        <f>H6+I5/2</f>
        <v>99970.691676436109</v>
      </c>
      <c r="K5" s="222">
        <f t="shared" ref="K5:K22" si="0">J5+K6</f>
        <v>8159815.1707942067</v>
      </c>
      <c r="L5" s="589">
        <f>K5/H5</f>
        <v>81.598151707942066</v>
      </c>
      <c r="N5" s="418" t="s">
        <v>1022</v>
      </c>
      <c r="O5" s="243">
        <f>h27_29自立率1!L9</f>
        <v>4222</v>
      </c>
      <c r="P5" s="243">
        <f>h27_29自立率1!M9</f>
        <v>5036</v>
      </c>
      <c r="Q5" s="244">
        <f>SUM(O5:P5)</f>
        <v>9258</v>
      </c>
    </row>
    <row r="6" spans="1:17">
      <c r="B6" s="219" t="s">
        <v>86</v>
      </c>
      <c r="C6" s="262">
        <f>h26_h28死亡数!S5</f>
        <v>1</v>
      </c>
      <c r="D6" s="263">
        <f t="shared" ref="D6:D24" si="1">SUM(C6:C6)/3</f>
        <v>0.33333333333333331</v>
      </c>
      <c r="E6" s="264">
        <f>h27国調人口!S5</f>
        <v>3709</v>
      </c>
      <c r="F6" s="221">
        <f>D6/E6</f>
        <v>8.987148377819717E-5</v>
      </c>
      <c r="G6" s="221">
        <f>F6*4/(1+2*F6)</f>
        <v>3.5942133165603381E-4</v>
      </c>
      <c r="H6" s="220">
        <f>(1-G5)*H5</f>
        <v>99941.383352872217</v>
      </c>
      <c r="I6" s="220">
        <f t="shared" ref="I6:I24" si="2">H6-H7</f>
        <v>35.921065092232311</v>
      </c>
      <c r="J6" s="222">
        <f>(H7+I6/2)*4</f>
        <v>399693.6912813044</v>
      </c>
      <c r="K6" s="222">
        <f t="shared" si="0"/>
        <v>8059844.4791177707</v>
      </c>
      <c r="L6" s="589">
        <f t="shared" ref="L6:L24" si="3">K6/H6</f>
        <v>80.645716606304489</v>
      </c>
      <c r="N6" s="418" t="s">
        <v>1023</v>
      </c>
      <c r="O6" s="243">
        <f>h27_29自立率1!L10</f>
        <v>4423</v>
      </c>
      <c r="P6" s="243">
        <f>h27_29自立率1!M10</f>
        <v>7649</v>
      </c>
      <c r="Q6" s="244">
        <f>SUM(O6:P6)</f>
        <v>12072</v>
      </c>
    </row>
    <row r="7" spans="1:17">
      <c r="B7" s="219" t="s">
        <v>84</v>
      </c>
      <c r="C7" s="262">
        <f>h26_h28死亡数!S6</f>
        <v>3</v>
      </c>
      <c r="D7" s="263">
        <f t="shared" si="1"/>
        <v>1</v>
      </c>
      <c r="E7" s="264">
        <f>h27国調人口!S6</f>
        <v>4836</v>
      </c>
      <c r="F7" s="221">
        <f t="shared" ref="F7:F46" si="4">D7/E7</f>
        <v>2.0678246484698098E-4</v>
      </c>
      <c r="G7" s="221">
        <f t="shared" ref="G7:G46" si="5">F7*5/(1+2.5*F7)</f>
        <v>1.0333781130515657E-3</v>
      </c>
      <c r="H7" s="220">
        <f t="shared" ref="H7:H24" si="6">(1-G6)*H6</f>
        <v>99905.462287779985</v>
      </c>
      <c r="I7" s="220">
        <f t="shared" si="2"/>
        <v>103.24011810249067</v>
      </c>
      <c r="J7" s="222">
        <f>(H8+I7/2)*5</f>
        <v>499269.21114364371</v>
      </c>
      <c r="K7" s="222">
        <f t="shared" si="0"/>
        <v>7660150.787836466</v>
      </c>
      <c r="L7" s="589">
        <f t="shared" si="3"/>
        <v>76.673993717893268</v>
      </c>
      <c r="N7" s="418" t="s">
        <v>62</v>
      </c>
      <c r="O7" s="237">
        <f>SUM(O3:O6)</f>
        <v>20702</v>
      </c>
      <c r="P7" s="237">
        <f t="shared" ref="P7:Q7" si="7">SUM(P3:P6)</f>
        <v>26759</v>
      </c>
      <c r="Q7" s="237">
        <f t="shared" si="7"/>
        <v>47461</v>
      </c>
    </row>
    <row r="8" spans="1:17">
      <c r="B8" s="219" t="s">
        <v>65</v>
      </c>
      <c r="C8" s="262">
        <f>h26_h28死亡数!S7</f>
        <v>0</v>
      </c>
      <c r="D8" s="263">
        <f t="shared" si="1"/>
        <v>0</v>
      </c>
      <c r="E8" s="264">
        <f>h27国調人口!S7</f>
        <v>4761</v>
      </c>
      <c r="F8" s="221">
        <f t="shared" si="4"/>
        <v>0</v>
      </c>
      <c r="G8" s="221">
        <f t="shared" si="5"/>
        <v>0</v>
      </c>
      <c r="H8" s="220">
        <f t="shared" si="6"/>
        <v>99802.222169677494</v>
      </c>
      <c r="I8" s="220">
        <f t="shared" si="2"/>
        <v>0</v>
      </c>
      <c r="J8" s="222">
        <f t="shared" ref="J8:J23" si="8">(H9+I8/2)*5</f>
        <v>499011.11084838747</v>
      </c>
      <c r="K8" s="222">
        <f t="shared" si="0"/>
        <v>7160881.5766928224</v>
      </c>
      <c r="L8" s="589">
        <f t="shared" si="3"/>
        <v>71.750722789702408</v>
      </c>
      <c r="N8" s="479" t="s">
        <v>161</v>
      </c>
      <c r="O8" s="479"/>
      <c r="P8" s="479"/>
      <c r="Q8" s="479"/>
    </row>
    <row r="9" spans="1:17">
      <c r="B9" s="219" t="s">
        <v>66</v>
      </c>
      <c r="C9" s="262">
        <f>h26_h28死亡数!S8</f>
        <v>6</v>
      </c>
      <c r="D9" s="263">
        <f t="shared" si="1"/>
        <v>2</v>
      </c>
      <c r="E9" s="264">
        <f>h27国調人口!S8</f>
        <v>5191</v>
      </c>
      <c r="F9" s="221">
        <f t="shared" si="4"/>
        <v>3.8528221922558276E-4</v>
      </c>
      <c r="G9" s="221">
        <f t="shared" si="5"/>
        <v>1.9245573518090842E-3</v>
      </c>
      <c r="H9" s="220">
        <f t="shared" si="6"/>
        <v>99802.222169677494</v>
      </c>
      <c r="I9" s="220">
        <f t="shared" si="2"/>
        <v>192.075100403541</v>
      </c>
      <c r="J9" s="222">
        <f t="shared" si="8"/>
        <v>498530.92309737863</v>
      </c>
      <c r="K9" s="222">
        <f t="shared" si="0"/>
        <v>6661870.4658444347</v>
      </c>
      <c r="L9" s="589">
        <f t="shared" si="3"/>
        <v>66.750722789702408</v>
      </c>
      <c r="N9" s="418" t="s">
        <v>158</v>
      </c>
      <c r="O9" s="237" t="s">
        <v>122</v>
      </c>
      <c r="P9" s="237" t="s">
        <v>123</v>
      </c>
      <c r="Q9" s="237" t="s">
        <v>62</v>
      </c>
    </row>
    <row r="10" spans="1:17">
      <c r="B10" s="219" t="s">
        <v>67</v>
      </c>
      <c r="C10" s="262">
        <f>h26_h28死亡数!S9</f>
        <v>2</v>
      </c>
      <c r="D10" s="263">
        <f t="shared" si="1"/>
        <v>0.66666666666666663</v>
      </c>
      <c r="E10" s="264">
        <f>h27国調人口!S9</f>
        <v>4972</v>
      </c>
      <c r="F10" s="221">
        <f t="shared" si="4"/>
        <v>1.3408420488066506E-4</v>
      </c>
      <c r="G10" s="221">
        <f t="shared" si="5"/>
        <v>6.7019636753568805E-4</v>
      </c>
      <c r="H10" s="220">
        <f t="shared" si="6"/>
        <v>99610.147069273953</v>
      </c>
      <c r="I10" s="220">
        <f t="shared" si="2"/>
        <v>66.758358735532966</v>
      </c>
      <c r="J10" s="222">
        <f t="shared" si="8"/>
        <v>497883.83944953093</v>
      </c>
      <c r="K10" s="222">
        <f t="shared" si="0"/>
        <v>6163339.5427470561</v>
      </c>
      <c r="L10" s="589">
        <f t="shared" si="3"/>
        <v>61.874615429096366</v>
      </c>
      <c r="N10" s="418" t="s">
        <v>159</v>
      </c>
      <c r="O10" s="243">
        <f>h27_29自立率1!L21</f>
        <v>169</v>
      </c>
      <c r="P10" s="243">
        <f>h27_29自立率1!M21</f>
        <v>78</v>
      </c>
      <c r="Q10" s="244">
        <f>SUM(O10:P10)</f>
        <v>247</v>
      </c>
    </row>
    <row r="11" spans="1:17">
      <c r="B11" s="219" t="s">
        <v>68</v>
      </c>
      <c r="C11" s="262">
        <f>h26_h28死亡数!S10</f>
        <v>9</v>
      </c>
      <c r="D11" s="263">
        <f t="shared" si="1"/>
        <v>3</v>
      </c>
      <c r="E11" s="264">
        <f>h27国調人口!S10</f>
        <v>5344</v>
      </c>
      <c r="F11" s="221">
        <f t="shared" si="4"/>
        <v>5.6137724550898202E-4</v>
      </c>
      <c r="G11" s="221">
        <f t="shared" si="5"/>
        <v>2.8029524432402132E-3</v>
      </c>
      <c r="H11" s="220">
        <f t="shared" si="6"/>
        <v>99543.38871053842</v>
      </c>
      <c r="I11" s="220">
        <f t="shared" si="2"/>
        <v>279.01538459461881</v>
      </c>
      <c r="J11" s="222">
        <f t="shared" si="8"/>
        <v>497019.40509120555</v>
      </c>
      <c r="K11" s="222">
        <f t="shared" si="0"/>
        <v>5665455.7032975247</v>
      </c>
      <c r="L11" s="589">
        <f t="shared" si="3"/>
        <v>56.914434767456704</v>
      </c>
      <c r="N11" s="418" t="s">
        <v>160</v>
      </c>
      <c r="O11" s="243">
        <f>h27_29自立率1!L22</f>
        <v>224</v>
      </c>
      <c r="P11" s="243">
        <f>h27_29自立率1!M22</f>
        <v>142</v>
      </c>
      <c r="Q11" s="244">
        <f>SUM(O11:P11)</f>
        <v>366</v>
      </c>
    </row>
    <row r="12" spans="1:17">
      <c r="B12" s="219" t="s">
        <v>69</v>
      </c>
      <c r="C12" s="262">
        <f>h26_h28死亡数!S11</f>
        <v>9</v>
      </c>
      <c r="D12" s="263">
        <f t="shared" si="1"/>
        <v>3</v>
      </c>
      <c r="E12" s="264">
        <f>h27国調人口!S11</f>
        <v>5827</v>
      </c>
      <c r="F12" s="221">
        <f t="shared" si="4"/>
        <v>5.1484468851896339E-4</v>
      </c>
      <c r="G12" s="221">
        <f t="shared" si="5"/>
        <v>2.5709143885508613E-3</v>
      </c>
      <c r="H12" s="220">
        <f t="shared" si="6"/>
        <v>99264.373325943801</v>
      </c>
      <c r="I12" s="220">
        <f t="shared" si="2"/>
        <v>255.20020565415325</v>
      </c>
      <c r="J12" s="222">
        <f t="shared" si="8"/>
        <v>495683.86611558369</v>
      </c>
      <c r="K12" s="222">
        <f t="shared" si="0"/>
        <v>5168436.2982063191</v>
      </c>
      <c r="L12" s="589">
        <f t="shared" si="3"/>
        <v>52.067384551306013</v>
      </c>
      <c r="N12" s="418" t="s">
        <v>1022</v>
      </c>
      <c r="O12" s="243">
        <f>h27_29自立率1!L23</f>
        <v>683</v>
      </c>
      <c r="P12" s="243">
        <f>h27_29自立率1!M23</f>
        <v>272</v>
      </c>
      <c r="Q12" s="244">
        <f>SUM(O12:P12)</f>
        <v>955</v>
      </c>
    </row>
    <row r="13" spans="1:17">
      <c r="B13" s="219" t="s">
        <v>70</v>
      </c>
      <c r="C13" s="262">
        <f>h26_h28死亡数!S12</f>
        <v>11</v>
      </c>
      <c r="D13" s="263">
        <f t="shared" si="1"/>
        <v>3.6666666666666665</v>
      </c>
      <c r="E13" s="264">
        <f>h27国調人口!S12</f>
        <v>7049</v>
      </c>
      <c r="F13" s="221">
        <f t="shared" si="4"/>
        <v>5.2016834539178136E-4</v>
      </c>
      <c r="G13" s="221">
        <f t="shared" si="5"/>
        <v>2.5974639306713264E-3</v>
      </c>
      <c r="H13" s="220">
        <f t="shared" si="6"/>
        <v>99009.173120289648</v>
      </c>
      <c r="I13" s="220">
        <f t="shared" si="2"/>
        <v>257.17275598553533</v>
      </c>
      <c r="J13" s="222">
        <f t="shared" si="8"/>
        <v>494402.93371148437</v>
      </c>
      <c r="K13" s="222">
        <f t="shared" si="0"/>
        <v>4672752.4320907351</v>
      </c>
      <c r="L13" s="589">
        <f t="shared" si="3"/>
        <v>47.195146518531644</v>
      </c>
      <c r="N13" s="418" t="s">
        <v>1023</v>
      </c>
      <c r="O13" s="243">
        <f>h27_29自立率1!L24</f>
        <v>2205</v>
      </c>
      <c r="P13" s="243">
        <f>h27_29自立率1!M24</f>
        <v>1857</v>
      </c>
      <c r="Q13" s="244">
        <f>SUM(O13:P13)</f>
        <v>4062</v>
      </c>
    </row>
    <row r="14" spans="1:17">
      <c r="B14" s="219" t="s">
        <v>71</v>
      </c>
      <c r="C14" s="262">
        <f>h26_h28死亡数!S13</f>
        <v>22</v>
      </c>
      <c r="D14" s="263">
        <f t="shared" si="1"/>
        <v>7.333333333333333</v>
      </c>
      <c r="E14" s="264">
        <f>h27国調人口!S13</f>
        <v>8424</v>
      </c>
      <c r="F14" s="221">
        <f t="shared" si="4"/>
        <v>8.7052864830642609E-4</v>
      </c>
      <c r="G14" s="221">
        <f t="shared" si="5"/>
        <v>4.3431910609231265E-3</v>
      </c>
      <c r="H14" s="220">
        <f t="shared" si="6"/>
        <v>98752.000364304113</v>
      </c>
      <c r="I14" s="220">
        <f t="shared" si="2"/>
        <v>428.89880523052125</v>
      </c>
      <c r="J14" s="222">
        <f t="shared" si="8"/>
        <v>492687.7548084443</v>
      </c>
      <c r="K14" s="222">
        <f t="shared" si="0"/>
        <v>4178349.498379251</v>
      </c>
      <c r="L14" s="589">
        <f t="shared" si="3"/>
        <v>42.311542884852784</v>
      </c>
      <c r="N14" s="418" t="s">
        <v>62</v>
      </c>
      <c r="O14" s="237">
        <f>SUM(O10:O13)</f>
        <v>3281</v>
      </c>
      <c r="P14" s="237">
        <f t="shared" ref="P14:Q14" si="9">SUM(P10:P13)</f>
        <v>2349</v>
      </c>
      <c r="Q14" s="237">
        <f t="shared" si="9"/>
        <v>5630</v>
      </c>
    </row>
    <row r="15" spans="1:17">
      <c r="B15" s="219" t="s">
        <v>72</v>
      </c>
      <c r="C15" s="262">
        <f>h26_h28死亡数!S14</f>
        <v>43</v>
      </c>
      <c r="D15" s="263">
        <f t="shared" si="1"/>
        <v>14.333333333333334</v>
      </c>
      <c r="E15" s="264">
        <f>h27国調人口!S14</f>
        <v>7413</v>
      </c>
      <c r="F15" s="221">
        <f t="shared" si="4"/>
        <v>1.9335401771662397E-3</v>
      </c>
      <c r="G15" s="221">
        <f t="shared" si="5"/>
        <v>9.6211934754883328E-3</v>
      </c>
      <c r="H15" s="220">
        <f t="shared" si="6"/>
        <v>98323.101559073591</v>
      </c>
      <c r="I15" s="220">
        <f t="shared" si="2"/>
        <v>945.98558320992743</v>
      </c>
      <c r="J15" s="222">
        <f t="shared" si="8"/>
        <v>489250.54383734311</v>
      </c>
      <c r="K15" s="222">
        <f t="shared" si="0"/>
        <v>3685661.7435708065</v>
      </c>
      <c r="L15" s="589">
        <f t="shared" si="3"/>
        <v>37.485206275316905</v>
      </c>
      <c r="N15" s="479" t="s">
        <v>162</v>
      </c>
      <c r="O15" s="479"/>
      <c r="P15" s="479"/>
      <c r="Q15" s="479"/>
    </row>
    <row r="16" spans="1:17">
      <c r="B16" s="219" t="s">
        <v>73</v>
      </c>
      <c r="C16" s="262">
        <f>h26_h28死亡数!S15</f>
        <v>66</v>
      </c>
      <c r="D16" s="263">
        <f t="shared" si="1"/>
        <v>22</v>
      </c>
      <c r="E16" s="264">
        <f>h27国調人口!S15</f>
        <v>6365</v>
      </c>
      <c r="F16" s="221">
        <f t="shared" si="4"/>
        <v>3.4564021995286726E-3</v>
      </c>
      <c r="G16" s="221">
        <f t="shared" si="5"/>
        <v>1.7133956386292837E-2</v>
      </c>
      <c r="H16" s="220">
        <f t="shared" si="6"/>
        <v>97377.115975863664</v>
      </c>
      <c r="I16" s="220">
        <f t="shared" si="2"/>
        <v>1668.4552581534372</v>
      </c>
      <c r="J16" s="222">
        <f t="shared" si="8"/>
        <v>482714.44173393474</v>
      </c>
      <c r="K16" s="222">
        <f t="shared" si="0"/>
        <v>3196411.1997334631</v>
      </c>
      <c r="L16" s="589">
        <f t="shared" si="3"/>
        <v>32.825075662805006</v>
      </c>
      <c r="N16" s="418" t="s">
        <v>158</v>
      </c>
      <c r="O16" s="237" t="s">
        <v>122</v>
      </c>
      <c r="P16" s="237" t="s">
        <v>123</v>
      </c>
      <c r="Q16" s="237" t="s">
        <v>62</v>
      </c>
    </row>
    <row r="17" spans="1:17">
      <c r="B17" s="219" t="s">
        <v>74</v>
      </c>
      <c r="C17" s="262">
        <f>h26_h28死亡数!S16</f>
        <v>75</v>
      </c>
      <c r="D17" s="263">
        <f t="shared" si="1"/>
        <v>25</v>
      </c>
      <c r="E17" s="264">
        <f>h27国調人口!S16</f>
        <v>4918</v>
      </c>
      <c r="F17" s="221">
        <f t="shared" si="4"/>
        <v>5.0833672224481494E-3</v>
      </c>
      <c r="G17" s="221">
        <f t="shared" si="5"/>
        <v>2.5097881738781247E-2</v>
      </c>
      <c r="H17" s="220">
        <f t="shared" si="6"/>
        <v>95708.660717710227</v>
      </c>
      <c r="I17" s="220">
        <f t="shared" si="2"/>
        <v>2402.0846480702312</v>
      </c>
      <c r="J17" s="222">
        <f t="shared" si="8"/>
        <v>472538.09196837549</v>
      </c>
      <c r="K17" s="222">
        <f t="shared" si="0"/>
        <v>2713696.7579995282</v>
      </c>
      <c r="L17" s="589">
        <f t="shared" si="3"/>
        <v>28.353721989731881</v>
      </c>
      <c r="N17" s="418" t="s">
        <v>159</v>
      </c>
      <c r="O17" s="253">
        <f t="shared" ref="O17:Q19" si="10">O10/O3</f>
        <v>2.5544135429262396E-2</v>
      </c>
      <c r="P17" s="253">
        <f t="shared" si="10"/>
        <v>1.0373719909562441E-2</v>
      </c>
      <c r="Q17" s="253">
        <f t="shared" si="10"/>
        <v>1.7474354439334983E-2</v>
      </c>
    </row>
    <row r="18" spans="1:17">
      <c r="B18" s="219" t="s">
        <v>75</v>
      </c>
      <c r="C18" s="262">
        <f>h26_h28死亡数!S17</f>
        <v>136</v>
      </c>
      <c r="D18" s="263">
        <f t="shared" si="1"/>
        <v>45.333333333333336</v>
      </c>
      <c r="E18" s="264">
        <f>h27国調人口!S17</f>
        <v>5293</v>
      </c>
      <c r="F18" s="221">
        <f t="shared" si="4"/>
        <v>8.5647710813023491E-3</v>
      </c>
      <c r="G18" s="221">
        <f t="shared" si="5"/>
        <v>4.1926136013317718E-2</v>
      </c>
      <c r="H18" s="220">
        <f t="shared" si="6"/>
        <v>93306.576069639996</v>
      </c>
      <c r="I18" s="220">
        <f t="shared" si="2"/>
        <v>3911.9841992326983</v>
      </c>
      <c r="J18" s="222">
        <f t="shared" si="8"/>
        <v>456752.91985011823</v>
      </c>
      <c r="K18" s="222">
        <f t="shared" si="0"/>
        <v>2241158.6660311529</v>
      </c>
      <c r="L18" s="589">
        <f t="shared" si="3"/>
        <v>24.019300251232551</v>
      </c>
      <c r="N18" s="418" t="s">
        <v>160</v>
      </c>
      <c r="O18" s="253">
        <f t="shared" si="10"/>
        <v>4.1168902775225141E-2</v>
      </c>
      <c r="P18" s="253">
        <f t="shared" si="10"/>
        <v>2.166285278413425E-2</v>
      </c>
      <c r="Q18" s="253">
        <f t="shared" si="10"/>
        <v>3.0510170056685562E-2</v>
      </c>
    </row>
    <row r="19" spans="1:17">
      <c r="B19" s="219" t="s">
        <v>76</v>
      </c>
      <c r="C19" s="262">
        <f>h26_h28死亡数!S18</f>
        <v>260</v>
      </c>
      <c r="D19" s="263">
        <f t="shared" si="1"/>
        <v>86.666666666666671</v>
      </c>
      <c r="E19" s="264">
        <f>h27国調人口!S18</f>
        <v>6616</v>
      </c>
      <c r="F19" s="221">
        <f t="shared" si="4"/>
        <v>1.3099556630390972E-2</v>
      </c>
      <c r="G19" s="221">
        <f t="shared" si="5"/>
        <v>6.3420821543565223E-2</v>
      </c>
      <c r="H19" s="220">
        <f t="shared" si="6"/>
        <v>89394.591870407297</v>
      </c>
      <c r="I19" s="220">
        <f t="shared" si="2"/>
        <v>5669.4784579729458</v>
      </c>
      <c r="J19" s="222">
        <f t="shared" si="8"/>
        <v>432799.26320710406</v>
      </c>
      <c r="K19" s="222">
        <f t="shared" si="0"/>
        <v>1784405.7461810347</v>
      </c>
      <c r="L19" s="589">
        <f t="shared" si="3"/>
        <v>19.961003331922306</v>
      </c>
      <c r="N19" s="418" t="s">
        <v>1022</v>
      </c>
      <c r="O19" s="253">
        <f t="shared" si="10"/>
        <v>0.16177167219327332</v>
      </c>
      <c r="P19" s="253">
        <f t="shared" si="10"/>
        <v>5.4011119936457505E-2</v>
      </c>
      <c r="Q19" s="253">
        <f t="shared" si="10"/>
        <v>0.10315402894793692</v>
      </c>
    </row>
    <row r="20" spans="1:17">
      <c r="B20" s="219" t="s">
        <v>77</v>
      </c>
      <c r="C20" s="262">
        <f>h26_h28死亡数!S19</f>
        <v>318</v>
      </c>
      <c r="D20" s="263">
        <f t="shared" si="1"/>
        <v>106</v>
      </c>
      <c r="E20" s="264">
        <f>h27国調人口!S19</f>
        <v>5441</v>
      </c>
      <c r="F20" s="221">
        <f t="shared" si="4"/>
        <v>1.9481712920419041E-2</v>
      </c>
      <c r="G20" s="221">
        <f t="shared" si="5"/>
        <v>9.2884682790045581E-2</v>
      </c>
      <c r="H20" s="220">
        <f t="shared" si="6"/>
        <v>83725.113412434352</v>
      </c>
      <c r="I20" s="220">
        <f t="shared" si="2"/>
        <v>7776.7806008745538</v>
      </c>
      <c r="J20" s="222">
        <f t="shared" si="8"/>
        <v>399183.61555998534</v>
      </c>
      <c r="K20" s="222">
        <f t="shared" si="0"/>
        <v>1351606.4829739307</v>
      </c>
      <c r="L20" s="589">
        <f t="shared" si="3"/>
        <v>16.143381930291877</v>
      </c>
      <c r="N20" s="418" t="s">
        <v>1023</v>
      </c>
      <c r="O20" s="253">
        <f t="shared" ref="O20:Q20" si="11">O13/O6</f>
        <v>0.49853040922450825</v>
      </c>
      <c r="P20" s="253">
        <f t="shared" si="11"/>
        <v>0.24277683357301608</v>
      </c>
      <c r="Q20" s="253">
        <f t="shared" si="11"/>
        <v>0.33648111332007952</v>
      </c>
    </row>
    <row r="21" spans="1:17">
      <c r="B21" s="219" t="s">
        <v>78</v>
      </c>
      <c r="C21" s="262">
        <f>h26_h28死亡数!S20</f>
        <v>407</v>
      </c>
      <c r="D21" s="263">
        <f t="shared" si="1"/>
        <v>135.66666666666666</v>
      </c>
      <c r="E21" s="264">
        <f>h27国調人口!S20</f>
        <v>4222</v>
      </c>
      <c r="F21" s="221">
        <f t="shared" si="4"/>
        <v>3.2133270172114321E-2</v>
      </c>
      <c r="G21" s="221">
        <f t="shared" si="5"/>
        <v>0.14871926042313735</v>
      </c>
      <c r="H21" s="220">
        <f t="shared" si="6"/>
        <v>75948.332811559798</v>
      </c>
      <c r="I21" s="220">
        <f t="shared" si="2"/>
        <v>11294.979886105466</v>
      </c>
      <c r="J21" s="222">
        <f t="shared" si="8"/>
        <v>351504.21434253536</v>
      </c>
      <c r="K21" s="222">
        <f t="shared" si="0"/>
        <v>952422.86741394538</v>
      </c>
      <c r="L21" s="589">
        <f t="shared" si="3"/>
        <v>12.540405195951594</v>
      </c>
      <c r="N21" s="418" t="s">
        <v>62</v>
      </c>
      <c r="O21" s="253">
        <f t="shared" ref="O21:Q21" si="12">O14/O7</f>
        <v>0.15848710269539176</v>
      </c>
      <c r="P21" s="253">
        <f t="shared" si="12"/>
        <v>8.7783549459994767E-2</v>
      </c>
      <c r="Q21" s="253">
        <f t="shared" si="12"/>
        <v>0.11862371210046144</v>
      </c>
    </row>
    <row r="22" spans="1:17">
      <c r="B22" s="219" t="s">
        <v>79</v>
      </c>
      <c r="C22" s="262">
        <f>h26_h28死亡数!S21</f>
        <v>500</v>
      </c>
      <c r="D22" s="263">
        <f t="shared" si="1"/>
        <v>166.66666666666666</v>
      </c>
      <c r="E22" s="264">
        <f>h27国調人口!S21</f>
        <v>2656</v>
      </c>
      <c r="F22" s="221">
        <f t="shared" si="4"/>
        <v>6.275100401606426E-2</v>
      </c>
      <c r="G22" s="221">
        <f t="shared" si="5"/>
        <v>0.27120850509871991</v>
      </c>
      <c r="H22" s="220">
        <f t="shared" si="6"/>
        <v>64653.352925454332</v>
      </c>
      <c r="I22" s="220">
        <f t="shared" si="2"/>
        <v>17534.539196532416</v>
      </c>
      <c r="J22" s="222">
        <f t="shared" si="8"/>
        <v>279430.41663594067</v>
      </c>
      <c r="K22" s="222">
        <f t="shared" si="0"/>
        <v>600918.65307141002</v>
      </c>
      <c r="L22" s="589">
        <f t="shared" si="3"/>
        <v>9.2944700604201067</v>
      </c>
      <c r="N22" s="479" t="s">
        <v>163</v>
      </c>
      <c r="O22" s="479"/>
      <c r="P22" s="479"/>
      <c r="Q22" s="479"/>
    </row>
    <row r="23" spans="1:17">
      <c r="B23" s="219" t="s">
        <v>80</v>
      </c>
      <c r="C23" s="262">
        <f>h26_h28死亡数!S22</f>
        <v>415</v>
      </c>
      <c r="D23" s="263">
        <f t="shared" si="1"/>
        <v>138.33333333333334</v>
      </c>
      <c r="E23" s="264">
        <f>h27国調人口!S22</f>
        <v>1311</v>
      </c>
      <c r="F23" s="221">
        <f t="shared" si="4"/>
        <v>0.10551741673023138</v>
      </c>
      <c r="G23" s="221">
        <f t="shared" si="5"/>
        <v>0.4174630318881401</v>
      </c>
      <c r="H23" s="220">
        <f t="shared" si="6"/>
        <v>47118.813728921916</v>
      </c>
      <c r="I23" s="220">
        <f t="shared" si="2"/>
        <v>19670.36283824826</v>
      </c>
      <c r="J23" s="222">
        <f t="shared" si="8"/>
        <v>186418.16154898895</v>
      </c>
      <c r="K23" s="222">
        <f>J23+K24</f>
        <v>321488.23643546936</v>
      </c>
      <c r="L23" s="589">
        <f t="shared" si="3"/>
        <v>6.8229272130027594</v>
      </c>
      <c r="N23" s="418" t="s">
        <v>158</v>
      </c>
      <c r="O23" s="237" t="s">
        <v>122</v>
      </c>
      <c r="P23" s="237" t="s">
        <v>123</v>
      </c>
      <c r="Q23" s="237" t="s">
        <v>62</v>
      </c>
    </row>
    <row r="24" spans="1:17">
      <c r="B24" s="219" t="s">
        <v>100</v>
      </c>
      <c r="C24" s="262">
        <f>h26_h28死亡数!S23</f>
        <v>278</v>
      </c>
      <c r="D24" s="263">
        <f t="shared" si="1"/>
        <v>92.666666666666671</v>
      </c>
      <c r="E24" s="264">
        <f>h27国調人口!S23</f>
        <v>456</v>
      </c>
      <c r="F24" s="221">
        <f t="shared" si="4"/>
        <v>0.20321637426900585</v>
      </c>
      <c r="G24" s="221">
        <f t="shared" si="5"/>
        <v>0.67377605428986909</v>
      </c>
      <c r="H24" s="220">
        <f t="shared" si="6"/>
        <v>27448.450890673656</v>
      </c>
      <c r="I24" s="220">
        <f t="shared" si="2"/>
        <v>27448.450890673656</v>
      </c>
      <c r="J24" s="222">
        <f>H24/F24</f>
        <v>135070.07488648043</v>
      </c>
      <c r="K24" s="222">
        <f>J24</f>
        <v>135070.07488648043</v>
      </c>
      <c r="L24" s="589">
        <f t="shared" si="3"/>
        <v>4.9208633093525176</v>
      </c>
      <c r="N24" s="418" t="s">
        <v>159</v>
      </c>
      <c r="O24" s="253">
        <f>1-O17</f>
        <v>0.97445586457073763</v>
      </c>
      <c r="P24" s="253">
        <f>1-P17</f>
        <v>0.98962628009043752</v>
      </c>
      <c r="Q24" s="253">
        <f>1-Q17</f>
        <v>0.98252564556066502</v>
      </c>
    </row>
    <row r="25" spans="1:17">
      <c r="B25" s="265" t="s">
        <v>101</v>
      </c>
      <c r="C25" s="266">
        <f>SUM(C5:C24)</f>
        <v>2565</v>
      </c>
      <c r="D25" s="266">
        <f>SUM(D5:D24)</f>
        <v>855</v>
      </c>
      <c r="E25" s="266">
        <f>SUM(E5:E24)</f>
        <v>95641</v>
      </c>
      <c r="F25" s="267"/>
      <c r="G25" s="267"/>
      <c r="H25" s="266"/>
      <c r="I25" s="266"/>
      <c r="J25" s="268"/>
      <c r="K25" s="268"/>
      <c r="L25" s="257"/>
      <c r="N25" s="418" t="s">
        <v>160</v>
      </c>
      <c r="O25" s="253">
        <f t="shared" ref="O25:Q26" si="13">1-O18</f>
        <v>0.95883109722477489</v>
      </c>
      <c r="P25" s="253">
        <f t="shared" si="13"/>
        <v>0.97833714721586573</v>
      </c>
      <c r="Q25" s="253">
        <f t="shared" si="13"/>
        <v>0.96948982994331445</v>
      </c>
    </row>
    <row r="26" spans="1:17">
      <c r="A26" s="265"/>
      <c r="B26" s="265"/>
      <c r="C26" s="226"/>
      <c r="D26" s="226"/>
      <c r="E26" s="266"/>
      <c r="F26" s="267"/>
      <c r="G26" s="267"/>
      <c r="H26" s="266"/>
      <c r="I26" s="266"/>
      <c r="J26" s="268"/>
      <c r="K26" s="268"/>
      <c r="L26" s="269"/>
      <c r="N26" s="418" t="s">
        <v>1022</v>
      </c>
      <c r="O26" s="253">
        <f t="shared" si="13"/>
        <v>0.83822832780672663</v>
      </c>
      <c r="P26" s="253">
        <f t="shared" si="13"/>
        <v>0.94598888006354254</v>
      </c>
      <c r="Q26" s="253">
        <f t="shared" si="13"/>
        <v>0.8968459710520631</v>
      </c>
    </row>
    <row r="27" spans="1:17">
      <c r="A27" s="225" t="s">
        <v>102</v>
      </c>
      <c r="B27" s="225" t="s">
        <v>85</v>
      </c>
      <c r="C27" s="254">
        <f>h26_h28死亡数!S28</f>
        <v>7</v>
      </c>
      <c r="D27" s="226">
        <f>SUM(C27:C27)/3</f>
        <v>2.3333333333333335</v>
      </c>
      <c r="E27" s="254">
        <f>h27国調人口!S28</f>
        <v>812</v>
      </c>
      <c r="F27" s="227">
        <f t="shared" si="4"/>
        <v>2.873563218390805E-3</v>
      </c>
      <c r="G27" s="227">
        <f>D53</f>
        <v>1.1008020128951094E-3</v>
      </c>
      <c r="H27" s="226">
        <v>100000</v>
      </c>
      <c r="I27" s="226">
        <f>H27-H28</f>
        <v>110.08020128951466</v>
      </c>
      <c r="J27" s="242">
        <f>H28+I27/2</f>
        <v>99944.95989935525</v>
      </c>
      <c r="K27" s="242">
        <f t="shared" ref="K27:K44" si="14">J27+K28</f>
        <v>8731207.6913150977</v>
      </c>
      <c r="L27" s="587">
        <f>K27/H27</f>
        <v>87.312076913150975</v>
      </c>
      <c r="N27" s="418" t="s">
        <v>1023</v>
      </c>
      <c r="O27" s="253">
        <f t="shared" ref="O27:Q27" si="15">1-O20</f>
        <v>0.5014695907754918</v>
      </c>
      <c r="P27" s="253">
        <f t="shared" si="15"/>
        <v>0.75722316642698395</v>
      </c>
      <c r="Q27" s="253">
        <f t="shared" si="15"/>
        <v>0.66351888667992043</v>
      </c>
    </row>
    <row r="28" spans="1:17">
      <c r="A28" s="245"/>
      <c r="B28" s="245" t="s">
        <v>86</v>
      </c>
      <c r="C28" s="255">
        <f>h26_h28死亡数!S29</f>
        <v>3</v>
      </c>
      <c r="D28" s="250">
        <f t="shared" ref="D28:D46" si="16">SUM(C28:C28)/3</f>
        <v>1</v>
      </c>
      <c r="E28" s="255">
        <f>h27国調人口!S29</f>
        <v>3560</v>
      </c>
      <c r="F28" s="249">
        <f t="shared" si="4"/>
        <v>2.8089887640449441E-4</v>
      </c>
      <c r="G28" s="249">
        <f>F28*4/(1+2*F28)</f>
        <v>1.1229646266142617E-3</v>
      </c>
      <c r="H28" s="250">
        <f>(1-G27)*H27</f>
        <v>99889.919798710485</v>
      </c>
      <c r="I28" s="250">
        <f t="shared" ref="I28:I46" si="17">H28-H29</f>
        <v>112.17284648928035</v>
      </c>
      <c r="J28" s="251">
        <f>(H29+I28/2)*4</f>
        <v>399335.33350186341</v>
      </c>
      <c r="K28" s="251">
        <f t="shared" si="14"/>
        <v>8631262.731415743</v>
      </c>
      <c r="L28" s="589">
        <f t="shared" ref="L28:L46" si="18">K28/H28</f>
        <v>86.40774513393059</v>
      </c>
      <c r="N28" s="418" t="s">
        <v>62</v>
      </c>
      <c r="O28" s="253">
        <f t="shared" ref="O28:Q28" si="19">1-O21</f>
        <v>0.84151289730460821</v>
      </c>
      <c r="P28" s="253">
        <f t="shared" si="19"/>
        <v>0.91221645054000522</v>
      </c>
      <c r="Q28" s="253">
        <f t="shared" si="19"/>
        <v>0.88137628789953859</v>
      </c>
    </row>
    <row r="29" spans="1:17">
      <c r="A29" s="245"/>
      <c r="B29" s="245" t="s">
        <v>84</v>
      </c>
      <c r="C29" s="255">
        <f>h26_h28死亡数!S30</f>
        <v>2</v>
      </c>
      <c r="D29" s="250">
        <f t="shared" si="16"/>
        <v>0.66666666666666663</v>
      </c>
      <c r="E29" s="255">
        <f>h27国調人口!S30</f>
        <v>4604</v>
      </c>
      <c r="F29" s="249">
        <f t="shared" si="4"/>
        <v>1.4480162177816391E-4</v>
      </c>
      <c r="G29" s="249">
        <f t="shared" si="5"/>
        <v>7.2374610986465941E-4</v>
      </c>
      <c r="H29" s="250">
        <f t="shared" ref="H29:H46" si="20">(1-G28)*H28</f>
        <v>99777.746952221205</v>
      </c>
      <c r="I29" s="250">
        <f t="shared" si="17"/>
        <v>72.213756207740516</v>
      </c>
      <c r="J29" s="251">
        <f>(H30+I29/2)*5</f>
        <v>498708.20037058671</v>
      </c>
      <c r="K29" s="251">
        <f t="shared" si="14"/>
        <v>8231927.3979138797</v>
      </c>
      <c r="L29" s="589">
        <f t="shared" si="18"/>
        <v>82.50263860794287</v>
      </c>
      <c r="N29" s="219" t="s">
        <v>164</v>
      </c>
    </row>
    <row r="30" spans="1:17">
      <c r="A30" s="245"/>
      <c r="B30" s="245" t="s">
        <v>65</v>
      </c>
      <c r="C30" s="255">
        <f>h26_h28死亡数!S31</f>
        <v>1</v>
      </c>
      <c r="D30" s="250">
        <f t="shared" si="16"/>
        <v>0.33333333333333331</v>
      </c>
      <c r="E30" s="255">
        <f>h27国調人口!S31</f>
        <v>4691</v>
      </c>
      <c r="F30" s="249">
        <f t="shared" si="4"/>
        <v>7.105805443046969E-5</v>
      </c>
      <c r="G30" s="249">
        <f t="shared" si="5"/>
        <v>3.5522716777379134E-4</v>
      </c>
      <c r="H30" s="250">
        <f t="shared" si="20"/>
        <v>99705.533196013464</v>
      </c>
      <c r="I30" s="250">
        <f t="shared" si="17"/>
        <v>35.418114168598549</v>
      </c>
      <c r="J30" s="251">
        <f t="shared" ref="J30:J45" si="21">(H31+I30/2)*5</f>
        <v>498439.1206946458</v>
      </c>
      <c r="K30" s="251">
        <f t="shared" si="14"/>
        <v>7733219.1975432932</v>
      </c>
      <c r="L30" s="589">
        <f t="shared" si="18"/>
        <v>77.560582142822255</v>
      </c>
      <c r="N30" s="256" t="s">
        <v>158</v>
      </c>
      <c r="O30" s="237" t="s">
        <v>97</v>
      </c>
      <c r="P30" s="237" t="s">
        <v>98</v>
      </c>
      <c r="Q30" s="219"/>
    </row>
    <row r="31" spans="1:17">
      <c r="A31" s="245"/>
      <c r="B31" s="245" t="s">
        <v>66</v>
      </c>
      <c r="C31" s="255">
        <f>h26_h28死亡数!S32</f>
        <v>1</v>
      </c>
      <c r="D31" s="250">
        <f t="shared" si="16"/>
        <v>0.33333333333333331</v>
      </c>
      <c r="E31" s="255">
        <f>h27国調人口!S32</f>
        <v>5000</v>
      </c>
      <c r="F31" s="249">
        <f t="shared" si="4"/>
        <v>6.6666666666666656E-5</v>
      </c>
      <c r="G31" s="249">
        <f t="shared" si="5"/>
        <v>3.33277787035494E-4</v>
      </c>
      <c r="H31" s="250">
        <f t="shared" si="20"/>
        <v>99670.115081844866</v>
      </c>
      <c r="I31" s="250">
        <f t="shared" si="17"/>
        <v>33.217835388059029</v>
      </c>
      <c r="J31" s="251">
        <f t="shared" si="21"/>
        <v>498267.53082075418</v>
      </c>
      <c r="K31" s="251">
        <f t="shared" si="14"/>
        <v>7234780.0768486476</v>
      </c>
      <c r="L31" s="589">
        <f t="shared" si="18"/>
        <v>72.587255175814263</v>
      </c>
      <c r="N31" s="418" t="s">
        <v>159</v>
      </c>
      <c r="O31" s="237">
        <f>J19*O24</f>
        <v>421743.78021405684</v>
      </c>
      <c r="P31" s="237">
        <f>SUM(O31,P32)</f>
        <v>1400476.6651660306</v>
      </c>
      <c r="Q31" s="219"/>
    </row>
    <row r="32" spans="1:17">
      <c r="A32" s="245"/>
      <c r="B32" s="245" t="s">
        <v>67</v>
      </c>
      <c r="C32" s="255">
        <f>h26_h28死亡数!S33</f>
        <v>3</v>
      </c>
      <c r="D32" s="250">
        <f t="shared" si="16"/>
        <v>1</v>
      </c>
      <c r="E32" s="255">
        <f>h27国調人口!S33</f>
        <v>4534</v>
      </c>
      <c r="F32" s="249">
        <f t="shared" si="4"/>
        <v>2.2055580061755624E-4</v>
      </c>
      <c r="G32" s="249">
        <f t="shared" si="5"/>
        <v>1.1021712774165107E-3</v>
      </c>
      <c r="H32" s="250">
        <f t="shared" si="20"/>
        <v>99636.897246456807</v>
      </c>
      <c r="I32" s="250">
        <f t="shared" si="17"/>
        <v>109.8169263159507</v>
      </c>
      <c r="J32" s="251">
        <f t="shared" si="21"/>
        <v>497909.94391649414</v>
      </c>
      <c r="K32" s="251">
        <f t="shared" si="14"/>
        <v>6736512.5460278932</v>
      </c>
      <c r="L32" s="589">
        <f t="shared" si="18"/>
        <v>67.610621488591676</v>
      </c>
      <c r="N32" s="418" t="s">
        <v>160</v>
      </c>
      <c r="O32" s="237">
        <f>J20*O25</f>
        <v>382749.66410153348</v>
      </c>
      <c r="P32" s="237">
        <f>SUM(O32,P33)</f>
        <v>978732.8849519738</v>
      </c>
      <c r="Q32" s="219"/>
    </row>
    <row r="33" spans="1:17">
      <c r="A33" s="245"/>
      <c r="B33" s="245" t="s">
        <v>68</v>
      </c>
      <c r="C33" s="255">
        <f>h26_h28死亡数!S34</f>
        <v>5</v>
      </c>
      <c r="D33" s="250">
        <f t="shared" si="16"/>
        <v>1.6666666666666667</v>
      </c>
      <c r="E33" s="255">
        <f>h27国調人口!S34</f>
        <v>4886</v>
      </c>
      <c r="F33" s="249">
        <f t="shared" si="4"/>
        <v>3.4111065629690272E-4</v>
      </c>
      <c r="G33" s="249">
        <f t="shared" si="5"/>
        <v>1.7041000647558023E-3</v>
      </c>
      <c r="H33" s="250">
        <f t="shared" si="20"/>
        <v>99527.080320140856</v>
      </c>
      <c r="I33" s="250">
        <f t="shared" si="17"/>
        <v>169.60410401850822</v>
      </c>
      <c r="J33" s="251">
        <f t="shared" si="21"/>
        <v>497211.39134065801</v>
      </c>
      <c r="K33" s="251">
        <f t="shared" si="14"/>
        <v>6238602.6021113992</v>
      </c>
      <c r="L33" s="589">
        <f t="shared" si="18"/>
        <v>62.682463727903816</v>
      </c>
      <c r="N33" s="418" t="s">
        <v>1022</v>
      </c>
      <c r="O33" s="237">
        <f>J21*O26</f>
        <v>294640.7898053606</v>
      </c>
      <c r="P33" s="237">
        <f t="shared" ref="P33:P34" si="22">SUM(O33,P34)</f>
        <v>595983.22085044032</v>
      </c>
      <c r="Q33" s="219"/>
    </row>
    <row r="34" spans="1:17">
      <c r="A34" s="245"/>
      <c r="B34" s="245" t="s">
        <v>69</v>
      </c>
      <c r="C34" s="255">
        <f>h26_h28死亡数!S35</f>
        <v>5</v>
      </c>
      <c r="D34" s="250">
        <f t="shared" si="16"/>
        <v>1.6666666666666667</v>
      </c>
      <c r="E34" s="255">
        <f>h27国調人口!S35</f>
        <v>5868</v>
      </c>
      <c r="F34" s="249">
        <f t="shared" si="4"/>
        <v>2.8402635764598959E-4</v>
      </c>
      <c r="G34" s="249">
        <f t="shared" si="5"/>
        <v>1.4191241165952375E-3</v>
      </c>
      <c r="H34" s="250">
        <f t="shared" si="20"/>
        <v>99357.476216122348</v>
      </c>
      <c r="I34" s="250">
        <f t="shared" si="17"/>
        <v>141.00059066234098</v>
      </c>
      <c r="J34" s="251">
        <f t="shared" si="21"/>
        <v>496434.87960395589</v>
      </c>
      <c r="K34" s="251">
        <f t="shared" si="14"/>
        <v>5741391.2107707411</v>
      </c>
      <c r="L34" s="589">
        <f t="shared" si="18"/>
        <v>57.785195733857698</v>
      </c>
      <c r="N34" s="418" t="s">
        <v>1023</v>
      </c>
      <c r="O34" s="237">
        <f>SUM(J22:J24)*O27</f>
        <v>301342.43104507972</v>
      </c>
      <c r="P34" s="237">
        <f t="shared" si="22"/>
        <v>301342.43104507972</v>
      </c>
      <c r="Q34" s="219"/>
    </row>
    <row r="35" spans="1:17">
      <c r="A35" s="245"/>
      <c r="B35" s="245" t="s">
        <v>70</v>
      </c>
      <c r="C35" s="255">
        <f>h26_h28死亡数!S36</f>
        <v>8</v>
      </c>
      <c r="D35" s="250">
        <f t="shared" si="16"/>
        <v>2.6666666666666665</v>
      </c>
      <c r="E35" s="255">
        <f>h27国調人口!S36</f>
        <v>7036</v>
      </c>
      <c r="F35" s="249">
        <f t="shared" si="4"/>
        <v>3.7900322152738296E-4</v>
      </c>
      <c r="G35" s="249">
        <f t="shared" si="5"/>
        <v>1.8932222642938281E-3</v>
      </c>
      <c r="H35" s="250">
        <f t="shared" si="20"/>
        <v>99216.475625460007</v>
      </c>
      <c r="I35" s="250">
        <f t="shared" si="17"/>
        <v>187.83884063888399</v>
      </c>
      <c r="J35" s="251">
        <f t="shared" si="21"/>
        <v>495612.78102570283</v>
      </c>
      <c r="K35" s="251">
        <f t="shared" si="14"/>
        <v>5244956.3311667852</v>
      </c>
      <c r="L35" s="589">
        <f t="shared" si="18"/>
        <v>52.863763786232226</v>
      </c>
      <c r="N35" s="219" t="s">
        <v>165</v>
      </c>
      <c r="Q35" s="219"/>
    </row>
    <row r="36" spans="1:17">
      <c r="A36" s="245"/>
      <c r="B36" s="245" t="s">
        <v>71</v>
      </c>
      <c r="C36" s="255">
        <f>h26_h28死亡数!S37</f>
        <v>13</v>
      </c>
      <c r="D36" s="250">
        <f t="shared" si="16"/>
        <v>4.333333333333333</v>
      </c>
      <c r="E36" s="255">
        <f>h27国調人口!S37</f>
        <v>8493</v>
      </c>
      <c r="F36" s="249">
        <f t="shared" si="4"/>
        <v>5.1022410612661399E-4</v>
      </c>
      <c r="G36" s="249">
        <f t="shared" si="5"/>
        <v>2.5478705681751365E-3</v>
      </c>
      <c r="H36" s="250">
        <f t="shared" si="20"/>
        <v>99028.636784821123</v>
      </c>
      <c r="I36" s="250">
        <f t="shared" si="17"/>
        <v>252.31214907055255</v>
      </c>
      <c r="J36" s="251">
        <f t="shared" si="21"/>
        <v>494512.40355142922</v>
      </c>
      <c r="K36" s="251">
        <f t="shared" si="14"/>
        <v>4749343.5501410821</v>
      </c>
      <c r="L36" s="589">
        <f t="shared" si="18"/>
        <v>47.959294445917791</v>
      </c>
      <c r="N36" s="256" t="s">
        <v>158</v>
      </c>
      <c r="O36" s="237" t="s">
        <v>97</v>
      </c>
      <c r="P36" s="237" t="s">
        <v>98</v>
      </c>
      <c r="Q36" s="219"/>
    </row>
    <row r="37" spans="1:17">
      <c r="A37" s="245"/>
      <c r="B37" s="245" t="s">
        <v>72</v>
      </c>
      <c r="C37" s="255">
        <f>h26_h28死亡数!S38</f>
        <v>25</v>
      </c>
      <c r="D37" s="250">
        <f t="shared" si="16"/>
        <v>8.3333333333333339</v>
      </c>
      <c r="E37" s="255">
        <f>h27国調人口!S38</f>
        <v>7617</v>
      </c>
      <c r="F37" s="249">
        <f t="shared" si="4"/>
        <v>1.0940440243315391E-3</v>
      </c>
      <c r="G37" s="249">
        <f t="shared" si="5"/>
        <v>5.4552992777183763E-3</v>
      </c>
      <c r="H37" s="250">
        <f t="shared" si="20"/>
        <v>98776.32463575057</v>
      </c>
      <c r="I37" s="250">
        <f t="shared" si="17"/>
        <v>538.8544124410837</v>
      </c>
      <c r="J37" s="251">
        <f t="shared" si="21"/>
        <v>492534.48714765016</v>
      </c>
      <c r="K37" s="251">
        <f t="shared" si="14"/>
        <v>4254831.1465896526</v>
      </c>
      <c r="L37" s="589">
        <f t="shared" si="18"/>
        <v>43.075414703673658</v>
      </c>
      <c r="N37" s="418" t="s">
        <v>159</v>
      </c>
      <c r="O37" s="237">
        <f>J41*P24</f>
        <v>460246.26439863449</v>
      </c>
      <c r="P37" s="237">
        <f>SUM(O37,P38)</f>
        <v>2038042.1513692946</v>
      </c>
      <c r="Q37" s="219"/>
    </row>
    <row r="38" spans="1:17">
      <c r="A38" s="245"/>
      <c r="B38" s="245" t="s">
        <v>73</v>
      </c>
      <c r="C38" s="255">
        <f>h26_h28死亡数!S39</f>
        <v>26</v>
      </c>
      <c r="D38" s="250">
        <f t="shared" si="16"/>
        <v>8.6666666666666661</v>
      </c>
      <c r="E38" s="255">
        <f>h27国調人口!S39</f>
        <v>6234</v>
      </c>
      <c r="F38" s="249">
        <f t="shared" si="4"/>
        <v>1.3902256443161158E-3</v>
      </c>
      <c r="G38" s="249">
        <f t="shared" si="5"/>
        <v>6.9270528054563869E-3</v>
      </c>
      <c r="H38" s="250">
        <f t="shared" si="20"/>
        <v>98237.470223309487</v>
      </c>
      <c r="I38" s="250">
        <f t="shared" si="17"/>
        <v>680.49614371130883</v>
      </c>
      <c r="J38" s="251">
        <f t="shared" si="21"/>
        <v>489486.1107572692</v>
      </c>
      <c r="K38" s="251">
        <f t="shared" si="14"/>
        <v>3762296.6594420029</v>
      </c>
      <c r="L38" s="589">
        <f t="shared" si="18"/>
        <v>38.297979893921337</v>
      </c>
      <c r="N38" s="418" t="s">
        <v>160</v>
      </c>
      <c r="O38" s="237">
        <f>J42*P25</f>
        <v>439924.85213029955</v>
      </c>
      <c r="P38" s="237">
        <f>SUM(O38,P39)</f>
        <v>1577795.8869706602</v>
      </c>
      <c r="Q38" s="219"/>
    </row>
    <row r="39" spans="1:17">
      <c r="A39" s="245"/>
      <c r="B39" s="245" t="s">
        <v>74</v>
      </c>
      <c r="C39" s="255">
        <f>h26_h28死亡数!S40</f>
        <v>39</v>
      </c>
      <c r="D39" s="250">
        <f t="shared" si="16"/>
        <v>13</v>
      </c>
      <c r="E39" s="255">
        <f>h27国調人口!S40</f>
        <v>5101</v>
      </c>
      <c r="F39" s="249">
        <f t="shared" si="4"/>
        <v>2.5485198980592042E-3</v>
      </c>
      <c r="G39" s="249">
        <f t="shared" si="5"/>
        <v>1.2661926560825949E-2</v>
      </c>
      <c r="H39" s="250">
        <f t="shared" si="20"/>
        <v>97556.974079598178</v>
      </c>
      <c r="I39" s="250">
        <f t="shared" si="17"/>
        <v>1235.2592412922822</v>
      </c>
      <c r="J39" s="251">
        <f t="shared" si="21"/>
        <v>484696.72229476017</v>
      </c>
      <c r="K39" s="251">
        <f t="shared" si="14"/>
        <v>3272810.5486847339</v>
      </c>
      <c r="L39" s="589">
        <f t="shared" si="18"/>
        <v>33.547684105232698</v>
      </c>
      <c r="N39" s="418" t="s">
        <v>1022</v>
      </c>
      <c r="O39" s="237">
        <f>J43*P26</f>
        <v>400005.20286354807</v>
      </c>
      <c r="P39" s="237">
        <f t="shared" ref="P39:P40" si="23">SUM(O39,P40)</f>
        <v>1137871.0348403607</v>
      </c>
    </row>
    <row r="40" spans="1:17">
      <c r="A40" s="245"/>
      <c r="B40" s="245" t="s">
        <v>75</v>
      </c>
      <c r="C40" s="255">
        <f>h26_h28死亡数!S41</f>
        <v>84</v>
      </c>
      <c r="D40" s="250">
        <f t="shared" si="16"/>
        <v>28</v>
      </c>
      <c r="E40" s="255">
        <f>h27国調人口!S41</f>
        <v>6047</v>
      </c>
      <c r="F40" s="249">
        <f t="shared" si="4"/>
        <v>4.6303952373077557E-3</v>
      </c>
      <c r="G40" s="249">
        <f t="shared" si="5"/>
        <v>2.2887036128821318E-2</v>
      </c>
      <c r="H40" s="250">
        <f t="shared" si="20"/>
        <v>96321.714838305896</v>
      </c>
      <c r="I40" s="250">
        <f t="shared" si="17"/>
        <v>2204.518567494335</v>
      </c>
      <c r="J40" s="251">
        <f t="shared" si="21"/>
        <v>476097.2777727936</v>
      </c>
      <c r="K40" s="251">
        <f t="shared" si="14"/>
        <v>2788113.826389974</v>
      </c>
      <c r="L40" s="589">
        <f t="shared" si="18"/>
        <v>28.94584913765652</v>
      </c>
      <c r="N40" s="418" t="s">
        <v>1023</v>
      </c>
      <c r="O40" s="237">
        <f>SUM(J44:J46)*P27</f>
        <v>737865.83197681268</v>
      </c>
      <c r="P40" s="237">
        <f t="shared" si="23"/>
        <v>737865.83197681268</v>
      </c>
    </row>
    <row r="41" spans="1:17">
      <c r="A41" s="245"/>
      <c r="B41" s="245" t="s">
        <v>76</v>
      </c>
      <c r="C41" s="255">
        <f>h26_h28死亡数!S42</f>
        <v>107</v>
      </c>
      <c r="D41" s="250">
        <f t="shared" si="16"/>
        <v>35.666666666666664</v>
      </c>
      <c r="E41" s="255">
        <f>h27国調人口!S42</f>
        <v>7519</v>
      </c>
      <c r="F41" s="249">
        <f t="shared" si="4"/>
        <v>4.7435385911247059E-3</v>
      </c>
      <c r="G41" s="249">
        <f t="shared" si="5"/>
        <v>2.343972485706149E-2</v>
      </c>
      <c r="H41" s="250">
        <f t="shared" si="20"/>
        <v>94117.196270811561</v>
      </c>
      <c r="I41" s="250">
        <f t="shared" si="17"/>
        <v>2206.0811849058809</v>
      </c>
      <c r="J41" s="251">
        <f t="shared" si="21"/>
        <v>465070.77839179314</v>
      </c>
      <c r="K41" s="251">
        <f t="shared" si="14"/>
        <v>2312016.5486171804</v>
      </c>
      <c r="L41" s="589">
        <f t="shared" si="18"/>
        <v>24.565293487543073</v>
      </c>
      <c r="N41" s="219" t="s">
        <v>166</v>
      </c>
    </row>
    <row r="42" spans="1:17">
      <c r="A42" s="245"/>
      <c r="B42" s="245" t="s">
        <v>77</v>
      </c>
      <c r="C42" s="255">
        <f>h26_h28死亡数!S43</f>
        <v>173</v>
      </c>
      <c r="D42" s="250">
        <f t="shared" si="16"/>
        <v>57.666666666666664</v>
      </c>
      <c r="E42" s="255">
        <f>h27国調人口!S43</f>
        <v>6555</v>
      </c>
      <c r="F42" s="249">
        <f t="shared" si="4"/>
        <v>8.7973557081108562E-3</v>
      </c>
      <c r="G42" s="249">
        <f t="shared" si="5"/>
        <v>4.3040179126757061E-2</v>
      </c>
      <c r="H42" s="250">
        <f t="shared" si="20"/>
        <v>91911.11508590568</v>
      </c>
      <c r="I42" s="250">
        <f t="shared" si="17"/>
        <v>3955.8708570373565</v>
      </c>
      <c r="J42" s="251">
        <f t="shared" si="21"/>
        <v>449665.89828693494</v>
      </c>
      <c r="K42" s="251">
        <f t="shared" si="14"/>
        <v>1846945.7702253873</v>
      </c>
      <c r="L42" s="589">
        <f t="shared" si="18"/>
        <v>20.09491200818443</v>
      </c>
      <c r="N42" s="420"/>
      <c r="O42" s="256" t="s">
        <v>122</v>
      </c>
      <c r="P42" s="256" t="s">
        <v>123</v>
      </c>
    </row>
    <row r="43" spans="1:17">
      <c r="A43" s="245"/>
      <c r="B43" s="245" t="s">
        <v>78</v>
      </c>
      <c r="C43" s="255">
        <f>h26_h28死亡数!S44</f>
        <v>242</v>
      </c>
      <c r="D43" s="250">
        <f t="shared" si="16"/>
        <v>80.666666666666671</v>
      </c>
      <c r="E43" s="255">
        <f>h27国調人口!S44</f>
        <v>5036</v>
      </c>
      <c r="F43" s="249">
        <f t="shared" si="4"/>
        <v>1.6018003706645488E-2</v>
      </c>
      <c r="G43" s="249">
        <f t="shared" si="5"/>
        <v>7.7006300515496728E-2</v>
      </c>
      <c r="H43" s="250">
        <f t="shared" si="20"/>
        <v>87955.244228868323</v>
      </c>
      <c r="I43" s="250">
        <f t="shared" si="17"/>
        <v>6773.1079690021434</v>
      </c>
      <c r="J43" s="251">
        <f t="shared" si="21"/>
        <v>422843.45122183627</v>
      </c>
      <c r="K43" s="251">
        <f t="shared" si="14"/>
        <v>1397279.8719384524</v>
      </c>
      <c r="L43" s="589">
        <f t="shared" si="18"/>
        <v>15.886259928999694</v>
      </c>
      <c r="N43" s="256" t="s">
        <v>167</v>
      </c>
      <c r="O43" s="257">
        <f>L19</f>
        <v>19.961003331922306</v>
      </c>
      <c r="P43" s="257">
        <f>L41</f>
        <v>24.565293487543073</v>
      </c>
      <c r="Q43" s="222" t="s">
        <v>168</v>
      </c>
    </row>
    <row r="44" spans="1:17">
      <c r="A44" s="245"/>
      <c r="B44" s="245" t="s">
        <v>79</v>
      </c>
      <c r="C44" s="255">
        <f>h26_h28死亡数!S45</f>
        <v>367</v>
      </c>
      <c r="D44" s="250">
        <f t="shared" si="16"/>
        <v>122.33333333333333</v>
      </c>
      <c r="E44" s="255">
        <f>h27国調人口!S45</f>
        <v>3877</v>
      </c>
      <c r="F44" s="249">
        <f t="shared" si="4"/>
        <v>3.1553606740606997E-2</v>
      </c>
      <c r="G44" s="249">
        <f t="shared" si="5"/>
        <v>0.14623261744431607</v>
      </c>
      <c r="H44" s="250">
        <f t="shared" si="20"/>
        <v>81182.13625986618</v>
      </c>
      <c r="I44" s="250">
        <f t="shared" si="17"/>
        <v>11871.476275001347</v>
      </c>
      <c r="J44" s="251">
        <f t="shared" si="21"/>
        <v>376231.99061182747</v>
      </c>
      <c r="K44" s="251">
        <f t="shared" si="14"/>
        <v>974436.42071661609</v>
      </c>
      <c r="L44" s="589">
        <f t="shared" si="18"/>
        <v>12.003089172196937</v>
      </c>
      <c r="N44" s="256" t="s">
        <v>169</v>
      </c>
      <c r="O44" s="258">
        <f>P31/H19</f>
        <v>15.666234789642088</v>
      </c>
      <c r="P44" s="258">
        <f>P37/H41</f>
        <v>21.65430157423155</v>
      </c>
      <c r="Q44" s="222" t="s">
        <v>170</v>
      </c>
    </row>
    <row r="45" spans="1:17">
      <c r="A45" s="245"/>
      <c r="B45" s="245" t="s">
        <v>80</v>
      </c>
      <c r="C45" s="255">
        <f>h26_h28死亡数!S46</f>
        <v>446</v>
      </c>
      <c r="D45" s="250">
        <f t="shared" si="16"/>
        <v>148.66666666666666</v>
      </c>
      <c r="E45" s="255">
        <f>h27国調人口!S46</f>
        <v>2366</v>
      </c>
      <c r="F45" s="249">
        <f t="shared" si="4"/>
        <v>6.2834601296139755E-2</v>
      </c>
      <c r="G45" s="249">
        <f t="shared" si="5"/>
        <v>0.27152075977109458</v>
      </c>
      <c r="H45" s="250">
        <f t="shared" si="20"/>
        <v>69310.659984864833</v>
      </c>
      <c r="I45" s="250">
        <f t="shared" si="17"/>
        <v>18819.283059326503</v>
      </c>
      <c r="J45" s="251">
        <f t="shared" si="21"/>
        <v>299505.09227600793</v>
      </c>
      <c r="K45" s="251">
        <f>J45+K46</f>
        <v>598204.43010478863</v>
      </c>
      <c r="L45" s="589">
        <f t="shared" si="18"/>
        <v>8.6307709410849185</v>
      </c>
      <c r="N45" s="256" t="s">
        <v>171</v>
      </c>
      <c r="O45" s="257">
        <f>O43-O44</f>
        <v>4.2947685422802184</v>
      </c>
      <c r="P45" s="257">
        <f>P43-P44</f>
        <v>2.9109919133115234</v>
      </c>
      <c r="Q45" s="222" t="s">
        <v>172</v>
      </c>
    </row>
    <row r="46" spans="1:17">
      <c r="A46" s="245"/>
      <c r="B46" s="245" t="s">
        <v>100</v>
      </c>
      <c r="C46" s="531">
        <f>h26_h28死亡数!S47</f>
        <v>713</v>
      </c>
      <c r="D46" s="234">
        <f t="shared" si="16"/>
        <v>237.66666666666666</v>
      </c>
      <c r="E46" s="255">
        <f>h27国調人口!S47</f>
        <v>1406</v>
      </c>
      <c r="F46" s="249">
        <f t="shared" si="4"/>
        <v>0.16903745851114271</v>
      </c>
      <c r="G46" s="249">
        <f t="shared" si="5"/>
        <v>0.59411715690359135</v>
      </c>
      <c r="H46" s="250">
        <f t="shared" si="20"/>
        <v>50491.37692553833</v>
      </c>
      <c r="I46" s="250">
        <f t="shared" si="17"/>
        <v>50491.37692553833</v>
      </c>
      <c r="J46" s="251">
        <f>I46/F46</f>
        <v>298699.33782878076</v>
      </c>
      <c r="K46" s="251">
        <f>J46</f>
        <v>298699.33782878076</v>
      </c>
      <c r="L46" s="589">
        <f t="shared" si="18"/>
        <v>5.9158485273492287</v>
      </c>
      <c r="N46" s="256" t="s">
        <v>173</v>
      </c>
      <c r="O46" s="257">
        <f>L5</f>
        <v>81.598151707942066</v>
      </c>
      <c r="P46" s="257">
        <f>L27</f>
        <v>87.312076913150975</v>
      </c>
      <c r="Q46" s="222" t="s">
        <v>174</v>
      </c>
    </row>
    <row r="47" spans="1:17">
      <c r="A47" s="229"/>
      <c r="B47" s="265" t="s">
        <v>101</v>
      </c>
      <c r="C47" s="234">
        <f>SUM(C27:C46)</f>
        <v>2270</v>
      </c>
      <c r="D47" s="234">
        <f>SUM(D27:D46)</f>
        <v>756.66666666666663</v>
      </c>
      <c r="E47" s="266">
        <f>SUM(E27:E46)</f>
        <v>101242</v>
      </c>
      <c r="F47" s="267"/>
      <c r="G47" s="267"/>
      <c r="H47" s="266"/>
      <c r="I47" s="265"/>
      <c r="J47" s="268"/>
      <c r="K47" s="268"/>
      <c r="L47" s="257"/>
      <c r="N47" s="256" t="s">
        <v>175</v>
      </c>
      <c r="O47" s="257">
        <f>O46-O45</f>
        <v>77.303383165661842</v>
      </c>
      <c r="P47" s="257">
        <f>P46-P45</f>
        <v>84.401084999839455</v>
      </c>
      <c r="Q47" s="222" t="s">
        <v>176</v>
      </c>
    </row>
    <row r="50" spans="1:12">
      <c r="C50" s="219" t="s">
        <v>107</v>
      </c>
      <c r="D50" s="219" t="s">
        <v>108</v>
      </c>
      <c r="E50" s="221"/>
      <c r="F50" s="220"/>
      <c r="G50" s="219"/>
      <c r="H50" s="222"/>
      <c r="I50" s="222"/>
      <c r="J50" s="223"/>
      <c r="L50" s="259"/>
    </row>
    <row r="51" spans="1:12">
      <c r="A51" s="219" t="s">
        <v>103</v>
      </c>
      <c r="B51" s="219" t="s">
        <v>1067</v>
      </c>
      <c r="C51" s="220">
        <f>C5</f>
        <v>4</v>
      </c>
      <c r="D51" s="220">
        <f>C27</f>
        <v>7</v>
      </c>
      <c r="E51" s="221"/>
      <c r="F51" s="220"/>
      <c r="G51" s="219"/>
      <c r="H51" s="222"/>
      <c r="I51" s="222"/>
      <c r="J51" s="223"/>
      <c r="L51" s="259"/>
    </row>
    <row r="52" spans="1:12">
      <c r="A52" s="219" t="s">
        <v>104</v>
      </c>
      <c r="B52" s="219" t="s">
        <v>1067</v>
      </c>
      <c r="C52" s="260">
        <f>h26_28出生!F17</f>
        <v>6824</v>
      </c>
      <c r="D52" s="260">
        <f>h26_28出生!G17</f>
        <v>6359</v>
      </c>
      <c r="E52" s="221"/>
      <c r="F52" s="220"/>
      <c r="G52" s="219"/>
      <c r="H52" s="222"/>
      <c r="I52" s="222"/>
      <c r="J52" s="223"/>
      <c r="L52" s="259"/>
    </row>
    <row r="53" spans="1:12">
      <c r="A53" s="219" t="s">
        <v>105</v>
      </c>
      <c r="C53" s="261">
        <f>C51/C52</f>
        <v>5.8616647127784287E-4</v>
      </c>
      <c r="D53" s="261">
        <f>D51/D52</f>
        <v>1.1008020128951094E-3</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2"/>
  <sheetViews>
    <sheetView workbookViewId="0">
      <pane xSplit="1" ySplit="4" topLeftCell="B108" activePane="bottomRight" state="frozen"/>
      <selection pane="topRight"/>
      <selection pane="bottomLeft"/>
      <selection pane="bottomRight"/>
    </sheetView>
  </sheetViews>
  <sheetFormatPr defaultRowHeight="12.75"/>
  <cols>
    <col min="1" max="1" width="10.375" style="491" customWidth="1"/>
    <col min="2" max="16" width="8.125" style="490" customWidth="1"/>
    <col min="17" max="16384" width="9" style="490"/>
  </cols>
  <sheetData>
    <row r="1" spans="1:27" ht="18" customHeight="1">
      <c r="A1" s="494" t="s">
        <v>824</v>
      </c>
      <c r="B1" s="495"/>
      <c r="C1" s="495"/>
      <c r="D1" s="495"/>
      <c r="E1" s="495"/>
      <c r="F1" s="495"/>
      <c r="G1" s="495"/>
      <c r="H1" s="495"/>
      <c r="I1" s="495"/>
      <c r="J1" s="495"/>
      <c r="K1" s="495"/>
      <c r="L1" s="495"/>
      <c r="M1" s="495"/>
      <c r="N1" s="495"/>
      <c r="O1" s="495"/>
      <c r="P1" s="495"/>
      <c r="Q1" s="495"/>
    </row>
    <row r="2" spans="1:27" ht="18.95" customHeight="1">
      <c r="A2" s="590"/>
      <c r="B2" s="496" t="s">
        <v>122</v>
      </c>
      <c r="C2" s="496" t="s">
        <v>1040</v>
      </c>
      <c r="D2" s="496" t="s">
        <v>1040</v>
      </c>
      <c r="E2" s="496" t="s">
        <v>1040</v>
      </c>
      <c r="F2" s="496" t="s">
        <v>1040</v>
      </c>
      <c r="G2" s="496" t="s">
        <v>1040</v>
      </c>
      <c r="H2" s="591" t="s">
        <v>1041</v>
      </c>
      <c r="I2" s="497"/>
      <c r="J2" s="590" t="s">
        <v>123</v>
      </c>
      <c r="K2" s="496" t="s">
        <v>1040</v>
      </c>
      <c r="L2" s="496" t="s">
        <v>1040</v>
      </c>
      <c r="M2" s="496" t="s">
        <v>1040</v>
      </c>
      <c r="N2" s="496" t="s">
        <v>1040</v>
      </c>
      <c r="O2" s="496" t="s">
        <v>1040</v>
      </c>
      <c r="P2" s="591" t="s">
        <v>1041</v>
      </c>
      <c r="Q2" s="495"/>
    </row>
    <row r="3" spans="1:27" ht="18.95" customHeight="1">
      <c r="A3" s="592"/>
      <c r="B3" s="497" t="s">
        <v>1042</v>
      </c>
      <c r="C3" s="497" t="s">
        <v>1043</v>
      </c>
      <c r="D3" s="497" t="s">
        <v>1044</v>
      </c>
      <c r="E3" s="497" t="s">
        <v>1045</v>
      </c>
      <c r="F3" s="497" t="s">
        <v>1046</v>
      </c>
      <c r="G3" s="497" t="s">
        <v>1047</v>
      </c>
      <c r="H3" s="593" t="s">
        <v>1048</v>
      </c>
      <c r="I3" s="497"/>
      <c r="J3" s="592" t="s">
        <v>1042</v>
      </c>
      <c r="K3" s="497" t="s">
        <v>1043</v>
      </c>
      <c r="L3" s="497" t="s">
        <v>1044</v>
      </c>
      <c r="M3" s="497" t="s">
        <v>1045</v>
      </c>
      <c r="N3" s="497" t="s">
        <v>1046</v>
      </c>
      <c r="O3" s="497" t="s">
        <v>1047</v>
      </c>
      <c r="P3" s="593" t="s">
        <v>1048</v>
      </c>
      <c r="Q3" s="495"/>
    </row>
    <row r="4" spans="1:27" ht="18.95" customHeight="1">
      <c r="A4" s="609" t="s">
        <v>825</v>
      </c>
      <c r="B4" s="498">
        <v>1985</v>
      </c>
      <c r="C4" s="498">
        <v>1990</v>
      </c>
      <c r="D4" s="498">
        <v>1995</v>
      </c>
      <c r="E4" s="498">
        <v>2000</v>
      </c>
      <c r="F4" s="498">
        <v>2005</v>
      </c>
      <c r="G4" s="498">
        <v>2010</v>
      </c>
      <c r="H4" s="595">
        <v>2015</v>
      </c>
      <c r="I4" s="499"/>
      <c r="J4" s="594">
        <v>1985</v>
      </c>
      <c r="K4" s="498">
        <v>1990</v>
      </c>
      <c r="L4" s="498">
        <v>1995</v>
      </c>
      <c r="M4" s="498">
        <v>2000</v>
      </c>
      <c r="N4" s="498">
        <v>2005</v>
      </c>
      <c r="O4" s="498">
        <v>2010</v>
      </c>
      <c r="P4" s="595">
        <v>2015</v>
      </c>
      <c r="Q4" s="495"/>
    </row>
    <row r="5" spans="1:27" ht="18.75" customHeight="1">
      <c r="A5" s="592" t="s">
        <v>911</v>
      </c>
      <c r="B5" s="499">
        <v>74.8</v>
      </c>
      <c r="C5" s="505">
        <v>75.900000000000006</v>
      </c>
      <c r="D5" s="505">
        <v>76.400000000000006</v>
      </c>
      <c r="E5" s="505">
        <v>77.7</v>
      </c>
      <c r="F5" s="505">
        <v>78.599999999999994</v>
      </c>
      <c r="G5" s="505">
        <v>79.599999999999994</v>
      </c>
      <c r="H5" s="597"/>
      <c r="I5" s="500"/>
      <c r="J5" s="596">
        <v>80.5</v>
      </c>
      <c r="K5" s="507">
        <v>81.900000000000006</v>
      </c>
      <c r="L5" s="505">
        <v>82.9</v>
      </c>
      <c r="M5" s="508">
        <v>84.6</v>
      </c>
      <c r="N5" s="508">
        <v>85.5</v>
      </c>
      <c r="O5" s="508">
        <v>86.3</v>
      </c>
      <c r="P5" s="597"/>
      <c r="Q5" s="495"/>
    </row>
    <row r="6" spans="1:27" ht="18.75" customHeight="1">
      <c r="A6" s="610" t="s">
        <v>63</v>
      </c>
      <c r="B6" s="502">
        <v>74.5</v>
      </c>
      <c r="C6" s="509">
        <v>75.599999999999994</v>
      </c>
      <c r="D6" s="509">
        <v>75.5</v>
      </c>
      <c r="E6" s="509">
        <v>77.599999999999994</v>
      </c>
      <c r="F6" s="509">
        <v>78.7</v>
      </c>
      <c r="G6" s="509">
        <v>79.599999999999994</v>
      </c>
      <c r="H6" s="599">
        <f>兵庫県!M6</f>
        <v>81.114476366428732</v>
      </c>
      <c r="I6" s="500"/>
      <c r="J6" s="598">
        <v>80.400000000000006</v>
      </c>
      <c r="K6" s="509">
        <v>81.599999999999994</v>
      </c>
      <c r="L6" s="509">
        <v>81.8</v>
      </c>
      <c r="M6" s="509">
        <v>84.3</v>
      </c>
      <c r="N6" s="509">
        <v>85.6</v>
      </c>
      <c r="O6" s="509">
        <v>86.1</v>
      </c>
      <c r="P6" s="599">
        <f>兵庫県!M28</f>
        <v>87.353391221683268</v>
      </c>
      <c r="Q6" s="495"/>
    </row>
    <row r="7" spans="1:27" ht="18.95" customHeight="1">
      <c r="A7" s="611" t="s">
        <v>326</v>
      </c>
      <c r="B7" s="504">
        <v>74.2</v>
      </c>
      <c r="C7" s="510">
        <v>75.099999999999994</v>
      </c>
      <c r="D7" s="510">
        <v>73.8</v>
      </c>
      <c r="E7" s="510">
        <v>77.5</v>
      </c>
      <c r="F7" s="511">
        <v>78.8</v>
      </c>
      <c r="G7" s="511">
        <v>79.599999999999994</v>
      </c>
      <c r="H7" s="601">
        <f>神戸市!L5</f>
        <v>81.146923589300386</v>
      </c>
      <c r="I7" s="500"/>
      <c r="J7" s="600">
        <v>80.400000000000006</v>
      </c>
      <c r="K7" s="510">
        <v>81.599999999999994</v>
      </c>
      <c r="L7" s="510">
        <v>79.7</v>
      </c>
      <c r="M7" s="510">
        <v>84.3</v>
      </c>
      <c r="N7" s="511">
        <v>85.7</v>
      </c>
      <c r="O7" s="511">
        <v>86</v>
      </c>
      <c r="P7" s="601">
        <f>兵庫県!M28</f>
        <v>87.353391221683268</v>
      </c>
      <c r="Q7" s="495"/>
    </row>
    <row r="8" spans="1:27" ht="18.95" customHeight="1">
      <c r="A8" s="612" t="s">
        <v>1049</v>
      </c>
      <c r="B8" s="499">
        <v>75.2</v>
      </c>
      <c r="C8" s="505">
        <v>76.2</v>
      </c>
      <c r="D8" s="505">
        <v>71.7</v>
      </c>
      <c r="E8" s="505">
        <v>78.2</v>
      </c>
      <c r="F8" s="512">
        <v>80</v>
      </c>
      <c r="G8" s="512">
        <v>80.8</v>
      </c>
      <c r="H8" s="602"/>
      <c r="I8" s="500"/>
      <c r="J8" s="596">
        <v>80.8</v>
      </c>
      <c r="K8" s="505">
        <v>82.1</v>
      </c>
      <c r="L8" s="505">
        <v>75.599999999999994</v>
      </c>
      <c r="M8" s="505">
        <v>84.9</v>
      </c>
      <c r="N8" s="512">
        <v>86.2</v>
      </c>
      <c r="O8" s="512">
        <v>86.7</v>
      </c>
      <c r="P8" s="602"/>
      <c r="Q8" s="495"/>
      <c r="Z8" s="489"/>
      <c r="AA8" s="491"/>
    </row>
    <row r="9" spans="1:27" ht="18.95" customHeight="1">
      <c r="A9" s="612" t="s">
        <v>1050</v>
      </c>
      <c r="B9" s="499">
        <v>74.3</v>
      </c>
      <c r="C9" s="505">
        <v>75.5</v>
      </c>
      <c r="D9" s="505">
        <v>70.2</v>
      </c>
      <c r="E9" s="505">
        <v>77.7</v>
      </c>
      <c r="F9" s="512">
        <v>79</v>
      </c>
      <c r="G9" s="512">
        <v>79.2</v>
      </c>
      <c r="H9" s="602"/>
      <c r="I9" s="500"/>
      <c r="J9" s="596">
        <v>80.900000000000006</v>
      </c>
      <c r="K9" s="505">
        <v>81.8</v>
      </c>
      <c r="L9" s="505">
        <v>75.8</v>
      </c>
      <c r="M9" s="505">
        <v>84.3</v>
      </c>
      <c r="N9" s="512">
        <v>86.1</v>
      </c>
      <c r="O9" s="512">
        <v>86.2</v>
      </c>
      <c r="P9" s="602"/>
      <c r="Q9" s="495"/>
      <c r="Z9" s="489"/>
      <c r="AA9" s="491"/>
    </row>
    <row r="10" spans="1:27" ht="18.95" customHeight="1">
      <c r="A10" s="612" t="s">
        <v>1051</v>
      </c>
      <c r="B10" s="499">
        <v>72.8</v>
      </c>
      <c r="C10" s="505">
        <v>73.7</v>
      </c>
      <c r="D10" s="505">
        <v>70.2</v>
      </c>
      <c r="E10" s="505">
        <v>75.5</v>
      </c>
      <c r="F10" s="512">
        <v>77</v>
      </c>
      <c r="G10" s="512">
        <v>77.7</v>
      </c>
      <c r="H10" s="613"/>
      <c r="I10" s="503"/>
      <c r="J10" s="596">
        <v>79.7</v>
      </c>
      <c r="K10" s="505">
        <v>81.099999999999994</v>
      </c>
      <c r="L10" s="505">
        <v>77.2</v>
      </c>
      <c r="M10" s="505">
        <v>83.8</v>
      </c>
      <c r="N10" s="512">
        <v>84.6</v>
      </c>
      <c r="O10" s="512">
        <v>84.8</v>
      </c>
      <c r="P10" s="602"/>
      <c r="Q10" s="495"/>
      <c r="Z10" s="489"/>
      <c r="AA10" s="491"/>
    </row>
    <row r="11" spans="1:27" ht="18.95" customHeight="1">
      <c r="A11" s="612" t="s">
        <v>1052</v>
      </c>
      <c r="B11" s="499">
        <v>73.2</v>
      </c>
      <c r="C11" s="505">
        <v>73.5</v>
      </c>
      <c r="D11" s="505">
        <v>69.3</v>
      </c>
      <c r="E11" s="505">
        <v>75.7</v>
      </c>
      <c r="F11" s="512">
        <v>77</v>
      </c>
      <c r="G11" s="512">
        <v>78.5</v>
      </c>
      <c r="H11" s="613"/>
      <c r="I11" s="503"/>
      <c r="J11" s="596">
        <v>79.7</v>
      </c>
      <c r="K11" s="505">
        <v>80.900000000000006</v>
      </c>
      <c r="L11" s="505">
        <v>74.400000000000006</v>
      </c>
      <c r="M11" s="505">
        <v>83.8</v>
      </c>
      <c r="N11" s="512">
        <v>85.1</v>
      </c>
      <c r="O11" s="512">
        <v>85</v>
      </c>
      <c r="P11" s="602"/>
      <c r="Q11" s="495"/>
      <c r="Z11" s="489"/>
      <c r="AA11" s="491"/>
    </row>
    <row r="12" spans="1:27" ht="18.95" customHeight="1">
      <c r="A12" s="612" t="s">
        <v>1053</v>
      </c>
      <c r="B12" s="501">
        <v>75</v>
      </c>
      <c r="C12" s="505">
        <v>75.8</v>
      </c>
      <c r="D12" s="505">
        <v>74.8</v>
      </c>
      <c r="E12" s="508">
        <v>78</v>
      </c>
      <c r="F12" s="512">
        <v>79.099999999999994</v>
      </c>
      <c r="G12" s="512">
        <v>79.400000000000006</v>
      </c>
      <c r="H12" s="613"/>
      <c r="I12" s="503"/>
      <c r="J12" s="596">
        <v>80.599999999999994</v>
      </c>
      <c r="K12" s="505">
        <v>81.5</v>
      </c>
      <c r="L12" s="505">
        <v>80.8</v>
      </c>
      <c r="M12" s="505">
        <v>84.4</v>
      </c>
      <c r="N12" s="512">
        <v>86.1</v>
      </c>
      <c r="O12" s="512">
        <v>86.2</v>
      </c>
      <c r="P12" s="602"/>
      <c r="Q12" s="495"/>
      <c r="Z12" s="489"/>
      <c r="AA12" s="491"/>
    </row>
    <row r="13" spans="1:27" ht="18.95" customHeight="1">
      <c r="A13" s="612" t="s">
        <v>1054</v>
      </c>
      <c r="B13" s="499">
        <v>75.3</v>
      </c>
      <c r="C13" s="505">
        <v>75.8</v>
      </c>
      <c r="D13" s="508">
        <v>77</v>
      </c>
      <c r="E13" s="508">
        <v>78</v>
      </c>
      <c r="F13" s="512">
        <v>79.099999999999994</v>
      </c>
      <c r="G13" s="512">
        <v>79.8</v>
      </c>
      <c r="H13" s="602"/>
      <c r="I13" s="500"/>
      <c r="J13" s="596">
        <v>81.099999999999994</v>
      </c>
      <c r="K13" s="505">
        <v>81.7</v>
      </c>
      <c r="L13" s="505">
        <v>83.3</v>
      </c>
      <c r="M13" s="505">
        <v>84.3</v>
      </c>
      <c r="N13" s="512">
        <v>85.6</v>
      </c>
      <c r="O13" s="512">
        <v>85.7</v>
      </c>
      <c r="P13" s="602"/>
      <c r="Q13" s="495"/>
    </row>
    <row r="14" spans="1:27" ht="18.95" customHeight="1">
      <c r="A14" s="612" t="s">
        <v>1055</v>
      </c>
      <c r="B14" s="499">
        <v>74.7</v>
      </c>
      <c r="C14" s="508">
        <v>76</v>
      </c>
      <c r="D14" s="505">
        <v>77.400000000000006</v>
      </c>
      <c r="E14" s="505">
        <v>78.099999999999994</v>
      </c>
      <c r="F14" s="512">
        <v>79.3</v>
      </c>
      <c r="G14" s="512">
        <v>80</v>
      </c>
      <c r="H14" s="602"/>
      <c r="I14" s="500"/>
      <c r="J14" s="596">
        <v>80.5</v>
      </c>
      <c r="K14" s="508">
        <v>82</v>
      </c>
      <c r="L14" s="505">
        <v>83.5</v>
      </c>
      <c r="M14" s="505">
        <v>84.2</v>
      </c>
      <c r="N14" s="512">
        <v>86</v>
      </c>
      <c r="O14" s="512">
        <v>86.7</v>
      </c>
      <c r="P14" s="602"/>
      <c r="Q14" s="495"/>
    </row>
    <row r="15" spans="1:27" ht="18.95" customHeight="1">
      <c r="A15" s="612" t="s">
        <v>1056</v>
      </c>
      <c r="B15" s="499">
        <v>72.599999999999994</v>
      </c>
      <c r="C15" s="505">
        <v>73.599999999999994</v>
      </c>
      <c r="D15" s="505">
        <v>72.599999999999994</v>
      </c>
      <c r="E15" s="505">
        <v>75.900000000000006</v>
      </c>
      <c r="F15" s="512">
        <v>77.400000000000006</v>
      </c>
      <c r="G15" s="512">
        <v>78.8</v>
      </c>
      <c r="H15" s="602"/>
      <c r="I15" s="500"/>
      <c r="J15" s="596">
        <v>79.599999999999994</v>
      </c>
      <c r="K15" s="505">
        <v>81.2</v>
      </c>
      <c r="L15" s="505">
        <v>79.599999999999994</v>
      </c>
      <c r="M15" s="505">
        <v>83.7</v>
      </c>
      <c r="N15" s="512">
        <v>85.2</v>
      </c>
      <c r="O15" s="512">
        <v>85.8</v>
      </c>
      <c r="P15" s="602"/>
      <c r="Q15" s="495"/>
    </row>
    <row r="16" spans="1:27" ht="18.95" customHeight="1">
      <c r="A16" s="614" t="s">
        <v>1057</v>
      </c>
      <c r="B16" s="498">
        <v>74.5</v>
      </c>
      <c r="C16" s="513">
        <v>75.8</v>
      </c>
      <c r="D16" s="513">
        <v>77.8</v>
      </c>
      <c r="E16" s="513">
        <v>78.2</v>
      </c>
      <c r="F16" s="514">
        <v>79.8</v>
      </c>
      <c r="G16" s="514">
        <v>80.599999999999994</v>
      </c>
      <c r="H16" s="604"/>
      <c r="I16" s="500"/>
      <c r="J16" s="603">
        <v>80</v>
      </c>
      <c r="K16" s="513">
        <v>81.599999999999994</v>
      </c>
      <c r="L16" s="513">
        <v>84.2</v>
      </c>
      <c r="M16" s="513">
        <v>84.5</v>
      </c>
      <c r="N16" s="514">
        <v>86</v>
      </c>
      <c r="O16" s="514">
        <v>86.5</v>
      </c>
      <c r="P16" s="604"/>
      <c r="Q16" s="495"/>
    </row>
    <row r="17" spans="1:17" ht="18.95" customHeight="1">
      <c r="A17" s="615" t="s">
        <v>156</v>
      </c>
      <c r="B17" s="499">
        <v>73.3</v>
      </c>
      <c r="C17" s="505">
        <v>74.3</v>
      </c>
      <c r="D17" s="505">
        <v>74.900000000000006</v>
      </c>
      <c r="E17" s="505">
        <v>76.3</v>
      </c>
      <c r="F17" s="512">
        <v>77.599999999999994</v>
      </c>
      <c r="G17" s="512">
        <v>78.099999999999994</v>
      </c>
      <c r="H17" s="597">
        <f>総括男!I6</f>
        <v>79.980145601998387</v>
      </c>
      <c r="I17" s="500"/>
      <c r="J17" s="596">
        <v>79.8</v>
      </c>
      <c r="K17" s="505">
        <v>80.900000000000006</v>
      </c>
      <c r="L17" s="505">
        <v>81.8</v>
      </c>
      <c r="M17" s="505">
        <v>83.6</v>
      </c>
      <c r="N17" s="512">
        <v>84.6</v>
      </c>
      <c r="O17" s="512">
        <v>85.4</v>
      </c>
      <c r="P17" s="597">
        <f>総括女!I6</f>
        <v>86.606814571453924</v>
      </c>
      <c r="Q17" s="495"/>
    </row>
    <row r="18" spans="1:17" ht="18.95" customHeight="1">
      <c r="A18" s="615" t="s">
        <v>830</v>
      </c>
      <c r="B18" s="499">
        <v>75.5</v>
      </c>
      <c r="C18" s="505">
        <v>76.599999999999994</v>
      </c>
      <c r="D18" s="505">
        <v>74.400000000000006</v>
      </c>
      <c r="E18" s="505">
        <v>78.2</v>
      </c>
      <c r="F18" s="512">
        <v>79.5</v>
      </c>
      <c r="G18" s="512">
        <v>80.400000000000006</v>
      </c>
      <c r="H18" s="597">
        <f>総括男!I7</f>
        <v>82.210171445012833</v>
      </c>
      <c r="I18" s="500"/>
      <c r="J18" s="596">
        <v>80.7</v>
      </c>
      <c r="K18" s="505">
        <v>82.1</v>
      </c>
      <c r="L18" s="505">
        <v>79.900000000000006</v>
      </c>
      <c r="M18" s="505">
        <v>84.5</v>
      </c>
      <c r="N18" s="512">
        <v>85.7</v>
      </c>
      <c r="O18" s="512">
        <v>86.6</v>
      </c>
      <c r="P18" s="597">
        <f>総括女!I7</f>
        <v>88.034779125930726</v>
      </c>
      <c r="Q18" s="495"/>
    </row>
    <row r="19" spans="1:17" ht="18.95" customHeight="1">
      <c r="A19" s="615" t="s">
        <v>831</v>
      </c>
      <c r="B19" s="499">
        <v>75.5</v>
      </c>
      <c r="C19" s="505">
        <v>77.599999999999994</v>
      </c>
      <c r="D19" s="508">
        <v>74</v>
      </c>
      <c r="E19" s="505">
        <v>78.5</v>
      </c>
      <c r="F19" s="512">
        <v>79.400000000000006</v>
      </c>
      <c r="G19" s="512">
        <v>80.5</v>
      </c>
      <c r="H19" s="597">
        <f>総括男!I8</f>
        <v>82.940995921800436</v>
      </c>
      <c r="I19" s="500"/>
      <c r="J19" s="596">
        <v>80.900000000000006</v>
      </c>
      <c r="K19" s="508">
        <v>82</v>
      </c>
      <c r="L19" s="505">
        <v>79.400000000000006</v>
      </c>
      <c r="M19" s="505">
        <v>84.7</v>
      </c>
      <c r="N19" s="512">
        <v>86.1</v>
      </c>
      <c r="O19" s="512">
        <v>86.5</v>
      </c>
      <c r="P19" s="597">
        <f>総括女!I8</f>
        <v>88.51279213290205</v>
      </c>
      <c r="Q19" s="495"/>
    </row>
    <row r="20" spans="1:17" ht="18.95" customHeight="1">
      <c r="A20" s="611" t="s">
        <v>414</v>
      </c>
      <c r="B20" s="504">
        <v>75.3</v>
      </c>
      <c r="C20" s="510">
        <v>76.2</v>
      </c>
      <c r="D20" s="510">
        <v>76.099999999999994</v>
      </c>
      <c r="E20" s="510">
        <v>78.3</v>
      </c>
      <c r="F20" s="511">
        <v>79.2</v>
      </c>
      <c r="G20" s="511">
        <v>79.7</v>
      </c>
      <c r="H20" s="601">
        <f>総括男!I9</f>
        <v>81.598151707942066</v>
      </c>
      <c r="I20" s="500"/>
      <c r="J20" s="600">
        <v>80.599999999999994</v>
      </c>
      <c r="K20" s="510">
        <v>81.900000000000006</v>
      </c>
      <c r="L20" s="510">
        <v>82.5</v>
      </c>
      <c r="M20" s="510">
        <v>84.5</v>
      </c>
      <c r="N20" s="511">
        <v>85.7</v>
      </c>
      <c r="O20" s="511">
        <v>86.4</v>
      </c>
      <c r="P20" s="601">
        <f>総括女!I9</f>
        <v>87.312076913150975</v>
      </c>
      <c r="Q20" s="495"/>
    </row>
    <row r="21" spans="1:17" ht="18.95" customHeight="1">
      <c r="A21" s="615" t="s">
        <v>416</v>
      </c>
      <c r="B21" s="501">
        <v>76</v>
      </c>
      <c r="C21" s="505">
        <v>77.2</v>
      </c>
      <c r="D21" s="505">
        <v>76.900000000000006</v>
      </c>
      <c r="E21" s="505">
        <v>78.900000000000006</v>
      </c>
      <c r="F21" s="512">
        <v>80.099999999999994</v>
      </c>
      <c r="G21" s="512">
        <v>81.5</v>
      </c>
      <c r="H21" s="597">
        <f>総括男!I10</f>
        <v>82.444146301078604</v>
      </c>
      <c r="I21" s="500"/>
      <c r="J21" s="605">
        <v>81</v>
      </c>
      <c r="K21" s="505">
        <v>82.1</v>
      </c>
      <c r="L21" s="505">
        <v>82.4</v>
      </c>
      <c r="M21" s="505">
        <v>84.5</v>
      </c>
      <c r="N21" s="512">
        <v>86.3</v>
      </c>
      <c r="O21" s="512">
        <v>87</v>
      </c>
      <c r="P21" s="597">
        <f>総括女!I10</f>
        <v>87.092483001226952</v>
      </c>
      <c r="Q21" s="495"/>
    </row>
    <row r="22" spans="1:17" ht="18.95" customHeight="1">
      <c r="A22" s="615" t="s">
        <v>415</v>
      </c>
      <c r="B22" s="499">
        <v>75.5</v>
      </c>
      <c r="C22" s="505">
        <v>76.7</v>
      </c>
      <c r="D22" s="505">
        <v>77.3</v>
      </c>
      <c r="E22" s="505">
        <v>78.8</v>
      </c>
      <c r="F22" s="512">
        <v>80</v>
      </c>
      <c r="G22" s="512">
        <v>81.2</v>
      </c>
      <c r="H22" s="597">
        <f>総括男!I11</f>
        <v>82.928502759133039</v>
      </c>
      <c r="I22" s="500"/>
      <c r="J22" s="596">
        <v>80.7</v>
      </c>
      <c r="K22" s="505">
        <v>82.3</v>
      </c>
      <c r="L22" s="508">
        <v>83</v>
      </c>
      <c r="M22" s="508">
        <v>85</v>
      </c>
      <c r="N22" s="512">
        <v>86.9</v>
      </c>
      <c r="O22" s="512">
        <v>87</v>
      </c>
      <c r="P22" s="597">
        <f>総括女!I11</f>
        <v>87.696847502106223</v>
      </c>
      <c r="Q22" s="495"/>
    </row>
    <row r="23" spans="1:17" ht="18.95" customHeight="1">
      <c r="A23" s="615" t="s">
        <v>417</v>
      </c>
      <c r="B23" s="499">
        <v>74.3</v>
      </c>
      <c r="C23" s="505">
        <v>76.400000000000006</v>
      </c>
      <c r="D23" s="505">
        <v>77.400000000000006</v>
      </c>
      <c r="E23" s="505">
        <v>78.900000000000006</v>
      </c>
      <c r="F23" s="512">
        <v>80.099999999999994</v>
      </c>
      <c r="G23" s="512">
        <v>80.900000000000006</v>
      </c>
      <c r="H23" s="597">
        <f>総括男!I12</f>
        <v>82.701608992503338</v>
      </c>
      <c r="I23" s="500"/>
      <c r="J23" s="596">
        <v>80.5</v>
      </c>
      <c r="K23" s="505">
        <v>82.6</v>
      </c>
      <c r="L23" s="505">
        <v>84.2</v>
      </c>
      <c r="M23" s="505">
        <v>85.8</v>
      </c>
      <c r="N23" s="512">
        <v>86.5</v>
      </c>
      <c r="O23" s="512">
        <v>87.3</v>
      </c>
      <c r="P23" s="597">
        <f>総括女!I12</f>
        <v>88.429340173465491</v>
      </c>
      <c r="Q23" s="495"/>
    </row>
    <row r="24" spans="1:17" ht="18.95" customHeight="1">
      <c r="A24" s="616" t="s">
        <v>832</v>
      </c>
      <c r="B24" s="498">
        <v>75.2</v>
      </c>
      <c r="C24" s="513">
        <v>76.7</v>
      </c>
      <c r="D24" s="513">
        <v>77.400000000000006</v>
      </c>
      <c r="E24" s="513">
        <v>79.099999999999994</v>
      </c>
      <c r="F24" s="514">
        <v>80.400000000000006</v>
      </c>
      <c r="G24" s="514">
        <v>80.5</v>
      </c>
      <c r="H24" s="607">
        <f>総括男!I13</f>
        <v>83.28477961978102</v>
      </c>
      <c r="I24" s="500"/>
      <c r="J24" s="606">
        <v>81.900000000000006</v>
      </c>
      <c r="K24" s="513">
        <v>83.8</v>
      </c>
      <c r="L24" s="513">
        <v>84.8</v>
      </c>
      <c r="M24" s="513">
        <v>88.4</v>
      </c>
      <c r="N24" s="514">
        <v>88.7</v>
      </c>
      <c r="O24" s="514">
        <v>87.9</v>
      </c>
      <c r="P24" s="607">
        <f>総括女!I13</f>
        <v>89.691596792721967</v>
      </c>
      <c r="Q24" s="495"/>
    </row>
    <row r="25" spans="1:17" ht="18.95" customHeight="1">
      <c r="A25" s="615" t="s">
        <v>833</v>
      </c>
      <c r="B25" s="499">
        <v>74.5</v>
      </c>
      <c r="C25" s="505">
        <v>75.2</v>
      </c>
      <c r="D25" s="505">
        <v>76.599999999999994</v>
      </c>
      <c r="E25" s="505">
        <v>77.5</v>
      </c>
      <c r="F25" s="512">
        <v>78.5</v>
      </c>
      <c r="G25" s="512">
        <v>79.3</v>
      </c>
      <c r="H25" s="597">
        <f>総括男!I14</f>
        <v>80.135218597312388</v>
      </c>
      <c r="I25" s="500"/>
      <c r="J25" s="596">
        <v>80.3</v>
      </c>
      <c r="K25" s="505">
        <v>81.5</v>
      </c>
      <c r="L25" s="505">
        <v>82.2</v>
      </c>
      <c r="M25" s="508">
        <v>84</v>
      </c>
      <c r="N25" s="512">
        <v>85.4</v>
      </c>
      <c r="O25" s="512">
        <v>86</v>
      </c>
      <c r="P25" s="597">
        <f>総括女!I14</f>
        <v>86.840862803912501</v>
      </c>
      <c r="Q25" s="495"/>
    </row>
    <row r="26" spans="1:17" ht="18.95" customHeight="1">
      <c r="A26" s="615" t="s">
        <v>834</v>
      </c>
      <c r="B26" s="499">
        <v>74.5</v>
      </c>
      <c r="C26" s="505">
        <v>75.7</v>
      </c>
      <c r="D26" s="505">
        <v>75.5</v>
      </c>
      <c r="E26" s="505">
        <v>77.400000000000006</v>
      </c>
      <c r="F26" s="512">
        <v>78.599999999999994</v>
      </c>
      <c r="G26" s="512">
        <v>79.900000000000006</v>
      </c>
      <c r="H26" s="597">
        <f>総括男!I15</f>
        <v>81.220710640687486</v>
      </c>
      <c r="I26" s="500"/>
      <c r="J26" s="596">
        <v>80.400000000000006</v>
      </c>
      <c r="K26" s="505">
        <v>81.099999999999994</v>
      </c>
      <c r="L26" s="505">
        <v>84.1</v>
      </c>
      <c r="M26" s="508">
        <v>84</v>
      </c>
      <c r="N26" s="512">
        <v>85.5</v>
      </c>
      <c r="O26" s="512">
        <v>85.7</v>
      </c>
      <c r="P26" s="597">
        <f>総括女!I15</f>
        <v>86.7314278266293</v>
      </c>
      <c r="Q26" s="495"/>
    </row>
    <row r="27" spans="1:17" ht="18.95" customHeight="1">
      <c r="A27" s="615" t="s">
        <v>418</v>
      </c>
      <c r="B27" s="499">
        <v>74.3</v>
      </c>
      <c r="C27" s="505">
        <v>74.5</v>
      </c>
      <c r="D27" s="505">
        <v>76.400000000000006</v>
      </c>
      <c r="E27" s="505">
        <v>77.2</v>
      </c>
      <c r="F27" s="512">
        <v>78.3</v>
      </c>
      <c r="G27" s="512">
        <v>78.900000000000006</v>
      </c>
      <c r="H27" s="597">
        <f>総括男!I16</f>
        <v>79.710808884393202</v>
      </c>
      <c r="I27" s="500"/>
      <c r="J27" s="596">
        <v>80.3</v>
      </c>
      <c r="K27" s="505">
        <v>81.400000000000006</v>
      </c>
      <c r="L27" s="505">
        <v>82.6</v>
      </c>
      <c r="M27" s="505">
        <v>84.2</v>
      </c>
      <c r="N27" s="512">
        <v>85.4</v>
      </c>
      <c r="O27" s="512">
        <v>85.9</v>
      </c>
      <c r="P27" s="597">
        <f>総括女!I16</f>
        <v>86.139992444420898</v>
      </c>
      <c r="Q27" s="495"/>
    </row>
    <row r="28" spans="1:17" ht="18.95" customHeight="1">
      <c r="A28" s="615" t="s">
        <v>835</v>
      </c>
      <c r="B28" s="499">
        <v>74.400000000000006</v>
      </c>
      <c r="C28" s="505">
        <v>75.099999999999994</v>
      </c>
      <c r="D28" s="505">
        <v>75.5</v>
      </c>
      <c r="E28" s="505">
        <v>77.599999999999994</v>
      </c>
      <c r="F28" s="512">
        <v>78.599999999999994</v>
      </c>
      <c r="G28" s="512">
        <v>79.5</v>
      </c>
      <c r="H28" s="597">
        <f>総括男!I17</f>
        <v>80.053896391383134</v>
      </c>
      <c r="I28" s="500"/>
      <c r="J28" s="596">
        <v>80.5</v>
      </c>
      <c r="K28" s="508">
        <v>81</v>
      </c>
      <c r="L28" s="505">
        <v>81.400000000000006</v>
      </c>
      <c r="M28" s="505">
        <v>83.7</v>
      </c>
      <c r="N28" s="512">
        <v>85.5</v>
      </c>
      <c r="O28" s="512">
        <v>86.4</v>
      </c>
      <c r="P28" s="597">
        <f>総括女!I17</f>
        <v>87.291993942791649</v>
      </c>
      <c r="Q28" s="495"/>
    </row>
    <row r="29" spans="1:17" ht="18.95" customHeight="1">
      <c r="A29" s="615" t="s">
        <v>836</v>
      </c>
      <c r="B29" s="499">
        <v>74.2</v>
      </c>
      <c r="C29" s="505">
        <v>75.7</v>
      </c>
      <c r="D29" s="505">
        <v>75.8</v>
      </c>
      <c r="E29" s="505">
        <v>77.7</v>
      </c>
      <c r="F29" s="512">
        <v>78.099999999999994</v>
      </c>
      <c r="G29" s="512">
        <v>79.7</v>
      </c>
      <c r="H29" s="597">
        <f>総括男!I18</f>
        <v>80.00478741673362</v>
      </c>
      <c r="I29" s="500"/>
      <c r="J29" s="596">
        <v>80.3</v>
      </c>
      <c r="K29" s="505">
        <v>81.2</v>
      </c>
      <c r="L29" s="505">
        <v>81.8</v>
      </c>
      <c r="M29" s="505">
        <v>84.1</v>
      </c>
      <c r="N29" s="512">
        <v>85</v>
      </c>
      <c r="O29" s="512">
        <v>85.9</v>
      </c>
      <c r="P29" s="597">
        <f>総括女!I18</f>
        <v>87.309323777362579</v>
      </c>
      <c r="Q29" s="495"/>
    </row>
    <row r="30" spans="1:17" ht="18.95" customHeight="1">
      <c r="A30" s="611" t="s">
        <v>419</v>
      </c>
      <c r="B30" s="504">
        <v>74.599999999999994</v>
      </c>
      <c r="C30" s="510">
        <v>76.400000000000006</v>
      </c>
      <c r="D30" s="516">
        <v>76</v>
      </c>
      <c r="E30" s="510">
        <v>77.8</v>
      </c>
      <c r="F30" s="511">
        <v>78.900000000000006</v>
      </c>
      <c r="G30" s="511">
        <v>79.3</v>
      </c>
      <c r="H30" s="601">
        <f>総括男!I19</f>
        <v>79.914447124105251</v>
      </c>
      <c r="I30" s="500"/>
      <c r="J30" s="600">
        <v>80.400000000000006</v>
      </c>
      <c r="K30" s="510">
        <v>81.7</v>
      </c>
      <c r="L30" s="510">
        <v>81.8</v>
      </c>
      <c r="M30" s="510">
        <v>84.8</v>
      </c>
      <c r="N30" s="511">
        <v>85.5</v>
      </c>
      <c r="O30" s="511">
        <v>85.8</v>
      </c>
      <c r="P30" s="601">
        <f>総括女!I19</f>
        <v>87.756986236301898</v>
      </c>
      <c r="Q30" s="495"/>
    </row>
    <row r="31" spans="1:17" ht="18.95" customHeight="1">
      <c r="A31" s="612" t="s">
        <v>837</v>
      </c>
      <c r="B31" s="499">
        <v>75.099999999999994</v>
      </c>
      <c r="C31" s="505">
        <v>75.400000000000006</v>
      </c>
      <c r="D31" s="505">
        <v>74.8</v>
      </c>
      <c r="E31" s="508">
        <v>78</v>
      </c>
      <c r="F31" s="517"/>
      <c r="G31" s="517"/>
      <c r="H31" s="602"/>
      <c r="I31" s="500"/>
      <c r="J31" s="596">
        <v>80.3</v>
      </c>
      <c r="K31" s="505">
        <v>82.4</v>
      </c>
      <c r="L31" s="505">
        <v>82.3</v>
      </c>
      <c r="M31" s="505">
        <v>85.1</v>
      </c>
      <c r="N31" s="517"/>
      <c r="O31" s="517"/>
      <c r="P31" s="602"/>
      <c r="Q31" s="495"/>
    </row>
    <row r="32" spans="1:17" ht="18.95" customHeight="1">
      <c r="A32" s="615" t="s">
        <v>420</v>
      </c>
      <c r="B32" s="499">
        <v>75.099999999999994</v>
      </c>
      <c r="C32" s="505">
        <v>75.2</v>
      </c>
      <c r="D32" s="505">
        <v>76.400000000000006</v>
      </c>
      <c r="E32" s="505">
        <v>78.599999999999994</v>
      </c>
      <c r="F32" s="512">
        <v>79.3</v>
      </c>
      <c r="G32" s="512">
        <v>80.8</v>
      </c>
      <c r="H32" s="597">
        <f>総括男!I20</f>
        <v>82.006899972412057</v>
      </c>
      <c r="I32" s="500"/>
      <c r="J32" s="596">
        <v>80.400000000000006</v>
      </c>
      <c r="K32" s="505">
        <v>81.900000000000006</v>
      </c>
      <c r="L32" s="508">
        <v>83</v>
      </c>
      <c r="M32" s="505">
        <v>84.9</v>
      </c>
      <c r="N32" s="512">
        <v>86.1</v>
      </c>
      <c r="O32" s="512">
        <v>86.4</v>
      </c>
      <c r="P32" s="597">
        <f>総括女!I20</f>
        <v>88.335272767022346</v>
      </c>
      <c r="Q32" s="495"/>
    </row>
    <row r="33" spans="1:17" ht="18.95" customHeight="1">
      <c r="A33" s="612" t="s">
        <v>838</v>
      </c>
      <c r="B33" s="499">
        <v>75.3</v>
      </c>
      <c r="C33" s="505">
        <v>77.099999999999994</v>
      </c>
      <c r="D33" s="505">
        <v>76.099999999999994</v>
      </c>
      <c r="E33" s="505">
        <v>77.900000000000006</v>
      </c>
      <c r="F33" s="517"/>
      <c r="G33" s="517"/>
      <c r="H33" s="602"/>
      <c r="I33" s="500"/>
      <c r="J33" s="596">
        <v>81.400000000000006</v>
      </c>
      <c r="K33" s="505">
        <v>83.2</v>
      </c>
      <c r="L33" s="505">
        <v>83.8</v>
      </c>
      <c r="M33" s="505">
        <v>85.9</v>
      </c>
      <c r="N33" s="517"/>
      <c r="O33" s="517"/>
      <c r="P33" s="602"/>
      <c r="Q33" s="495"/>
    </row>
    <row r="34" spans="1:17" ht="18.95" customHeight="1">
      <c r="A34" s="615" t="s">
        <v>421</v>
      </c>
      <c r="B34" s="499">
        <v>74.5</v>
      </c>
      <c r="C34" s="505">
        <v>77.099999999999994</v>
      </c>
      <c r="D34" s="505">
        <v>75.5</v>
      </c>
      <c r="E34" s="505">
        <v>78.2</v>
      </c>
      <c r="F34" s="512">
        <v>78.599999999999994</v>
      </c>
      <c r="G34" s="512">
        <v>80</v>
      </c>
      <c r="H34" s="597">
        <f>総括男!I21</f>
        <v>82.002280197022969</v>
      </c>
      <c r="I34" s="500"/>
      <c r="J34" s="596">
        <v>80.5</v>
      </c>
      <c r="K34" s="505">
        <v>83.2</v>
      </c>
      <c r="L34" s="508">
        <v>83</v>
      </c>
      <c r="M34" s="505">
        <v>85.9</v>
      </c>
      <c r="N34" s="512">
        <v>86</v>
      </c>
      <c r="O34" s="512">
        <v>86.6</v>
      </c>
      <c r="P34" s="597">
        <f>総括女!I21</f>
        <v>87.324383277599452</v>
      </c>
      <c r="Q34" s="495"/>
    </row>
    <row r="35" spans="1:17" ht="18.95" customHeight="1">
      <c r="A35" s="615" t="s">
        <v>422</v>
      </c>
      <c r="B35" s="499">
        <v>74.8</v>
      </c>
      <c r="C35" s="505">
        <v>75.900000000000006</v>
      </c>
      <c r="D35" s="505">
        <v>76.599999999999994</v>
      </c>
      <c r="E35" s="505">
        <v>78.2</v>
      </c>
      <c r="F35" s="512">
        <v>78.400000000000006</v>
      </c>
      <c r="G35" s="512">
        <v>79.099999999999994</v>
      </c>
      <c r="H35" s="597">
        <f>総括男!I22</f>
        <v>81.265519868327573</v>
      </c>
      <c r="I35" s="500"/>
      <c r="J35" s="596">
        <v>80.599999999999994</v>
      </c>
      <c r="K35" s="505">
        <v>81.8</v>
      </c>
      <c r="L35" s="505">
        <v>82.7</v>
      </c>
      <c r="M35" s="505">
        <v>84.7</v>
      </c>
      <c r="N35" s="512">
        <v>85.5</v>
      </c>
      <c r="O35" s="512">
        <v>86.2</v>
      </c>
      <c r="P35" s="597">
        <f>総括女!I22</f>
        <v>87.567966911701873</v>
      </c>
      <c r="Q35" s="495"/>
    </row>
    <row r="36" spans="1:17" ht="18.95" customHeight="1">
      <c r="A36" s="615" t="s">
        <v>423</v>
      </c>
      <c r="B36" s="506"/>
      <c r="C36" s="518"/>
      <c r="D36" s="518"/>
      <c r="E36" s="518"/>
      <c r="F36" s="512">
        <v>78</v>
      </c>
      <c r="G36" s="512">
        <v>79.900000000000006</v>
      </c>
      <c r="H36" s="597">
        <f>総括男!I23</f>
        <v>81.708447032472691</v>
      </c>
      <c r="I36" s="500"/>
      <c r="J36" s="608"/>
      <c r="K36" s="518"/>
      <c r="L36" s="518"/>
      <c r="M36" s="518"/>
      <c r="N36" s="512">
        <v>85.3</v>
      </c>
      <c r="O36" s="512">
        <v>86.5</v>
      </c>
      <c r="P36" s="597">
        <f>総括女!I23</f>
        <v>87.826272788214652</v>
      </c>
      <c r="Q36" s="495"/>
    </row>
    <row r="37" spans="1:17" ht="18.95" customHeight="1">
      <c r="A37" s="612" t="s">
        <v>839</v>
      </c>
      <c r="B37" s="499">
        <v>74.400000000000006</v>
      </c>
      <c r="C37" s="505">
        <v>76.2</v>
      </c>
      <c r="D37" s="505">
        <v>76.400000000000006</v>
      </c>
      <c r="E37" s="505">
        <v>77.3</v>
      </c>
      <c r="F37" s="517"/>
      <c r="G37" s="517"/>
      <c r="H37" s="602"/>
      <c r="I37" s="500"/>
      <c r="J37" s="596">
        <v>80.900000000000006</v>
      </c>
      <c r="K37" s="505">
        <v>81.7</v>
      </c>
      <c r="L37" s="505">
        <v>82.2</v>
      </c>
      <c r="M37" s="505">
        <v>84.3</v>
      </c>
      <c r="N37" s="517"/>
      <c r="O37" s="517"/>
      <c r="P37" s="602"/>
      <c r="Q37" s="495"/>
    </row>
    <row r="38" spans="1:17" ht="18.95" customHeight="1">
      <c r="A38" s="612" t="s">
        <v>840</v>
      </c>
      <c r="B38" s="499">
        <v>75.599999999999994</v>
      </c>
      <c r="C38" s="505">
        <v>76.2</v>
      </c>
      <c r="D38" s="505">
        <v>76.2</v>
      </c>
      <c r="E38" s="505">
        <v>78.099999999999994</v>
      </c>
      <c r="F38" s="517"/>
      <c r="G38" s="517"/>
      <c r="H38" s="602"/>
      <c r="I38" s="500"/>
      <c r="J38" s="605">
        <v>81</v>
      </c>
      <c r="K38" s="505">
        <v>82.3</v>
      </c>
      <c r="L38" s="505">
        <v>83.2</v>
      </c>
      <c r="M38" s="505">
        <v>85.8</v>
      </c>
      <c r="N38" s="517"/>
      <c r="O38" s="517"/>
      <c r="P38" s="602"/>
      <c r="Q38" s="495"/>
    </row>
    <row r="39" spans="1:17" ht="18.95" customHeight="1">
      <c r="A39" s="612" t="s">
        <v>841</v>
      </c>
      <c r="B39" s="499">
        <v>75.5</v>
      </c>
      <c r="C39" s="505">
        <v>76.5</v>
      </c>
      <c r="D39" s="508">
        <v>76</v>
      </c>
      <c r="E39" s="505">
        <v>77.400000000000006</v>
      </c>
      <c r="F39" s="517"/>
      <c r="G39" s="517"/>
      <c r="H39" s="602"/>
      <c r="I39" s="500"/>
      <c r="J39" s="596">
        <v>80.900000000000006</v>
      </c>
      <c r="K39" s="505">
        <v>83.1</v>
      </c>
      <c r="L39" s="505">
        <v>82.6</v>
      </c>
      <c r="M39" s="505">
        <v>84.2</v>
      </c>
      <c r="N39" s="517"/>
      <c r="O39" s="517"/>
      <c r="P39" s="602"/>
      <c r="Q39" s="495"/>
    </row>
    <row r="40" spans="1:17" ht="18.95" customHeight="1">
      <c r="A40" s="615" t="s">
        <v>842</v>
      </c>
      <c r="B40" s="506"/>
      <c r="C40" s="518"/>
      <c r="D40" s="518"/>
      <c r="E40" s="519"/>
      <c r="F40" s="512">
        <v>78.900000000000006</v>
      </c>
      <c r="G40" s="512">
        <v>79.400000000000006</v>
      </c>
      <c r="H40" s="597">
        <f>総括男!I24</f>
        <v>82.005215542067106</v>
      </c>
      <c r="I40" s="500"/>
      <c r="J40" s="608"/>
      <c r="K40" s="518"/>
      <c r="L40" s="518"/>
      <c r="M40" s="518"/>
      <c r="N40" s="512">
        <v>85.3</v>
      </c>
      <c r="O40" s="512">
        <v>86.7</v>
      </c>
      <c r="P40" s="597">
        <f>総括女!I24</f>
        <v>88.146290619080602</v>
      </c>
      <c r="Q40" s="495"/>
    </row>
    <row r="41" spans="1:17" ht="18.95" customHeight="1">
      <c r="A41" s="612" t="s">
        <v>843</v>
      </c>
      <c r="B41" s="499">
        <v>74.7</v>
      </c>
      <c r="C41" s="505">
        <v>75.900000000000006</v>
      </c>
      <c r="D41" s="505">
        <v>76.2</v>
      </c>
      <c r="E41" s="505">
        <v>78.400000000000006</v>
      </c>
      <c r="F41" s="517"/>
      <c r="G41" s="517"/>
      <c r="H41" s="602"/>
      <c r="I41" s="500"/>
      <c r="J41" s="596">
        <v>80.7</v>
      </c>
      <c r="K41" s="505">
        <v>81.400000000000006</v>
      </c>
      <c r="L41" s="505">
        <v>82.4</v>
      </c>
      <c r="M41" s="505">
        <v>85.1</v>
      </c>
      <c r="N41" s="517"/>
      <c r="O41" s="517"/>
      <c r="P41" s="602"/>
      <c r="Q41" s="495"/>
    </row>
    <row r="42" spans="1:17" ht="18.95" customHeight="1">
      <c r="A42" s="612" t="s">
        <v>844</v>
      </c>
      <c r="B42" s="499">
        <v>75.400000000000006</v>
      </c>
      <c r="C42" s="508">
        <v>76</v>
      </c>
      <c r="D42" s="505">
        <v>75.599999999999994</v>
      </c>
      <c r="E42" s="505">
        <v>78.400000000000006</v>
      </c>
      <c r="F42" s="517"/>
      <c r="G42" s="517"/>
      <c r="H42" s="602"/>
      <c r="I42" s="500"/>
      <c r="J42" s="596">
        <v>80.7</v>
      </c>
      <c r="K42" s="505">
        <v>83.1</v>
      </c>
      <c r="L42" s="505">
        <v>82.9</v>
      </c>
      <c r="M42" s="505">
        <v>85.3</v>
      </c>
      <c r="N42" s="517"/>
      <c r="O42" s="517"/>
      <c r="P42" s="602"/>
      <c r="Q42" s="495"/>
    </row>
    <row r="43" spans="1:17" ht="18.95" customHeight="1">
      <c r="A43" s="614" t="s">
        <v>845</v>
      </c>
      <c r="B43" s="498">
        <v>75.2</v>
      </c>
      <c r="C43" s="513">
        <v>75.7</v>
      </c>
      <c r="D43" s="515">
        <v>76</v>
      </c>
      <c r="E43" s="513">
        <v>78.5</v>
      </c>
      <c r="F43" s="520"/>
      <c r="G43" s="520"/>
      <c r="H43" s="604"/>
      <c r="I43" s="500"/>
      <c r="J43" s="603">
        <v>81</v>
      </c>
      <c r="K43" s="513">
        <v>82.6</v>
      </c>
      <c r="L43" s="513">
        <v>81.2</v>
      </c>
      <c r="M43" s="515">
        <v>85</v>
      </c>
      <c r="N43" s="520"/>
      <c r="O43" s="520"/>
      <c r="P43" s="604"/>
      <c r="Q43" s="495"/>
    </row>
    <row r="44" spans="1:17" ht="18.95" customHeight="1">
      <c r="A44" s="615" t="s">
        <v>413</v>
      </c>
      <c r="B44" s="499">
        <v>73.900000000000006</v>
      </c>
      <c r="C44" s="505">
        <v>74.599999999999994</v>
      </c>
      <c r="D44" s="505">
        <v>75.7</v>
      </c>
      <c r="E44" s="505">
        <v>76.599999999999994</v>
      </c>
      <c r="F44" s="512">
        <v>77.900000000000006</v>
      </c>
      <c r="G44" s="512">
        <v>78.8</v>
      </c>
      <c r="H44" s="597">
        <f>総括男!I25</f>
        <v>76.988349439734961</v>
      </c>
      <c r="I44" s="500"/>
      <c r="J44" s="596">
        <v>80.099999999999994</v>
      </c>
      <c r="K44" s="505">
        <v>80.8</v>
      </c>
      <c r="L44" s="505">
        <v>82.6</v>
      </c>
      <c r="M44" s="505">
        <v>83.7</v>
      </c>
      <c r="N44" s="512">
        <v>84.9</v>
      </c>
      <c r="O44" s="512">
        <v>85.6</v>
      </c>
      <c r="P44" s="597">
        <f>総括女!I25</f>
        <v>84.944411084431152</v>
      </c>
      <c r="Q44" s="495"/>
    </row>
    <row r="45" spans="1:17" ht="18.95" customHeight="1">
      <c r="A45" s="612" t="s">
        <v>826</v>
      </c>
      <c r="B45" s="499">
        <v>72.2</v>
      </c>
      <c r="C45" s="505">
        <v>74.5</v>
      </c>
      <c r="D45" s="505">
        <v>74.8</v>
      </c>
      <c r="E45" s="505">
        <v>76.599999999999994</v>
      </c>
      <c r="F45" s="517"/>
      <c r="G45" s="517"/>
      <c r="H45" s="602"/>
      <c r="I45" s="500"/>
      <c r="J45" s="596">
        <v>79.5</v>
      </c>
      <c r="K45" s="505">
        <v>81.5</v>
      </c>
      <c r="L45" s="505">
        <v>81.8</v>
      </c>
      <c r="M45" s="508">
        <v>84</v>
      </c>
      <c r="N45" s="517"/>
      <c r="O45" s="517"/>
      <c r="P45" s="602"/>
      <c r="Q45" s="495"/>
    </row>
    <row r="46" spans="1:17" ht="18.95" customHeight="1">
      <c r="A46" s="612" t="s">
        <v>827</v>
      </c>
      <c r="B46" s="499">
        <v>75.099999999999994</v>
      </c>
      <c r="C46" s="505">
        <v>75.5</v>
      </c>
      <c r="D46" s="505">
        <v>75.099999999999994</v>
      </c>
      <c r="E46" s="505">
        <v>77.099999999999994</v>
      </c>
      <c r="F46" s="517"/>
      <c r="G46" s="517"/>
      <c r="H46" s="602"/>
      <c r="I46" s="500"/>
      <c r="J46" s="596">
        <v>80.599999999999994</v>
      </c>
      <c r="K46" s="505">
        <v>81.099999999999994</v>
      </c>
      <c r="L46" s="505">
        <v>82.6</v>
      </c>
      <c r="M46" s="505">
        <v>84.1</v>
      </c>
      <c r="N46" s="517"/>
      <c r="O46" s="517"/>
      <c r="P46" s="602"/>
      <c r="Q46" s="495"/>
    </row>
    <row r="47" spans="1:17" ht="18.95" customHeight="1">
      <c r="A47" s="612" t="s">
        <v>828</v>
      </c>
      <c r="B47" s="499">
        <v>75.3</v>
      </c>
      <c r="C47" s="505">
        <v>74.900000000000006</v>
      </c>
      <c r="D47" s="508">
        <v>76</v>
      </c>
      <c r="E47" s="508">
        <v>77</v>
      </c>
      <c r="F47" s="517"/>
      <c r="G47" s="517"/>
      <c r="H47" s="602"/>
      <c r="I47" s="500"/>
      <c r="J47" s="596">
        <v>80.7</v>
      </c>
      <c r="K47" s="505">
        <v>81.7</v>
      </c>
      <c r="L47" s="505">
        <v>83.1</v>
      </c>
      <c r="M47" s="508">
        <v>84</v>
      </c>
      <c r="N47" s="517"/>
      <c r="O47" s="517"/>
      <c r="P47" s="602"/>
      <c r="Q47" s="495"/>
    </row>
    <row r="48" spans="1:17" ht="18.95" customHeight="1">
      <c r="A48" s="612" t="s">
        <v>829</v>
      </c>
      <c r="B48" s="499">
        <v>74.099999999999994</v>
      </c>
      <c r="C48" s="505">
        <v>75.2</v>
      </c>
      <c r="D48" s="508">
        <v>76</v>
      </c>
      <c r="E48" s="505">
        <v>76.599999999999994</v>
      </c>
      <c r="F48" s="518"/>
      <c r="G48" s="518"/>
      <c r="H48" s="602"/>
      <c r="I48" s="500"/>
      <c r="J48" s="596">
        <v>80.8</v>
      </c>
      <c r="K48" s="505">
        <v>81.099999999999994</v>
      </c>
      <c r="L48" s="505">
        <v>82.4</v>
      </c>
      <c r="M48" s="505">
        <v>84.1</v>
      </c>
      <c r="N48" s="518"/>
      <c r="O48" s="518"/>
      <c r="P48" s="602"/>
      <c r="Q48" s="495"/>
    </row>
    <row r="49" spans="1:17" ht="19.5" customHeight="1">
      <c r="A49" s="615" t="s">
        <v>862</v>
      </c>
      <c r="B49" s="499">
        <v>74.7</v>
      </c>
      <c r="C49" s="508">
        <v>75</v>
      </c>
      <c r="D49" s="505">
        <v>75.3</v>
      </c>
      <c r="E49" s="505">
        <v>76.599999999999994</v>
      </c>
      <c r="F49" s="512">
        <v>78.400000000000006</v>
      </c>
      <c r="G49" s="512">
        <v>79.599999999999994</v>
      </c>
      <c r="H49" s="597">
        <f>総括男!I26</f>
        <v>80.636567382388677</v>
      </c>
      <c r="I49" s="500"/>
      <c r="J49" s="596">
        <v>79.900000000000006</v>
      </c>
      <c r="K49" s="505">
        <v>80.599999999999994</v>
      </c>
      <c r="L49" s="505">
        <v>82.8</v>
      </c>
      <c r="M49" s="508">
        <v>84</v>
      </c>
      <c r="N49" s="512">
        <v>85.4</v>
      </c>
      <c r="O49" s="512">
        <v>85.9</v>
      </c>
      <c r="P49" s="597">
        <f>総括女!I26</f>
        <v>86.840896226993692</v>
      </c>
      <c r="Q49" s="495"/>
    </row>
    <row r="50" spans="1:17" ht="18.75" customHeight="1">
      <c r="A50" s="615" t="s">
        <v>863</v>
      </c>
      <c r="B50" s="499">
        <v>74.900000000000006</v>
      </c>
      <c r="C50" s="505">
        <v>75.2</v>
      </c>
      <c r="D50" s="505">
        <v>75.8</v>
      </c>
      <c r="E50" s="505">
        <v>76.8</v>
      </c>
      <c r="F50" s="512">
        <v>78.7</v>
      </c>
      <c r="G50" s="512">
        <v>79.900000000000006</v>
      </c>
      <c r="H50" s="597">
        <f>総括男!I27</f>
        <v>81.651821964972441</v>
      </c>
      <c r="I50" s="500"/>
      <c r="J50" s="596">
        <v>80.599999999999994</v>
      </c>
      <c r="K50" s="505">
        <v>81.3</v>
      </c>
      <c r="L50" s="505">
        <v>82.9</v>
      </c>
      <c r="M50" s="505">
        <v>84.1</v>
      </c>
      <c r="N50" s="512">
        <v>85.6</v>
      </c>
      <c r="O50" s="512">
        <v>85.7</v>
      </c>
      <c r="P50" s="597">
        <f>総括女!I27</f>
        <v>88.747966388022803</v>
      </c>
      <c r="Q50" s="495"/>
    </row>
    <row r="51" spans="1:17" ht="18.75" customHeight="1">
      <c r="A51" s="615" t="s">
        <v>299</v>
      </c>
      <c r="B51" s="506"/>
      <c r="C51" s="518"/>
      <c r="D51" s="518"/>
      <c r="E51" s="518"/>
      <c r="F51" s="505">
        <v>77.8</v>
      </c>
      <c r="G51" s="505">
        <v>79.8</v>
      </c>
      <c r="H51" s="597">
        <f>総括男!I28</f>
        <v>81.905160790694183</v>
      </c>
      <c r="I51" s="500"/>
      <c r="J51" s="608"/>
      <c r="K51" s="518"/>
      <c r="L51" s="518"/>
      <c r="M51" s="518"/>
      <c r="N51" s="505">
        <v>85.5</v>
      </c>
      <c r="O51" s="505">
        <v>86.7</v>
      </c>
      <c r="P51" s="597">
        <f>総括女!I28</f>
        <v>89.888069363411461</v>
      </c>
      <c r="Q51" s="495"/>
    </row>
    <row r="52" spans="1:17" ht="18.75" customHeight="1">
      <c r="A52" s="612" t="s">
        <v>864</v>
      </c>
      <c r="B52" s="499">
        <v>73.900000000000006</v>
      </c>
      <c r="C52" s="505">
        <v>75.3</v>
      </c>
      <c r="D52" s="505">
        <v>75.5</v>
      </c>
      <c r="E52" s="505">
        <v>76.900000000000006</v>
      </c>
      <c r="F52" s="517"/>
      <c r="G52" s="517"/>
      <c r="H52" s="602"/>
      <c r="I52" s="500"/>
      <c r="J52" s="596">
        <v>80.599999999999994</v>
      </c>
      <c r="K52" s="505">
        <v>81.599999999999994</v>
      </c>
      <c r="L52" s="505">
        <v>82.3</v>
      </c>
      <c r="M52" s="505">
        <v>83.7</v>
      </c>
      <c r="N52" s="517"/>
      <c r="O52" s="517"/>
      <c r="P52" s="602"/>
      <c r="Q52" s="495"/>
    </row>
    <row r="53" spans="1:17" ht="18.75" customHeight="1">
      <c r="A53" s="612" t="s">
        <v>865</v>
      </c>
      <c r="B53" s="499">
        <v>74.8</v>
      </c>
      <c r="C53" s="505">
        <v>74.599999999999994</v>
      </c>
      <c r="D53" s="508">
        <v>76</v>
      </c>
      <c r="E53" s="505">
        <v>76.8</v>
      </c>
      <c r="F53" s="517"/>
      <c r="G53" s="517"/>
      <c r="H53" s="602"/>
      <c r="I53" s="500"/>
      <c r="J53" s="596">
        <v>81.2</v>
      </c>
      <c r="K53" s="505">
        <v>80.900000000000006</v>
      </c>
      <c r="L53" s="505">
        <v>82.3</v>
      </c>
      <c r="M53" s="505">
        <v>83.6</v>
      </c>
      <c r="N53" s="517"/>
      <c r="O53" s="517"/>
      <c r="P53" s="602"/>
      <c r="Q53" s="495"/>
    </row>
    <row r="54" spans="1:17" ht="19.5" customHeight="1">
      <c r="A54" s="611" t="s">
        <v>859</v>
      </c>
      <c r="B54" s="504">
        <v>74.3</v>
      </c>
      <c r="C54" s="510">
        <v>74.599999999999994</v>
      </c>
      <c r="D54" s="510">
        <v>75.7</v>
      </c>
      <c r="E54" s="510">
        <v>77.5</v>
      </c>
      <c r="F54" s="511">
        <v>77.8</v>
      </c>
      <c r="G54" s="511">
        <v>79.5</v>
      </c>
      <c r="H54" s="601">
        <f>総括男!I29</f>
        <v>81.768467883153377</v>
      </c>
      <c r="I54" s="500"/>
      <c r="J54" s="600">
        <v>80.3</v>
      </c>
      <c r="K54" s="510">
        <v>81.8</v>
      </c>
      <c r="L54" s="510">
        <v>82.7</v>
      </c>
      <c r="M54" s="510">
        <v>84.2</v>
      </c>
      <c r="N54" s="511">
        <v>85.6</v>
      </c>
      <c r="O54" s="511">
        <v>86.9</v>
      </c>
      <c r="P54" s="601">
        <f>総括女!I29</f>
        <v>87.29904226689402</v>
      </c>
      <c r="Q54" s="495"/>
    </row>
    <row r="55" spans="1:17" ht="19.5" customHeight="1">
      <c r="A55" s="615" t="s">
        <v>860</v>
      </c>
      <c r="B55" s="499">
        <v>74.400000000000006</v>
      </c>
      <c r="C55" s="505">
        <v>75.5</v>
      </c>
      <c r="D55" s="505">
        <v>76.599999999999994</v>
      </c>
      <c r="E55" s="505">
        <v>77.2</v>
      </c>
      <c r="F55" s="512">
        <v>79.099999999999994</v>
      </c>
      <c r="G55" s="512">
        <v>79</v>
      </c>
      <c r="H55" s="597">
        <f>総括男!I30</f>
        <v>81.145098797049684</v>
      </c>
      <c r="I55" s="500"/>
      <c r="J55" s="596">
        <v>80.5</v>
      </c>
      <c r="K55" s="505">
        <v>81.400000000000006</v>
      </c>
      <c r="L55" s="505">
        <v>83.1</v>
      </c>
      <c r="M55" s="505">
        <v>84.6</v>
      </c>
      <c r="N55" s="512">
        <v>86</v>
      </c>
      <c r="O55" s="512">
        <v>86</v>
      </c>
      <c r="P55" s="597">
        <f>総括女!I30</f>
        <v>87.782461311617553</v>
      </c>
      <c r="Q55" s="495"/>
    </row>
    <row r="56" spans="1:17" ht="18.95" customHeight="1">
      <c r="A56" s="615" t="s">
        <v>424</v>
      </c>
      <c r="B56" s="506"/>
      <c r="C56" s="518"/>
      <c r="D56" s="518"/>
      <c r="E56" s="518"/>
      <c r="F56" s="512">
        <v>77.599999999999994</v>
      </c>
      <c r="G56" s="512">
        <v>79</v>
      </c>
      <c r="H56" s="597">
        <f>総括男!I31</f>
        <v>79.815804879472353</v>
      </c>
      <c r="I56" s="500"/>
      <c r="J56" s="608"/>
      <c r="K56" s="518"/>
      <c r="L56" s="518"/>
      <c r="M56" s="518"/>
      <c r="N56" s="512">
        <v>85.7</v>
      </c>
      <c r="O56" s="512">
        <v>86</v>
      </c>
      <c r="P56" s="597">
        <f>総括女!I31</f>
        <v>86.531755034309384</v>
      </c>
      <c r="Q56" s="495"/>
    </row>
    <row r="57" spans="1:17" ht="18.95" customHeight="1">
      <c r="A57" s="612" t="s">
        <v>846</v>
      </c>
      <c r="B57" s="499">
        <v>74.099999999999994</v>
      </c>
      <c r="C57" s="505">
        <v>74.7</v>
      </c>
      <c r="D57" s="505">
        <v>75.7</v>
      </c>
      <c r="E57" s="505">
        <v>77.5</v>
      </c>
      <c r="F57" s="518"/>
      <c r="G57" s="518"/>
      <c r="H57" s="602"/>
      <c r="I57" s="500"/>
      <c r="J57" s="596">
        <v>79.599999999999994</v>
      </c>
      <c r="K57" s="505">
        <v>81.400000000000006</v>
      </c>
      <c r="L57" s="505">
        <v>81.3</v>
      </c>
      <c r="M57" s="505">
        <v>84.1</v>
      </c>
      <c r="N57" s="518"/>
      <c r="O57" s="518"/>
      <c r="P57" s="602"/>
      <c r="Q57" s="495"/>
    </row>
    <row r="58" spans="1:17" ht="18.95" customHeight="1">
      <c r="A58" s="612" t="s">
        <v>847</v>
      </c>
      <c r="B58" s="499">
        <v>74.3</v>
      </c>
      <c r="C58" s="505">
        <v>74.599999999999994</v>
      </c>
      <c r="D58" s="505">
        <v>75.599999999999994</v>
      </c>
      <c r="E58" s="505">
        <v>77.3</v>
      </c>
      <c r="F58" s="518"/>
      <c r="G58" s="518"/>
      <c r="H58" s="602"/>
      <c r="I58" s="500"/>
      <c r="J58" s="596">
        <v>80.3</v>
      </c>
      <c r="K58" s="505">
        <v>81.3</v>
      </c>
      <c r="L58" s="505">
        <v>82.5</v>
      </c>
      <c r="M58" s="505">
        <v>83.5</v>
      </c>
      <c r="N58" s="518"/>
      <c r="O58" s="518"/>
      <c r="P58" s="602"/>
      <c r="Q58" s="495"/>
    </row>
    <row r="59" spans="1:17" ht="18.95" customHeight="1">
      <c r="A59" s="612" t="s">
        <v>848</v>
      </c>
      <c r="B59" s="499">
        <v>74.5</v>
      </c>
      <c r="C59" s="505">
        <v>74.900000000000006</v>
      </c>
      <c r="D59" s="505">
        <v>75.7</v>
      </c>
      <c r="E59" s="505">
        <v>76.3</v>
      </c>
      <c r="F59" s="518"/>
      <c r="G59" s="518"/>
      <c r="H59" s="602"/>
      <c r="I59" s="500"/>
      <c r="J59" s="596">
        <v>80.7</v>
      </c>
      <c r="K59" s="505">
        <v>80.7</v>
      </c>
      <c r="L59" s="505">
        <v>81.400000000000006</v>
      </c>
      <c r="M59" s="505">
        <v>85.1</v>
      </c>
      <c r="N59" s="518"/>
      <c r="O59" s="518"/>
      <c r="P59" s="602"/>
      <c r="Q59" s="495"/>
    </row>
    <row r="60" spans="1:17" ht="18.95" customHeight="1">
      <c r="A60" s="612" t="s">
        <v>849</v>
      </c>
      <c r="B60" s="501">
        <v>74</v>
      </c>
      <c r="C60" s="505">
        <v>74.599999999999994</v>
      </c>
      <c r="D60" s="505">
        <v>74.900000000000006</v>
      </c>
      <c r="E60" s="505">
        <v>76.8</v>
      </c>
      <c r="F60" s="518"/>
      <c r="G60" s="518"/>
      <c r="H60" s="602"/>
      <c r="I60" s="500"/>
      <c r="J60" s="596">
        <v>81.099999999999994</v>
      </c>
      <c r="K60" s="505">
        <v>80.599999999999994</v>
      </c>
      <c r="L60" s="505">
        <v>81.900000000000006</v>
      </c>
      <c r="M60" s="505">
        <v>83.8</v>
      </c>
      <c r="N60" s="518"/>
      <c r="O60" s="518"/>
      <c r="P60" s="602"/>
      <c r="Q60" s="495"/>
    </row>
    <row r="61" spans="1:17" ht="18.95" customHeight="1">
      <c r="A61" s="615" t="s">
        <v>297</v>
      </c>
      <c r="B61" s="506"/>
      <c r="C61" s="518"/>
      <c r="D61" s="518"/>
      <c r="E61" s="518"/>
      <c r="F61" s="512">
        <v>78.2</v>
      </c>
      <c r="G61" s="512">
        <v>78.7</v>
      </c>
      <c r="H61" s="597">
        <f>総括男!I32</f>
        <v>79.202751844292337</v>
      </c>
      <c r="I61" s="500"/>
      <c r="J61" s="608"/>
      <c r="K61" s="518"/>
      <c r="L61" s="518"/>
      <c r="M61" s="518"/>
      <c r="N61" s="512">
        <v>85.5</v>
      </c>
      <c r="O61" s="512">
        <v>85.9</v>
      </c>
      <c r="P61" s="597">
        <f>総括女!I32</f>
        <v>86.601106765650641</v>
      </c>
      <c r="Q61" s="495"/>
    </row>
    <row r="62" spans="1:17" ht="18.95" customHeight="1">
      <c r="A62" s="612" t="s">
        <v>850</v>
      </c>
      <c r="B62" s="499">
        <v>74.599999999999994</v>
      </c>
      <c r="C62" s="505">
        <v>74.3</v>
      </c>
      <c r="D62" s="505">
        <v>75.2</v>
      </c>
      <c r="E62" s="505">
        <v>76.900000000000006</v>
      </c>
      <c r="F62" s="517"/>
      <c r="G62" s="517"/>
      <c r="H62" s="602"/>
      <c r="I62" s="500"/>
      <c r="J62" s="596">
        <v>80.5</v>
      </c>
      <c r="K62" s="505">
        <v>81.3</v>
      </c>
      <c r="L62" s="505">
        <v>82.8</v>
      </c>
      <c r="M62" s="505">
        <v>83.4</v>
      </c>
      <c r="N62" s="517"/>
      <c r="O62" s="517"/>
      <c r="P62" s="602"/>
      <c r="Q62" s="495"/>
    </row>
    <row r="63" spans="1:17" ht="18.95" customHeight="1">
      <c r="A63" s="612" t="s">
        <v>851</v>
      </c>
      <c r="B63" s="499">
        <v>73.400000000000006</v>
      </c>
      <c r="C63" s="505">
        <v>74.599999999999994</v>
      </c>
      <c r="D63" s="508">
        <v>76</v>
      </c>
      <c r="E63" s="505">
        <v>76.099999999999994</v>
      </c>
      <c r="F63" s="517"/>
      <c r="G63" s="517"/>
      <c r="H63" s="602"/>
      <c r="I63" s="500"/>
      <c r="J63" s="596">
        <v>79.900000000000006</v>
      </c>
      <c r="K63" s="505">
        <v>81.2</v>
      </c>
      <c r="L63" s="508">
        <v>82</v>
      </c>
      <c r="M63" s="505">
        <v>83.7</v>
      </c>
      <c r="N63" s="517"/>
      <c r="O63" s="517"/>
      <c r="P63" s="602"/>
      <c r="Q63" s="495"/>
    </row>
    <row r="64" spans="1:17" ht="18.95" customHeight="1">
      <c r="A64" s="612" t="s">
        <v>852</v>
      </c>
      <c r="B64" s="499">
        <v>73.599999999999994</v>
      </c>
      <c r="C64" s="505">
        <v>74.8</v>
      </c>
      <c r="D64" s="505">
        <v>75.3</v>
      </c>
      <c r="E64" s="505">
        <v>76.8</v>
      </c>
      <c r="F64" s="517"/>
      <c r="G64" s="517"/>
      <c r="H64" s="602"/>
      <c r="I64" s="500"/>
      <c r="J64" s="596">
        <v>79.8</v>
      </c>
      <c r="K64" s="505">
        <v>81.8</v>
      </c>
      <c r="L64" s="505">
        <v>82.2</v>
      </c>
      <c r="M64" s="505">
        <v>84.1</v>
      </c>
      <c r="N64" s="517"/>
      <c r="O64" s="517"/>
      <c r="P64" s="602"/>
      <c r="Q64" s="495"/>
    </row>
    <row r="65" spans="1:17" ht="18.95" customHeight="1">
      <c r="A65" s="612" t="s">
        <v>853</v>
      </c>
      <c r="B65" s="499">
        <v>75.400000000000006</v>
      </c>
      <c r="C65" s="505">
        <v>75.3</v>
      </c>
      <c r="D65" s="505">
        <v>76.599999999999994</v>
      </c>
      <c r="E65" s="505">
        <v>77.400000000000006</v>
      </c>
      <c r="F65" s="517"/>
      <c r="G65" s="517"/>
      <c r="H65" s="602"/>
      <c r="I65" s="500"/>
      <c r="J65" s="596">
        <v>80.099999999999994</v>
      </c>
      <c r="K65" s="505">
        <v>80.7</v>
      </c>
      <c r="L65" s="505">
        <v>82.7</v>
      </c>
      <c r="M65" s="505">
        <v>84.9</v>
      </c>
      <c r="N65" s="517"/>
      <c r="O65" s="517"/>
      <c r="P65" s="602"/>
      <c r="Q65" s="495"/>
    </row>
    <row r="66" spans="1:17" ht="18.95" customHeight="1">
      <c r="A66" s="615" t="s">
        <v>854</v>
      </c>
      <c r="B66" s="501">
        <v>75</v>
      </c>
      <c r="C66" s="505">
        <v>75.3</v>
      </c>
      <c r="D66" s="505">
        <v>75.900000000000006</v>
      </c>
      <c r="E66" s="505">
        <v>77.5</v>
      </c>
      <c r="F66" s="505">
        <v>78.900000000000006</v>
      </c>
      <c r="G66" s="505">
        <v>79.599999999999994</v>
      </c>
      <c r="H66" s="597">
        <f>総括男!I33</f>
        <v>81.062051827173136</v>
      </c>
      <c r="I66" s="500"/>
      <c r="J66" s="596">
        <v>80.599999999999994</v>
      </c>
      <c r="K66" s="505">
        <v>80.599999999999994</v>
      </c>
      <c r="L66" s="505">
        <v>82.2</v>
      </c>
      <c r="M66" s="505">
        <v>84.1</v>
      </c>
      <c r="N66" s="505">
        <v>85.5</v>
      </c>
      <c r="O66" s="505">
        <v>86.2</v>
      </c>
      <c r="P66" s="597">
        <f>総括女!I33</f>
        <v>89.877715673152437</v>
      </c>
      <c r="Q66" s="495"/>
    </row>
    <row r="67" spans="1:17" ht="19.5" customHeight="1">
      <c r="A67" s="615" t="s">
        <v>861</v>
      </c>
      <c r="B67" s="499">
        <v>74.2</v>
      </c>
      <c r="C67" s="505">
        <v>74.7</v>
      </c>
      <c r="D67" s="505">
        <v>75.400000000000006</v>
      </c>
      <c r="E67" s="505">
        <v>76.7</v>
      </c>
      <c r="F67" s="505">
        <v>78.400000000000006</v>
      </c>
      <c r="G67" s="505">
        <v>79.400000000000006</v>
      </c>
      <c r="H67" s="597">
        <f>総括男!I34</f>
        <v>81.565168082898367</v>
      </c>
      <c r="I67" s="500"/>
      <c r="J67" s="596">
        <v>80.599999999999994</v>
      </c>
      <c r="K67" s="505">
        <v>81.2</v>
      </c>
      <c r="L67" s="505">
        <v>82.9</v>
      </c>
      <c r="M67" s="505">
        <v>84.6</v>
      </c>
      <c r="N67" s="505">
        <v>86.2</v>
      </c>
      <c r="O67" s="505">
        <v>85.4</v>
      </c>
      <c r="P67" s="597">
        <f>総括女!I34</f>
        <v>86.318911297705654</v>
      </c>
      <c r="Q67" s="495"/>
    </row>
    <row r="68" spans="1:17" ht="18.95" customHeight="1">
      <c r="A68" s="615" t="s">
        <v>855</v>
      </c>
      <c r="B68" s="501">
        <v>74</v>
      </c>
      <c r="C68" s="505">
        <v>74.7</v>
      </c>
      <c r="D68" s="505">
        <v>75.400000000000006</v>
      </c>
      <c r="E68" s="505">
        <v>77.7</v>
      </c>
      <c r="F68" s="505">
        <v>78.099999999999994</v>
      </c>
      <c r="G68" s="505">
        <v>80.099999999999994</v>
      </c>
      <c r="H68" s="597">
        <f>総括男!I35</f>
        <v>79.813838945415853</v>
      </c>
      <c r="I68" s="500"/>
      <c r="J68" s="596">
        <v>79.8</v>
      </c>
      <c r="K68" s="505">
        <v>81.8</v>
      </c>
      <c r="L68" s="505">
        <v>82.7</v>
      </c>
      <c r="M68" s="505">
        <v>83.8</v>
      </c>
      <c r="N68" s="505">
        <v>86.1</v>
      </c>
      <c r="O68" s="505">
        <v>86.6</v>
      </c>
      <c r="P68" s="597">
        <f>総括女!I35</f>
        <v>87.413167012874709</v>
      </c>
      <c r="Q68" s="495"/>
    </row>
    <row r="69" spans="1:17" ht="18.95" customHeight="1">
      <c r="A69" s="612" t="s">
        <v>856</v>
      </c>
      <c r="B69" s="499">
        <v>74.400000000000006</v>
      </c>
      <c r="C69" s="505">
        <v>75.400000000000006</v>
      </c>
      <c r="D69" s="505">
        <v>75.900000000000006</v>
      </c>
      <c r="E69" s="505">
        <v>77.3</v>
      </c>
      <c r="F69" s="518"/>
      <c r="G69" s="518"/>
      <c r="H69" s="602"/>
      <c r="I69" s="500"/>
      <c r="J69" s="605">
        <v>80</v>
      </c>
      <c r="K69" s="505">
        <v>81.400000000000006</v>
      </c>
      <c r="L69" s="505">
        <v>82.3</v>
      </c>
      <c r="M69" s="505">
        <v>84.2</v>
      </c>
      <c r="N69" s="518"/>
      <c r="O69" s="518"/>
      <c r="P69" s="602"/>
      <c r="Q69" s="495"/>
    </row>
    <row r="70" spans="1:17" ht="18.95" customHeight="1">
      <c r="A70" s="612" t="s">
        <v>857</v>
      </c>
      <c r="B70" s="499">
        <v>74.5</v>
      </c>
      <c r="C70" s="505">
        <v>74.7</v>
      </c>
      <c r="D70" s="505">
        <v>75.8</v>
      </c>
      <c r="E70" s="505">
        <v>77.3</v>
      </c>
      <c r="F70" s="518"/>
      <c r="G70" s="518"/>
      <c r="H70" s="602"/>
      <c r="I70" s="500"/>
      <c r="J70" s="596">
        <v>80.7</v>
      </c>
      <c r="K70" s="505">
        <v>81.7</v>
      </c>
      <c r="L70" s="505">
        <v>83.4</v>
      </c>
      <c r="M70" s="505">
        <v>84.4</v>
      </c>
      <c r="N70" s="518"/>
      <c r="O70" s="518"/>
      <c r="P70" s="602"/>
      <c r="Q70" s="495"/>
    </row>
    <row r="71" spans="1:17" ht="18.95" customHeight="1">
      <c r="A71" s="614" t="s">
        <v>858</v>
      </c>
      <c r="B71" s="498">
        <v>74.900000000000006</v>
      </c>
      <c r="C71" s="513">
        <v>74.5</v>
      </c>
      <c r="D71" s="513">
        <v>75.599999999999994</v>
      </c>
      <c r="E71" s="513">
        <v>76.900000000000006</v>
      </c>
      <c r="F71" s="521"/>
      <c r="G71" s="521"/>
      <c r="H71" s="604"/>
      <c r="I71" s="500"/>
      <c r="J71" s="606">
        <v>80.8</v>
      </c>
      <c r="K71" s="513">
        <v>81.7</v>
      </c>
      <c r="L71" s="513">
        <v>82.1</v>
      </c>
      <c r="M71" s="513">
        <v>84.2</v>
      </c>
      <c r="N71" s="521"/>
      <c r="O71" s="521"/>
      <c r="P71" s="604"/>
      <c r="Q71" s="495"/>
    </row>
    <row r="72" spans="1:17" ht="18.75" customHeight="1">
      <c r="A72" s="611" t="s">
        <v>866</v>
      </c>
      <c r="B72" s="504">
        <v>74.8</v>
      </c>
      <c r="C72" s="510">
        <v>76.5</v>
      </c>
      <c r="D72" s="510">
        <v>76.8</v>
      </c>
      <c r="E72" s="510">
        <v>78.2</v>
      </c>
      <c r="F72" s="511">
        <v>78.8</v>
      </c>
      <c r="G72" s="511">
        <v>79.2</v>
      </c>
      <c r="H72" s="601">
        <f>総括男!I36</f>
        <v>79.623137195776167</v>
      </c>
      <c r="I72" s="500"/>
      <c r="J72" s="600">
        <v>80.900000000000006</v>
      </c>
      <c r="K72" s="510">
        <v>82.8</v>
      </c>
      <c r="L72" s="510">
        <v>83.3</v>
      </c>
      <c r="M72" s="510">
        <v>84.7</v>
      </c>
      <c r="N72" s="511">
        <v>85.9</v>
      </c>
      <c r="O72" s="511">
        <v>85.8</v>
      </c>
      <c r="P72" s="601">
        <f>総括女!I36</f>
        <v>87.155433459125177</v>
      </c>
      <c r="Q72" s="495"/>
    </row>
    <row r="73" spans="1:17" ht="18.75" customHeight="1">
      <c r="A73" s="612" t="s">
        <v>867</v>
      </c>
      <c r="B73" s="499">
        <v>74.2</v>
      </c>
      <c r="C73" s="505">
        <v>75.2</v>
      </c>
      <c r="D73" s="505">
        <v>76.099999999999994</v>
      </c>
      <c r="E73" s="505">
        <v>76.2</v>
      </c>
      <c r="F73" s="518"/>
      <c r="G73" s="518"/>
      <c r="H73" s="602"/>
      <c r="I73" s="500"/>
      <c r="J73" s="596">
        <v>81.400000000000006</v>
      </c>
      <c r="K73" s="505">
        <v>82.6</v>
      </c>
      <c r="L73" s="505">
        <v>82.4</v>
      </c>
      <c r="M73" s="505">
        <v>84.6</v>
      </c>
      <c r="N73" s="518"/>
      <c r="O73" s="518"/>
      <c r="P73" s="602"/>
      <c r="Q73" s="495"/>
    </row>
    <row r="74" spans="1:17" ht="18.75" customHeight="1">
      <c r="A74" s="612" t="s">
        <v>868</v>
      </c>
      <c r="B74" s="499">
        <v>75.099999999999994</v>
      </c>
      <c r="C74" s="505">
        <v>75.599999999999994</v>
      </c>
      <c r="D74" s="505">
        <v>75.900000000000006</v>
      </c>
      <c r="E74" s="505">
        <v>77.400000000000006</v>
      </c>
      <c r="F74" s="518"/>
      <c r="G74" s="518"/>
      <c r="H74" s="602"/>
      <c r="I74" s="500"/>
      <c r="J74" s="596">
        <v>81.099999999999994</v>
      </c>
      <c r="K74" s="505">
        <v>82.6</v>
      </c>
      <c r="L74" s="505">
        <v>82.9</v>
      </c>
      <c r="M74" s="505">
        <v>84.2</v>
      </c>
      <c r="N74" s="518"/>
      <c r="O74" s="518"/>
      <c r="P74" s="602"/>
      <c r="Q74" s="495"/>
    </row>
    <row r="75" spans="1:17" ht="18.75" customHeight="1">
      <c r="A75" s="612" t="s">
        <v>869</v>
      </c>
      <c r="B75" s="501">
        <v>76</v>
      </c>
      <c r="C75" s="505">
        <v>76.7</v>
      </c>
      <c r="D75" s="505">
        <v>76.5</v>
      </c>
      <c r="E75" s="505">
        <v>78.099999999999994</v>
      </c>
      <c r="F75" s="518"/>
      <c r="G75" s="518"/>
      <c r="H75" s="602"/>
      <c r="I75" s="500"/>
      <c r="J75" s="605">
        <v>81</v>
      </c>
      <c r="K75" s="505">
        <v>83.6</v>
      </c>
      <c r="L75" s="508">
        <v>83</v>
      </c>
      <c r="M75" s="505">
        <v>85.6</v>
      </c>
      <c r="N75" s="518"/>
      <c r="O75" s="518"/>
      <c r="P75" s="602"/>
      <c r="Q75" s="495"/>
    </row>
    <row r="76" spans="1:17" ht="18.75" customHeight="1">
      <c r="A76" s="612" t="s">
        <v>870</v>
      </c>
      <c r="B76" s="499">
        <v>76.2</v>
      </c>
      <c r="C76" s="508">
        <v>77</v>
      </c>
      <c r="D76" s="505">
        <v>76.400000000000006</v>
      </c>
      <c r="E76" s="505">
        <v>78.599999999999994</v>
      </c>
      <c r="F76" s="518"/>
      <c r="G76" s="518"/>
      <c r="H76" s="602"/>
      <c r="I76" s="500"/>
      <c r="J76" s="596">
        <v>81.7</v>
      </c>
      <c r="K76" s="505">
        <v>82.2</v>
      </c>
      <c r="L76" s="508">
        <v>83</v>
      </c>
      <c r="M76" s="508">
        <v>86</v>
      </c>
      <c r="N76" s="519"/>
      <c r="O76" s="519"/>
      <c r="P76" s="602"/>
      <c r="Q76" s="495"/>
    </row>
    <row r="77" spans="1:17" ht="18.75" customHeight="1">
      <c r="A77" s="612" t="s">
        <v>871</v>
      </c>
      <c r="B77" s="499">
        <v>76.2</v>
      </c>
      <c r="C77" s="505">
        <v>75.5</v>
      </c>
      <c r="D77" s="505">
        <v>76.400000000000006</v>
      </c>
      <c r="E77" s="505">
        <v>78.900000000000006</v>
      </c>
      <c r="F77" s="518"/>
      <c r="G77" s="518"/>
      <c r="H77" s="602"/>
      <c r="I77" s="500"/>
      <c r="J77" s="596">
        <v>81.400000000000006</v>
      </c>
      <c r="K77" s="505">
        <v>82.6</v>
      </c>
      <c r="L77" s="505">
        <v>82.1</v>
      </c>
      <c r="M77" s="505">
        <v>84.7</v>
      </c>
      <c r="N77" s="518"/>
      <c r="O77" s="518"/>
      <c r="P77" s="602"/>
      <c r="Q77" s="495"/>
    </row>
    <row r="78" spans="1:17" ht="18.75" customHeight="1">
      <c r="A78" s="615" t="s">
        <v>879</v>
      </c>
      <c r="B78" s="506"/>
      <c r="C78" s="518"/>
      <c r="D78" s="518"/>
      <c r="E78" s="518"/>
      <c r="F78" s="512">
        <v>78.900000000000006</v>
      </c>
      <c r="G78" s="512">
        <v>79.8</v>
      </c>
      <c r="H78" s="597">
        <f>総括男!I37</f>
        <v>80.448197671295489</v>
      </c>
      <c r="I78" s="500"/>
      <c r="J78" s="608"/>
      <c r="K78" s="518"/>
      <c r="L78" s="518"/>
      <c r="M78" s="518"/>
      <c r="N78" s="512">
        <v>85.9</v>
      </c>
      <c r="O78" s="512">
        <v>86.6</v>
      </c>
      <c r="P78" s="597">
        <f>総括女!I37</f>
        <v>88.479587611252398</v>
      </c>
      <c r="Q78" s="495"/>
    </row>
    <row r="79" spans="1:17" ht="18.75" customHeight="1">
      <c r="A79" s="612" t="s">
        <v>880</v>
      </c>
      <c r="B79" s="501">
        <v>76</v>
      </c>
      <c r="C79" s="505">
        <v>76.900000000000006</v>
      </c>
      <c r="D79" s="505">
        <v>76.900000000000006</v>
      </c>
      <c r="E79" s="505">
        <v>76.900000000000006</v>
      </c>
      <c r="F79" s="518"/>
      <c r="G79" s="518"/>
      <c r="H79" s="602"/>
      <c r="I79" s="500"/>
      <c r="J79" s="596">
        <v>81.400000000000006</v>
      </c>
      <c r="K79" s="505">
        <v>83.6</v>
      </c>
      <c r="L79" s="505">
        <v>83.2</v>
      </c>
      <c r="M79" s="505">
        <v>85.6</v>
      </c>
      <c r="N79" s="518"/>
      <c r="O79" s="518"/>
      <c r="P79" s="602"/>
      <c r="Q79" s="495"/>
    </row>
    <row r="80" spans="1:17" ht="18.75" customHeight="1">
      <c r="A80" s="612" t="s">
        <v>881</v>
      </c>
      <c r="B80" s="499">
        <v>75.599999999999994</v>
      </c>
      <c r="C80" s="505">
        <v>77.5</v>
      </c>
      <c r="D80" s="505">
        <v>76.400000000000006</v>
      </c>
      <c r="E80" s="505">
        <v>76.3</v>
      </c>
      <c r="F80" s="518"/>
      <c r="G80" s="518"/>
      <c r="H80" s="602"/>
      <c r="I80" s="500"/>
      <c r="J80" s="596">
        <v>80.7</v>
      </c>
      <c r="K80" s="505">
        <v>82.8</v>
      </c>
      <c r="L80" s="505">
        <v>82.8</v>
      </c>
      <c r="M80" s="505">
        <v>86.1</v>
      </c>
      <c r="N80" s="518"/>
      <c r="O80" s="518"/>
      <c r="P80" s="602"/>
      <c r="Q80" s="495"/>
    </row>
    <row r="81" spans="1:17" ht="18.75" customHeight="1">
      <c r="A81" s="612" t="s">
        <v>882</v>
      </c>
      <c r="B81" s="499">
        <v>74.7</v>
      </c>
      <c r="C81" s="505">
        <v>76.7</v>
      </c>
      <c r="D81" s="505">
        <v>75.8</v>
      </c>
      <c r="E81" s="508">
        <v>79</v>
      </c>
      <c r="F81" s="519"/>
      <c r="G81" s="519"/>
      <c r="H81" s="602"/>
      <c r="I81" s="500"/>
      <c r="J81" s="596">
        <v>81.2</v>
      </c>
      <c r="K81" s="505">
        <v>83.8</v>
      </c>
      <c r="L81" s="505">
        <v>82.8</v>
      </c>
      <c r="M81" s="508">
        <v>84</v>
      </c>
      <c r="N81" s="519"/>
      <c r="O81" s="519"/>
      <c r="P81" s="602"/>
      <c r="Q81" s="495"/>
    </row>
    <row r="82" spans="1:17" ht="18.75" customHeight="1">
      <c r="A82" s="612" t="s">
        <v>883</v>
      </c>
      <c r="B82" s="501">
        <v>75</v>
      </c>
      <c r="C82" s="508">
        <v>76</v>
      </c>
      <c r="D82" s="505">
        <v>76.400000000000006</v>
      </c>
      <c r="E82" s="505">
        <v>76.599999999999994</v>
      </c>
      <c r="F82" s="518"/>
      <c r="G82" s="518"/>
      <c r="H82" s="602"/>
      <c r="I82" s="500"/>
      <c r="J82" s="596">
        <v>80.900000000000006</v>
      </c>
      <c r="K82" s="505">
        <v>82.5</v>
      </c>
      <c r="L82" s="505">
        <v>82.6</v>
      </c>
      <c r="M82" s="505">
        <v>84.9</v>
      </c>
      <c r="N82" s="518"/>
      <c r="O82" s="518"/>
      <c r="P82" s="602"/>
      <c r="Q82" s="495"/>
    </row>
    <row r="83" spans="1:17" ht="18.75" customHeight="1">
      <c r="A83" s="615" t="s">
        <v>884</v>
      </c>
      <c r="B83" s="506"/>
      <c r="C83" s="518"/>
      <c r="D83" s="518"/>
      <c r="E83" s="518"/>
      <c r="F83" s="512">
        <v>79.099999999999994</v>
      </c>
      <c r="G83" s="512">
        <v>79.400000000000006</v>
      </c>
      <c r="H83" s="597">
        <f>総括男!I38</f>
        <v>81.11951882552205</v>
      </c>
      <c r="I83" s="500"/>
      <c r="J83" s="608"/>
      <c r="K83" s="518"/>
      <c r="L83" s="518"/>
      <c r="M83" s="518"/>
      <c r="N83" s="512">
        <v>86.6</v>
      </c>
      <c r="O83" s="512">
        <v>87.1</v>
      </c>
      <c r="P83" s="597">
        <f>総括女!I38</f>
        <v>87.412072457761724</v>
      </c>
      <c r="Q83" s="495"/>
    </row>
    <row r="84" spans="1:17" ht="18.75" customHeight="1">
      <c r="A84" s="612" t="s">
        <v>885</v>
      </c>
      <c r="B84" s="499">
        <v>73.3</v>
      </c>
      <c r="C84" s="505">
        <v>75.400000000000006</v>
      </c>
      <c r="D84" s="508">
        <v>76</v>
      </c>
      <c r="E84" s="508">
        <v>78</v>
      </c>
      <c r="F84" s="519"/>
      <c r="G84" s="519"/>
      <c r="H84" s="602"/>
      <c r="I84" s="500"/>
      <c r="J84" s="596">
        <v>80.3</v>
      </c>
      <c r="K84" s="505">
        <v>81.5</v>
      </c>
      <c r="L84" s="505">
        <v>82.4</v>
      </c>
      <c r="M84" s="505">
        <v>84.1</v>
      </c>
      <c r="N84" s="518"/>
      <c r="O84" s="518"/>
      <c r="P84" s="602"/>
      <c r="Q84" s="495"/>
    </row>
    <row r="85" spans="1:17" ht="18.75" customHeight="1">
      <c r="A85" s="612" t="s">
        <v>886</v>
      </c>
      <c r="B85" s="499">
        <v>75.900000000000006</v>
      </c>
      <c r="C85" s="505">
        <v>77.3</v>
      </c>
      <c r="D85" s="505">
        <v>76.2</v>
      </c>
      <c r="E85" s="505">
        <v>78.099999999999994</v>
      </c>
      <c r="F85" s="518"/>
      <c r="G85" s="518"/>
      <c r="H85" s="602"/>
      <c r="I85" s="500"/>
      <c r="J85" s="596">
        <v>81.5</v>
      </c>
      <c r="K85" s="505">
        <v>82.5</v>
      </c>
      <c r="L85" s="505">
        <v>83.1</v>
      </c>
      <c r="M85" s="505">
        <v>84.6</v>
      </c>
      <c r="N85" s="518"/>
      <c r="O85" s="518"/>
      <c r="P85" s="602"/>
      <c r="Q85" s="495"/>
    </row>
    <row r="86" spans="1:17" ht="18.75" customHeight="1">
      <c r="A86" s="612" t="s">
        <v>887</v>
      </c>
      <c r="B86" s="499">
        <v>75.400000000000006</v>
      </c>
      <c r="C86" s="505">
        <v>76.3</v>
      </c>
      <c r="D86" s="505">
        <v>75.900000000000006</v>
      </c>
      <c r="E86" s="505">
        <v>78.099999999999994</v>
      </c>
      <c r="F86" s="518"/>
      <c r="G86" s="518"/>
      <c r="H86" s="602"/>
      <c r="I86" s="500"/>
      <c r="J86" s="605">
        <v>81</v>
      </c>
      <c r="K86" s="505">
        <v>82.8</v>
      </c>
      <c r="L86" s="505">
        <v>82.7</v>
      </c>
      <c r="M86" s="505">
        <v>85.7</v>
      </c>
      <c r="N86" s="518"/>
      <c r="O86" s="518"/>
      <c r="P86" s="602"/>
      <c r="Q86" s="495"/>
    </row>
    <row r="87" spans="1:17" ht="18.75" customHeight="1">
      <c r="A87" s="612" t="s">
        <v>888</v>
      </c>
      <c r="B87" s="499">
        <v>75.400000000000006</v>
      </c>
      <c r="C87" s="505">
        <v>76.8</v>
      </c>
      <c r="D87" s="505">
        <v>76.5</v>
      </c>
      <c r="E87" s="505">
        <v>78.400000000000006</v>
      </c>
      <c r="F87" s="518"/>
      <c r="G87" s="518"/>
      <c r="H87" s="602"/>
      <c r="I87" s="500"/>
      <c r="J87" s="596">
        <v>81.5</v>
      </c>
      <c r="K87" s="505">
        <v>83.1</v>
      </c>
      <c r="L87" s="505">
        <v>82.7</v>
      </c>
      <c r="M87" s="508">
        <v>86</v>
      </c>
      <c r="N87" s="519"/>
      <c r="O87" s="519"/>
      <c r="P87" s="602"/>
      <c r="Q87" s="495"/>
    </row>
    <row r="88" spans="1:17" ht="18.75" customHeight="1">
      <c r="A88" s="615" t="s">
        <v>872</v>
      </c>
      <c r="B88" s="506"/>
      <c r="C88" s="518"/>
      <c r="D88" s="518"/>
      <c r="E88" s="518"/>
      <c r="F88" s="505">
        <v>78.099999999999994</v>
      </c>
      <c r="G88" s="505">
        <v>79.3</v>
      </c>
      <c r="H88" s="597">
        <f>総括男!I39</f>
        <v>79.858828604877303</v>
      </c>
      <c r="I88" s="500"/>
      <c r="J88" s="608"/>
      <c r="K88" s="518"/>
      <c r="L88" s="518"/>
      <c r="M88" s="519"/>
      <c r="N88" s="508">
        <v>86.1</v>
      </c>
      <c r="O88" s="508">
        <v>86.4</v>
      </c>
      <c r="P88" s="597">
        <f>総括女!I39</f>
        <v>88.148130981306096</v>
      </c>
      <c r="Q88" s="495"/>
    </row>
    <row r="89" spans="1:17" ht="18.75" customHeight="1">
      <c r="A89" s="612" t="s">
        <v>873</v>
      </c>
      <c r="B89" s="499">
        <v>74.400000000000006</v>
      </c>
      <c r="C89" s="508">
        <v>75</v>
      </c>
      <c r="D89" s="505">
        <v>75.900000000000006</v>
      </c>
      <c r="E89" s="505">
        <v>77.599999999999994</v>
      </c>
      <c r="F89" s="518"/>
      <c r="G89" s="518"/>
      <c r="H89" s="602"/>
      <c r="I89" s="500"/>
      <c r="J89" s="596">
        <v>81.3</v>
      </c>
      <c r="K89" s="505">
        <v>81.8</v>
      </c>
      <c r="L89" s="505">
        <v>82.3</v>
      </c>
      <c r="M89" s="505">
        <v>84.1</v>
      </c>
      <c r="N89" s="518"/>
      <c r="O89" s="518"/>
      <c r="P89" s="602"/>
      <c r="Q89" s="495"/>
    </row>
    <row r="90" spans="1:17" ht="18.75" customHeight="1">
      <c r="A90" s="612" t="s">
        <v>874</v>
      </c>
      <c r="B90" s="501">
        <v>75</v>
      </c>
      <c r="C90" s="505">
        <v>75.3</v>
      </c>
      <c r="D90" s="508">
        <v>76</v>
      </c>
      <c r="E90" s="505">
        <v>78.5</v>
      </c>
      <c r="F90" s="518"/>
      <c r="G90" s="518"/>
      <c r="H90" s="602"/>
      <c r="I90" s="500"/>
      <c r="J90" s="605">
        <v>81</v>
      </c>
      <c r="K90" s="505">
        <v>81.7</v>
      </c>
      <c r="L90" s="505">
        <v>83.4</v>
      </c>
      <c r="M90" s="505">
        <v>85.5</v>
      </c>
      <c r="N90" s="518"/>
      <c r="O90" s="518"/>
      <c r="P90" s="602"/>
      <c r="Q90" s="495"/>
    </row>
    <row r="91" spans="1:17" ht="18.75" customHeight="1">
      <c r="A91" s="612" t="s">
        <v>875</v>
      </c>
      <c r="B91" s="499">
        <v>75.099999999999994</v>
      </c>
      <c r="C91" s="508">
        <v>76</v>
      </c>
      <c r="D91" s="505">
        <v>75.7</v>
      </c>
      <c r="E91" s="505">
        <v>77.900000000000006</v>
      </c>
      <c r="F91" s="518"/>
      <c r="G91" s="518"/>
      <c r="H91" s="602"/>
      <c r="I91" s="500"/>
      <c r="J91" s="596">
        <v>81.3</v>
      </c>
      <c r="K91" s="505">
        <v>83.5</v>
      </c>
      <c r="L91" s="505">
        <v>81.900000000000006</v>
      </c>
      <c r="M91" s="505">
        <v>84.6</v>
      </c>
      <c r="N91" s="518"/>
      <c r="O91" s="518"/>
      <c r="P91" s="602"/>
      <c r="Q91" s="495"/>
    </row>
    <row r="92" spans="1:17" ht="18.75" customHeight="1">
      <c r="A92" s="615" t="s">
        <v>876</v>
      </c>
      <c r="B92" s="506"/>
      <c r="C92" s="518"/>
      <c r="D92" s="518"/>
      <c r="E92" s="518"/>
      <c r="F92" s="505">
        <v>78.400000000000006</v>
      </c>
      <c r="G92" s="505">
        <v>79.8</v>
      </c>
      <c r="H92" s="597">
        <f>総括男!I40</f>
        <v>80.607421295830648</v>
      </c>
      <c r="I92" s="500"/>
      <c r="J92" s="608"/>
      <c r="K92" s="518"/>
      <c r="L92" s="518"/>
      <c r="M92" s="519"/>
      <c r="N92" s="508">
        <v>86.3</v>
      </c>
      <c r="O92" s="508">
        <v>86.7</v>
      </c>
      <c r="P92" s="597">
        <f>総括女!I40</f>
        <v>87.628473366128375</v>
      </c>
      <c r="Q92" s="495"/>
    </row>
    <row r="93" spans="1:17" ht="18.75" customHeight="1">
      <c r="A93" s="612" t="s">
        <v>877</v>
      </c>
      <c r="B93" s="499">
        <v>74.599999999999994</v>
      </c>
      <c r="C93" s="508">
        <v>75</v>
      </c>
      <c r="D93" s="505">
        <v>75.8</v>
      </c>
      <c r="E93" s="505">
        <v>77.8</v>
      </c>
      <c r="F93" s="518"/>
      <c r="G93" s="518"/>
      <c r="H93" s="602"/>
      <c r="I93" s="500"/>
      <c r="J93" s="596">
        <v>80.5</v>
      </c>
      <c r="K93" s="505">
        <v>82.6</v>
      </c>
      <c r="L93" s="505">
        <v>82.5</v>
      </c>
      <c r="M93" s="505">
        <v>84.4</v>
      </c>
      <c r="N93" s="519"/>
      <c r="O93" s="519"/>
      <c r="P93" s="602"/>
      <c r="Q93" s="495"/>
    </row>
    <row r="94" spans="1:17" ht="18.75" customHeight="1">
      <c r="A94" s="614" t="s">
        <v>878</v>
      </c>
      <c r="B94" s="498">
        <v>73.8</v>
      </c>
      <c r="C94" s="513">
        <v>75.3</v>
      </c>
      <c r="D94" s="513">
        <v>75.599999999999994</v>
      </c>
      <c r="E94" s="513">
        <v>78.099999999999994</v>
      </c>
      <c r="F94" s="521"/>
      <c r="G94" s="521"/>
      <c r="H94" s="604"/>
      <c r="I94" s="500"/>
      <c r="J94" s="606">
        <v>79.900000000000006</v>
      </c>
      <c r="K94" s="513">
        <v>82.6</v>
      </c>
      <c r="L94" s="515">
        <v>83</v>
      </c>
      <c r="M94" s="515">
        <v>84</v>
      </c>
      <c r="N94" s="522"/>
      <c r="O94" s="522"/>
      <c r="P94" s="604"/>
      <c r="Q94" s="495"/>
    </row>
    <row r="95" spans="1:17" ht="18.75" customHeight="1">
      <c r="A95" s="615" t="s">
        <v>889</v>
      </c>
      <c r="B95" s="506"/>
      <c r="C95" s="518"/>
      <c r="D95" s="518"/>
      <c r="E95" s="505">
        <v>77.900000000000006</v>
      </c>
      <c r="F95" s="512">
        <v>78.599999999999994</v>
      </c>
      <c r="G95" s="512">
        <v>79.7</v>
      </c>
      <c r="H95" s="597">
        <f>総括男!I41</f>
        <v>80.473974651602234</v>
      </c>
      <c r="I95" s="500"/>
      <c r="J95" s="608"/>
      <c r="K95" s="518"/>
      <c r="L95" s="518"/>
      <c r="M95" s="505">
        <v>83.6</v>
      </c>
      <c r="N95" s="512">
        <v>85.6</v>
      </c>
      <c r="O95" s="512">
        <v>85.8</v>
      </c>
      <c r="P95" s="597">
        <f>総括女!I41</f>
        <v>87.48996938808564</v>
      </c>
      <c r="Q95" s="495"/>
    </row>
    <row r="96" spans="1:17" ht="18.75" customHeight="1">
      <c r="A96" s="612" t="s">
        <v>890</v>
      </c>
      <c r="B96" s="499">
        <v>74.5</v>
      </c>
      <c r="C96" s="508">
        <v>75</v>
      </c>
      <c r="D96" s="505">
        <v>75.7</v>
      </c>
      <c r="E96" s="518"/>
      <c r="F96" s="518"/>
      <c r="G96" s="518"/>
      <c r="H96" s="602"/>
      <c r="I96" s="500"/>
      <c r="J96" s="596">
        <v>80.7</v>
      </c>
      <c r="K96" s="505">
        <v>82.2</v>
      </c>
      <c r="L96" s="505">
        <v>82.6</v>
      </c>
      <c r="M96" s="518"/>
      <c r="N96" s="518"/>
      <c r="O96" s="518"/>
      <c r="P96" s="602"/>
      <c r="Q96" s="495"/>
    </row>
    <row r="97" spans="1:17" ht="18.75" customHeight="1">
      <c r="A97" s="612" t="s">
        <v>891</v>
      </c>
      <c r="B97" s="499">
        <v>74.5</v>
      </c>
      <c r="C97" s="505">
        <v>75.2</v>
      </c>
      <c r="D97" s="505">
        <v>75.099999999999994</v>
      </c>
      <c r="E97" s="518"/>
      <c r="F97" s="518"/>
      <c r="G97" s="518"/>
      <c r="H97" s="602"/>
      <c r="I97" s="500"/>
      <c r="J97" s="605">
        <v>81</v>
      </c>
      <c r="K97" s="505">
        <v>82.3</v>
      </c>
      <c r="L97" s="505">
        <v>82.4</v>
      </c>
      <c r="M97" s="518"/>
      <c r="N97" s="518"/>
      <c r="O97" s="518"/>
      <c r="P97" s="602"/>
      <c r="Q97" s="495"/>
    </row>
    <row r="98" spans="1:17" ht="18.75" customHeight="1">
      <c r="A98" s="612" t="s">
        <v>892</v>
      </c>
      <c r="B98" s="501">
        <v>74</v>
      </c>
      <c r="C98" s="505">
        <v>76.099999999999994</v>
      </c>
      <c r="D98" s="505">
        <v>76.3</v>
      </c>
      <c r="E98" s="518"/>
      <c r="F98" s="518"/>
      <c r="G98" s="518"/>
      <c r="H98" s="602"/>
      <c r="I98" s="500"/>
      <c r="J98" s="596">
        <v>80.400000000000006</v>
      </c>
      <c r="K98" s="505">
        <v>81.3</v>
      </c>
      <c r="L98" s="505">
        <v>82.2</v>
      </c>
      <c r="M98" s="518"/>
      <c r="N98" s="518"/>
      <c r="O98" s="518"/>
      <c r="P98" s="602"/>
      <c r="Q98" s="495"/>
    </row>
    <row r="99" spans="1:17" ht="18.75" customHeight="1">
      <c r="A99" s="612" t="s">
        <v>893</v>
      </c>
      <c r="B99" s="499">
        <v>74.8</v>
      </c>
      <c r="C99" s="508">
        <v>76</v>
      </c>
      <c r="D99" s="505">
        <v>75.2</v>
      </c>
      <c r="E99" s="518"/>
      <c r="F99" s="518"/>
      <c r="G99" s="518"/>
      <c r="H99" s="602"/>
      <c r="I99" s="500"/>
      <c r="J99" s="596">
        <v>80.2</v>
      </c>
      <c r="K99" s="505">
        <v>82.9</v>
      </c>
      <c r="L99" s="505">
        <v>825</v>
      </c>
      <c r="M99" s="518"/>
      <c r="N99" s="518"/>
      <c r="O99" s="518"/>
      <c r="P99" s="602"/>
      <c r="Q99" s="495"/>
    </row>
    <row r="100" spans="1:17" ht="18.75" customHeight="1">
      <c r="A100" s="615" t="s">
        <v>894</v>
      </c>
      <c r="B100" s="506"/>
      <c r="C100" s="518"/>
      <c r="D100" s="518"/>
      <c r="E100" s="518"/>
      <c r="F100" s="512">
        <v>78.099999999999994</v>
      </c>
      <c r="G100" s="512">
        <v>79.5</v>
      </c>
      <c r="H100" s="597">
        <f>総括男!I42</f>
        <v>79.556601439734294</v>
      </c>
      <c r="I100" s="500"/>
      <c r="J100" s="608"/>
      <c r="K100" s="518"/>
      <c r="L100" s="518"/>
      <c r="M100" s="518"/>
      <c r="N100" s="512">
        <v>85.7</v>
      </c>
      <c r="O100" s="512">
        <v>86.1</v>
      </c>
      <c r="P100" s="597">
        <f>総括女!I42</f>
        <v>86.942708700212719</v>
      </c>
      <c r="Q100" s="495"/>
    </row>
    <row r="101" spans="1:17" ht="18.75" customHeight="1">
      <c r="A101" s="612" t="s">
        <v>895</v>
      </c>
      <c r="B101" s="499">
        <v>76.3</v>
      </c>
      <c r="C101" s="505">
        <v>77.2</v>
      </c>
      <c r="D101" s="505">
        <v>76.3</v>
      </c>
      <c r="E101" s="505">
        <v>77.8</v>
      </c>
      <c r="F101" s="518"/>
      <c r="G101" s="518"/>
      <c r="H101" s="602"/>
      <c r="I101" s="500"/>
      <c r="J101" s="596">
        <v>81.3</v>
      </c>
      <c r="K101" s="505">
        <v>82.4</v>
      </c>
      <c r="L101" s="505">
        <v>82.2</v>
      </c>
      <c r="M101" s="508">
        <v>85</v>
      </c>
      <c r="N101" s="519"/>
      <c r="O101" s="519"/>
      <c r="P101" s="602"/>
      <c r="Q101" s="495"/>
    </row>
    <row r="102" spans="1:17" ht="18.75" customHeight="1">
      <c r="A102" s="612" t="s">
        <v>896</v>
      </c>
      <c r="B102" s="501">
        <v>74</v>
      </c>
      <c r="C102" s="505">
        <v>74.7</v>
      </c>
      <c r="D102" s="505">
        <v>75.400000000000006</v>
      </c>
      <c r="E102" s="508">
        <v>78</v>
      </c>
      <c r="F102" s="519"/>
      <c r="G102" s="519"/>
      <c r="H102" s="602"/>
      <c r="I102" s="500"/>
      <c r="J102" s="596">
        <v>80.3</v>
      </c>
      <c r="K102" s="505">
        <v>81.400000000000006</v>
      </c>
      <c r="L102" s="505">
        <v>81.099999999999994</v>
      </c>
      <c r="M102" s="505">
        <v>85.4</v>
      </c>
      <c r="N102" s="518"/>
      <c r="O102" s="518"/>
      <c r="P102" s="602"/>
      <c r="Q102" s="495"/>
    </row>
    <row r="103" spans="1:17" ht="18.75" customHeight="1">
      <c r="A103" s="612" t="s">
        <v>897</v>
      </c>
      <c r="B103" s="499">
        <v>75.2</v>
      </c>
      <c r="C103" s="505">
        <v>75.099999999999994</v>
      </c>
      <c r="D103" s="505">
        <v>75.3</v>
      </c>
      <c r="E103" s="505">
        <v>76.5</v>
      </c>
      <c r="F103" s="518"/>
      <c r="G103" s="518"/>
      <c r="H103" s="602"/>
      <c r="I103" s="500"/>
      <c r="J103" s="596">
        <v>80.400000000000006</v>
      </c>
      <c r="K103" s="505">
        <v>80.900000000000006</v>
      </c>
      <c r="L103" s="505">
        <v>81.599999999999994</v>
      </c>
      <c r="M103" s="505">
        <v>83.7</v>
      </c>
      <c r="N103" s="518"/>
      <c r="O103" s="518"/>
      <c r="P103" s="602"/>
      <c r="Q103" s="495"/>
    </row>
    <row r="104" spans="1:17" ht="18.75" customHeight="1">
      <c r="A104" s="612" t="s">
        <v>898</v>
      </c>
      <c r="B104" s="499">
        <v>74.7</v>
      </c>
      <c r="C104" s="505">
        <v>75.400000000000006</v>
      </c>
      <c r="D104" s="505">
        <v>75.5</v>
      </c>
      <c r="E104" s="505">
        <v>77.900000000000006</v>
      </c>
      <c r="F104" s="518"/>
      <c r="G104" s="518"/>
      <c r="H104" s="602"/>
      <c r="I104" s="500"/>
      <c r="J104" s="596">
        <v>81.099999999999994</v>
      </c>
      <c r="K104" s="505">
        <v>81.599999999999994</v>
      </c>
      <c r="L104" s="505">
        <v>81.7</v>
      </c>
      <c r="M104" s="505">
        <v>83.4</v>
      </c>
      <c r="N104" s="518"/>
      <c r="O104" s="518"/>
      <c r="P104" s="602"/>
      <c r="Q104" s="495"/>
    </row>
    <row r="105" spans="1:17" ht="18.75" customHeight="1">
      <c r="A105" s="612" t="s">
        <v>899</v>
      </c>
      <c r="B105" s="499">
        <v>74.7</v>
      </c>
      <c r="C105" s="505">
        <v>75.5</v>
      </c>
      <c r="D105" s="505">
        <v>76.400000000000006</v>
      </c>
      <c r="E105" s="505">
        <v>77.2</v>
      </c>
      <c r="F105" s="518"/>
      <c r="G105" s="518"/>
      <c r="H105" s="602"/>
      <c r="I105" s="500"/>
      <c r="J105" s="596">
        <v>80.3</v>
      </c>
      <c r="K105" s="508">
        <v>83</v>
      </c>
      <c r="L105" s="505">
        <v>82.7</v>
      </c>
      <c r="M105" s="505">
        <v>84.6</v>
      </c>
      <c r="N105" s="518"/>
      <c r="O105" s="518"/>
      <c r="P105" s="602"/>
      <c r="Q105" s="495"/>
    </row>
    <row r="106" spans="1:17" ht="18.75" customHeight="1">
      <c r="A106" s="612" t="s">
        <v>900</v>
      </c>
      <c r="B106" s="499">
        <v>74.3</v>
      </c>
      <c r="C106" s="505">
        <v>75.8</v>
      </c>
      <c r="D106" s="505">
        <v>75.900000000000006</v>
      </c>
      <c r="E106" s="505">
        <v>77.7</v>
      </c>
      <c r="F106" s="518"/>
      <c r="G106" s="518"/>
      <c r="H106" s="602"/>
      <c r="I106" s="500"/>
      <c r="J106" s="596">
        <v>80.099999999999994</v>
      </c>
      <c r="K106" s="508">
        <v>82</v>
      </c>
      <c r="L106" s="505">
        <v>81.5</v>
      </c>
      <c r="M106" s="505">
        <v>84.8</v>
      </c>
      <c r="N106" s="518"/>
      <c r="O106" s="518"/>
      <c r="P106" s="602"/>
      <c r="Q106" s="495"/>
    </row>
    <row r="107" spans="1:17" ht="18.75" customHeight="1">
      <c r="A107" s="611" t="s">
        <v>425</v>
      </c>
      <c r="B107" s="504">
        <v>74.3</v>
      </c>
      <c r="C107" s="510">
        <v>75.900000000000006</v>
      </c>
      <c r="D107" s="510">
        <v>76.5</v>
      </c>
      <c r="E107" s="510">
        <v>77.7</v>
      </c>
      <c r="F107" s="511">
        <v>78.2</v>
      </c>
      <c r="G107" s="511">
        <v>78.900000000000006</v>
      </c>
      <c r="H107" s="601">
        <f>総括男!I43</f>
        <v>80.81735255927363</v>
      </c>
      <c r="I107" s="500"/>
      <c r="J107" s="600">
        <v>80.5</v>
      </c>
      <c r="K107" s="510">
        <v>81.400000000000006</v>
      </c>
      <c r="L107" s="510">
        <v>82.5</v>
      </c>
      <c r="M107" s="510">
        <v>84.3</v>
      </c>
      <c r="N107" s="511">
        <v>85.1</v>
      </c>
      <c r="O107" s="511">
        <v>85.9</v>
      </c>
      <c r="P107" s="601">
        <f>総括女!I43</f>
        <v>85.434071117219688</v>
      </c>
      <c r="Q107" s="495"/>
    </row>
    <row r="108" spans="1:17" ht="18.75" customHeight="1">
      <c r="A108" s="612" t="s">
        <v>901</v>
      </c>
      <c r="B108" s="499">
        <v>75.099999999999994</v>
      </c>
      <c r="C108" s="505">
        <v>74.900000000000006</v>
      </c>
      <c r="D108" s="505">
        <v>76.599999999999994</v>
      </c>
      <c r="E108" s="505">
        <v>77.7</v>
      </c>
      <c r="F108" s="518"/>
      <c r="G108" s="518"/>
      <c r="H108" s="602"/>
      <c r="I108" s="500"/>
      <c r="J108" s="596">
        <v>80.900000000000006</v>
      </c>
      <c r="K108" s="505">
        <v>81.8</v>
      </c>
      <c r="L108" s="508">
        <v>82</v>
      </c>
      <c r="M108" s="505">
        <v>83.9</v>
      </c>
      <c r="N108" s="518"/>
      <c r="O108" s="518"/>
      <c r="P108" s="602"/>
      <c r="Q108" s="495"/>
    </row>
    <row r="109" spans="1:17" ht="18.75" customHeight="1">
      <c r="A109" s="615" t="s">
        <v>292</v>
      </c>
      <c r="B109" s="506"/>
      <c r="C109" s="518"/>
      <c r="D109" s="518"/>
      <c r="E109" s="518"/>
      <c r="F109" s="512">
        <v>78.3</v>
      </c>
      <c r="G109" s="512">
        <v>79.7</v>
      </c>
      <c r="H109" s="597">
        <f>総括男!I44</f>
        <v>79.835250370693117</v>
      </c>
      <c r="I109" s="500"/>
      <c r="J109" s="608"/>
      <c r="K109" s="518"/>
      <c r="L109" s="518"/>
      <c r="M109" s="518"/>
      <c r="N109" s="512">
        <v>85.7</v>
      </c>
      <c r="O109" s="512">
        <v>85.9</v>
      </c>
      <c r="P109" s="597">
        <f>総括女!I44</f>
        <v>87.263012124966238</v>
      </c>
      <c r="Q109" s="495"/>
    </row>
    <row r="110" spans="1:17" ht="18.75" customHeight="1">
      <c r="A110" s="612" t="s">
        <v>902</v>
      </c>
      <c r="B110" s="499">
        <v>74.5</v>
      </c>
      <c r="C110" s="505">
        <v>75.2</v>
      </c>
      <c r="D110" s="505">
        <v>76.8</v>
      </c>
      <c r="E110" s="505">
        <v>77.400000000000006</v>
      </c>
      <c r="F110" s="518"/>
      <c r="G110" s="518"/>
      <c r="H110" s="602"/>
      <c r="I110" s="500"/>
      <c r="J110" s="596">
        <v>80.599999999999994</v>
      </c>
      <c r="K110" s="505">
        <v>81.8</v>
      </c>
      <c r="L110" s="505">
        <v>81.900000000000006</v>
      </c>
      <c r="M110" s="505">
        <v>84.3</v>
      </c>
      <c r="N110" s="518"/>
      <c r="O110" s="518"/>
      <c r="P110" s="602"/>
      <c r="Q110" s="495"/>
    </row>
    <row r="111" spans="1:17" ht="18.75" customHeight="1">
      <c r="A111" s="612" t="s">
        <v>903</v>
      </c>
      <c r="B111" s="499">
        <v>74.3</v>
      </c>
      <c r="C111" s="505">
        <v>75.2</v>
      </c>
      <c r="D111" s="505">
        <v>76.3</v>
      </c>
      <c r="E111" s="505">
        <v>77.599999999999994</v>
      </c>
      <c r="F111" s="518"/>
      <c r="G111" s="518"/>
      <c r="H111" s="602"/>
      <c r="I111" s="500"/>
      <c r="J111" s="596">
        <v>80.2</v>
      </c>
      <c r="K111" s="505">
        <v>81.599999999999994</v>
      </c>
      <c r="L111" s="505">
        <v>82.2</v>
      </c>
      <c r="M111" s="505">
        <v>83.8</v>
      </c>
      <c r="N111" s="518"/>
      <c r="O111" s="518"/>
      <c r="P111" s="602"/>
      <c r="Q111" s="495"/>
    </row>
    <row r="112" spans="1:17" ht="18.75" customHeight="1">
      <c r="A112" s="612" t="s">
        <v>904</v>
      </c>
      <c r="B112" s="499">
        <v>74.400000000000006</v>
      </c>
      <c r="C112" s="505">
        <v>76.5</v>
      </c>
      <c r="D112" s="505">
        <v>76.2</v>
      </c>
      <c r="E112" s="505">
        <v>77.400000000000006</v>
      </c>
      <c r="F112" s="518"/>
      <c r="G112" s="518"/>
      <c r="H112" s="602"/>
      <c r="I112" s="500"/>
      <c r="J112" s="596">
        <v>80.5</v>
      </c>
      <c r="K112" s="505">
        <v>81.599999999999994</v>
      </c>
      <c r="L112" s="505">
        <v>82.6</v>
      </c>
      <c r="M112" s="508">
        <v>85</v>
      </c>
      <c r="N112" s="519"/>
      <c r="O112" s="519"/>
      <c r="P112" s="602"/>
      <c r="Q112" s="495"/>
    </row>
    <row r="113" spans="1:17" ht="18.75" customHeight="1">
      <c r="A113" s="612" t="s">
        <v>905</v>
      </c>
      <c r="B113" s="501">
        <v>74</v>
      </c>
      <c r="C113" s="505">
        <v>75.7</v>
      </c>
      <c r="D113" s="505">
        <v>76.3</v>
      </c>
      <c r="E113" s="505">
        <v>76.5</v>
      </c>
      <c r="F113" s="518"/>
      <c r="G113" s="518"/>
      <c r="H113" s="602"/>
      <c r="I113" s="500"/>
      <c r="J113" s="596">
        <v>79.900000000000006</v>
      </c>
      <c r="K113" s="508">
        <v>81</v>
      </c>
      <c r="L113" s="505">
        <v>81.900000000000006</v>
      </c>
      <c r="M113" s="505">
        <v>83.5</v>
      </c>
      <c r="N113" s="518"/>
      <c r="O113" s="518"/>
      <c r="P113" s="602"/>
      <c r="Q113" s="495"/>
    </row>
    <row r="114" spans="1:17" ht="18.75" customHeight="1">
      <c r="A114" s="615" t="s">
        <v>426</v>
      </c>
      <c r="B114" s="506"/>
      <c r="C114" s="518"/>
      <c r="D114" s="518"/>
      <c r="E114" s="518"/>
      <c r="F114" s="512">
        <v>78.2</v>
      </c>
      <c r="G114" s="512">
        <v>78.400000000000006</v>
      </c>
      <c r="H114" s="597">
        <f>総括男!I45</f>
        <v>79.665947922913347</v>
      </c>
      <c r="I114" s="500"/>
      <c r="J114" s="608"/>
      <c r="K114" s="518"/>
      <c r="L114" s="518"/>
      <c r="M114" s="518"/>
      <c r="N114" s="512">
        <v>85.6</v>
      </c>
      <c r="O114" s="512">
        <v>86.3</v>
      </c>
      <c r="P114" s="597">
        <f>総括女!I45</f>
        <v>86.543352661907377</v>
      </c>
      <c r="Q114" s="495"/>
    </row>
    <row r="115" spans="1:17" ht="18.75" customHeight="1">
      <c r="A115" s="612" t="s">
        <v>906</v>
      </c>
      <c r="B115" s="499">
        <v>73.8</v>
      </c>
      <c r="C115" s="505">
        <v>76.2</v>
      </c>
      <c r="D115" s="508">
        <v>76</v>
      </c>
      <c r="E115" s="508">
        <v>77</v>
      </c>
      <c r="F115" s="519"/>
      <c r="G115" s="519"/>
      <c r="H115" s="602"/>
      <c r="I115" s="500"/>
      <c r="J115" s="605">
        <v>80</v>
      </c>
      <c r="K115" s="505">
        <v>81.900000000000006</v>
      </c>
      <c r="L115" s="505">
        <v>81.7</v>
      </c>
      <c r="M115" s="505">
        <v>83.9</v>
      </c>
      <c r="N115" s="518"/>
      <c r="O115" s="518"/>
      <c r="P115" s="602"/>
      <c r="Q115" s="495"/>
    </row>
    <row r="116" spans="1:17" ht="18.75" customHeight="1">
      <c r="A116" s="612" t="s">
        <v>907</v>
      </c>
      <c r="B116" s="499">
        <v>73.7</v>
      </c>
      <c r="C116" s="505">
        <v>75.3</v>
      </c>
      <c r="D116" s="505">
        <v>74.900000000000006</v>
      </c>
      <c r="E116" s="505">
        <v>77.2</v>
      </c>
      <c r="F116" s="518"/>
      <c r="G116" s="518"/>
      <c r="H116" s="602"/>
      <c r="I116" s="500"/>
      <c r="J116" s="596">
        <v>80.3</v>
      </c>
      <c r="K116" s="505">
        <v>80.900000000000006</v>
      </c>
      <c r="L116" s="505">
        <v>82.3</v>
      </c>
      <c r="M116" s="505">
        <v>84.2</v>
      </c>
      <c r="N116" s="518"/>
      <c r="O116" s="518"/>
      <c r="P116" s="602"/>
      <c r="Q116" s="495"/>
    </row>
    <row r="117" spans="1:17" ht="18.75" customHeight="1">
      <c r="A117" s="612" t="s">
        <v>908</v>
      </c>
      <c r="B117" s="499">
        <v>72.900000000000006</v>
      </c>
      <c r="C117" s="505">
        <v>75.8</v>
      </c>
      <c r="D117" s="505">
        <v>74.599999999999994</v>
      </c>
      <c r="E117" s="505">
        <v>77.400000000000006</v>
      </c>
      <c r="F117" s="518"/>
      <c r="G117" s="518"/>
      <c r="H117" s="602"/>
      <c r="I117" s="500"/>
      <c r="J117" s="596">
        <v>79.599999999999994</v>
      </c>
      <c r="K117" s="505">
        <v>81.5</v>
      </c>
      <c r="L117" s="505">
        <v>81.099999999999994</v>
      </c>
      <c r="M117" s="505">
        <v>84.2</v>
      </c>
      <c r="N117" s="518"/>
      <c r="O117" s="518"/>
      <c r="P117" s="602"/>
      <c r="Q117" s="495"/>
    </row>
    <row r="118" spans="1:17" ht="18.75" customHeight="1">
      <c r="A118" s="612" t="s">
        <v>909</v>
      </c>
      <c r="B118" s="499">
        <v>73.8</v>
      </c>
      <c r="C118" s="505">
        <v>75.5</v>
      </c>
      <c r="D118" s="505">
        <v>75.400000000000006</v>
      </c>
      <c r="E118" s="505">
        <v>77.099999999999994</v>
      </c>
      <c r="F118" s="518"/>
      <c r="G118" s="518"/>
      <c r="H118" s="602"/>
      <c r="I118" s="500"/>
      <c r="J118" s="596">
        <v>80.599999999999994</v>
      </c>
      <c r="K118" s="505">
        <v>81.5</v>
      </c>
      <c r="L118" s="505">
        <v>81.400000000000006</v>
      </c>
      <c r="M118" s="505">
        <v>84.3</v>
      </c>
      <c r="N118" s="518"/>
      <c r="O118" s="518"/>
      <c r="P118" s="602"/>
      <c r="Q118" s="495"/>
    </row>
    <row r="119" spans="1:17" ht="18.75" customHeight="1">
      <c r="A119" s="614" t="s">
        <v>910</v>
      </c>
      <c r="B119" s="498">
        <v>74.8</v>
      </c>
      <c r="C119" s="513">
        <v>75.2</v>
      </c>
      <c r="D119" s="513">
        <v>76.2</v>
      </c>
      <c r="E119" s="513">
        <v>78.2</v>
      </c>
      <c r="F119" s="521"/>
      <c r="G119" s="521"/>
      <c r="H119" s="604"/>
      <c r="I119" s="500"/>
      <c r="J119" s="606">
        <v>80.400000000000006</v>
      </c>
      <c r="K119" s="513">
        <v>81.8</v>
      </c>
      <c r="L119" s="513">
        <v>82.1</v>
      </c>
      <c r="M119" s="513">
        <v>84.1</v>
      </c>
      <c r="N119" s="521"/>
      <c r="O119" s="521"/>
      <c r="P119" s="604"/>
      <c r="Q119" s="495"/>
    </row>
    <row r="120" spans="1:17" ht="18.75" customHeight="1">
      <c r="A120" s="492" t="s">
        <v>912</v>
      </c>
      <c r="B120" s="493"/>
    </row>
    <row r="121" spans="1:17" ht="18.75" customHeight="1">
      <c r="A121" s="492" t="s">
        <v>913</v>
      </c>
      <c r="B121" s="493"/>
    </row>
    <row r="122" spans="1:17" ht="18.75" customHeight="1">
      <c r="A122" s="492" t="s">
        <v>914</v>
      </c>
      <c r="B122" s="493"/>
    </row>
  </sheetData>
  <phoneticPr fontId="3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118</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h27_29自立率1!N7</f>
        <v>8332</v>
      </c>
      <c r="P3" s="243">
        <f>h27_29自立率1!O7</f>
        <v>9850</v>
      </c>
      <c r="Q3" s="244">
        <f>SUM(O3:P3)</f>
        <v>18182</v>
      </c>
    </row>
    <row r="4" spans="1:17">
      <c r="A4" s="229"/>
      <c r="B4" s="229"/>
      <c r="C4" s="532" t="s">
        <v>1065</v>
      </c>
      <c r="D4" s="533" t="s">
        <v>1064</v>
      </c>
      <c r="E4" s="232" t="s">
        <v>410</v>
      </c>
      <c r="F4" s="233"/>
      <c r="G4" s="233"/>
      <c r="H4" s="234"/>
      <c r="I4" s="229"/>
      <c r="J4" s="235" t="s">
        <v>97</v>
      </c>
      <c r="K4" s="235" t="s">
        <v>98</v>
      </c>
      <c r="L4" s="588"/>
      <c r="N4" s="418" t="s">
        <v>160</v>
      </c>
      <c r="O4" s="243">
        <f>h27_29自立率1!N8</f>
        <v>6766</v>
      </c>
      <c r="P4" s="243">
        <f>h27_29自立率1!O8</f>
        <v>8126</v>
      </c>
      <c r="Q4" s="244">
        <f>SUM(O4:P4)</f>
        <v>14892</v>
      </c>
    </row>
    <row r="5" spans="1:17">
      <c r="A5" s="225" t="s">
        <v>99</v>
      </c>
      <c r="B5" s="225" t="s">
        <v>85</v>
      </c>
      <c r="C5" s="238">
        <f>h26_h28死亡数!Y4</f>
        <v>2</v>
      </c>
      <c r="D5" s="239">
        <f>SUM(C5:C5)/3</f>
        <v>0.66666666666666663</v>
      </c>
      <c r="E5" s="254">
        <f>h27国調人口!Y4</f>
        <v>799</v>
      </c>
      <c r="F5" s="227">
        <f>D5/E5</f>
        <v>8.3437630371297454E-4</v>
      </c>
      <c r="G5" s="241">
        <f>C53</f>
        <v>4.2194092827004216E-3</v>
      </c>
      <c r="H5" s="226">
        <v>100000</v>
      </c>
      <c r="I5" s="226">
        <f>H5-H6</f>
        <v>421.94092827003624</v>
      </c>
      <c r="J5" s="242">
        <f>H6+I5/2</f>
        <v>99789.029535864975</v>
      </c>
      <c r="K5" s="242">
        <f t="shared" ref="K5:K22" si="0">J5+K6</f>
        <v>8244414.630107861</v>
      </c>
      <c r="L5" s="587">
        <f>K5/H5</f>
        <v>82.444146301078604</v>
      </c>
      <c r="N5" s="418" t="s">
        <v>1022</v>
      </c>
      <c r="O5" s="243">
        <f>h27_29自立率1!N9</f>
        <v>5272</v>
      </c>
      <c r="P5" s="243">
        <f>h27_29自立率1!O9</f>
        <v>6557</v>
      </c>
      <c r="Q5" s="244">
        <f>SUM(O5:P5)</f>
        <v>11829</v>
      </c>
    </row>
    <row r="6" spans="1:17">
      <c r="A6" s="245"/>
      <c r="B6" s="245" t="s">
        <v>86</v>
      </c>
      <c r="C6" s="246">
        <f>h26_h28死亡数!Y5</f>
        <v>3</v>
      </c>
      <c r="D6" s="247">
        <f t="shared" ref="D6:D24" si="1">SUM(C6:C6)/3</f>
        <v>1</v>
      </c>
      <c r="E6" s="255">
        <f>h27国調人口!Y5</f>
        <v>3727</v>
      </c>
      <c r="F6" s="249">
        <f>D6/E6</f>
        <v>2.6831231553528306E-4</v>
      </c>
      <c r="G6" s="249">
        <f>F6*4/(1+2*F6)</f>
        <v>1.0726736390453205E-3</v>
      </c>
      <c r="H6" s="250">
        <f>(1-G5)*H5</f>
        <v>99578.059071729964</v>
      </c>
      <c r="I6" s="250">
        <f t="shared" ref="I6:I24" si="2">H6-H7</f>
        <v>106.81475899353973</v>
      </c>
      <c r="J6" s="251">
        <f>(H7+I6/2)*4</f>
        <v>398098.60676893278</v>
      </c>
      <c r="K6" s="251">
        <f t="shared" si="0"/>
        <v>8144625.6005719956</v>
      </c>
      <c r="L6" s="589">
        <f t="shared" ref="L6:L24" si="3">K6/H6</f>
        <v>81.79136725998147</v>
      </c>
      <c r="N6" s="418" t="s">
        <v>1023</v>
      </c>
      <c r="O6" s="243">
        <f>h27_29自立率1!N10</f>
        <v>6112</v>
      </c>
      <c r="P6" s="243">
        <f>h27_29自立率1!O10</f>
        <v>10516</v>
      </c>
      <c r="Q6" s="244">
        <f>SUM(O6:P6)</f>
        <v>16628</v>
      </c>
    </row>
    <row r="7" spans="1:17">
      <c r="A7" s="245"/>
      <c r="B7" s="245" t="s">
        <v>84</v>
      </c>
      <c r="C7" s="246">
        <f>h26_h28死亡数!Y6</f>
        <v>1</v>
      </c>
      <c r="D7" s="247">
        <f t="shared" si="1"/>
        <v>0.33333333333333331</v>
      </c>
      <c r="E7" s="255">
        <f>h27国調人口!Y6</f>
        <v>5086</v>
      </c>
      <c r="F7" s="249">
        <f t="shared" ref="F7:F46" si="4">D7/E7</f>
        <v>6.5539389172892911E-5</v>
      </c>
      <c r="G7" s="249">
        <f t="shared" ref="G7:G46" si="5">F7*5/(1+2.5*F7)</f>
        <v>3.276432620163166E-4</v>
      </c>
      <c r="H7" s="250">
        <f t="shared" ref="H7:H24" si="6">(1-G6)*H6</f>
        <v>99471.244312736424</v>
      </c>
      <c r="I7" s="250">
        <f t="shared" si="2"/>
        <v>32.591082963437657</v>
      </c>
      <c r="J7" s="251">
        <f>(H8+I7/2)*5</f>
        <v>497274.74385627359</v>
      </c>
      <c r="K7" s="251">
        <f t="shared" si="0"/>
        <v>7746526.9938030625</v>
      </c>
      <c r="L7" s="589">
        <f t="shared" si="3"/>
        <v>77.877049265092865</v>
      </c>
      <c r="N7" s="418" t="s">
        <v>62</v>
      </c>
      <c r="O7" s="237">
        <f>SUM(O3:O6)</f>
        <v>26482</v>
      </c>
      <c r="P7" s="237">
        <f t="shared" ref="P7:Q7" si="7">SUM(P3:P6)</f>
        <v>35049</v>
      </c>
      <c r="Q7" s="237">
        <f t="shared" si="7"/>
        <v>61531</v>
      </c>
    </row>
    <row r="8" spans="1:17">
      <c r="A8" s="245"/>
      <c r="B8" s="245" t="s">
        <v>65</v>
      </c>
      <c r="C8" s="246">
        <f>h26_h28死亡数!Y7</f>
        <v>2</v>
      </c>
      <c r="D8" s="247">
        <f t="shared" si="1"/>
        <v>0.66666666666666663</v>
      </c>
      <c r="E8" s="255">
        <f>h27国調人口!Y7</f>
        <v>5472</v>
      </c>
      <c r="F8" s="249">
        <f t="shared" si="4"/>
        <v>1.2183235867446393E-4</v>
      </c>
      <c r="G8" s="249">
        <f t="shared" si="5"/>
        <v>6.0897631082150905E-4</v>
      </c>
      <c r="H8" s="250">
        <f t="shared" si="6"/>
        <v>99438.653229772986</v>
      </c>
      <c r="I8" s="250">
        <f t="shared" si="2"/>
        <v>60.555784196927561</v>
      </c>
      <c r="J8" s="251">
        <f t="shared" ref="J8:J23" si="8">(H9+I8/2)*5</f>
        <v>497041.87668837258</v>
      </c>
      <c r="K8" s="251">
        <f t="shared" si="0"/>
        <v>7249252.2499467889</v>
      </c>
      <c r="L8" s="589">
        <f t="shared" si="3"/>
        <v>72.901754141781623</v>
      </c>
      <c r="N8" s="479" t="s">
        <v>161</v>
      </c>
      <c r="O8" s="479"/>
      <c r="P8" s="479"/>
      <c r="Q8" s="479"/>
    </row>
    <row r="9" spans="1:17">
      <c r="A9" s="245"/>
      <c r="B9" s="245" t="s">
        <v>66</v>
      </c>
      <c r="C9" s="246">
        <f>h26_h28死亡数!Y8</f>
        <v>3</v>
      </c>
      <c r="D9" s="247">
        <f t="shared" si="1"/>
        <v>1</v>
      </c>
      <c r="E9" s="255">
        <f>h27国調人口!Y8</f>
        <v>5390</v>
      </c>
      <c r="F9" s="249">
        <f t="shared" si="4"/>
        <v>1.8552875695732838E-4</v>
      </c>
      <c r="G9" s="249">
        <f t="shared" si="5"/>
        <v>9.2721372276309674E-4</v>
      </c>
      <c r="H9" s="250">
        <f t="shared" si="6"/>
        <v>99378.097445576059</v>
      </c>
      <c r="I9" s="250">
        <f t="shared" si="2"/>
        <v>92.144735693625989</v>
      </c>
      <c r="J9" s="251">
        <f t="shared" si="8"/>
        <v>496660.12538864627</v>
      </c>
      <c r="K9" s="251">
        <f t="shared" si="0"/>
        <v>6752210.3732584165</v>
      </c>
      <c r="L9" s="589">
        <f t="shared" si="3"/>
        <v>67.944653266845165</v>
      </c>
      <c r="N9" s="418" t="s">
        <v>158</v>
      </c>
      <c r="O9" s="237" t="s">
        <v>122</v>
      </c>
      <c r="P9" s="237" t="s">
        <v>123</v>
      </c>
      <c r="Q9" s="237" t="s">
        <v>62</v>
      </c>
    </row>
    <row r="10" spans="1:17">
      <c r="A10" s="245"/>
      <c r="B10" s="245" t="s">
        <v>67</v>
      </c>
      <c r="C10" s="246">
        <f>h26_h28死亡数!Y9</f>
        <v>5</v>
      </c>
      <c r="D10" s="247">
        <f t="shared" si="1"/>
        <v>1.6666666666666667</v>
      </c>
      <c r="E10" s="255">
        <f>h27国調人口!Y9</f>
        <v>4448</v>
      </c>
      <c r="F10" s="249">
        <f t="shared" si="4"/>
        <v>3.7470023980815348E-4</v>
      </c>
      <c r="G10" s="249">
        <f t="shared" si="5"/>
        <v>1.8717478381312471E-3</v>
      </c>
      <c r="H10" s="250">
        <f t="shared" si="6"/>
        <v>99285.952709882433</v>
      </c>
      <c r="I10" s="250">
        <f t="shared" si="2"/>
        <v>185.83826734153263</v>
      </c>
      <c r="J10" s="251">
        <f t="shared" si="8"/>
        <v>495965.1678810583</v>
      </c>
      <c r="K10" s="251">
        <f t="shared" si="0"/>
        <v>6255550.24786977</v>
      </c>
      <c r="L10" s="589">
        <f t="shared" si="3"/>
        <v>63.005390764076573</v>
      </c>
      <c r="N10" s="418" t="s">
        <v>159</v>
      </c>
      <c r="O10" s="243">
        <f>h27_29自立率1!N21</f>
        <v>176</v>
      </c>
      <c r="P10" s="243">
        <f>h27_29自立率1!O21</f>
        <v>93</v>
      </c>
      <c r="Q10" s="244">
        <f>SUM(O10:P10)</f>
        <v>269</v>
      </c>
    </row>
    <row r="11" spans="1:17">
      <c r="A11" s="245"/>
      <c r="B11" s="245" t="s">
        <v>68</v>
      </c>
      <c r="C11" s="246">
        <f>h26_h28死亡数!Y10</f>
        <v>6</v>
      </c>
      <c r="D11" s="247">
        <f t="shared" si="1"/>
        <v>2</v>
      </c>
      <c r="E11" s="255">
        <f>h27国調人口!Y10</f>
        <v>4082</v>
      </c>
      <c r="F11" s="249">
        <f t="shared" si="4"/>
        <v>4.8995590396864281E-4</v>
      </c>
      <c r="G11" s="249">
        <f t="shared" si="5"/>
        <v>2.4467824810374358E-3</v>
      </c>
      <c r="H11" s="250">
        <f t="shared" si="6"/>
        <v>99100.1144425409</v>
      </c>
      <c r="I11" s="250">
        <f t="shared" si="2"/>
        <v>242.47642388682289</v>
      </c>
      <c r="J11" s="251">
        <f t="shared" si="8"/>
        <v>494894.38115298748</v>
      </c>
      <c r="K11" s="251">
        <f t="shared" si="0"/>
        <v>5759585.0799887115</v>
      </c>
      <c r="L11" s="589">
        <f t="shared" si="3"/>
        <v>58.11885397295044</v>
      </c>
      <c r="N11" s="418" t="s">
        <v>160</v>
      </c>
      <c r="O11" s="243">
        <f>h27_29自立率1!N22</f>
        <v>251</v>
      </c>
      <c r="P11" s="243">
        <f>h27_29自立率1!O22</f>
        <v>174</v>
      </c>
      <c r="Q11" s="244">
        <f>SUM(O11:P11)</f>
        <v>425</v>
      </c>
    </row>
    <row r="12" spans="1:17">
      <c r="A12" s="245"/>
      <c r="B12" s="245" t="s">
        <v>69</v>
      </c>
      <c r="C12" s="246">
        <f>h26_h28死亡数!Y11</f>
        <v>6</v>
      </c>
      <c r="D12" s="247">
        <f t="shared" si="1"/>
        <v>2</v>
      </c>
      <c r="E12" s="255">
        <f>h27国調人口!Y11</f>
        <v>5051</v>
      </c>
      <c r="F12" s="249">
        <f t="shared" si="4"/>
        <v>3.9596119580281131E-4</v>
      </c>
      <c r="G12" s="249">
        <f t="shared" si="5"/>
        <v>1.9778481012658229E-3</v>
      </c>
      <c r="H12" s="250">
        <f t="shared" si="6"/>
        <v>98857.638018654077</v>
      </c>
      <c r="I12" s="250">
        <f t="shared" si="2"/>
        <v>195.52539165080816</v>
      </c>
      <c r="J12" s="251">
        <f t="shared" si="8"/>
        <v>493799.37661414337</v>
      </c>
      <c r="K12" s="251">
        <f t="shared" si="0"/>
        <v>5264690.698835724</v>
      </c>
      <c r="L12" s="589">
        <f t="shared" si="3"/>
        <v>53.255275003053342</v>
      </c>
      <c r="N12" s="418" t="s">
        <v>1022</v>
      </c>
      <c r="O12" s="243">
        <f>h27_29自立率1!N23</f>
        <v>936</v>
      </c>
      <c r="P12" s="243">
        <f>h27_29自立率1!O23</f>
        <v>335</v>
      </c>
      <c r="Q12" s="244">
        <f>SUM(O12:P12)</f>
        <v>1271</v>
      </c>
    </row>
    <row r="13" spans="1:17">
      <c r="A13" s="245"/>
      <c r="B13" s="245" t="s">
        <v>70</v>
      </c>
      <c r="C13" s="246">
        <f>h26_h28死亡数!Y12</f>
        <v>15</v>
      </c>
      <c r="D13" s="247">
        <f t="shared" si="1"/>
        <v>5</v>
      </c>
      <c r="E13" s="255">
        <f>h27国調人口!Y12</f>
        <v>6646</v>
      </c>
      <c r="F13" s="249">
        <f t="shared" si="4"/>
        <v>7.5233222991272946E-4</v>
      </c>
      <c r="G13" s="249">
        <f t="shared" si="5"/>
        <v>3.7545993842457016E-3</v>
      </c>
      <c r="H13" s="250">
        <f t="shared" si="6"/>
        <v>98662.112627003269</v>
      </c>
      <c r="I13" s="250">
        <f t="shared" si="2"/>
        <v>370.43670731772727</v>
      </c>
      <c r="J13" s="251">
        <f t="shared" si="8"/>
        <v>492384.47136672202</v>
      </c>
      <c r="K13" s="251">
        <f t="shared" si="0"/>
        <v>4770891.3222215809</v>
      </c>
      <c r="L13" s="589">
        <f t="shared" si="3"/>
        <v>48.35586016952788</v>
      </c>
      <c r="N13" s="418" t="s">
        <v>1023</v>
      </c>
      <c r="O13" s="243">
        <f>h27_29自立率1!N24</f>
        <v>2777</v>
      </c>
      <c r="P13" s="243">
        <f>h27_29自立率1!O24</f>
        <v>2906</v>
      </c>
      <c r="Q13" s="244">
        <f>SUM(O13:P13)</f>
        <v>5683</v>
      </c>
    </row>
    <row r="14" spans="1:17">
      <c r="A14" s="245"/>
      <c r="B14" s="245" t="s">
        <v>71</v>
      </c>
      <c r="C14" s="246">
        <f>h26_h28死亡数!Y13</f>
        <v>26</v>
      </c>
      <c r="D14" s="247">
        <f t="shared" si="1"/>
        <v>8.6666666666666661</v>
      </c>
      <c r="E14" s="255">
        <f>h27国調人口!Y13</f>
        <v>9074</v>
      </c>
      <c r="F14" s="249">
        <f t="shared" si="4"/>
        <v>9.5510983763132757E-4</v>
      </c>
      <c r="G14" s="249">
        <f t="shared" si="5"/>
        <v>4.7641734159123393E-3</v>
      </c>
      <c r="H14" s="250">
        <f t="shared" si="6"/>
        <v>98291.675919685542</v>
      </c>
      <c r="I14" s="250">
        <f t="shared" si="2"/>
        <v>468.27858942202874</v>
      </c>
      <c r="J14" s="251">
        <f t="shared" si="8"/>
        <v>490287.68312487262</v>
      </c>
      <c r="K14" s="251">
        <f t="shared" si="0"/>
        <v>4278506.8508548588</v>
      </c>
      <c r="L14" s="589">
        <f t="shared" si="3"/>
        <v>43.528679420939376</v>
      </c>
      <c r="N14" s="418" t="s">
        <v>62</v>
      </c>
      <c r="O14" s="237">
        <f>SUM(O10:O13)</f>
        <v>4140</v>
      </c>
      <c r="P14" s="237">
        <f t="shared" ref="P14:Q14" si="9">SUM(P10:P13)</f>
        <v>3508</v>
      </c>
      <c r="Q14" s="237">
        <f t="shared" si="9"/>
        <v>7648</v>
      </c>
    </row>
    <row r="15" spans="1:17">
      <c r="A15" s="245"/>
      <c r="B15" s="245" t="s">
        <v>72</v>
      </c>
      <c r="C15" s="246">
        <f>h26_h28死亡数!Y14</f>
        <v>37</v>
      </c>
      <c r="D15" s="247">
        <f t="shared" si="1"/>
        <v>12.333333333333334</v>
      </c>
      <c r="E15" s="255">
        <f>h27国調人口!Y14</f>
        <v>8366</v>
      </c>
      <c r="F15" s="249">
        <f t="shared" si="4"/>
        <v>1.474221053470396E-3</v>
      </c>
      <c r="G15" s="249">
        <f t="shared" si="5"/>
        <v>7.3440384271848506E-3</v>
      </c>
      <c r="H15" s="250">
        <f t="shared" si="6"/>
        <v>97823.397330263513</v>
      </c>
      <c r="I15" s="250">
        <f t="shared" si="2"/>
        <v>718.41878907123464</v>
      </c>
      <c r="J15" s="251">
        <f t="shared" si="8"/>
        <v>487320.93967863946</v>
      </c>
      <c r="K15" s="251">
        <f t="shared" si="0"/>
        <v>3788219.1677299864</v>
      </c>
      <c r="L15" s="589">
        <f t="shared" si="3"/>
        <v>38.725082864792604</v>
      </c>
      <c r="N15" s="479" t="s">
        <v>162</v>
      </c>
      <c r="O15" s="479"/>
      <c r="P15" s="479"/>
      <c r="Q15" s="479"/>
    </row>
    <row r="16" spans="1:17">
      <c r="A16" s="245"/>
      <c r="B16" s="245" t="s">
        <v>73</v>
      </c>
      <c r="C16" s="246">
        <f>h26_h28死亡数!Y15</f>
        <v>64</v>
      </c>
      <c r="D16" s="247">
        <f t="shared" si="1"/>
        <v>21.333333333333332</v>
      </c>
      <c r="E16" s="255">
        <f>h27国調人口!Y15</f>
        <v>7078</v>
      </c>
      <c r="F16" s="249">
        <f t="shared" si="4"/>
        <v>3.0140340962607139E-3</v>
      </c>
      <c r="G16" s="249">
        <f t="shared" si="5"/>
        <v>1.4957464709731701E-2</v>
      </c>
      <c r="H16" s="250">
        <f t="shared" si="6"/>
        <v>97104.978541192278</v>
      </c>
      <c r="I16" s="250">
        <f t="shared" si="2"/>
        <v>1452.4442896691326</v>
      </c>
      <c r="J16" s="251">
        <f t="shared" si="8"/>
        <v>481893.78198178858</v>
      </c>
      <c r="K16" s="251">
        <f t="shared" si="0"/>
        <v>3300898.2280513467</v>
      </c>
      <c r="L16" s="589">
        <f t="shared" si="3"/>
        <v>33.993089516528691</v>
      </c>
      <c r="N16" s="418" t="s">
        <v>158</v>
      </c>
      <c r="O16" s="237" t="s">
        <v>122</v>
      </c>
      <c r="P16" s="237" t="s">
        <v>123</v>
      </c>
      <c r="Q16" s="237" t="s">
        <v>62</v>
      </c>
    </row>
    <row r="17" spans="1:17">
      <c r="A17" s="245"/>
      <c r="B17" s="245" t="s">
        <v>74</v>
      </c>
      <c r="C17" s="246">
        <f>h26_h28死亡数!Y16</f>
        <v>73</v>
      </c>
      <c r="D17" s="247">
        <f t="shared" si="1"/>
        <v>24.333333333333332</v>
      </c>
      <c r="E17" s="255">
        <f>h27国調人口!Y16</f>
        <v>6048</v>
      </c>
      <c r="F17" s="249">
        <f t="shared" si="4"/>
        <v>4.0233686067019398E-3</v>
      </c>
      <c r="G17" s="249">
        <f t="shared" si="5"/>
        <v>1.9916514337162027E-2</v>
      </c>
      <c r="H17" s="250">
        <f t="shared" si="6"/>
        <v>95652.534251523146</v>
      </c>
      <c r="I17" s="250">
        <f t="shared" si="2"/>
        <v>1905.06506980634</v>
      </c>
      <c r="J17" s="251">
        <f t="shared" si="8"/>
        <v>473500.00858309981</v>
      </c>
      <c r="K17" s="251">
        <f t="shared" si="0"/>
        <v>2819004.4460695582</v>
      </c>
      <c r="L17" s="589">
        <f t="shared" si="3"/>
        <v>29.471299094458328</v>
      </c>
      <c r="N17" s="418" t="s">
        <v>159</v>
      </c>
      <c r="O17" s="253">
        <f t="shared" ref="O17:Q19" si="10">O10/O3</f>
        <v>2.1123379740758522E-2</v>
      </c>
      <c r="P17" s="253">
        <f t="shared" si="10"/>
        <v>9.4416243654822339E-3</v>
      </c>
      <c r="Q17" s="253">
        <f t="shared" si="10"/>
        <v>1.4794852051479485E-2</v>
      </c>
    </row>
    <row r="18" spans="1:17">
      <c r="A18" s="245"/>
      <c r="B18" s="245" t="s">
        <v>75</v>
      </c>
      <c r="C18" s="246">
        <f>h26_h28死亡数!Y17</f>
        <v>126</v>
      </c>
      <c r="D18" s="247">
        <f t="shared" si="1"/>
        <v>42</v>
      </c>
      <c r="E18" s="255">
        <f>h27国調人口!Y17</f>
        <v>6466</v>
      </c>
      <c r="F18" s="249">
        <f t="shared" si="4"/>
        <v>6.4955150015465514E-3</v>
      </c>
      <c r="G18" s="249">
        <f t="shared" si="5"/>
        <v>3.1958605996043221E-2</v>
      </c>
      <c r="H18" s="250">
        <f t="shared" si="6"/>
        <v>93747.469181716806</v>
      </c>
      <c r="I18" s="250">
        <f t="shared" si="2"/>
        <v>2996.0384307046916</v>
      </c>
      <c r="J18" s="251">
        <f t="shared" si="8"/>
        <v>461247.24983182224</v>
      </c>
      <c r="K18" s="251">
        <f t="shared" si="0"/>
        <v>2345504.4374864586</v>
      </c>
      <c r="L18" s="589">
        <f t="shared" si="3"/>
        <v>25.01938940815581</v>
      </c>
      <c r="N18" s="418" t="s">
        <v>160</v>
      </c>
      <c r="O18" s="253">
        <f t="shared" si="10"/>
        <v>3.7097250960685779E-2</v>
      </c>
      <c r="P18" s="253">
        <f t="shared" si="10"/>
        <v>2.141274920009845E-2</v>
      </c>
      <c r="Q18" s="253">
        <f t="shared" si="10"/>
        <v>2.8538812785388126E-2</v>
      </c>
    </row>
    <row r="19" spans="1:17">
      <c r="A19" s="245"/>
      <c r="B19" s="245" t="s">
        <v>76</v>
      </c>
      <c r="C19" s="246">
        <f>h26_h28死亡数!Y18</f>
        <v>258</v>
      </c>
      <c r="D19" s="247">
        <f t="shared" si="1"/>
        <v>86</v>
      </c>
      <c r="E19" s="255">
        <f>h27国調人口!Y18</f>
        <v>8332</v>
      </c>
      <c r="F19" s="249">
        <f t="shared" si="4"/>
        <v>1.0321651464234277E-2</v>
      </c>
      <c r="G19" s="249">
        <f t="shared" si="5"/>
        <v>5.0310050310050307E-2</v>
      </c>
      <c r="H19" s="250">
        <f t="shared" si="6"/>
        <v>90751.430751012114</v>
      </c>
      <c r="I19" s="250">
        <f t="shared" si="2"/>
        <v>4565.7090467924718</v>
      </c>
      <c r="J19" s="251">
        <f t="shared" si="8"/>
        <v>442342.88113807939</v>
      </c>
      <c r="K19" s="251">
        <f t="shared" si="0"/>
        <v>1884257.1876546363</v>
      </c>
      <c r="L19" s="589">
        <f t="shared" si="3"/>
        <v>20.762837258448645</v>
      </c>
      <c r="N19" s="418" t="s">
        <v>1022</v>
      </c>
      <c r="O19" s="253">
        <f t="shared" si="10"/>
        <v>0.17754172989377845</v>
      </c>
      <c r="P19" s="253">
        <f t="shared" si="10"/>
        <v>5.109043770016776E-2</v>
      </c>
      <c r="Q19" s="253">
        <f t="shared" si="10"/>
        <v>0.10744779778510441</v>
      </c>
    </row>
    <row r="20" spans="1:17">
      <c r="A20" s="245"/>
      <c r="B20" s="245" t="s">
        <v>77</v>
      </c>
      <c r="C20" s="246">
        <f>h26_h28死亡数!Y19</f>
        <v>351</v>
      </c>
      <c r="D20" s="247">
        <f t="shared" si="1"/>
        <v>117</v>
      </c>
      <c r="E20" s="255">
        <f>h27国調人口!Y19</f>
        <v>6766</v>
      </c>
      <c r="F20" s="249">
        <f t="shared" si="4"/>
        <v>1.7292344073307715E-2</v>
      </c>
      <c r="G20" s="249">
        <f t="shared" si="5"/>
        <v>8.2878798611603022E-2</v>
      </c>
      <c r="H20" s="250">
        <f t="shared" si="6"/>
        <v>86185.721704219643</v>
      </c>
      <c r="I20" s="250">
        <f t="shared" si="2"/>
        <v>7142.9690723196836</v>
      </c>
      <c r="J20" s="251">
        <f t="shared" si="8"/>
        <v>413071.185840299</v>
      </c>
      <c r="K20" s="251">
        <f t="shared" si="0"/>
        <v>1441914.306516557</v>
      </c>
      <c r="L20" s="589">
        <f t="shared" si="3"/>
        <v>16.730315393367079</v>
      </c>
      <c r="N20" s="418" t="s">
        <v>1023</v>
      </c>
      <c r="O20" s="253">
        <f t="shared" ref="O20:Q20" si="11">O13/O6</f>
        <v>0.45435209424083772</v>
      </c>
      <c r="P20" s="253">
        <f t="shared" si="11"/>
        <v>0.27634081399771776</v>
      </c>
      <c r="Q20" s="253">
        <f t="shared" si="11"/>
        <v>0.34177291315852776</v>
      </c>
    </row>
    <row r="21" spans="1:17">
      <c r="A21" s="245"/>
      <c r="B21" s="245" t="s">
        <v>78</v>
      </c>
      <c r="C21" s="246">
        <f>h26_h28死亡数!Y20</f>
        <v>445</v>
      </c>
      <c r="D21" s="247">
        <f t="shared" si="1"/>
        <v>148.33333333333334</v>
      </c>
      <c r="E21" s="255">
        <f>h27国調人口!Y20</f>
        <v>5272</v>
      </c>
      <c r="F21" s="249">
        <f t="shared" si="4"/>
        <v>2.813606474456247E-2</v>
      </c>
      <c r="G21" s="249">
        <f t="shared" si="5"/>
        <v>0.13143515373482592</v>
      </c>
      <c r="H21" s="250">
        <f t="shared" si="6"/>
        <v>79042.752631899959</v>
      </c>
      <c r="I21" s="250">
        <f t="shared" si="2"/>
        <v>10388.996343797597</v>
      </c>
      <c r="J21" s="251">
        <f t="shared" si="8"/>
        <v>369241.27230000577</v>
      </c>
      <c r="K21" s="251">
        <f t="shared" si="0"/>
        <v>1028843.120676258</v>
      </c>
      <c r="L21" s="589">
        <f t="shared" si="3"/>
        <v>13.016286584395075</v>
      </c>
      <c r="N21" s="418" t="s">
        <v>62</v>
      </c>
      <c r="O21" s="253">
        <f t="shared" ref="O21:Q21" si="12">O14/O7</f>
        <v>0.15633260327769805</v>
      </c>
      <c r="P21" s="253">
        <f t="shared" si="12"/>
        <v>0.10008844760192873</v>
      </c>
      <c r="Q21" s="253">
        <f t="shared" si="12"/>
        <v>0.12429507077733175</v>
      </c>
    </row>
    <row r="22" spans="1:17">
      <c r="A22" s="245"/>
      <c r="B22" s="245" t="s">
        <v>79</v>
      </c>
      <c r="C22" s="246">
        <f>h26_h28死亡数!Y21</f>
        <v>598</v>
      </c>
      <c r="D22" s="247">
        <f t="shared" si="1"/>
        <v>199.33333333333334</v>
      </c>
      <c r="E22" s="255">
        <f>h27国調人口!Y21</f>
        <v>3606</v>
      </c>
      <c r="F22" s="249">
        <f t="shared" si="4"/>
        <v>5.5278239970419675E-2</v>
      </c>
      <c r="G22" s="249">
        <f t="shared" si="5"/>
        <v>0.2428327783643304</v>
      </c>
      <c r="H22" s="250">
        <f t="shared" si="6"/>
        <v>68653.756288102362</v>
      </c>
      <c r="I22" s="250">
        <f t="shared" si="2"/>
        <v>16671.382384587516</v>
      </c>
      <c r="J22" s="251">
        <f t="shared" si="8"/>
        <v>301590.32547904301</v>
      </c>
      <c r="K22" s="251">
        <f t="shared" si="0"/>
        <v>659601.84837625222</v>
      </c>
      <c r="L22" s="589">
        <f t="shared" si="3"/>
        <v>9.6076585468719742</v>
      </c>
      <c r="N22" s="479" t="s">
        <v>163</v>
      </c>
      <c r="O22" s="479"/>
      <c r="P22" s="479"/>
      <c r="Q22" s="479"/>
    </row>
    <row r="23" spans="1:17">
      <c r="A23" s="245"/>
      <c r="B23" s="245" t="s">
        <v>80</v>
      </c>
      <c r="C23" s="246">
        <f>h26_h28死亡数!Y22</f>
        <v>546</v>
      </c>
      <c r="D23" s="247">
        <f t="shared" si="1"/>
        <v>182</v>
      </c>
      <c r="E23" s="255">
        <f>h27国調人口!Y22</f>
        <v>1833</v>
      </c>
      <c r="F23" s="249">
        <f t="shared" si="4"/>
        <v>9.9290780141843976E-2</v>
      </c>
      <c r="G23" s="249">
        <f t="shared" si="5"/>
        <v>0.39772727272727276</v>
      </c>
      <c r="H23" s="250">
        <f t="shared" si="6"/>
        <v>51982.373903514846</v>
      </c>
      <c r="I23" s="250">
        <f t="shared" si="2"/>
        <v>20674.807802534313</v>
      </c>
      <c r="J23" s="251">
        <f t="shared" si="8"/>
        <v>208224.85001123845</v>
      </c>
      <c r="K23" s="251">
        <f>J23+K24</f>
        <v>358011.52289720927</v>
      </c>
      <c r="L23" s="589">
        <f t="shared" si="3"/>
        <v>6.8871714778112878</v>
      </c>
      <c r="N23" s="418" t="s">
        <v>158</v>
      </c>
      <c r="O23" s="237" t="s">
        <v>122</v>
      </c>
      <c r="P23" s="237" t="s">
        <v>123</v>
      </c>
      <c r="Q23" s="237" t="s">
        <v>62</v>
      </c>
    </row>
    <row r="24" spans="1:17">
      <c r="A24" s="245"/>
      <c r="B24" s="245" t="s">
        <v>100</v>
      </c>
      <c r="C24" s="536">
        <f>h26_h28死亡数!Y23</f>
        <v>422</v>
      </c>
      <c r="D24" s="535">
        <f t="shared" si="1"/>
        <v>140.66666666666666</v>
      </c>
      <c r="E24" s="255">
        <f>h27国調人口!Y23</f>
        <v>673</v>
      </c>
      <c r="F24" s="249">
        <f t="shared" si="4"/>
        <v>0.20901436354631003</v>
      </c>
      <c r="G24" s="249">
        <f t="shared" si="5"/>
        <v>0.68640208197787889</v>
      </c>
      <c r="H24" s="250">
        <f t="shared" si="6"/>
        <v>31307.566100980534</v>
      </c>
      <c r="I24" s="250">
        <f t="shared" si="2"/>
        <v>31307.566100980534</v>
      </c>
      <c r="J24" s="251">
        <f>H24/F24</f>
        <v>149786.67288597085</v>
      </c>
      <c r="K24" s="251">
        <f>J24</f>
        <v>149786.67288597085</v>
      </c>
      <c r="L24" s="589">
        <f t="shared" si="3"/>
        <v>4.7843601895734595</v>
      </c>
      <c r="N24" s="418" t="s">
        <v>159</v>
      </c>
      <c r="O24" s="253">
        <f>1-O17</f>
        <v>0.97887662025924149</v>
      </c>
      <c r="P24" s="253">
        <f>1-P17</f>
        <v>0.99055837563451776</v>
      </c>
      <c r="Q24" s="253">
        <f>1-Q17</f>
        <v>0.98520514794852054</v>
      </c>
    </row>
    <row r="25" spans="1:17">
      <c r="A25" s="229"/>
      <c r="B25" s="265" t="s">
        <v>101</v>
      </c>
      <c r="C25" s="234">
        <f>SUM(C5:C24)</f>
        <v>2989</v>
      </c>
      <c r="D25" s="234">
        <f>SUM(D5:D24)</f>
        <v>996.33333333333337</v>
      </c>
      <c r="E25" s="266">
        <f>SUM(E5:E24)</f>
        <v>104215</v>
      </c>
      <c r="F25" s="267"/>
      <c r="G25" s="267"/>
      <c r="H25" s="266"/>
      <c r="I25" s="266"/>
      <c r="J25" s="268"/>
      <c r="K25" s="268"/>
      <c r="L25" s="257"/>
      <c r="N25" s="418" t="s">
        <v>160</v>
      </c>
      <c r="O25" s="253">
        <f t="shared" ref="O25:Q26" si="13">1-O18</f>
        <v>0.96290274903931428</v>
      </c>
      <c r="P25" s="253">
        <f t="shared" si="13"/>
        <v>0.9785872507999015</v>
      </c>
      <c r="Q25" s="253">
        <f t="shared" si="13"/>
        <v>0.97146118721461183</v>
      </c>
    </row>
    <row r="26" spans="1:17">
      <c r="C26" s="220"/>
      <c r="D26" s="220"/>
      <c r="I26" s="220"/>
      <c r="N26" s="418" t="s">
        <v>1022</v>
      </c>
      <c r="O26" s="253">
        <f t="shared" si="13"/>
        <v>0.82245827010622152</v>
      </c>
      <c r="P26" s="253">
        <f t="shared" si="13"/>
        <v>0.94890956229983225</v>
      </c>
      <c r="Q26" s="253">
        <f t="shared" si="13"/>
        <v>0.89255220221489562</v>
      </c>
    </row>
    <row r="27" spans="1:17">
      <c r="A27" s="225" t="s">
        <v>102</v>
      </c>
      <c r="B27" s="225" t="s">
        <v>85</v>
      </c>
      <c r="C27" s="254">
        <f>h26_h28死亡数!Y28</f>
        <v>7</v>
      </c>
      <c r="D27" s="226">
        <f>SUM(C27:C27)/3</f>
        <v>2.3333333333333335</v>
      </c>
      <c r="E27" s="254">
        <f>h27国調人口!Y28</f>
        <v>776</v>
      </c>
      <c r="F27" s="227">
        <f t="shared" si="4"/>
        <v>3.0068728522336771E-3</v>
      </c>
      <c r="G27" s="227">
        <f>D53</f>
        <v>1.6867469879518072E-2</v>
      </c>
      <c r="H27" s="226">
        <v>100000</v>
      </c>
      <c r="I27" s="226">
        <f>H27-H28</f>
        <v>1686.746987951803</v>
      </c>
      <c r="J27" s="242">
        <f>H28+I27/2</f>
        <v>99156.626506024098</v>
      </c>
      <c r="K27" s="242">
        <f t="shared" ref="K27:K44" si="14">J27+K28</f>
        <v>8709248.300122695</v>
      </c>
      <c r="L27" s="587">
        <f>K27/H27</f>
        <v>87.092483001226952</v>
      </c>
      <c r="N27" s="418" t="s">
        <v>1023</v>
      </c>
      <c r="O27" s="253">
        <f t="shared" ref="O27:Q27" si="15">1-O20</f>
        <v>0.54564790575916233</v>
      </c>
      <c r="P27" s="253">
        <f t="shared" si="15"/>
        <v>0.7236591860022823</v>
      </c>
      <c r="Q27" s="253">
        <f t="shared" si="15"/>
        <v>0.65822708684147224</v>
      </c>
    </row>
    <row r="28" spans="1:17">
      <c r="A28" s="245"/>
      <c r="B28" s="245" t="s">
        <v>86</v>
      </c>
      <c r="C28" s="255">
        <f>h26_h28死亡数!Y29</f>
        <v>2</v>
      </c>
      <c r="D28" s="250">
        <f t="shared" ref="D28:D46" si="16">SUM(C28:C28)/3</f>
        <v>0.66666666666666663</v>
      </c>
      <c r="E28" s="255">
        <f>h27国調人口!Y29</f>
        <v>3570</v>
      </c>
      <c r="F28" s="249">
        <f t="shared" si="4"/>
        <v>1.8674136321195143E-4</v>
      </c>
      <c r="G28" s="249">
        <f>F28*4/(1+2*F28)</f>
        <v>7.4668657830875482E-4</v>
      </c>
      <c r="H28" s="250">
        <f>(1-G27)*H27</f>
        <v>98313.253012048197</v>
      </c>
      <c r="I28" s="250">
        <f t="shared" ref="I28:I46" si="17">H28-H29</f>
        <v>73.409186493969173</v>
      </c>
      <c r="J28" s="251">
        <f>(H29+I28/2)*4</f>
        <v>393106.19367520488</v>
      </c>
      <c r="K28" s="251">
        <f t="shared" si="14"/>
        <v>8610091.6736166701</v>
      </c>
      <c r="L28" s="589">
        <f t="shared" ref="L28:L46" si="18">K28/H28</f>
        <v>87.578138346836226</v>
      </c>
      <c r="N28" s="418" t="s">
        <v>62</v>
      </c>
      <c r="O28" s="253">
        <f t="shared" ref="O28:Q28" si="19">1-O21</f>
        <v>0.84366739672230195</v>
      </c>
      <c r="P28" s="253">
        <f t="shared" si="19"/>
        <v>0.8999115523980713</v>
      </c>
      <c r="Q28" s="253">
        <f t="shared" si="19"/>
        <v>0.87570492922266829</v>
      </c>
    </row>
    <row r="29" spans="1:17">
      <c r="A29" s="245"/>
      <c r="B29" s="245" t="s">
        <v>84</v>
      </c>
      <c r="C29" s="255">
        <f>h26_h28死亡数!Y30</f>
        <v>1</v>
      </c>
      <c r="D29" s="250">
        <f t="shared" si="16"/>
        <v>0.33333333333333331</v>
      </c>
      <c r="E29" s="255">
        <f>h27国調人口!Y30</f>
        <v>5023</v>
      </c>
      <c r="F29" s="249">
        <f t="shared" si="4"/>
        <v>6.6361404207313017E-5</v>
      </c>
      <c r="G29" s="249">
        <f t="shared" si="5"/>
        <v>3.3175198221809373E-4</v>
      </c>
      <c r="H29" s="250">
        <f t="shared" ref="H29:H46" si="20">(1-G28)*H28</f>
        <v>98239.843825554228</v>
      </c>
      <c r="I29" s="250">
        <f t="shared" si="17"/>
        <v>32.591262921923772</v>
      </c>
      <c r="J29" s="251">
        <f>(H30+I29/2)*5</f>
        <v>491117.74097046634</v>
      </c>
      <c r="K29" s="251">
        <f t="shared" si="14"/>
        <v>8216985.479941465</v>
      </c>
      <c r="L29" s="589">
        <f t="shared" si="18"/>
        <v>83.642086143097629</v>
      </c>
      <c r="N29" s="219" t="s">
        <v>164</v>
      </c>
    </row>
    <row r="30" spans="1:17">
      <c r="A30" s="245"/>
      <c r="B30" s="245" t="s">
        <v>65</v>
      </c>
      <c r="C30" s="255">
        <f>h26_h28死亡数!Y31</f>
        <v>1</v>
      </c>
      <c r="D30" s="250">
        <f t="shared" si="16"/>
        <v>0.33333333333333331</v>
      </c>
      <c r="E30" s="255">
        <f>h27国調人口!Y31</f>
        <v>5297</v>
      </c>
      <c r="F30" s="249">
        <f t="shared" si="4"/>
        <v>6.2928701780882258E-5</v>
      </c>
      <c r="G30" s="249">
        <f t="shared" si="5"/>
        <v>3.1459401642180767E-4</v>
      </c>
      <c r="H30" s="250">
        <f t="shared" si="20"/>
        <v>98207.252562632304</v>
      </c>
      <c r="I30" s="250">
        <f t="shared" si="17"/>
        <v>30.895414025420905</v>
      </c>
      <c r="J30" s="251">
        <f t="shared" ref="J30:J45" si="21">(H31+I30/2)*5</f>
        <v>490959.0242780979</v>
      </c>
      <c r="K30" s="251">
        <f t="shared" si="14"/>
        <v>7725867.7389709987</v>
      </c>
      <c r="L30" s="589">
        <f t="shared" si="18"/>
        <v>78.669014124428102</v>
      </c>
      <c r="N30" s="256" t="s">
        <v>158</v>
      </c>
      <c r="O30" s="237" t="s">
        <v>97</v>
      </c>
      <c r="P30" s="237" t="s">
        <v>98</v>
      </c>
      <c r="Q30" s="219"/>
    </row>
    <row r="31" spans="1:17">
      <c r="A31" s="245"/>
      <c r="B31" s="245" t="s">
        <v>66</v>
      </c>
      <c r="C31" s="255">
        <f>h26_h28死亡数!Y32</f>
        <v>0</v>
      </c>
      <c r="D31" s="250">
        <f t="shared" si="16"/>
        <v>0</v>
      </c>
      <c r="E31" s="255">
        <f>h27国調人口!Y32</f>
        <v>5777</v>
      </c>
      <c r="F31" s="249">
        <f t="shared" si="4"/>
        <v>0</v>
      </c>
      <c r="G31" s="249">
        <f t="shared" si="5"/>
        <v>0</v>
      </c>
      <c r="H31" s="250">
        <f t="shared" si="20"/>
        <v>98176.357148606883</v>
      </c>
      <c r="I31" s="250">
        <f t="shared" si="17"/>
        <v>0</v>
      </c>
      <c r="J31" s="251">
        <f t="shared" si="21"/>
        <v>490881.78574303444</v>
      </c>
      <c r="K31" s="251">
        <f t="shared" si="14"/>
        <v>7234908.7146929009</v>
      </c>
      <c r="L31" s="589">
        <f t="shared" si="18"/>
        <v>73.692983981281927</v>
      </c>
      <c r="N31" s="418" t="s">
        <v>159</v>
      </c>
      <c r="O31" s="237">
        <f>J19*O24</f>
        <v>432999.10448417853</v>
      </c>
      <c r="P31" s="237">
        <f>SUM(O31,P32)</f>
        <v>1494342.3901477896</v>
      </c>
      <c r="Q31" s="219"/>
    </row>
    <row r="32" spans="1:17">
      <c r="A32" s="245"/>
      <c r="B32" s="245" t="s">
        <v>67</v>
      </c>
      <c r="C32" s="255">
        <f>h26_h28死亡数!Y33</f>
        <v>5</v>
      </c>
      <c r="D32" s="250">
        <f t="shared" si="16"/>
        <v>1.6666666666666667</v>
      </c>
      <c r="E32" s="255">
        <f>h27国調人口!Y33</f>
        <v>5010</v>
      </c>
      <c r="F32" s="249">
        <f t="shared" si="4"/>
        <v>3.3266799733865603E-4</v>
      </c>
      <c r="G32" s="249">
        <f t="shared" si="5"/>
        <v>1.6619577862722289E-3</v>
      </c>
      <c r="H32" s="250">
        <f t="shared" si="20"/>
        <v>98176.357148606883</v>
      </c>
      <c r="I32" s="250">
        <f t="shared" si="17"/>
        <v>163.16496119096701</v>
      </c>
      <c r="J32" s="251">
        <f t="shared" si="21"/>
        <v>490473.87334005703</v>
      </c>
      <c r="K32" s="251">
        <f t="shared" si="14"/>
        <v>6744026.9289498664</v>
      </c>
      <c r="L32" s="589">
        <f t="shared" si="18"/>
        <v>68.692983981281927</v>
      </c>
      <c r="N32" s="418" t="s">
        <v>160</v>
      </c>
      <c r="O32" s="237">
        <f>J20*O25</f>
        <v>397747.38039455336</v>
      </c>
      <c r="P32" s="237">
        <f>SUM(O32,P33)</f>
        <v>1061343.285663611</v>
      </c>
      <c r="Q32" s="219"/>
    </row>
    <row r="33" spans="1:17">
      <c r="A33" s="245"/>
      <c r="B33" s="245" t="s">
        <v>68</v>
      </c>
      <c r="C33" s="255">
        <f>h26_h28死亡数!Y34</f>
        <v>4</v>
      </c>
      <c r="D33" s="250">
        <f t="shared" si="16"/>
        <v>1.3333333333333333</v>
      </c>
      <c r="E33" s="255">
        <f>h27国調人口!Y34</f>
        <v>4874</v>
      </c>
      <c r="F33" s="249">
        <f t="shared" si="4"/>
        <v>2.7356038845575162E-4</v>
      </c>
      <c r="G33" s="249">
        <f t="shared" si="5"/>
        <v>1.366867140513942E-3</v>
      </c>
      <c r="H33" s="250">
        <f t="shared" si="20"/>
        <v>98013.192187415916</v>
      </c>
      <c r="I33" s="250">
        <f t="shared" si="17"/>
        <v>133.97101173785632</v>
      </c>
      <c r="J33" s="251">
        <f t="shared" si="21"/>
        <v>489731.03340773494</v>
      </c>
      <c r="K33" s="251">
        <f t="shared" si="14"/>
        <v>6253553.0556098092</v>
      </c>
      <c r="L33" s="589">
        <f t="shared" si="18"/>
        <v>63.803177062655791</v>
      </c>
      <c r="N33" s="418" t="s">
        <v>1022</v>
      </c>
      <c r="O33" s="237">
        <f>J21*O26</f>
        <v>303685.53806768305</v>
      </c>
      <c r="P33" s="237">
        <f t="shared" ref="P33:P34" si="22">SUM(O33,P34)</f>
        <v>663595.90526905761</v>
      </c>
      <c r="Q33" s="219"/>
    </row>
    <row r="34" spans="1:17">
      <c r="A34" s="245"/>
      <c r="B34" s="245" t="s">
        <v>69</v>
      </c>
      <c r="C34" s="255">
        <f>h26_h28死亡数!Y35</f>
        <v>6</v>
      </c>
      <c r="D34" s="250">
        <f t="shared" si="16"/>
        <v>2</v>
      </c>
      <c r="E34" s="255">
        <f>h27国調人口!Y35</f>
        <v>5972</v>
      </c>
      <c r="F34" s="249">
        <f t="shared" si="4"/>
        <v>3.348961821835231E-4</v>
      </c>
      <c r="G34" s="249">
        <f t="shared" si="5"/>
        <v>1.6730801405387317E-3</v>
      </c>
      <c r="H34" s="250">
        <f t="shared" si="20"/>
        <v>97879.22117567806</v>
      </c>
      <c r="I34" s="250">
        <f t="shared" si="17"/>
        <v>163.75978112041776</v>
      </c>
      <c r="J34" s="251">
        <f t="shared" si="21"/>
        <v>488986.70642558922</v>
      </c>
      <c r="K34" s="251">
        <f t="shared" si="14"/>
        <v>5763822.0222020745</v>
      </c>
      <c r="L34" s="589">
        <f t="shared" si="18"/>
        <v>58.887085052065402</v>
      </c>
      <c r="N34" s="418" t="s">
        <v>1023</v>
      </c>
      <c r="O34" s="237">
        <f>SUM(J22:J24)*O27</f>
        <v>359910.36720137455</v>
      </c>
      <c r="P34" s="237">
        <f t="shared" si="22"/>
        <v>359910.36720137455</v>
      </c>
      <c r="Q34" s="219"/>
    </row>
    <row r="35" spans="1:17">
      <c r="A35" s="245"/>
      <c r="B35" s="245" t="s">
        <v>70</v>
      </c>
      <c r="C35" s="255">
        <f>h26_h28死亡数!Y36</f>
        <v>11</v>
      </c>
      <c r="D35" s="250">
        <f t="shared" si="16"/>
        <v>3.6666666666666665</v>
      </c>
      <c r="E35" s="255">
        <f>h27国調人口!Y36</f>
        <v>7645</v>
      </c>
      <c r="F35" s="249">
        <f t="shared" si="4"/>
        <v>4.7961630695443641E-4</v>
      </c>
      <c r="G35" s="249">
        <f t="shared" si="5"/>
        <v>2.3952095808383233E-3</v>
      </c>
      <c r="H35" s="250">
        <f t="shared" si="20"/>
        <v>97715.461394557642</v>
      </c>
      <c r="I35" s="250">
        <f t="shared" si="17"/>
        <v>234.0490093282715</v>
      </c>
      <c r="J35" s="251">
        <f t="shared" si="21"/>
        <v>487992.18444946752</v>
      </c>
      <c r="K35" s="251">
        <f t="shared" si="14"/>
        <v>5274835.315776485</v>
      </c>
      <c r="L35" s="589">
        <f t="shared" si="18"/>
        <v>53.981583267336156</v>
      </c>
      <c r="N35" s="219" t="s">
        <v>165</v>
      </c>
      <c r="Q35" s="219"/>
    </row>
    <row r="36" spans="1:17">
      <c r="A36" s="245"/>
      <c r="B36" s="245" t="s">
        <v>71</v>
      </c>
      <c r="C36" s="255">
        <f>h26_h28死亡数!Y37</f>
        <v>19</v>
      </c>
      <c r="D36" s="250">
        <f t="shared" si="16"/>
        <v>6.333333333333333</v>
      </c>
      <c r="E36" s="255">
        <f>h27国調人口!Y37</f>
        <v>9952</v>
      </c>
      <c r="F36" s="249">
        <f t="shared" si="4"/>
        <v>6.3638799571275452E-4</v>
      </c>
      <c r="G36" s="249">
        <f t="shared" si="5"/>
        <v>3.1768856488370921E-3</v>
      </c>
      <c r="H36" s="250">
        <f t="shared" si="20"/>
        <v>97481.412385229371</v>
      </c>
      <c r="I36" s="250">
        <f t="shared" si="17"/>
        <v>309.68730003500241</v>
      </c>
      <c r="J36" s="251">
        <f t="shared" si="21"/>
        <v>486632.84367605933</v>
      </c>
      <c r="K36" s="251">
        <f t="shared" si="14"/>
        <v>4786843.1313270172</v>
      </c>
      <c r="L36" s="589">
        <f t="shared" si="18"/>
        <v>49.105188509274534</v>
      </c>
      <c r="N36" s="256" t="s">
        <v>158</v>
      </c>
      <c r="O36" s="237" t="s">
        <v>97</v>
      </c>
      <c r="P36" s="237" t="s">
        <v>98</v>
      </c>
      <c r="Q36" s="219"/>
    </row>
    <row r="37" spans="1:17">
      <c r="A37" s="245"/>
      <c r="B37" s="245" t="s">
        <v>72</v>
      </c>
      <c r="C37" s="255">
        <f>h26_h28死亡数!Y38</f>
        <v>24</v>
      </c>
      <c r="D37" s="250">
        <f t="shared" si="16"/>
        <v>8</v>
      </c>
      <c r="E37" s="255">
        <f>h27国調人口!Y38</f>
        <v>9249</v>
      </c>
      <c r="F37" s="249">
        <f t="shared" si="4"/>
        <v>8.6495837387825711E-4</v>
      </c>
      <c r="G37" s="249">
        <f t="shared" si="5"/>
        <v>4.3154601359369936E-3</v>
      </c>
      <c r="H37" s="250">
        <f t="shared" si="20"/>
        <v>97171.725085194368</v>
      </c>
      <c r="I37" s="250">
        <f t="shared" si="17"/>
        <v>419.34070594538935</v>
      </c>
      <c r="J37" s="251">
        <f t="shared" si="21"/>
        <v>484810.27366110834</v>
      </c>
      <c r="K37" s="251">
        <f t="shared" si="14"/>
        <v>4300210.2876509577</v>
      </c>
      <c r="L37" s="589">
        <f t="shared" si="18"/>
        <v>44.253719730516153</v>
      </c>
      <c r="N37" s="418" t="s">
        <v>159</v>
      </c>
      <c r="O37" s="237">
        <f>J41*P24</f>
        <v>460744.00138559914</v>
      </c>
      <c r="P37" s="237">
        <f>SUM(O37,P38)</f>
        <v>2058709.8811081108</v>
      </c>
      <c r="Q37" s="219"/>
    </row>
    <row r="38" spans="1:17">
      <c r="A38" s="245"/>
      <c r="B38" s="245" t="s">
        <v>73</v>
      </c>
      <c r="C38" s="255">
        <f>h26_h28死亡数!Y39</f>
        <v>29</v>
      </c>
      <c r="D38" s="250">
        <f t="shared" si="16"/>
        <v>9.6666666666666661</v>
      </c>
      <c r="E38" s="255">
        <f>h27国調人口!Y39</f>
        <v>7860</v>
      </c>
      <c r="F38" s="249">
        <f t="shared" si="4"/>
        <v>1.2298558100084817E-3</v>
      </c>
      <c r="G38" s="249">
        <f t="shared" si="5"/>
        <v>6.1304301870838173E-3</v>
      </c>
      <c r="H38" s="250">
        <f t="shared" si="20"/>
        <v>96752.384379248979</v>
      </c>
      <c r="I38" s="250">
        <f t="shared" si="17"/>
        <v>593.13373787088494</v>
      </c>
      <c r="J38" s="251">
        <f t="shared" si="21"/>
        <v>482279.08755156765</v>
      </c>
      <c r="K38" s="251">
        <f t="shared" si="14"/>
        <v>3815400.013989849</v>
      </c>
      <c r="L38" s="589">
        <f t="shared" si="18"/>
        <v>39.434687201446984</v>
      </c>
      <c r="N38" s="418" t="s">
        <v>160</v>
      </c>
      <c r="O38" s="237">
        <f>J42*P25</f>
        <v>441994.70571599976</v>
      </c>
      <c r="P38" s="237">
        <f>SUM(O38,P39)</f>
        <v>1597965.8797225116</v>
      </c>
      <c r="Q38" s="219"/>
    </row>
    <row r="39" spans="1:17">
      <c r="A39" s="245"/>
      <c r="B39" s="245" t="s">
        <v>74</v>
      </c>
      <c r="C39" s="255">
        <f>h26_h28死亡数!Y40</f>
        <v>34</v>
      </c>
      <c r="D39" s="250">
        <f t="shared" si="16"/>
        <v>11.333333333333334</v>
      </c>
      <c r="E39" s="255">
        <f>h27国調人口!Y40</f>
        <v>6985</v>
      </c>
      <c r="F39" s="249">
        <f t="shared" si="4"/>
        <v>1.6225244571701266E-3</v>
      </c>
      <c r="G39" s="249">
        <f t="shared" si="5"/>
        <v>8.0798479087452486E-3</v>
      </c>
      <c r="H39" s="250">
        <f t="shared" si="20"/>
        <v>96159.250641378094</v>
      </c>
      <c r="I39" s="250">
        <f t="shared" si="17"/>
        <v>776.95212020125473</v>
      </c>
      <c r="J39" s="251">
        <f t="shared" si="21"/>
        <v>478853.87290638732</v>
      </c>
      <c r="K39" s="251">
        <f t="shared" si="14"/>
        <v>3333120.9264382813</v>
      </c>
      <c r="L39" s="589">
        <f t="shared" si="18"/>
        <v>34.66250937072104</v>
      </c>
      <c r="N39" s="418" t="s">
        <v>1022</v>
      </c>
      <c r="O39" s="237">
        <f>J43*P26</f>
        <v>406482.31009956077</v>
      </c>
      <c r="P39" s="237">
        <f t="shared" ref="P39:P40" si="23">SUM(O39,P40)</f>
        <v>1155971.1740065119</v>
      </c>
    </row>
    <row r="40" spans="1:17">
      <c r="A40" s="245"/>
      <c r="B40" s="245" t="s">
        <v>75</v>
      </c>
      <c r="C40" s="255">
        <f>h26_h28死亡数!Y41</f>
        <v>68</v>
      </c>
      <c r="D40" s="250">
        <f t="shared" si="16"/>
        <v>22.666666666666668</v>
      </c>
      <c r="E40" s="255">
        <f>h27国調人口!Y41</f>
        <v>7649</v>
      </c>
      <c r="F40" s="249">
        <f t="shared" si="4"/>
        <v>2.9633503290190442E-3</v>
      </c>
      <c r="G40" s="249">
        <f t="shared" si="5"/>
        <v>1.470779080330493E-2</v>
      </c>
      <c r="H40" s="250">
        <f t="shared" si="20"/>
        <v>95382.298521176839</v>
      </c>
      <c r="I40" s="250">
        <f t="shared" si="17"/>
        <v>1402.8628929878614</v>
      </c>
      <c r="J40" s="251">
        <f t="shared" si="21"/>
        <v>473404.33537341451</v>
      </c>
      <c r="K40" s="251">
        <f t="shared" si="14"/>
        <v>2854267.053531894</v>
      </c>
      <c r="L40" s="589">
        <f t="shared" si="18"/>
        <v>29.924494353616229</v>
      </c>
      <c r="N40" s="418" t="s">
        <v>1023</v>
      </c>
      <c r="O40" s="237">
        <f>SUM(J44:J46)*P27</f>
        <v>749488.86390695104</v>
      </c>
      <c r="P40" s="237">
        <f t="shared" si="23"/>
        <v>749488.86390695104</v>
      </c>
    </row>
    <row r="41" spans="1:17">
      <c r="A41" s="245"/>
      <c r="B41" s="245" t="s">
        <v>76</v>
      </c>
      <c r="C41" s="255">
        <f>h26_h28死亡数!Y42</f>
        <v>121</v>
      </c>
      <c r="D41" s="250">
        <f t="shared" si="16"/>
        <v>40.333333333333336</v>
      </c>
      <c r="E41" s="255">
        <f>h27国調人口!Y42</f>
        <v>9850</v>
      </c>
      <c r="F41" s="249">
        <f t="shared" si="4"/>
        <v>4.0947546531302876E-3</v>
      </c>
      <c r="G41" s="249">
        <f t="shared" si="5"/>
        <v>2.0266309354325433E-2</v>
      </c>
      <c r="H41" s="250">
        <f t="shared" si="20"/>
        <v>93979.435628188978</v>
      </c>
      <c r="I41" s="250">
        <f t="shared" si="17"/>
        <v>1904.6163153857924</v>
      </c>
      <c r="J41" s="251">
        <f t="shared" si="21"/>
        <v>465135.63735248044</v>
      </c>
      <c r="K41" s="251">
        <f t="shared" si="14"/>
        <v>2380862.7181584793</v>
      </c>
      <c r="L41" s="589">
        <f t="shared" si="18"/>
        <v>25.333869077251016</v>
      </c>
      <c r="N41" s="219" t="s">
        <v>166</v>
      </c>
    </row>
    <row r="42" spans="1:17">
      <c r="A42" s="245"/>
      <c r="B42" s="245" t="s">
        <v>77</v>
      </c>
      <c r="C42" s="255">
        <f>h26_h28死亡数!Y43</f>
        <v>188</v>
      </c>
      <c r="D42" s="250">
        <f t="shared" si="16"/>
        <v>62.666666666666664</v>
      </c>
      <c r="E42" s="255">
        <f>h27国調人口!Y43</f>
        <v>8126</v>
      </c>
      <c r="F42" s="249">
        <f t="shared" si="4"/>
        <v>7.7118713594224297E-3</v>
      </c>
      <c r="G42" s="249">
        <f t="shared" si="5"/>
        <v>3.7830006439150035E-2</v>
      </c>
      <c r="H42" s="250">
        <f t="shared" si="20"/>
        <v>92074.819312803185</v>
      </c>
      <c r="I42" s="250">
        <f t="shared" si="17"/>
        <v>3483.1910074869229</v>
      </c>
      <c r="J42" s="251">
        <f t="shared" si="21"/>
        <v>451666.1190452986</v>
      </c>
      <c r="K42" s="251">
        <f t="shared" si="14"/>
        <v>1915727.0808059988</v>
      </c>
      <c r="L42" s="589">
        <f t="shared" si="18"/>
        <v>20.806199730870535</v>
      </c>
      <c r="N42" s="420"/>
      <c r="O42" s="256" t="s">
        <v>122</v>
      </c>
      <c r="P42" s="256" t="s">
        <v>123</v>
      </c>
    </row>
    <row r="43" spans="1:17">
      <c r="A43" s="245"/>
      <c r="B43" s="245" t="s">
        <v>78</v>
      </c>
      <c r="C43" s="255">
        <f>h26_h28死亡数!Y44</f>
        <v>268</v>
      </c>
      <c r="D43" s="250">
        <f t="shared" si="16"/>
        <v>89.333333333333329</v>
      </c>
      <c r="E43" s="255">
        <f>h27国調人口!Y44</f>
        <v>6557</v>
      </c>
      <c r="F43" s="249">
        <f t="shared" si="4"/>
        <v>1.3624116720044736E-2</v>
      </c>
      <c r="G43" s="249">
        <f t="shared" si="5"/>
        <v>6.5876800550612055E-2</v>
      </c>
      <c r="H43" s="250">
        <f t="shared" si="20"/>
        <v>88591.628305316262</v>
      </c>
      <c r="I43" s="250">
        <f t="shared" si="17"/>
        <v>5836.1330283232819</v>
      </c>
      <c r="J43" s="251">
        <f t="shared" si="21"/>
        <v>428367.80895577307</v>
      </c>
      <c r="K43" s="251">
        <f t="shared" si="14"/>
        <v>1464060.9617607002</v>
      </c>
      <c r="L43" s="589">
        <f t="shared" si="18"/>
        <v>16.525951602504229</v>
      </c>
      <c r="N43" s="256" t="s">
        <v>167</v>
      </c>
      <c r="O43" s="257">
        <f>L19</f>
        <v>20.762837258448645</v>
      </c>
      <c r="P43" s="257">
        <f>L41</f>
        <v>25.333869077251016</v>
      </c>
      <c r="Q43" s="222" t="s">
        <v>168</v>
      </c>
    </row>
    <row r="44" spans="1:17">
      <c r="A44" s="245"/>
      <c r="B44" s="245" t="s">
        <v>79</v>
      </c>
      <c r="C44" s="255">
        <f>h26_h28死亡数!Y45</f>
        <v>374</v>
      </c>
      <c r="D44" s="250">
        <f t="shared" si="16"/>
        <v>124.66666666666667</v>
      </c>
      <c r="E44" s="255">
        <f>h27国調人口!Y45</f>
        <v>5050</v>
      </c>
      <c r="F44" s="249">
        <f t="shared" si="4"/>
        <v>2.4686468646864686E-2</v>
      </c>
      <c r="G44" s="249">
        <f t="shared" si="5"/>
        <v>0.11625738265464719</v>
      </c>
      <c r="H44" s="250">
        <f t="shared" si="20"/>
        <v>82755.495276992981</v>
      </c>
      <c r="I44" s="250">
        <f t="shared" si="17"/>
        <v>9620.9372811922221</v>
      </c>
      <c r="J44" s="251">
        <f t="shared" si="21"/>
        <v>389725.13318198436</v>
      </c>
      <c r="K44" s="251">
        <f t="shared" si="14"/>
        <v>1035693.1528049272</v>
      </c>
      <c r="L44" s="589">
        <f t="shared" si="18"/>
        <v>12.515098234121286</v>
      </c>
      <c r="N44" s="256" t="s">
        <v>169</v>
      </c>
      <c r="O44" s="258">
        <f>P31/H19</f>
        <v>16.466323205941563</v>
      </c>
      <c r="P44" s="258">
        <f>P37/H41</f>
        <v>21.905961313206738</v>
      </c>
      <c r="Q44" s="222" t="s">
        <v>170</v>
      </c>
    </row>
    <row r="45" spans="1:17">
      <c r="A45" s="245"/>
      <c r="B45" s="245" t="s">
        <v>80</v>
      </c>
      <c r="C45" s="255">
        <f>h26_h28死亡数!Y46</f>
        <v>604</v>
      </c>
      <c r="D45" s="250">
        <f t="shared" si="16"/>
        <v>201.33333333333334</v>
      </c>
      <c r="E45" s="255">
        <f>h27国調人口!Y46</f>
        <v>3309</v>
      </c>
      <c r="F45" s="249">
        <f t="shared" si="4"/>
        <v>6.0844162385413521E-2</v>
      </c>
      <c r="G45" s="249">
        <f t="shared" si="5"/>
        <v>0.26405525924630585</v>
      </c>
      <c r="H45" s="250">
        <f t="shared" si="20"/>
        <v>73134.557995800758</v>
      </c>
      <c r="I45" s="250">
        <f t="shared" si="17"/>
        <v>19311.564671445165</v>
      </c>
      <c r="J45" s="251">
        <f t="shared" si="21"/>
        <v>317393.87830039085</v>
      </c>
      <c r="K45" s="251">
        <f>J45+K46</f>
        <v>645968.01962294278</v>
      </c>
      <c r="L45" s="589">
        <f t="shared" si="18"/>
        <v>8.8325962079381544</v>
      </c>
      <c r="N45" s="256" t="s">
        <v>171</v>
      </c>
      <c r="O45" s="257">
        <f>O43-O44</f>
        <v>4.2965140525070815</v>
      </c>
      <c r="P45" s="257">
        <f>P43-P44</f>
        <v>3.4279077640442779</v>
      </c>
      <c r="Q45" s="222" t="s">
        <v>172</v>
      </c>
    </row>
    <row r="46" spans="1:17">
      <c r="A46" s="245"/>
      <c r="B46" s="245" t="s">
        <v>100</v>
      </c>
      <c r="C46" s="531">
        <f>h26_h28死亡数!Y47</f>
        <v>1060</v>
      </c>
      <c r="D46" s="234">
        <f t="shared" si="16"/>
        <v>353.33333333333331</v>
      </c>
      <c r="E46" s="255">
        <f>h27国調人口!Y47</f>
        <v>2157</v>
      </c>
      <c r="F46" s="249">
        <f t="shared" si="4"/>
        <v>0.16380775768814712</v>
      </c>
      <c r="G46" s="249">
        <f t="shared" si="5"/>
        <v>0.5810766363337353</v>
      </c>
      <c r="H46" s="250">
        <f t="shared" si="20"/>
        <v>53822.993324355593</v>
      </c>
      <c r="I46" s="250">
        <f t="shared" si="17"/>
        <v>53822.993324355593</v>
      </c>
      <c r="J46" s="251">
        <f>I46/F46</f>
        <v>328574.14132255194</v>
      </c>
      <c r="K46" s="251">
        <f>J46</f>
        <v>328574.14132255194</v>
      </c>
      <c r="L46" s="589">
        <f t="shared" si="18"/>
        <v>6.1047169811320758</v>
      </c>
      <c r="N46" s="256" t="s">
        <v>173</v>
      </c>
      <c r="O46" s="257">
        <f>L5</f>
        <v>82.444146301078604</v>
      </c>
      <c r="P46" s="257">
        <f>L27</f>
        <v>87.092483001226952</v>
      </c>
      <c r="Q46" s="222" t="s">
        <v>174</v>
      </c>
    </row>
    <row r="47" spans="1:17">
      <c r="A47" s="229"/>
      <c r="B47" s="265" t="s">
        <v>101</v>
      </c>
      <c r="C47" s="234">
        <f>SUM(C27:C46)</f>
        <v>2826</v>
      </c>
      <c r="D47" s="234">
        <f>SUM(D27:D46)</f>
        <v>942</v>
      </c>
      <c r="E47" s="266">
        <f>SUM(E27:E46)</f>
        <v>120688</v>
      </c>
      <c r="F47" s="267"/>
      <c r="G47" s="267"/>
      <c r="H47" s="266"/>
      <c r="I47" s="265"/>
      <c r="J47" s="268"/>
      <c r="K47" s="268"/>
      <c r="L47" s="257"/>
      <c r="N47" s="256" t="s">
        <v>175</v>
      </c>
      <c r="O47" s="257">
        <f>O46-O45</f>
        <v>78.147632248571526</v>
      </c>
      <c r="P47" s="257">
        <f>P46-P45</f>
        <v>83.664575237182675</v>
      </c>
      <c r="Q47" s="222" t="s">
        <v>176</v>
      </c>
    </row>
    <row r="50" spans="1:12">
      <c r="C50" s="219" t="s">
        <v>107</v>
      </c>
      <c r="D50" s="219" t="s">
        <v>108</v>
      </c>
      <c r="E50" s="221"/>
      <c r="F50" s="220"/>
      <c r="G50" s="219"/>
      <c r="H50" s="222"/>
      <c r="I50" s="222"/>
      <c r="J50" s="223"/>
      <c r="L50" s="259"/>
    </row>
    <row r="51" spans="1:12">
      <c r="A51" s="219" t="s">
        <v>103</v>
      </c>
      <c r="B51" s="219" t="s">
        <v>1067</v>
      </c>
      <c r="C51" s="220">
        <f>C5</f>
        <v>2</v>
      </c>
      <c r="D51" s="220">
        <f>C27</f>
        <v>7</v>
      </c>
      <c r="E51" s="221"/>
      <c r="F51" s="220"/>
      <c r="G51" s="219"/>
      <c r="H51" s="222"/>
      <c r="I51" s="222"/>
      <c r="J51" s="223"/>
      <c r="L51" s="259"/>
    </row>
    <row r="52" spans="1:12">
      <c r="A52" s="219" t="s">
        <v>104</v>
      </c>
      <c r="B52" s="219" t="s">
        <v>1067</v>
      </c>
      <c r="C52" s="260">
        <f>h26_28出生!F18</f>
        <v>474</v>
      </c>
      <c r="D52" s="260">
        <f>h26_28出生!G18</f>
        <v>415</v>
      </c>
      <c r="E52" s="221"/>
      <c r="F52" s="220"/>
      <c r="G52" s="219"/>
      <c r="H52" s="222"/>
      <c r="I52" s="222"/>
      <c r="J52" s="223"/>
      <c r="L52" s="259"/>
    </row>
    <row r="53" spans="1:12">
      <c r="A53" s="219" t="s">
        <v>105</v>
      </c>
      <c r="C53" s="261">
        <f>C51/C52</f>
        <v>4.2194092827004216E-3</v>
      </c>
      <c r="D53" s="261">
        <f>D51/D52</f>
        <v>1.6867469879518072E-2</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119</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h27_29自立率1!P7</f>
        <v>5761</v>
      </c>
      <c r="P3" s="243">
        <f>h27_29自立率1!Q7</f>
        <v>6931</v>
      </c>
      <c r="Q3" s="244">
        <f>SUM(O3:P3)</f>
        <v>12692</v>
      </c>
    </row>
    <row r="4" spans="1:17">
      <c r="A4" s="229"/>
      <c r="B4" s="229"/>
      <c r="C4" s="230" t="s">
        <v>1065</v>
      </c>
      <c r="D4" s="231" t="s">
        <v>1064</v>
      </c>
      <c r="E4" s="232" t="s">
        <v>410</v>
      </c>
      <c r="F4" s="233"/>
      <c r="G4" s="233"/>
      <c r="H4" s="234"/>
      <c r="I4" s="229"/>
      <c r="J4" s="235" t="s">
        <v>97</v>
      </c>
      <c r="K4" s="235" t="s">
        <v>98</v>
      </c>
      <c r="L4" s="588"/>
      <c r="N4" s="418" t="s">
        <v>160</v>
      </c>
      <c r="O4" s="243">
        <f>h27_29自立率1!P8</f>
        <v>5505</v>
      </c>
      <c r="P4" s="243">
        <f>h27_29自立率1!Q8</f>
        <v>6620</v>
      </c>
      <c r="Q4" s="244">
        <f>SUM(O4:P4)</f>
        <v>12125</v>
      </c>
    </row>
    <row r="5" spans="1:17">
      <c r="A5" s="219" t="s">
        <v>99</v>
      </c>
      <c r="B5" s="219" t="s">
        <v>85</v>
      </c>
      <c r="C5" s="262">
        <f>h26_h28死亡数!AB4</f>
        <v>1</v>
      </c>
      <c r="D5" s="263">
        <f>SUM(C5:C5)/3</f>
        <v>0.33333333333333331</v>
      </c>
      <c r="E5" s="264">
        <f>h27国調人口!AB4</f>
        <v>516</v>
      </c>
      <c r="F5" s="221">
        <f>D5/E5</f>
        <v>6.4599483204134359E-4</v>
      </c>
      <c r="G5" s="261">
        <f>C53</f>
        <v>9.1827364554637281E-4</v>
      </c>
      <c r="H5" s="220">
        <v>100000</v>
      </c>
      <c r="I5" s="220">
        <f>H5-H6</f>
        <v>91.827364554643282</v>
      </c>
      <c r="J5" s="222">
        <f>H6+I5/2</f>
        <v>99954.086317722686</v>
      </c>
      <c r="K5" s="222">
        <f t="shared" ref="K5:K22" si="0">J5+K6</f>
        <v>8292850.2759133037</v>
      </c>
      <c r="L5" s="589">
        <f>K5/H5</f>
        <v>82.928502759133039</v>
      </c>
      <c r="N5" s="418" t="s">
        <v>1022</v>
      </c>
      <c r="O5" s="243">
        <f>h27_29自立率1!P9</f>
        <v>4740</v>
      </c>
      <c r="P5" s="243">
        <f>h27_29自立率1!Q9</f>
        <v>5131</v>
      </c>
      <c r="Q5" s="244">
        <f>SUM(O5:P5)</f>
        <v>9871</v>
      </c>
    </row>
    <row r="6" spans="1:17">
      <c r="B6" s="219" t="s">
        <v>86</v>
      </c>
      <c r="C6" s="262">
        <f>h26_h28死亡数!AB5</f>
        <v>3</v>
      </c>
      <c r="D6" s="263">
        <f t="shared" ref="D6:D24" si="1">SUM(C6:C6)/3</f>
        <v>1</v>
      </c>
      <c r="E6" s="264">
        <f>h27国調人口!AB5</f>
        <v>2522</v>
      </c>
      <c r="F6" s="221">
        <f>D6/E6</f>
        <v>3.9651070578905631E-4</v>
      </c>
      <c r="G6" s="221">
        <f>F6*4/(1+2*F6)</f>
        <v>1.5847860538827259E-3</v>
      </c>
      <c r="H6" s="220">
        <f>(1-G5)*H5</f>
        <v>99908.172635445357</v>
      </c>
      <c r="I6" s="220">
        <f t="shared" ref="I6:I24" si="2">H6-H7</f>
        <v>158.33307866155519</v>
      </c>
      <c r="J6" s="222">
        <f>(H7+I6/2)*4</f>
        <v>399316.02438445832</v>
      </c>
      <c r="K6" s="222">
        <f t="shared" si="0"/>
        <v>8192896.189595581</v>
      </c>
      <c r="L6" s="589">
        <f t="shared" ref="L6:L24" si="3">K6/H6</f>
        <v>82.004264250639594</v>
      </c>
      <c r="N6" s="418" t="s">
        <v>1023</v>
      </c>
      <c r="O6" s="243">
        <f>h27_29自立率1!P10</f>
        <v>4870</v>
      </c>
      <c r="P6" s="243">
        <f>h27_29自立率1!Q10</f>
        <v>7544</v>
      </c>
      <c r="Q6" s="244">
        <f>SUM(O6:P6)</f>
        <v>12414</v>
      </c>
    </row>
    <row r="7" spans="1:17">
      <c r="B7" s="219" t="s">
        <v>84</v>
      </c>
      <c r="C7" s="262">
        <f>h26_h28死亡数!AB6</f>
        <v>2</v>
      </c>
      <c r="D7" s="263">
        <f t="shared" si="1"/>
        <v>0.66666666666666663</v>
      </c>
      <c r="E7" s="264">
        <f>h27国調人口!AB6</f>
        <v>3490</v>
      </c>
      <c r="F7" s="221">
        <f t="shared" ref="F7:F46" si="4">D7/E7</f>
        <v>1.910219675262655E-4</v>
      </c>
      <c r="G7" s="221">
        <f t="shared" ref="G7:G46" si="5">F7*5/(1+2.5*F7)</f>
        <v>9.5465393794749395E-4</v>
      </c>
      <c r="H7" s="220">
        <f t="shared" ref="H7:H24" si="6">(1-G6)*H6</f>
        <v>99749.839556783802</v>
      </c>
      <c r="I7" s="220">
        <f t="shared" si="2"/>
        <v>95.226577142515453</v>
      </c>
      <c r="J7" s="222">
        <f>(H8+I7/2)*5</f>
        <v>498511.13134106272</v>
      </c>
      <c r="K7" s="222">
        <f t="shared" si="0"/>
        <v>7793580.1652111225</v>
      </c>
      <c r="L7" s="589">
        <f t="shared" si="3"/>
        <v>78.131255146275521</v>
      </c>
      <c r="N7" s="418" t="s">
        <v>62</v>
      </c>
      <c r="O7" s="237">
        <f>SUM(O3:O6)</f>
        <v>20876</v>
      </c>
      <c r="P7" s="237">
        <f t="shared" ref="P7:Q7" si="7">SUM(P3:P6)</f>
        <v>26226</v>
      </c>
      <c r="Q7" s="237">
        <f t="shared" si="7"/>
        <v>47102</v>
      </c>
    </row>
    <row r="8" spans="1:17">
      <c r="B8" s="219" t="s">
        <v>65</v>
      </c>
      <c r="C8" s="262">
        <f>h26_h28死亡数!AB7</f>
        <v>0</v>
      </c>
      <c r="D8" s="263">
        <f t="shared" si="1"/>
        <v>0</v>
      </c>
      <c r="E8" s="264">
        <f>h27国調人口!AB7</f>
        <v>3881</v>
      </c>
      <c r="F8" s="221">
        <f t="shared" si="4"/>
        <v>0</v>
      </c>
      <c r="G8" s="221">
        <f t="shared" si="5"/>
        <v>0</v>
      </c>
      <c r="H8" s="220">
        <f t="shared" si="6"/>
        <v>99654.612979641286</v>
      </c>
      <c r="I8" s="220">
        <f t="shared" si="2"/>
        <v>0</v>
      </c>
      <c r="J8" s="222">
        <f t="shared" ref="J8:J23" si="8">(H9+I8/2)*5</f>
        <v>498273.06489820644</v>
      </c>
      <c r="K8" s="222">
        <f t="shared" si="0"/>
        <v>7295069.03387006</v>
      </c>
      <c r="L8" s="589">
        <f t="shared" si="3"/>
        <v>73.203525815311622</v>
      </c>
      <c r="N8" s="479" t="s">
        <v>161</v>
      </c>
      <c r="O8" s="479"/>
      <c r="P8" s="479"/>
      <c r="Q8" s="479"/>
    </row>
    <row r="9" spans="1:17">
      <c r="B9" s="219" t="s">
        <v>66</v>
      </c>
      <c r="C9" s="262">
        <f>h26_h28死亡数!AB8</f>
        <v>3</v>
      </c>
      <c r="D9" s="263">
        <f t="shared" si="1"/>
        <v>1</v>
      </c>
      <c r="E9" s="264">
        <f>h27国調人口!AB8</f>
        <v>4020</v>
      </c>
      <c r="F9" s="221">
        <f t="shared" si="4"/>
        <v>2.4875621890547262E-4</v>
      </c>
      <c r="G9" s="221">
        <f t="shared" si="5"/>
        <v>1.243008079552517E-3</v>
      </c>
      <c r="H9" s="220">
        <f t="shared" si="6"/>
        <v>99654.612979641286</v>
      </c>
      <c r="I9" s="220">
        <f t="shared" si="2"/>
        <v>123.87148909836833</v>
      </c>
      <c r="J9" s="222">
        <f t="shared" si="8"/>
        <v>497963.38617546047</v>
      </c>
      <c r="K9" s="222">
        <f t="shared" si="0"/>
        <v>6796795.9689718531</v>
      </c>
      <c r="L9" s="589">
        <f t="shared" si="3"/>
        <v>68.203525815311622</v>
      </c>
      <c r="N9" s="418" t="s">
        <v>158</v>
      </c>
      <c r="O9" s="237" t="s">
        <v>122</v>
      </c>
      <c r="P9" s="237" t="s">
        <v>123</v>
      </c>
      <c r="Q9" s="237" t="s">
        <v>62</v>
      </c>
    </row>
    <row r="10" spans="1:17">
      <c r="B10" s="219" t="s">
        <v>67</v>
      </c>
      <c r="C10" s="262">
        <f>h26_h28死亡数!AB9</f>
        <v>2</v>
      </c>
      <c r="D10" s="263">
        <f t="shared" si="1"/>
        <v>0.66666666666666663</v>
      </c>
      <c r="E10" s="264">
        <f>h27国調人口!AB9</f>
        <v>3011</v>
      </c>
      <c r="F10" s="221">
        <f t="shared" si="4"/>
        <v>2.2141038414701648E-4</v>
      </c>
      <c r="G10" s="221">
        <f t="shared" si="5"/>
        <v>1.1064394777605664E-3</v>
      </c>
      <c r="H10" s="220">
        <f t="shared" si="6"/>
        <v>99530.741490542918</v>
      </c>
      <c r="I10" s="220">
        <f t="shared" si="2"/>
        <v>110.1247416359256</v>
      </c>
      <c r="J10" s="222">
        <f t="shared" si="8"/>
        <v>497378.39559862477</v>
      </c>
      <c r="K10" s="222">
        <f t="shared" si="0"/>
        <v>6298832.582796393</v>
      </c>
      <c r="L10" s="589">
        <f t="shared" si="3"/>
        <v>63.28529747158457</v>
      </c>
      <c r="N10" s="418" t="s">
        <v>159</v>
      </c>
      <c r="O10" s="243">
        <f>h27_29自立率1!P21</f>
        <v>125</v>
      </c>
      <c r="P10" s="243">
        <f>h27_29自立率1!Q21</f>
        <v>76</v>
      </c>
      <c r="Q10" s="244">
        <f>SUM(O10:P10)</f>
        <v>201</v>
      </c>
    </row>
    <row r="11" spans="1:17">
      <c r="B11" s="219" t="s">
        <v>68</v>
      </c>
      <c r="C11" s="262">
        <f>h26_h28死亡数!AB10</f>
        <v>6</v>
      </c>
      <c r="D11" s="263">
        <f t="shared" si="1"/>
        <v>2</v>
      </c>
      <c r="E11" s="264">
        <f>h27国調人口!AB10</f>
        <v>2945</v>
      </c>
      <c r="F11" s="221">
        <f t="shared" si="4"/>
        <v>6.7911714770797966E-4</v>
      </c>
      <c r="G11" s="221">
        <f t="shared" si="5"/>
        <v>3.3898305084745766E-3</v>
      </c>
      <c r="H11" s="220">
        <f t="shared" si="6"/>
        <v>99420.616748906992</v>
      </c>
      <c r="I11" s="220">
        <f t="shared" si="2"/>
        <v>337.01903982680233</v>
      </c>
      <c r="J11" s="222">
        <f t="shared" si="8"/>
        <v>496260.53614496789</v>
      </c>
      <c r="K11" s="222">
        <f t="shared" si="0"/>
        <v>5801454.1871977681</v>
      </c>
      <c r="L11" s="589">
        <f t="shared" si="3"/>
        <v>58.352627220666967</v>
      </c>
      <c r="N11" s="418" t="s">
        <v>160</v>
      </c>
      <c r="O11" s="243">
        <f>h27_29自立率1!P22</f>
        <v>229</v>
      </c>
      <c r="P11" s="243">
        <f>h27_29自立率1!Q22</f>
        <v>131</v>
      </c>
      <c r="Q11" s="244">
        <f>SUM(O11:P11)</f>
        <v>360</v>
      </c>
    </row>
    <row r="12" spans="1:17">
      <c r="B12" s="219" t="s">
        <v>69</v>
      </c>
      <c r="C12" s="262">
        <f>h26_h28死亡数!AB11</f>
        <v>7</v>
      </c>
      <c r="D12" s="263">
        <f t="shared" si="1"/>
        <v>2.3333333333333335</v>
      </c>
      <c r="E12" s="264">
        <f>h27国調人口!AB11</f>
        <v>3600</v>
      </c>
      <c r="F12" s="221">
        <f t="shared" si="4"/>
        <v>6.4814814814814824E-4</v>
      </c>
      <c r="G12" s="221">
        <f t="shared" si="5"/>
        <v>3.2354980355904788E-3</v>
      </c>
      <c r="H12" s="220">
        <f t="shared" si="6"/>
        <v>99083.59770908019</v>
      </c>
      <c r="I12" s="220">
        <f t="shared" si="2"/>
        <v>320.58478574697801</v>
      </c>
      <c r="J12" s="222">
        <f t="shared" si="8"/>
        <v>494616.52658103354</v>
      </c>
      <c r="K12" s="222">
        <f t="shared" si="0"/>
        <v>5305193.6510528</v>
      </c>
      <c r="L12" s="589">
        <f t="shared" si="3"/>
        <v>53.542602143186237</v>
      </c>
      <c r="N12" s="418" t="s">
        <v>1022</v>
      </c>
      <c r="O12" s="243">
        <f>h27_29自立率1!P23</f>
        <v>719</v>
      </c>
      <c r="P12" s="243">
        <f>h27_29自立率1!Q23</f>
        <v>259</v>
      </c>
      <c r="Q12" s="244">
        <f>SUM(O12:P12)</f>
        <v>978</v>
      </c>
    </row>
    <row r="13" spans="1:17">
      <c r="B13" s="219" t="s">
        <v>70</v>
      </c>
      <c r="C13" s="262">
        <f>h26_h28死亡数!AB12</f>
        <v>8</v>
      </c>
      <c r="D13" s="263">
        <f t="shared" si="1"/>
        <v>2.6666666666666665</v>
      </c>
      <c r="E13" s="264">
        <f>h27国調人口!AB12</f>
        <v>4374</v>
      </c>
      <c r="F13" s="221">
        <f t="shared" si="4"/>
        <v>6.0966316110349034E-4</v>
      </c>
      <c r="G13" s="221">
        <f t="shared" si="5"/>
        <v>3.0436767615279257E-3</v>
      </c>
      <c r="H13" s="220">
        <f t="shared" si="6"/>
        <v>98763.012923333212</v>
      </c>
      <c r="I13" s="220">
        <f t="shared" si="2"/>
        <v>300.60268733323028</v>
      </c>
      <c r="J13" s="222">
        <f t="shared" si="8"/>
        <v>493063.55789833295</v>
      </c>
      <c r="K13" s="222">
        <f t="shared" si="0"/>
        <v>4810577.1244717669</v>
      </c>
      <c r="L13" s="589">
        <f t="shared" si="3"/>
        <v>48.708286453412221</v>
      </c>
      <c r="N13" s="418" t="s">
        <v>1023</v>
      </c>
      <c r="O13" s="243">
        <f>h27_29自立率1!P24</f>
        <v>1920</v>
      </c>
      <c r="P13" s="243">
        <f>h27_29自立率1!Q24</f>
        <v>1927</v>
      </c>
      <c r="Q13" s="244">
        <f>SUM(O13:P13)</f>
        <v>3847</v>
      </c>
    </row>
    <row r="14" spans="1:17">
      <c r="B14" s="219" t="s">
        <v>71</v>
      </c>
      <c r="C14" s="262">
        <f>h26_h28死亡数!AB13</f>
        <v>26</v>
      </c>
      <c r="D14" s="263">
        <f t="shared" si="1"/>
        <v>8.6666666666666661</v>
      </c>
      <c r="E14" s="264">
        <f>h27国調人口!AB13</f>
        <v>6233</v>
      </c>
      <c r="F14" s="221">
        <f t="shared" si="4"/>
        <v>1.3904486870955665E-3</v>
      </c>
      <c r="G14" s="221">
        <f t="shared" si="5"/>
        <v>6.9281603069707961E-3</v>
      </c>
      <c r="H14" s="220">
        <f t="shared" si="6"/>
        <v>98462.410235999982</v>
      </c>
      <c r="I14" s="220">
        <f t="shared" si="2"/>
        <v>682.16336232572212</v>
      </c>
      <c r="J14" s="222">
        <f t="shared" si="8"/>
        <v>490606.64277418563</v>
      </c>
      <c r="K14" s="222">
        <f t="shared" si="0"/>
        <v>4317513.5665734336</v>
      </c>
      <c r="L14" s="589">
        <f t="shared" si="3"/>
        <v>43.849358920068944</v>
      </c>
      <c r="N14" s="418" t="s">
        <v>62</v>
      </c>
      <c r="O14" s="237">
        <f>SUM(O10:O13)</f>
        <v>2993</v>
      </c>
      <c r="P14" s="237">
        <f t="shared" ref="P14:Q14" si="9">SUM(P10:P13)</f>
        <v>2393</v>
      </c>
      <c r="Q14" s="237">
        <f t="shared" si="9"/>
        <v>5386</v>
      </c>
    </row>
    <row r="15" spans="1:17">
      <c r="B15" s="219" t="s">
        <v>72</v>
      </c>
      <c r="C15" s="262">
        <f>h26_h28死亡数!AB14</f>
        <v>20</v>
      </c>
      <c r="D15" s="263">
        <f t="shared" si="1"/>
        <v>6.666666666666667</v>
      </c>
      <c r="E15" s="264">
        <f>h27国調人口!AB14</f>
        <v>5633</v>
      </c>
      <c r="F15" s="221">
        <f t="shared" si="4"/>
        <v>1.1835019823658204E-3</v>
      </c>
      <c r="G15" s="221">
        <f t="shared" si="5"/>
        <v>5.9000531004779044E-3</v>
      </c>
      <c r="H15" s="220">
        <f t="shared" si="6"/>
        <v>97780.246873674259</v>
      </c>
      <c r="I15" s="220">
        <f t="shared" si="2"/>
        <v>576.90864873251121</v>
      </c>
      <c r="J15" s="222">
        <f t="shared" si="8"/>
        <v>487458.96274654008</v>
      </c>
      <c r="K15" s="222">
        <f t="shared" si="0"/>
        <v>3826906.9237992479</v>
      </c>
      <c r="L15" s="589">
        <f t="shared" si="3"/>
        <v>39.137832498453022</v>
      </c>
      <c r="N15" s="479" t="s">
        <v>162</v>
      </c>
      <c r="O15" s="479"/>
      <c r="P15" s="479"/>
      <c r="Q15" s="479"/>
    </row>
    <row r="16" spans="1:17">
      <c r="B16" s="219" t="s">
        <v>73</v>
      </c>
      <c r="C16" s="262">
        <f>h26_h28死亡数!AB15</f>
        <v>34</v>
      </c>
      <c r="D16" s="263">
        <f t="shared" si="1"/>
        <v>11.333333333333334</v>
      </c>
      <c r="E16" s="264">
        <f>h27国調人口!AB15</f>
        <v>4639</v>
      </c>
      <c r="F16" s="221">
        <f t="shared" si="4"/>
        <v>2.443055256161529E-3</v>
      </c>
      <c r="G16" s="221">
        <f t="shared" si="5"/>
        <v>1.2141122696757607E-2</v>
      </c>
      <c r="H16" s="220">
        <f t="shared" si="6"/>
        <v>97203.338224941748</v>
      </c>
      <c r="I16" s="220">
        <f t="shared" si="2"/>
        <v>1180.1576559234527</v>
      </c>
      <c r="J16" s="222">
        <f t="shared" si="8"/>
        <v>483066.29698490014</v>
      </c>
      <c r="K16" s="222">
        <f t="shared" si="0"/>
        <v>3339447.9610527079</v>
      </c>
      <c r="L16" s="589">
        <f t="shared" si="3"/>
        <v>34.355280611091473</v>
      </c>
      <c r="N16" s="418" t="s">
        <v>158</v>
      </c>
      <c r="O16" s="237" t="s">
        <v>122</v>
      </c>
      <c r="P16" s="237" t="s">
        <v>123</v>
      </c>
      <c r="Q16" s="237" t="s">
        <v>62</v>
      </c>
    </row>
    <row r="17" spans="1:17">
      <c r="B17" s="219" t="s">
        <v>74</v>
      </c>
      <c r="C17" s="262">
        <f>h26_h28死亡数!AB16</f>
        <v>46</v>
      </c>
      <c r="D17" s="263">
        <f t="shared" si="1"/>
        <v>15.333333333333334</v>
      </c>
      <c r="E17" s="264">
        <f>h27国調人口!AB16</f>
        <v>3729</v>
      </c>
      <c r="F17" s="221">
        <f t="shared" si="4"/>
        <v>4.1119156163403952E-3</v>
      </c>
      <c r="G17" s="221">
        <f t="shared" si="5"/>
        <v>2.0350380463634757E-2</v>
      </c>
      <c r="H17" s="220">
        <f t="shared" si="6"/>
        <v>96023.180569018296</v>
      </c>
      <c r="I17" s="220">
        <f t="shared" si="2"/>
        <v>1954.1082579078211</v>
      </c>
      <c r="J17" s="222">
        <f t="shared" si="8"/>
        <v>475230.63220032194</v>
      </c>
      <c r="K17" s="222">
        <f t="shared" si="0"/>
        <v>2856381.6640678076</v>
      </c>
      <c r="L17" s="589">
        <f t="shared" si="3"/>
        <v>29.746792880024785</v>
      </c>
      <c r="N17" s="418" t="s">
        <v>159</v>
      </c>
      <c r="O17" s="253">
        <f t="shared" ref="O17:Q19" si="10">O10/O3</f>
        <v>2.1697621940635306E-2</v>
      </c>
      <c r="P17" s="253">
        <f t="shared" si="10"/>
        <v>1.0965228682729766E-2</v>
      </c>
      <c r="Q17" s="253">
        <f t="shared" si="10"/>
        <v>1.5836747557516545E-2</v>
      </c>
    </row>
    <row r="18" spans="1:17">
      <c r="B18" s="219" t="s">
        <v>75</v>
      </c>
      <c r="C18" s="262">
        <f>h26_h28死亡数!AB17</f>
        <v>103</v>
      </c>
      <c r="D18" s="263">
        <f t="shared" si="1"/>
        <v>34.333333333333336</v>
      </c>
      <c r="E18" s="264">
        <f>h27国調人口!AB17</f>
        <v>4413</v>
      </c>
      <c r="F18" s="221">
        <f t="shared" si="4"/>
        <v>7.7800438099554356E-3</v>
      </c>
      <c r="G18" s="221">
        <f t="shared" si="5"/>
        <v>3.8158040973585744E-2</v>
      </c>
      <c r="H18" s="220">
        <f t="shared" si="6"/>
        <v>94069.072311110474</v>
      </c>
      <c r="I18" s="220">
        <f t="shared" si="2"/>
        <v>3589.4915155945491</v>
      </c>
      <c r="J18" s="222">
        <f t="shared" si="8"/>
        <v>461371.63276656601</v>
      </c>
      <c r="K18" s="222">
        <f t="shared" si="0"/>
        <v>2381151.0318674855</v>
      </c>
      <c r="L18" s="589">
        <f t="shared" si="3"/>
        <v>25.312793815935702</v>
      </c>
      <c r="N18" s="418" t="s">
        <v>160</v>
      </c>
      <c r="O18" s="253">
        <f t="shared" si="10"/>
        <v>4.1598546775658489E-2</v>
      </c>
      <c r="P18" s="253">
        <f t="shared" si="10"/>
        <v>1.9788519637462237E-2</v>
      </c>
      <c r="Q18" s="253">
        <f t="shared" si="10"/>
        <v>2.9690721649484535E-2</v>
      </c>
    </row>
    <row r="19" spans="1:17">
      <c r="B19" s="219" t="s">
        <v>76</v>
      </c>
      <c r="C19" s="262">
        <f>h26_h28死亡数!AB18</f>
        <v>182</v>
      </c>
      <c r="D19" s="263">
        <f t="shared" si="1"/>
        <v>60.666666666666664</v>
      </c>
      <c r="E19" s="264">
        <f>h27国調人口!AB18</f>
        <v>5761</v>
      </c>
      <c r="F19" s="221">
        <f t="shared" si="4"/>
        <v>1.0530579181855002E-2</v>
      </c>
      <c r="G19" s="221">
        <f t="shared" si="5"/>
        <v>5.1302288871349647E-2</v>
      </c>
      <c r="H19" s="220">
        <f t="shared" si="6"/>
        <v>90479.580795515925</v>
      </c>
      <c r="I19" s="220">
        <f t="shared" si="2"/>
        <v>4641.8095909301774</v>
      </c>
      <c r="J19" s="222">
        <f t="shared" si="8"/>
        <v>440793.3800002542</v>
      </c>
      <c r="K19" s="222">
        <f t="shared" si="0"/>
        <v>1919779.3991009195</v>
      </c>
      <c r="L19" s="589">
        <f t="shared" si="3"/>
        <v>21.217819338040762</v>
      </c>
      <c r="N19" s="418" t="s">
        <v>1022</v>
      </c>
      <c r="O19" s="253">
        <f t="shared" si="10"/>
        <v>0.15168776371308018</v>
      </c>
      <c r="P19" s="253">
        <f t="shared" si="10"/>
        <v>5.0477489768076401E-2</v>
      </c>
      <c r="Q19" s="253">
        <f t="shared" si="10"/>
        <v>9.9078107587883699E-2</v>
      </c>
    </row>
    <row r="20" spans="1:17">
      <c r="B20" s="219" t="s">
        <v>77</v>
      </c>
      <c r="C20" s="262">
        <f>h26_h28死亡数!AB19</f>
        <v>262</v>
      </c>
      <c r="D20" s="263">
        <f t="shared" si="1"/>
        <v>87.333333333333329</v>
      </c>
      <c r="E20" s="264">
        <f>h27国調人口!AB19</f>
        <v>5505</v>
      </c>
      <c r="F20" s="221">
        <f t="shared" si="4"/>
        <v>1.5864365728125947E-2</v>
      </c>
      <c r="G20" s="221">
        <f t="shared" si="5"/>
        <v>7.6295864880605704E-2</v>
      </c>
      <c r="H20" s="220">
        <f t="shared" si="6"/>
        <v>85837.771204585748</v>
      </c>
      <c r="I20" s="220">
        <f t="shared" si="2"/>
        <v>6549.0669934774196</v>
      </c>
      <c r="J20" s="222">
        <f t="shared" si="8"/>
        <v>412816.18853923515</v>
      </c>
      <c r="K20" s="222">
        <f t="shared" si="0"/>
        <v>1478986.0191006653</v>
      </c>
      <c r="L20" s="589">
        <f t="shared" si="3"/>
        <v>17.230014227369093</v>
      </c>
      <c r="N20" s="418" t="s">
        <v>1023</v>
      </c>
      <c r="O20" s="253">
        <f t="shared" ref="O20:Q20" si="11">O13/O6</f>
        <v>0.3942505133470226</v>
      </c>
      <c r="P20" s="253">
        <f t="shared" si="11"/>
        <v>0.25543478260869568</v>
      </c>
      <c r="Q20" s="253">
        <f t="shared" si="11"/>
        <v>0.30989205735459963</v>
      </c>
    </row>
    <row r="21" spans="1:17">
      <c r="B21" s="219" t="s">
        <v>78</v>
      </c>
      <c r="C21" s="262">
        <f>h26_h28死亡数!AB20</f>
        <v>363</v>
      </c>
      <c r="D21" s="263">
        <f t="shared" si="1"/>
        <v>121</v>
      </c>
      <c r="E21" s="264">
        <f>h27国調人口!AB20</f>
        <v>4740</v>
      </c>
      <c r="F21" s="221">
        <f t="shared" si="4"/>
        <v>2.5527426160337551E-2</v>
      </c>
      <c r="G21" s="221">
        <f t="shared" si="5"/>
        <v>0.11998016856717898</v>
      </c>
      <c r="H21" s="220">
        <f t="shared" si="6"/>
        <v>79288.704211108328</v>
      </c>
      <c r="I21" s="220">
        <f t="shared" si="2"/>
        <v>9513.0720967219677</v>
      </c>
      <c r="J21" s="222">
        <f t="shared" si="8"/>
        <v>372660.84081373672</v>
      </c>
      <c r="K21" s="222">
        <f t="shared" si="0"/>
        <v>1066169.8305614302</v>
      </c>
      <c r="L21" s="589">
        <f t="shared" si="3"/>
        <v>13.446679967460737</v>
      </c>
      <c r="N21" s="418" t="s">
        <v>62</v>
      </c>
      <c r="O21" s="253">
        <f t="shared" ref="O21:Q21" si="12">O14/O7</f>
        <v>0.1433703774669477</v>
      </c>
      <c r="P21" s="253">
        <f t="shared" si="12"/>
        <v>9.1245329062762143E-2</v>
      </c>
      <c r="Q21" s="253">
        <f t="shared" si="12"/>
        <v>0.11434758608976264</v>
      </c>
    </row>
    <row r="22" spans="1:17">
      <c r="B22" s="219" t="s">
        <v>79</v>
      </c>
      <c r="C22" s="262">
        <f>h26_h28死亡数!AB21</f>
        <v>481</v>
      </c>
      <c r="D22" s="263">
        <f t="shared" si="1"/>
        <v>160.33333333333334</v>
      </c>
      <c r="E22" s="264">
        <f>h27国調人口!AB21</f>
        <v>2968</v>
      </c>
      <c r="F22" s="221">
        <f t="shared" si="4"/>
        <v>5.4020664869721478E-2</v>
      </c>
      <c r="G22" s="221">
        <f t="shared" si="5"/>
        <v>0.23796566566071345</v>
      </c>
      <c r="H22" s="220">
        <f t="shared" si="6"/>
        <v>69775.632114386361</v>
      </c>
      <c r="I22" s="220">
        <f t="shared" si="2"/>
        <v>16604.204742997004</v>
      </c>
      <c r="J22" s="222">
        <f t="shared" si="8"/>
        <v>307367.64871443924</v>
      </c>
      <c r="K22" s="222">
        <f t="shared" si="0"/>
        <v>693508.98974769353</v>
      </c>
      <c r="L22" s="589">
        <f t="shared" si="3"/>
        <v>9.9391287292215829</v>
      </c>
      <c r="N22" s="479" t="s">
        <v>163</v>
      </c>
      <c r="O22" s="479"/>
      <c r="P22" s="479"/>
      <c r="Q22" s="479"/>
    </row>
    <row r="23" spans="1:17">
      <c r="B23" s="219" t="s">
        <v>80</v>
      </c>
      <c r="C23" s="262">
        <f>h26_h28死亡数!AB22</f>
        <v>389</v>
      </c>
      <c r="D23" s="263">
        <f t="shared" si="1"/>
        <v>129.66666666666666</v>
      </c>
      <c r="E23" s="264">
        <f>h27国調人口!AB22</f>
        <v>1417</v>
      </c>
      <c r="F23" s="221">
        <f t="shared" si="4"/>
        <v>9.1507880498706173E-2</v>
      </c>
      <c r="G23" s="221">
        <f t="shared" si="5"/>
        <v>0.37235570020101466</v>
      </c>
      <c r="H23" s="220">
        <f t="shared" si="6"/>
        <v>53171.427371389356</v>
      </c>
      <c r="I23" s="220">
        <f t="shared" si="2"/>
        <v>19798.684069561081</v>
      </c>
      <c r="J23" s="222">
        <f t="shared" si="8"/>
        <v>216360.42668304406</v>
      </c>
      <c r="K23" s="222">
        <f>J23+K24</f>
        <v>386141.34103325434</v>
      </c>
      <c r="L23" s="589">
        <f t="shared" si="3"/>
        <v>7.2621962607125807</v>
      </c>
      <c r="N23" s="418" t="s">
        <v>158</v>
      </c>
      <c r="O23" s="237" t="s">
        <v>122</v>
      </c>
      <c r="P23" s="237" t="s">
        <v>123</v>
      </c>
      <c r="Q23" s="237" t="s">
        <v>62</v>
      </c>
    </row>
    <row r="24" spans="1:17">
      <c r="B24" s="219" t="s">
        <v>100</v>
      </c>
      <c r="C24" s="262">
        <f>h26_h28死亡数!AB23</f>
        <v>286</v>
      </c>
      <c r="D24" s="263">
        <f t="shared" si="1"/>
        <v>95.333333333333329</v>
      </c>
      <c r="E24" s="264">
        <f>h27国調人口!AB23</f>
        <v>485</v>
      </c>
      <c r="F24" s="221">
        <f t="shared" si="4"/>
        <v>0.19656357388316151</v>
      </c>
      <c r="G24" s="221">
        <f t="shared" si="5"/>
        <v>0.6589861751152073</v>
      </c>
      <c r="H24" s="220">
        <f t="shared" si="6"/>
        <v>33372.743301828275</v>
      </c>
      <c r="I24" s="220">
        <f t="shared" si="2"/>
        <v>33372.743301828275</v>
      </c>
      <c r="J24" s="222">
        <f>H24/F24</f>
        <v>169780.91435021028</v>
      </c>
      <c r="K24" s="222">
        <f>J24</f>
        <v>169780.91435021028</v>
      </c>
      <c r="L24" s="589">
        <f t="shared" si="3"/>
        <v>5.0874125874125875</v>
      </c>
      <c r="N24" s="418" t="s">
        <v>159</v>
      </c>
      <c r="O24" s="253">
        <f>1-O17</f>
        <v>0.97830237805936471</v>
      </c>
      <c r="P24" s="253">
        <f>1-P17</f>
        <v>0.98903477131727024</v>
      </c>
      <c r="Q24" s="253">
        <f>1-Q17</f>
        <v>0.98416325244248348</v>
      </c>
    </row>
    <row r="25" spans="1:17">
      <c r="B25" s="265" t="s">
        <v>101</v>
      </c>
      <c r="C25" s="266">
        <f>SUM(C5:C24)</f>
        <v>2224</v>
      </c>
      <c r="D25" s="266">
        <f>SUM(D5:D24)</f>
        <v>741.33333333333337</v>
      </c>
      <c r="E25" s="266">
        <f>SUM(E5:E24)</f>
        <v>73882</v>
      </c>
      <c r="F25" s="267"/>
      <c r="G25" s="267"/>
      <c r="H25" s="266"/>
      <c r="I25" s="266"/>
      <c r="J25" s="268"/>
      <c r="K25" s="268"/>
      <c r="L25" s="257"/>
      <c r="N25" s="418" t="s">
        <v>160</v>
      </c>
      <c r="O25" s="253">
        <f t="shared" ref="O25:Q26" si="13">1-O18</f>
        <v>0.95840145322434156</v>
      </c>
      <c r="P25" s="253">
        <f t="shared" si="13"/>
        <v>0.9802114803625378</v>
      </c>
      <c r="Q25" s="253">
        <f t="shared" si="13"/>
        <v>0.9703092783505155</v>
      </c>
    </row>
    <row r="26" spans="1:17">
      <c r="A26" s="265"/>
      <c r="B26" s="265"/>
      <c r="C26" s="226"/>
      <c r="D26" s="226"/>
      <c r="E26" s="266"/>
      <c r="F26" s="267"/>
      <c r="G26" s="267"/>
      <c r="H26" s="266"/>
      <c r="I26" s="266"/>
      <c r="J26" s="268"/>
      <c r="K26" s="268"/>
      <c r="L26" s="269"/>
      <c r="N26" s="418" t="s">
        <v>1022</v>
      </c>
      <c r="O26" s="253">
        <f t="shared" si="13"/>
        <v>0.84831223628691976</v>
      </c>
      <c r="P26" s="253">
        <f t="shared" si="13"/>
        <v>0.94952251023192358</v>
      </c>
      <c r="Q26" s="253">
        <f t="shared" si="13"/>
        <v>0.90092189241211629</v>
      </c>
    </row>
    <row r="27" spans="1:17">
      <c r="A27" s="225" t="s">
        <v>102</v>
      </c>
      <c r="B27" s="225" t="s">
        <v>85</v>
      </c>
      <c r="C27" s="254">
        <f>h26_h28死亡数!AB28</f>
        <v>5</v>
      </c>
      <c r="D27" s="226">
        <f>SUM(C27:C27)/3</f>
        <v>1.6666666666666667</v>
      </c>
      <c r="E27" s="254">
        <f>h27国調人口!AB28</f>
        <v>502</v>
      </c>
      <c r="F27" s="227">
        <f t="shared" si="4"/>
        <v>3.3200531208499337E-3</v>
      </c>
      <c r="G27" s="227">
        <f>D53</f>
        <v>4.7984644913627635E-3</v>
      </c>
      <c r="H27" s="226">
        <v>100000</v>
      </c>
      <c r="I27" s="226">
        <f>H27-H28</f>
        <v>479.8464491362829</v>
      </c>
      <c r="J27" s="242">
        <f>H28+I27/2</f>
        <v>99760.076775431866</v>
      </c>
      <c r="K27" s="242">
        <f t="shared" ref="K27:K44" si="14">J27+K28</f>
        <v>8769684.7502106223</v>
      </c>
      <c r="L27" s="587">
        <f>K27/H27</f>
        <v>87.696847502106223</v>
      </c>
      <c r="N27" s="418" t="s">
        <v>1023</v>
      </c>
      <c r="O27" s="253">
        <f t="shared" ref="O27:Q27" si="15">1-O20</f>
        <v>0.60574948665297734</v>
      </c>
      <c r="P27" s="253">
        <f t="shared" si="15"/>
        <v>0.74456521739130432</v>
      </c>
      <c r="Q27" s="253">
        <f t="shared" si="15"/>
        <v>0.69010794264540043</v>
      </c>
    </row>
    <row r="28" spans="1:17">
      <c r="A28" s="245"/>
      <c r="B28" s="245" t="s">
        <v>86</v>
      </c>
      <c r="C28" s="255">
        <f>h26_h28死亡数!AB29</f>
        <v>2</v>
      </c>
      <c r="D28" s="250">
        <f t="shared" ref="D28:D46" si="16">SUM(C28:C28)/3</f>
        <v>0.66666666666666663</v>
      </c>
      <c r="E28" s="255">
        <f>h27国調人口!AB29</f>
        <v>2353</v>
      </c>
      <c r="F28" s="249">
        <f t="shared" si="4"/>
        <v>2.833262501770789E-4</v>
      </c>
      <c r="G28" s="249">
        <f>F28*4/(1+2*F28)</f>
        <v>1.1326631742885457E-3</v>
      </c>
      <c r="H28" s="250">
        <f>(1-G27)*H27</f>
        <v>99520.153550863717</v>
      </c>
      <c r="I28" s="250">
        <f t="shared" ref="I28:I46" si="17">H28-H29</f>
        <v>112.72281302660122</v>
      </c>
      <c r="J28" s="251">
        <f>(H29+I28/2)*4</f>
        <v>397855.16857740167</v>
      </c>
      <c r="K28" s="251">
        <f t="shared" si="14"/>
        <v>8669924.6734351907</v>
      </c>
      <c r="L28" s="589">
        <f t="shared" ref="L28:L46" si="18">K28/H28</f>
        <v>87.117275889290923</v>
      </c>
      <c r="N28" s="418" t="s">
        <v>62</v>
      </c>
      <c r="O28" s="253">
        <f t="shared" ref="O28:Q28" si="19">1-O21</f>
        <v>0.8566296225330523</v>
      </c>
      <c r="P28" s="253">
        <f t="shared" si="19"/>
        <v>0.90875467093723783</v>
      </c>
      <c r="Q28" s="253">
        <f t="shared" si="19"/>
        <v>0.8856524139102373</v>
      </c>
    </row>
    <row r="29" spans="1:17">
      <c r="A29" s="245"/>
      <c r="B29" s="245" t="s">
        <v>84</v>
      </c>
      <c r="C29" s="255">
        <f>h26_h28死亡数!AB30</f>
        <v>0</v>
      </c>
      <c r="D29" s="250">
        <f t="shared" si="16"/>
        <v>0</v>
      </c>
      <c r="E29" s="255">
        <f>h27国調人口!AB30</f>
        <v>3365</v>
      </c>
      <c r="F29" s="249">
        <f t="shared" si="4"/>
        <v>0</v>
      </c>
      <c r="G29" s="249">
        <f t="shared" si="5"/>
        <v>0</v>
      </c>
      <c r="H29" s="250">
        <f t="shared" ref="H29:H46" si="20">(1-G28)*H28</f>
        <v>99407.430737837116</v>
      </c>
      <c r="I29" s="250">
        <f t="shared" si="17"/>
        <v>0</v>
      </c>
      <c r="J29" s="251">
        <f>(H30+I29/2)*5</f>
        <v>497037.15368918556</v>
      </c>
      <c r="K29" s="251">
        <f t="shared" si="14"/>
        <v>8272069.5048577897</v>
      </c>
      <c r="L29" s="589">
        <f t="shared" si="18"/>
        <v>83.213794416167516</v>
      </c>
      <c r="N29" s="219" t="s">
        <v>164</v>
      </c>
    </row>
    <row r="30" spans="1:17">
      <c r="A30" s="245"/>
      <c r="B30" s="245" t="s">
        <v>65</v>
      </c>
      <c r="C30" s="255">
        <f>h26_h28死亡数!AB31</f>
        <v>1</v>
      </c>
      <c r="D30" s="250">
        <f t="shared" si="16"/>
        <v>0.33333333333333331</v>
      </c>
      <c r="E30" s="255">
        <f>h27国調人口!AB31</f>
        <v>3718</v>
      </c>
      <c r="F30" s="249">
        <f t="shared" si="4"/>
        <v>8.965393580778195E-5</v>
      </c>
      <c r="G30" s="249">
        <f t="shared" si="5"/>
        <v>4.4816922870075728E-4</v>
      </c>
      <c r="H30" s="250">
        <f t="shared" si="20"/>
        <v>99407.430737837116</v>
      </c>
      <c r="I30" s="250">
        <f t="shared" si="17"/>
        <v>44.551351560890907</v>
      </c>
      <c r="J30" s="251">
        <f t="shared" ref="J30:J45" si="21">(H31+I30/2)*5</f>
        <v>496925.77531028335</v>
      </c>
      <c r="K30" s="251">
        <f t="shared" si="14"/>
        <v>7775032.3511686046</v>
      </c>
      <c r="L30" s="589">
        <f t="shared" si="18"/>
        <v>78.213794416167531</v>
      </c>
      <c r="N30" s="256" t="s">
        <v>158</v>
      </c>
      <c r="O30" s="237" t="s">
        <v>97</v>
      </c>
      <c r="P30" s="237" t="s">
        <v>98</v>
      </c>
      <c r="Q30" s="219"/>
    </row>
    <row r="31" spans="1:17">
      <c r="A31" s="245"/>
      <c r="B31" s="245" t="s">
        <v>66</v>
      </c>
      <c r="C31" s="255">
        <f>h26_h28死亡数!AB32</f>
        <v>1</v>
      </c>
      <c r="D31" s="250">
        <f t="shared" si="16"/>
        <v>0.33333333333333331</v>
      </c>
      <c r="E31" s="255">
        <f>h27国調人口!AB32</f>
        <v>3794</v>
      </c>
      <c r="F31" s="249">
        <f t="shared" si="4"/>
        <v>8.7858021437357231E-5</v>
      </c>
      <c r="G31" s="249">
        <f t="shared" si="5"/>
        <v>4.391936404760859E-4</v>
      </c>
      <c r="H31" s="250">
        <f t="shared" si="20"/>
        <v>99362.879386276225</v>
      </c>
      <c r="I31" s="250">
        <f t="shared" si="17"/>
        <v>43.639544725840096</v>
      </c>
      <c r="J31" s="251">
        <f t="shared" si="21"/>
        <v>496705.29806956649</v>
      </c>
      <c r="K31" s="251">
        <f t="shared" si="14"/>
        <v>7278106.575858321</v>
      </c>
      <c r="L31" s="589">
        <f t="shared" si="18"/>
        <v>73.247742223375596</v>
      </c>
      <c r="N31" s="418" t="s">
        <v>159</v>
      </c>
      <c r="O31" s="237">
        <f>J19*O24</f>
        <v>431229.21188707388</v>
      </c>
      <c r="P31" s="237">
        <f>SUM(O31,P32)</f>
        <v>1563098.3126737657</v>
      </c>
      <c r="Q31" s="219"/>
    </row>
    <row r="32" spans="1:17">
      <c r="A32" s="245"/>
      <c r="B32" s="245" t="s">
        <v>67</v>
      </c>
      <c r="C32" s="255">
        <f>h26_h28死亡数!AB33</f>
        <v>2</v>
      </c>
      <c r="D32" s="250">
        <f t="shared" si="16"/>
        <v>0.66666666666666663</v>
      </c>
      <c r="E32" s="255">
        <f>h27国調人口!AB33</f>
        <v>3373</v>
      </c>
      <c r="F32" s="249">
        <f t="shared" si="4"/>
        <v>1.976479889317126E-4</v>
      </c>
      <c r="G32" s="249">
        <f t="shared" si="5"/>
        <v>9.8775187672856587E-4</v>
      </c>
      <c r="H32" s="250">
        <f t="shared" si="20"/>
        <v>99319.239841550385</v>
      </c>
      <c r="I32" s="250">
        <f t="shared" si="17"/>
        <v>98.102765548755997</v>
      </c>
      <c r="J32" s="251">
        <f t="shared" si="21"/>
        <v>496350.94229388004</v>
      </c>
      <c r="K32" s="251">
        <f t="shared" si="14"/>
        <v>6781401.2777887546</v>
      </c>
      <c r="L32" s="589">
        <f t="shared" si="18"/>
        <v>68.278827834440818</v>
      </c>
      <c r="N32" s="418" t="s">
        <v>160</v>
      </c>
      <c r="O32" s="237">
        <f>J20*O25</f>
        <v>395643.63501053676</v>
      </c>
      <c r="P32" s="237">
        <f>SUM(O32,P33)</f>
        <v>1131869.1007866918</v>
      </c>
      <c r="Q32" s="219"/>
    </row>
    <row r="33" spans="1:17">
      <c r="A33" s="245"/>
      <c r="B33" s="245" t="s">
        <v>68</v>
      </c>
      <c r="C33" s="255">
        <f>h26_h28死亡数!AB34</f>
        <v>4</v>
      </c>
      <c r="D33" s="250">
        <f t="shared" si="16"/>
        <v>1.3333333333333333</v>
      </c>
      <c r="E33" s="255">
        <f>h27国調人口!AB34</f>
        <v>3190</v>
      </c>
      <c r="F33" s="249">
        <f t="shared" si="4"/>
        <v>4.1797283176593517E-4</v>
      </c>
      <c r="G33" s="249">
        <f t="shared" si="5"/>
        <v>2.0876826722338203E-3</v>
      </c>
      <c r="H33" s="250">
        <f t="shared" si="20"/>
        <v>99221.137076001629</v>
      </c>
      <c r="I33" s="250">
        <f t="shared" si="17"/>
        <v>207.14224859290698</v>
      </c>
      <c r="J33" s="251">
        <f t="shared" si="21"/>
        <v>495587.82975852594</v>
      </c>
      <c r="K33" s="251">
        <f t="shared" si="14"/>
        <v>6285050.335494874</v>
      </c>
      <c r="L33" s="589">
        <f t="shared" si="18"/>
        <v>63.343865235898647</v>
      </c>
      <c r="N33" s="418" t="s">
        <v>1022</v>
      </c>
      <c r="O33" s="237">
        <f>J21*O26</f>
        <v>316132.75124726479</v>
      </c>
      <c r="P33" s="237">
        <f t="shared" ref="P33:P34" si="22">SUM(O33,P34)</f>
        <v>736225.465776155</v>
      </c>
      <c r="Q33" s="219"/>
    </row>
    <row r="34" spans="1:17">
      <c r="A34" s="245"/>
      <c r="B34" s="245" t="s">
        <v>69</v>
      </c>
      <c r="C34" s="255">
        <f>h26_h28死亡数!AB35</f>
        <v>3</v>
      </c>
      <c r="D34" s="250">
        <f t="shared" si="16"/>
        <v>1</v>
      </c>
      <c r="E34" s="255">
        <f>h27国調人口!AB35</f>
        <v>3956</v>
      </c>
      <c r="F34" s="249">
        <f t="shared" si="4"/>
        <v>2.5278058645096058E-4</v>
      </c>
      <c r="G34" s="249">
        <f t="shared" si="5"/>
        <v>1.2631047113805733E-3</v>
      </c>
      <c r="H34" s="250">
        <f t="shared" si="20"/>
        <v>99013.994827408722</v>
      </c>
      <c r="I34" s="250">
        <f t="shared" si="17"/>
        <v>125.06504335910722</v>
      </c>
      <c r="J34" s="251">
        <f t="shared" si="21"/>
        <v>494757.31152864581</v>
      </c>
      <c r="K34" s="251">
        <f t="shared" si="14"/>
        <v>5789462.5057363482</v>
      </c>
      <c r="L34" s="589">
        <f t="shared" si="18"/>
        <v>58.471153656894252</v>
      </c>
      <c r="N34" s="418" t="s">
        <v>1023</v>
      </c>
      <c r="O34" s="237">
        <f>SUM(J22:J24)*O27</f>
        <v>420092.71452889027</v>
      </c>
      <c r="P34" s="237">
        <f t="shared" si="22"/>
        <v>420092.71452889027</v>
      </c>
      <c r="Q34" s="219"/>
    </row>
    <row r="35" spans="1:17">
      <c r="A35" s="245"/>
      <c r="B35" s="245" t="s">
        <v>70</v>
      </c>
      <c r="C35" s="255">
        <f>h26_h28死亡数!AB36</f>
        <v>9</v>
      </c>
      <c r="D35" s="250">
        <f t="shared" si="16"/>
        <v>3</v>
      </c>
      <c r="E35" s="255">
        <f>h27国調人口!AB36</f>
        <v>4869</v>
      </c>
      <c r="F35" s="249">
        <f t="shared" si="4"/>
        <v>6.1614294516327791E-4</v>
      </c>
      <c r="G35" s="249">
        <f t="shared" si="5"/>
        <v>3.0759766225776685E-3</v>
      </c>
      <c r="H35" s="250">
        <f t="shared" si="20"/>
        <v>98888.929784049615</v>
      </c>
      <c r="I35" s="250">
        <f t="shared" si="17"/>
        <v>304.18003624746052</v>
      </c>
      <c r="J35" s="251">
        <f t="shared" si="21"/>
        <v>493684.19882962946</v>
      </c>
      <c r="K35" s="251">
        <f t="shared" si="14"/>
        <v>5294705.1942077028</v>
      </c>
      <c r="L35" s="589">
        <f t="shared" si="18"/>
        <v>53.541940495969627</v>
      </c>
      <c r="N35" s="219" t="s">
        <v>165</v>
      </c>
      <c r="Q35" s="219"/>
    </row>
    <row r="36" spans="1:17">
      <c r="A36" s="245"/>
      <c r="B36" s="245" t="s">
        <v>71</v>
      </c>
      <c r="C36" s="255">
        <f>h26_h28死亡数!AB37</f>
        <v>11</v>
      </c>
      <c r="D36" s="250">
        <f t="shared" si="16"/>
        <v>3.6666666666666665</v>
      </c>
      <c r="E36" s="255">
        <f>h27国調人口!AB37</f>
        <v>6640</v>
      </c>
      <c r="F36" s="249">
        <f t="shared" si="4"/>
        <v>5.5220883534136541E-4</v>
      </c>
      <c r="G36" s="249">
        <f t="shared" si="5"/>
        <v>2.7572377490913645E-3</v>
      </c>
      <c r="H36" s="250">
        <f t="shared" si="20"/>
        <v>98584.749747802154</v>
      </c>
      <c r="I36" s="250">
        <f t="shared" si="17"/>
        <v>271.82159348936693</v>
      </c>
      <c r="J36" s="251">
        <f t="shared" si="21"/>
        <v>492244.19475528732</v>
      </c>
      <c r="K36" s="251">
        <f t="shared" si="14"/>
        <v>4801020.9953780733</v>
      </c>
      <c r="L36" s="589">
        <f t="shared" si="18"/>
        <v>48.699428741868942</v>
      </c>
      <c r="N36" s="256" t="s">
        <v>158</v>
      </c>
      <c r="O36" s="237" t="s">
        <v>97</v>
      </c>
      <c r="P36" s="237" t="s">
        <v>98</v>
      </c>
      <c r="Q36" s="219"/>
    </row>
    <row r="37" spans="1:17">
      <c r="A37" s="245"/>
      <c r="B37" s="245" t="s">
        <v>72</v>
      </c>
      <c r="C37" s="255">
        <f>h26_h28死亡数!AB38</f>
        <v>20</v>
      </c>
      <c r="D37" s="250">
        <f t="shared" si="16"/>
        <v>6.666666666666667</v>
      </c>
      <c r="E37" s="255">
        <f>h27国調人口!AB38</f>
        <v>6029</v>
      </c>
      <c r="F37" s="249">
        <f t="shared" si="4"/>
        <v>1.105766572676508E-3</v>
      </c>
      <c r="G37" s="249">
        <f t="shared" si="5"/>
        <v>5.5135910018194846E-3</v>
      </c>
      <c r="H37" s="250">
        <f t="shared" si="20"/>
        <v>98312.928154312787</v>
      </c>
      <c r="I37" s="250">
        <f t="shared" si="17"/>
        <v>542.05727603414562</v>
      </c>
      <c r="J37" s="251">
        <f t="shared" si="21"/>
        <v>490209.49758147856</v>
      </c>
      <c r="K37" s="251">
        <f t="shared" si="14"/>
        <v>4308776.8006227864</v>
      </c>
      <c r="L37" s="589">
        <f t="shared" si="18"/>
        <v>43.8271637465593</v>
      </c>
      <c r="N37" s="418" t="s">
        <v>159</v>
      </c>
      <c r="O37" s="237">
        <f>J41*P24</f>
        <v>460186.36466521089</v>
      </c>
      <c r="P37" s="237">
        <f>SUM(O37,P38)</f>
        <v>2074776.8830696456</v>
      </c>
      <c r="Q37" s="219"/>
    </row>
    <row r="38" spans="1:17">
      <c r="A38" s="245"/>
      <c r="B38" s="245" t="s">
        <v>73</v>
      </c>
      <c r="C38" s="255">
        <f>h26_h28死亡数!AB39</f>
        <v>22</v>
      </c>
      <c r="D38" s="250">
        <f t="shared" si="16"/>
        <v>7.333333333333333</v>
      </c>
      <c r="E38" s="255">
        <f>h27国調人口!AB39</f>
        <v>4893</v>
      </c>
      <c r="F38" s="249">
        <f t="shared" si="4"/>
        <v>1.4987396961645889E-3</v>
      </c>
      <c r="G38" s="249">
        <f t="shared" si="5"/>
        <v>7.4657255327813211E-3</v>
      </c>
      <c r="H38" s="250">
        <f t="shared" si="20"/>
        <v>97770.870878278642</v>
      </c>
      <c r="I38" s="250">
        <f t="shared" si="17"/>
        <v>729.93048707823618</v>
      </c>
      <c r="J38" s="251">
        <f t="shared" si="21"/>
        <v>487029.52817369765</v>
      </c>
      <c r="K38" s="251">
        <f t="shared" si="14"/>
        <v>3818567.3030413082</v>
      </c>
      <c r="L38" s="589">
        <f t="shared" si="18"/>
        <v>39.056288122822316</v>
      </c>
      <c r="N38" s="418" t="s">
        <v>160</v>
      </c>
      <c r="O38" s="237">
        <f>J42*P25</f>
        <v>441861.59487063374</v>
      </c>
      <c r="P38" s="237">
        <f>SUM(O38,P39)</f>
        <v>1614590.5184044347</v>
      </c>
      <c r="Q38" s="219"/>
    </row>
    <row r="39" spans="1:17">
      <c r="A39" s="245"/>
      <c r="B39" s="245" t="s">
        <v>74</v>
      </c>
      <c r="C39" s="255">
        <f>h26_h28死亡数!AB40</f>
        <v>31</v>
      </c>
      <c r="D39" s="250">
        <f t="shared" si="16"/>
        <v>10.333333333333334</v>
      </c>
      <c r="E39" s="255">
        <f>h27国調人口!AB40</f>
        <v>4451</v>
      </c>
      <c r="F39" s="249">
        <f t="shared" si="4"/>
        <v>2.3215756758780798E-3</v>
      </c>
      <c r="G39" s="249">
        <f t="shared" si="5"/>
        <v>1.1540895722422844E-2</v>
      </c>
      <c r="H39" s="250">
        <f t="shared" si="20"/>
        <v>97040.940391200405</v>
      </c>
      <c r="I39" s="250">
        <f t="shared" si="17"/>
        <v>1119.9393738607032</v>
      </c>
      <c r="J39" s="251">
        <f t="shared" si="21"/>
        <v>482404.85352135031</v>
      </c>
      <c r="K39" s="251">
        <f t="shared" si="14"/>
        <v>3331537.7748676105</v>
      </c>
      <c r="L39" s="589">
        <f t="shared" si="18"/>
        <v>34.331260202520788</v>
      </c>
      <c r="N39" s="418" t="s">
        <v>1022</v>
      </c>
      <c r="O39" s="237">
        <f>J43*P26</f>
        <v>403999.08690576622</v>
      </c>
      <c r="P39" s="237">
        <f t="shared" ref="P39:P40" si="23">SUM(O39,P40)</f>
        <v>1172728.923533801</v>
      </c>
    </row>
    <row r="40" spans="1:17">
      <c r="A40" s="245"/>
      <c r="B40" s="245" t="s">
        <v>75</v>
      </c>
      <c r="C40" s="255">
        <f>h26_h28死亡数!AB41</f>
        <v>58</v>
      </c>
      <c r="D40" s="250">
        <f t="shared" si="16"/>
        <v>19.333333333333332</v>
      </c>
      <c r="E40" s="255">
        <f>h27国調人口!AB41</f>
        <v>5134</v>
      </c>
      <c r="F40" s="249">
        <f t="shared" si="4"/>
        <v>3.7657447084794181E-3</v>
      </c>
      <c r="G40" s="249">
        <f t="shared" si="5"/>
        <v>1.8653116356853412E-2</v>
      </c>
      <c r="H40" s="250">
        <f t="shared" si="20"/>
        <v>95921.001017339702</v>
      </c>
      <c r="I40" s="250">
        <f t="shared" si="17"/>
        <v>1789.225593042298</v>
      </c>
      <c r="J40" s="251">
        <f t="shared" si="21"/>
        <v>475131.94110409275</v>
      </c>
      <c r="K40" s="251">
        <f t="shared" si="14"/>
        <v>2849132.9213462602</v>
      </c>
      <c r="L40" s="589">
        <f t="shared" si="18"/>
        <v>29.702910636130877</v>
      </c>
      <c r="N40" s="418" t="s">
        <v>1023</v>
      </c>
      <c r="O40" s="237">
        <f>SUM(J44:J46)*P27</f>
        <v>768729.83662803471</v>
      </c>
      <c r="P40" s="237">
        <f t="shared" si="23"/>
        <v>768729.83662803471</v>
      </c>
    </row>
    <row r="41" spans="1:17">
      <c r="A41" s="245"/>
      <c r="B41" s="245" t="s">
        <v>76</v>
      </c>
      <c r="C41" s="255">
        <f>h26_h28死亡数!AB42</f>
        <v>96</v>
      </c>
      <c r="D41" s="250">
        <f t="shared" si="16"/>
        <v>32</v>
      </c>
      <c r="E41" s="255">
        <f>h27国調人口!AB42</f>
        <v>6931</v>
      </c>
      <c r="F41" s="249">
        <f t="shared" si="4"/>
        <v>4.6169383927283222E-3</v>
      </c>
      <c r="G41" s="249">
        <f t="shared" si="5"/>
        <v>2.2821280844387389E-2</v>
      </c>
      <c r="H41" s="250">
        <f t="shared" si="20"/>
        <v>94131.775424297404</v>
      </c>
      <c r="I41" s="250">
        <f t="shared" si="17"/>
        <v>2148.2076833386964</v>
      </c>
      <c r="J41" s="251">
        <f t="shared" si="21"/>
        <v>465288.35791314027</v>
      </c>
      <c r="K41" s="251">
        <f t="shared" si="14"/>
        <v>2374000.9802421676</v>
      </c>
      <c r="L41" s="589">
        <f t="shared" si="18"/>
        <v>25.219974546760621</v>
      </c>
      <c r="N41" s="219" t="s">
        <v>166</v>
      </c>
    </row>
    <row r="42" spans="1:17">
      <c r="A42" s="245"/>
      <c r="B42" s="245" t="s">
        <v>77</v>
      </c>
      <c r="C42" s="255">
        <f>h26_h28死亡数!AB43</f>
        <v>161</v>
      </c>
      <c r="D42" s="250">
        <f t="shared" si="16"/>
        <v>53.666666666666664</v>
      </c>
      <c r="E42" s="255">
        <f>h27国調人口!AB43</f>
        <v>6620</v>
      </c>
      <c r="F42" s="249">
        <f t="shared" si="4"/>
        <v>8.1067472306142994E-3</v>
      </c>
      <c r="G42" s="249">
        <f t="shared" si="5"/>
        <v>3.9728562615669344E-2</v>
      </c>
      <c r="H42" s="250">
        <f t="shared" si="20"/>
        <v>91983.567740958708</v>
      </c>
      <c r="I42" s="250">
        <f t="shared" si="17"/>
        <v>3654.3749306093378</v>
      </c>
      <c r="J42" s="251">
        <f t="shared" si="21"/>
        <v>450781.90137827018</v>
      </c>
      <c r="K42" s="251">
        <f t="shared" si="14"/>
        <v>1908712.6223290274</v>
      </c>
      <c r="L42" s="589">
        <f t="shared" si="18"/>
        <v>20.750582622586297</v>
      </c>
      <c r="N42" s="420"/>
      <c r="O42" s="256" t="s">
        <v>122</v>
      </c>
      <c r="P42" s="256" t="s">
        <v>123</v>
      </c>
    </row>
    <row r="43" spans="1:17">
      <c r="A43" s="245"/>
      <c r="B43" s="245" t="s">
        <v>78</v>
      </c>
      <c r="C43" s="255">
        <f>h26_h28死亡数!AB44</f>
        <v>234</v>
      </c>
      <c r="D43" s="250">
        <f t="shared" si="16"/>
        <v>78</v>
      </c>
      <c r="E43" s="255">
        <f>h27国調人口!AB44</f>
        <v>5131</v>
      </c>
      <c r="F43" s="249">
        <f t="shared" si="4"/>
        <v>1.5201715065289417E-2</v>
      </c>
      <c r="G43" s="249">
        <f t="shared" si="5"/>
        <v>7.3225685317311301E-2</v>
      </c>
      <c r="H43" s="250">
        <f t="shared" si="20"/>
        <v>88329.19281034937</v>
      </c>
      <c r="I43" s="250">
        <f t="shared" si="17"/>
        <v>6467.9656770627626</v>
      </c>
      <c r="J43" s="251">
        <f t="shared" si="21"/>
        <v>425476.04985909001</v>
      </c>
      <c r="K43" s="251">
        <f t="shared" si="14"/>
        <v>1457930.7209507572</v>
      </c>
      <c r="L43" s="589">
        <f t="shared" si="18"/>
        <v>16.505649769505581</v>
      </c>
      <c r="N43" s="256" t="s">
        <v>167</v>
      </c>
      <c r="O43" s="257">
        <f>L19</f>
        <v>21.217819338040762</v>
      </c>
      <c r="P43" s="257">
        <f>L41</f>
        <v>25.219974546760621</v>
      </c>
      <c r="Q43" s="222" t="s">
        <v>168</v>
      </c>
    </row>
    <row r="44" spans="1:17">
      <c r="A44" s="245"/>
      <c r="B44" s="245" t="s">
        <v>79</v>
      </c>
      <c r="C44" s="255">
        <f>h26_h28死亡数!AB45</f>
        <v>307</v>
      </c>
      <c r="D44" s="250">
        <f t="shared" si="16"/>
        <v>102.33333333333333</v>
      </c>
      <c r="E44" s="255">
        <f>h27国調人口!AB45</f>
        <v>3668</v>
      </c>
      <c r="F44" s="249">
        <f t="shared" si="4"/>
        <v>2.7898945837877134E-2</v>
      </c>
      <c r="G44" s="249">
        <f t="shared" si="5"/>
        <v>0.13039969417661298</v>
      </c>
      <c r="H44" s="250">
        <f t="shared" si="20"/>
        <v>81861.227133286608</v>
      </c>
      <c r="I44" s="250">
        <f t="shared" si="17"/>
        <v>10674.678983102829</v>
      </c>
      <c r="J44" s="251">
        <f t="shared" si="21"/>
        <v>382619.438208676</v>
      </c>
      <c r="K44" s="251">
        <f t="shared" si="14"/>
        <v>1032454.6710916671</v>
      </c>
      <c r="L44" s="589">
        <f t="shared" si="18"/>
        <v>12.612254998457603</v>
      </c>
      <c r="N44" s="256" t="s">
        <v>169</v>
      </c>
      <c r="O44" s="258">
        <f>P31/H19</f>
        <v>17.275702417392623</v>
      </c>
      <c r="P44" s="258">
        <f>P37/H41</f>
        <v>22.041195693140001</v>
      </c>
      <c r="Q44" s="222" t="s">
        <v>170</v>
      </c>
    </row>
    <row r="45" spans="1:17">
      <c r="A45" s="245"/>
      <c r="B45" s="245" t="s">
        <v>80</v>
      </c>
      <c r="C45" s="255">
        <f>h26_h28死亡数!AB46</f>
        <v>414</v>
      </c>
      <c r="D45" s="250">
        <f t="shared" si="16"/>
        <v>138</v>
      </c>
      <c r="E45" s="255">
        <f>h27国調人口!AB46</f>
        <v>2309</v>
      </c>
      <c r="F45" s="249">
        <f t="shared" si="4"/>
        <v>5.9766132524902559E-2</v>
      </c>
      <c r="G45" s="249">
        <f t="shared" si="5"/>
        <v>0.25998492840994725</v>
      </c>
      <c r="H45" s="250">
        <f t="shared" si="20"/>
        <v>71186.548150183778</v>
      </c>
      <c r="I45" s="250">
        <f t="shared" si="17"/>
        <v>18507.429624576791</v>
      </c>
      <c r="J45" s="251">
        <f t="shared" si="21"/>
        <v>309664.16668947693</v>
      </c>
      <c r="K45" s="251">
        <f>J45+K46</f>
        <v>649835.2328829912</v>
      </c>
      <c r="L45" s="589">
        <f t="shared" si="18"/>
        <v>9.1286240135147434</v>
      </c>
      <c r="N45" s="256" t="s">
        <v>171</v>
      </c>
      <c r="O45" s="257">
        <f>O43-O44</f>
        <v>3.9421169206481395</v>
      </c>
      <c r="P45" s="257">
        <f>P43-P44</f>
        <v>3.1787788536206207</v>
      </c>
      <c r="Q45" s="222" t="s">
        <v>172</v>
      </c>
    </row>
    <row r="46" spans="1:17">
      <c r="A46" s="245"/>
      <c r="B46" s="245" t="s">
        <v>100</v>
      </c>
      <c r="C46" s="531">
        <f>h26_h28死亡数!AB47</f>
        <v>728</v>
      </c>
      <c r="D46" s="234">
        <f t="shared" si="16"/>
        <v>242.66666666666666</v>
      </c>
      <c r="E46" s="255">
        <f>h27国調人口!AB47</f>
        <v>1567</v>
      </c>
      <c r="F46" s="249">
        <f t="shared" si="4"/>
        <v>0.15486066794299086</v>
      </c>
      <c r="G46" s="249">
        <f t="shared" si="5"/>
        <v>0.55819659561416957</v>
      </c>
      <c r="H46" s="250">
        <f t="shared" si="20"/>
        <v>52679.118525606988</v>
      </c>
      <c r="I46" s="250">
        <f t="shared" si="17"/>
        <v>52679.118525606988</v>
      </c>
      <c r="J46" s="251">
        <f>I46/F46</f>
        <v>340171.06619351433</v>
      </c>
      <c r="K46" s="251">
        <f>J46</f>
        <v>340171.06619351433</v>
      </c>
      <c r="L46" s="589">
        <f t="shared" si="18"/>
        <v>6.4574175824175821</v>
      </c>
      <c r="N46" s="256" t="s">
        <v>173</v>
      </c>
      <c r="O46" s="257">
        <f>L5</f>
        <v>82.928502759133039</v>
      </c>
      <c r="P46" s="257">
        <f>L27</f>
        <v>87.696847502106223</v>
      </c>
      <c r="Q46" s="222" t="s">
        <v>174</v>
      </c>
    </row>
    <row r="47" spans="1:17">
      <c r="A47" s="229"/>
      <c r="B47" s="265" t="s">
        <v>101</v>
      </c>
      <c r="C47" s="234">
        <f>SUM(C27:C46)</f>
        <v>2109</v>
      </c>
      <c r="D47" s="234">
        <f>SUM(D27:D46)</f>
        <v>703</v>
      </c>
      <c r="E47" s="266">
        <f>SUM(E27:E46)</f>
        <v>82493</v>
      </c>
      <c r="F47" s="267"/>
      <c r="G47" s="267"/>
      <c r="H47" s="266"/>
      <c r="I47" s="265"/>
      <c r="J47" s="268"/>
      <c r="K47" s="268"/>
      <c r="L47" s="257"/>
      <c r="N47" s="256" t="s">
        <v>175</v>
      </c>
      <c r="O47" s="257">
        <f>O46-O45</f>
        <v>78.986385838484892</v>
      </c>
      <c r="P47" s="257">
        <f>P46-P45</f>
        <v>84.51806864848561</v>
      </c>
      <c r="Q47" s="222" t="s">
        <v>176</v>
      </c>
    </row>
    <row r="50" spans="1:12">
      <c r="C50" s="219" t="s">
        <v>107</v>
      </c>
      <c r="D50" s="219" t="s">
        <v>108</v>
      </c>
      <c r="E50" s="221"/>
      <c r="F50" s="220"/>
      <c r="G50" s="219"/>
      <c r="H50" s="222"/>
      <c r="I50" s="222"/>
      <c r="J50" s="223"/>
      <c r="L50" s="259"/>
    </row>
    <row r="51" spans="1:12">
      <c r="A51" s="219" t="s">
        <v>103</v>
      </c>
      <c r="B51" s="219" t="s">
        <v>1067</v>
      </c>
      <c r="C51" s="220">
        <f>C5</f>
        <v>1</v>
      </c>
      <c r="D51" s="220">
        <f>C27</f>
        <v>5</v>
      </c>
      <c r="E51" s="221"/>
      <c r="F51" s="220"/>
      <c r="G51" s="219"/>
      <c r="H51" s="222"/>
      <c r="I51" s="222"/>
      <c r="J51" s="223"/>
      <c r="L51" s="259"/>
    </row>
    <row r="52" spans="1:12">
      <c r="A52" s="219" t="s">
        <v>104</v>
      </c>
      <c r="B52" s="219" t="s">
        <v>1067</v>
      </c>
      <c r="C52" s="260">
        <f>h26_28出生!F19</f>
        <v>1089</v>
      </c>
      <c r="D52" s="260">
        <f>h26_28出生!G19</f>
        <v>1042</v>
      </c>
      <c r="E52" s="221"/>
      <c r="F52" s="220"/>
      <c r="G52" s="219"/>
      <c r="H52" s="222"/>
      <c r="I52" s="222"/>
      <c r="J52" s="223"/>
      <c r="L52" s="259"/>
    </row>
    <row r="53" spans="1:12">
      <c r="A53" s="219" t="s">
        <v>105</v>
      </c>
      <c r="C53" s="261">
        <f>C51/C52</f>
        <v>9.1827364554637281E-4</v>
      </c>
      <c r="D53" s="261">
        <f>D51/D52</f>
        <v>4.7984644913627635E-3</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120</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h27_29自立率1!R7</f>
        <v>4189</v>
      </c>
      <c r="P3" s="243">
        <f>h27_29自立率1!S7</f>
        <v>3752</v>
      </c>
      <c r="Q3" s="244">
        <f>SUM(O3:P3)</f>
        <v>7941</v>
      </c>
    </row>
    <row r="4" spans="1:17">
      <c r="A4" s="229"/>
      <c r="B4" s="229"/>
      <c r="C4" s="230" t="s">
        <v>1065</v>
      </c>
      <c r="D4" s="231" t="s">
        <v>1064</v>
      </c>
      <c r="E4" s="232" t="s">
        <v>410</v>
      </c>
      <c r="F4" s="233"/>
      <c r="G4" s="233"/>
      <c r="H4" s="234"/>
      <c r="I4" s="229"/>
      <c r="J4" s="235" t="s">
        <v>97</v>
      </c>
      <c r="K4" s="235" t="s">
        <v>98</v>
      </c>
      <c r="L4" s="588"/>
      <c r="N4" s="418" t="s">
        <v>160</v>
      </c>
      <c r="O4" s="243">
        <f>h27_29自立率1!R8</f>
        <v>2621</v>
      </c>
      <c r="P4" s="243">
        <f>h27_29自立率1!S8</f>
        <v>2717</v>
      </c>
      <c r="Q4" s="244">
        <f>SUM(O4:P4)</f>
        <v>5338</v>
      </c>
    </row>
    <row r="5" spans="1:17">
      <c r="A5" s="219" t="s">
        <v>99</v>
      </c>
      <c r="B5" s="219" t="s">
        <v>85</v>
      </c>
      <c r="C5" s="262">
        <f>h26_h28死亡数!AD4</f>
        <v>2</v>
      </c>
      <c r="D5" s="263">
        <f>SUM(C5:C5)/3</f>
        <v>0.66666666666666663</v>
      </c>
      <c r="E5" s="264">
        <f>h27国調人口!AD4</f>
        <v>387</v>
      </c>
      <c r="F5" s="221">
        <f>D5/E5</f>
        <v>1.7226528854435831E-3</v>
      </c>
      <c r="G5" s="261">
        <f>C53</f>
        <v>7.3882526782415958E-4</v>
      </c>
      <c r="H5" s="220">
        <v>100000</v>
      </c>
      <c r="I5" s="220">
        <f>H5-H6</f>
        <v>73.882526782414061</v>
      </c>
      <c r="J5" s="222">
        <f>H6+I5/2</f>
        <v>99963.0587366088</v>
      </c>
      <c r="K5" s="222">
        <f t="shared" ref="K5:K22" si="0">J5+K6</f>
        <v>8270160.8992503332</v>
      </c>
      <c r="L5" s="589">
        <f>K5/H5</f>
        <v>82.701608992503338</v>
      </c>
      <c r="N5" s="418" t="s">
        <v>1022</v>
      </c>
      <c r="O5" s="243">
        <f>h27_29自立率1!R9</f>
        <v>1773</v>
      </c>
      <c r="P5" s="243">
        <f>h27_29自立率1!S9</f>
        <v>2208</v>
      </c>
      <c r="Q5" s="244">
        <f>SUM(O5:P5)</f>
        <v>3981</v>
      </c>
    </row>
    <row r="6" spans="1:17">
      <c r="B6" s="219" t="s">
        <v>86</v>
      </c>
      <c r="C6" s="262">
        <f>h26_h28死亡数!AD5</f>
        <v>0</v>
      </c>
      <c r="D6" s="263">
        <f t="shared" ref="D6:D24" si="1">SUM(C6:C6)/3</f>
        <v>0</v>
      </c>
      <c r="E6" s="264">
        <f>h27国調人口!AD5</f>
        <v>1878</v>
      </c>
      <c r="F6" s="221">
        <f>D6/E6</f>
        <v>0</v>
      </c>
      <c r="G6" s="221">
        <f>F6*4/(1+2*F6)</f>
        <v>0</v>
      </c>
      <c r="H6" s="220">
        <f>(1-G5)*H5</f>
        <v>99926.117473217586</v>
      </c>
      <c r="I6" s="220">
        <f t="shared" ref="I6:I24" si="2">H6-H7</f>
        <v>0</v>
      </c>
      <c r="J6" s="222">
        <f>(H7+I6/2)*4</f>
        <v>399704.46989287034</v>
      </c>
      <c r="K6" s="222">
        <f t="shared" si="0"/>
        <v>8170197.8405137248</v>
      </c>
      <c r="L6" s="589">
        <f t="shared" ref="L6:L24" si="3">K6/H6</f>
        <v>81.762386522257501</v>
      </c>
      <c r="N6" s="418" t="s">
        <v>1023</v>
      </c>
      <c r="O6" s="243">
        <f>h27_29自立率1!R10</f>
        <v>2280</v>
      </c>
      <c r="P6" s="243">
        <f>h27_29自立率1!S10</f>
        <v>4456</v>
      </c>
      <c r="Q6" s="244">
        <f>SUM(O6:P6)</f>
        <v>6736</v>
      </c>
    </row>
    <row r="7" spans="1:17">
      <c r="B7" s="219" t="s">
        <v>84</v>
      </c>
      <c r="C7" s="262">
        <f>h26_h28死亡数!AD6</f>
        <v>1</v>
      </c>
      <c r="D7" s="263">
        <f t="shared" si="1"/>
        <v>0.33333333333333331</v>
      </c>
      <c r="E7" s="264">
        <f>h27国調人口!AD6</f>
        <v>2563</v>
      </c>
      <c r="F7" s="221">
        <f t="shared" ref="F7:F45" si="4">D7/E7</f>
        <v>1.3005592404734034E-4</v>
      </c>
      <c r="G7" s="221">
        <f t="shared" ref="G7:G46" si="5">F7*5/(1+2.5*F7)</f>
        <v>6.500682571670026E-4</v>
      </c>
      <c r="H7" s="220">
        <f t="shared" ref="H7:H24" si="6">(1-G6)*H6</f>
        <v>99926.117473217586</v>
      </c>
      <c r="I7" s="220">
        <f t="shared" si="2"/>
        <v>64.958797031271388</v>
      </c>
      <c r="J7" s="222">
        <f>(H8+I7/2)*5</f>
        <v>499468.19037350971</v>
      </c>
      <c r="K7" s="222">
        <f t="shared" si="0"/>
        <v>7770493.3706208542</v>
      </c>
      <c r="L7" s="589">
        <f t="shared" si="3"/>
        <v>77.762386522257486</v>
      </c>
      <c r="N7" s="418" t="s">
        <v>62</v>
      </c>
      <c r="O7" s="237">
        <f>SUM(O3:O6)</f>
        <v>10863</v>
      </c>
      <c r="P7" s="237">
        <f t="shared" ref="P7:Q7" si="7">SUM(P3:P6)</f>
        <v>13133</v>
      </c>
      <c r="Q7" s="237">
        <f t="shared" si="7"/>
        <v>23996</v>
      </c>
    </row>
    <row r="8" spans="1:17">
      <c r="B8" s="219" t="s">
        <v>65</v>
      </c>
      <c r="C8" s="262">
        <f>h26_h28死亡数!AD7</f>
        <v>0</v>
      </c>
      <c r="D8" s="263">
        <f t="shared" si="1"/>
        <v>0</v>
      </c>
      <c r="E8" s="264">
        <f>h27国調人口!AD7</f>
        <v>2735</v>
      </c>
      <c r="F8" s="221">
        <f t="shared" si="4"/>
        <v>0</v>
      </c>
      <c r="G8" s="221">
        <f t="shared" si="5"/>
        <v>0</v>
      </c>
      <c r="H8" s="220">
        <f t="shared" si="6"/>
        <v>99861.158676186315</v>
      </c>
      <c r="I8" s="220">
        <f t="shared" si="2"/>
        <v>0</v>
      </c>
      <c r="J8" s="222">
        <f t="shared" ref="J8:J23" si="8">(H9+I8/2)*5</f>
        <v>499305.7933809316</v>
      </c>
      <c r="K8" s="222">
        <f t="shared" si="0"/>
        <v>7271025.1802473441</v>
      </c>
      <c r="L8" s="589">
        <f t="shared" si="3"/>
        <v>72.811344036420138</v>
      </c>
      <c r="N8" s="479" t="s">
        <v>161</v>
      </c>
      <c r="O8" s="479"/>
      <c r="P8" s="479"/>
      <c r="Q8" s="479"/>
    </row>
    <row r="9" spans="1:17">
      <c r="B9" s="219" t="s">
        <v>66</v>
      </c>
      <c r="C9" s="262">
        <f>h26_h28死亡数!AD8</f>
        <v>3</v>
      </c>
      <c r="D9" s="263">
        <f t="shared" si="1"/>
        <v>1</v>
      </c>
      <c r="E9" s="264">
        <f>h27国調人口!AD8</f>
        <v>3382</v>
      </c>
      <c r="F9" s="221">
        <f t="shared" si="4"/>
        <v>2.9568302779420464E-4</v>
      </c>
      <c r="G9" s="221">
        <f t="shared" si="5"/>
        <v>1.4773230905599057E-3</v>
      </c>
      <c r="H9" s="220">
        <f t="shared" si="6"/>
        <v>99861.158676186315</v>
      </c>
      <c r="I9" s="220">
        <f t="shared" si="2"/>
        <v>147.52719556240481</v>
      </c>
      <c r="J9" s="222">
        <f t="shared" si="8"/>
        <v>498936.97539202555</v>
      </c>
      <c r="K9" s="222">
        <f t="shared" si="0"/>
        <v>6771719.3868664121</v>
      </c>
      <c r="L9" s="589">
        <f t="shared" si="3"/>
        <v>67.811344036420138</v>
      </c>
      <c r="N9" s="418" t="s">
        <v>158</v>
      </c>
      <c r="O9" s="237" t="s">
        <v>122</v>
      </c>
      <c r="P9" s="237" t="s">
        <v>123</v>
      </c>
      <c r="Q9" s="237" t="s">
        <v>62</v>
      </c>
    </row>
    <row r="10" spans="1:17">
      <c r="B10" s="219" t="s">
        <v>67</v>
      </c>
      <c r="C10" s="262">
        <f>h26_h28死亡数!AD9</f>
        <v>4</v>
      </c>
      <c r="D10" s="263">
        <f t="shared" si="1"/>
        <v>1.3333333333333333</v>
      </c>
      <c r="E10" s="264">
        <f>h27国調人口!AD9</f>
        <v>3421</v>
      </c>
      <c r="F10" s="221">
        <f t="shared" si="4"/>
        <v>3.8974958589106499E-4</v>
      </c>
      <c r="G10" s="221">
        <f t="shared" si="5"/>
        <v>1.946850968558357E-3</v>
      </c>
      <c r="H10" s="220">
        <f t="shared" si="6"/>
        <v>99713.63148062391</v>
      </c>
      <c r="I10" s="220">
        <f t="shared" si="2"/>
        <v>194.12758002652845</v>
      </c>
      <c r="J10" s="222">
        <f t="shared" si="8"/>
        <v>498082.83845305326</v>
      </c>
      <c r="K10" s="222">
        <f t="shared" si="0"/>
        <v>6272782.4114743862</v>
      </c>
      <c r="L10" s="589">
        <f t="shared" si="3"/>
        <v>62.907972744862839</v>
      </c>
      <c r="N10" s="418" t="s">
        <v>159</v>
      </c>
      <c r="O10" s="243">
        <f>h27_29自立率1!R21</f>
        <v>55</v>
      </c>
      <c r="P10" s="243">
        <f>h27_29自立率1!S21</f>
        <v>34</v>
      </c>
      <c r="Q10" s="244">
        <f>SUM(O10:P10)</f>
        <v>89</v>
      </c>
    </row>
    <row r="11" spans="1:17">
      <c r="B11" s="219" t="s">
        <v>68</v>
      </c>
      <c r="C11" s="262">
        <f>h26_h28死亡数!AD10</f>
        <v>7</v>
      </c>
      <c r="D11" s="263">
        <f t="shared" si="1"/>
        <v>2.3333333333333335</v>
      </c>
      <c r="E11" s="264">
        <f>h27国調人口!AD10</f>
        <v>2975</v>
      </c>
      <c r="F11" s="221">
        <f t="shared" si="4"/>
        <v>7.8431372549019615E-4</v>
      </c>
      <c r="G11" s="221">
        <f t="shared" si="5"/>
        <v>3.9138943248532287E-3</v>
      </c>
      <c r="H11" s="220">
        <f t="shared" si="6"/>
        <v>99519.503900597381</v>
      </c>
      <c r="I11" s="220">
        <f t="shared" si="2"/>
        <v>389.5088215287542</v>
      </c>
      <c r="J11" s="222">
        <f t="shared" si="8"/>
        <v>496623.74744916504</v>
      </c>
      <c r="K11" s="222">
        <f t="shared" si="0"/>
        <v>5774699.5730213327</v>
      </c>
      <c r="L11" s="589">
        <f t="shared" si="3"/>
        <v>58.025807471762015</v>
      </c>
      <c r="N11" s="418" t="s">
        <v>160</v>
      </c>
      <c r="O11" s="243">
        <f>h27_29自立率1!R22</f>
        <v>97</v>
      </c>
      <c r="P11" s="243">
        <f>h27_29自立率1!S22</f>
        <v>72</v>
      </c>
      <c r="Q11" s="244">
        <f>SUM(O11:P11)</f>
        <v>169</v>
      </c>
    </row>
    <row r="12" spans="1:17">
      <c r="B12" s="219" t="s">
        <v>69</v>
      </c>
      <c r="C12" s="262">
        <f>h26_h28死亡数!AD11</f>
        <v>6</v>
      </c>
      <c r="D12" s="263">
        <f t="shared" si="1"/>
        <v>2</v>
      </c>
      <c r="E12" s="264">
        <f>h27国調人口!AD11</f>
        <v>2874</v>
      </c>
      <c r="F12" s="221">
        <f t="shared" si="4"/>
        <v>6.9589422407794019E-4</v>
      </c>
      <c r="G12" s="221">
        <f t="shared" si="5"/>
        <v>3.4734282737061478E-3</v>
      </c>
      <c r="H12" s="220">
        <f t="shared" si="6"/>
        <v>99129.995079068627</v>
      </c>
      <c r="I12" s="220">
        <f t="shared" si="2"/>
        <v>344.32092767998984</v>
      </c>
      <c r="J12" s="222">
        <f t="shared" si="8"/>
        <v>494789.1730761432</v>
      </c>
      <c r="K12" s="222">
        <f t="shared" si="0"/>
        <v>5278075.8255721675</v>
      </c>
      <c r="L12" s="589">
        <f t="shared" si="3"/>
        <v>53.243983532554793</v>
      </c>
      <c r="N12" s="418" t="s">
        <v>1022</v>
      </c>
      <c r="O12" s="243">
        <f>h27_29自立率1!R23</f>
        <v>345</v>
      </c>
      <c r="P12" s="243">
        <f>h27_29自立率1!S23</f>
        <v>118</v>
      </c>
      <c r="Q12" s="244">
        <f>SUM(O12:P12)</f>
        <v>463</v>
      </c>
    </row>
    <row r="13" spans="1:17">
      <c r="B13" s="219" t="s">
        <v>70</v>
      </c>
      <c r="C13" s="262">
        <f>h26_h28死亡数!AD12</f>
        <v>7</v>
      </c>
      <c r="D13" s="263">
        <f t="shared" si="1"/>
        <v>2.3333333333333335</v>
      </c>
      <c r="E13" s="264">
        <f>h27国調人口!AD12</f>
        <v>3079</v>
      </c>
      <c r="F13" s="221">
        <f t="shared" si="4"/>
        <v>7.5782180361589268E-4</v>
      </c>
      <c r="G13" s="221">
        <f t="shared" si="5"/>
        <v>3.7819439191744565E-3</v>
      </c>
      <c r="H13" s="220">
        <f t="shared" si="6"/>
        <v>98785.674151388637</v>
      </c>
      <c r="I13" s="220">
        <f t="shared" si="2"/>
        <v>373.60187965839577</v>
      </c>
      <c r="J13" s="222">
        <f t="shared" si="8"/>
        <v>492994.36605779716</v>
      </c>
      <c r="K13" s="222">
        <f t="shared" si="0"/>
        <v>4783286.652496024</v>
      </c>
      <c r="L13" s="589">
        <f t="shared" si="3"/>
        <v>48.420853464700329</v>
      </c>
      <c r="N13" s="418" t="s">
        <v>1023</v>
      </c>
      <c r="O13" s="243">
        <f>h27_29自立率1!R24</f>
        <v>1396</v>
      </c>
      <c r="P13" s="243">
        <f>h27_29自立率1!S24</f>
        <v>1088</v>
      </c>
      <c r="Q13" s="244">
        <f>SUM(O13:P13)</f>
        <v>2484</v>
      </c>
    </row>
    <row r="14" spans="1:17">
      <c r="B14" s="219" t="s">
        <v>71</v>
      </c>
      <c r="C14" s="262">
        <f>h26_h28死亡数!AD13</f>
        <v>6</v>
      </c>
      <c r="D14" s="263">
        <f t="shared" si="1"/>
        <v>2</v>
      </c>
      <c r="E14" s="264">
        <f>h27国調人口!AD13</f>
        <v>3486</v>
      </c>
      <c r="F14" s="221">
        <f t="shared" si="4"/>
        <v>5.737234652897303E-4</v>
      </c>
      <c r="G14" s="221">
        <f t="shared" si="5"/>
        <v>2.8645087367516471E-3</v>
      </c>
      <c r="H14" s="220">
        <f t="shared" si="6"/>
        <v>98412.072271730241</v>
      </c>
      <c r="I14" s="220">
        <f t="shared" si="2"/>
        <v>281.90224082420173</v>
      </c>
      <c r="J14" s="222">
        <f t="shared" si="8"/>
        <v>491355.60575659067</v>
      </c>
      <c r="K14" s="222">
        <f t="shared" si="0"/>
        <v>4290292.2864382267</v>
      </c>
      <c r="L14" s="589">
        <f t="shared" si="3"/>
        <v>43.595182861225574</v>
      </c>
      <c r="N14" s="418" t="s">
        <v>62</v>
      </c>
      <c r="O14" s="237">
        <f>SUM(O10:O13)</f>
        <v>1893</v>
      </c>
      <c r="P14" s="237">
        <f t="shared" ref="P14:Q14" si="9">SUM(P10:P13)</f>
        <v>1312</v>
      </c>
      <c r="Q14" s="237">
        <f t="shared" si="9"/>
        <v>3205</v>
      </c>
    </row>
    <row r="15" spans="1:17">
      <c r="B15" s="219" t="s">
        <v>72</v>
      </c>
      <c r="C15" s="262">
        <f>h26_h28死亡数!AD14</f>
        <v>12</v>
      </c>
      <c r="D15" s="263">
        <f t="shared" si="1"/>
        <v>4</v>
      </c>
      <c r="E15" s="264">
        <f>h27国調人口!AD14</f>
        <v>3544</v>
      </c>
      <c r="F15" s="221">
        <f t="shared" si="4"/>
        <v>1.128668171557562E-3</v>
      </c>
      <c r="G15" s="221">
        <f t="shared" si="5"/>
        <v>5.6274620146314009E-3</v>
      </c>
      <c r="H15" s="220">
        <f t="shared" si="6"/>
        <v>98130.17003090604</v>
      </c>
      <c r="I15" s="220">
        <f t="shared" si="2"/>
        <v>552.22380433823855</v>
      </c>
      <c r="J15" s="222">
        <f t="shared" si="8"/>
        <v>489270.29064368457</v>
      </c>
      <c r="K15" s="222">
        <f t="shared" si="0"/>
        <v>3798936.6806816356</v>
      </c>
      <c r="L15" s="589">
        <f t="shared" si="3"/>
        <v>38.713238543102115</v>
      </c>
      <c r="N15" s="479" t="s">
        <v>162</v>
      </c>
      <c r="O15" s="479"/>
      <c r="P15" s="479"/>
      <c r="Q15" s="479"/>
    </row>
    <row r="16" spans="1:17">
      <c r="B16" s="219" t="s">
        <v>73</v>
      </c>
      <c r="C16" s="262">
        <f>h26_h28死亡数!AD15</f>
        <v>32</v>
      </c>
      <c r="D16" s="263">
        <f t="shared" si="1"/>
        <v>10.666666666666666</v>
      </c>
      <c r="E16" s="264">
        <f>h27国調人口!AD15</f>
        <v>4215</v>
      </c>
      <c r="F16" s="221">
        <f t="shared" si="4"/>
        <v>2.5306445235270857E-3</v>
      </c>
      <c r="G16" s="221">
        <f t="shared" si="5"/>
        <v>1.2573673870333988E-2</v>
      </c>
      <c r="H16" s="220">
        <f t="shared" si="6"/>
        <v>97577.946226567801</v>
      </c>
      <c r="I16" s="220">
        <f t="shared" si="2"/>
        <v>1226.9132727898541</v>
      </c>
      <c r="J16" s="222">
        <f t="shared" si="8"/>
        <v>484822.44795086439</v>
      </c>
      <c r="K16" s="222">
        <f t="shared" si="0"/>
        <v>3309666.3900379511</v>
      </c>
      <c r="L16" s="589">
        <f t="shared" si="3"/>
        <v>33.91818047034095</v>
      </c>
      <c r="N16" s="418" t="s">
        <v>158</v>
      </c>
      <c r="O16" s="237" t="s">
        <v>122</v>
      </c>
      <c r="P16" s="237" t="s">
        <v>123</v>
      </c>
      <c r="Q16" s="237" t="s">
        <v>62</v>
      </c>
    </row>
    <row r="17" spans="1:17">
      <c r="B17" s="219" t="s">
        <v>74</v>
      </c>
      <c r="C17" s="262">
        <f>h26_h28死亡数!AD16</f>
        <v>49</v>
      </c>
      <c r="D17" s="263">
        <f t="shared" si="1"/>
        <v>16.333333333333332</v>
      </c>
      <c r="E17" s="264">
        <f>h27国調人口!AD16</f>
        <v>4290</v>
      </c>
      <c r="F17" s="221">
        <f t="shared" si="4"/>
        <v>3.8073038073038069E-3</v>
      </c>
      <c r="G17" s="221">
        <f t="shared" si="5"/>
        <v>1.8857032903598227E-2</v>
      </c>
      <c r="H17" s="220">
        <f t="shared" si="6"/>
        <v>96351.032953777947</v>
      </c>
      <c r="I17" s="220">
        <f t="shared" si="2"/>
        <v>1816.8945987050683</v>
      </c>
      <c r="J17" s="222">
        <f t="shared" si="8"/>
        <v>477212.92827212706</v>
      </c>
      <c r="K17" s="222">
        <f t="shared" si="0"/>
        <v>2824843.9420870868</v>
      </c>
      <c r="L17" s="589">
        <f t="shared" si="3"/>
        <v>29.318252804225114</v>
      </c>
      <c r="N17" s="418" t="s">
        <v>159</v>
      </c>
      <c r="O17" s="253">
        <f t="shared" ref="O17:Q19" si="10">O10/O3</f>
        <v>1.3129625208880401E-2</v>
      </c>
      <c r="P17" s="253">
        <f t="shared" si="10"/>
        <v>9.0618336886993597E-3</v>
      </c>
      <c r="Q17" s="253">
        <f t="shared" si="10"/>
        <v>1.1207656466439994E-2</v>
      </c>
    </row>
    <row r="18" spans="1:17">
      <c r="B18" s="219" t="s">
        <v>75</v>
      </c>
      <c r="C18" s="262">
        <f>h26_h28死亡数!AD17</f>
        <v>72</v>
      </c>
      <c r="D18" s="263">
        <f t="shared" si="1"/>
        <v>24</v>
      </c>
      <c r="E18" s="264">
        <f>h27国調人口!AD17</f>
        <v>4492</v>
      </c>
      <c r="F18" s="221">
        <f t="shared" si="4"/>
        <v>5.3428317008014248E-3</v>
      </c>
      <c r="G18" s="221">
        <f t="shared" si="5"/>
        <v>2.6362038664323375E-2</v>
      </c>
      <c r="H18" s="220">
        <f t="shared" si="6"/>
        <v>94534.138355072879</v>
      </c>
      <c r="I18" s="220">
        <f t="shared" si="2"/>
        <v>2492.1126104149298</v>
      </c>
      <c r="J18" s="222">
        <f t="shared" si="8"/>
        <v>466440.41024932708</v>
      </c>
      <c r="K18" s="222">
        <f t="shared" si="0"/>
        <v>2347631.0138149597</v>
      </c>
      <c r="L18" s="589">
        <f t="shared" si="3"/>
        <v>24.833685001678354</v>
      </c>
      <c r="N18" s="418" t="s">
        <v>160</v>
      </c>
      <c r="O18" s="253">
        <f t="shared" si="10"/>
        <v>3.7008775276611977E-2</v>
      </c>
      <c r="P18" s="253">
        <f t="shared" si="10"/>
        <v>2.6499815973500183E-2</v>
      </c>
      <c r="Q18" s="253">
        <f t="shared" si="10"/>
        <v>3.1659797677032593E-2</v>
      </c>
    </row>
    <row r="19" spans="1:17">
      <c r="B19" s="219" t="s">
        <v>76</v>
      </c>
      <c r="C19" s="262">
        <f>h26_h28死亡数!AD18</f>
        <v>114</v>
      </c>
      <c r="D19" s="263">
        <f t="shared" si="1"/>
        <v>38</v>
      </c>
      <c r="E19" s="264">
        <f>h27国調人口!AD18</f>
        <v>4189</v>
      </c>
      <c r="F19" s="221">
        <f t="shared" si="4"/>
        <v>9.0713774170446404E-3</v>
      </c>
      <c r="G19" s="221">
        <f t="shared" si="5"/>
        <v>4.4351073762838471E-2</v>
      </c>
      <c r="H19" s="220">
        <f t="shared" si="6"/>
        <v>92042.025744657949</v>
      </c>
      <c r="I19" s="220">
        <f t="shared" si="2"/>
        <v>4082.1626730823918</v>
      </c>
      <c r="J19" s="222">
        <f t="shared" si="8"/>
        <v>450004.72204058373</v>
      </c>
      <c r="K19" s="222">
        <f t="shared" si="0"/>
        <v>1881190.6035656328</v>
      </c>
      <c r="L19" s="589">
        <f t="shared" si="3"/>
        <v>20.438387664178673</v>
      </c>
      <c r="N19" s="418" t="s">
        <v>1022</v>
      </c>
      <c r="O19" s="253">
        <f t="shared" si="10"/>
        <v>0.19458544839255498</v>
      </c>
      <c r="P19" s="253">
        <f t="shared" si="10"/>
        <v>5.3442028985507248E-2</v>
      </c>
      <c r="Q19" s="253">
        <f t="shared" si="10"/>
        <v>0.1163024365737252</v>
      </c>
    </row>
    <row r="20" spans="1:17">
      <c r="B20" s="219" t="s">
        <v>77</v>
      </c>
      <c r="C20" s="262">
        <f>h26_h28死亡数!AD19</f>
        <v>117</v>
      </c>
      <c r="D20" s="263">
        <f t="shared" si="1"/>
        <v>39</v>
      </c>
      <c r="E20" s="264">
        <f>h27国調人口!AD19</f>
        <v>2621</v>
      </c>
      <c r="F20" s="221">
        <f t="shared" si="4"/>
        <v>1.4879816863792446E-2</v>
      </c>
      <c r="G20" s="221">
        <f t="shared" si="5"/>
        <v>7.1730733860584886E-2</v>
      </c>
      <c r="H20" s="220">
        <f t="shared" si="6"/>
        <v>87959.863071575557</v>
      </c>
      <c r="I20" s="220">
        <f t="shared" si="2"/>
        <v>6309.4255284006795</v>
      </c>
      <c r="J20" s="222">
        <f t="shared" si="8"/>
        <v>424025.75153687608</v>
      </c>
      <c r="K20" s="222">
        <f t="shared" si="0"/>
        <v>1431185.881525049</v>
      </c>
      <c r="L20" s="589">
        <f t="shared" si="3"/>
        <v>16.270897106336449</v>
      </c>
      <c r="N20" s="418" t="s">
        <v>1023</v>
      </c>
      <c r="O20" s="253">
        <f t="shared" ref="O20:Q20" si="11">O13/O6</f>
        <v>0.61228070175438598</v>
      </c>
      <c r="P20" s="253">
        <f t="shared" si="11"/>
        <v>0.24416517055655296</v>
      </c>
      <c r="Q20" s="253">
        <f t="shared" si="11"/>
        <v>0.36876484560570072</v>
      </c>
    </row>
    <row r="21" spans="1:17">
      <c r="B21" s="219" t="s">
        <v>78</v>
      </c>
      <c r="C21" s="262">
        <f>h26_h28死亡数!AD20</f>
        <v>208</v>
      </c>
      <c r="D21" s="263">
        <f t="shared" si="1"/>
        <v>69.333333333333329</v>
      </c>
      <c r="E21" s="264">
        <f>h27国調人口!AD20</f>
        <v>1773</v>
      </c>
      <c r="F21" s="221">
        <f t="shared" si="4"/>
        <v>3.9105094942658389E-2</v>
      </c>
      <c r="G21" s="221">
        <f t="shared" si="5"/>
        <v>0.1781126905292002</v>
      </c>
      <c r="H21" s="220">
        <f t="shared" si="6"/>
        <v>81650.437543174878</v>
      </c>
      <c r="I21" s="220">
        <f t="shared" si="2"/>
        <v>14542.979113701294</v>
      </c>
      <c r="J21" s="222">
        <f t="shared" si="8"/>
        <v>371894.73993162112</v>
      </c>
      <c r="K21" s="222">
        <f t="shared" si="0"/>
        <v>1007160.129988173</v>
      </c>
      <c r="L21" s="589">
        <f t="shared" si="3"/>
        <v>12.335024285149848</v>
      </c>
      <c r="N21" s="418" t="s">
        <v>62</v>
      </c>
      <c r="O21" s="253">
        <f t="shared" ref="O21:Q21" si="12">O14/O7</f>
        <v>0.17426125379729357</v>
      </c>
      <c r="P21" s="253">
        <f t="shared" si="12"/>
        <v>9.9901012716058779E-2</v>
      </c>
      <c r="Q21" s="253">
        <f t="shared" si="12"/>
        <v>0.13356392732122022</v>
      </c>
    </row>
    <row r="22" spans="1:17">
      <c r="B22" s="219" t="s">
        <v>79</v>
      </c>
      <c r="C22" s="262">
        <f>h26_h28死亡数!AD21</f>
        <v>242</v>
      </c>
      <c r="D22" s="263">
        <f t="shared" si="1"/>
        <v>80.666666666666671</v>
      </c>
      <c r="E22" s="264">
        <f>h27国調人口!AD21</f>
        <v>1315</v>
      </c>
      <c r="F22" s="221">
        <f t="shared" si="4"/>
        <v>6.134347275031686E-2</v>
      </c>
      <c r="G22" s="221">
        <f t="shared" si="5"/>
        <v>0.26593406593406593</v>
      </c>
      <c r="H22" s="220">
        <f t="shared" si="6"/>
        <v>67107.458429473583</v>
      </c>
      <c r="I22" s="220">
        <f t="shared" si="2"/>
        <v>17846.159274651211</v>
      </c>
      <c r="J22" s="222">
        <f t="shared" si="8"/>
        <v>290921.89396073989</v>
      </c>
      <c r="K22" s="222">
        <f t="shared" si="0"/>
        <v>635265.3900565519</v>
      </c>
      <c r="L22" s="589">
        <f t="shared" si="3"/>
        <v>9.4663902481746121</v>
      </c>
      <c r="N22" s="479" t="s">
        <v>163</v>
      </c>
      <c r="O22" s="479"/>
      <c r="P22" s="479"/>
      <c r="Q22" s="479"/>
    </row>
    <row r="23" spans="1:17">
      <c r="B23" s="219" t="s">
        <v>80</v>
      </c>
      <c r="C23" s="262">
        <f>h26_h28死亡数!AD22</f>
        <v>223</v>
      </c>
      <c r="D23" s="263">
        <f t="shared" si="1"/>
        <v>74.333333333333329</v>
      </c>
      <c r="E23" s="264">
        <f>h27国調人口!AD22</f>
        <v>697</v>
      </c>
      <c r="F23" s="221">
        <f t="shared" si="4"/>
        <v>0.10664753706360593</v>
      </c>
      <c r="G23" s="221">
        <f t="shared" si="5"/>
        <v>0.42099301491410229</v>
      </c>
      <c r="H23" s="220">
        <f t="shared" si="6"/>
        <v>49261.299154822373</v>
      </c>
      <c r="I23" s="220">
        <f t="shared" si="2"/>
        <v>20738.662849774191</v>
      </c>
      <c r="J23" s="222">
        <f t="shared" si="8"/>
        <v>194459.83864967639</v>
      </c>
      <c r="K23" s="222">
        <f>J23+K24</f>
        <v>344343.49609581195</v>
      </c>
      <c r="L23" s="589">
        <f t="shared" si="3"/>
        <v>6.9901424039504425</v>
      </c>
      <c r="N23" s="418" t="s">
        <v>158</v>
      </c>
      <c r="O23" s="237" t="s">
        <v>122</v>
      </c>
      <c r="P23" s="237" t="s">
        <v>123</v>
      </c>
      <c r="Q23" s="237" t="s">
        <v>62</v>
      </c>
    </row>
    <row r="24" spans="1:17">
      <c r="B24" s="219" t="s">
        <v>100</v>
      </c>
      <c r="C24" s="262">
        <f>h26_h28死亡数!AD23</f>
        <v>153</v>
      </c>
      <c r="D24" s="263">
        <f t="shared" si="1"/>
        <v>51</v>
      </c>
      <c r="E24" s="264">
        <f>h27国調人口!AD23</f>
        <v>268</v>
      </c>
      <c r="F24" s="221">
        <f t="shared" si="4"/>
        <v>0.19029850746268656</v>
      </c>
      <c r="G24" s="221">
        <f t="shared" si="5"/>
        <v>0.64475347661188376</v>
      </c>
      <c r="H24" s="220">
        <f t="shared" si="6"/>
        <v>28522.636305048181</v>
      </c>
      <c r="I24" s="220">
        <f t="shared" si="2"/>
        <v>28522.636305048181</v>
      </c>
      <c r="J24" s="222">
        <f>H24/F24</f>
        <v>149883.65744613553</v>
      </c>
      <c r="K24" s="222">
        <f>J24</f>
        <v>149883.65744613553</v>
      </c>
      <c r="L24" s="589">
        <f t="shared" si="3"/>
        <v>5.2549019607843137</v>
      </c>
      <c r="N24" s="418" t="s">
        <v>159</v>
      </c>
      <c r="O24" s="253">
        <f>1-O17</f>
        <v>0.98687037479111961</v>
      </c>
      <c r="P24" s="253">
        <f>1-P17</f>
        <v>0.99093816631130061</v>
      </c>
      <c r="Q24" s="253">
        <f>1-Q17</f>
        <v>0.98879234353356005</v>
      </c>
    </row>
    <row r="25" spans="1:17">
      <c r="B25" s="265" t="s">
        <v>101</v>
      </c>
      <c r="C25" s="266">
        <f>SUM(C5:C24)</f>
        <v>1258</v>
      </c>
      <c r="D25" s="266">
        <f>SUM(D5:D24)</f>
        <v>419.33333333333331</v>
      </c>
      <c r="E25" s="266">
        <f>SUM(E5:E24)</f>
        <v>54184</v>
      </c>
      <c r="F25" s="267"/>
      <c r="G25" s="267"/>
      <c r="H25" s="266"/>
      <c r="I25" s="266"/>
      <c r="J25" s="268"/>
      <c r="K25" s="268"/>
      <c r="L25" s="257"/>
      <c r="N25" s="418" t="s">
        <v>160</v>
      </c>
      <c r="O25" s="253">
        <f t="shared" ref="O25:Q26" si="13">1-O18</f>
        <v>0.96299122472338805</v>
      </c>
      <c r="P25" s="253">
        <f t="shared" si="13"/>
        <v>0.97350018402649985</v>
      </c>
      <c r="Q25" s="253">
        <f t="shared" si="13"/>
        <v>0.96834020232296736</v>
      </c>
    </row>
    <row r="26" spans="1:17">
      <c r="A26" s="265"/>
      <c r="B26" s="265"/>
      <c r="C26" s="226"/>
      <c r="D26" s="226"/>
      <c r="E26" s="266"/>
      <c r="F26" s="267"/>
      <c r="G26" s="267"/>
      <c r="H26" s="266"/>
      <c r="I26" s="266"/>
      <c r="J26" s="268"/>
      <c r="K26" s="268"/>
      <c r="L26" s="269"/>
      <c r="N26" s="418" t="s">
        <v>1022</v>
      </c>
      <c r="O26" s="253">
        <f t="shared" si="13"/>
        <v>0.80541455160744502</v>
      </c>
      <c r="P26" s="253">
        <f t="shared" si="13"/>
        <v>0.94655797101449279</v>
      </c>
      <c r="Q26" s="253">
        <f t="shared" si="13"/>
        <v>0.88369756342627481</v>
      </c>
    </row>
    <row r="27" spans="1:17">
      <c r="A27" s="225" t="s">
        <v>102</v>
      </c>
      <c r="B27" s="225" t="s">
        <v>85</v>
      </c>
      <c r="C27" s="254">
        <f>h26_h28死亡数!AD28</f>
        <v>2</v>
      </c>
      <c r="D27" s="226">
        <f>SUM(C27:C27)/3</f>
        <v>0.66666666666666663</v>
      </c>
      <c r="E27" s="254">
        <f>h27国調人口!AD28</f>
        <v>390</v>
      </c>
      <c r="F27" s="227">
        <f t="shared" si="4"/>
        <v>1.7094017094017094E-3</v>
      </c>
      <c r="G27" s="227">
        <f>D53</f>
        <v>7.8709169618260523E-4</v>
      </c>
      <c r="H27" s="226">
        <v>100000</v>
      </c>
      <c r="I27" s="226">
        <f>H27-H28</f>
        <v>78.709169618261512</v>
      </c>
      <c r="J27" s="242">
        <f>H28+I27/2</f>
        <v>99960.645415190869</v>
      </c>
      <c r="K27" s="242">
        <f t="shared" ref="K27:K44" si="14">J27+K28</f>
        <v>8842934.0173465498</v>
      </c>
      <c r="L27" s="587">
        <f>K27/H27</f>
        <v>88.429340173465491</v>
      </c>
      <c r="N27" s="418" t="s">
        <v>1023</v>
      </c>
      <c r="O27" s="253">
        <f t="shared" ref="O27:Q27" si="15">1-O20</f>
        <v>0.38771929824561402</v>
      </c>
      <c r="P27" s="253">
        <f t="shared" si="15"/>
        <v>0.75583482944344704</v>
      </c>
      <c r="Q27" s="253">
        <f t="shared" si="15"/>
        <v>0.63123515439429934</v>
      </c>
    </row>
    <row r="28" spans="1:17">
      <c r="A28" s="245"/>
      <c r="B28" s="245" t="s">
        <v>86</v>
      </c>
      <c r="C28" s="255">
        <f>h26_h28死亡数!AD29</f>
        <v>1</v>
      </c>
      <c r="D28" s="250">
        <f t="shared" ref="D28:D46" si="16">SUM(C28:C28)/3</f>
        <v>0.33333333333333331</v>
      </c>
      <c r="E28" s="255">
        <f>h27国調人口!AD29</f>
        <v>1760</v>
      </c>
      <c r="F28" s="249">
        <f t="shared" si="4"/>
        <v>1.8939393939393939E-4</v>
      </c>
      <c r="G28" s="249">
        <f>F28*4/(1+2*F28)</f>
        <v>7.572889057175312E-4</v>
      </c>
      <c r="H28" s="250">
        <f>(1-G27)*H27</f>
        <v>99921.290830381738</v>
      </c>
      <c r="I28" s="250">
        <f t="shared" ref="I28:I46" si="17">H28-H29</f>
        <v>75.669284990828601</v>
      </c>
      <c r="J28" s="251">
        <f>(H29+I28/2)*4</f>
        <v>399533.82475154533</v>
      </c>
      <c r="K28" s="251">
        <f t="shared" si="14"/>
        <v>8742973.3719313592</v>
      </c>
      <c r="L28" s="589">
        <f t="shared" ref="L28:L46" si="18">K28/H28</f>
        <v>87.498603143275247</v>
      </c>
      <c r="N28" s="418" t="s">
        <v>62</v>
      </c>
      <c r="O28" s="253">
        <f t="shared" ref="O28:Q28" si="19">1-O21</f>
        <v>0.82573874620270638</v>
      </c>
      <c r="P28" s="253">
        <f t="shared" si="19"/>
        <v>0.90009898728394122</v>
      </c>
      <c r="Q28" s="253">
        <f t="shared" si="19"/>
        <v>0.86643607267877976</v>
      </c>
    </row>
    <row r="29" spans="1:17">
      <c r="A29" s="245"/>
      <c r="B29" s="245" t="s">
        <v>84</v>
      </c>
      <c r="C29" s="255">
        <f>h26_h28死亡数!AD30</f>
        <v>0</v>
      </c>
      <c r="D29" s="250">
        <f t="shared" si="16"/>
        <v>0</v>
      </c>
      <c r="E29" s="255">
        <f>h27国調人口!AD30</f>
        <v>2369</v>
      </c>
      <c r="F29" s="249">
        <f t="shared" si="4"/>
        <v>0</v>
      </c>
      <c r="G29" s="249">
        <f t="shared" si="5"/>
        <v>0</v>
      </c>
      <c r="H29" s="250">
        <f t="shared" ref="H29:H46" si="20">(1-G28)*H28</f>
        <v>99845.62154539091</v>
      </c>
      <c r="I29" s="250">
        <f t="shared" si="17"/>
        <v>0</v>
      </c>
      <c r="J29" s="251">
        <f>(H30+I29/2)*5</f>
        <v>499228.10772695456</v>
      </c>
      <c r="K29" s="251">
        <f t="shared" si="14"/>
        <v>8343439.5471798144</v>
      </c>
      <c r="L29" s="589">
        <f t="shared" si="18"/>
        <v>83.563399356343282</v>
      </c>
      <c r="N29" s="219" t="s">
        <v>164</v>
      </c>
    </row>
    <row r="30" spans="1:17">
      <c r="A30" s="245"/>
      <c r="B30" s="245" t="s">
        <v>65</v>
      </c>
      <c r="C30" s="255">
        <f>h26_h28死亡数!AD31</f>
        <v>1</v>
      </c>
      <c r="D30" s="250">
        <f t="shared" si="16"/>
        <v>0.33333333333333331</v>
      </c>
      <c r="E30" s="255">
        <f>h27国調人口!AD31</f>
        <v>2552</v>
      </c>
      <c r="F30" s="249">
        <f t="shared" si="4"/>
        <v>1.3061650992685474E-4</v>
      </c>
      <c r="G30" s="249">
        <f t="shared" si="5"/>
        <v>6.5286936084089562E-4</v>
      </c>
      <c r="H30" s="250">
        <f t="shared" si="20"/>
        <v>99845.62154539091</v>
      </c>
      <c r="I30" s="250">
        <f t="shared" si="17"/>
        <v>65.186147121101385</v>
      </c>
      <c r="J30" s="251">
        <f t="shared" ref="J30:J45" si="21">(H31+I30/2)*5</f>
        <v>499065.1423591518</v>
      </c>
      <c r="K30" s="251">
        <f t="shared" si="14"/>
        <v>7844211.4394528596</v>
      </c>
      <c r="L30" s="589">
        <f t="shared" si="18"/>
        <v>78.563399356343282</v>
      </c>
      <c r="N30" s="256" t="s">
        <v>158</v>
      </c>
      <c r="O30" s="237" t="s">
        <v>97</v>
      </c>
      <c r="P30" s="237" t="s">
        <v>98</v>
      </c>
      <c r="Q30" s="219"/>
    </row>
    <row r="31" spans="1:17">
      <c r="A31" s="245"/>
      <c r="B31" s="245" t="s">
        <v>66</v>
      </c>
      <c r="C31" s="255">
        <f>h26_h28死亡数!AD32</f>
        <v>0</v>
      </c>
      <c r="D31" s="250">
        <f t="shared" si="16"/>
        <v>0</v>
      </c>
      <c r="E31" s="255">
        <f>h27国調人口!AD32</f>
        <v>3444</v>
      </c>
      <c r="F31" s="249">
        <f t="shared" si="4"/>
        <v>0</v>
      </c>
      <c r="G31" s="249">
        <f t="shared" si="5"/>
        <v>0</v>
      </c>
      <c r="H31" s="250">
        <f t="shared" si="20"/>
        <v>99780.435398269809</v>
      </c>
      <c r="I31" s="250">
        <f t="shared" si="17"/>
        <v>0</v>
      </c>
      <c r="J31" s="251">
        <f t="shared" si="21"/>
        <v>498902.17699134903</v>
      </c>
      <c r="K31" s="251">
        <f t="shared" si="14"/>
        <v>7345146.2970937081</v>
      </c>
      <c r="L31" s="589">
        <f t="shared" si="18"/>
        <v>73.61309126158686</v>
      </c>
      <c r="N31" s="418" t="s">
        <v>159</v>
      </c>
      <c r="O31" s="237">
        <f>J19*O24</f>
        <v>444096.32869796449</v>
      </c>
      <c r="P31" s="237">
        <f>SUM(O31,P32)</f>
        <v>1398263.4929243624</v>
      </c>
      <c r="Q31" s="219"/>
    </row>
    <row r="32" spans="1:17">
      <c r="A32" s="245"/>
      <c r="B32" s="245" t="s">
        <v>67</v>
      </c>
      <c r="C32" s="255">
        <f>h26_h28死亡数!AD33</f>
        <v>3</v>
      </c>
      <c r="D32" s="250">
        <f t="shared" si="16"/>
        <v>1</v>
      </c>
      <c r="E32" s="255">
        <f>h27国調人口!AD33</f>
        <v>3537</v>
      </c>
      <c r="F32" s="249">
        <f t="shared" si="4"/>
        <v>2.827254735651682E-4</v>
      </c>
      <c r="G32" s="249">
        <f t="shared" si="5"/>
        <v>1.4126289023873426E-3</v>
      </c>
      <c r="H32" s="250">
        <f t="shared" si="20"/>
        <v>99780.435398269809</v>
      </c>
      <c r="I32" s="250">
        <f t="shared" si="17"/>
        <v>140.95272693638981</v>
      </c>
      <c r="J32" s="251">
        <f t="shared" si="21"/>
        <v>498549.795174008</v>
      </c>
      <c r="K32" s="251">
        <f t="shared" si="14"/>
        <v>6846244.120102359</v>
      </c>
      <c r="L32" s="589">
        <f t="shared" si="18"/>
        <v>68.61309126158686</v>
      </c>
      <c r="N32" s="418" t="s">
        <v>160</v>
      </c>
      <c r="O32" s="237">
        <f>J20*O25</f>
        <v>408333.07778675132</v>
      </c>
      <c r="P32" s="237">
        <f>SUM(O32,P33)</f>
        <v>954167.16422639787</v>
      </c>
      <c r="Q32" s="219"/>
    </row>
    <row r="33" spans="1:17">
      <c r="A33" s="245"/>
      <c r="B33" s="245" t="s">
        <v>68</v>
      </c>
      <c r="C33" s="255">
        <f>h26_h28死亡数!AD34</f>
        <v>4</v>
      </c>
      <c r="D33" s="250">
        <f t="shared" si="16"/>
        <v>1.3333333333333333</v>
      </c>
      <c r="E33" s="255">
        <f>h27国調人口!AD34</f>
        <v>2917</v>
      </c>
      <c r="F33" s="249">
        <f t="shared" si="4"/>
        <v>4.5709061821506112E-4</v>
      </c>
      <c r="G33" s="249">
        <f t="shared" si="5"/>
        <v>2.2828444241524935E-3</v>
      </c>
      <c r="H33" s="250">
        <f t="shared" si="20"/>
        <v>99639.482671333419</v>
      </c>
      <c r="I33" s="250">
        <f t="shared" si="17"/>
        <v>227.46143744169967</v>
      </c>
      <c r="J33" s="251">
        <f t="shared" si="21"/>
        <v>497628.75976306282</v>
      </c>
      <c r="K33" s="251">
        <f t="shared" si="14"/>
        <v>6347694.3249283507</v>
      </c>
      <c r="L33" s="589">
        <f t="shared" si="18"/>
        <v>63.706616641784329</v>
      </c>
      <c r="N33" s="418" t="s">
        <v>1022</v>
      </c>
      <c r="O33" s="237">
        <f>J21*O26</f>
        <v>299529.43520719401</v>
      </c>
      <c r="P33" s="237">
        <f t="shared" ref="P33:P34" si="22">SUM(O33,P34)</f>
        <v>545834.08643964655</v>
      </c>
      <c r="Q33" s="219"/>
    </row>
    <row r="34" spans="1:17">
      <c r="A34" s="245"/>
      <c r="B34" s="245" t="s">
        <v>69</v>
      </c>
      <c r="C34" s="255">
        <f>h26_h28死亡数!AD35</f>
        <v>1</v>
      </c>
      <c r="D34" s="250">
        <f t="shared" si="16"/>
        <v>0.33333333333333331</v>
      </c>
      <c r="E34" s="255">
        <f>h27国調人口!AD35</f>
        <v>2995</v>
      </c>
      <c r="F34" s="249">
        <f t="shared" si="4"/>
        <v>1.1129660545353366E-4</v>
      </c>
      <c r="G34" s="249">
        <f t="shared" si="5"/>
        <v>5.5632823365785818E-4</v>
      </c>
      <c r="H34" s="250">
        <f t="shared" si="20"/>
        <v>99412.021233891719</v>
      </c>
      <c r="I34" s="250">
        <f t="shared" si="17"/>
        <v>55.305714177404298</v>
      </c>
      <c r="J34" s="251">
        <f t="shared" si="21"/>
        <v>496921.84188401507</v>
      </c>
      <c r="K34" s="251">
        <f t="shared" si="14"/>
        <v>5850065.5651652878</v>
      </c>
      <c r="L34" s="589">
        <f t="shared" si="18"/>
        <v>58.846661525989305</v>
      </c>
      <c r="N34" s="418" t="s">
        <v>1023</v>
      </c>
      <c r="O34" s="237">
        <f>SUM(J22:J24)*O27</f>
        <v>246304.65123245251</v>
      </c>
      <c r="P34" s="237">
        <f t="shared" si="22"/>
        <v>246304.65123245251</v>
      </c>
      <c r="Q34" s="219"/>
    </row>
    <row r="35" spans="1:17">
      <c r="A35" s="245"/>
      <c r="B35" s="245" t="s">
        <v>70</v>
      </c>
      <c r="C35" s="255">
        <f>h26_h28死亡数!AD36</f>
        <v>3</v>
      </c>
      <c r="D35" s="250">
        <f t="shared" si="16"/>
        <v>1</v>
      </c>
      <c r="E35" s="255">
        <f>h27国調人口!AD36</f>
        <v>3317</v>
      </c>
      <c r="F35" s="249">
        <f t="shared" si="4"/>
        <v>3.0147723846849563E-4</v>
      </c>
      <c r="G35" s="249">
        <f t="shared" si="5"/>
        <v>1.5062509414068383E-3</v>
      </c>
      <c r="H35" s="250">
        <f t="shared" si="20"/>
        <v>99356.715519714315</v>
      </c>
      <c r="I35" s="250">
        <f t="shared" si="17"/>
        <v>149.65614628666663</v>
      </c>
      <c r="J35" s="251">
        <f t="shared" si="21"/>
        <v>496409.43723285489</v>
      </c>
      <c r="K35" s="251">
        <f t="shared" si="14"/>
        <v>5353143.7232812727</v>
      </c>
      <c r="L35" s="589">
        <f t="shared" si="18"/>
        <v>53.878026213729903</v>
      </c>
      <c r="N35" s="219" t="s">
        <v>165</v>
      </c>
      <c r="Q35" s="219"/>
    </row>
    <row r="36" spans="1:17">
      <c r="A36" s="245"/>
      <c r="B36" s="245" t="s">
        <v>71</v>
      </c>
      <c r="C36" s="255">
        <f>h26_h28死亡数!AD37</f>
        <v>9</v>
      </c>
      <c r="D36" s="250">
        <f t="shared" si="16"/>
        <v>3</v>
      </c>
      <c r="E36" s="255">
        <f>h27国調人口!AD37</f>
        <v>3906</v>
      </c>
      <c r="F36" s="249">
        <f t="shared" si="4"/>
        <v>7.6804915514592934E-4</v>
      </c>
      <c r="G36" s="249">
        <f t="shared" si="5"/>
        <v>3.8328861632809502E-3</v>
      </c>
      <c r="H36" s="250">
        <f t="shared" si="20"/>
        <v>99207.059373427648</v>
      </c>
      <c r="I36" s="250">
        <f t="shared" si="17"/>
        <v>380.2493651722034</v>
      </c>
      <c r="J36" s="251">
        <f t="shared" si="21"/>
        <v>495084.67345420772</v>
      </c>
      <c r="K36" s="251">
        <f t="shared" si="14"/>
        <v>4856734.2860484179</v>
      </c>
      <c r="L36" s="589">
        <f t="shared" si="18"/>
        <v>48.955531155974185</v>
      </c>
      <c r="N36" s="256" t="s">
        <v>158</v>
      </c>
      <c r="O36" s="237" t="s">
        <v>97</v>
      </c>
      <c r="P36" s="237" t="s">
        <v>98</v>
      </c>
      <c r="Q36" s="219"/>
    </row>
    <row r="37" spans="1:17">
      <c r="A37" s="245"/>
      <c r="B37" s="245" t="s">
        <v>72</v>
      </c>
      <c r="C37" s="255">
        <f>h26_h28死亡数!AD38</f>
        <v>14</v>
      </c>
      <c r="D37" s="250">
        <f t="shared" si="16"/>
        <v>4.666666666666667</v>
      </c>
      <c r="E37" s="255">
        <f>h27国調人口!AD38</f>
        <v>4161</v>
      </c>
      <c r="F37" s="249">
        <f t="shared" si="4"/>
        <v>1.1215252743731476E-3</v>
      </c>
      <c r="G37" s="249">
        <f t="shared" si="5"/>
        <v>5.5919475954625342E-3</v>
      </c>
      <c r="H37" s="250">
        <f t="shared" si="20"/>
        <v>98826.810008255445</v>
      </c>
      <c r="I37" s="250">
        <f t="shared" si="17"/>
        <v>552.63434259289352</v>
      </c>
      <c r="J37" s="251">
        <f t="shared" si="21"/>
        <v>492752.46418479492</v>
      </c>
      <c r="K37" s="251">
        <f t="shared" si="14"/>
        <v>4361649.6125942105</v>
      </c>
      <c r="L37" s="589">
        <f t="shared" si="18"/>
        <v>44.134275023446193</v>
      </c>
      <c r="N37" s="418" t="s">
        <v>159</v>
      </c>
      <c r="O37" s="237">
        <f>J41*P24</f>
        <v>467074.65681732609</v>
      </c>
      <c r="P37" s="237">
        <f>SUM(O37,P38)</f>
        <v>2115271.0881416621</v>
      </c>
      <c r="Q37" s="219"/>
    </row>
    <row r="38" spans="1:17">
      <c r="A38" s="245"/>
      <c r="B38" s="245" t="s">
        <v>73</v>
      </c>
      <c r="C38" s="255">
        <f>h26_h28死亡数!AD39</f>
        <v>16</v>
      </c>
      <c r="D38" s="250">
        <f t="shared" si="16"/>
        <v>5.333333333333333</v>
      </c>
      <c r="E38" s="255">
        <f>h27国調人口!AD39</f>
        <v>4960</v>
      </c>
      <c r="F38" s="249">
        <f t="shared" si="4"/>
        <v>1.0752688172043011E-3</v>
      </c>
      <c r="G38" s="249">
        <f t="shared" si="5"/>
        <v>5.3619302949061663E-3</v>
      </c>
      <c r="H38" s="250">
        <f t="shared" si="20"/>
        <v>98274.175665662551</v>
      </c>
      <c r="I38" s="250">
        <f t="shared" si="17"/>
        <v>526.93927970864752</v>
      </c>
      <c r="J38" s="251">
        <f t="shared" si="21"/>
        <v>490053.53012904117</v>
      </c>
      <c r="K38" s="251">
        <f t="shared" si="14"/>
        <v>3868897.148409416</v>
      </c>
      <c r="L38" s="589">
        <f t="shared" si="18"/>
        <v>39.368400927337682</v>
      </c>
      <c r="N38" s="418" t="s">
        <v>160</v>
      </c>
      <c r="O38" s="237">
        <f>J42*P25</f>
        <v>442626.71319153637</v>
      </c>
      <c r="P38" s="237">
        <f>SUM(O38,P39)</f>
        <v>1648196.4313243357</v>
      </c>
      <c r="Q38" s="219"/>
    </row>
    <row r="39" spans="1:17">
      <c r="A39" s="245"/>
      <c r="B39" s="245" t="s">
        <v>74</v>
      </c>
      <c r="C39" s="255">
        <f>h26_h28死亡数!AD40</f>
        <v>37</v>
      </c>
      <c r="D39" s="250">
        <f t="shared" si="16"/>
        <v>12.333333333333334</v>
      </c>
      <c r="E39" s="255">
        <f>h27国調人口!AD40</f>
        <v>4693</v>
      </c>
      <c r="F39" s="249">
        <f t="shared" si="4"/>
        <v>2.6280275587754814E-3</v>
      </c>
      <c r="G39" s="249">
        <f t="shared" si="5"/>
        <v>1.3054369685636665E-2</v>
      </c>
      <c r="H39" s="250">
        <f t="shared" si="20"/>
        <v>97747.236385953904</v>
      </c>
      <c r="I39" s="250">
        <f t="shared" si="17"/>
        <v>1276.0285595315654</v>
      </c>
      <c r="J39" s="251">
        <f t="shared" si="21"/>
        <v>485546.11053094064</v>
      </c>
      <c r="K39" s="251">
        <f t="shared" si="14"/>
        <v>3378843.6182803749</v>
      </c>
      <c r="L39" s="589">
        <f t="shared" si="18"/>
        <v>34.567152414816597</v>
      </c>
      <c r="N39" s="418" t="s">
        <v>1022</v>
      </c>
      <c r="O39" s="237">
        <f>J43*P26</f>
        <v>403735.66335573059</v>
      </c>
      <c r="P39" s="237">
        <f t="shared" ref="P39:P40" si="23">SUM(O39,P40)</f>
        <v>1205569.7181327995</v>
      </c>
    </row>
    <row r="40" spans="1:17">
      <c r="A40" s="245"/>
      <c r="B40" s="245" t="s">
        <v>75</v>
      </c>
      <c r="C40" s="255">
        <f>h26_h28死亡数!AD41</f>
        <v>27</v>
      </c>
      <c r="D40" s="250">
        <f t="shared" si="16"/>
        <v>9</v>
      </c>
      <c r="E40" s="255">
        <f>h27国調人口!AD41</f>
        <v>4373</v>
      </c>
      <c r="F40" s="249">
        <f t="shared" si="4"/>
        <v>2.0580836954036132E-3</v>
      </c>
      <c r="G40" s="249">
        <f t="shared" si="5"/>
        <v>1.0237743146399726E-2</v>
      </c>
      <c r="H40" s="250">
        <f t="shared" si="20"/>
        <v>96471.207826422338</v>
      </c>
      <c r="I40" s="250">
        <f t="shared" si="17"/>
        <v>987.64744674984831</v>
      </c>
      <c r="J40" s="251">
        <f t="shared" si="21"/>
        <v>479886.92051523709</v>
      </c>
      <c r="K40" s="251">
        <f t="shared" si="14"/>
        <v>2893297.5077494341</v>
      </c>
      <c r="L40" s="589">
        <f t="shared" si="18"/>
        <v>29.991305934048789</v>
      </c>
      <c r="N40" s="418" t="s">
        <v>1023</v>
      </c>
      <c r="O40" s="237">
        <f>SUM(J44:J46)*P27</f>
        <v>801834.05477706878</v>
      </c>
      <c r="P40" s="237">
        <f t="shared" si="23"/>
        <v>801834.05477706878</v>
      </c>
    </row>
    <row r="41" spans="1:17">
      <c r="A41" s="245"/>
      <c r="B41" s="245" t="s">
        <v>76</v>
      </c>
      <c r="C41" s="255">
        <f>h26_h28死亡数!AD42</f>
        <v>58</v>
      </c>
      <c r="D41" s="250">
        <f t="shared" si="16"/>
        <v>19.333333333333332</v>
      </c>
      <c r="E41" s="255">
        <f>h27国調人口!AD42</f>
        <v>3752</v>
      </c>
      <c r="F41" s="249">
        <f t="shared" si="4"/>
        <v>5.1528073916133612E-3</v>
      </c>
      <c r="G41" s="249">
        <f t="shared" si="5"/>
        <v>2.5436365231120073E-2</v>
      </c>
      <c r="H41" s="250">
        <f t="shared" si="20"/>
        <v>95483.56037967249</v>
      </c>
      <c r="I41" s="250">
        <f t="shared" si="17"/>
        <v>2428.7547153850464</v>
      </c>
      <c r="J41" s="251">
        <f t="shared" si="21"/>
        <v>471345.91510989983</v>
      </c>
      <c r="K41" s="251">
        <f t="shared" si="14"/>
        <v>2413410.5872341972</v>
      </c>
      <c r="L41" s="589">
        <f t="shared" si="18"/>
        <v>25.275666068983206</v>
      </c>
      <c r="N41" s="219" t="s">
        <v>166</v>
      </c>
    </row>
    <row r="42" spans="1:17">
      <c r="A42" s="245"/>
      <c r="B42" s="245" t="s">
        <v>77</v>
      </c>
      <c r="C42" s="255">
        <f>h26_h28死亡数!AD43</f>
        <v>76</v>
      </c>
      <c r="D42" s="250">
        <f t="shared" si="16"/>
        <v>25.333333333333332</v>
      </c>
      <c r="E42" s="255">
        <f>h27国調人口!AD43</f>
        <v>2717</v>
      </c>
      <c r="F42" s="249">
        <f t="shared" si="4"/>
        <v>9.324009324009324E-3</v>
      </c>
      <c r="G42" s="249">
        <f t="shared" si="5"/>
        <v>4.5558086560364461E-2</v>
      </c>
      <c r="H42" s="250">
        <f t="shared" si="20"/>
        <v>93054.805664287444</v>
      </c>
      <c r="I42" s="250">
        <f t="shared" si="17"/>
        <v>4239.3988913115027</v>
      </c>
      <c r="J42" s="251">
        <f t="shared" si="21"/>
        <v>454675.53109315853</v>
      </c>
      <c r="K42" s="251">
        <f t="shared" si="14"/>
        <v>1942064.6721242974</v>
      </c>
      <c r="L42" s="589">
        <f t="shared" si="18"/>
        <v>20.870116897891954</v>
      </c>
      <c r="N42" s="420"/>
      <c r="O42" s="256" t="s">
        <v>122</v>
      </c>
      <c r="P42" s="256" t="s">
        <v>123</v>
      </c>
    </row>
    <row r="43" spans="1:17">
      <c r="A43" s="245"/>
      <c r="B43" s="245" t="s">
        <v>78</v>
      </c>
      <c r="C43" s="255">
        <f>h26_h28死亡数!AD44</f>
        <v>109</v>
      </c>
      <c r="D43" s="250">
        <f t="shared" si="16"/>
        <v>36.333333333333336</v>
      </c>
      <c r="E43" s="255">
        <f>h27国調人口!AD44</f>
        <v>2208</v>
      </c>
      <c r="F43" s="249">
        <f t="shared" si="4"/>
        <v>1.6455314009661836E-2</v>
      </c>
      <c r="G43" s="249">
        <f t="shared" si="5"/>
        <v>7.9025592691945187E-2</v>
      </c>
      <c r="H43" s="250">
        <f t="shared" si="20"/>
        <v>88815.406772975941</v>
      </c>
      <c r="I43" s="250">
        <f t="shared" si="17"/>
        <v>7018.6901604106242</v>
      </c>
      <c r="J43" s="251">
        <f t="shared" si="21"/>
        <v>426530.30846385314</v>
      </c>
      <c r="K43" s="251">
        <f t="shared" si="14"/>
        <v>1487389.1410311388</v>
      </c>
      <c r="L43" s="589">
        <f t="shared" si="18"/>
        <v>16.746972119748371</v>
      </c>
      <c r="N43" s="256" t="s">
        <v>167</v>
      </c>
      <c r="O43" s="257">
        <f>L19</f>
        <v>20.438387664178673</v>
      </c>
      <c r="P43" s="257">
        <f>L41</f>
        <v>25.275666068983206</v>
      </c>
      <c r="Q43" s="222" t="s">
        <v>168</v>
      </c>
    </row>
    <row r="44" spans="1:17">
      <c r="A44" s="245"/>
      <c r="B44" s="245" t="s">
        <v>79</v>
      </c>
      <c r="C44" s="255">
        <f>h26_h28死亡数!AD45</f>
        <v>161</v>
      </c>
      <c r="D44" s="250">
        <f t="shared" si="16"/>
        <v>53.666666666666664</v>
      </c>
      <c r="E44" s="255">
        <f>h27国調人口!AD45</f>
        <v>2054</v>
      </c>
      <c r="F44" s="249">
        <f t="shared" si="4"/>
        <v>2.6127880558260305E-2</v>
      </c>
      <c r="G44" s="249">
        <f t="shared" si="5"/>
        <v>0.12262929392946913</v>
      </c>
      <c r="H44" s="250">
        <f t="shared" si="20"/>
        <v>81796.716612565317</v>
      </c>
      <c r="I44" s="250">
        <f t="shared" si="17"/>
        <v>10030.673603947755</v>
      </c>
      <c r="J44" s="251">
        <f t="shared" si="21"/>
        <v>383906.89905295719</v>
      </c>
      <c r="K44" s="251">
        <f t="shared" si="14"/>
        <v>1060858.8325672857</v>
      </c>
      <c r="L44" s="589">
        <f t="shared" si="18"/>
        <v>12.96945496714865</v>
      </c>
      <c r="N44" s="256" t="s">
        <v>169</v>
      </c>
      <c r="O44" s="258">
        <f>P31/H19</f>
        <v>15.191576691319362</v>
      </c>
      <c r="P44" s="258">
        <f>P37/H41</f>
        <v>22.153248996274154</v>
      </c>
      <c r="Q44" s="222" t="s">
        <v>170</v>
      </c>
    </row>
    <row r="45" spans="1:17">
      <c r="A45" s="245"/>
      <c r="B45" s="245" t="s">
        <v>80</v>
      </c>
      <c r="C45" s="255">
        <f>h26_h28死亡数!AD46</f>
        <v>243</v>
      </c>
      <c r="D45" s="250">
        <f t="shared" si="16"/>
        <v>81</v>
      </c>
      <c r="E45" s="255">
        <f>h27国調人口!AD46</f>
        <v>1492</v>
      </c>
      <c r="F45" s="249">
        <f t="shared" si="4"/>
        <v>5.4289544235924934E-2</v>
      </c>
      <c r="G45" s="249">
        <f t="shared" si="5"/>
        <v>0.23900855709648866</v>
      </c>
      <c r="H45" s="250">
        <f t="shared" si="20"/>
        <v>71766.043008617562</v>
      </c>
      <c r="I45" s="250">
        <f t="shared" si="17"/>
        <v>17152.698388014229</v>
      </c>
      <c r="J45" s="251">
        <f t="shared" si="21"/>
        <v>315948.46907305229</v>
      </c>
      <c r="K45" s="251">
        <f>J45+K46</f>
        <v>676951.93351432856</v>
      </c>
      <c r="L45" s="589">
        <f t="shared" si="18"/>
        <v>9.4327610264514821</v>
      </c>
      <c r="N45" s="256" t="s">
        <v>171</v>
      </c>
      <c r="O45" s="257">
        <f>O43-O44</f>
        <v>5.2468109728593113</v>
      </c>
      <c r="P45" s="257">
        <f>P43-P44</f>
        <v>3.1224170727090517</v>
      </c>
      <c r="Q45" s="222" t="s">
        <v>172</v>
      </c>
    </row>
    <row r="46" spans="1:17">
      <c r="A46" s="245"/>
      <c r="B46" s="245" t="s">
        <v>100</v>
      </c>
      <c r="C46" s="531">
        <f>h26_h28死亡数!AD47</f>
        <v>413</v>
      </c>
      <c r="D46" s="234">
        <f t="shared" si="16"/>
        <v>137.66666666666666</v>
      </c>
      <c r="E46" s="255">
        <f>h27国調人口!AD47</f>
        <v>910</v>
      </c>
      <c r="F46" s="249">
        <f>D46/E46</f>
        <v>0.15128205128205127</v>
      </c>
      <c r="G46" s="249">
        <f t="shared" si="5"/>
        <v>0.5488372093023256</v>
      </c>
      <c r="H46" s="250">
        <f t="shared" si="20"/>
        <v>54613.344620603333</v>
      </c>
      <c r="I46" s="250">
        <f t="shared" si="17"/>
        <v>54613.344620603333</v>
      </c>
      <c r="J46" s="251">
        <f>I46/F46</f>
        <v>361003.46444127627</v>
      </c>
      <c r="K46" s="251">
        <f>J46</f>
        <v>361003.46444127627</v>
      </c>
      <c r="L46" s="589">
        <f t="shared" si="18"/>
        <v>6.6101694915254239</v>
      </c>
      <c r="N46" s="256" t="s">
        <v>173</v>
      </c>
      <c r="O46" s="257">
        <f>L5</f>
        <v>82.701608992503338</v>
      </c>
      <c r="P46" s="257">
        <f>L27</f>
        <v>88.429340173465491</v>
      </c>
      <c r="Q46" s="222" t="s">
        <v>174</v>
      </c>
    </row>
    <row r="47" spans="1:17">
      <c r="A47" s="229"/>
      <c r="B47" s="265" t="s">
        <v>101</v>
      </c>
      <c r="C47" s="234">
        <f>SUM(C27:C46)</f>
        <v>1178</v>
      </c>
      <c r="D47" s="234">
        <f>SUM(D27:D46)</f>
        <v>392.66666666666663</v>
      </c>
      <c r="E47" s="266">
        <f>SUM(E27:E46)</f>
        <v>58507</v>
      </c>
      <c r="F47" s="267"/>
      <c r="G47" s="267"/>
      <c r="H47" s="266"/>
      <c r="I47" s="265"/>
      <c r="J47" s="268"/>
      <c r="K47" s="268"/>
      <c r="L47" s="257"/>
      <c r="N47" s="256" t="s">
        <v>175</v>
      </c>
      <c r="O47" s="257">
        <f>O46-O45</f>
        <v>77.454798019644031</v>
      </c>
      <c r="P47" s="257">
        <f>P46-P45</f>
        <v>85.306923100756435</v>
      </c>
      <c r="Q47" s="222" t="s">
        <v>176</v>
      </c>
    </row>
    <row r="50" spans="1:12">
      <c r="C50" s="219" t="s">
        <v>107</v>
      </c>
      <c r="D50" s="219" t="s">
        <v>108</v>
      </c>
      <c r="E50" s="221"/>
      <c r="F50" s="220"/>
      <c r="G50" s="219"/>
      <c r="H50" s="222"/>
      <c r="I50" s="222"/>
      <c r="J50" s="223"/>
      <c r="L50" s="259"/>
    </row>
    <row r="51" spans="1:12">
      <c r="A51" s="219" t="s">
        <v>103</v>
      </c>
      <c r="B51" s="219" t="s">
        <v>1067</v>
      </c>
      <c r="C51" s="220">
        <f>C5</f>
        <v>2</v>
      </c>
      <c r="D51" s="220">
        <f>C27</f>
        <v>2</v>
      </c>
      <c r="E51" s="221"/>
      <c r="F51" s="220"/>
      <c r="G51" s="219"/>
      <c r="H51" s="222"/>
      <c r="I51" s="222"/>
      <c r="J51" s="223"/>
      <c r="L51" s="259"/>
    </row>
    <row r="52" spans="1:12">
      <c r="A52" s="219" t="s">
        <v>104</v>
      </c>
      <c r="B52" s="219" t="s">
        <v>1067</v>
      </c>
      <c r="C52" s="260">
        <f>h26_28出生!F20</f>
        <v>2707</v>
      </c>
      <c r="D52" s="260">
        <f>h26_28出生!G20</f>
        <v>2541</v>
      </c>
      <c r="E52" s="221"/>
      <c r="F52" s="220"/>
      <c r="G52" s="219"/>
      <c r="H52" s="222"/>
      <c r="I52" s="222"/>
      <c r="J52" s="223"/>
      <c r="L52" s="259"/>
    </row>
    <row r="53" spans="1:12">
      <c r="A53" s="219" t="s">
        <v>105</v>
      </c>
      <c r="C53" s="261">
        <f>C51/C52</f>
        <v>7.3882526782415958E-4</v>
      </c>
      <c r="D53" s="261">
        <f>D51/D52</f>
        <v>7.8709169618260523E-4</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121</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h27_29自立率1!T7</f>
        <v>1244</v>
      </c>
      <c r="P3" s="243">
        <f>h27_29自立率1!U7</f>
        <v>1325</v>
      </c>
      <c r="Q3" s="244">
        <f>SUM(O3:P3)</f>
        <v>2569</v>
      </c>
    </row>
    <row r="4" spans="1:17">
      <c r="A4" s="229"/>
      <c r="B4" s="229"/>
      <c r="C4" s="230" t="s">
        <v>1065</v>
      </c>
      <c r="D4" s="231" t="s">
        <v>1064</v>
      </c>
      <c r="E4" s="232" t="s">
        <v>410</v>
      </c>
      <c r="F4" s="233"/>
      <c r="G4" s="233"/>
      <c r="H4" s="234"/>
      <c r="I4" s="229"/>
      <c r="J4" s="235" t="s">
        <v>97</v>
      </c>
      <c r="K4" s="235" t="s">
        <v>98</v>
      </c>
      <c r="L4" s="588"/>
      <c r="N4" s="418" t="s">
        <v>160</v>
      </c>
      <c r="O4" s="243">
        <f>h27_29自立率1!T8</f>
        <v>996</v>
      </c>
      <c r="P4" s="243">
        <f>h27_29自立率1!U8</f>
        <v>984</v>
      </c>
      <c r="Q4" s="244">
        <f>SUM(O4:P4)</f>
        <v>1980</v>
      </c>
    </row>
    <row r="5" spans="1:17">
      <c r="A5" s="219" t="s">
        <v>99</v>
      </c>
      <c r="B5" s="219" t="s">
        <v>85</v>
      </c>
      <c r="C5" s="262">
        <f>h26_h28死亡数!AO4</f>
        <v>1</v>
      </c>
      <c r="D5" s="263">
        <f>SUM(C5:C5)/3</f>
        <v>0.33333333333333331</v>
      </c>
      <c r="E5" s="264">
        <f>h27国調人口!AO4</f>
        <v>83</v>
      </c>
      <c r="F5" s="221">
        <f>D5/E5</f>
        <v>4.0160642570281121E-3</v>
      </c>
      <c r="G5" s="261">
        <f>C53</f>
        <v>2.9325513196480938E-3</v>
      </c>
      <c r="H5" s="220">
        <v>100000</v>
      </c>
      <c r="I5" s="220">
        <f>H5-H6</f>
        <v>293.2551319648046</v>
      </c>
      <c r="J5" s="222">
        <f>H6+I5/2</f>
        <v>99853.372434017598</v>
      </c>
      <c r="K5" s="222">
        <f t="shared" ref="K5:K22" si="0">J5+K6</f>
        <v>8328477.9619781021</v>
      </c>
      <c r="L5" s="589">
        <f>K5/H5</f>
        <v>83.28477961978102</v>
      </c>
      <c r="N5" s="418" t="s">
        <v>1022</v>
      </c>
      <c r="O5" s="243">
        <f>h27_29自立率1!T9</f>
        <v>635</v>
      </c>
      <c r="P5" s="243">
        <f>h27_29自立率1!U9</f>
        <v>688</v>
      </c>
      <c r="Q5" s="244">
        <f>SUM(O5:P5)</f>
        <v>1323</v>
      </c>
    </row>
    <row r="6" spans="1:17">
      <c r="B6" s="219" t="s">
        <v>86</v>
      </c>
      <c r="C6" s="262">
        <f>h26_h28死亡数!AO5</f>
        <v>0</v>
      </c>
      <c r="D6" s="263">
        <f t="shared" ref="D6:D24" si="1">SUM(C6:C6)/3</f>
        <v>0</v>
      </c>
      <c r="E6" s="264">
        <f>h27国調人口!AO5</f>
        <v>445</v>
      </c>
      <c r="F6" s="221">
        <f>D6/E6</f>
        <v>0</v>
      </c>
      <c r="G6" s="221">
        <f>F6*4/(1+2*F6)</f>
        <v>0</v>
      </c>
      <c r="H6" s="220">
        <f>(1-G5)*H5</f>
        <v>99706.744868035195</v>
      </c>
      <c r="I6" s="220">
        <f>H6-H7</f>
        <v>0</v>
      </c>
      <c r="J6" s="222">
        <f>(H7+I6/2)*4</f>
        <v>398826.97947214078</v>
      </c>
      <c r="K6" s="222">
        <f t="shared" si="0"/>
        <v>8228624.5895440849</v>
      </c>
      <c r="L6" s="589">
        <f t="shared" ref="L6:L24" si="2">K6/H6</f>
        <v>82.528264265721546</v>
      </c>
      <c r="N6" s="418" t="s">
        <v>1023</v>
      </c>
      <c r="O6" s="243">
        <f>h27_29自立率1!T10</f>
        <v>727</v>
      </c>
      <c r="P6" s="243">
        <f>h27_29自立率1!U10</f>
        <v>1498</v>
      </c>
      <c r="Q6" s="244">
        <f>SUM(O6:P6)</f>
        <v>2225</v>
      </c>
    </row>
    <row r="7" spans="1:17">
      <c r="B7" s="219" t="s">
        <v>84</v>
      </c>
      <c r="C7" s="262">
        <f>h26_h28死亡数!AO6</f>
        <v>0</v>
      </c>
      <c r="D7" s="263">
        <f t="shared" si="1"/>
        <v>0</v>
      </c>
      <c r="E7" s="264">
        <f>h27国調人口!AO6</f>
        <v>851</v>
      </c>
      <c r="F7" s="221">
        <f t="shared" ref="F7:F45" si="3">D7/E7</f>
        <v>0</v>
      </c>
      <c r="G7" s="221">
        <f t="shared" ref="G7:G46" si="4">F7*5/(1+2.5*F7)</f>
        <v>0</v>
      </c>
      <c r="H7" s="220">
        <f t="shared" ref="H7:H24" si="5">(1-G6)*H6</f>
        <v>99706.744868035195</v>
      </c>
      <c r="I7" s="220">
        <f t="shared" ref="I7:I24" si="6">H7-H8</f>
        <v>0</v>
      </c>
      <c r="J7" s="222">
        <f>(H8+I7/2)*5</f>
        <v>498533.72434017598</v>
      </c>
      <c r="K7" s="222">
        <f t="shared" si="0"/>
        <v>7829797.6100719441</v>
      </c>
      <c r="L7" s="589">
        <f t="shared" si="2"/>
        <v>78.528264265721546</v>
      </c>
      <c r="N7" s="418" t="s">
        <v>62</v>
      </c>
      <c r="O7" s="237">
        <f>SUM(O3:O6)</f>
        <v>3602</v>
      </c>
      <c r="P7" s="237">
        <f t="shared" ref="P7:Q7" si="7">SUM(P3:P6)</f>
        <v>4495</v>
      </c>
      <c r="Q7" s="237">
        <f t="shared" si="7"/>
        <v>8097</v>
      </c>
    </row>
    <row r="8" spans="1:17">
      <c r="B8" s="219" t="s">
        <v>65</v>
      </c>
      <c r="C8" s="262">
        <f>h26_h28死亡数!AO7</f>
        <v>0</v>
      </c>
      <c r="D8" s="263">
        <f t="shared" si="1"/>
        <v>0</v>
      </c>
      <c r="E8" s="264">
        <f>h27国調人口!AO7</f>
        <v>1006</v>
      </c>
      <c r="F8" s="221">
        <f t="shared" si="3"/>
        <v>0</v>
      </c>
      <c r="G8" s="221">
        <f t="shared" si="4"/>
        <v>0</v>
      </c>
      <c r="H8" s="220">
        <f t="shared" si="5"/>
        <v>99706.744868035195</v>
      </c>
      <c r="I8" s="220">
        <f t="shared" si="6"/>
        <v>0</v>
      </c>
      <c r="J8" s="222">
        <f t="shared" ref="J8:J22" si="8">(H9+I8/2)*5</f>
        <v>498533.72434017598</v>
      </c>
      <c r="K8" s="222">
        <f t="shared" si="0"/>
        <v>7331263.8857317679</v>
      </c>
      <c r="L8" s="589">
        <f t="shared" si="2"/>
        <v>73.528264265721546</v>
      </c>
      <c r="N8" s="479" t="s">
        <v>161</v>
      </c>
      <c r="O8" s="479"/>
      <c r="P8" s="479"/>
      <c r="Q8" s="479"/>
    </row>
    <row r="9" spans="1:17">
      <c r="B9" s="219" t="s">
        <v>66</v>
      </c>
      <c r="C9" s="262">
        <f>h26_h28死亡数!AO8</f>
        <v>0</v>
      </c>
      <c r="D9" s="263">
        <f t="shared" si="1"/>
        <v>0</v>
      </c>
      <c r="E9" s="264">
        <f>h27国調人口!AO8</f>
        <v>824</v>
      </c>
      <c r="F9" s="221">
        <f t="shared" si="3"/>
        <v>0</v>
      </c>
      <c r="G9" s="221">
        <f t="shared" si="4"/>
        <v>0</v>
      </c>
      <c r="H9" s="220">
        <f t="shared" si="5"/>
        <v>99706.744868035195</v>
      </c>
      <c r="I9" s="220">
        <f t="shared" si="6"/>
        <v>0</v>
      </c>
      <c r="J9" s="222">
        <f t="shared" si="8"/>
        <v>498533.72434017598</v>
      </c>
      <c r="K9" s="222">
        <f t="shared" si="0"/>
        <v>6832730.1613915917</v>
      </c>
      <c r="L9" s="589">
        <f t="shared" si="2"/>
        <v>68.528264265721546</v>
      </c>
      <c r="N9" s="418" t="s">
        <v>158</v>
      </c>
      <c r="O9" s="237" t="s">
        <v>122</v>
      </c>
      <c r="P9" s="237" t="s">
        <v>123</v>
      </c>
      <c r="Q9" s="237" t="s">
        <v>62</v>
      </c>
    </row>
    <row r="10" spans="1:17">
      <c r="B10" s="219" t="s">
        <v>67</v>
      </c>
      <c r="C10" s="262">
        <f>h26_h28死亡数!AO9</f>
        <v>0</v>
      </c>
      <c r="D10" s="263">
        <f t="shared" si="1"/>
        <v>0</v>
      </c>
      <c r="E10" s="264">
        <f>h27国調人口!AO9</f>
        <v>538</v>
      </c>
      <c r="F10" s="221">
        <f t="shared" si="3"/>
        <v>0</v>
      </c>
      <c r="G10" s="221">
        <f t="shared" si="4"/>
        <v>0</v>
      </c>
      <c r="H10" s="220">
        <f t="shared" si="5"/>
        <v>99706.744868035195</v>
      </c>
      <c r="I10" s="220">
        <f t="shared" si="6"/>
        <v>0</v>
      </c>
      <c r="J10" s="222">
        <f t="shared" si="8"/>
        <v>498533.72434017598</v>
      </c>
      <c r="K10" s="222">
        <f t="shared" si="0"/>
        <v>6334196.4370514154</v>
      </c>
      <c r="L10" s="589">
        <f t="shared" si="2"/>
        <v>63.528264265721546</v>
      </c>
      <c r="N10" s="418" t="s">
        <v>159</v>
      </c>
      <c r="O10" s="243">
        <f>h27_29自立率1!T21</f>
        <v>23</v>
      </c>
      <c r="P10" s="243">
        <f>h27_29自立率1!U21</f>
        <v>10</v>
      </c>
      <c r="Q10" s="244">
        <f>SUM(O10:P10)</f>
        <v>33</v>
      </c>
    </row>
    <row r="11" spans="1:17">
      <c r="B11" s="219" t="s">
        <v>68</v>
      </c>
      <c r="C11" s="262">
        <f>h26_h28死亡数!AO10</f>
        <v>2</v>
      </c>
      <c r="D11" s="263">
        <f t="shared" si="1"/>
        <v>0.66666666666666663</v>
      </c>
      <c r="E11" s="264">
        <f>h27国調人口!AO10</f>
        <v>504</v>
      </c>
      <c r="F11" s="221">
        <f t="shared" si="3"/>
        <v>1.3227513227513227E-3</v>
      </c>
      <c r="G11" s="221">
        <f t="shared" si="4"/>
        <v>6.5919578114700056E-3</v>
      </c>
      <c r="H11" s="220">
        <f t="shared" si="5"/>
        <v>99706.744868035195</v>
      </c>
      <c r="I11" s="220">
        <f t="shared" si="6"/>
        <v>657.26265568909002</v>
      </c>
      <c r="J11" s="222">
        <f t="shared" si="8"/>
        <v>496890.56770095322</v>
      </c>
      <c r="K11" s="222">
        <f t="shared" si="0"/>
        <v>5835662.7127112392</v>
      </c>
      <c r="L11" s="589">
        <f t="shared" si="2"/>
        <v>58.528264265721546</v>
      </c>
      <c r="N11" s="418" t="s">
        <v>160</v>
      </c>
      <c r="O11" s="243">
        <f>h27_29自立率1!T22</f>
        <v>26</v>
      </c>
      <c r="P11" s="243">
        <f>h27_29自立率1!U22</f>
        <v>14</v>
      </c>
      <c r="Q11" s="244">
        <f>SUM(O11:P11)</f>
        <v>40</v>
      </c>
    </row>
    <row r="12" spans="1:17">
      <c r="B12" s="219" t="s">
        <v>69</v>
      </c>
      <c r="C12" s="262">
        <f>h26_h28死亡数!AO11</f>
        <v>1</v>
      </c>
      <c r="D12" s="263">
        <f t="shared" si="1"/>
        <v>0.33333333333333331</v>
      </c>
      <c r="E12" s="264">
        <f>h27国調人口!AO11</f>
        <v>578</v>
      </c>
      <c r="F12" s="221">
        <f t="shared" si="3"/>
        <v>5.7670126874279125E-4</v>
      </c>
      <c r="G12" s="221">
        <f t="shared" si="4"/>
        <v>2.879355024474518E-3</v>
      </c>
      <c r="H12" s="220">
        <f t="shared" si="5"/>
        <v>99049.482212346105</v>
      </c>
      <c r="I12" s="220">
        <f t="shared" si="6"/>
        <v>285.19862427972839</v>
      </c>
      <c r="J12" s="222">
        <f t="shared" si="8"/>
        <v>494534.41450103122</v>
      </c>
      <c r="K12" s="222">
        <f t="shared" si="0"/>
        <v>5338772.145010286</v>
      </c>
      <c r="L12" s="589">
        <f t="shared" si="2"/>
        <v>53.900051022627459</v>
      </c>
      <c r="N12" s="418" t="s">
        <v>1022</v>
      </c>
      <c r="O12" s="243">
        <f>h27_29自立率1!T23</f>
        <v>116</v>
      </c>
      <c r="P12" s="243">
        <f>h27_29自立率1!U23</f>
        <v>28</v>
      </c>
      <c r="Q12" s="244">
        <f>SUM(O12:P12)</f>
        <v>144</v>
      </c>
    </row>
    <row r="13" spans="1:17">
      <c r="B13" s="219" t="s">
        <v>70</v>
      </c>
      <c r="C13" s="262">
        <f>h26_h28死亡数!AO12</f>
        <v>2</v>
      </c>
      <c r="D13" s="263">
        <f t="shared" si="1"/>
        <v>0.66666666666666663</v>
      </c>
      <c r="E13" s="264">
        <f>h27国調人口!AO12</f>
        <v>871</v>
      </c>
      <c r="F13" s="221">
        <f t="shared" si="3"/>
        <v>7.6540375047837725E-4</v>
      </c>
      <c r="G13" s="221">
        <f t="shared" si="4"/>
        <v>3.819709702062643E-3</v>
      </c>
      <c r="H13" s="220">
        <f t="shared" si="5"/>
        <v>98764.283588066377</v>
      </c>
      <c r="I13" s="220">
        <f t="shared" si="6"/>
        <v>377.25089223860414</v>
      </c>
      <c r="J13" s="222">
        <f t="shared" si="8"/>
        <v>492878.29070973536</v>
      </c>
      <c r="K13" s="222">
        <f t="shared" si="0"/>
        <v>4844237.7305092551</v>
      </c>
      <c r="L13" s="589">
        <f t="shared" si="2"/>
        <v>49.048477390004386</v>
      </c>
      <c r="N13" s="418" t="s">
        <v>1023</v>
      </c>
      <c r="O13" s="243">
        <f>h27_29自立率1!T24</f>
        <v>415</v>
      </c>
      <c r="P13" s="243">
        <f>h27_29自立率1!U24</f>
        <v>357</v>
      </c>
      <c r="Q13" s="244">
        <f>SUM(O13:P13)</f>
        <v>772</v>
      </c>
    </row>
    <row r="14" spans="1:17">
      <c r="B14" s="219" t="s">
        <v>71</v>
      </c>
      <c r="C14" s="262">
        <f>h26_h28死亡数!AO13</f>
        <v>0</v>
      </c>
      <c r="D14" s="263">
        <f t="shared" si="1"/>
        <v>0</v>
      </c>
      <c r="E14" s="264">
        <f>h27国調人口!AO13</f>
        <v>1118</v>
      </c>
      <c r="F14" s="221">
        <f t="shared" si="3"/>
        <v>0</v>
      </c>
      <c r="G14" s="221">
        <f t="shared" si="4"/>
        <v>0</v>
      </c>
      <c r="H14" s="220">
        <f t="shared" si="5"/>
        <v>98387.032695827773</v>
      </c>
      <c r="I14" s="220">
        <f t="shared" si="6"/>
        <v>0</v>
      </c>
      <c r="J14" s="222">
        <f t="shared" si="8"/>
        <v>491935.16347913886</v>
      </c>
      <c r="K14" s="222">
        <f t="shared" si="0"/>
        <v>4351359.4397995193</v>
      </c>
      <c r="L14" s="589">
        <f t="shared" si="2"/>
        <v>44.226960815579552</v>
      </c>
      <c r="N14" s="418" t="s">
        <v>62</v>
      </c>
      <c r="O14" s="237">
        <f>SUM(O10:O13)</f>
        <v>580</v>
      </c>
      <c r="P14" s="237">
        <f t="shared" ref="P14:Q14" si="9">SUM(P10:P13)</f>
        <v>409</v>
      </c>
      <c r="Q14" s="237">
        <f t="shared" si="9"/>
        <v>989</v>
      </c>
    </row>
    <row r="15" spans="1:17">
      <c r="B15" s="219" t="s">
        <v>72</v>
      </c>
      <c r="C15" s="262">
        <f>h26_h28死亡数!AO14</f>
        <v>5</v>
      </c>
      <c r="D15" s="263">
        <f t="shared" si="1"/>
        <v>1.6666666666666667</v>
      </c>
      <c r="E15" s="264">
        <f>h27国調人口!AO14</f>
        <v>1037</v>
      </c>
      <c r="F15" s="221">
        <f t="shared" si="3"/>
        <v>1.6072002571520412E-3</v>
      </c>
      <c r="G15" s="221">
        <f t="shared" si="4"/>
        <v>8.0038418440851623E-3</v>
      </c>
      <c r="H15" s="220">
        <f t="shared" si="5"/>
        <v>98387.032695827773</v>
      </c>
      <c r="I15" s="220">
        <f t="shared" si="6"/>
        <v>787.47424920625053</v>
      </c>
      <c r="J15" s="222">
        <f t="shared" si="8"/>
        <v>489966.47785612324</v>
      </c>
      <c r="K15" s="222">
        <f t="shared" si="0"/>
        <v>3859424.2763203806</v>
      </c>
      <c r="L15" s="589">
        <f t="shared" si="2"/>
        <v>39.226960815579552</v>
      </c>
      <c r="N15" s="479" t="s">
        <v>162</v>
      </c>
      <c r="O15" s="479"/>
      <c r="P15" s="479"/>
      <c r="Q15" s="479"/>
    </row>
    <row r="16" spans="1:17">
      <c r="B16" s="219" t="s">
        <v>73</v>
      </c>
      <c r="C16" s="262">
        <f>h26_h28死亡数!AO15</f>
        <v>6</v>
      </c>
      <c r="D16" s="263">
        <f t="shared" si="1"/>
        <v>2</v>
      </c>
      <c r="E16" s="264">
        <f>h27国調人口!AO15</f>
        <v>920</v>
      </c>
      <c r="F16" s="221">
        <f t="shared" si="3"/>
        <v>2.1739130434782609E-3</v>
      </c>
      <c r="G16" s="221">
        <f t="shared" si="4"/>
        <v>1.0810810810810811E-2</v>
      </c>
      <c r="H16" s="220">
        <f t="shared" si="5"/>
        <v>97599.558446621522</v>
      </c>
      <c r="I16" s="220">
        <f t="shared" si="6"/>
        <v>1055.130361585092</v>
      </c>
      <c r="J16" s="222">
        <f t="shared" si="8"/>
        <v>485359.9663291449</v>
      </c>
      <c r="K16" s="222">
        <f t="shared" si="0"/>
        <v>3369457.7984642573</v>
      </c>
      <c r="L16" s="589">
        <f t="shared" si="2"/>
        <v>34.523289368230678</v>
      </c>
      <c r="N16" s="418" t="s">
        <v>158</v>
      </c>
      <c r="O16" s="237" t="s">
        <v>122</v>
      </c>
      <c r="P16" s="237" t="s">
        <v>123</v>
      </c>
      <c r="Q16" s="237" t="s">
        <v>62</v>
      </c>
    </row>
    <row r="17" spans="1:17">
      <c r="B17" s="219" t="s">
        <v>74</v>
      </c>
      <c r="C17" s="262">
        <f>h26_h28死亡数!AO16</f>
        <v>12</v>
      </c>
      <c r="D17" s="263">
        <f t="shared" si="1"/>
        <v>4</v>
      </c>
      <c r="E17" s="264">
        <f>h27国調人口!AO16</f>
        <v>952</v>
      </c>
      <c r="F17" s="221">
        <f t="shared" si="3"/>
        <v>4.2016806722689074E-3</v>
      </c>
      <c r="G17" s="221">
        <f t="shared" si="4"/>
        <v>2.0790020790020788E-2</v>
      </c>
      <c r="H17" s="220">
        <f t="shared" si="5"/>
        <v>96544.42808503643</v>
      </c>
      <c r="I17" s="220">
        <f t="shared" si="6"/>
        <v>2007.160667048578</v>
      </c>
      <c r="J17" s="222">
        <f t="shared" si="8"/>
        <v>477704.23875756067</v>
      </c>
      <c r="K17" s="222">
        <f t="shared" si="0"/>
        <v>2884097.8321351125</v>
      </c>
      <c r="L17" s="589">
        <f t="shared" si="2"/>
        <v>29.873270672801503</v>
      </c>
      <c r="N17" s="418" t="s">
        <v>159</v>
      </c>
      <c r="O17" s="253">
        <f t="shared" ref="O17:Q20" si="10">O10/O3</f>
        <v>1.8488745980707395E-2</v>
      </c>
      <c r="P17" s="253">
        <f t="shared" si="10"/>
        <v>7.5471698113207548E-3</v>
      </c>
      <c r="Q17" s="253">
        <f t="shared" si="10"/>
        <v>1.2845465161541456E-2</v>
      </c>
    </row>
    <row r="18" spans="1:17">
      <c r="B18" s="219" t="s">
        <v>75</v>
      </c>
      <c r="C18" s="262">
        <f>h26_h28死亡数!AO17</f>
        <v>15</v>
      </c>
      <c r="D18" s="263">
        <f t="shared" si="1"/>
        <v>5</v>
      </c>
      <c r="E18" s="264">
        <f>h27国調人口!AO17</f>
        <v>1221</v>
      </c>
      <c r="F18" s="221">
        <f t="shared" si="3"/>
        <v>4.095004095004095E-3</v>
      </c>
      <c r="G18" s="221">
        <f t="shared" si="4"/>
        <v>2.026753141467369E-2</v>
      </c>
      <c r="H18" s="220">
        <f t="shared" si="5"/>
        <v>94537.267417987852</v>
      </c>
      <c r="I18" s="220">
        <f t="shared" si="6"/>
        <v>1916.0370372514735</v>
      </c>
      <c r="J18" s="222">
        <f t="shared" si="8"/>
        <v>467896.24449681054</v>
      </c>
      <c r="K18" s="222">
        <f t="shared" si="0"/>
        <v>2406393.593377552</v>
      </c>
      <c r="L18" s="589">
        <f t="shared" si="2"/>
        <v>25.454444147807905</v>
      </c>
      <c r="N18" s="418" t="s">
        <v>160</v>
      </c>
      <c r="O18" s="253">
        <f t="shared" si="10"/>
        <v>2.6104417670682729E-2</v>
      </c>
      <c r="P18" s="253">
        <f t="shared" si="10"/>
        <v>1.4227642276422764E-2</v>
      </c>
      <c r="Q18" s="253">
        <f t="shared" si="10"/>
        <v>2.0202020202020204E-2</v>
      </c>
    </row>
    <row r="19" spans="1:17">
      <c r="B19" s="219" t="s">
        <v>76</v>
      </c>
      <c r="C19" s="262">
        <f>h26_h28死亡数!AO18</f>
        <v>37</v>
      </c>
      <c r="D19" s="263">
        <f t="shared" si="1"/>
        <v>12.333333333333334</v>
      </c>
      <c r="E19" s="264">
        <f>h27国調人口!AO18</f>
        <v>1244</v>
      </c>
      <c r="F19" s="221">
        <f t="shared" si="3"/>
        <v>9.9142550911039667E-3</v>
      </c>
      <c r="G19" s="221">
        <f t="shared" si="4"/>
        <v>4.8372336253104983E-2</v>
      </c>
      <c r="H19" s="220">
        <f t="shared" si="5"/>
        <v>92621.230380736379</v>
      </c>
      <c r="I19" s="220">
        <f t="shared" si="6"/>
        <v>4480.3053001532826</v>
      </c>
      <c r="J19" s="222">
        <f t="shared" si="8"/>
        <v>451905.38865329872</v>
      </c>
      <c r="K19" s="222">
        <f t="shared" si="0"/>
        <v>1938497.3488807413</v>
      </c>
      <c r="L19" s="589">
        <f t="shared" si="2"/>
        <v>20.929298184791932</v>
      </c>
      <c r="N19" s="418" t="s">
        <v>1022</v>
      </c>
      <c r="O19" s="253">
        <f t="shared" si="10"/>
        <v>0.18267716535433071</v>
      </c>
      <c r="P19" s="253">
        <f t="shared" si="10"/>
        <v>4.0697674418604654E-2</v>
      </c>
      <c r="Q19" s="253">
        <f t="shared" si="10"/>
        <v>0.10884353741496598</v>
      </c>
    </row>
    <row r="20" spans="1:17">
      <c r="B20" s="219" t="s">
        <v>77</v>
      </c>
      <c r="C20" s="262">
        <f>h26_h28死亡数!AO19</f>
        <v>59</v>
      </c>
      <c r="D20" s="263">
        <f t="shared" si="1"/>
        <v>19.666666666666668</v>
      </c>
      <c r="E20" s="264">
        <f>h27国調人口!AO19</f>
        <v>996</v>
      </c>
      <c r="F20" s="221">
        <f t="shared" si="3"/>
        <v>1.9745649263721556E-2</v>
      </c>
      <c r="G20" s="221">
        <f t="shared" si="4"/>
        <v>9.4083878169350987E-2</v>
      </c>
      <c r="H20" s="220">
        <f t="shared" si="5"/>
        <v>88140.925080583096</v>
      </c>
      <c r="I20" s="220">
        <f t="shared" si="6"/>
        <v>8292.6400570154656</v>
      </c>
      <c r="J20" s="222">
        <f t="shared" si="8"/>
        <v>419973.0252603768</v>
      </c>
      <c r="K20" s="222">
        <f t="shared" si="0"/>
        <v>1486591.9602274424</v>
      </c>
      <c r="L20" s="589">
        <f t="shared" si="2"/>
        <v>16.866080754976437</v>
      </c>
      <c r="N20" s="418" t="s">
        <v>1023</v>
      </c>
      <c r="O20" s="253">
        <f t="shared" si="10"/>
        <v>0.5708390646492435</v>
      </c>
      <c r="P20" s="253">
        <f t="shared" si="10"/>
        <v>0.23831775700934579</v>
      </c>
      <c r="Q20" s="253">
        <f t="shared" si="10"/>
        <v>0.34696629213483143</v>
      </c>
    </row>
    <row r="21" spans="1:17">
      <c r="B21" s="219" t="s">
        <v>78</v>
      </c>
      <c r="C21" s="262">
        <f>h26_h28死亡数!AO20</f>
        <v>40</v>
      </c>
      <c r="D21" s="263">
        <f t="shared" si="1"/>
        <v>13.333333333333334</v>
      </c>
      <c r="E21" s="264">
        <f>h27国調人口!AO20</f>
        <v>635</v>
      </c>
      <c r="F21" s="221">
        <f t="shared" si="3"/>
        <v>2.0997375328083989E-2</v>
      </c>
      <c r="G21" s="221">
        <f t="shared" si="4"/>
        <v>9.9750623441396499E-2</v>
      </c>
      <c r="H21" s="220">
        <f t="shared" si="5"/>
        <v>79848.285023567631</v>
      </c>
      <c r="I21" s="220">
        <f t="shared" si="6"/>
        <v>7964.9162118271925</v>
      </c>
      <c r="J21" s="222">
        <f>(H22+I21/2)*5</f>
        <v>379329.13458827016</v>
      </c>
      <c r="K21" s="222">
        <f t="shared" si="0"/>
        <v>1066618.9349670657</v>
      </c>
      <c r="L21" s="589">
        <f t="shared" si="2"/>
        <v>13.358069426941952</v>
      </c>
      <c r="N21" s="418" t="s">
        <v>62</v>
      </c>
      <c r="O21" s="253">
        <f>O14/O7</f>
        <v>0.16102165463631316</v>
      </c>
      <c r="P21" s="253">
        <f>P14/P7</f>
        <v>9.0989988876529482E-2</v>
      </c>
      <c r="Q21" s="253">
        <f>Q14/Q7</f>
        <v>0.12214400395208101</v>
      </c>
    </row>
    <row r="22" spans="1:17">
      <c r="B22" s="219" t="s">
        <v>79</v>
      </c>
      <c r="C22" s="262">
        <f>h26_h28死亡数!AO21</f>
        <v>73</v>
      </c>
      <c r="D22" s="263">
        <f t="shared" si="1"/>
        <v>24.333333333333332</v>
      </c>
      <c r="E22" s="264">
        <f>h27国調人口!AO21</f>
        <v>414</v>
      </c>
      <c r="F22" s="221">
        <f t="shared" si="3"/>
        <v>5.8776167471819643E-2</v>
      </c>
      <c r="G22" s="221">
        <f t="shared" si="4"/>
        <v>0.25623025623025619</v>
      </c>
      <c r="H22" s="220">
        <f t="shared" si="5"/>
        <v>71883.368811740438</v>
      </c>
      <c r="I22" s="220">
        <f t="shared" si="6"/>
        <v>18418.69400932626</v>
      </c>
      <c r="J22" s="222">
        <f t="shared" si="8"/>
        <v>313370.10903538659</v>
      </c>
      <c r="K22" s="222">
        <f t="shared" si="0"/>
        <v>687289.8003787956</v>
      </c>
      <c r="L22" s="589">
        <f t="shared" si="2"/>
        <v>9.5611796127526958</v>
      </c>
      <c r="N22" s="479" t="s">
        <v>163</v>
      </c>
      <c r="O22" s="479"/>
      <c r="P22" s="479"/>
      <c r="Q22" s="479"/>
    </row>
    <row r="23" spans="1:17">
      <c r="B23" s="219" t="s">
        <v>80</v>
      </c>
      <c r="C23" s="262">
        <f>h26_h28死亡数!AO22</f>
        <v>71</v>
      </c>
      <c r="D23" s="263">
        <f t="shared" si="1"/>
        <v>23.666666666666668</v>
      </c>
      <c r="E23" s="264">
        <f>h27国調人口!AO22</f>
        <v>219</v>
      </c>
      <c r="F23" s="221">
        <f t="shared" si="3"/>
        <v>0.10806697108066972</v>
      </c>
      <c r="G23" s="221">
        <f t="shared" si="4"/>
        <v>0.42540443379269022</v>
      </c>
      <c r="H23" s="220">
        <f t="shared" si="5"/>
        <v>53464.674802414178</v>
      </c>
      <c r="I23" s="220">
        <f t="shared" si="6"/>
        <v>22744.109712231315</v>
      </c>
      <c r="J23" s="222">
        <f>(H24+I23/2)*5</f>
        <v>210463.09973149264</v>
      </c>
      <c r="K23" s="222">
        <f>J23+K24</f>
        <v>373919.69134340901</v>
      </c>
      <c r="L23" s="589">
        <f t="shared" si="2"/>
        <v>6.9937709847722633</v>
      </c>
      <c r="N23" s="418" t="s">
        <v>158</v>
      </c>
      <c r="O23" s="237" t="s">
        <v>122</v>
      </c>
      <c r="P23" s="237" t="s">
        <v>123</v>
      </c>
      <c r="Q23" s="237" t="s">
        <v>62</v>
      </c>
    </row>
    <row r="24" spans="1:17">
      <c r="B24" s="219" t="s">
        <v>100</v>
      </c>
      <c r="C24" s="262">
        <f>h26_h28死亡数!AO23</f>
        <v>53</v>
      </c>
      <c r="D24" s="263">
        <f t="shared" si="1"/>
        <v>17.666666666666668</v>
      </c>
      <c r="E24" s="264">
        <f>h27国調人口!AO23</f>
        <v>94</v>
      </c>
      <c r="F24" s="221">
        <f t="shared" si="3"/>
        <v>0.18794326241134754</v>
      </c>
      <c r="G24" s="221">
        <f t="shared" si="4"/>
        <v>0.6393244873341376</v>
      </c>
      <c r="H24" s="220">
        <f t="shared" si="5"/>
        <v>30720.565090182863</v>
      </c>
      <c r="I24" s="220">
        <f t="shared" si="6"/>
        <v>30720.565090182863</v>
      </c>
      <c r="J24" s="222">
        <f>H24/F24</f>
        <v>163456.59161191634</v>
      </c>
      <c r="K24" s="222">
        <f>J24</f>
        <v>163456.59161191634</v>
      </c>
      <c r="L24" s="589">
        <f t="shared" si="2"/>
        <v>5.3207547169811313</v>
      </c>
      <c r="N24" s="418" t="s">
        <v>159</v>
      </c>
      <c r="O24" s="253">
        <f>1-O17</f>
        <v>0.98151125401929262</v>
      </c>
      <c r="P24" s="253">
        <f>1-P17</f>
        <v>0.99245283018867925</v>
      </c>
      <c r="Q24" s="253">
        <f>1-Q17</f>
        <v>0.9871545348384585</v>
      </c>
    </row>
    <row r="25" spans="1:17">
      <c r="B25" s="265" t="s">
        <v>101</v>
      </c>
      <c r="C25" s="266">
        <f>SUM(C5:C24)</f>
        <v>377</v>
      </c>
      <c r="D25" s="266">
        <f>SUM(D5:D24)</f>
        <v>125.66666666666669</v>
      </c>
      <c r="E25" s="266">
        <f>SUM(E5:E24)</f>
        <v>14550</v>
      </c>
      <c r="F25" s="267"/>
      <c r="G25" s="267"/>
      <c r="H25" s="266"/>
      <c r="I25" s="266"/>
      <c r="J25" s="268"/>
      <c r="K25" s="268"/>
      <c r="L25" s="257"/>
      <c r="N25" s="418" t="s">
        <v>160</v>
      </c>
      <c r="O25" s="253">
        <f t="shared" ref="O25:Q27" si="11">1-O18</f>
        <v>0.97389558232931728</v>
      </c>
      <c r="P25" s="253">
        <f t="shared" si="11"/>
        <v>0.98577235772357719</v>
      </c>
      <c r="Q25" s="253">
        <f t="shared" si="11"/>
        <v>0.97979797979797978</v>
      </c>
    </row>
    <row r="26" spans="1:17">
      <c r="C26" s="220"/>
      <c r="D26" s="220"/>
      <c r="I26" s="220"/>
      <c r="N26" s="418" t="s">
        <v>1022</v>
      </c>
      <c r="O26" s="253">
        <f t="shared" si="11"/>
        <v>0.81732283464566935</v>
      </c>
      <c r="P26" s="253">
        <f t="shared" si="11"/>
        <v>0.95930232558139539</v>
      </c>
      <c r="Q26" s="253">
        <f t="shared" si="11"/>
        <v>0.891156462585034</v>
      </c>
    </row>
    <row r="27" spans="1:17">
      <c r="A27" s="225" t="s">
        <v>102</v>
      </c>
      <c r="B27" s="225" t="s">
        <v>85</v>
      </c>
      <c r="C27" s="254">
        <f>h26_h28死亡数!AO28</f>
        <v>0</v>
      </c>
      <c r="D27" s="226">
        <f>SUM(C27:C27)/3</f>
        <v>0</v>
      </c>
      <c r="E27" s="254">
        <f>h27国調人口!AO28</f>
        <v>74</v>
      </c>
      <c r="F27" s="227">
        <f t="shared" si="3"/>
        <v>0</v>
      </c>
      <c r="G27" s="227">
        <f>D53</f>
        <v>0</v>
      </c>
      <c r="H27" s="226">
        <v>100000</v>
      </c>
      <c r="I27" s="226">
        <f>H27-H28</f>
        <v>0</v>
      </c>
      <c r="J27" s="242">
        <f>H28+I27/2</f>
        <v>100000</v>
      </c>
      <c r="K27" s="242">
        <f t="shared" ref="K27:K44" si="12">J27+K28</f>
        <v>8969159.6792721972</v>
      </c>
      <c r="L27" s="587">
        <f>K27/H27</f>
        <v>89.691596792721967</v>
      </c>
      <c r="N27" s="418" t="s">
        <v>1023</v>
      </c>
      <c r="O27" s="253">
        <f t="shared" si="11"/>
        <v>0.4291609353507565</v>
      </c>
      <c r="P27" s="253">
        <f t="shared" si="11"/>
        <v>0.76168224299065423</v>
      </c>
      <c r="Q27" s="253">
        <f t="shared" si="11"/>
        <v>0.65303370786516857</v>
      </c>
    </row>
    <row r="28" spans="1:17">
      <c r="A28" s="245"/>
      <c r="B28" s="245" t="s">
        <v>86</v>
      </c>
      <c r="C28" s="255">
        <f>h26_h28死亡数!AO29</f>
        <v>0</v>
      </c>
      <c r="D28" s="250">
        <f t="shared" ref="D28:D46" si="13">SUM(C28:C28)/3</f>
        <v>0</v>
      </c>
      <c r="E28" s="255">
        <f>h27国調人口!AO29</f>
        <v>459</v>
      </c>
      <c r="F28" s="249">
        <f t="shared" si="3"/>
        <v>0</v>
      </c>
      <c r="G28" s="249">
        <f>F28*4/(1+2*F28)</f>
        <v>0</v>
      </c>
      <c r="H28" s="250">
        <f>(1-G27)*H27</f>
        <v>100000</v>
      </c>
      <c r="I28" s="250">
        <f t="shared" ref="I28:I46" si="14">H28-H29</f>
        <v>0</v>
      </c>
      <c r="J28" s="251">
        <f>(H29+I28/2)*4</f>
        <v>400000</v>
      </c>
      <c r="K28" s="251">
        <f t="shared" si="12"/>
        <v>8869159.6792721972</v>
      </c>
      <c r="L28" s="589">
        <f t="shared" ref="L28:L46" si="15">K28/H28</f>
        <v>88.691596792721967</v>
      </c>
      <c r="N28" s="418" t="s">
        <v>62</v>
      </c>
      <c r="O28" s="253">
        <f>1-O21</f>
        <v>0.83897834536368687</v>
      </c>
      <c r="P28" s="253">
        <f>1-P21</f>
        <v>0.90901001112347046</v>
      </c>
      <c r="Q28" s="253">
        <f>1-Q21</f>
        <v>0.87785599604791897</v>
      </c>
    </row>
    <row r="29" spans="1:17">
      <c r="A29" s="245"/>
      <c r="B29" s="245" t="s">
        <v>84</v>
      </c>
      <c r="C29" s="255">
        <f>h26_h28死亡数!AO30</f>
        <v>0</v>
      </c>
      <c r="D29" s="250">
        <f t="shared" si="13"/>
        <v>0</v>
      </c>
      <c r="E29" s="255">
        <f>h27国調人口!AO30</f>
        <v>815</v>
      </c>
      <c r="F29" s="249">
        <f t="shared" si="3"/>
        <v>0</v>
      </c>
      <c r="G29" s="249">
        <f t="shared" si="4"/>
        <v>0</v>
      </c>
      <c r="H29" s="250">
        <f t="shared" ref="H29:H46" si="16">(1-G28)*H28</f>
        <v>100000</v>
      </c>
      <c r="I29" s="250">
        <f t="shared" si="14"/>
        <v>0</v>
      </c>
      <c r="J29" s="251">
        <f>(H30+I29/2)*5</f>
        <v>500000</v>
      </c>
      <c r="K29" s="251">
        <f t="shared" si="12"/>
        <v>8469159.6792721972</v>
      </c>
      <c r="L29" s="589">
        <f t="shared" si="15"/>
        <v>84.691596792721967</v>
      </c>
      <c r="N29" s="219" t="s">
        <v>164</v>
      </c>
    </row>
    <row r="30" spans="1:17">
      <c r="A30" s="245"/>
      <c r="B30" s="245" t="s">
        <v>65</v>
      </c>
      <c r="C30" s="255">
        <f>h26_h28死亡数!AO31</f>
        <v>0</v>
      </c>
      <c r="D30" s="250">
        <f t="shared" si="13"/>
        <v>0</v>
      </c>
      <c r="E30" s="255">
        <f>h27国調人口!AO31</f>
        <v>918</v>
      </c>
      <c r="F30" s="249">
        <f t="shared" si="3"/>
        <v>0</v>
      </c>
      <c r="G30" s="249">
        <f t="shared" si="4"/>
        <v>0</v>
      </c>
      <c r="H30" s="250">
        <f t="shared" si="16"/>
        <v>100000</v>
      </c>
      <c r="I30" s="250">
        <f t="shared" si="14"/>
        <v>0</v>
      </c>
      <c r="J30" s="251">
        <f t="shared" ref="J30:J45" si="17">(H31+I30/2)*5</f>
        <v>500000</v>
      </c>
      <c r="K30" s="251">
        <f t="shared" si="12"/>
        <v>7969159.6792721981</v>
      </c>
      <c r="L30" s="589">
        <f t="shared" si="15"/>
        <v>79.691596792721981</v>
      </c>
      <c r="N30" s="256" t="s">
        <v>158</v>
      </c>
      <c r="O30" s="237" t="s">
        <v>97</v>
      </c>
      <c r="P30" s="237" t="s">
        <v>98</v>
      </c>
      <c r="Q30" s="219"/>
    </row>
    <row r="31" spans="1:17">
      <c r="A31" s="245"/>
      <c r="B31" s="245" t="s">
        <v>66</v>
      </c>
      <c r="C31" s="255">
        <f>h26_h28死亡数!AO32</f>
        <v>0</v>
      </c>
      <c r="D31" s="250">
        <f t="shared" si="13"/>
        <v>0</v>
      </c>
      <c r="E31" s="255">
        <f>h27国調人口!AO32</f>
        <v>800</v>
      </c>
      <c r="F31" s="249">
        <f t="shared" si="3"/>
        <v>0</v>
      </c>
      <c r="G31" s="249">
        <f t="shared" si="4"/>
        <v>0</v>
      </c>
      <c r="H31" s="250">
        <f t="shared" si="16"/>
        <v>100000</v>
      </c>
      <c r="I31" s="250">
        <f t="shared" si="14"/>
        <v>0</v>
      </c>
      <c r="J31" s="251">
        <f t="shared" si="17"/>
        <v>500000</v>
      </c>
      <c r="K31" s="251">
        <f t="shared" si="12"/>
        <v>7469159.6792721981</v>
      </c>
      <c r="L31" s="589">
        <f t="shared" si="15"/>
        <v>74.691596792721981</v>
      </c>
      <c r="N31" s="418" t="s">
        <v>159</v>
      </c>
      <c r="O31" s="237">
        <f>J19*O24</f>
        <v>443550.22471517505</v>
      </c>
      <c r="P31" s="237">
        <f>SUM(O31,P32)</f>
        <v>1457552.395846707</v>
      </c>
      <c r="Q31" s="219"/>
    </row>
    <row r="32" spans="1:17">
      <c r="A32" s="245"/>
      <c r="B32" s="245" t="s">
        <v>67</v>
      </c>
      <c r="C32" s="255">
        <f>h26_h28死亡数!AO33</f>
        <v>0</v>
      </c>
      <c r="D32" s="250">
        <f t="shared" si="13"/>
        <v>0</v>
      </c>
      <c r="E32" s="255">
        <f>h27国調人口!AO33</f>
        <v>639</v>
      </c>
      <c r="F32" s="249">
        <f t="shared" si="3"/>
        <v>0</v>
      </c>
      <c r="G32" s="249">
        <f t="shared" si="4"/>
        <v>0</v>
      </c>
      <c r="H32" s="250">
        <f t="shared" si="16"/>
        <v>100000</v>
      </c>
      <c r="I32" s="250">
        <f t="shared" si="14"/>
        <v>0</v>
      </c>
      <c r="J32" s="251">
        <f t="shared" si="17"/>
        <v>500000</v>
      </c>
      <c r="K32" s="251">
        <f t="shared" si="12"/>
        <v>6969159.6792721981</v>
      </c>
      <c r="L32" s="589">
        <f t="shared" si="15"/>
        <v>69.691596792721981</v>
      </c>
      <c r="N32" s="418" t="s">
        <v>160</v>
      </c>
      <c r="O32" s="237">
        <f>J20*O25</f>
        <v>409009.87399855972</v>
      </c>
      <c r="P32" s="237">
        <f>SUM(O32,P33)</f>
        <v>1014002.1711315319</v>
      </c>
      <c r="Q32" s="219"/>
    </row>
    <row r="33" spans="1:17">
      <c r="A33" s="245"/>
      <c r="B33" s="245" t="s">
        <v>68</v>
      </c>
      <c r="C33" s="255">
        <f>h26_h28死亡数!AO34</f>
        <v>1</v>
      </c>
      <c r="D33" s="250">
        <f t="shared" si="13"/>
        <v>0.33333333333333331</v>
      </c>
      <c r="E33" s="255">
        <f>h27国調人口!AO34</f>
        <v>566</v>
      </c>
      <c r="F33" s="249">
        <f t="shared" si="3"/>
        <v>5.8892815076560655E-4</v>
      </c>
      <c r="G33" s="249">
        <f t="shared" si="4"/>
        <v>2.9403116730373417E-3</v>
      </c>
      <c r="H33" s="250">
        <f t="shared" si="16"/>
        <v>100000</v>
      </c>
      <c r="I33" s="250">
        <f t="shared" si="14"/>
        <v>294.03116730373586</v>
      </c>
      <c r="J33" s="251">
        <f t="shared" si="17"/>
        <v>499264.92208174069</v>
      </c>
      <c r="K33" s="251">
        <f t="shared" si="12"/>
        <v>6469159.6792721981</v>
      </c>
      <c r="L33" s="589">
        <f t="shared" si="15"/>
        <v>64.691596792721981</v>
      </c>
      <c r="N33" s="418" t="s">
        <v>1022</v>
      </c>
      <c r="O33" s="237">
        <f>J21*O26</f>
        <v>310034.36354537361</v>
      </c>
      <c r="P33" s="237">
        <f t="shared" ref="P33:P34" si="18">SUM(O33,P34)</f>
        <v>604992.29713297216</v>
      </c>
      <c r="Q33" s="219"/>
    </row>
    <row r="34" spans="1:17">
      <c r="A34" s="245"/>
      <c r="B34" s="245" t="s">
        <v>69</v>
      </c>
      <c r="C34" s="255">
        <f>h26_h28死亡数!AO35</f>
        <v>0</v>
      </c>
      <c r="D34" s="250">
        <f t="shared" si="13"/>
        <v>0</v>
      </c>
      <c r="E34" s="255">
        <f>h27国調人口!AO35</f>
        <v>691</v>
      </c>
      <c r="F34" s="249">
        <f t="shared" si="3"/>
        <v>0</v>
      </c>
      <c r="G34" s="249">
        <f t="shared" si="4"/>
        <v>0</v>
      </c>
      <c r="H34" s="250">
        <f t="shared" si="16"/>
        <v>99705.968832696264</v>
      </c>
      <c r="I34" s="250">
        <f t="shared" si="14"/>
        <v>0</v>
      </c>
      <c r="J34" s="251">
        <f t="shared" si="17"/>
        <v>498529.84416348132</v>
      </c>
      <c r="K34" s="251">
        <f t="shared" si="12"/>
        <v>5969894.7571904575</v>
      </c>
      <c r="L34" s="589">
        <f t="shared" si="15"/>
        <v>59.874998729592292</v>
      </c>
      <c r="N34" s="418" t="s">
        <v>1023</v>
      </c>
      <c r="O34" s="237">
        <f>SUM(J22:J24)*O27</f>
        <v>294957.93358759861</v>
      </c>
      <c r="P34" s="237">
        <f t="shared" si="18"/>
        <v>294957.93358759861</v>
      </c>
      <c r="Q34" s="219"/>
    </row>
    <row r="35" spans="1:17">
      <c r="A35" s="245"/>
      <c r="B35" s="245" t="s">
        <v>70</v>
      </c>
      <c r="C35" s="255">
        <f>h26_h28死亡数!AO36</f>
        <v>1</v>
      </c>
      <c r="D35" s="250">
        <f t="shared" si="13"/>
        <v>0.33333333333333331</v>
      </c>
      <c r="E35" s="255">
        <f>h27国調人口!AO36</f>
        <v>1020</v>
      </c>
      <c r="F35" s="249">
        <f t="shared" si="3"/>
        <v>3.2679738562091501E-4</v>
      </c>
      <c r="G35" s="249">
        <f t="shared" si="4"/>
        <v>1.6326530612244896E-3</v>
      </c>
      <c r="H35" s="250">
        <f t="shared" si="16"/>
        <v>99705.968832696264</v>
      </c>
      <c r="I35" s="250">
        <f t="shared" si="14"/>
        <v>162.78525523706048</v>
      </c>
      <c r="J35" s="251">
        <f t="shared" si="17"/>
        <v>498122.8810253886</v>
      </c>
      <c r="K35" s="251">
        <f t="shared" si="12"/>
        <v>5471364.9130269764</v>
      </c>
      <c r="L35" s="589">
        <f t="shared" si="15"/>
        <v>54.874998729592292</v>
      </c>
      <c r="N35" s="219" t="s">
        <v>165</v>
      </c>
      <c r="Q35" s="219"/>
    </row>
    <row r="36" spans="1:17">
      <c r="A36" s="245"/>
      <c r="B36" s="245" t="s">
        <v>71</v>
      </c>
      <c r="C36" s="255">
        <f>h26_h28死亡数!AO37</f>
        <v>3</v>
      </c>
      <c r="D36" s="250">
        <f t="shared" si="13"/>
        <v>1</v>
      </c>
      <c r="E36" s="255">
        <f>h27国調人口!AO37</f>
        <v>1247</v>
      </c>
      <c r="F36" s="249">
        <f t="shared" si="3"/>
        <v>8.0192461908580592E-4</v>
      </c>
      <c r="G36" s="249">
        <f t="shared" si="4"/>
        <v>4.0016006402561026E-3</v>
      </c>
      <c r="H36" s="250">
        <f t="shared" si="16"/>
        <v>99543.183577459204</v>
      </c>
      <c r="I36" s="250">
        <f t="shared" si="14"/>
        <v>398.33206713669642</v>
      </c>
      <c r="J36" s="251">
        <f t="shared" si="17"/>
        <v>496720.08771945431</v>
      </c>
      <c r="K36" s="251">
        <f t="shared" si="12"/>
        <v>4973242.0320015876</v>
      </c>
      <c r="L36" s="589">
        <f t="shared" si="15"/>
        <v>49.960648768397846</v>
      </c>
      <c r="N36" s="256" t="s">
        <v>158</v>
      </c>
      <c r="O36" s="237" t="s">
        <v>97</v>
      </c>
      <c r="P36" s="237" t="s">
        <v>98</v>
      </c>
      <c r="Q36" s="219"/>
    </row>
    <row r="37" spans="1:17">
      <c r="A37" s="245"/>
      <c r="B37" s="245" t="s">
        <v>72</v>
      </c>
      <c r="C37" s="255">
        <f>h26_h28死亡数!AO38</f>
        <v>4</v>
      </c>
      <c r="D37" s="250">
        <f t="shared" si="13"/>
        <v>1.3333333333333333</v>
      </c>
      <c r="E37" s="255">
        <f>h27国調人口!AO38</f>
        <v>1146</v>
      </c>
      <c r="F37" s="249">
        <f t="shared" si="3"/>
        <v>1.1634671320535194E-3</v>
      </c>
      <c r="G37" s="249">
        <f t="shared" si="4"/>
        <v>5.8004640371229696E-3</v>
      </c>
      <c r="H37" s="250">
        <f t="shared" si="16"/>
        <v>99144.851510322507</v>
      </c>
      <c r="I37" s="250">
        <f t="shared" si="14"/>
        <v>575.08614565152675</v>
      </c>
      <c r="J37" s="251">
        <f t="shared" si="17"/>
        <v>494286.54218748375</v>
      </c>
      <c r="K37" s="251">
        <f t="shared" si="12"/>
        <v>4476521.9442821331</v>
      </c>
      <c r="L37" s="589">
        <f t="shared" si="15"/>
        <v>45.151330362485417</v>
      </c>
      <c r="N37" s="418" t="s">
        <v>159</v>
      </c>
      <c r="O37" s="237">
        <f>J41*P24</f>
        <v>472729.16626898287</v>
      </c>
      <c r="P37" s="237">
        <f>SUM(O37,P38)</f>
        <v>2223871.4052608535</v>
      </c>
      <c r="Q37" s="219"/>
    </row>
    <row r="38" spans="1:17">
      <c r="A38" s="245"/>
      <c r="B38" s="245" t="s">
        <v>73</v>
      </c>
      <c r="C38" s="255">
        <f>h26_h28死亡数!AO39</f>
        <v>4</v>
      </c>
      <c r="D38" s="250">
        <f t="shared" si="13"/>
        <v>1.3333333333333333</v>
      </c>
      <c r="E38" s="255">
        <f>h27国調人口!AO39</f>
        <v>1066</v>
      </c>
      <c r="F38" s="249">
        <f t="shared" si="3"/>
        <v>1.2507817385866166E-3</v>
      </c>
      <c r="G38" s="249">
        <f t="shared" si="4"/>
        <v>6.2344139650872821E-3</v>
      </c>
      <c r="H38" s="250">
        <f t="shared" si="16"/>
        <v>98569.76536467098</v>
      </c>
      <c r="I38" s="250">
        <f t="shared" si="14"/>
        <v>614.52472172488342</v>
      </c>
      <c r="J38" s="251">
        <f t="shared" si="17"/>
        <v>491312.51501904271</v>
      </c>
      <c r="K38" s="251">
        <f t="shared" si="12"/>
        <v>3982235.4020946496</v>
      </c>
      <c r="L38" s="589">
        <f t="shared" si="15"/>
        <v>40.400171263083358</v>
      </c>
      <c r="N38" s="418" t="s">
        <v>160</v>
      </c>
      <c r="O38" s="237">
        <f>J42*P25</f>
        <v>459601.41498080309</v>
      </c>
      <c r="P38" s="237">
        <f>SUM(O38,P39)</f>
        <v>1751142.2389918708</v>
      </c>
      <c r="Q38" s="219"/>
    </row>
    <row r="39" spans="1:17">
      <c r="A39" s="245"/>
      <c r="B39" s="245" t="s">
        <v>74</v>
      </c>
      <c r="C39" s="255">
        <f>h26_h28死亡数!AO40</f>
        <v>8</v>
      </c>
      <c r="D39" s="250">
        <f t="shared" si="13"/>
        <v>2.6666666666666665</v>
      </c>
      <c r="E39" s="255">
        <f>h27国調人口!AO40</f>
        <v>1116</v>
      </c>
      <c r="F39" s="249">
        <f t="shared" si="3"/>
        <v>2.3894862604540022E-3</v>
      </c>
      <c r="G39" s="249">
        <f t="shared" si="4"/>
        <v>1.1876484560570069E-2</v>
      </c>
      <c r="H39" s="250">
        <f t="shared" si="16"/>
        <v>97955.240642946097</v>
      </c>
      <c r="I39" s="250">
        <f t="shared" si="14"/>
        <v>1163.3639031228813</v>
      </c>
      <c r="J39" s="251">
        <f t="shared" si="17"/>
        <v>486867.79345692322</v>
      </c>
      <c r="K39" s="251">
        <f t="shared" si="12"/>
        <v>3490922.8870756067</v>
      </c>
      <c r="L39" s="589">
        <f t="shared" si="15"/>
        <v>35.637938962349878</v>
      </c>
      <c r="N39" s="418" t="s">
        <v>1022</v>
      </c>
      <c r="O39" s="237">
        <f>J43*P26</f>
        <v>425893.49813634664</v>
      </c>
      <c r="P39" s="237">
        <f t="shared" ref="P39:P40" si="19">SUM(O39,P40)</f>
        <v>1291540.8240110676</v>
      </c>
    </row>
    <row r="40" spans="1:17">
      <c r="A40" s="245"/>
      <c r="B40" s="245" t="s">
        <v>75</v>
      </c>
      <c r="C40" s="255">
        <f>h26_h28死亡数!AO41</f>
        <v>9</v>
      </c>
      <c r="D40" s="250">
        <f t="shared" si="13"/>
        <v>3</v>
      </c>
      <c r="E40" s="255">
        <f>h27国調人口!AO41</f>
        <v>1236</v>
      </c>
      <c r="F40" s="249">
        <f t="shared" si="3"/>
        <v>2.4271844660194173E-3</v>
      </c>
      <c r="G40" s="249">
        <f t="shared" si="4"/>
        <v>1.2062726176115802E-2</v>
      </c>
      <c r="H40" s="250">
        <f t="shared" si="16"/>
        <v>96791.876739823216</v>
      </c>
      <c r="I40" s="250">
        <f t="shared" si="14"/>
        <v>1167.5739051848359</v>
      </c>
      <c r="J40" s="251">
        <f t="shared" si="17"/>
        <v>481040.44893615402</v>
      </c>
      <c r="K40" s="251">
        <f t="shared" si="12"/>
        <v>3004055.0936186835</v>
      </c>
      <c r="L40" s="589">
        <f t="shared" si="15"/>
        <v>31.036231497955043</v>
      </c>
      <c r="N40" s="418" t="s">
        <v>1023</v>
      </c>
      <c r="O40" s="237">
        <f>SUM(J44:J46)*P27</f>
        <v>865647.32587472093</v>
      </c>
      <c r="P40" s="237">
        <f t="shared" si="19"/>
        <v>865647.32587472093</v>
      </c>
    </row>
    <row r="41" spans="1:17">
      <c r="A41" s="245"/>
      <c r="B41" s="245" t="s">
        <v>76</v>
      </c>
      <c r="C41" s="255">
        <f>h26_h28死亡数!AO42</f>
        <v>6</v>
      </c>
      <c r="D41" s="250">
        <f t="shared" si="13"/>
        <v>2</v>
      </c>
      <c r="E41" s="255">
        <f>h27国調人口!AO42</f>
        <v>1325</v>
      </c>
      <c r="F41" s="249">
        <f t="shared" si="3"/>
        <v>1.5094339622641509E-3</v>
      </c>
      <c r="G41" s="249">
        <f t="shared" si="4"/>
        <v>7.5187969924812035E-3</v>
      </c>
      <c r="H41" s="250">
        <f t="shared" si="16"/>
        <v>95624.30283463838</v>
      </c>
      <c r="I41" s="250">
        <f t="shared" si="14"/>
        <v>718.97972056119761</v>
      </c>
      <c r="J41" s="251">
        <f t="shared" si="17"/>
        <v>476324.06487178884</v>
      </c>
      <c r="K41" s="251">
        <f t="shared" si="12"/>
        <v>2523014.6446825294</v>
      </c>
      <c r="L41" s="589">
        <f t="shared" si="15"/>
        <v>26.384659232972808</v>
      </c>
      <c r="N41" s="219" t="s">
        <v>166</v>
      </c>
    </row>
    <row r="42" spans="1:17">
      <c r="A42" s="245"/>
      <c r="B42" s="245" t="s">
        <v>77</v>
      </c>
      <c r="C42" s="255">
        <f>h26_h28死亡数!AO43</f>
        <v>21</v>
      </c>
      <c r="D42" s="250">
        <f t="shared" si="13"/>
        <v>7</v>
      </c>
      <c r="E42" s="255">
        <f>h27国調人口!AO43</f>
        <v>984</v>
      </c>
      <c r="F42" s="249">
        <f t="shared" si="3"/>
        <v>7.1138211382113818E-3</v>
      </c>
      <c r="G42" s="249">
        <f t="shared" si="4"/>
        <v>3.4947578632051918E-2</v>
      </c>
      <c r="H42" s="250">
        <f t="shared" si="16"/>
        <v>94905.323114077182</v>
      </c>
      <c r="I42" s="250">
        <f t="shared" si="14"/>
        <v>3316.7112421295024</v>
      </c>
      <c r="J42" s="251">
        <f t="shared" si="17"/>
        <v>466234.83746506216</v>
      </c>
      <c r="K42" s="251">
        <f t="shared" si="12"/>
        <v>2046690.5798107404</v>
      </c>
      <c r="L42" s="589">
        <f t="shared" si="15"/>
        <v>21.565603621101392</v>
      </c>
      <c r="N42" s="420"/>
      <c r="O42" s="256" t="s">
        <v>122</v>
      </c>
      <c r="P42" s="256" t="s">
        <v>123</v>
      </c>
    </row>
    <row r="43" spans="1:17">
      <c r="A43" s="245"/>
      <c r="B43" s="245" t="s">
        <v>78</v>
      </c>
      <c r="C43" s="255">
        <f>h26_h28死亡数!AO44</f>
        <v>26</v>
      </c>
      <c r="D43" s="250">
        <f t="shared" si="13"/>
        <v>8.6666666666666661</v>
      </c>
      <c r="E43" s="255">
        <f>h27国調人口!AO44</f>
        <v>688</v>
      </c>
      <c r="F43" s="249">
        <f t="shared" si="3"/>
        <v>1.2596899224806201E-2</v>
      </c>
      <c r="G43" s="249">
        <f t="shared" si="4"/>
        <v>6.106153123532175E-2</v>
      </c>
      <c r="H43" s="250">
        <f t="shared" si="16"/>
        <v>91588.61187194768</v>
      </c>
      <c r="I43" s="250">
        <f t="shared" si="14"/>
        <v>5592.5408846186911</v>
      </c>
      <c r="J43" s="251">
        <f t="shared" si="17"/>
        <v>443961.70714819164</v>
      </c>
      <c r="K43" s="251">
        <f t="shared" si="12"/>
        <v>1580455.7423456782</v>
      </c>
      <c r="L43" s="589">
        <f t="shared" si="15"/>
        <v>17.256028997964865</v>
      </c>
      <c r="N43" s="256" t="s">
        <v>167</v>
      </c>
      <c r="O43" s="257">
        <f>L19</f>
        <v>20.929298184791932</v>
      </c>
      <c r="P43" s="257">
        <f>L41</f>
        <v>26.384659232972808</v>
      </c>
      <c r="Q43" s="222" t="s">
        <v>168</v>
      </c>
    </row>
    <row r="44" spans="1:17">
      <c r="A44" s="245"/>
      <c r="B44" s="245" t="s">
        <v>79</v>
      </c>
      <c r="C44" s="255">
        <f>h26_h28死亡数!AO45</f>
        <v>53</v>
      </c>
      <c r="D44" s="250">
        <f t="shared" si="13"/>
        <v>17.666666666666668</v>
      </c>
      <c r="E44" s="255">
        <f>h27国調人口!AO45</f>
        <v>597</v>
      </c>
      <c r="F44" s="249">
        <f t="shared" si="3"/>
        <v>2.9592406476828589E-2</v>
      </c>
      <c r="G44" s="249">
        <f t="shared" si="4"/>
        <v>0.13776969066805303</v>
      </c>
      <c r="H44" s="250">
        <f t="shared" si="16"/>
        <v>85996.070987328989</v>
      </c>
      <c r="I44" s="250">
        <f t="shared" si="14"/>
        <v>11847.65209859224</v>
      </c>
      <c r="J44" s="251">
        <f t="shared" si="17"/>
        <v>400361.22469016438</v>
      </c>
      <c r="K44" s="251">
        <f t="shared" si="12"/>
        <v>1136494.0351974864</v>
      </c>
      <c r="L44" s="589">
        <f t="shared" si="15"/>
        <v>13.215650693680436</v>
      </c>
      <c r="N44" s="256" t="s">
        <v>169</v>
      </c>
      <c r="O44" s="258">
        <f>P31/H19</f>
        <v>15.736698701314735</v>
      </c>
      <c r="P44" s="258">
        <f>P37/H41</f>
        <v>23.256341111386295</v>
      </c>
      <c r="Q44" s="222" t="s">
        <v>170</v>
      </c>
    </row>
    <row r="45" spans="1:17">
      <c r="A45" s="245"/>
      <c r="B45" s="245" t="s">
        <v>80</v>
      </c>
      <c r="C45" s="255">
        <f>h26_h28死亡数!AO46</f>
        <v>74</v>
      </c>
      <c r="D45" s="250">
        <f t="shared" si="13"/>
        <v>24.666666666666668</v>
      </c>
      <c r="E45" s="255">
        <f>h27国調人口!AO46</f>
        <v>517</v>
      </c>
      <c r="F45" s="249">
        <f t="shared" si="3"/>
        <v>4.7711154094132818E-2</v>
      </c>
      <c r="G45" s="249">
        <f t="shared" si="4"/>
        <v>0.21313364055299541</v>
      </c>
      <c r="H45" s="250">
        <f t="shared" si="16"/>
        <v>74148.418888736749</v>
      </c>
      <c r="I45" s="250">
        <f t="shared" si="14"/>
        <v>15803.522459004955</v>
      </c>
      <c r="J45" s="251">
        <f t="shared" si="17"/>
        <v>331233.28829617135</v>
      </c>
      <c r="K45" s="251">
        <f>J45+K46</f>
        <v>736132.81050732208</v>
      </c>
      <c r="L45" s="589">
        <f t="shared" si="15"/>
        <v>9.9278288268280495</v>
      </c>
      <c r="N45" s="256" t="s">
        <v>171</v>
      </c>
      <c r="O45" s="257">
        <f>O43-O44</f>
        <v>5.1925994834771974</v>
      </c>
      <c r="P45" s="257">
        <f>P43-P44</f>
        <v>3.1283181215865135</v>
      </c>
      <c r="Q45" s="222" t="s">
        <v>172</v>
      </c>
    </row>
    <row r="46" spans="1:17">
      <c r="A46" s="245"/>
      <c r="B46" s="245" t="s">
        <v>100</v>
      </c>
      <c r="C46" s="531">
        <f>h26_h28死亡数!AO47</f>
        <v>166</v>
      </c>
      <c r="D46" s="234">
        <f t="shared" si="13"/>
        <v>55.333333333333336</v>
      </c>
      <c r="E46" s="255">
        <f>h27国調人口!AO47</f>
        <v>384</v>
      </c>
      <c r="F46" s="249">
        <f>D46/E46</f>
        <v>0.14409722222222224</v>
      </c>
      <c r="G46" s="249">
        <f t="shared" si="4"/>
        <v>0.52967453733248249</v>
      </c>
      <c r="H46" s="250">
        <f t="shared" si="16"/>
        <v>58344.896429731794</v>
      </c>
      <c r="I46" s="250">
        <f t="shared" si="14"/>
        <v>58344.896429731794</v>
      </c>
      <c r="J46" s="251">
        <f>I46/F46</f>
        <v>404899.52221115073</v>
      </c>
      <c r="K46" s="251">
        <f>J46</f>
        <v>404899.52221115073</v>
      </c>
      <c r="L46" s="589">
        <f t="shared" si="15"/>
        <v>6.9397590361445776</v>
      </c>
      <c r="N46" s="256" t="s">
        <v>173</v>
      </c>
      <c r="O46" s="257">
        <f>L5</f>
        <v>83.28477961978102</v>
      </c>
      <c r="P46" s="257">
        <f>L27</f>
        <v>89.691596792721967</v>
      </c>
      <c r="Q46" s="222" t="s">
        <v>174</v>
      </c>
    </row>
    <row r="47" spans="1:17">
      <c r="A47" s="229"/>
      <c r="B47" s="265" t="s">
        <v>101</v>
      </c>
      <c r="C47" s="234">
        <f>SUM(C27:C46)</f>
        <v>376</v>
      </c>
      <c r="D47" s="234">
        <f>SUM(D27:D46)</f>
        <v>125.33333333333334</v>
      </c>
      <c r="E47" s="266">
        <f>SUM(E27:E46)</f>
        <v>16288</v>
      </c>
      <c r="F47" s="267"/>
      <c r="G47" s="267"/>
      <c r="H47" s="266"/>
      <c r="I47" s="265"/>
      <c r="J47" s="268"/>
      <c r="K47" s="268"/>
      <c r="L47" s="257"/>
      <c r="N47" s="256" t="s">
        <v>175</v>
      </c>
      <c r="O47" s="257">
        <f>O46-O45</f>
        <v>78.092180136303824</v>
      </c>
      <c r="P47" s="257">
        <f>P46-P45</f>
        <v>86.56327867113545</v>
      </c>
      <c r="Q47" s="222" t="s">
        <v>176</v>
      </c>
    </row>
    <row r="50" spans="1:12">
      <c r="C50" s="219" t="s">
        <v>107</v>
      </c>
      <c r="D50" s="219" t="s">
        <v>108</v>
      </c>
      <c r="E50" s="221"/>
      <c r="F50" s="220"/>
      <c r="G50" s="219"/>
      <c r="H50" s="222"/>
      <c r="I50" s="222"/>
      <c r="J50" s="223"/>
      <c r="L50" s="259"/>
    </row>
    <row r="51" spans="1:12">
      <c r="A51" s="219" t="s">
        <v>103</v>
      </c>
      <c r="B51" s="219" t="s">
        <v>1067</v>
      </c>
      <c r="C51" s="220">
        <f>C5</f>
        <v>1</v>
      </c>
      <c r="D51" s="220">
        <f>C27</f>
        <v>0</v>
      </c>
      <c r="E51" s="221"/>
      <c r="F51" s="220"/>
      <c r="G51" s="219"/>
      <c r="H51" s="222"/>
      <c r="I51" s="222"/>
      <c r="J51" s="223"/>
      <c r="L51" s="259"/>
    </row>
    <row r="52" spans="1:12">
      <c r="A52" s="219" t="s">
        <v>104</v>
      </c>
      <c r="B52" s="219" t="s">
        <v>1067</v>
      </c>
      <c r="C52" s="260">
        <f>h26_28出生!F21</f>
        <v>341</v>
      </c>
      <c r="D52" s="260">
        <f>h26_28出生!G21</f>
        <v>324</v>
      </c>
      <c r="E52" s="221"/>
      <c r="F52" s="220"/>
      <c r="G52" s="219"/>
      <c r="H52" s="222"/>
      <c r="I52" s="222"/>
      <c r="J52" s="223"/>
      <c r="L52" s="259"/>
    </row>
    <row r="53" spans="1:12">
      <c r="A53" s="219" t="s">
        <v>105</v>
      </c>
      <c r="C53" s="261">
        <f>C51/C52</f>
        <v>2.9325513196480938E-3</v>
      </c>
      <c r="D53" s="261">
        <f>D51/D52</f>
        <v>0</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114</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h27_29自立率1!V7</f>
        <v>10884</v>
      </c>
      <c r="P3" s="243">
        <f>h27_29自立率1!W7</f>
        <v>11846</v>
      </c>
      <c r="Q3" s="244">
        <f>SUM(O3:P3)</f>
        <v>22730</v>
      </c>
    </row>
    <row r="4" spans="1:17">
      <c r="A4" s="229"/>
      <c r="B4" s="229"/>
      <c r="C4" s="230" t="s">
        <v>1065</v>
      </c>
      <c r="D4" s="231" t="s">
        <v>1064</v>
      </c>
      <c r="E4" s="232" t="s">
        <v>410</v>
      </c>
      <c r="F4" s="233"/>
      <c r="G4" s="233"/>
      <c r="H4" s="234"/>
      <c r="I4" s="229"/>
      <c r="J4" s="235" t="s">
        <v>97</v>
      </c>
      <c r="K4" s="235" t="s">
        <v>98</v>
      </c>
      <c r="L4" s="588"/>
      <c r="N4" s="418" t="s">
        <v>160</v>
      </c>
      <c r="O4" s="243">
        <f>h27_29自立率1!V8</f>
        <v>8651</v>
      </c>
      <c r="P4" s="243">
        <f>h27_29自立率1!W8</f>
        <v>9993</v>
      </c>
      <c r="Q4" s="244">
        <f>SUM(O4:P4)</f>
        <v>18644</v>
      </c>
    </row>
    <row r="5" spans="1:17">
      <c r="A5" s="219" t="s">
        <v>99</v>
      </c>
      <c r="B5" s="219" t="s">
        <v>85</v>
      </c>
      <c r="C5" s="262">
        <f>h26_h28死亡数!O4</f>
        <v>11</v>
      </c>
      <c r="D5" s="263">
        <f>SUM(C5:C5)/3</f>
        <v>3.6666666666666665</v>
      </c>
      <c r="E5" s="264">
        <f>h27国調人口!O4</f>
        <v>1324</v>
      </c>
      <c r="F5" s="221">
        <f>D5/E5</f>
        <v>2.7693856998992948E-3</v>
      </c>
      <c r="G5" s="261">
        <f>C53</f>
        <v>1.1591148577449948E-2</v>
      </c>
      <c r="H5" s="220">
        <v>100000</v>
      </c>
      <c r="I5" s="220">
        <f>H5-H6</f>
        <v>1159.1148577449931</v>
      </c>
      <c r="J5" s="222">
        <f>H6+I5/2</f>
        <v>99420.442571127496</v>
      </c>
      <c r="K5" s="222">
        <f t="shared" ref="K5:K22" si="0">J5+K6</f>
        <v>8013521.8597312383</v>
      </c>
      <c r="L5" s="589">
        <f>K5/H5</f>
        <v>80.135218597312388</v>
      </c>
      <c r="N5" s="418" t="s">
        <v>1022</v>
      </c>
      <c r="O5" s="243">
        <f>h27_29自立率1!V9</f>
        <v>6197</v>
      </c>
      <c r="P5" s="243">
        <f>h27_29自立率1!W9</f>
        <v>7697</v>
      </c>
      <c r="Q5" s="244">
        <f>SUM(O5:P5)</f>
        <v>13894</v>
      </c>
    </row>
    <row r="6" spans="1:17">
      <c r="B6" s="219" t="s">
        <v>86</v>
      </c>
      <c r="C6" s="262">
        <f>h26_h28死亡数!O5</f>
        <v>2</v>
      </c>
      <c r="D6" s="263">
        <f t="shared" ref="D6:D24" si="1">SUM(C6:C6)/3</f>
        <v>0.66666666666666663</v>
      </c>
      <c r="E6" s="264">
        <f>h27国調人口!O5</f>
        <v>5304</v>
      </c>
      <c r="F6" s="221">
        <f>D6/E6</f>
        <v>1.2569130216189038E-4</v>
      </c>
      <c r="G6" s="221">
        <f>F6*4/(1+2*F6)</f>
        <v>5.0263885398341287E-4</v>
      </c>
      <c r="H6" s="220">
        <f>(1-G5)*H5</f>
        <v>98840.885142255007</v>
      </c>
      <c r="I6" s="220">
        <f t="shared" ref="I6:I24" si="2">H6-H7</f>
        <v>49.681269234599313</v>
      </c>
      <c r="J6" s="222">
        <f>(H7+I6/2)*4</f>
        <v>395264.17803055083</v>
      </c>
      <c r="K6" s="222">
        <f t="shared" si="0"/>
        <v>7914101.4171601105</v>
      </c>
      <c r="L6" s="589">
        <f t="shared" ref="L6:L24" si="3">K6/H6</f>
        <v>80.069107088325637</v>
      </c>
      <c r="N6" s="418" t="s">
        <v>1023</v>
      </c>
      <c r="O6" s="243">
        <f>h27_29自立率1!V10</f>
        <v>6795</v>
      </c>
      <c r="P6" s="243">
        <f>h27_29自立率1!W10</f>
        <v>12318</v>
      </c>
      <c r="Q6" s="244">
        <f>SUM(O6:P6)</f>
        <v>19113</v>
      </c>
    </row>
    <row r="7" spans="1:17">
      <c r="B7" s="219" t="s">
        <v>84</v>
      </c>
      <c r="C7" s="262">
        <f>h26_h28死亡数!O6</f>
        <v>2</v>
      </c>
      <c r="D7" s="263">
        <f t="shared" si="1"/>
        <v>0.66666666666666663</v>
      </c>
      <c r="E7" s="264">
        <f>h27国調人口!O6</f>
        <v>6645</v>
      </c>
      <c r="F7" s="221">
        <f t="shared" ref="F7:F46" si="4">D7/E7</f>
        <v>1.0032605969400552E-4</v>
      </c>
      <c r="G7" s="221">
        <f t="shared" ref="G7:G46" si="5">F7*5/(1+2.5*F7)</f>
        <v>5.0150451354062187E-4</v>
      </c>
      <c r="H7" s="220">
        <f t="shared" ref="H7:H24" si="6">(1-G6)*H6</f>
        <v>98791.203873020408</v>
      </c>
      <c r="I7" s="220">
        <f t="shared" si="2"/>
        <v>49.544234640430659</v>
      </c>
      <c r="J7" s="222">
        <f>(H8+I7/2)*5</f>
        <v>493832.15877850098</v>
      </c>
      <c r="K7" s="222">
        <f t="shared" si="0"/>
        <v>7518837.2391295601</v>
      </c>
      <c r="L7" s="589">
        <f t="shared" si="3"/>
        <v>76.108367388596349</v>
      </c>
      <c r="N7" s="418" t="s">
        <v>62</v>
      </c>
      <c r="O7" s="237">
        <f>SUM(O3:O6)</f>
        <v>32527</v>
      </c>
      <c r="P7" s="237">
        <f t="shared" ref="P7:Q7" si="7">SUM(P3:P6)</f>
        <v>41854</v>
      </c>
      <c r="Q7" s="237">
        <f t="shared" si="7"/>
        <v>74381</v>
      </c>
    </row>
    <row r="8" spans="1:17">
      <c r="B8" s="219" t="s">
        <v>65</v>
      </c>
      <c r="C8" s="262">
        <f>h26_h28死亡数!O7</f>
        <v>5</v>
      </c>
      <c r="D8" s="263">
        <f t="shared" si="1"/>
        <v>1.6666666666666667</v>
      </c>
      <c r="E8" s="264">
        <f>h27国調人口!O7</f>
        <v>6951</v>
      </c>
      <c r="F8" s="221">
        <f t="shared" si="4"/>
        <v>2.3977365367093464E-4</v>
      </c>
      <c r="G8" s="221">
        <f t="shared" si="5"/>
        <v>1.1981500563130528E-3</v>
      </c>
      <c r="H8" s="220">
        <f t="shared" si="6"/>
        <v>98741.659638379977</v>
      </c>
      <c r="I8" s="220">
        <f t="shared" si="2"/>
        <v>118.30732505617198</v>
      </c>
      <c r="J8" s="222">
        <f t="shared" ref="J8:J23" si="8">(H9+I8/2)*5</f>
        <v>493412.52987925947</v>
      </c>
      <c r="K8" s="222">
        <f t="shared" si="0"/>
        <v>7025005.0803510593</v>
      </c>
      <c r="L8" s="589">
        <f t="shared" si="3"/>
        <v>71.14530083936836</v>
      </c>
      <c r="N8" s="479" t="s">
        <v>161</v>
      </c>
      <c r="O8" s="479"/>
      <c r="P8" s="479"/>
      <c r="Q8" s="479"/>
    </row>
    <row r="9" spans="1:17">
      <c r="B9" s="219" t="s">
        <v>66</v>
      </c>
      <c r="C9" s="262">
        <f>h26_h28死亡数!O8</f>
        <v>8</v>
      </c>
      <c r="D9" s="263">
        <f t="shared" si="1"/>
        <v>2.6666666666666665</v>
      </c>
      <c r="E9" s="264">
        <f>h27国調人口!O8</f>
        <v>7463</v>
      </c>
      <c r="F9" s="221">
        <f t="shared" si="4"/>
        <v>3.5731832596364282E-4</v>
      </c>
      <c r="G9" s="221">
        <f t="shared" si="5"/>
        <v>1.7849970993797136E-3</v>
      </c>
      <c r="H9" s="220">
        <f t="shared" si="6"/>
        <v>98623.352313323805</v>
      </c>
      <c r="I9" s="220">
        <f t="shared" si="2"/>
        <v>176.0423978103936</v>
      </c>
      <c r="J9" s="222">
        <f t="shared" si="8"/>
        <v>492676.65557209298</v>
      </c>
      <c r="K9" s="222">
        <f t="shared" si="0"/>
        <v>6531592.5504717994</v>
      </c>
      <c r="L9" s="589">
        <f t="shared" si="3"/>
        <v>66.227646873339907</v>
      </c>
      <c r="N9" s="418" t="s">
        <v>158</v>
      </c>
      <c r="O9" s="237" t="s">
        <v>122</v>
      </c>
      <c r="P9" s="237" t="s">
        <v>123</v>
      </c>
      <c r="Q9" s="237" t="s">
        <v>62</v>
      </c>
    </row>
    <row r="10" spans="1:17">
      <c r="B10" s="219" t="s">
        <v>67</v>
      </c>
      <c r="C10" s="262">
        <f>h26_h28死亡数!O9</f>
        <v>8</v>
      </c>
      <c r="D10" s="263">
        <f t="shared" si="1"/>
        <v>2.6666666666666665</v>
      </c>
      <c r="E10" s="264">
        <f>h27国調人口!O9</f>
        <v>6514</v>
      </c>
      <c r="F10" s="221">
        <f t="shared" si="4"/>
        <v>4.0937468017603111E-4</v>
      </c>
      <c r="G10" s="221">
        <f t="shared" si="5"/>
        <v>2.0447806972702181E-3</v>
      </c>
      <c r="H10" s="220">
        <f t="shared" si="6"/>
        <v>98447.309915513411</v>
      </c>
      <c r="I10" s="220">
        <f t="shared" si="2"/>
        <v>201.30315901341964</v>
      </c>
      <c r="J10" s="222">
        <f t="shared" si="8"/>
        <v>491733.29168003349</v>
      </c>
      <c r="K10" s="222">
        <f t="shared" si="0"/>
        <v>6038915.8948997064</v>
      </c>
      <c r="L10" s="589">
        <f t="shared" si="3"/>
        <v>61.341603951212576</v>
      </c>
      <c r="N10" s="418" t="s">
        <v>159</v>
      </c>
      <c r="O10" s="243">
        <f>h27_29自立率1!V21</f>
        <v>253</v>
      </c>
      <c r="P10" s="243">
        <f>h27_29自立率1!W21</f>
        <v>133</v>
      </c>
      <c r="Q10" s="244">
        <f>SUM(O10:P10)</f>
        <v>386</v>
      </c>
    </row>
    <row r="11" spans="1:17">
      <c r="B11" s="219" t="s">
        <v>68</v>
      </c>
      <c r="C11" s="262">
        <f>h26_h28死亡数!O10</f>
        <v>8</v>
      </c>
      <c r="D11" s="263">
        <f t="shared" si="1"/>
        <v>2.6666666666666665</v>
      </c>
      <c r="E11" s="264">
        <f>h27国調人口!O10</f>
        <v>7775</v>
      </c>
      <c r="F11" s="221">
        <f t="shared" si="4"/>
        <v>3.4297963558413717E-4</v>
      </c>
      <c r="G11" s="221">
        <f t="shared" si="5"/>
        <v>1.7134289997858213E-3</v>
      </c>
      <c r="H11" s="220">
        <f t="shared" si="6"/>
        <v>98246.006756499992</v>
      </c>
      <c r="I11" s="220">
        <f t="shared" si="2"/>
        <v>168.33755708973331</v>
      </c>
      <c r="J11" s="222">
        <f t="shared" si="8"/>
        <v>490809.18988977559</v>
      </c>
      <c r="K11" s="222">
        <f t="shared" si="0"/>
        <v>5547182.603219673</v>
      </c>
      <c r="L11" s="589">
        <f t="shared" si="3"/>
        <v>56.462168655548631</v>
      </c>
      <c r="N11" s="418" t="s">
        <v>160</v>
      </c>
      <c r="O11" s="243">
        <f>h27_29自立率1!V22</f>
        <v>389</v>
      </c>
      <c r="P11" s="243">
        <f>h27_29自立率1!W22</f>
        <v>252</v>
      </c>
      <c r="Q11" s="244">
        <f>SUM(O11:P11)</f>
        <v>641</v>
      </c>
    </row>
    <row r="12" spans="1:17">
      <c r="B12" s="219" t="s">
        <v>69</v>
      </c>
      <c r="C12" s="262">
        <f>h26_h28死亡数!O11</f>
        <v>15</v>
      </c>
      <c r="D12" s="263">
        <f t="shared" si="1"/>
        <v>5</v>
      </c>
      <c r="E12" s="264">
        <f>h27国調人口!O11</f>
        <v>8624</v>
      </c>
      <c r="F12" s="221">
        <f t="shared" si="4"/>
        <v>5.7977736549165123E-4</v>
      </c>
      <c r="G12" s="221">
        <f t="shared" si="5"/>
        <v>2.8946911364557404E-3</v>
      </c>
      <c r="H12" s="220">
        <f t="shared" si="6"/>
        <v>98077.669199410258</v>
      </c>
      <c r="I12" s="220">
        <f t="shared" si="2"/>
        <v>283.90455971578194</v>
      </c>
      <c r="J12" s="222">
        <f t="shared" si="8"/>
        <v>489678.5845977618</v>
      </c>
      <c r="K12" s="222">
        <f t="shared" si="0"/>
        <v>5056373.4133298974</v>
      </c>
      <c r="L12" s="589">
        <f t="shared" si="3"/>
        <v>51.554787696364848</v>
      </c>
      <c r="N12" s="418" t="s">
        <v>1022</v>
      </c>
      <c r="O12" s="243">
        <f>h27_29自立率1!V23</f>
        <v>1136</v>
      </c>
      <c r="P12" s="243">
        <f>h27_29自立率1!W23</f>
        <v>459</v>
      </c>
      <c r="Q12" s="244">
        <f>SUM(O12:P12)</f>
        <v>1595</v>
      </c>
    </row>
    <row r="13" spans="1:17">
      <c r="B13" s="219" t="s">
        <v>70</v>
      </c>
      <c r="C13" s="262">
        <f>h26_h28死亡数!O12</f>
        <v>30</v>
      </c>
      <c r="D13" s="263">
        <f t="shared" si="1"/>
        <v>10</v>
      </c>
      <c r="E13" s="264">
        <f>h27国調人口!O12</f>
        <v>9782</v>
      </c>
      <c r="F13" s="221">
        <f t="shared" si="4"/>
        <v>1.0222858311183807E-3</v>
      </c>
      <c r="G13" s="221">
        <f t="shared" si="5"/>
        <v>5.0983991026817572E-3</v>
      </c>
      <c r="H13" s="220">
        <f t="shared" si="6"/>
        <v>97793.764639694477</v>
      </c>
      <c r="I13" s="220">
        <f t="shared" si="2"/>
        <v>498.59164188688737</v>
      </c>
      <c r="J13" s="222">
        <f t="shared" si="8"/>
        <v>487722.34409375518</v>
      </c>
      <c r="K13" s="222">
        <f t="shared" si="0"/>
        <v>4566694.8287321357</v>
      </c>
      <c r="L13" s="589">
        <f t="shared" si="3"/>
        <v>46.697198390484239</v>
      </c>
      <c r="N13" s="418" t="s">
        <v>1023</v>
      </c>
      <c r="O13" s="243">
        <f>h27_29自立率1!V24</f>
        <v>3628</v>
      </c>
      <c r="P13" s="243">
        <f>h27_29自立率1!W24</f>
        <v>3255</v>
      </c>
      <c r="Q13" s="244">
        <f>SUM(O13:P13)</f>
        <v>6883</v>
      </c>
    </row>
    <row r="14" spans="1:17">
      <c r="B14" s="219" t="s">
        <v>71</v>
      </c>
      <c r="C14" s="262">
        <f>h26_h28死亡数!O13</f>
        <v>42</v>
      </c>
      <c r="D14" s="263">
        <f t="shared" si="1"/>
        <v>14</v>
      </c>
      <c r="E14" s="264">
        <f>h27国調人口!O13</f>
        <v>11812</v>
      </c>
      <c r="F14" s="221">
        <f t="shared" si="4"/>
        <v>1.1852353538774128E-3</v>
      </c>
      <c r="G14" s="221">
        <f t="shared" si="5"/>
        <v>5.9086688613151006E-3</v>
      </c>
      <c r="H14" s="220">
        <f t="shared" si="6"/>
        <v>97295.172997807589</v>
      </c>
      <c r="I14" s="220">
        <f t="shared" si="2"/>
        <v>574.88495904841693</v>
      </c>
      <c r="J14" s="222">
        <f t="shared" si="8"/>
        <v>485038.6525914169</v>
      </c>
      <c r="K14" s="222">
        <f t="shared" si="0"/>
        <v>4078972.4846383808</v>
      </c>
      <c r="L14" s="589">
        <f t="shared" si="3"/>
        <v>41.923688081939019</v>
      </c>
      <c r="N14" s="418" t="s">
        <v>62</v>
      </c>
      <c r="O14" s="237">
        <f>SUM(O10:O13)</f>
        <v>5406</v>
      </c>
      <c r="P14" s="237">
        <f t="shared" ref="P14:Q14" si="9">SUM(P10:P13)</f>
        <v>4099</v>
      </c>
      <c r="Q14" s="237">
        <f t="shared" si="9"/>
        <v>9505</v>
      </c>
    </row>
    <row r="15" spans="1:17">
      <c r="B15" s="219" t="s">
        <v>72</v>
      </c>
      <c r="C15" s="262">
        <f>h26_h28死亡数!O14</f>
        <v>60</v>
      </c>
      <c r="D15" s="263">
        <f t="shared" si="1"/>
        <v>20</v>
      </c>
      <c r="E15" s="264">
        <f>h27国調人口!O14</f>
        <v>10769</v>
      </c>
      <c r="F15" s="221">
        <f t="shared" si="4"/>
        <v>1.8571826539140125E-3</v>
      </c>
      <c r="G15" s="221">
        <f t="shared" si="5"/>
        <v>9.2429984286902678E-3</v>
      </c>
      <c r="H15" s="220">
        <f t="shared" si="6"/>
        <v>96720.288038759172</v>
      </c>
      <c r="I15" s="220">
        <f t="shared" si="2"/>
        <v>893.98547036471427</v>
      </c>
      <c r="J15" s="222">
        <f t="shared" si="8"/>
        <v>481366.47651788406</v>
      </c>
      <c r="K15" s="222">
        <f t="shared" si="0"/>
        <v>3593933.8320469637</v>
      </c>
      <c r="L15" s="589">
        <f t="shared" si="3"/>
        <v>37.158014155279915</v>
      </c>
      <c r="N15" s="479" t="s">
        <v>162</v>
      </c>
      <c r="O15" s="479"/>
      <c r="P15" s="479"/>
      <c r="Q15" s="479"/>
    </row>
    <row r="16" spans="1:17">
      <c r="B16" s="219" t="s">
        <v>73</v>
      </c>
      <c r="C16" s="262">
        <f>h26_h28死亡数!O15</f>
        <v>93</v>
      </c>
      <c r="D16" s="263">
        <f t="shared" si="1"/>
        <v>31</v>
      </c>
      <c r="E16" s="264">
        <f>h27国調人口!O15</f>
        <v>9230</v>
      </c>
      <c r="F16" s="221">
        <f t="shared" si="4"/>
        <v>3.3586132177681471E-3</v>
      </c>
      <c r="G16" s="221">
        <f t="shared" si="5"/>
        <v>1.6653236637120598E-2</v>
      </c>
      <c r="H16" s="220">
        <f t="shared" si="6"/>
        <v>95826.302568394458</v>
      </c>
      <c r="I16" s="220">
        <f t="shared" si="2"/>
        <v>1595.8180927317881</v>
      </c>
      <c r="J16" s="222">
        <f t="shared" si="8"/>
        <v>475141.96761014283</v>
      </c>
      <c r="K16" s="222">
        <f t="shared" si="0"/>
        <v>3112567.3555290797</v>
      </c>
      <c r="L16" s="589">
        <f t="shared" si="3"/>
        <v>32.481346687748236</v>
      </c>
      <c r="N16" s="418" t="s">
        <v>158</v>
      </c>
      <c r="O16" s="237" t="s">
        <v>122</v>
      </c>
      <c r="P16" s="237" t="s">
        <v>123</v>
      </c>
      <c r="Q16" s="237" t="s">
        <v>62</v>
      </c>
    </row>
    <row r="17" spans="1:17">
      <c r="B17" s="219" t="s">
        <v>74</v>
      </c>
      <c r="C17" s="262">
        <f>h26_h28死亡数!O16</f>
        <v>125</v>
      </c>
      <c r="D17" s="263">
        <f t="shared" si="1"/>
        <v>41.666666666666664</v>
      </c>
      <c r="E17" s="264">
        <f>h27国調人口!O16</f>
        <v>8140</v>
      </c>
      <c r="F17" s="221">
        <f t="shared" si="4"/>
        <v>5.1187551187551186E-3</v>
      </c>
      <c r="G17" s="221">
        <f t="shared" si="5"/>
        <v>2.5270393207318307E-2</v>
      </c>
      <c r="H17" s="220">
        <f t="shared" si="6"/>
        <v>94230.48447566267</v>
      </c>
      <c r="I17" s="220">
        <f t="shared" si="2"/>
        <v>2381.2413948160975</v>
      </c>
      <c r="J17" s="222">
        <f t="shared" si="8"/>
        <v>465199.31889127311</v>
      </c>
      <c r="K17" s="222">
        <f t="shared" si="0"/>
        <v>2637425.387918937</v>
      </c>
      <c r="L17" s="589">
        <f t="shared" si="3"/>
        <v>27.989088696663941</v>
      </c>
      <c r="N17" s="418" t="s">
        <v>159</v>
      </c>
      <c r="O17" s="253">
        <f t="shared" ref="O17:Q20" si="10">O10/O3</f>
        <v>2.324513046674017E-2</v>
      </c>
      <c r="P17" s="253">
        <f t="shared" si="10"/>
        <v>1.122741853790309E-2</v>
      </c>
      <c r="Q17" s="253">
        <f t="shared" si="10"/>
        <v>1.6981962164540256E-2</v>
      </c>
    </row>
    <row r="18" spans="1:17">
      <c r="B18" s="219" t="s">
        <v>75</v>
      </c>
      <c r="C18" s="262">
        <f>h26_h28死亡数!O17</f>
        <v>226</v>
      </c>
      <c r="D18" s="263">
        <f t="shared" si="1"/>
        <v>75.333333333333329</v>
      </c>
      <c r="E18" s="264">
        <f>h27国調人口!O17</f>
        <v>8941</v>
      </c>
      <c r="F18" s="221">
        <f t="shared" si="4"/>
        <v>8.4256048913246093E-3</v>
      </c>
      <c r="G18" s="221">
        <f t="shared" si="5"/>
        <v>4.1258945523586971E-2</v>
      </c>
      <c r="H18" s="220">
        <f t="shared" si="6"/>
        <v>91849.243080846572</v>
      </c>
      <c r="I18" s="220">
        <f t="shared" si="2"/>
        <v>3789.602916655349</v>
      </c>
      <c r="J18" s="222">
        <f t="shared" si="8"/>
        <v>449772.20811259456</v>
      </c>
      <c r="K18" s="222">
        <f t="shared" si="0"/>
        <v>2172226.0690276641</v>
      </c>
      <c r="L18" s="589">
        <f t="shared" si="3"/>
        <v>23.649907132230258</v>
      </c>
      <c r="N18" s="418" t="s">
        <v>160</v>
      </c>
      <c r="O18" s="253">
        <f t="shared" si="10"/>
        <v>4.4965899895965784E-2</v>
      </c>
      <c r="P18" s="253">
        <f t="shared" si="10"/>
        <v>2.5217652356649654E-2</v>
      </c>
      <c r="Q18" s="253">
        <f t="shared" si="10"/>
        <v>3.4381034112851316E-2</v>
      </c>
    </row>
    <row r="19" spans="1:17">
      <c r="B19" s="219" t="s">
        <v>76</v>
      </c>
      <c r="C19" s="262">
        <f>h26_h28死亡数!O18</f>
        <v>409</v>
      </c>
      <c r="D19" s="263">
        <f t="shared" si="1"/>
        <v>136.33333333333334</v>
      </c>
      <c r="E19" s="264">
        <f>h27国調人口!O18</f>
        <v>10884</v>
      </c>
      <c r="F19" s="221">
        <f t="shared" si="4"/>
        <v>1.2526032096043123E-2</v>
      </c>
      <c r="G19" s="221">
        <f t="shared" si="5"/>
        <v>6.0728444371854068E-2</v>
      </c>
      <c r="H19" s="220">
        <f t="shared" si="6"/>
        <v>88059.640164191223</v>
      </c>
      <c r="I19" s="220">
        <f t="shared" si="2"/>
        <v>5347.7249591165746</v>
      </c>
      <c r="J19" s="222">
        <f t="shared" si="8"/>
        <v>426928.88842316467</v>
      </c>
      <c r="K19" s="222">
        <f t="shared" si="0"/>
        <v>1722453.8609150697</v>
      </c>
      <c r="L19" s="589">
        <f t="shared" si="3"/>
        <v>19.560082890453284</v>
      </c>
      <c r="N19" s="418" t="s">
        <v>1022</v>
      </c>
      <c r="O19" s="253">
        <f t="shared" si="10"/>
        <v>0.18331450701952556</v>
      </c>
      <c r="P19" s="253">
        <f t="shared" si="10"/>
        <v>5.96336234896713E-2</v>
      </c>
      <c r="Q19" s="253">
        <f t="shared" si="10"/>
        <v>0.11479775442637109</v>
      </c>
    </row>
    <row r="20" spans="1:17">
      <c r="B20" s="219" t="s">
        <v>77</v>
      </c>
      <c r="C20" s="262">
        <f>h26_h28死亡数!O19</f>
        <v>565</v>
      </c>
      <c r="D20" s="263">
        <f t="shared" si="1"/>
        <v>188.33333333333334</v>
      </c>
      <c r="E20" s="264">
        <f>h27国調人口!O19</f>
        <v>8651</v>
      </c>
      <c r="F20" s="221">
        <f t="shared" si="4"/>
        <v>2.1770122914499288E-2</v>
      </c>
      <c r="G20" s="221">
        <f t="shared" si="5"/>
        <v>0.10323217189526959</v>
      </c>
      <c r="H20" s="220">
        <f t="shared" si="6"/>
        <v>82711.915205074649</v>
      </c>
      <c r="I20" s="220">
        <f t="shared" si="2"/>
        <v>8538.5306482372253</v>
      </c>
      <c r="J20" s="222">
        <f t="shared" si="8"/>
        <v>392213.24940478022</v>
      </c>
      <c r="K20" s="222">
        <f t="shared" si="0"/>
        <v>1295524.9724919051</v>
      </c>
      <c r="L20" s="589">
        <f t="shared" si="3"/>
        <v>15.663099678925345</v>
      </c>
      <c r="N20" s="418" t="s">
        <v>1023</v>
      </c>
      <c r="O20" s="253">
        <f t="shared" si="10"/>
        <v>0.53392200147167035</v>
      </c>
      <c r="P20" s="253">
        <f t="shared" si="10"/>
        <v>0.26424744276668288</v>
      </c>
      <c r="Q20" s="253">
        <f t="shared" si="10"/>
        <v>0.36012138335164545</v>
      </c>
    </row>
    <row r="21" spans="1:17">
      <c r="B21" s="219" t="s">
        <v>78</v>
      </c>
      <c r="C21" s="262">
        <f>h26_h28死亡数!O20</f>
        <v>651</v>
      </c>
      <c r="D21" s="263">
        <f t="shared" si="1"/>
        <v>217</v>
      </c>
      <c r="E21" s="264">
        <f>h27国調人口!O20</f>
        <v>6197</v>
      </c>
      <c r="F21" s="221">
        <f t="shared" si="4"/>
        <v>3.5016943682426978E-2</v>
      </c>
      <c r="G21" s="221">
        <f t="shared" si="5"/>
        <v>0.16099117145188813</v>
      </c>
      <c r="H21" s="220">
        <f t="shared" si="6"/>
        <v>74173.384556837424</v>
      </c>
      <c r="I21" s="220">
        <f t="shared" si="2"/>
        <v>11941.260070356642</v>
      </c>
      <c r="J21" s="222">
        <f t="shared" si="8"/>
        <v>341013.77260829555</v>
      </c>
      <c r="K21" s="222">
        <f t="shared" si="0"/>
        <v>903311.72308712476</v>
      </c>
      <c r="L21" s="589">
        <f t="shared" si="3"/>
        <v>12.178380809829932</v>
      </c>
      <c r="N21" s="418" t="s">
        <v>62</v>
      </c>
      <c r="O21" s="253">
        <f>O14/O7</f>
        <v>0.1662003873704922</v>
      </c>
      <c r="P21" s="253">
        <f>P14/P7</f>
        <v>9.7935681177426293E-2</v>
      </c>
      <c r="Q21" s="253">
        <f>Q14/Q7</f>
        <v>0.12778801037899465</v>
      </c>
    </row>
    <row r="22" spans="1:17">
      <c r="B22" s="219" t="s">
        <v>79</v>
      </c>
      <c r="C22" s="262">
        <f>h26_h28死亡数!O21</f>
        <v>804</v>
      </c>
      <c r="D22" s="263">
        <f t="shared" si="1"/>
        <v>268</v>
      </c>
      <c r="E22" s="264">
        <f>h27国調人口!O21</f>
        <v>4144</v>
      </c>
      <c r="F22" s="221">
        <f t="shared" si="4"/>
        <v>6.4671814671814667E-2</v>
      </c>
      <c r="G22" s="221">
        <f t="shared" si="5"/>
        <v>0.27835479850436223</v>
      </c>
      <c r="H22" s="220">
        <f t="shared" si="6"/>
        <v>62232.124486480781</v>
      </c>
      <c r="I22" s="220">
        <f t="shared" si="2"/>
        <v>17322.610471932741</v>
      </c>
      <c r="J22" s="222">
        <f t="shared" si="8"/>
        <v>267854.09625257202</v>
      </c>
      <c r="K22" s="222">
        <f t="shared" si="0"/>
        <v>562297.95047882921</v>
      </c>
      <c r="L22" s="589">
        <f t="shared" si="3"/>
        <v>9.035493406640521</v>
      </c>
      <c r="N22" s="479" t="s">
        <v>163</v>
      </c>
      <c r="O22" s="479"/>
      <c r="P22" s="479"/>
      <c r="Q22" s="479"/>
    </row>
    <row r="23" spans="1:17">
      <c r="B23" s="219" t="s">
        <v>80</v>
      </c>
      <c r="C23" s="262">
        <f>h26_h28死亡数!O22</f>
        <v>664</v>
      </c>
      <c r="D23" s="263">
        <f t="shared" si="1"/>
        <v>221.33333333333334</v>
      </c>
      <c r="E23" s="264">
        <f>h27国調人口!O22</f>
        <v>1952</v>
      </c>
      <c r="F23" s="221">
        <f t="shared" si="4"/>
        <v>0.1133879781420765</v>
      </c>
      <c r="G23" s="221">
        <f t="shared" si="5"/>
        <v>0.44172432144757851</v>
      </c>
      <c r="H23" s="220">
        <f t="shared" si="6"/>
        <v>44909.51401454804</v>
      </c>
      <c r="I23" s="220">
        <f t="shared" si="2"/>
        <v>19837.624604616754</v>
      </c>
      <c r="J23" s="222">
        <f t="shared" si="8"/>
        <v>174953.50856119831</v>
      </c>
      <c r="K23" s="222">
        <f>J23+K24</f>
        <v>294443.85422625719</v>
      </c>
      <c r="L23" s="589">
        <f t="shared" si="3"/>
        <v>6.5563803280274797</v>
      </c>
      <c r="N23" s="418" t="s">
        <v>158</v>
      </c>
      <c r="O23" s="237" t="s">
        <v>122</v>
      </c>
      <c r="P23" s="237" t="s">
        <v>123</v>
      </c>
      <c r="Q23" s="237" t="s">
        <v>62</v>
      </c>
    </row>
    <row r="24" spans="1:17">
      <c r="B24" s="219" t="s">
        <v>100</v>
      </c>
      <c r="C24" s="262">
        <f>h26_h28死亡数!O23</f>
        <v>440</v>
      </c>
      <c r="D24" s="263">
        <f t="shared" si="1"/>
        <v>146.66666666666666</v>
      </c>
      <c r="E24" s="264">
        <f>h27国調人口!O23</f>
        <v>699</v>
      </c>
      <c r="F24" s="221">
        <f t="shared" si="4"/>
        <v>0.20982355746304243</v>
      </c>
      <c r="G24" s="221">
        <f t="shared" si="5"/>
        <v>0.688145136065061</v>
      </c>
      <c r="H24" s="220">
        <f t="shared" si="6"/>
        <v>25071.889409931286</v>
      </c>
      <c r="I24" s="220">
        <f t="shared" si="2"/>
        <v>25071.889409931286</v>
      </c>
      <c r="J24" s="222">
        <f>H24/F24</f>
        <v>119490.34566505888</v>
      </c>
      <c r="K24" s="222">
        <f>J24</f>
        <v>119490.34566505888</v>
      </c>
      <c r="L24" s="589">
        <f t="shared" si="3"/>
        <v>4.7659090909090907</v>
      </c>
      <c r="N24" s="418" t="s">
        <v>159</v>
      </c>
      <c r="O24" s="253">
        <f>1-O17</f>
        <v>0.97675486953325985</v>
      </c>
      <c r="P24" s="253">
        <f>1-P17</f>
        <v>0.9887725814620969</v>
      </c>
      <c r="Q24" s="253">
        <f>1-Q17</f>
        <v>0.98301803783545971</v>
      </c>
    </row>
    <row r="25" spans="1:17">
      <c r="B25" s="265" t="s">
        <v>101</v>
      </c>
      <c r="C25" s="266">
        <f>SUM(C5:C24)</f>
        <v>4168</v>
      </c>
      <c r="D25" s="266">
        <f>SUM(D5:D24)</f>
        <v>1389.3333333333335</v>
      </c>
      <c r="E25" s="266">
        <f>SUM(E5:E24)</f>
        <v>141801</v>
      </c>
      <c r="F25" s="267"/>
      <c r="G25" s="267"/>
      <c r="H25" s="266"/>
      <c r="I25" s="266"/>
      <c r="J25" s="268"/>
      <c r="K25" s="268"/>
      <c r="L25" s="257"/>
      <c r="N25" s="418" t="s">
        <v>160</v>
      </c>
      <c r="O25" s="253">
        <f t="shared" ref="O25:Q27" si="11">1-O18</f>
        <v>0.95503410010403422</v>
      </c>
      <c r="P25" s="253">
        <f t="shared" si="11"/>
        <v>0.97478234764335037</v>
      </c>
      <c r="Q25" s="253">
        <f t="shared" si="11"/>
        <v>0.96561896588714868</v>
      </c>
    </row>
    <row r="26" spans="1:17">
      <c r="C26" s="220"/>
      <c r="D26" s="220"/>
      <c r="I26" s="220"/>
      <c r="N26" s="418" t="s">
        <v>1022</v>
      </c>
      <c r="O26" s="253">
        <f t="shared" si="11"/>
        <v>0.81668549298047444</v>
      </c>
      <c r="P26" s="253">
        <f t="shared" si="11"/>
        <v>0.94036637651032873</v>
      </c>
      <c r="Q26" s="253">
        <f t="shared" si="11"/>
        <v>0.88520224557362892</v>
      </c>
    </row>
    <row r="27" spans="1:17">
      <c r="A27" s="225" t="s">
        <v>102</v>
      </c>
      <c r="B27" s="225" t="s">
        <v>85</v>
      </c>
      <c r="C27" s="254">
        <f>h26_h28死亡数!O28</f>
        <v>4</v>
      </c>
      <c r="D27" s="226">
        <f>SUM(C27:C27)/3</f>
        <v>1.3333333333333333</v>
      </c>
      <c r="E27" s="254">
        <f>h27国調人口!O28</f>
        <v>1268</v>
      </c>
      <c r="F27" s="227">
        <f t="shared" si="4"/>
        <v>1.0515247108307045E-3</v>
      </c>
      <c r="G27" s="227">
        <f>D53</f>
        <v>4.6948356807511738E-3</v>
      </c>
      <c r="H27" s="226">
        <v>100000</v>
      </c>
      <c r="I27" s="226">
        <f>H27-H28</f>
        <v>469.483568075113</v>
      </c>
      <c r="J27" s="242">
        <f>H28+I27/2</f>
        <v>99765.258215962444</v>
      </c>
      <c r="K27" s="242">
        <f t="shared" ref="K27:K44" si="12">J27+K28</f>
        <v>8684086.2803912498</v>
      </c>
      <c r="L27" s="587">
        <f>K27/H27</f>
        <v>86.840862803912501</v>
      </c>
      <c r="N27" s="418" t="s">
        <v>1023</v>
      </c>
      <c r="O27" s="253">
        <f t="shared" si="11"/>
        <v>0.46607799852832965</v>
      </c>
      <c r="P27" s="253">
        <f t="shared" si="11"/>
        <v>0.73575255723331712</v>
      </c>
      <c r="Q27" s="253">
        <f t="shared" si="11"/>
        <v>0.63987861664835455</v>
      </c>
    </row>
    <row r="28" spans="1:17">
      <c r="A28" s="245"/>
      <c r="B28" s="245" t="s">
        <v>86</v>
      </c>
      <c r="C28" s="255">
        <f>h26_h28死亡数!O29</f>
        <v>2</v>
      </c>
      <c r="D28" s="250">
        <f t="shared" ref="D28:D46" si="13">SUM(C28:C28)/3</f>
        <v>0.66666666666666663</v>
      </c>
      <c r="E28" s="255">
        <f>h27国調人口!O29</f>
        <v>5218</v>
      </c>
      <c r="F28" s="249">
        <f t="shared" si="4"/>
        <v>1.2776287210936502E-4</v>
      </c>
      <c r="G28" s="249">
        <f>F28*4/(1+2*F28)</f>
        <v>5.1092093498531106E-4</v>
      </c>
      <c r="H28" s="250">
        <f>(1-G27)*H27</f>
        <v>99530.516431924887</v>
      </c>
      <c r="I28" s="250">
        <f t="shared" ref="I28:I46" si="14">H28-H29</f>
        <v>50.852224514965201</v>
      </c>
      <c r="J28" s="251">
        <f>(H29+I28/2)*4</f>
        <v>398020.36127866962</v>
      </c>
      <c r="K28" s="251">
        <f t="shared" si="12"/>
        <v>8584321.0221752878</v>
      </c>
      <c r="L28" s="589">
        <f t="shared" ref="L28:L46" si="15">K28/H28</f>
        <v>86.248131024685676</v>
      </c>
      <c r="N28" s="418" t="s">
        <v>62</v>
      </c>
      <c r="O28" s="253">
        <f>1-O21</f>
        <v>0.83379961262950775</v>
      </c>
      <c r="P28" s="253">
        <f>1-P21</f>
        <v>0.90206431882257365</v>
      </c>
      <c r="Q28" s="253">
        <f>1-Q21</f>
        <v>0.87221198962100532</v>
      </c>
    </row>
    <row r="29" spans="1:17">
      <c r="A29" s="245"/>
      <c r="B29" s="245" t="s">
        <v>84</v>
      </c>
      <c r="C29" s="255">
        <f>h26_h28死亡数!O30</f>
        <v>0</v>
      </c>
      <c r="D29" s="250">
        <f t="shared" si="13"/>
        <v>0</v>
      </c>
      <c r="E29" s="255">
        <f>h27国調人口!O30</f>
        <v>6332</v>
      </c>
      <c r="F29" s="249">
        <f t="shared" si="4"/>
        <v>0</v>
      </c>
      <c r="G29" s="249">
        <f t="shared" si="5"/>
        <v>0</v>
      </c>
      <c r="H29" s="250">
        <f t="shared" ref="H29:H46" si="16">(1-G28)*H28</f>
        <v>99479.664207409922</v>
      </c>
      <c r="I29" s="250">
        <f t="shared" si="14"/>
        <v>0</v>
      </c>
      <c r="J29" s="251">
        <f>(H30+I29/2)*5</f>
        <v>497398.32103704964</v>
      </c>
      <c r="K29" s="251">
        <f t="shared" si="12"/>
        <v>8186300.6608966179</v>
      </c>
      <c r="L29" s="589">
        <f t="shared" si="15"/>
        <v>82.291197161950677</v>
      </c>
      <c r="N29" s="219" t="s">
        <v>164</v>
      </c>
    </row>
    <row r="30" spans="1:17">
      <c r="A30" s="245"/>
      <c r="B30" s="245" t="s">
        <v>65</v>
      </c>
      <c r="C30" s="255">
        <f>h26_h28死亡数!O31</f>
        <v>2</v>
      </c>
      <c r="D30" s="250">
        <f t="shared" si="13"/>
        <v>0.66666666666666663</v>
      </c>
      <c r="E30" s="255">
        <f>h27国調人口!O31</f>
        <v>6702</v>
      </c>
      <c r="F30" s="249">
        <f t="shared" si="4"/>
        <v>9.9472794190788816E-5</v>
      </c>
      <c r="G30" s="249">
        <f t="shared" si="5"/>
        <v>4.9724031624484111E-4</v>
      </c>
      <c r="H30" s="250">
        <f t="shared" si="16"/>
        <v>99479.664207409922</v>
      </c>
      <c r="I30" s="250">
        <f t="shared" si="14"/>
        <v>49.465299690433312</v>
      </c>
      <c r="J30" s="251">
        <f t="shared" ref="J30:J45" si="17">(H31+I30/2)*5</f>
        <v>497274.65778782353</v>
      </c>
      <c r="K30" s="251">
        <f t="shared" si="12"/>
        <v>7688902.3398595685</v>
      </c>
      <c r="L30" s="589">
        <f t="shared" si="15"/>
        <v>77.291197161950677</v>
      </c>
      <c r="N30" s="256" t="s">
        <v>158</v>
      </c>
      <c r="O30" s="237" t="s">
        <v>97</v>
      </c>
      <c r="P30" s="237" t="s">
        <v>98</v>
      </c>
      <c r="Q30" s="219"/>
    </row>
    <row r="31" spans="1:17">
      <c r="A31" s="245"/>
      <c r="B31" s="245" t="s">
        <v>66</v>
      </c>
      <c r="C31" s="255">
        <f>h26_h28死亡数!O32</f>
        <v>4</v>
      </c>
      <c r="D31" s="250">
        <f t="shared" si="13"/>
        <v>1.3333333333333333</v>
      </c>
      <c r="E31" s="255">
        <f>h27国調人口!O32</f>
        <v>7080</v>
      </c>
      <c r="F31" s="249">
        <f t="shared" si="4"/>
        <v>1.8832391713747646E-4</v>
      </c>
      <c r="G31" s="249">
        <f t="shared" si="5"/>
        <v>9.4117647058823532E-4</v>
      </c>
      <c r="H31" s="250">
        <f t="shared" si="16"/>
        <v>99430.198907719488</v>
      </c>
      <c r="I31" s="250">
        <f t="shared" si="14"/>
        <v>93.581363677847548</v>
      </c>
      <c r="J31" s="251">
        <f t="shared" si="17"/>
        <v>496917.04112940282</v>
      </c>
      <c r="K31" s="251">
        <f t="shared" si="12"/>
        <v>7191627.6820717454</v>
      </c>
      <c r="L31" s="589">
        <f t="shared" si="15"/>
        <v>72.328404861648195</v>
      </c>
      <c r="N31" s="418" t="s">
        <v>159</v>
      </c>
      <c r="O31" s="237">
        <f>J19*O24</f>
        <v>417004.87071174785</v>
      </c>
      <c r="P31" s="237">
        <f>SUM(O31,P32)</f>
        <v>1332157.602737413</v>
      </c>
      <c r="Q31" s="219"/>
    </row>
    <row r="32" spans="1:17">
      <c r="A32" s="245"/>
      <c r="B32" s="245" t="s">
        <v>67</v>
      </c>
      <c r="C32" s="255">
        <f>h26_h28死亡数!O33</f>
        <v>3</v>
      </c>
      <c r="D32" s="250">
        <f t="shared" si="13"/>
        <v>1</v>
      </c>
      <c r="E32" s="255">
        <f>h27国調人口!O33</f>
        <v>6809</v>
      </c>
      <c r="F32" s="249">
        <f t="shared" si="4"/>
        <v>1.46864444118079E-4</v>
      </c>
      <c r="G32" s="249">
        <f t="shared" si="5"/>
        <v>7.3405270498421793E-4</v>
      </c>
      <c r="H32" s="250">
        <f t="shared" si="16"/>
        <v>99336.617544041641</v>
      </c>
      <c r="I32" s="250">
        <f t="shared" si="14"/>
        <v>72.918312812180375</v>
      </c>
      <c r="J32" s="251">
        <f t="shared" si="17"/>
        <v>496500.79193817772</v>
      </c>
      <c r="K32" s="251">
        <f t="shared" si="12"/>
        <v>6694710.6409423426</v>
      </c>
      <c r="L32" s="589">
        <f t="shared" si="15"/>
        <v>67.394187626473112</v>
      </c>
      <c r="N32" s="418" t="s">
        <v>160</v>
      </c>
      <c r="O32" s="237">
        <f>J20*O25</f>
        <v>374577.02769417339</v>
      </c>
      <c r="P32" s="237">
        <f>SUM(O32,P33)</f>
        <v>915152.73202566523</v>
      </c>
      <c r="Q32" s="219"/>
    </row>
    <row r="33" spans="1:17">
      <c r="A33" s="245"/>
      <c r="B33" s="245" t="s">
        <v>68</v>
      </c>
      <c r="C33" s="255">
        <f>h26_h28死亡数!O34</f>
        <v>3</v>
      </c>
      <c r="D33" s="250">
        <f t="shared" si="13"/>
        <v>1</v>
      </c>
      <c r="E33" s="255">
        <f>h27国調人口!O34</f>
        <v>7414</v>
      </c>
      <c r="F33" s="249">
        <f t="shared" si="4"/>
        <v>1.3487995683841381E-4</v>
      </c>
      <c r="G33" s="249">
        <f t="shared" si="5"/>
        <v>6.741724533135576E-4</v>
      </c>
      <c r="H33" s="250">
        <f t="shared" si="16"/>
        <v>99263.699231229461</v>
      </c>
      <c r="I33" s="250">
        <f t="shared" si="14"/>
        <v>66.920851635703002</v>
      </c>
      <c r="J33" s="251">
        <f t="shared" si="17"/>
        <v>496151.19402705808</v>
      </c>
      <c r="K33" s="251">
        <f t="shared" si="12"/>
        <v>6198209.8490041653</v>
      </c>
      <c r="L33" s="589">
        <f t="shared" si="15"/>
        <v>62.441858373278713</v>
      </c>
      <c r="N33" s="418" t="s">
        <v>1022</v>
      </c>
      <c r="O33" s="237">
        <f>J21*O26</f>
        <v>278501.00099573727</v>
      </c>
      <c r="P33" s="237">
        <f t="shared" ref="P33:P34" si="18">SUM(O33,P34)</f>
        <v>540575.70433149184</v>
      </c>
      <c r="Q33" s="219"/>
    </row>
    <row r="34" spans="1:17">
      <c r="A34" s="245"/>
      <c r="B34" s="245" t="s">
        <v>69</v>
      </c>
      <c r="C34" s="255">
        <f>h26_h28死亡数!O35</f>
        <v>9</v>
      </c>
      <c r="D34" s="250">
        <f t="shared" si="13"/>
        <v>3</v>
      </c>
      <c r="E34" s="255">
        <f>h27国調人口!O35</f>
        <v>8810</v>
      </c>
      <c r="F34" s="249">
        <f t="shared" si="4"/>
        <v>3.40522133938706E-4</v>
      </c>
      <c r="G34" s="249">
        <f t="shared" si="5"/>
        <v>1.7011624610150271E-3</v>
      </c>
      <c r="H34" s="250">
        <f t="shared" si="16"/>
        <v>99196.778379593758</v>
      </c>
      <c r="I34" s="250">
        <f t="shared" si="14"/>
        <v>168.74983563298883</v>
      </c>
      <c r="J34" s="251">
        <f t="shared" si="17"/>
        <v>495562.01730888628</v>
      </c>
      <c r="K34" s="251">
        <f t="shared" si="12"/>
        <v>5702058.6549771074</v>
      </c>
      <c r="L34" s="589">
        <f t="shared" si="15"/>
        <v>57.482296785457955</v>
      </c>
      <c r="N34" s="418" t="s">
        <v>1023</v>
      </c>
      <c r="O34" s="237">
        <f>SUM(J22:J24)*O27</f>
        <v>262074.70333575454</v>
      </c>
      <c r="P34" s="237">
        <f t="shared" si="18"/>
        <v>262074.70333575454</v>
      </c>
      <c r="Q34" s="219"/>
    </row>
    <row r="35" spans="1:17">
      <c r="A35" s="245"/>
      <c r="B35" s="245" t="s">
        <v>70</v>
      </c>
      <c r="C35" s="255">
        <f>h26_h28死亡数!O36</f>
        <v>16</v>
      </c>
      <c r="D35" s="250">
        <f t="shared" si="13"/>
        <v>5.333333333333333</v>
      </c>
      <c r="E35" s="255">
        <f>h27国調人口!O36</f>
        <v>9903</v>
      </c>
      <c r="F35" s="249">
        <f t="shared" si="4"/>
        <v>5.3855733952674271E-4</v>
      </c>
      <c r="G35" s="249">
        <f t="shared" si="5"/>
        <v>2.6891660223873071E-3</v>
      </c>
      <c r="H35" s="250">
        <f t="shared" si="16"/>
        <v>99028.028543960769</v>
      </c>
      <c r="I35" s="250">
        <f t="shared" si="14"/>
        <v>266.30280962442339</v>
      </c>
      <c r="J35" s="251">
        <f t="shared" si="17"/>
        <v>494474.38569574279</v>
      </c>
      <c r="K35" s="251">
        <f t="shared" si="12"/>
        <v>5206496.6376682213</v>
      </c>
      <c r="L35" s="589">
        <f t="shared" si="15"/>
        <v>52.575989992135817</v>
      </c>
      <c r="N35" s="219" t="s">
        <v>165</v>
      </c>
      <c r="Q35" s="219"/>
    </row>
    <row r="36" spans="1:17">
      <c r="A36" s="245"/>
      <c r="B36" s="245" t="s">
        <v>71</v>
      </c>
      <c r="C36" s="255">
        <f>h26_h28死亡数!O37</f>
        <v>29</v>
      </c>
      <c r="D36" s="250">
        <f t="shared" si="13"/>
        <v>9.6666666666666661</v>
      </c>
      <c r="E36" s="255">
        <f>h27国調人口!O37</f>
        <v>11994</v>
      </c>
      <c r="F36" s="249">
        <f t="shared" si="4"/>
        <v>8.0595853482296701E-4</v>
      </c>
      <c r="G36" s="249">
        <f t="shared" si="5"/>
        <v>4.0216893869003869E-3</v>
      </c>
      <c r="H36" s="250">
        <f t="shared" si="16"/>
        <v>98761.725734336345</v>
      </c>
      <c r="I36" s="250">
        <f t="shared" si="14"/>
        <v>397.18898421774793</v>
      </c>
      <c r="J36" s="251">
        <f t="shared" si="17"/>
        <v>492815.65621113742</v>
      </c>
      <c r="K36" s="251">
        <f t="shared" si="12"/>
        <v>4712022.2519724788</v>
      </c>
      <c r="L36" s="589">
        <f t="shared" si="15"/>
        <v>47.711015749639301</v>
      </c>
      <c r="N36" s="256" t="s">
        <v>158</v>
      </c>
      <c r="O36" s="237" t="s">
        <v>97</v>
      </c>
      <c r="P36" s="237" t="s">
        <v>98</v>
      </c>
      <c r="Q36" s="219"/>
    </row>
    <row r="37" spans="1:17">
      <c r="A37" s="245"/>
      <c r="B37" s="245" t="s">
        <v>72</v>
      </c>
      <c r="C37" s="255">
        <f>h26_h28死亡数!O38</f>
        <v>36</v>
      </c>
      <c r="D37" s="250">
        <f t="shared" si="13"/>
        <v>12</v>
      </c>
      <c r="E37" s="255">
        <f>h27国調人口!O38</f>
        <v>10801</v>
      </c>
      <c r="F37" s="249">
        <f t="shared" si="4"/>
        <v>1.1110082399777798E-3</v>
      </c>
      <c r="G37" s="249">
        <f t="shared" si="5"/>
        <v>5.5396546948573537E-3</v>
      </c>
      <c r="H37" s="250">
        <f t="shared" si="16"/>
        <v>98364.536750118597</v>
      </c>
      <c r="I37" s="250">
        <f t="shared" si="14"/>
        <v>544.90556781526539</v>
      </c>
      <c r="J37" s="251">
        <f t="shared" si="17"/>
        <v>490460.41983105481</v>
      </c>
      <c r="K37" s="251">
        <f t="shared" si="12"/>
        <v>4219206.595761341</v>
      </c>
      <c r="L37" s="589">
        <f t="shared" si="15"/>
        <v>42.893574606869215</v>
      </c>
      <c r="N37" s="418" t="s">
        <v>159</v>
      </c>
      <c r="O37" s="237">
        <f>J41*P24</f>
        <v>458293.10093644843</v>
      </c>
      <c r="P37" s="237">
        <f>SUM(O37,P38)</f>
        <v>1991986.9679993866</v>
      </c>
      <c r="Q37" s="219"/>
    </row>
    <row r="38" spans="1:17">
      <c r="A38" s="245"/>
      <c r="B38" s="245" t="s">
        <v>73</v>
      </c>
      <c r="C38" s="255">
        <f>h26_h28死亡数!O39</f>
        <v>46</v>
      </c>
      <c r="D38" s="250">
        <f t="shared" si="13"/>
        <v>15.333333333333334</v>
      </c>
      <c r="E38" s="255">
        <f>h27国調人口!O39</f>
        <v>9671</v>
      </c>
      <c r="F38" s="249">
        <f t="shared" si="4"/>
        <v>1.585496156895185E-3</v>
      </c>
      <c r="G38" s="249">
        <f t="shared" si="5"/>
        <v>7.8961823674814635E-3</v>
      </c>
      <c r="H38" s="250">
        <f t="shared" si="16"/>
        <v>97819.631182303332</v>
      </c>
      <c r="I38" s="250">
        <f t="shared" si="14"/>
        <v>772.40164693525003</v>
      </c>
      <c r="J38" s="251">
        <f t="shared" si="17"/>
        <v>487167.15179417853</v>
      </c>
      <c r="K38" s="251">
        <f t="shared" si="12"/>
        <v>3728746.1759302858</v>
      </c>
      <c r="L38" s="589">
        <f t="shared" si="15"/>
        <v>38.118587556122968</v>
      </c>
      <c r="N38" s="418" t="s">
        <v>160</v>
      </c>
      <c r="O38" s="237">
        <f>J42*P25</f>
        <v>436100.12859924295</v>
      </c>
      <c r="P38" s="237">
        <f>SUM(O38,P39)</f>
        <v>1533693.8670629382</v>
      </c>
      <c r="Q38" s="219"/>
    </row>
    <row r="39" spans="1:17">
      <c r="A39" s="245"/>
      <c r="B39" s="245" t="s">
        <v>74</v>
      </c>
      <c r="C39" s="255">
        <f>h26_h28死亡数!O40</f>
        <v>69</v>
      </c>
      <c r="D39" s="250">
        <f t="shared" si="13"/>
        <v>23</v>
      </c>
      <c r="E39" s="255">
        <f>h27国調人口!O40</f>
        <v>8288</v>
      </c>
      <c r="F39" s="249">
        <f t="shared" si="4"/>
        <v>2.7750965250965252E-3</v>
      </c>
      <c r="G39" s="249">
        <f t="shared" si="5"/>
        <v>1.3779881373195134E-2</v>
      </c>
      <c r="H39" s="250">
        <f t="shared" si="16"/>
        <v>97047.229535368082</v>
      </c>
      <c r="I39" s="250">
        <f t="shared" si="14"/>
        <v>1337.299310594608</v>
      </c>
      <c r="J39" s="251">
        <f t="shared" si="17"/>
        <v>481892.8994003539</v>
      </c>
      <c r="K39" s="251">
        <f t="shared" si="12"/>
        <v>3241579.0241361074</v>
      </c>
      <c r="L39" s="589">
        <f t="shared" si="15"/>
        <v>33.402076902718179</v>
      </c>
      <c r="N39" s="418" t="s">
        <v>1022</v>
      </c>
      <c r="O39" s="237">
        <f>J43*P26</f>
        <v>395170.32389548956</v>
      </c>
      <c r="P39" s="237">
        <f t="shared" ref="P39:P40" si="19">SUM(O39,P40)</f>
        <v>1097593.7384636952</v>
      </c>
    </row>
    <row r="40" spans="1:17">
      <c r="A40" s="245"/>
      <c r="B40" s="245" t="s">
        <v>75</v>
      </c>
      <c r="C40" s="255">
        <f>h26_h28死亡数!O41</f>
        <v>112</v>
      </c>
      <c r="D40" s="250">
        <f t="shared" si="13"/>
        <v>37.333333333333336</v>
      </c>
      <c r="E40" s="255">
        <f>h27国調人口!O41</f>
        <v>9464</v>
      </c>
      <c r="F40" s="249">
        <f t="shared" si="4"/>
        <v>3.9447731755424065E-3</v>
      </c>
      <c r="G40" s="249">
        <f t="shared" si="5"/>
        <v>1.953125E-2</v>
      </c>
      <c r="H40" s="250">
        <f t="shared" si="16"/>
        <v>95709.930224773474</v>
      </c>
      <c r="I40" s="250">
        <f t="shared" si="14"/>
        <v>1869.3345747026033</v>
      </c>
      <c r="J40" s="251">
        <f t="shared" si="17"/>
        <v>473876.31468711083</v>
      </c>
      <c r="K40" s="251">
        <f t="shared" si="12"/>
        <v>2759686.1247357535</v>
      </c>
      <c r="L40" s="589">
        <f t="shared" si="15"/>
        <v>28.833853689524879</v>
      </c>
      <c r="N40" s="418" t="s">
        <v>1023</v>
      </c>
      <c r="O40" s="237">
        <f>SUM(J44:J46)*P27</f>
        <v>702423.41456820548</v>
      </c>
      <c r="P40" s="237">
        <f t="shared" si="19"/>
        <v>702423.41456820548</v>
      </c>
    </row>
    <row r="41" spans="1:17">
      <c r="A41" s="245"/>
      <c r="B41" s="245" t="s">
        <v>76</v>
      </c>
      <c r="C41" s="255">
        <f>h26_h28死亡数!O42</f>
        <v>175</v>
      </c>
      <c r="D41" s="250">
        <f t="shared" si="13"/>
        <v>58.333333333333336</v>
      </c>
      <c r="E41" s="255">
        <f>h27国調人口!O42</f>
        <v>11846</v>
      </c>
      <c r="F41" s="249">
        <f t="shared" si="4"/>
        <v>4.9243063762732849E-3</v>
      </c>
      <c r="G41" s="249">
        <f t="shared" si="5"/>
        <v>2.4322108101346752E-2</v>
      </c>
      <c r="H41" s="250">
        <f t="shared" si="16"/>
        <v>93840.595650070871</v>
      </c>
      <c r="I41" s="250">
        <f t="shared" si="14"/>
        <v>2282.4011116957845</v>
      </c>
      <c r="J41" s="251">
        <f t="shared" si="17"/>
        <v>463496.97547111486</v>
      </c>
      <c r="K41" s="251">
        <f t="shared" si="12"/>
        <v>2285809.8100486426</v>
      </c>
      <c r="L41" s="589">
        <f t="shared" si="15"/>
        <v>24.358432448280354</v>
      </c>
      <c r="N41" s="219" t="s">
        <v>166</v>
      </c>
    </row>
    <row r="42" spans="1:17">
      <c r="A42" s="245"/>
      <c r="B42" s="245" t="s">
        <v>77</v>
      </c>
      <c r="C42" s="255">
        <f>h26_h28死亡数!O43</f>
        <v>279</v>
      </c>
      <c r="D42" s="250">
        <f t="shared" si="13"/>
        <v>93</v>
      </c>
      <c r="E42" s="255">
        <f>h27国調人口!O43</f>
        <v>9993</v>
      </c>
      <c r="F42" s="249">
        <f t="shared" si="4"/>
        <v>9.3065145601921341E-3</v>
      </c>
      <c r="G42" s="249">
        <f t="shared" si="5"/>
        <v>4.5474548921813115E-2</v>
      </c>
      <c r="H42" s="250">
        <f t="shared" si="16"/>
        <v>91558.194538375086</v>
      </c>
      <c r="I42" s="250">
        <f t="shared" si="14"/>
        <v>4163.567596728215</v>
      </c>
      <c r="J42" s="251">
        <f t="shared" si="17"/>
        <v>447382.05370005488</v>
      </c>
      <c r="K42" s="251">
        <f t="shared" si="12"/>
        <v>1822312.8345775278</v>
      </c>
      <c r="L42" s="589">
        <f t="shared" si="15"/>
        <v>19.903328629025509</v>
      </c>
      <c r="N42" s="420"/>
      <c r="O42" s="256" t="s">
        <v>122</v>
      </c>
      <c r="P42" s="256" t="s">
        <v>123</v>
      </c>
    </row>
    <row r="43" spans="1:17">
      <c r="A43" s="245"/>
      <c r="B43" s="245" t="s">
        <v>78</v>
      </c>
      <c r="C43" s="255">
        <f>h26_h28死亡数!O44</f>
        <v>368</v>
      </c>
      <c r="D43" s="250">
        <f t="shared" si="13"/>
        <v>122.66666666666667</v>
      </c>
      <c r="E43" s="255">
        <f>h27国調人口!O44</f>
        <v>7697</v>
      </c>
      <c r="F43" s="249">
        <f t="shared" si="4"/>
        <v>1.5936945130137284E-2</v>
      </c>
      <c r="G43" s="249">
        <f t="shared" si="5"/>
        <v>7.6631543875723629E-2</v>
      </c>
      <c r="H43" s="250">
        <f t="shared" si="16"/>
        <v>87394.626941646871</v>
      </c>
      <c r="I43" s="250">
        <f t="shared" si="14"/>
        <v>6697.1851889813115</v>
      </c>
      <c r="J43" s="251">
        <f t="shared" si="17"/>
        <v>420230.17173578101</v>
      </c>
      <c r="K43" s="251">
        <f t="shared" si="12"/>
        <v>1374930.7808774731</v>
      </c>
      <c r="L43" s="589">
        <f t="shared" si="15"/>
        <v>15.732440643010127</v>
      </c>
      <c r="N43" s="256" t="s">
        <v>167</v>
      </c>
      <c r="O43" s="257">
        <f>L19</f>
        <v>19.560082890453284</v>
      </c>
      <c r="P43" s="257">
        <f>L41</f>
        <v>24.358432448280354</v>
      </c>
      <c r="Q43" s="222" t="s">
        <v>168</v>
      </c>
    </row>
    <row r="44" spans="1:17">
      <c r="A44" s="245"/>
      <c r="B44" s="245" t="s">
        <v>79</v>
      </c>
      <c r="C44" s="255">
        <f>h26_h28死亡数!O45</f>
        <v>626</v>
      </c>
      <c r="D44" s="250">
        <f t="shared" si="13"/>
        <v>208.66666666666666</v>
      </c>
      <c r="E44" s="255">
        <f>h27国調人口!O45</f>
        <v>6015</v>
      </c>
      <c r="F44" s="249">
        <f t="shared" si="4"/>
        <v>3.4691050152396784E-2</v>
      </c>
      <c r="G44" s="249">
        <f t="shared" si="5"/>
        <v>0.15961244263131055</v>
      </c>
      <c r="H44" s="250">
        <f t="shared" si="16"/>
        <v>80697.44175266556</v>
      </c>
      <c r="I44" s="250">
        <f t="shared" si="14"/>
        <v>12880.315792240857</v>
      </c>
      <c r="J44" s="251">
        <f t="shared" si="17"/>
        <v>371286.41928272566</v>
      </c>
      <c r="K44" s="251">
        <f t="shared" si="12"/>
        <v>954700.60914169205</v>
      </c>
      <c r="L44" s="589">
        <f t="shared" si="15"/>
        <v>11.830618027121744</v>
      </c>
      <c r="N44" s="256" t="s">
        <v>169</v>
      </c>
      <c r="O44" s="258">
        <f>P31/H19</f>
        <v>15.127901956600597</v>
      </c>
      <c r="P44" s="258">
        <f>P37/H41</f>
        <v>21.227347867946769</v>
      </c>
      <c r="Q44" s="222" t="s">
        <v>170</v>
      </c>
    </row>
    <row r="45" spans="1:17">
      <c r="A45" s="245"/>
      <c r="B45" s="245" t="s">
        <v>80</v>
      </c>
      <c r="C45" s="255">
        <f>h26_h28死亡数!O46</f>
        <v>796</v>
      </c>
      <c r="D45" s="250">
        <f t="shared" si="13"/>
        <v>265.33333333333331</v>
      </c>
      <c r="E45" s="255">
        <f>h27国調人口!O46</f>
        <v>3929</v>
      </c>
      <c r="F45" s="249">
        <f t="shared" si="4"/>
        <v>6.7532026809196566E-2</v>
      </c>
      <c r="G45" s="249">
        <f t="shared" si="5"/>
        <v>0.28888727589460694</v>
      </c>
      <c r="H45" s="250">
        <f t="shared" si="16"/>
        <v>67817.125960424702</v>
      </c>
      <c r="I45" s="250">
        <f t="shared" si="14"/>
        <v>19591.50477770852</v>
      </c>
      <c r="J45" s="251">
        <f t="shared" si="17"/>
        <v>290106.86785785219</v>
      </c>
      <c r="K45" s="251">
        <f>J45+K46</f>
        <v>583414.18985896639</v>
      </c>
      <c r="L45" s="589">
        <f t="shared" si="15"/>
        <v>8.6027560383408606</v>
      </c>
      <c r="N45" s="256" t="s">
        <v>171</v>
      </c>
      <c r="O45" s="257">
        <f>O43-O44</f>
        <v>4.4321809338526865</v>
      </c>
      <c r="P45" s="257">
        <f>P43-P44</f>
        <v>3.1310845803335852</v>
      </c>
      <c r="Q45" s="222" t="s">
        <v>172</v>
      </c>
    </row>
    <row r="46" spans="1:17">
      <c r="A46" s="245"/>
      <c r="B46" s="245" t="s">
        <v>100</v>
      </c>
      <c r="C46" s="531">
        <f>h26_h28死亡数!O47</f>
        <v>1171</v>
      </c>
      <c r="D46" s="234">
        <f t="shared" si="13"/>
        <v>390.33333333333331</v>
      </c>
      <c r="E46" s="255">
        <f>h27国調人口!O47</f>
        <v>2374</v>
      </c>
      <c r="F46" s="249">
        <f t="shared" si="4"/>
        <v>0.16442010671159785</v>
      </c>
      <c r="G46" s="249">
        <f t="shared" si="5"/>
        <v>0.5826160505497785</v>
      </c>
      <c r="H46" s="250">
        <f t="shared" si="16"/>
        <v>48225.621182716182</v>
      </c>
      <c r="I46" s="250">
        <f t="shared" si="14"/>
        <v>48225.621182716182</v>
      </c>
      <c r="J46" s="251">
        <f>I46/F46</f>
        <v>293307.3220011142</v>
      </c>
      <c r="K46" s="251">
        <f>J46</f>
        <v>293307.3220011142</v>
      </c>
      <c r="L46" s="589">
        <f t="shared" si="15"/>
        <v>6.0819812126387713</v>
      </c>
      <c r="N46" s="256" t="s">
        <v>173</v>
      </c>
      <c r="O46" s="257">
        <f>L5</f>
        <v>80.135218597312388</v>
      </c>
      <c r="P46" s="257">
        <f>L27</f>
        <v>86.840862803912501</v>
      </c>
      <c r="Q46" s="222" t="s">
        <v>174</v>
      </c>
    </row>
    <row r="47" spans="1:17">
      <c r="A47" s="229"/>
      <c r="B47" s="265" t="s">
        <v>101</v>
      </c>
      <c r="C47" s="234">
        <f>SUM(C27:C46)</f>
        <v>3750</v>
      </c>
      <c r="D47" s="234">
        <f>SUM(D27:D46)</f>
        <v>1250</v>
      </c>
      <c r="E47" s="266">
        <f>SUM(E27:E46)</f>
        <v>151608</v>
      </c>
      <c r="F47" s="267"/>
      <c r="G47" s="267"/>
      <c r="H47" s="266"/>
      <c r="I47" s="265"/>
      <c r="J47" s="268"/>
      <c r="K47" s="268"/>
      <c r="L47" s="257"/>
      <c r="N47" s="256" t="s">
        <v>175</v>
      </c>
      <c r="O47" s="257">
        <f>O46-O45</f>
        <v>75.703037663459696</v>
      </c>
      <c r="P47" s="257">
        <f>P46-P45</f>
        <v>83.709778223578923</v>
      </c>
      <c r="Q47" s="222" t="s">
        <v>176</v>
      </c>
    </row>
    <row r="50" spans="1:12">
      <c r="C50" s="219" t="s">
        <v>107</v>
      </c>
      <c r="D50" s="219" t="s">
        <v>108</v>
      </c>
      <c r="E50" s="221"/>
      <c r="F50" s="220"/>
      <c r="G50" s="219"/>
      <c r="H50" s="222"/>
      <c r="I50" s="222"/>
      <c r="J50" s="223"/>
      <c r="L50" s="259"/>
    </row>
    <row r="51" spans="1:12">
      <c r="A51" s="219" t="s">
        <v>103</v>
      </c>
      <c r="B51" s="219" t="s">
        <v>1067</v>
      </c>
      <c r="C51" s="220">
        <f>C5</f>
        <v>11</v>
      </c>
      <c r="D51" s="220">
        <f>C27</f>
        <v>4</v>
      </c>
      <c r="E51" s="221"/>
      <c r="F51" s="220"/>
      <c r="G51" s="219"/>
      <c r="H51" s="222"/>
      <c r="I51" s="222"/>
      <c r="J51" s="223"/>
      <c r="L51" s="259"/>
    </row>
    <row r="52" spans="1:12">
      <c r="A52" s="219" t="s">
        <v>104</v>
      </c>
      <c r="B52" s="219" t="s">
        <v>1067</v>
      </c>
      <c r="C52" s="260">
        <f>h26_28出生!F22</f>
        <v>949</v>
      </c>
      <c r="D52" s="260">
        <f>h26_28出生!G22</f>
        <v>852</v>
      </c>
      <c r="E52" s="221"/>
      <c r="F52" s="220"/>
      <c r="G52" s="219"/>
      <c r="H52" s="222"/>
      <c r="I52" s="222"/>
      <c r="J52" s="223"/>
      <c r="L52" s="259"/>
    </row>
    <row r="53" spans="1:12">
      <c r="A53" s="219" t="s">
        <v>105</v>
      </c>
      <c r="C53" s="261">
        <f>C51/C52</f>
        <v>1.1591148577449948E-2</v>
      </c>
      <c r="D53" s="261">
        <f>D51/D52</f>
        <v>4.6948356807511738E-3</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115</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h27_29自立率1!X7</f>
        <v>10014</v>
      </c>
      <c r="P3" s="243">
        <f>h27_29自立率1!Y7</f>
        <v>11112</v>
      </c>
      <c r="Q3" s="244">
        <f>SUM(O3:P3)</f>
        <v>21126</v>
      </c>
    </row>
    <row r="4" spans="1:17">
      <c r="A4" s="229"/>
      <c r="B4" s="229"/>
      <c r="C4" s="230" t="s">
        <v>1065</v>
      </c>
      <c r="D4" s="231" t="s">
        <v>1064</v>
      </c>
      <c r="E4" s="232" t="s">
        <v>410</v>
      </c>
      <c r="F4" s="233"/>
      <c r="G4" s="233"/>
      <c r="H4" s="234"/>
      <c r="I4" s="229"/>
      <c r="J4" s="235" t="s">
        <v>97</v>
      </c>
      <c r="K4" s="235" t="s">
        <v>98</v>
      </c>
      <c r="L4" s="236"/>
      <c r="N4" s="418" t="s">
        <v>160</v>
      </c>
      <c r="O4" s="243">
        <f>h27_29自立率1!X8</f>
        <v>8329</v>
      </c>
      <c r="P4" s="243">
        <f>h27_29自立率1!Y8</f>
        <v>9052</v>
      </c>
      <c r="Q4" s="244">
        <f>SUM(O4:P4)</f>
        <v>17381</v>
      </c>
    </row>
    <row r="5" spans="1:17">
      <c r="A5" s="219" t="s">
        <v>99</v>
      </c>
      <c r="B5" s="219" t="s">
        <v>85</v>
      </c>
      <c r="C5" s="262">
        <f>h26_h28死亡数!V4</f>
        <v>5</v>
      </c>
      <c r="D5" s="263">
        <f>SUM(C5:C5)/3</f>
        <v>1.6666666666666667</v>
      </c>
      <c r="E5" s="264">
        <f>h27国調人口!V4</f>
        <v>1143</v>
      </c>
      <c r="F5" s="221">
        <f>D5/E5</f>
        <v>1.4581510644502771E-3</v>
      </c>
      <c r="G5" s="261">
        <f>C53</f>
        <v>1.4180374361883153E-3</v>
      </c>
      <c r="H5" s="220">
        <v>100000</v>
      </c>
      <c r="I5" s="220">
        <f>H5-H6</f>
        <v>141.8037436188315</v>
      </c>
      <c r="J5" s="222">
        <f>H6+I5/2</f>
        <v>99929.098128190584</v>
      </c>
      <c r="K5" s="222">
        <f t="shared" ref="K5:K22" si="0">J5+K6</f>
        <v>8122071.0640687486</v>
      </c>
      <c r="L5" s="223">
        <f>K5/H5</f>
        <v>81.220710640687486</v>
      </c>
      <c r="N5" s="418" t="s">
        <v>1022</v>
      </c>
      <c r="O5" s="243">
        <f>h27_29自立率1!X9</f>
        <v>5759</v>
      </c>
      <c r="P5" s="243">
        <f>h27_29自立率1!Y9</f>
        <v>6493</v>
      </c>
      <c r="Q5" s="244">
        <f>SUM(O5:P5)</f>
        <v>12252</v>
      </c>
    </row>
    <row r="6" spans="1:17">
      <c r="B6" s="219" t="s">
        <v>86</v>
      </c>
      <c r="C6" s="262">
        <f>h26_h28死亡数!V5</f>
        <v>1</v>
      </c>
      <c r="D6" s="263">
        <f t="shared" ref="D6:D24" si="1">SUM(C6:C6)/3</f>
        <v>0.33333333333333331</v>
      </c>
      <c r="E6" s="264">
        <f>h27国調人口!V5</f>
        <v>4739</v>
      </c>
      <c r="F6" s="221">
        <f>D6/E6</f>
        <v>7.0338327354575511E-5</v>
      </c>
      <c r="G6" s="221">
        <f>F6*4/(1+2*F6)</f>
        <v>2.8131373514311836E-4</v>
      </c>
      <c r="H6" s="220">
        <f>(1-G5)*H5</f>
        <v>99858.196256381168</v>
      </c>
      <c r="I6" s="220">
        <f t="shared" ref="I6:I24" si="2">H6-H7</f>
        <v>28.091482173549593</v>
      </c>
      <c r="J6" s="222">
        <f>(H7+I6/2)*4</f>
        <v>399376.6020611776</v>
      </c>
      <c r="K6" s="222">
        <f t="shared" si="0"/>
        <v>8022141.9659405584</v>
      </c>
      <c r="L6" s="223">
        <f t="shared" ref="L6:L24" si="3">K6/H6</f>
        <v>80.335338176388547</v>
      </c>
      <c r="N6" s="418" t="s">
        <v>1023</v>
      </c>
      <c r="O6" s="243">
        <f>h27_29自立率1!X10</f>
        <v>5892</v>
      </c>
      <c r="P6" s="243">
        <f>h27_29自立率1!Y10</f>
        <v>10426</v>
      </c>
      <c r="Q6" s="244">
        <f>SUM(O6:P6)</f>
        <v>16318</v>
      </c>
    </row>
    <row r="7" spans="1:17">
      <c r="B7" s="219" t="s">
        <v>84</v>
      </c>
      <c r="C7" s="262">
        <f>h26_h28死亡数!V6</f>
        <v>1</v>
      </c>
      <c r="D7" s="263">
        <f t="shared" si="1"/>
        <v>0.33333333333333331</v>
      </c>
      <c r="E7" s="264">
        <f>h27国調人口!V6</f>
        <v>6192</v>
      </c>
      <c r="F7" s="221">
        <f t="shared" ref="F7:F46" si="4">D7/E7</f>
        <v>5.3832902670111972E-5</v>
      </c>
      <c r="G7" s="221">
        <f t="shared" ref="G7:G46" si="5">F7*5/(1+2.5*F7)</f>
        <v>2.6912829345749126E-4</v>
      </c>
      <c r="H7" s="220">
        <f t="shared" ref="H7:H24" si="6">(1-G6)*H6</f>
        <v>99830.104774207619</v>
      </c>
      <c r="I7" s="220">
        <f t="shared" si="2"/>
        <v>26.867105733559583</v>
      </c>
      <c r="J7" s="222">
        <f>(H8+I7/2)*5</f>
        <v>499083.35610670416</v>
      </c>
      <c r="K7" s="222">
        <f t="shared" si="0"/>
        <v>7622765.3638793807</v>
      </c>
      <c r="L7" s="223">
        <f t="shared" si="3"/>
        <v>76.357381183965458</v>
      </c>
      <c r="N7" s="418" t="s">
        <v>62</v>
      </c>
      <c r="O7" s="237">
        <f>SUM(O3:O6)</f>
        <v>29994</v>
      </c>
      <c r="P7" s="237">
        <f t="shared" ref="P7:Q7" si="7">SUM(P3:P6)</f>
        <v>37083</v>
      </c>
      <c r="Q7" s="237">
        <f t="shared" si="7"/>
        <v>67077</v>
      </c>
    </row>
    <row r="8" spans="1:17">
      <c r="B8" s="219" t="s">
        <v>65</v>
      </c>
      <c r="C8" s="262">
        <f>h26_h28死亡数!V7</f>
        <v>3</v>
      </c>
      <c r="D8" s="263">
        <f t="shared" si="1"/>
        <v>1</v>
      </c>
      <c r="E8" s="264">
        <f>h27国調人口!V7</f>
        <v>6757</v>
      </c>
      <c r="F8" s="221">
        <f t="shared" si="4"/>
        <v>1.4799467219180109E-4</v>
      </c>
      <c r="G8" s="221">
        <f t="shared" si="5"/>
        <v>7.3969968192913666E-4</v>
      </c>
      <c r="H8" s="220">
        <f t="shared" si="6"/>
        <v>99803.237668474059</v>
      </c>
      <c r="I8" s="220">
        <f t="shared" si="2"/>
        <v>73.824423158861464</v>
      </c>
      <c r="J8" s="222">
        <f t="shared" ref="J8:J23" si="8">(H9+I8/2)*5</f>
        <v>498831.62728447316</v>
      </c>
      <c r="K8" s="222">
        <f t="shared" si="0"/>
        <v>7123682.0077726766</v>
      </c>
      <c r="L8" s="223">
        <f t="shared" si="3"/>
        <v>71.377263645855777</v>
      </c>
      <c r="N8" s="479" t="s">
        <v>161</v>
      </c>
      <c r="O8" s="479"/>
      <c r="P8" s="479"/>
      <c r="Q8" s="479"/>
    </row>
    <row r="9" spans="1:17">
      <c r="B9" s="219" t="s">
        <v>66</v>
      </c>
      <c r="C9" s="262">
        <f>h26_h28死亡数!V8</f>
        <v>5</v>
      </c>
      <c r="D9" s="263">
        <f t="shared" si="1"/>
        <v>1.6666666666666667</v>
      </c>
      <c r="E9" s="264">
        <f>h27国調人口!V8</f>
        <v>7301</v>
      </c>
      <c r="F9" s="221">
        <f t="shared" si="4"/>
        <v>2.2827923115554947E-4</v>
      </c>
      <c r="G9" s="221">
        <f t="shared" si="5"/>
        <v>1.1407451347220006E-3</v>
      </c>
      <c r="H9" s="220">
        <f t="shared" si="6"/>
        <v>99729.413245315198</v>
      </c>
      <c r="I9" s="220">
        <f t="shared" si="2"/>
        <v>113.76584294826898</v>
      </c>
      <c r="J9" s="222">
        <f t="shared" si="8"/>
        <v>498362.65161920525</v>
      </c>
      <c r="K9" s="222">
        <f t="shared" si="0"/>
        <v>6624850.3804882038</v>
      </c>
      <c r="L9" s="223">
        <f t="shared" si="3"/>
        <v>66.428249850346006</v>
      </c>
      <c r="N9" s="418" t="s">
        <v>158</v>
      </c>
      <c r="O9" s="237" t="s">
        <v>122</v>
      </c>
      <c r="P9" s="237" t="s">
        <v>123</v>
      </c>
      <c r="Q9" s="237" t="s">
        <v>62</v>
      </c>
    </row>
    <row r="10" spans="1:17">
      <c r="B10" s="219" t="s">
        <v>67</v>
      </c>
      <c r="C10" s="262">
        <f>h26_h28死亡数!V9</f>
        <v>11</v>
      </c>
      <c r="D10" s="263">
        <f t="shared" si="1"/>
        <v>3.6666666666666665</v>
      </c>
      <c r="E10" s="264">
        <f>h27国調人口!V9</f>
        <v>6300</v>
      </c>
      <c r="F10" s="221">
        <f t="shared" si="4"/>
        <v>5.8201058201058197E-4</v>
      </c>
      <c r="G10" s="221">
        <f t="shared" si="5"/>
        <v>2.9058248580108308E-3</v>
      </c>
      <c r="H10" s="220">
        <f t="shared" si="6"/>
        <v>99615.647402366929</v>
      </c>
      <c r="I10" s="220">
        <f t="shared" si="2"/>
        <v>289.46562446863391</v>
      </c>
      <c r="J10" s="222">
        <f t="shared" si="8"/>
        <v>497354.57295066305</v>
      </c>
      <c r="K10" s="222">
        <f t="shared" si="0"/>
        <v>6126487.7288689986</v>
      </c>
      <c r="L10" s="223">
        <f t="shared" si="3"/>
        <v>61.501258975137972</v>
      </c>
      <c r="N10" s="418" t="s">
        <v>159</v>
      </c>
      <c r="O10" s="243">
        <f>h27_29自立率1!X21</f>
        <v>230</v>
      </c>
      <c r="P10" s="243">
        <f>h27_29自立率1!Y21</f>
        <v>128</v>
      </c>
      <c r="Q10" s="244">
        <f>SUM(O10:P10)</f>
        <v>358</v>
      </c>
    </row>
    <row r="11" spans="1:17">
      <c r="B11" s="219" t="s">
        <v>68</v>
      </c>
      <c r="C11" s="262">
        <f>h26_h28死亡数!V10</f>
        <v>8</v>
      </c>
      <c r="D11" s="263">
        <f t="shared" si="1"/>
        <v>2.6666666666666665</v>
      </c>
      <c r="E11" s="264">
        <f>h27国調人口!V10</f>
        <v>7486</v>
      </c>
      <c r="F11" s="221">
        <f t="shared" si="4"/>
        <v>3.5622050048980317E-4</v>
      </c>
      <c r="G11" s="221">
        <f t="shared" si="5"/>
        <v>1.779517750689563E-3</v>
      </c>
      <c r="H11" s="220">
        <f t="shared" si="6"/>
        <v>99326.181777898295</v>
      </c>
      <c r="I11" s="220">
        <f t="shared" si="2"/>
        <v>176.75270358198031</v>
      </c>
      <c r="J11" s="222">
        <f t="shared" si="8"/>
        <v>496189.02713053656</v>
      </c>
      <c r="K11" s="222">
        <f t="shared" si="0"/>
        <v>5629133.1559183355</v>
      </c>
      <c r="L11" s="223">
        <f t="shared" si="3"/>
        <v>56.673205947909601</v>
      </c>
      <c r="N11" s="418" t="s">
        <v>160</v>
      </c>
      <c r="O11" s="243">
        <f>h27_29自立率1!X22</f>
        <v>310</v>
      </c>
      <c r="P11" s="243">
        <f>h27_29自立率1!Y22</f>
        <v>207</v>
      </c>
      <c r="Q11" s="244">
        <f>SUM(O11:P11)</f>
        <v>517</v>
      </c>
    </row>
    <row r="12" spans="1:17">
      <c r="B12" s="219" t="s">
        <v>69</v>
      </c>
      <c r="C12" s="262">
        <f>h26_h28死亡数!V11</f>
        <v>10</v>
      </c>
      <c r="D12" s="263">
        <f t="shared" si="1"/>
        <v>3.3333333333333335</v>
      </c>
      <c r="E12" s="264">
        <f>h27国調人口!V11</f>
        <v>8124</v>
      </c>
      <c r="F12" s="221">
        <f t="shared" si="4"/>
        <v>4.1030690956835714E-4</v>
      </c>
      <c r="G12" s="221">
        <f t="shared" si="5"/>
        <v>2.0494323072508913E-3</v>
      </c>
      <c r="H12" s="220">
        <f t="shared" si="6"/>
        <v>99149.429074316315</v>
      </c>
      <c r="I12" s="220">
        <f t="shared" si="2"/>
        <v>203.20004319038708</v>
      </c>
      <c r="J12" s="222">
        <f t="shared" si="8"/>
        <v>495239.14526360563</v>
      </c>
      <c r="K12" s="222">
        <f t="shared" si="0"/>
        <v>5132944.1287877988</v>
      </c>
      <c r="L12" s="223">
        <f t="shared" si="3"/>
        <v>51.769779984718411</v>
      </c>
      <c r="N12" s="418" t="s">
        <v>1022</v>
      </c>
      <c r="O12" s="243">
        <f>h27_29自立率1!X23</f>
        <v>903</v>
      </c>
      <c r="P12" s="243">
        <f>h27_29自立率1!Y23</f>
        <v>367</v>
      </c>
      <c r="Q12" s="244">
        <f>SUM(O12:P12)</f>
        <v>1270</v>
      </c>
    </row>
    <row r="13" spans="1:17">
      <c r="B13" s="219" t="s">
        <v>70</v>
      </c>
      <c r="C13" s="262">
        <f>h26_h28死亡数!V12</f>
        <v>18</v>
      </c>
      <c r="D13" s="263">
        <f t="shared" si="1"/>
        <v>6</v>
      </c>
      <c r="E13" s="264">
        <f>h27国調人口!V12</f>
        <v>9143</v>
      </c>
      <c r="F13" s="221">
        <f t="shared" si="4"/>
        <v>6.5623974625396474E-4</v>
      </c>
      <c r="G13" s="221">
        <f t="shared" si="5"/>
        <v>3.2758244158113121E-3</v>
      </c>
      <c r="H13" s="220">
        <f t="shared" si="6"/>
        <v>98946.229031125928</v>
      </c>
      <c r="I13" s="220">
        <f t="shared" si="2"/>
        <v>324.13047291261319</v>
      </c>
      <c r="J13" s="222">
        <f t="shared" si="8"/>
        <v>493920.81897334807</v>
      </c>
      <c r="K13" s="222">
        <f t="shared" si="0"/>
        <v>4637704.9835241931</v>
      </c>
      <c r="L13" s="223">
        <f t="shared" si="3"/>
        <v>46.870962430162862</v>
      </c>
      <c r="N13" s="418" t="s">
        <v>1023</v>
      </c>
      <c r="O13" s="243">
        <f>h27_29自立率1!X24</f>
        <v>3338</v>
      </c>
      <c r="P13" s="243">
        <f>h27_29自立率1!Y24</f>
        <v>2576</v>
      </c>
      <c r="Q13" s="244">
        <f>SUM(O13:P13)</f>
        <v>5914</v>
      </c>
    </row>
    <row r="14" spans="1:17">
      <c r="B14" s="219" t="s">
        <v>71</v>
      </c>
      <c r="C14" s="262">
        <f>h26_h28死亡数!V13</f>
        <v>42</v>
      </c>
      <c r="D14" s="263">
        <f t="shared" si="1"/>
        <v>14</v>
      </c>
      <c r="E14" s="264">
        <f>h27国調人口!V13</f>
        <v>10980</v>
      </c>
      <c r="F14" s="221">
        <f t="shared" si="4"/>
        <v>1.2750455373406193E-3</v>
      </c>
      <c r="G14" s="221">
        <f t="shared" si="5"/>
        <v>6.3549704947798453E-3</v>
      </c>
      <c r="H14" s="220">
        <f t="shared" si="6"/>
        <v>98622.098558213314</v>
      </c>
      <c r="I14" s="220">
        <f t="shared" si="2"/>
        <v>626.74052647071949</v>
      </c>
      <c r="J14" s="222">
        <f t="shared" si="8"/>
        <v>491543.64147488971</v>
      </c>
      <c r="K14" s="222">
        <f t="shared" si="0"/>
        <v>4143784.1645508446</v>
      </c>
      <c r="L14" s="223">
        <f t="shared" si="3"/>
        <v>42.016791623075306</v>
      </c>
      <c r="N14" s="418" t="s">
        <v>62</v>
      </c>
      <c r="O14" s="237">
        <f>SUM(O10:O13)</f>
        <v>4781</v>
      </c>
      <c r="P14" s="237">
        <f t="shared" ref="P14:Q14" si="9">SUM(P10:P13)</f>
        <v>3278</v>
      </c>
      <c r="Q14" s="237">
        <f t="shared" si="9"/>
        <v>8059</v>
      </c>
    </row>
    <row r="15" spans="1:17">
      <c r="B15" s="219" t="s">
        <v>72</v>
      </c>
      <c r="C15" s="262">
        <f>h26_h28死亡数!V14</f>
        <v>42</v>
      </c>
      <c r="D15" s="263">
        <f t="shared" si="1"/>
        <v>14</v>
      </c>
      <c r="E15" s="264">
        <f>h27国調人口!V14</f>
        <v>9134</v>
      </c>
      <c r="F15" s="221">
        <f t="shared" si="4"/>
        <v>1.5327348368732209E-3</v>
      </c>
      <c r="G15" s="221">
        <f t="shared" si="5"/>
        <v>7.6344203293707055E-3</v>
      </c>
      <c r="H15" s="220">
        <f t="shared" si="6"/>
        <v>97995.358031742595</v>
      </c>
      <c r="I15" s="220">
        <f t="shared" si="2"/>
        <v>748.13775354149402</v>
      </c>
      <c r="J15" s="222">
        <f t="shared" si="8"/>
        <v>488106.44577485922</v>
      </c>
      <c r="K15" s="222">
        <f t="shared" si="0"/>
        <v>3652240.523075955</v>
      </c>
      <c r="L15" s="223">
        <f t="shared" si="3"/>
        <v>37.269525786036965</v>
      </c>
      <c r="N15" s="479" t="s">
        <v>162</v>
      </c>
      <c r="O15" s="479"/>
      <c r="P15" s="479"/>
      <c r="Q15" s="479"/>
    </row>
    <row r="16" spans="1:17">
      <c r="B16" s="219" t="s">
        <v>73</v>
      </c>
      <c r="C16" s="262">
        <f>h26_h28死亡数!V15</f>
        <v>48</v>
      </c>
      <c r="D16" s="263">
        <f t="shared" si="1"/>
        <v>16</v>
      </c>
      <c r="E16" s="264">
        <f>h27国調人口!V15</f>
        <v>7833</v>
      </c>
      <c r="F16" s="221">
        <f t="shared" si="4"/>
        <v>2.0426401123452061E-3</v>
      </c>
      <c r="G16" s="221">
        <f t="shared" si="5"/>
        <v>1.0161310809094373E-2</v>
      </c>
      <c r="H16" s="220">
        <f t="shared" si="6"/>
        <v>97247.220278201101</v>
      </c>
      <c r="I16" s="220">
        <f t="shared" si="2"/>
        <v>988.15923056726751</v>
      </c>
      <c r="J16" s="222">
        <f t="shared" si="8"/>
        <v>483765.7033145873</v>
      </c>
      <c r="K16" s="222">
        <f t="shared" si="0"/>
        <v>3164134.0773010957</v>
      </c>
      <c r="L16" s="223">
        <f t="shared" si="3"/>
        <v>32.537013070905914</v>
      </c>
      <c r="N16" s="418" t="s">
        <v>158</v>
      </c>
      <c r="O16" s="237" t="s">
        <v>122</v>
      </c>
      <c r="P16" s="237" t="s">
        <v>123</v>
      </c>
      <c r="Q16" s="237" t="s">
        <v>62</v>
      </c>
    </row>
    <row r="17" spans="1:17">
      <c r="B17" s="219" t="s">
        <v>74</v>
      </c>
      <c r="C17" s="262">
        <f>h26_h28死亡数!V16</f>
        <v>105</v>
      </c>
      <c r="D17" s="263">
        <f t="shared" si="1"/>
        <v>35</v>
      </c>
      <c r="E17" s="264">
        <f>h27国調人口!V16</f>
        <v>7248</v>
      </c>
      <c r="F17" s="221">
        <f t="shared" si="4"/>
        <v>4.8289183222958061E-3</v>
      </c>
      <c r="G17" s="221">
        <f t="shared" si="5"/>
        <v>2.3856587826324042E-2</v>
      </c>
      <c r="H17" s="220">
        <f t="shared" si="6"/>
        <v>96259.061047633833</v>
      </c>
      <c r="I17" s="220">
        <f t="shared" si="2"/>
        <v>2296.4127439623699</v>
      </c>
      <c r="J17" s="222">
        <f t="shared" si="8"/>
        <v>475554.27337826323</v>
      </c>
      <c r="K17" s="222">
        <f t="shared" si="0"/>
        <v>2680368.3739865082</v>
      </c>
      <c r="L17" s="223">
        <f t="shared" si="3"/>
        <v>27.845361722987583</v>
      </c>
      <c r="N17" s="418" t="s">
        <v>159</v>
      </c>
      <c r="O17" s="253">
        <f t="shared" ref="O17:Q20" si="10">O10/O3</f>
        <v>2.2967845016976234E-2</v>
      </c>
      <c r="P17" s="253">
        <f t="shared" si="10"/>
        <v>1.1519078473722102E-2</v>
      </c>
      <c r="Q17" s="253">
        <f t="shared" si="10"/>
        <v>1.6945943387295277E-2</v>
      </c>
    </row>
    <row r="18" spans="1:17">
      <c r="B18" s="219" t="s">
        <v>75</v>
      </c>
      <c r="C18" s="262">
        <f>h26_h28死亡数!V17</f>
        <v>212</v>
      </c>
      <c r="D18" s="263">
        <f t="shared" si="1"/>
        <v>70.666666666666671</v>
      </c>
      <c r="E18" s="264">
        <f>h27国調人口!V17</f>
        <v>8796</v>
      </c>
      <c r="F18" s="221">
        <f t="shared" si="4"/>
        <v>8.0339548279521004E-3</v>
      </c>
      <c r="G18" s="221">
        <f t="shared" si="5"/>
        <v>3.9378854298239098E-2</v>
      </c>
      <c r="H18" s="220">
        <f t="shared" si="6"/>
        <v>93962.648303671464</v>
      </c>
      <c r="I18" s="220">
        <f t="shared" si="2"/>
        <v>3700.1414370269631</v>
      </c>
      <c r="J18" s="222">
        <f t="shared" si="8"/>
        <v>460562.88792578992</v>
      </c>
      <c r="K18" s="222">
        <f t="shared" si="0"/>
        <v>2204814.100608245</v>
      </c>
      <c r="L18" s="223">
        <f t="shared" si="3"/>
        <v>23.464793089724939</v>
      </c>
      <c r="N18" s="418" t="s">
        <v>160</v>
      </c>
      <c r="O18" s="253">
        <f t="shared" si="10"/>
        <v>3.7219354064113336E-2</v>
      </c>
      <c r="P18" s="253">
        <f t="shared" si="10"/>
        <v>2.2867874502872292E-2</v>
      </c>
      <c r="Q18" s="253">
        <f t="shared" si="10"/>
        <v>2.9745123985961682E-2</v>
      </c>
    </row>
    <row r="19" spans="1:17">
      <c r="B19" s="219" t="s">
        <v>76</v>
      </c>
      <c r="C19" s="262">
        <f>h26_h28死亡数!V18</f>
        <v>373</v>
      </c>
      <c r="D19" s="263">
        <f t="shared" si="1"/>
        <v>124.33333333333333</v>
      </c>
      <c r="E19" s="264">
        <f>h27国調人口!V18</f>
        <v>10014</v>
      </c>
      <c r="F19" s="221">
        <f t="shared" si="4"/>
        <v>1.2415951001930631E-2</v>
      </c>
      <c r="G19" s="221">
        <f t="shared" si="5"/>
        <v>6.0210818576571047E-2</v>
      </c>
      <c r="H19" s="220">
        <f t="shared" si="6"/>
        <v>90262.5068666445</v>
      </c>
      <c r="I19" s="220">
        <f t="shared" si="2"/>
        <v>5434.7794252140302</v>
      </c>
      <c r="J19" s="222">
        <f t="shared" si="8"/>
        <v>437725.58577018743</v>
      </c>
      <c r="K19" s="222">
        <f t="shared" si="0"/>
        <v>1744251.2126824551</v>
      </c>
      <c r="L19" s="223">
        <f t="shared" si="3"/>
        <v>19.324205290015311</v>
      </c>
      <c r="N19" s="418" t="s">
        <v>1022</v>
      </c>
      <c r="O19" s="253">
        <f t="shared" si="10"/>
        <v>0.15679805521791979</v>
      </c>
      <c r="P19" s="253">
        <f t="shared" si="10"/>
        <v>5.6522408747882336E-2</v>
      </c>
      <c r="Q19" s="253">
        <f t="shared" si="10"/>
        <v>0.10365654587006203</v>
      </c>
    </row>
    <row r="20" spans="1:17">
      <c r="B20" s="219" t="s">
        <v>77</v>
      </c>
      <c r="C20" s="262">
        <f>h26_h28死亡数!V19</f>
        <v>488</v>
      </c>
      <c r="D20" s="263">
        <f t="shared" si="1"/>
        <v>162.66666666666666</v>
      </c>
      <c r="E20" s="264">
        <f>h27国調人口!V19</f>
        <v>8329</v>
      </c>
      <c r="F20" s="221">
        <f t="shared" si="4"/>
        <v>1.9530155680954096E-2</v>
      </c>
      <c r="G20" s="221">
        <f t="shared" si="5"/>
        <v>9.3104895638569829E-2</v>
      </c>
      <c r="H20" s="220">
        <f t="shared" si="6"/>
        <v>84827.72744143047</v>
      </c>
      <c r="I20" s="220">
        <f t="shared" si="2"/>
        <v>7897.8767106914311</v>
      </c>
      <c r="J20" s="222">
        <f t="shared" si="8"/>
        <v>404393.94543042377</v>
      </c>
      <c r="K20" s="222">
        <f t="shared" si="0"/>
        <v>1306525.6269122676</v>
      </c>
      <c r="L20" s="223">
        <f t="shared" si="3"/>
        <v>15.40210573027978</v>
      </c>
      <c r="N20" s="418" t="s">
        <v>1023</v>
      </c>
      <c r="O20" s="253">
        <f t="shared" si="10"/>
        <v>0.56653088934147999</v>
      </c>
      <c r="P20" s="253">
        <f t="shared" si="10"/>
        <v>0.24707462113945905</v>
      </c>
      <c r="Q20" s="253">
        <f t="shared" si="10"/>
        <v>0.36242186542468441</v>
      </c>
    </row>
    <row r="21" spans="1:17">
      <c r="B21" s="219" t="s">
        <v>78</v>
      </c>
      <c r="C21" s="262">
        <f>h26_h28死亡数!V20</f>
        <v>608</v>
      </c>
      <c r="D21" s="263">
        <f t="shared" si="1"/>
        <v>202.66666666666666</v>
      </c>
      <c r="E21" s="264">
        <f>h27国調人口!V20</f>
        <v>5759</v>
      </c>
      <c r="F21" s="221">
        <f t="shared" si="4"/>
        <v>3.5191294784974243E-2</v>
      </c>
      <c r="G21" s="221">
        <f t="shared" si="5"/>
        <v>0.16172793530882587</v>
      </c>
      <c r="H21" s="220">
        <f t="shared" si="6"/>
        <v>76929.850730739039</v>
      </c>
      <c r="I21" s="220">
        <f t="shared" si="2"/>
        <v>12441.705922298599</v>
      </c>
      <c r="J21" s="222">
        <f t="shared" si="8"/>
        <v>353544.98884794873</v>
      </c>
      <c r="K21" s="222">
        <f t="shared" si="0"/>
        <v>902131.68148184393</v>
      </c>
      <c r="L21" s="223">
        <f t="shared" si="3"/>
        <v>11.726679213760349</v>
      </c>
      <c r="N21" s="418" t="s">
        <v>62</v>
      </c>
      <c r="O21" s="253">
        <f>O14/O7</f>
        <v>0.15939854637594186</v>
      </c>
      <c r="P21" s="253">
        <f>P14/P7</f>
        <v>8.8396300191462399E-2</v>
      </c>
      <c r="Q21" s="253">
        <f>Q14/Q7</f>
        <v>0.12014550442029309</v>
      </c>
    </row>
    <row r="22" spans="1:17">
      <c r="B22" s="219" t="s">
        <v>79</v>
      </c>
      <c r="C22" s="262">
        <f>h26_h28死亡数!V21</f>
        <v>754</v>
      </c>
      <c r="D22" s="263">
        <f t="shared" si="1"/>
        <v>251.33333333333334</v>
      </c>
      <c r="E22" s="264">
        <f>h27国調人口!V21</f>
        <v>3481</v>
      </c>
      <c r="F22" s="221">
        <f t="shared" si="4"/>
        <v>7.2201474672029115E-2</v>
      </c>
      <c r="G22" s="221">
        <f t="shared" si="5"/>
        <v>0.30580791693705389</v>
      </c>
      <c r="H22" s="220">
        <f t="shared" si="6"/>
        <v>64488.14480844044</v>
      </c>
      <c r="I22" s="220">
        <f t="shared" si="2"/>
        <v>19720.985231004255</v>
      </c>
      <c r="J22" s="222">
        <f t="shared" si="8"/>
        <v>273138.26096469158</v>
      </c>
      <c r="K22" s="222">
        <f t="shared" si="0"/>
        <v>548586.6926338952</v>
      </c>
      <c r="L22" s="223">
        <f t="shared" si="3"/>
        <v>8.5067835997368348</v>
      </c>
      <c r="N22" s="479" t="s">
        <v>163</v>
      </c>
      <c r="O22" s="479"/>
      <c r="P22" s="479"/>
      <c r="Q22" s="479"/>
    </row>
    <row r="23" spans="1:17">
      <c r="B23" s="219" t="s">
        <v>80</v>
      </c>
      <c r="C23" s="262">
        <f>h26_h28死亡数!V22</f>
        <v>637</v>
      </c>
      <c r="D23" s="263">
        <f t="shared" si="1"/>
        <v>212.33333333333334</v>
      </c>
      <c r="E23" s="264">
        <f>h27国調人口!V22</f>
        <v>1799</v>
      </c>
      <c r="F23" s="221">
        <f t="shared" si="4"/>
        <v>0.11802853437094683</v>
      </c>
      <c r="G23" s="221">
        <f t="shared" si="5"/>
        <v>0.45568352528793188</v>
      </c>
      <c r="H23" s="220">
        <f t="shared" si="6"/>
        <v>44767.159577436185</v>
      </c>
      <c r="I23" s="220">
        <f t="shared" si="2"/>
        <v>20399.657093373524</v>
      </c>
      <c r="J23" s="222">
        <f t="shared" si="8"/>
        <v>172836.65515374712</v>
      </c>
      <c r="K23" s="222">
        <f>J23+K24</f>
        <v>275448.43166920362</v>
      </c>
      <c r="L23" s="223">
        <f t="shared" si="3"/>
        <v>6.1529128555218149</v>
      </c>
      <c r="N23" s="418" t="s">
        <v>158</v>
      </c>
      <c r="O23" s="237" t="s">
        <v>122</v>
      </c>
      <c r="P23" s="237" t="s">
        <v>123</v>
      </c>
      <c r="Q23" s="237" t="s">
        <v>62</v>
      </c>
    </row>
    <row r="24" spans="1:17">
      <c r="B24" s="219" t="s">
        <v>100</v>
      </c>
      <c r="C24" s="262">
        <f>h26_h28死亡数!V23</f>
        <v>436</v>
      </c>
      <c r="D24" s="263">
        <f t="shared" si="1"/>
        <v>145.33333333333334</v>
      </c>
      <c r="E24" s="264">
        <f>h27国調人口!V23</f>
        <v>612</v>
      </c>
      <c r="F24" s="221">
        <f t="shared" si="4"/>
        <v>0.23747276688453162</v>
      </c>
      <c r="G24" s="221">
        <f t="shared" si="5"/>
        <v>0.74504442925495562</v>
      </c>
      <c r="H24" s="220">
        <f t="shared" si="6"/>
        <v>24367.502484062661</v>
      </c>
      <c r="I24" s="220">
        <f t="shared" si="2"/>
        <v>24367.502484062661</v>
      </c>
      <c r="J24" s="222">
        <f>H24/F24</f>
        <v>102611.77651545651</v>
      </c>
      <c r="K24" s="222">
        <f>J24</f>
        <v>102611.77651545651</v>
      </c>
      <c r="L24" s="223">
        <f t="shared" si="3"/>
        <v>4.2110091743119265</v>
      </c>
      <c r="N24" s="418" t="s">
        <v>159</v>
      </c>
      <c r="O24" s="253">
        <f>1-O17</f>
        <v>0.97703215498302376</v>
      </c>
      <c r="P24" s="253">
        <f>1-P17</f>
        <v>0.98848092152627787</v>
      </c>
      <c r="Q24" s="253">
        <f>1-Q17</f>
        <v>0.98305405661270473</v>
      </c>
    </row>
    <row r="25" spans="1:17">
      <c r="B25" s="265" t="s">
        <v>101</v>
      </c>
      <c r="C25" s="266">
        <f>SUM(C5:C24)</f>
        <v>3807</v>
      </c>
      <c r="D25" s="266">
        <f>SUM(D5:D24)</f>
        <v>1268.9999999999998</v>
      </c>
      <c r="E25" s="266">
        <f>SUM(E5:E24)</f>
        <v>131170</v>
      </c>
      <c r="F25" s="267"/>
      <c r="G25" s="267"/>
      <c r="H25" s="266"/>
      <c r="I25" s="266"/>
      <c r="J25" s="268"/>
      <c r="K25" s="268"/>
      <c r="L25" s="269"/>
      <c r="N25" s="418" t="s">
        <v>160</v>
      </c>
      <c r="O25" s="253">
        <f t="shared" ref="O25:Q27" si="11">1-O18</f>
        <v>0.96278064593588664</v>
      </c>
      <c r="P25" s="253">
        <f t="shared" si="11"/>
        <v>0.97713212549712769</v>
      </c>
      <c r="Q25" s="253">
        <f t="shared" si="11"/>
        <v>0.97025487601403837</v>
      </c>
    </row>
    <row r="26" spans="1:17">
      <c r="A26" s="265"/>
      <c r="B26" s="265"/>
      <c r="C26" s="226"/>
      <c r="D26" s="226"/>
      <c r="E26" s="266"/>
      <c r="F26" s="267"/>
      <c r="G26" s="267"/>
      <c r="H26" s="266"/>
      <c r="I26" s="266"/>
      <c r="J26" s="268"/>
      <c r="K26" s="268"/>
      <c r="L26" s="269"/>
      <c r="N26" s="418" t="s">
        <v>1022</v>
      </c>
      <c r="O26" s="253">
        <f t="shared" si="11"/>
        <v>0.84320194478208021</v>
      </c>
      <c r="P26" s="253">
        <f t="shared" si="11"/>
        <v>0.94347759125211761</v>
      </c>
      <c r="Q26" s="253">
        <f t="shared" si="11"/>
        <v>0.89634345412993799</v>
      </c>
    </row>
    <row r="27" spans="1:17">
      <c r="A27" s="225" t="s">
        <v>102</v>
      </c>
      <c r="B27" s="225" t="s">
        <v>85</v>
      </c>
      <c r="C27" s="254">
        <f>h26_h28死亡数!V28</f>
        <v>10</v>
      </c>
      <c r="D27" s="226">
        <f>SUM(C27:C27)/3</f>
        <v>3.3333333333333335</v>
      </c>
      <c r="E27" s="254">
        <f>h27国調人口!V28</f>
        <v>1020</v>
      </c>
      <c r="F27" s="227">
        <f t="shared" si="4"/>
        <v>3.2679738562091504E-3</v>
      </c>
      <c r="G27" s="227">
        <f>D53</f>
        <v>3.0883261272390363E-3</v>
      </c>
      <c r="H27" s="226">
        <v>100000</v>
      </c>
      <c r="I27" s="226">
        <f>H27-H28</f>
        <v>308.83261272391246</v>
      </c>
      <c r="J27" s="242">
        <f>H28+I27/2</f>
        <v>99845.583693638036</v>
      </c>
      <c r="K27" s="242">
        <f t="shared" ref="K27:K44" si="12">J27+K28</f>
        <v>8673142.78266293</v>
      </c>
      <c r="L27" s="228">
        <f>K27/H27</f>
        <v>86.7314278266293</v>
      </c>
      <c r="N27" s="418" t="s">
        <v>1023</v>
      </c>
      <c r="O27" s="253">
        <f t="shared" si="11"/>
        <v>0.43346911065852001</v>
      </c>
      <c r="P27" s="253">
        <f t="shared" si="11"/>
        <v>0.75292537886054101</v>
      </c>
      <c r="Q27" s="253">
        <f t="shared" si="11"/>
        <v>0.63757813457531554</v>
      </c>
    </row>
    <row r="28" spans="1:17">
      <c r="A28" s="245"/>
      <c r="B28" s="245" t="s">
        <v>86</v>
      </c>
      <c r="C28" s="255">
        <f>h26_h28死亡数!V29</f>
        <v>2</v>
      </c>
      <c r="D28" s="250">
        <f t="shared" ref="D28:D46" si="13">SUM(C28:C28)/3</f>
        <v>0.66666666666666663</v>
      </c>
      <c r="E28" s="255">
        <f>h27国調人口!V29</f>
        <v>4541</v>
      </c>
      <c r="F28" s="249">
        <f t="shared" si="4"/>
        <v>1.4681054099684355E-4</v>
      </c>
      <c r="G28" s="249">
        <f>F28*4/(1+2*F28)</f>
        <v>5.8706978792103903E-4</v>
      </c>
      <c r="H28" s="250">
        <f>(1-G27)*H27</f>
        <v>99691.167387276088</v>
      </c>
      <c r="I28" s="250">
        <f t="shared" ref="I28:I46" si="14">H28-H29</f>
        <v>58.525672495641629</v>
      </c>
      <c r="J28" s="251">
        <f>(H29+I28/2)*4</f>
        <v>398647.6182041131</v>
      </c>
      <c r="K28" s="251">
        <f t="shared" si="12"/>
        <v>8573297.1989692915</v>
      </c>
      <c r="L28" s="252">
        <f t="shared" ref="L28:L46" si="15">K28/H28</f>
        <v>85.998563600565575</v>
      </c>
      <c r="N28" s="418" t="s">
        <v>62</v>
      </c>
      <c r="O28" s="253">
        <f>1-O21</f>
        <v>0.84060145362405814</v>
      </c>
      <c r="P28" s="253">
        <f>1-P21</f>
        <v>0.91160369980853762</v>
      </c>
      <c r="Q28" s="253">
        <f>1-Q21</f>
        <v>0.87985449557970696</v>
      </c>
    </row>
    <row r="29" spans="1:17">
      <c r="A29" s="245"/>
      <c r="B29" s="245" t="s">
        <v>84</v>
      </c>
      <c r="C29" s="255">
        <f>h26_h28死亡数!V30</f>
        <v>2</v>
      </c>
      <c r="D29" s="250">
        <f t="shared" si="13"/>
        <v>0.66666666666666663</v>
      </c>
      <c r="E29" s="255">
        <f>h27国調人口!V30</f>
        <v>5971</v>
      </c>
      <c r="F29" s="249">
        <f t="shared" si="4"/>
        <v>1.1165075643387484E-4</v>
      </c>
      <c r="G29" s="249">
        <f t="shared" si="5"/>
        <v>5.5809800200915275E-4</v>
      </c>
      <c r="H29" s="250">
        <f t="shared" ref="H29:H46" si="16">(1-G28)*H28</f>
        <v>99632.641714780446</v>
      </c>
      <c r="I29" s="250">
        <f t="shared" si="14"/>
        <v>55.604778275912395</v>
      </c>
      <c r="J29" s="251">
        <f>(H30+I29/2)*5</f>
        <v>498024.19662821246</v>
      </c>
      <c r="K29" s="251">
        <f t="shared" si="12"/>
        <v>8174649.5807651784</v>
      </c>
      <c r="L29" s="252">
        <f t="shared" si="15"/>
        <v>82.047905586673551</v>
      </c>
      <c r="N29" s="219" t="s">
        <v>164</v>
      </c>
    </row>
    <row r="30" spans="1:17">
      <c r="A30" s="245"/>
      <c r="B30" s="245" t="s">
        <v>65</v>
      </c>
      <c r="C30" s="255">
        <f>h26_h28死亡数!V31</f>
        <v>4</v>
      </c>
      <c r="D30" s="250">
        <f t="shared" si="13"/>
        <v>1.3333333333333333</v>
      </c>
      <c r="E30" s="255">
        <f>h27国調人口!V31</f>
        <v>6382</v>
      </c>
      <c r="F30" s="249">
        <f t="shared" si="4"/>
        <v>2.0892092343048155E-4</v>
      </c>
      <c r="G30" s="249">
        <f t="shared" si="5"/>
        <v>1.0440593025683857E-3</v>
      </c>
      <c r="H30" s="250">
        <f t="shared" si="16"/>
        <v>99577.036936504534</v>
      </c>
      <c r="I30" s="250">
        <f t="shared" si="14"/>
        <v>103.96433173575497</v>
      </c>
      <c r="J30" s="251">
        <f t="shared" ref="J30:J45" si="17">(H31+I30/2)*5</f>
        <v>497625.27385318332</v>
      </c>
      <c r="K30" s="251">
        <f t="shared" si="12"/>
        <v>7676625.3841369655</v>
      </c>
      <c r="L30" s="252">
        <f t="shared" si="15"/>
        <v>77.092325904736242</v>
      </c>
      <c r="N30" s="256" t="s">
        <v>158</v>
      </c>
      <c r="O30" s="237" t="s">
        <v>97</v>
      </c>
      <c r="P30" s="237" t="s">
        <v>98</v>
      </c>
      <c r="Q30" s="219"/>
    </row>
    <row r="31" spans="1:17">
      <c r="A31" s="245"/>
      <c r="B31" s="245" t="s">
        <v>66</v>
      </c>
      <c r="C31" s="255">
        <f>h26_h28死亡数!V32</f>
        <v>1</v>
      </c>
      <c r="D31" s="250">
        <f t="shared" si="13"/>
        <v>0.33333333333333331</v>
      </c>
      <c r="E31" s="255">
        <f>h27国調人口!V32</f>
        <v>6817</v>
      </c>
      <c r="F31" s="249">
        <f t="shared" si="4"/>
        <v>4.8897364432057112E-5</v>
      </c>
      <c r="G31" s="249">
        <f t="shared" si="5"/>
        <v>2.4445693891021096E-4</v>
      </c>
      <c r="H31" s="250">
        <f t="shared" si="16"/>
        <v>99473.072604768779</v>
      </c>
      <c r="I31" s="250">
        <f t="shared" si="14"/>
        <v>24.316882832950796</v>
      </c>
      <c r="J31" s="251">
        <f t="shared" si="17"/>
        <v>497304.57081676158</v>
      </c>
      <c r="K31" s="251">
        <f t="shared" si="12"/>
        <v>7179000.1102837818</v>
      </c>
      <c r="L31" s="252">
        <f t="shared" si="15"/>
        <v>72.170286111576473</v>
      </c>
      <c r="N31" s="418" t="s">
        <v>159</v>
      </c>
      <c r="O31" s="237">
        <f>J19*O24</f>
        <v>427671.97235625261</v>
      </c>
      <c r="P31" s="237">
        <f>SUM(O31,P32)</f>
        <v>1352919.8442899804</v>
      </c>
      <c r="Q31" s="219"/>
    </row>
    <row r="32" spans="1:17">
      <c r="A32" s="245"/>
      <c r="B32" s="245" t="s">
        <v>67</v>
      </c>
      <c r="C32" s="255">
        <f>h26_h28死亡数!V33</f>
        <v>3</v>
      </c>
      <c r="D32" s="250">
        <f t="shared" si="13"/>
        <v>1</v>
      </c>
      <c r="E32" s="255">
        <f>h27国調人口!V33</f>
        <v>5943</v>
      </c>
      <c r="F32" s="249">
        <f t="shared" si="4"/>
        <v>1.6826518593303046E-4</v>
      </c>
      <c r="G32" s="249">
        <f t="shared" si="5"/>
        <v>8.4097216382137752E-4</v>
      </c>
      <c r="H32" s="250">
        <f t="shared" si="16"/>
        <v>99448.755721935828</v>
      </c>
      <c r="I32" s="250">
        <f t="shared" si="14"/>
        <v>83.633635288817459</v>
      </c>
      <c r="J32" s="251">
        <f t="shared" si="17"/>
        <v>497034.69452145713</v>
      </c>
      <c r="K32" s="251">
        <f t="shared" si="12"/>
        <v>6681695.53946702</v>
      </c>
      <c r="L32" s="252">
        <f t="shared" si="15"/>
        <v>67.187321660910541</v>
      </c>
      <c r="N32" s="418" t="s">
        <v>160</v>
      </c>
      <c r="O32" s="237">
        <f>J20*O25</f>
        <v>389342.66399406508</v>
      </c>
      <c r="P32" s="237">
        <f>SUM(O32,P33)</f>
        <v>925247.87193372776</v>
      </c>
      <c r="Q32" s="219"/>
    </row>
    <row r="33" spans="1:17">
      <c r="A33" s="245"/>
      <c r="B33" s="245" t="s">
        <v>68</v>
      </c>
      <c r="C33" s="255">
        <f>h26_h28死亡数!V34</f>
        <v>4</v>
      </c>
      <c r="D33" s="250">
        <f t="shared" si="13"/>
        <v>1.3333333333333333</v>
      </c>
      <c r="E33" s="255">
        <f>h27国調人口!V34</f>
        <v>6665</v>
      </c>
      <c r="F33" s="249">
        <f t="shared" si="4"/>
        <v>2.0005001250312577E-4</v>
      </c>
      <c r="G33" s="249">
        <f t="shared" si="5"/>
        <v>9.9975006248437877E-4</v>
      </c>
      <c r="H33" s="250">
        <f t="shared" si="16"/>
        <v>99365.12208664701</v>
      </c>
      <c r="I33" s="250">
        <f t="shared" si="14"/>
        <v>99.340287014900241</v>
      </c>
      <c r="J33" s="251">
        <f t="shared" si="17"/>
        <v>496577.25971569779</v>
      </c>
      <c r="K33" s="251">
        <f t="shared" si="12"/>
        <v>6184660.844945563</v>
      </c>
      <c r="L33" s="252">
        <f t="shared" si="15"/>
        <v>62.241767685370526</v>
      </c>
      <c r="N33" s="418" t="s">
        <v>1022</v>
      </c>
      <c r="O33" s="237">
        <f>J21*O26</f>
        <v>298109.8221645492</v>
      </c>
      <c r="P33" s="237">
        <f t="shared" ref="P33:P34" si="18">SUM(O33,P34)</f>
        <v>535905.20793966262</v>
      </c>
      <c r="Q33" s="219"/>
    </row>
    <row r="34" spans="1:17">
      <c r="A34" s="245"/>
      <c r="B34" s="245" t="s">
        <v>69</v>
      </c>
      <c r="C34" s="255">
        <f>h26_h28死亡数!V35</f>
        <v>10</v>
      </c>
      <c r="D34" s="250">
        <f t="shared" si="13"/>
        <v>3.3333333333333335</v>
      </c>
      <c r="E34" s="255">
        <f>h27国調人口!V35</f>
        <v>7666</v>
      </c>
      <c r="F34" s="249">
        <f t="shared" si="4"/>
        <v>4.3482041916688408E-4</v>
      </c>
      <c r="G34" s="249">
        <f t="shared" si="5"/>
        <v>2.1717413021760845E-3</v>
      </c>
      <c r="H34" s="250">
        <f t="shared" si="16"/>
        <v>99265.78179963211</v>
      </c>
      <c r="I34" s="250">
        <f t="shared" si="14"/>
        <v>215.57959822706471</v>
      </c>
      <c r="J34" s="251">
        <f t="shared" si="17"/>
        <v>495789.96000259288</v>
      </c>
      <c r="K34" s="251">
        <f t="shared" si="12"/>
        <v>5688083.5852298653</v>
      </c>
      <c r="L34" s="252">
        <f t="shared" si="15"/>
        <v>57.301554293011634</v>
      </c>
      <c r="N34" s="418" t="s">
        <v>1023</v>
      </c>
      <c r="O34" s="237">
        <f>SUM(J22:J24)*O27</f>
        <v>237795.38577511342</v>
      </c>
      <c r="P34" s="237">
        <f t="shared" si="18"/>
        <v>237795.38577511342</v>
      </c>
      <c r="Q34" s="219"/>
    </row>
    <row r="35" spans="1:17">
      <c r="A35" s="245"/>
      <c r="B35" s="245" t="s">
        <v>70</v>
      </c>
      <c r="C35" s="255">
        <f>h26_h28死亡数!V36</f>
        <v>19</v>
      </c>
      <c r="D35" s="250">
        <f t="shared" si="13"/>
        <v>6.333333333333333</v>
      </c>
      <c r="E35" s="255">
        <f>h27国調人口!V36</f>
        <v>8737</v>
      </c>
      <c r="F35" s="249">
        <f t="shared" si="4"/>
        <v>7.2488649803517603E-4</v>
      </c>
      <c r="G35" s="249">
        <f t="shared" si="5"/>
        <v>3.6178761163051963E-3</v>
      </c>
      <c r="H35" s="250">
        <f t="shared" si="16"/>
        <v>99050.202201405045</v>
      </c>
      <c r="I35" s="250">
        <f t="shared" si="14"/>
        <v>358.35136085965496</v>
      </c>
      <c r="J35" s="251">
        <f t="shared" si="17"/>
        <v>494355.13260487613</v>
      </c>
      <c r="K35" s="251">
        <f t="shared" si="12"/>
        <v>5192293.6252272725</v>
      </c>
      <c r="L35" s="252">
        <f t="shared" si="15"/>
        <v>52.420828123797804</v>
      </c>
      <c r="N35" s="219" t="s">
        <v>165</v>
      </c>
      <c r="Q35" s="219"/>
    </row>
    <row r="36" spans="1:17">
      <c r="A36" s="245"/>
      <c r="B36" s="245" t="s">
        <v>71</v>
      </c>
      <c r="C36" s="255">
        <f>h26_h28死亡数!V37</f>
        <v>13</v>
      </c>
      <c r="D36" s="250">
        <f t="shared" si="13"/>
        <v>4.333333333333333</v>
      </c>
      <c r="E36" s="255">
        <f>h27国調人口!V37</f>
        <v>10830</v>
      </c>
      <c r="F36" s="249">
        <f t="shared" si="4"/>
        <v>4.0012311480455524E-4</v>
      </c>
      <c r="G36" s="249">
        <f t="shared" si="5"/>
        <v>1.9986163425320933E-3</v>
      </c>
      <c r="H36" s="250">
        <f t="shared" si="16"/>
        <v>98691.85084054539</v>
      </c>
      <c r="I36" s="250">
        <f t="shared" si="14"/>
        <v>197.24714596464764</v>
      </c>
      <c r="J36" s="251">
        <f t="shared" si="17"/>
        <v>492966.13633781532</v>
      </c>
      <c r="K36" s="251">
        <f t="shared" si="12"/>
        <v>4697938.492622396</v>
      </c>
      <c r="L36" s="252">
        <f t="shared" si="15"/>
        <v>47.602091283228326</v>
      </c>
      <c r="N36" s="256" t="s">
        <v>158</v>
      </c>
      <c r="O36" s="237" t="s">
        <v>97</v>
      </c>
      <c r="P36" s="237" t="s">
        <v>98</v>
      </c>
      <c r="Q36" s="219"/>
    </row>
    <row r="37" spans="1:17">
      <c r="A37" s="245"/>
      <c r="B37" s="245" t="s">
        <v>72</v>
      </c>
      <c r="C37" s="255">
        <f>h26_h28死亡数!V38</f>
        <v>25</v>
      </c>
      <c r="D37" s="250">
        <f t="shared" si="13"/>
        <v>8.3333333333333339</v>
      </c>
      <c r="E37" s="255">
        <f>h27国調人口!V38</f>
        <v>9209</v>
      </c>
      <c r="F37" s="249">
        <f t="shared" si="4"/>
        <v>9.0491186158468174E-4</v>
      </c>
      <c r="G37" s="249">
        <f t="shared" si="5"/>
        <v>4.5143465934740614E-3</v>
      </c>
      <c r="H37" s="250">
        <f t="shared" si="16"/>
        <v>98494.603694580743</v>
      </c>
      <c r="I37" s="250">
        <f t="shared" si="14"/>
        <v>444.6387786642008</v>
      </c>
      <c r="J37" s="251">
        <f t="shared" si="17"/>
        <v>491361.42152624321</v>
      </c>
      <c r="K37" s="251">
        <f t="shared" si="12"/>
        <v>4204972.3562845811</v>
      </c>
      <c r="L37" s="252">
        <f t="shared" si="15"/>
        <v>42.692413579566924</v>
      </c>
      <c r="N37" s="418" t="s">
        <v>159</v>
      </c>
      <c r="O37" s="237">
        <f>J41*P24</f>
        <v>459921.72519051086</v>
      </c>
      <c r="P37" s="237">
        <f>SUM(O37,P38)</f>
        <v>1998906.8720750087</v>
      </c>
      <c r="Q37" s="219"/>
    </row>
    <row r="38" spans="1:17">
      <c r="A38" s="245"/>
      <c r="B38" s="245" t="s">
        <v>73</v>
      </c>
      <c r="C38" s="255">
        <f>h26_h28死亡数!V39</f>
        <v>50</v>
      </c>
      <c r="D38" s="250">
        <f t="shared" si="13"/>
        <v>16.666666666666668</v>
      </c>
      <c r="E38" s="255">
        <f>h27国調人口!V39</f>
        <v>8281</v>
      </c>
      <c r="F38" s="249">
        <f t="shared" si="4"/>
        <v>2.0126393752767382E-3</v>
      </c>
      <c r="G38" s="249">
        <f t="shared" si="5"/>
        <v>1.0012816404998398E-2</v>
      </c>
      <c r="H38" s="250">
        <f t="shared" si="16"/>
        <v>98049.964915916542</v>
      </c>
      <c r="I38" s="250">
        <f t="shared" si="14"/>
        <v>981.75629721960286</v>
      </c>
      <c r="J38" s="251">
        <f t="shared" si="17"/>
        <v>487795.43383653369</v>
      </c>
      <c r="K38" s="251">
        <f t="shared" si="12"/>
        <v>3713610.9347583377</v>
      </c>
      <c r="L38" s="252">
        <f t="shared" si="15"/>
        <v>37.874678873602569</v>
      </c>
      <c r="N38" s="418" t="s">
        <v>160</v>
      </c>
      <c r="O38" s="237">
        <f>J42*P25</f>
        <v>439863.92218529893</v>
      </c>
      <c r="P38" s="237">
        <f>SUM(O38,P39)</f>
        <v>1538985.1468844977</v>
      </c>
      <c r="Q38" s="219"/>
    </row>
    <row r="39" spans="1:17">
      <c r="A39" s="245"/>
      <c r="B39" s="245" t="s">
        <v>74</v>
      </c>
      <c r="C39" s="255">
        <f>h26_h28死亡数!V40</f>
        <v>58</v>
      </c>
      <c r="D39" s="250">
        <f t="shared" si="13"/>
        <v>19.333333333333332</v>
      </c>
      <c r="E39" s="255">
        <f>h27国調人口!V40</f>
        <v>7774</v>
      </c>
      <c r="F39" s="249">
        <f t="shared" si="4"/>
        <v>2.4869222193636908E-3</v>
      </c>
      <c r="G39" s="249">
        <f t="shared" si="5"/>
        <v>1.2357779008820898E-2</v>
      </c>
      <c r="H39" s="250">
        <f t="shared" si="16"/>
        <v>97068.208618696939</v>
      </c>
      <c r="I39" s="250">
        <f t="shared" si="14"/>
        <v>1199.5474708919792</v>
      </c>
      <c r="J39" s="251">
        <f t="shared" si="17"/>
        <v>482342.17441625474</v>
      </c>
      <c r="K39" s="251">
        <f t="shared" si="12"/>
        <v>3225815.500921804</v>
      </c>
      <c r="L39" s="252">
        <f t="shared" si="15"/>
        <v>33.23246144979808</v>
      </c>
      <c r="N39" s="418" t="s">
        <v>1022</v>
      </c>
      <c r="O39" s="237">
        <f>J43*P26</f>
        <v>398734.00522588816</v>
      </c>
      <c r="P39" s="237">
        <f t="shared" ref="P39:P40" si="19">SUM(O39,P40)</f>
        <v>1099121.2246991987</v>
      </c>
    </row>
    <row r="40" spans="1:17">
      <c r="A40" s="245"/>
      <c r="B40" s="245" t="s">
        <v>75</v>
      </c>
      <c r="C40" s="255">
        <f>h26_h28死亡数!V41</f>
        <v>98</v>
      </c>
      <c r="D40" s="250">
        <f t="shared" si="13"/>
        <v>32.666666666666664</v>
      </c>
      <c r="E40" s="255">
        <f>h27国調人口!V41</f>
        <v>9346</v>
      </c>
      <c r="F40" s="249">
        <f t="shared" si="4"/>
        <v>3.495256437691704E-3</v>
      </c>
      <c r="G40" s="249">
        <f t="shared" si="5"/>
        <v>1.7324894813138633E-2</v>
      </c>
      <c r="H40" s="250">
        <f t="shared" si="16"/>
        <v>95868.66114780496</v>
      </c>
      <c r="I40" s="250">
        <f t="shared" si="14"/>
        <v>1660.9144702621415</v>
      </c>
      <c r="J40" s="251">
        <f t="shared" si="17"/>
        <v>475191.01956336945</v>
      </c>
      <c r="K40" s="251">
        <f t="shared" si="12"/>
        <v>2743473.3265055493</v>
      </c>
      <c r="L40" s="252">
        <f t="shared" si="15"/>
        <v>28.616998439936644</v>
      </c>
      <c r="N40" s="418" t="s">
        <v>1023</v>
      </c>
      <c r="O40" s="237">
        <f>SUM(J44:J46)*P27</f>
        <v>700387.21947331063</v>
      </c>
      <c r="P40" s="237">
        <f t="shared" si="19"/>
        <v>700387.21947331063</v>
      </c>
    </row>
    <row r="41" spans="1:17">
      <c r="A41" s="245"/>
      <c r="B41" s="245" t="s">
        <v>76</v>
      </c>
      <c r="C41" s="255">
        <f>h26_h28死亡数!V42</f>
        <v>165</v>
      </c>
      <c r="D41" s="250">
        <f t="shared" si="13"/>
        <v>55</v>
      </c>
      <c r="E41" s="255">
        <f>h27国調人口!V42</f>
        <v>11112</v>
      </c>
      <c r="F41" s="249">
        <f t="shared" si="4"/>
        <v>4.949604031677466E-3</v>
      </c>
      <c r="G41" s="249">
        <f t="shared" si="5"/>
        <v>2.4445530912485001E-2</v>
      </c>
      <c r="H41" s="250">
        <f t="shared" si="16"/>
        <v>94207.746677542818</v>
      </c>
      <c r="I41" s="250">
        <f t="shared" si="14"/>
        <v>2302.9583836014353</v>
      </c>
      <c r="J41" s="251">
        <f t="shared" si="17"/>
        <v>465281.33742871054</v>
      </c>
      <c r="K41" s="251">
        <f t="shared" si="12"/>
        <v>2268282.3069421798</v>
      </c>
      <c r="L41" s="252">
        <f t="shared" si="15"/>
        <v>24.077449964981398</v>
      </c>
      <c r="N41" s="219" t="s">
        <v>166</v>
      </c>
    </row>
    <row r="42" spans="1:17">
      <c r="A42" s="245"/>
      <c r="B42" s="245" t="s">
        <v>77</v>
      </c>
      <c r="C42" s="255">
        <f>h26_h28死亡数!V43</f>
        <v>226</v>
      </c>
      <c r="D42" s="250">
        <f t="shared" si="13"/>
        <v>75.333333333333329</v>
      </c>
      <c r="E42" s="255">
        <f>h27国調人口!V43</f>
        <v>9052</v>
      </c>
      <c r="F42" s="249">
        <f t="shared" si="4"/>
        <v>8.3222860509647948E-3</v>
      </c>
      <c r="G42" s="249">
        <f t="shared" si="5"/>
        <v>4.0763320226543047E-2</v>
      </c>
      <c r="H42" s="250">
        <f t="shared" si="16"/>
        <v>91904.788293941383</v>
      </c>
      <c r="I42" s="250">
        <f t="shared" si="14"/>
        <v>3746.344315578579</v>
      </c>
      <c r="J42" s="251">
        <f t="shared" si="17"/>
        <v>450158.08068076044</v>
      </c>
      <c r="K42" s="251">
        <f t="shared" si="12"/>
        <v>1803000.9695134694</v>
      </c>
      <c r="L42" s="252">
        <f t="shared" si="15"/>
        <v>19.618139631059115</v>
      </c>
      <c r="N42" s="420"/>
      <c r="O42" s="256" t="s">
        <v>122</v>
      </c>
      <c r="P42" s="256" t="s">
        <v>123</v>
      </c>
    </row>
    <row r="43" spans="1:17">
      <c r="A43" s="245"/>
      <c r="B43" s="245" t="s">
        <v>78</v>
      </c>
      <c r="C43" s="255">
        <f>h26_h28死亡数!V44</f>
        <v>335</v>
      </c>
      <c r="D43" s="250">
        <f t="shared" si="13"/>
        <v>111.66666666666667</v>
      </c>
      <c r="E43" s="255">
        <f>h27国調人口!V44</f>
        <v>6493</v>
      </c>
      <c r="F43" s="249">
        <f t="shared" si="4"/>
        <v>1.7198008111299349E-2</v>
      </c>
      <c r="G43" s="249">
        <f t="shared" si="5"/>
        <v>8.2445303078778343E-2</v>
      </c>
      <c r="H43" s="250">
        <f t="shared" si="16"/>
        <v>88158.443978362804</v>
      </c>
      <c r="I43" s="250">
        <f t="shared" si="14"/>
        <v>7268.2496327496337</v>
      </c>
      <c r="J43" s="251">
        <f t="shared" si="17"/>
        <v>422621.5958099399</v>
      </c>
      <c r="K43" s="251">
        <f t="shared" si="12"/>
        <v>1352842.8888327088</v>
      </c>
      <c r="L43" s="252">
        <f t="shared" si="15"/>
        <v>15.345584923943806</v>
      </c>
      <c r="N43" s="256" t="s">
        <v>167</v>
      </c>
      <c r="O43" s="257">
        <f>L19</f>
        <v>19.324205290015311</v>
      </c>
      <c r="P43" s="257">
        <f>L41</f>
        <v>24.077449964981398</v>
      </c>
      <c r="Q43" s="222" t="s">
        <v>168</v>
      </c>
    </row>
    <row r="44" spans="1:17">
      <c r="A44" s="245"/>
      <c r="B44" s="245" t="s">
        <v>79</v>
      </c>
      <c r="C44" s="255">
        <f>h26_h28死亡数!V45</f>
        <v>552</v>
      </c>
      <c r="D44" s="250">
        <f t="shared" si="13"/>
        <v>184</v>
      </c>
      <c r="E44" s="255">
        <f>h27国調人口!V45</f>
        <v>5194</v>
      </c>
      <c r="F44" s="249">
        <f t="shared" si="4"/>
        <v>3.542549095109742E-2</v>
      </c>
      <c r="G44" s="249">
        <f t="shared" si="5"/>
        <v>0.16271666077113547</v>
      </c>
      <c r="H44" s="250">
        <f t="shared" si="16"/>
        <v>80890.19434561317</v>
      </c>
      <c r="I44" s="250">
        <f t="shared" si="14"/>
        <v>13162.18231304636</v>
      </c>
      <c r="J44" s="251">
        <f t="shared" si="17"/>
        <v>371545.51594544994</v>
      </c>
      <c r="K44" s="251">
        <f t="shared" si="12"/>
        <v>930221.2930227688</v>
      </c>
      <c r="L44" s="252">
        <f t="shared" si="15"/>
        <v>11.499802918611932</v>
      </c>
      <c r="N44" s="256" t="s">
        <v>169</v>
      </c>
      <c r="O44" s="258">
        <f>P31/H19</f>
        <v>14.988724457750871</v>
      </c>
      <c r="P44" s="258">
        <f>P37/H41</f>
        <v>21.218073274981609</v>
      </c>
      <c r="Q44" s="222" t="s">
        <v>170</v>
      </c>
    </row>
    <row r="45" spans="1:17">
      <c r="A45" s="245"/>
      <c r="B45" s="245" t="s">
        <v>80</v>
      </c>
      <c r="C45" s="255">
        <f>h26_h28死亡数!V46</f>
        <v>716</v>
      </c>
      <c r="D45" s="250">
        <f t="shared" si="13"/>
        <v>238.66666666666666</v>
      </c>
      <c r="E45" s="255">
        <f>h27国調人口!V46</f>
        <v>3224</v>
      </c>
      <c r="F45" s="249">
        <f t="shared" si="4"/>
        <v>7.402812241521918E-2</v>
      </c>
      <c r="G45" s="249">
        <f t="shared" si="5"/>
        <v>0.31233641598324896</v>
      </c>
      <c r="H45" s="250">
        <f t="shared" si="16"/>
        <v>67728.01203256681</v>
      </c>
      <c r="I45" s="250">
        <f t="shared" si="14"/>
        <v>21153.924539922271</v>
      </c>
      <c r="J45" s="251">
        <f t="shared" si="17"/>
        <v>285755.24881302839</v>
      </c>
      <c r="K45" s="251">
        <f>J45+K46</f>
        <v>558675.77707731887</v>
      </c>
      <c r="L45" s="252">
        <f t="shared" si="15"/>
        <v>8.24881404770424</v>
      </c>
      <c r="N45" s="256" t="s">
        <v>171</v>
      </c>
      <c r="O45" s="257">
        <f>O43-O44</f>
        <v>4.3354808322644391</v>
      </c>
      <c r="P45" s="257">
        <f>P43-P44</f>
        <v>2.8593766899997881</v>
      </c>
      <c r="Q45" s="222" t="s">
        <v>172</v>
      </c>
    </row>
    <row r="46" spans="1:17">
      <c r="A46" s="245"/>
      <c r="B46" s="245" t="s">
        <v>100</v>
      </c>
      <c r="C46" s="531">
        <f>h26_h28死亡数!V47</f>
        <v>1028</v>
      </c>
      <c r="D46" s="234">
        <f t="shared" si="13"/>
        <v>342.66666666666669</v>
      </c>
      <c r="E46" s="255">
        <f>h27国調人口!V47</f>
        <v>2008</v>
      </c>
      <c r="F46" s="249">
        <f t="shared" si="4"/>
        <v>0.1706507304116866</v>
      </c>
      <c r="G46" s="249">
        <f t="shared" si="5"/>
        <v>0.59809169187805455</v>
      </c>
      <c r="H46" s="250">
        <f t="shared" si="16"/>
        <v>46574.087492644539</v>
      </c>
      <c r="I46" s="250">
        <f t="shared" si="14"/>
        <v>46574.087492644539</v>
      </c>
      <c r="J46" s="251">
        <f>I46/F46</f>
        <v>272920.52826429054</v>
      </c>
      <c r="K46" s="251">
        <f>J46</f>
        <v>272920.52826429054</v>
      </c>
      <c r="L46" s="252">
        <f t="shared" si="15"/>
        <v>5.8599221789883265</v>
      </c>
      <c r="N46" s="256" t="s">
        <v>173</v>
      </c>
      <c r="O46" s="257">
        <f>L5</f>
        <v>81.220710640687486</v>
      </c>
      <c r="P46" s="257">
        <f>L27</f>
        <v>86.7314278266293</v>
      </c>
      <c r="Q46" s="222" t="s">
        <v>174</v>
      </c>
    </row>
    <row r="47" spans="1:17">
      <c r="A47" s="229"/>
      <c r="B47" s="265" t="s">
        <v>101</v>
      </c>
      <c r="C47" s="234">
        <f>SUM(C27:C46)</f>
        <v>3321</v>
      </c>
      <c r="D47" s="234">
        <f>SUM(D27:D46)</f>
        <v>1107</v>
      </c>
      <c r="E47" s="266">
        <f>SUM(E27:E46)</f>
        <v>136265</v>
      </c>
      <c r="F47" s="267"/>
      <c r="G47" s="267"/>
      <c r="H47" s="266"/>
      <c r="I47" s="265"/>
      <c r="J47" s="268"/>
      <c r="K47" s="268"/>
      <c r="L47" s="269"/>
      <c r="N47" s="256" t="s">
        <v>175</v>
      </c>
      <c r="O47" s="257">
        <f>O46-O45</f>
        <v>76.885229808423048</v>
      </c>
      <c r="P47" s="257">
        <f>P46-P45</f>
        <v>83.872051136629509</v>
      </c>
      <c r="Q47" s="222" t="s">
        <v>176</v>
      </c>
    </row>
    <row r="50" spans="1:12">
      <c r="C50" s="219" t="s">
        <v>107</v>
      </c>
      <c r="D50" s="219" t="s">
        <v>108</v>
      </c>
      <c r="E50" s="221"/>
      <c r="F50" s="220"/>
      <c r="G50" s="219"/>
      <c r="H50" s="222"/>
      <c r="I50" s="222"/>
      <c r="J50" s="223"/>
      <c r="L50" s="259"/>
    </row>
    <row r="51" spans="1:12">
      <c r="A51" s="219" t="s">
        <v>103</v>
      </c>
      <c r="B51" s="219" t="s">
        <v>1067</v>
      </c>
      <c r="C51" s="220">
        <f>C5</f>
        <v>5</v>
      </c>
      <c r="D51" s="220">
        <f>C27</f>
        <v>10</v>
      </c>
      <c r="E51" s="221"/>
      <c r="F51" s="220"/>
      <c r="G51" s="219"/>
      <c r="H51" s="222"/>
      <c r="I51" s="222"/>
      <c r="J51" s="223"/>
      <c r="L51" s="259"/>
    </row>
    <row r="52" spans="1:12">
      <c r="A52" s="219" t="s">
        <v>104</v>
      </c>
      <c r="B52" s="219" t="s">
        <v>1067</v>
      </c>
      <c r="C52" s="260">
        <f>h26_28出生!F23</f>
        <v>3526</v>
      </c>
      <c r="D52" s="260">
        <f>h26_28出生!G23</f>
        <v>3238</v>
      </c>
      <c r="E52" s="221"/>
      <c r="F52" s="220"/>
      <c r="G52" s="219"/>
      <c r="H52" s="222"/>
      <c r="I52" s="222"/>
      <c r="J52" s="223"/>
      <c r="L52" s="259"/>
    </row>
    <row r="53" spans="1:12">
      <c r="A53" s="219" t="s">
        <v>105</v>
      </c>
      <c r="C53" s="261">
        <f>C51/C52</f>
        <v>1.4180374361883153E-3</v>
      </c>
      <c r="D53" s="261">
        <f>D51/D52</f>
        <v>3.0883261272390363E-3</v>
      </c>
      <c r="E53" s="221"/>
      <c r="F53" s="220"/>
      <c r="G53" s="219"/>
      <c r="H53" s="222"/>
      <c r="I53" s="222"/>
      <c r="J53" s="223"/>
      <c r="L53" s="259"/>
    </row>
  </sheetData>
  <mergeCells count="2">
    <mergeCell ref="C3:D3"/>
    <mergeCell ref="J3:K3"/>
  </mergeCells>
  <phoneticPr fontId="1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124</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h27_29自立率1!Z7</f>
        <v>3730</v>
      </c>
      <c r="P3" s="243">
        <f>h27_29自立率1!AA7</f>
        <v>4041</v>
      </c>
      <c r="Q3" s="244">
        <f>SUM(O3:P3)</f>
        <v>7771</v>
      </c>
    </row>
    <row r="4" spans="1:17">
      <c r="A4" s="229"/>
      <c r="B4" s="229"/>
      <c r="C4" s="230" t="s">
        <v>1065</v>
      </c>
      <c r="D4" s="231" t="s">
        <v>106</v>
      </c>
      <c r="E4" s="232" t="s">
        <v>410</v>
      </c>
      <c r="F4" s="233"/>
      <c r="G4" s="233"/>
      <c r="H4" s="234"/>
      <c r="I4" s="229"/>
      <c r="J4" s="235" t="s">
        <v>97</v>
      </c>
      <c r="K4" s="235" t="s">
        <v>98</v>
      </c>
      <c r="L4" s="236"/>
      <c r="N4" s="418" t="s">
        <v>160</v>
      </c>
      <c r="O4" s="243">
        <f>h27_29自立率1!Z8</f>
        <v>2963</v>
      </c>
      <c r="P4" s="243">
        <f>h27_29自立率1!AA8</f>
        <v>3155</v>
      </c>
      <c r="Q4" s="244">
        <f>SUM(O4:P4)</f>
        <v>6118</v>
      </c>
    </row>
    <row r="5" spans="1:17">
      <c r="A5" s="219" t="s">
        <v>99</v>
      </c>
      <c r="B5" s="219" t="s">
        <v>85</v>
      </c>
      <c r="C5" s="262">
        <f>h26_h28死亡数!AA4</f>
        <v>7</v>
      </c>
      <c r="D5" s="263">
        <f>SUM(C5:C5)/3</f>
        <v>2.3333333333333335</v>
      </c>
      <c r="E5" s="264">
        <f>h27国調人口!AA4</f>
        <v>340</v>
      </c>
      <c r="F5" s="221">
        <f t="shared" ref="F5:F24" si="0">D5/E5</f>
        <v>6.8627450980392165E-3</v>
      </c>
      <c r="G5" s="261">
        <f>C53</f>
        <v>1.3157894736842105E-2</v>
      </c>
      <c r="H5" s="220">
        <v>100000</v>
      </c>
      <c r="I5" s="220">
        <f t="shared" ref="I5:I24" si="1">H5-H6</f>
        <v>1315.7894736842136</v>
      </c>
      <c r="J5" s="222">
        <f>H6+I5/2</f>
        <v>99342.105263157893</v>
      </c>
      <c r="K5" s="222">
        <f t="shared" ref="K5:K23" si="2">J5+K6</f>
        <v>7971080.88843932</v>
      </c>
      <c r="L5" s="223">
        <f t="shared" ref="L5:L24" si="3">K5/H5</f>
        <v>79.710808884393202</v>
      </c>
      <c r="N5" s="418" t="s">
        <v>1022</v>
      </c>
      <c r="O5" s="243">
        <f>h27_29自立率1!Z9</f>
        <v>1958</v>
      </c>
      <c r="P5" s="243">
        <f>h27_29自立率1!AA9</f>
        <v>2327</v>
      </c>
      <c r="Q5" s="244">
        <f>SUM(O5:P5)</f>
        <v>4285</v>
      </c>
    </row>
    <row r="6" spans="1:17">
      <c r="B6" s="219" t="s">
        <v>86</v>
      </c>
      <c r="C6" s="262">
        <f>h26_h28死亡数!AA5</f>
        <v>0</v>
      </c>
      <c r="D6" s="263">
        <f t="shared" ref="D6:D24" si="4">SUM(C6:C6)/3</f>
        <v>0</v>
      </c>
      <c r="E6" s="264">
        <f>h27国調人口!AA5</f>
        <v>1504</v>
      </c>
      <c r="F6" s="221">
        <f t="shared" si="0"/>
        <v>0</v>
      </c>
      <c r="G6" s="221">
        <f>F6*4/(1+2*F6)</f>
        <v>0</v>
      </c>
      <c r="H6" s="220">
        <f t="shared" ref="H6:H24" si="5">(1-G5)*H5</f>
        <v>98684.210526315786</v>
      </c>
      <c r="I6" s="220">
        <f t="shared" si="1"/>
        <v>0</v>
      </c>
      <c r="J6" s="222">
        <f>(H7+I6/2)*4</f>
        <v>394736.84210526315</v>
      </c>
      <c r="K6" s="222">
        <f t="shared" si="2"/>
        <v>7871738.7831761623</v>
      </c>
      <c r="L6" s="223">
        <f t="shared" si="3"/>
        <v>79.766953002851778</v>
      </c>
      <c r="N6" s="418" t="s">
        <v>1023</v>
      </c>
      <c r="O6" s="243">
        <f>h27_29自立率1!Z10</f>
        <v>2007</v>
      </c>
      <c r="P6" s="243">
        <f>h27_29自立率1!AA10</f>
        <v>3854</v>
      </c>
      <c r="Q6" s="244">
        <f>SUM(O6:P6)</f>
        <v>5861</v>
      </c>
    </row>
    <row r="7" spans="1:17">
      <c r="B7" s="219" t="s">
        <v>84</v>
      </c>
      <c r="C7" s="262">
        <f>h26_h28死亡数!AA6</f>
        <v>1</v>
      </c>
      <c r="D7" s="263">
        <f t="shared" si="4"/>
        <v>0.33333333333333331</v>
      </c>
      <c r="E7" s="264">
        <f>h27国調人口!AA6</f>
        <v>2057</v>
      </c>
      <c r="F7" s="221">
        <f t="shared" si="0"/>
        <v>1.6204829039053638E-4</v>
      </c>
      <c r="G7" s="221">
        <f t="shared" ref="G7:G24" si="6">F7*5/(1+2.5*F7)</f>
        <v>8.0991333927269793E-4</v>
      </c>
      <c r="H7" s="220">
        <f t="shared" si="5"/>
        <v>98684.210526315786</v>
      </c>
      <c r="I7" s="220">
        <f t="shared" si="1"/>
        <v>79.925658480860875</v>
      </c>
      <c r="J7" s="222">
        <f t="shared" ref="J7:J23" si="7">(H8+I7/2)*5</f>
        <v>493221.23848537682</v>
      </c>
      <c r="K7" s="222">
        <f t="shared" si="2"/>
        <v>7477001.9410708994</v>
      </c>
      <c r="L7" s="223">
        <f t="shared" si="3"/>
        <v>75.766953002851778</v>
      </c>
      <c r="N7" s="418" t="s">
        <v>62</v>
      </c>
      <c r="O7" s="237">
        <f>SUM(O3:O6)</f>
        <v>10658</v>
      </c>
      <c r="P7" s="237">
        <f t="shared" ref="P7:Q7" si="8">SUM(P3:P6)</f>
        <v>13377</v>
      </c>
      <c r="Q7" s="237">
        <f t="shared" si="8"/>
        <v>24035</v>
      </c>
    </row>
    <row r="8" spans="1:17">
      <c r="B8" s="219" t="s">
        <v>65</v>
      </c>
      <c r="C8" s="262">
        <f>h26_h28死亡数!AA7</f>
        <v>0</v>
      </c>
      <c r="D8" s="263">
        <f t="shared" si="4"/>
        <v>0</v>
      </c>
      <c r="E8" s="264">
        <f>h27国調人口!AA7</f>
        <v>2287</v>
      </c>
      <c r="F8" s="221">
        <f t="shared" si="0"/>
        <v>0</v>
      </c>
      <c r="G8" s="221">
        <f t="shared" si="6"/>
        <v>0</v>
      </c>
      <c r="H8" s="220">
        <f t="shared" si="5"/>
        <v>98604.284867834926</v>
      </c>
      <c r="I8" s="220">
        <f t="shared" si="1"/>
        <v>0</v>
      </c>
      <c r="J8" s="222">
        <f t="shared" si="7"/>
        <v>493021.42433917464</v>
      </c>
      <c r="K8" s="222">
        <f t="shared" si="2"/>
        <v>6983780.7025855221</v>
      </c>
      <c r="L8" s="223">
        <f t="shared" si="3"/>
        <v>70.826340984535207</v>
      </c>
      <c r="N8" s="479" t="s">
        <v>161</v>
      </c>
      <c r="O8" s="479"/>
      <c r="P8" s="479"/>
      <c r="Q8" s="479"/>
    </row>
    <row r="9" spans="1:17">
      <c r="B9" s="219" t="s">
        <v>66</v>
      </c>
      <c r="C9" s="262">
        <f>h26_h28死亡数!AA8</f>
        <v>0</v>
      </c>
      <c r="D9" s="263">
        <f t="shared" si="4"/>
        <v>0</v>
      </c>
      <c r="E9" s="264">
        <f>h27国調人口!AA8</f>
        <v>2407</v>
      </c>
      <c r="F9" s="221">
        <f t="shared" si="0"/>
        <v>0</v>
      </c>
      <c r="G9" s="221">
        <f t="shared" si="6"/>
        <v>0</v>
      </c>
      <c r="H9" s="220">
        <f t="shared" si="5"/>
        <v>98604.284867834926</v>
      </c>
      <c r="I9" s="220">
        <f t="shared" si="1"/>
        <v>0</v>
      </c>
      <c r="J9" s="222">
        <f t="shared" si="7"/>
        <v>493021.42433917464</v>
      </c>
      <c r="K9" s="222">
        <f t="shared" si="2"/>
        <v>6490759.2782463478</v>
      </c>
      <c r="L9" s="223">
        <f t="shared" si="3"/>
        <v>65.826340984535221</v>
      </c>
      <c r="N9" s="418" t="s">
        <v>158</v>
      </c>
      <c r="O9" s="237" t="s">
        <v>122</v>
      </c>
      <c r="P9" s="237" t="s">
        <v>123</v>
      </c>
      <c r="Q9" s="237" t="s">
        <v>62</v>
      </c>
    </row>
    <row r="10" spans="1:17">
      <c r="B10" s="219" t="s">
        <v>67</v>
      </c>
      <c r="C10" s="262">
        <f>h26_h28死亡数!AA9</f>
        <v>4</v>
      </c>
      <c r="D10" s="263">
        <f t="shared" si="4"/>
        <v>1.3333333333333333</v>
      </c>
      <c r="E10" s="264">
        <f>h27国調人口!AA9</f>
        <v>2355</v>
      </c>
      <c r="F10" s="221">
        <f t="shared" si="0"/>
        <v>5.661712668082095E-4</v>
      </c>
      <c r="G10" s="221">
        <f t="shared" si="6"/>
        <v>2.826855123674912E-3</v>
      </c>
      <c r="H10" s="220">
        <f t="shared" si="5"/>
        <v>98604.284867834926</v>
      </c>
      <c r="I10" s="220">
        <f t="shared" si="1"/>
        <v>278.74002789493534</v>
      </c>
      <c r="J10" s="222">
        <f t="shared" si="7"/>
        <v>492324.57426943729</v>
      </c>
      <c r="K10" s="222">
        <f t="shared" si="2"/>
        <v>5997737.8539071735</v>
      </c>
      <c r="L10" s="223">
        <f t="shared" si="3"/>
        <v>60.826340984535221</v>
      </c>
      <c r="N10" s="418" t="s">
        <v>159</v>
      </c>
      <c r="O10" s="243">
        <f>h27_29自立率1!Z21</f>
        <v>74</v>
      </c>
      <c r="P10" s="243">
        <f>h27_29自立率1!AA21</f>
        <v>45</v>
      </c>
      <c r="Q10" s="244">
        <f>SUM(O10:P10)</f>
        <v>119</v>
      </c>
    </row>
    <row r="11" spans="1:17">
      <c r="B11" s="219" t="s">
        <v>68</v>
      </c>
      <c r="C11" s="262">
        <f>h26_h28死亡数!AA10</f>
        <v>3</v>
      </c>
      <c r="D11" s="263">
        <f t="shared" si="4"/>
        <v>1</v>
      </c>
      <c r="E11" s="264">
        <f>h27国調人口!AA10</f>
        <v>2678</v>
      </c>
      <c r="F11" s="221">
        <f t="shared" si="0"/>
        <v>3.734129947722181E-4</v>
      </c>
      <c r="G11" s="221">
        <f t="shared" si="6"/>
        <v>1.8653236336504384E-3</v>
      </c>
      <c r="H11" s="220">
        <f t="shared" si="5"/>
        <v>98325.54483993999</v>
      </c>
      <c r="I11" s="220">
        <f t="shared" si="1"/>
        <v>183.40896258149587</v>
      </c>
      <c r="J11" s="222">
        <f t="shared" si="7"/>
        <v>491169.2017932462</v>
      </c>
      <c r="K11" s="222">
        <f t="shared" si="2"/>
        <v>5505413.2796377363</v>
      </c>
      <c r="L11" s="223">
        <f t="shared" si="3"/>
        <v>55.991688513903142</v>
      </c>
      <c r="N11" s="418" t="s">
        <v>160</v>
      </c>
      <c r="O11" s="243">
        <f>h27_29自立率1!Z22</f>
        <v>112</v>
      </c>
      <c r="P11" s="243">
        <f>h27_29自立率1!AA22</f>
        <v>76</v>
      </c>
      <c r="Q11" s="244">
        <f>SUM(O11:P11)</f>
        <v>188</v>
      </c>
    </row>
    <row r="12" spans="1:17">
      <c r="B12" s="219" t="s">
        <v>69</v>
      </c>
      <c r="C12" s="262">
        <f>h26_h28死亡数!AA11</f>
        <v>1</v>
      </c>
      <c r="D12" s="263">
        <f t="shared" si="4"/>
        <v>0.33333333333333331</v>
      </c>
      <c r="E12" s="264">
        <f>h27国調人口!AA11</f>
        <v>2612</v>
      </c>
      <c r="F12" s="221">
        <f t="shared" si="0"/>
        <v>1.2761613067891782E-4</v>
      </c>
      <c r="G12" s="221">
        <f t="shared" si="6"/>
        <v>6.3787714486189973E-4</v>
      </c>
      <c r="H12" s="220">
        <f t="shared" si="5"/>
        <v>98142.135877358494</v>
      </c>
      <c r="I12" s="220">
        <f t="shared" si="1"/>
        <v>62.602625424100552</v>
      </c>
      <c r="J12" s="222">
        <f t="shared" si="7"/>
        <v>490554.17282323225</v>
      </c>
      <c r="K12" s="222">
        <f t="shared" si="2"/>
        <v>5014244.0778444903</v>
      </c>
      <c r="L12" s="223">
        <f t="shared" si="3"/>
        <v>51.091654293222717</v>
      </c>
      <c r="N12" s="418" t="s">
        <v>1022</v>
      </c>
      <c r="O12" s="243">
        <f>h27_29自立率1!Z23</f>
        <v>309</v>
      </c>
      <c r="P12" s="243">
        <f>h27_29自立率1!AA23</f>
        <v>124</v>
      </c>
      <c r="Q12" s="244">
        <f>SUM(O12:P12)</f>
        <v>433</v>
      </c>
    </row>
    <row r="13" spans="1:17">
      <c r="B13" s="219" t="s">
        <v>70</v>
      </c>
      <c r="C13" s="262">
        <f>h26_h28死亡数!AA12</f>
        <v>8</v>
      </c>
      <c r="D13" s="263">
        <f t="shared" si="4"/>
        <v>2.6666666666666665</v>
      </c>
      <c r="E13" s="264">
        <f>h27国調人口!AA12</f>
        <v>2868</v>
      </c>
      <c r="F13" s="221">
        <f t="shared" si="0"/>
        <v>9.2980009298000927E-4</v>
      </c>
      <c r="G13" s="221">
        <f t="shared" si="6"/>
        <v>4.638218923933209E-3</v>
      </c>
      <c r="H13" s="220">
        <f t="shared" si="5"/>
        <v>98079.533251934394</v>
      </c>
      <c r="I13" s="220">
        <f t="shared" si="1"/>
        <v>454.91434717965603</v>
      </c>
      <c r="J13" s="222">
        <f t="shared" si="7"/>
        <v>489260.38039172289</v>
      </c>
      <c r="K13" s="222">
        <f t="shared" si="2"/>
        <v>4523689.9050212577</v>
      </c>
      <c r="L13" s="223">
        <f t="shared" si="3"/>
        <v>46.122669582871801</v>
      </c>
      <c r="N13" s="418" t="s">
        <v>1023</v>
      </c>
      <c r="O13" s="243">
        <f>h27_29自立率1!Z24</f>
        <v>1243</v>
      </c>
      <c r="P13" s="243">
        <f>h27_29自立率1!AA24</f>
        <v>984</v>
      </c>
      <c r="Q13" s="244">
        <f>SUM(O13:P13)</f>
        <v>2227</v>
      </c>
    </row>
    <row r="14" spans="1:17">
      <c r="B14" s="219" t="s">
        <v>71</v>
      </c>
      <c r="C14" s="262">
        <f>h26_h28死亡数!AA13</f>
        <v>16</v>
      </c>
      <c r="D14" s="263">
        <f t="shared" si="4"/>
        <v>5.333333333333333</v>
      </c>
      <c r="E14" s="264">
        <f>h27国調人口!AA13</f>
        <v>3577</v>
      </c>
      <c r="F14" s="221">
        <f t="shared" si="0"/>
        <v>1.491007361848849E-3</v>
      </c>
      <c r="G14" s="221">
        <f t="shared" si="6"/>
        <v>7.4273512208708559E-3</v>
      </c>
      <c r="H14" s="220">
        <f t="shared" si="5"/>
        <v>97624.618904754738</v>
      </c>
      <c r="I14" s="220">
        <f t="shared" si="1"/>
        <v>725.09233240928734</v>
      </c>
      <c r="J14" s="222">
        <f t="shared" si="7"/>
        <v>486310.36369275046</v>
      </c>
      <c r="K14" s="222">
        <f t="shared" si="2"/>
        <v>4034429.5246295352</v>
      </c>
      <c r="L14" s="223">
        <f t="shared" si="3"/>
        <v>41.32594390525238</v>
      </c>
      <c r="N14" s="418" t="s">
        <v>62</v>
      </c>
      <c r="O14" s="237">
        <f>SUM(O10:O13)</f>
        <v>1738</v>
      </c>
      <c r="P14" s="237">
        <f t="shared" ref="P14:Q14" si="9">SUM(P10:P13)</f>
        <v>1229</v>
      </c>
      <c r="Q14" s="237">
        <f t="shared" si="9"/>
        <v>2967</v>
      </c>
    </row>
    <row r="15" spans="1:17">
      <c r="B15" s="219" t="s">
        <v>72</v>
      </c>
      <c r="C15" s="262">
        <f>h26_h28死亡数!AA14</f>
        <v>17</v>
      </c>
      <c r="D15" s="263">
        <f t="shared" si="4"/>
        <v>5.666666666666667</v>
      </c>
      <c r="E15" s="264">
        <f>h27国調人口!AA14</f>
        <v>2911</v>
      </c>
      <c r="F15" s="221">
        <f t="shared" si="0"/>
        <v>1.9466391847017062E-3</v>
      </c>
      <c r="G15" s="221">
        <f t="shared" si="6"/>
        <v>9.6860577744857825E-3</v>
      </c>
      <c r="H15" s="220">
        <f t="shared" si="5"/>
        <v>96899.52657234545</v>
      </c>
      <c r="I15" s="220">
        <f t="shared" si="1"/>
        <v>938.5744127000653</v>
      </c>
      <c r="J15" s="222">
        <f t="shared" si="7"/>
        <v>482151.1968299771</v>
      </c>
      <c r="K15" s="222">
        <f t="shared" si="2"/>
        <v>3548119.1609367849</v>
      </c>
      <c r="L15" s="223">
        <f t="shared" si="3"/>
        <v>36.616475708864783</v>
      </c>
      <c r="N15" s="479" t="s">
        <v>162</v>
      </c>
      <c r="O15" s="479"/>
      <c r="P15" s="479"/>
      <c r="Q15" s="479"/>
    </row>
    <row r="16" spans="1:17">
      <c r="B16" s="219" t="s">
        <v>73</v>
      </c>
      <c r="C16" s="262">
        <f>h26_h28死亡数!AA15</f>
        <v>22</v>
      </c>
      <c r="D16" s="263">
        <f t="shared" si="4"/>
        <v>7.333333333333333</v>
      </c>
      <c r="E16" s="264">
        <f>h27国調人口!AA15</f>
        <v>2624</v>
      </c>
      <c r="F16" s="221">
        <f t="shared" si="0"/>
        <v>2.7947154471544716E-3</v>
      </c>
      <c r="G16" s="221">
        <f t="shared" si="6"/>
        <v>1.3876624195786551E-2</v>
      </c>
      <c r="H16" s="220">
        <f t="shared" si="5"/>
        <v>95960.952159645385</v>
      </c>
      <c r="I16" s="220">
        <f t="shared" si="1"/>
        <v>1331.6140705892467</v>
      </c>
      <c r="J16" s="222">
        <f t="shared" si="7"/>
        <v>476475.72562175384</v>
      </c>
      <c r="K16" s="222">
        <f t="shared" si="2"/>
        <v>3065967.964106808</v>
      </c>
      <c r="L16" s="223">
        <f t="shared" si="3"/>
        <v>31.950161968027494</v>
      </c>
      <c r="N16" s="418" t="s">
        <v>158</v>
      </c>
      <c r="O16" s="237" t="s">
        <v>122</v>
      </c>
      <c r="P16" s="237" t="s">
        <v>123</v>
      </c>
      <c r="Q16" s="237" t="s">
        <v>62</v>
      </c>
    </row>
    <row r="17" spans="1:17">
      <c r="B17" s="219" t="s">
        <v>74</v>
      </c>
      <c r="C17" s="262">
        <f>h26_h28死亡数!AA16</f>
        <v>26</v>
      </c>
      <c r="D17" s="263">
        <f t="shared" si="4"/>
        <v>8.6666666666666661</v>
      </c>
      <c r="E17" s="264">
        <f>h27国調人口!AA16</f>
        <v>2418</v>
      </c>
      <c r="F17" s="221">
        <f t="shared" si="0"/>
        <v>3.5842293906810031E-3</v>
      </c>
      <c r="G17" s="221">
        <f t="shared" si="6"/>
        <v>1.7761989342806393E-2</v>
      </c>
      <c r="H17" s="220">
        <f t="shared" si="5"/>
        <v>94629.338089056138</v>
      </c>
      <c r="I17" s="220">
        <f t="shared" si="1"/>
        <v>1680.8052946546377</v>
      </c>
      <c r="J17" s="222">
        <f t="shared" si="7"/>
        <v>468944.67720864411</v>
      </c>
      <c r="K17" s="222">
        <f t="shared" si="2"/>
        <v>2589492.2384850541</v>
      </c>
      <c r="L17" s="223">
        <f t="shared" si="3"/>
        <v>27.364581542862215</v>
      </c>
      <c r="N17" s="418" t="s">
        <v>159</v>
      </c>
      <c r="O17" s="253">
        <f t="shared" ref="O17:Q20" si="10">O10/O3</f>
        <v>1.9839142091152815E-2</v>
      </c>
      <c r="P17" s="253">
        <f t="shared" si="10"/>
        <v>1.1135857461024499E-2</v>
      </c>
      <c r="Q17" s="253">
        <f t="shared" si="10"/>
        <v>1.5313344485909149E-2</v>
      </c>
    </row>
    <row r="18" spans="1:17">
      <c r="B18" s="219" t="s">
        <v>75</v>
      </c>
      <c r="C18" s="262">
        <f>h26_h28死亡数!AA17</f>
        <v>78</v>
      </c>
      <c r="D18" s="263">
        <f t="shared" si="4"/>
        <v>26</v>
      </c>
      <c r="E18" s="264">
        <f>h27国調人口!AA17</f>
        <v>3101</v>
      </c>
      <c r="F18" s="221">
        <f t="shared" si="0"/>
        <v>8.3843921315704603E-3</v>
      </c>
      <c r="G18" s="221">
        <f t="shared" si="6"/>
        <v>4.1061276058117498E-2</v>
      </c>
      <c r="H18" s="220">
        <f t="shared" si="5"/>
        <v>92948.532794401501</v>
      </c>
      <c r="I18" s="220">
        <f t="shared" si="1"/>
        <v>3816.585364267914</v>
      </c>
      <c r="J18" s="222">
        <f t="shared" si="7"/>
        <v>455201.20056133776</v>
      </c>
      <c r="K18" s="222">
        <f t="shared" si="2"/>
        <v>2120547.5612764098</v>
      </c>
      <c r="L18" s="223">
        <f t="shared" si="3"/>
        <v>22.814212312172561</v>
      </c>
      <c r="N18" s="418" t="s">
        <v>160</v>
      </c>
      <c r="O18" s="253">
        <f t="shared" si="10"/>
        <v>3.7799527505906177E-2</v>
      </c>
      <c r="P18" s="253">
        <f t="shared" si="10"/>
        <v>2.4088748019017434E-2</v>
      </c>
      <c r="Q18" s="253">
        <f t="shared" si="10"/>
        <v>3.0728996404053611E-2</v>
      </c>
    </row>
    <row r="19" spans="1:17">
      <c r="B19" s="219" t="s">
        <v>76</v>
      </c>
      <c r="C19" s="262">
        <f>h26_h28死亡数!AA18</f>
        <v>164</v>
      </c>
      <c r="D19" s="263">
        <f t="shared" si="4"/>
        <v>54.666666666666664</v>
      </c>
      <c r="E19" s="264">
        <f>h27国調人口!AA18</f>
        <v>3730</v>
      </c>
      <c r="F19" s="221">
        <f t="shared" si="0"/>
        <v>1.4655942806076854E-2</v>
      </c>
      <c r="G19" s="221">
        <f t="shared" si="6"/>
        <v>7.0689655172413796E-2</v>
      </c>
      <c r="H19" s="220">
        <f t="shared" si="5"/>
        <v>89131.947430133587</v>
      </c>
      <c r="I19" s="220">
        <f t="shared" si="1"/>
        <v>6300.706628681859</v>
      </c>
      <c r="J19" s="222">
        <f t="shared" si="7"/>
        <v>429907.97057896329</v>
      </c>
      <c r="K19" s="222">
        <f t="shared" si="2"/>
        <v>1665346.3607150721</v>
      </c>
      <c r="L19" s="223">
        <f t="shared" si="3"/>
        <v>18.684056712891415</v>
      </c>
      <c r="N19" s="418" t="s">
        <v>1022</v>
      </c>
      <c r="O19" s="253">
        <f t="shared" si="10"/>
        <v>0.15781409601634322</v>
      </c>
      <c r="P19" s="253">
        <f t="shared" si="10"/>
        <v>5.3287494628276748E-2</v>
      </c>
      <c r="Q19" s="253">
        <f t="shared" si="10"/>
        <v>0.10105017502917153</v>
      </c>
    </row>
    <row r="20" spans="1:17">
      <c r="B20" s="219" t="s">
        <v>77</v>
      </c>
      <c r="C20" s="262">
        <f>h26_h28死亡数!AA19</f>
        <v>202</v>
      </c>
      <c r="D20" s="263">
        <f t="shared" si="4"/>
        <v>67.333333333333329</v>
      </c>
      <c r="E20" s="264">
        <f>h27国調人口!AA19</f>
        <v>2963</v>
      </c>
      <c r="F20" s="221">
        <f t="shared" si="0"/>
        <v>2.2724715941050737E-2</v>
      </c>
      <c r="G20" s="221">
        <f t="shared" si="6"/>
        <v>0.10751543538428786</v>
      </c>
      <c r="H20" s="220">
        <f t="shared" si="5"/>
        <v>82831.240801451728</v>
      </c>
      <c r="I20" s="220">
        <f t="shared" si="1"/>
        <v>8905.6369181888731</v>
      </c>
      <c r="J20" s="222">
        <f t="shared" si="7"/>
        <v>391892.11171178642</v>
      </c>
      <c r="K20" s="222">
        <f t="shared" si="2"/>
        <v>1235438.390136109</v>
      </c>
      <c r="L20" s="223">
        <f t="shared" si="3"/>
        <v>14.915125961923973</v>
      </c>
      <c r="N20" s="418" t="s">
        <v>1023</v>
      </c>
      <c r="O20" s="253">
        <f t="shared" si="10"/>
        <v>0.61933233682112609</v>
      </c>
      <c r="P20" s="253">
        <f t="shared" si="10"/>
        <v>0.25531914893617019</v>
      </c>
      <c r="Q20" s="253">
        <f t="shared" si="10"/>
        <v>0.37996928851731787</v>
      </c>
    </row>
    <row r="21" spans="1:17">
      <c r="B21" s="219" t="s">
        <v>78</v>
      </c>
      <c r="C21" s="262">
        <f>h26_h28死亡数!AA20</f>
        <v>207</v>
      </c>
      <c r="D21" s="263">
        <f t="shared" si="4"/>
        <v>69</v>
      </c>
      <c r="E21" s="264">
        <f>h27国調人口!AA20</f>
        <v>1958</v>
      </c>
      <c r="F21" s="221">
        <f t="shared" si="0"/>
        <v>3.5240040858018386E-2</v>
      </c>
      <c r="G21" s="221">
        <f t="shared" si="6"/>
        <v>0.1619338183524994</v>
      </c>
      <c r="H21" s="220">
        <f t="shared" si="5"/>
        <v>73925.603883262855</v>
      </c>
      <c r="I21" s="220">
        <f t="shared" si="1"/>
        <v>11971.055310831114</v>
      </c>
      <c r="J21" s="222">
        <f t="shared" si="7"/>
        <v>339700.3811392365</v>
      </c>
      <c r="K21" s="222">
        <f t="shared" si="2"/>
        <v>843546.27842432261</v>
      </c>
      <c r="L21" s="223">
        <f t="shared" si="3"/>
        <v>11.410745859531707</v>
      </c>
      <c r="N21" s="418" t="s">
        <v>62</v>
      </c>
      <c r="O21" s="253">
        <f>O14/O7</f>
        <v>0.16306999437042596</v>
      </c>
      <c r="P21" s="253">
        <f>P14/P7</f>
        <v>9.1874112282275544E-2</v>
      </c>
      <c r="Q21" s="253">
        <f>Q14/Q7</f>
        <v>0.12344497607655502</v>
      </c>
    </row>
    <row r="22" spans="1:17">
      <c r="B22" s="219" t="s">
        <v>79</v>
      </c>
      <c r="C22" s="262">
        <f>h26_h28死亡数!AA21</f>
        <v>265</v>
      </c>
      <c r="D22" s="263">
        <f t="shared" si="4"/>
        <v>88.333333333333329</v>
      </c>
      <c r="E22" s="264">
        <f>h27国調人口!AA21</f>
        <v>1241</v>
      </c>
      <c r="F22" s="221">
        <f t="shared" si="0"/>
        <v>7.1179156594144505E-2</v>
      </c>
      <c r="G22" s="221">
        <f t="shared" si="6"/>
        <v>0.30213202599475547</v>
      </c>
      <c r="H22" s="220">
        <f t="shared" si="5"/>
        <v>61954.54857243174</v>
      </c>
      <c r="I22" s="220">
        <f t="shared" si="1"/>
        <v>18718.453279779293</v>
      </c>
      <c r="J22" s="222">
        <f t="shared" si="7"/>
        <v>262976.60966271046</v>
      </c>
      <c r="K22" s="222">
        <f t="shared" si="2"/>
        <v>503845.89728508604</v>
      </c>
      <c r="L22" s="223">
        <f t="shared" si="3"/>
        <v>8.1325085711186205</v>
      </c>
      <c r="N22" s="479" t="s">
        <v>163</v>
      </c>
      <c r="O22" s="479"/>
      <c r="P22" s="479"/>
      <c r="Q22" s="479"/>
    </row>
    <row r="23" spans="1:17">
      <c r="B23" s="219" t="s">
        <v>80</v>
      </c>
      <c r="C23" s="262">
        <f>h26_h28死亡数!AA22</f>
        <v>246</v>
      </c>
      <c r="D23" s="263">
        <f t="shared" si="4"/>
        <v>82</v>
      </c>
      <c r="E23" s="264">
        <f>h27国調人口!AA22</f>
        <v>593</v>
      </c>
      <c r="F23" s="221">
        <f t="shared" si="0"/>
        <v>0.13827993254637436</v>
      </c>
      <c r="G23" s="221">
        <f t="shared" si="6"/>
        <v>0.51378446115288223</v>
      </c>
      <c r="H23" s="220">
        <f t="shared" si="5"/>
        <v>43236.095292652448</v>
      </c>
      <c r="I23" s="220">
        <f t="shared" si="1"/>
        <v>22214.033922290106</v>
      </c>
      <c r="J23" s="222">
        <f t="shared" si="7"/>
        <v>160645.39165753697</v>
      </c>
      <c r="K23" s="222">
        <f t="shared" si="2"/>
        <v>240869.28762237559</v>
      </c>
      <c r="L23" s="223">
        <f t="shared" si="3"/>
        <v>5.5710231461005444</v>
      </c>
      <c r="N23" s="418" t="s">
        <v>158</v>
      </c>
      <c r="O23" s="237" t="s">
        <v>122</v>
      </c>
      <c r="P23" s="237" t="s">
        <v>123</v>
      </c>
      <c r="Q23" s="237" t="s">
        <v>62</v>
      </c>
    </row>
    <row r="24" spans="1:17">
      <c r="B24" s="219" t="s">
        <v>100</v>
      </c>
      <c r="C24" s="262">
        <f>h26_h28死亡数!AA23</f>
        <v>136</v>
      </c>
      <c r="D24" s="263">
        <f t="shared" si="4"/>
        <v>45.333333333333336</v>
      </c>
      <c r="E24" s="264">
        <f>h27国調人口!AA23</f>
        <v>173</v>
      </c>
      <c r="F24" s="221">
        <f t="shared" si="0"/>
        <v>0.26204238921001927</v>
      </c>
      <c r="G24" s="221">
        <f t="shared" si="6"/>
        <v>0.79161816065192081</v>
      </c>
      <c r="H24" s="220">
        <f t="shared" si="5"/>
        <v>21022.061370362342</v>
      </c>
      <c r="I24" s="220">
        <f t="shared" si="1"/>
        <v>21022.061370362342</v>
      </c>
      <c r="J24" s="222">
        <f>H24/F24</f>
        <v>80223.895964838637</v>
      </c>
      <c r="K24" s="222">
        <f>J24</f>
        <v>80223.895964838637</v>
      </c>
      <c r="L24" s="223">
        <f t="shared" si="3"/>
        <v>3.8161764705882351</v>
      </c>
      <c r="N24" s="418" t="s">
        <v>159</v>
      </c>
      <c r="O24" s="253">
        <f>1-O17</f>
        <v>0.98016085790884722</v>
      </c>
      <c r="P24" s="253">
        <f>1-P17</f>
        <v>0.98886414253897548</v>
      </c>
      <c r="Q24" s="253">
        <f>1-Q17</f>
        <v>0.98468665551409085</v>
      </c>
    </row>
    <row r="25" spans="1:17">
      <c r="B25" s="265" t="s">
        <v>101</v>
      </c>
      <c r="C25" s="266">
        <f>SUM(C5:C24)</f>
        <v>1403</v>
      </c>
      <c r="D25" s="266">
        <f>SUM(D5:D24)</f>
        <v>467.66666666666663</v>
      </c>
      <c r="E25" s="266">
        <f>SUM(E5:E24)</f>
        <v>44397</v>
      </c>
      <c r="F25" s="267"/>
      <c r="G25" s="267"/>
      <c r="H25" s="266"/>
      <c r="I25" s="266"/>
      <c r="J25" s="268"/>
      <c r="K25" s="268"/>
      <c r="L25" s="269"/>
      <c r="N25" s="418" t="s">
        <v>160</v>
      </c>
      <c r="O25" s="253">
        <f t="shared" ref="O25:Q27" si="11">1-O18</f>
        <v>0.96220047249409379</v>
      </c>
      <c r="P25" s="253">
        <f t="shared" si="11"/>
        <v>0.97591125198098261</v>
      </c>
      <c r="Q25" s="253">
        <f t="shared" si="11"/>
        <v>0.96927100359594642</v>
      </c>
    </row>
    <row r="26" spans="1:17">
      <c r="A26" s="265"/>
      <c r="B26" s="265"/>
      <c r="C26" s="226"/>
      <c r="D26" s="226"/>
      <c r="E26" s="266"/>
      <c r="F26" s="267"/>
      <c r="G26" s="267"/>
      <c r="H26" s="266"/>
      <c r="I26" s="266"/>
      <c r="J26" s="268"/>
      <c r="K26" s="268"/>
      <c r="L26" s="269"/>
      <c r="N26" s="418" t="s">
        <v>1022</v>
      </c>
      <c r="O26" s="253">
        <f t="shared" si="11"/>
        <v>0.84218590398365678</v>
      </c>
      <c r="P26" s="253">
        <f t="shared" si="11"/>
        <v>0.94671250537172325</v>
      </c>
      <c r="Q26" s="253">
        <f t="shared" si="11"/>
        <v>0.89894982497082843</v>
      </c>
    </row>
    <row r="27" spans="1:17">
      <c r="A27" s="225" t="s">
        <v>102</v>
      </c>
      <c r="B27" s="225" t="s">
        <v>85</v>
      </c>
      <c r="C27" s="254">
        <f>h26_h28死亡数!AA28</f>
        <v>2</v>
      </c>
      <c r="D27" s="226">
        <f>SUM(C27:C27)/3</f>
        <v>0.66666666666666663</v>
      </c>
      <c r="E27" s="254">
        <f>h27国調人口!AA28</f>
        <v>324</v>
      </c>
      <c r="F27" s="227">
        <f t="shared" ref="F27:F46" si="12">D27/E27</f>
        <v>2.0576131687242796E-3</v>
      </c>
      <c r="G27" s="227">
        <f>D53</f>
        <v>4.3763676148796497E-3</v>
      </c>
      <c r="H27" s="226">
        <v>100000</v>
      </c>
      <c r="I27" s="226">
        <f t="shared" ref="I27:I46" si="13">H27-H28</f>
        <v>437.63676148797094</v>
      </c>
      <c r="J27" s="242">
        <f>H28+I27/2</f>
        <v>99781.181619256007</v>
      </c>
      <c r="K27" s="242">
        <f t="shared" ref="K27:K45" si="14">J27+K28</f>
        <v>8613999.2444420904</v>
      </c>
      <c r="L27" s="228">
        <f t="shared" ref="L27:L46" si="15">K27/H27</f>
        <v>86.139992444420898</v>
      </c>
      <c r="N27" s="418" t="s">
        <v>1023</v>
      </c>
      <c r="O27" s="253">
        <f t="shared" si="11"/>
        <v>0.38066766317887391</v>
      </c>
      <c r="P27" s="253">
        <f t="shared" si="11"/>
        <v>0.74468085106382986</v>
      </c>
      <c r="Q27" s="253">
        <f t="shared" si="11"/>
        <v>0.62003071148268218</v>
      </c>
    </row>
    <row r="28" spans="1:17">
      <c r="A28" s="245"/>
      <c r="B28" s="245" t="s">
        <v>86</v>
      </c>
      <c r="C28" s="255">
        <f>h26_h28死亡数!AA29</f>
        <v>2</v>
      </c>
      <c r="D28" s="250">
        <f t="shared" ref="D28:D46" si="16">SUM(C28:C28)/3</f>
        <v>0.66666666666666663</v>
      </c>
      <c r="E28" s="255">
        <f>h27国調人口!AA29</f>
        <v>1433</v>
      </c>
      <c r="F28" s="249">
        <f t="shared" si="12"/>
        <v>4.6522447080716444E-4</v>
      </c>
      <c r="G28" s="249">
        <f>F28*4/(1+2*F28)</f>
        <v>1.859168022310016E-3</v>
      </c>
      <c r="H28" s="250">
        <f t="shared" ref="H28:H46" si="17">(1-G27)*H27</f>
        <v>99562.363238512029</v>
      </c>
      <c r="I28" s="250">
        <f t="shared" si="13"/>
        <v>185.10316195865744</v>
      </c>
      <c r="J28" s="251">
        <f>(H29+I28/2)*4</f>
        <v>397879.2466301308</v>
      </c>
      <c r="K28" s="251">
        <f t="shared" si="14"/>
        <v>8514218.0628228337</v>
      </c>
      <c r="L28" s="252">
        <f t="shared" si="15"/>
        <v>85.516431971649126</v>
      </c>
      <c r="N28" s="418" t="s">
        <v>62</v>
      </c>
      <c r="O28" s="253">
        <f>1-O21</f>
        <v>0.83693000562957409</v>
      </c>
      <c r="P28" s="253">
        <f>1-P21</f>
        <v>0.90812588771772451</v>
      </c>
      <c r="Q28" s="253">
        <f>1-Q21</f>
        <v>0.87655502392344498</v>
      </c>
    </row>
    <row r="29" spans="1:17">
      <c r="A29" s="245"/>
      <c r="B29" s="245" t="s">
        <v>84</v>
      </c>
      <c r="C29" s="255">
        <f>h26_h28死亡数!AA30</f>
        <v>0</v>
      </c>
      <c r="D29" s="250">
        <f t="shared" si="16"/>
        <v>0</v>
      </c>
      <c r="E29" s="255">
        <f>h27国調人口!AA30</f>
        <v>2045</v>
      </c>
      <c r="F29" s="249">
        <f t="shared" si="12"/>
        <v>0</v>
      </c>
      <c r="G29" s="249">
        <f t="shared" ref="G29:G46" si="18">F29*5/(1+2.5*F29)</f>
        <v>0</v>
      </c>
      <c r="H29" s="250">
        <f t="shared" si="17"/>
        <v>99377.260076553372</v>
      </c>
      <c r="I29" s="250">
        <f t="shared" si="13"/>
        <v>0</v>
      </c>
      <c r="J29" s="251">
        <f t="shared" ref="J29:J45" si="19">(H30+I29/2)*5</f>
        <v>496886.30038276687</v>
      </c>
      <c r="K29" s="251">
        <f t="shared" si="14"/>
        <v>8116338.8161927033</v>
      </c>
      <c r="L29" s="252">
        <f t="shared" si="15"/>
        <v>81.671992264029385</v>
      </c>
      <c r="N29" s="219" t="s">
        <v>164</v>
      </c>
    </row>
    <row r="30" spans="1:17">
      <c r="A30" s="245"/>
      <c r="B30" s="245" t="s">
        <v>65</v>
      </c>
      <c r="C30" s="255">
        <f>h26_h28死亡数!AA31</f>
        <v>0</v>
      </c>
      <c r="D30" s="250">
        <f t="shared" si="16"/>
        <v>0</v>
      </c>
      <c r="E30" s="255">
        <f>h27国調人口!AA31</f>
        <v>2147</v>
      </c>
      <c r="F30" s="249">
        <f t="shared" si="12"/>
        <v>0</v>
      </c>
      <c r="G30" s="249">
        <f t="shared" si="18"/>
        <v>0</v>
      </c>
      <c r="H30" s="250">
        <f t="shared" si="17"/>
        <v>99377.260076553372</v>
      </c>
      <c r="I30" s="250">
        <f t="shared" si="13"/>
        <v>0</v>
      </c>
      <c r="J30" s="251">
        <f t="shared" si="19"/>
        <v>496886.30038276687</v>
      </c>
      <c r="K30" s="251">
        <f t="shared" si="14"/>
        <v>7619452.5158099364</v>
      </c>
      <c r="L30" s="252">
        <f t="shared" si="15"/>
        <v>76.671992264029385</v>
      </c>
      <c r="N30" s="256" t="s">
        <v>158</v>
      </c>
      <c r="O30" s="237" t="s">
        <v>97</v>
      </c>
      <c r="P30" s="237" t="s">
        <v>98</v>
      </c>
      <c r="Q30" s="219"/>
    </row>
    <row r="31" spans="1:17">
      <c r="A31" s="245"/>
      <c r="B31" s="245" t="s">
        <v>66</v>
      </c>
      <c r="C31" s="255">
        <f>h26_h28死亡数!AA32</f>
        <v>1</v>
      </c>
      <c r="D31" s="250">
        <f t="shared" si="16"/>
        <v>0.33333333333333331</v>
      </c>
      <c r="E31" s="255">
        <f>h27国調人口!AA32</f>
        <v>2318</v>
      </c>
      <c r="F31" s="249">
        <f t="shared" si="12"/>
        <v>1.4380212827149841E-4</v>
      </c>
      <c r="G31" s="249">
        <f t="shared" si="18"/>
        <v>7.1875224610076891E-4</v>
      </c>
      <c r="H31" s="250">
        <f t="shared" si="17"/>
        <v>99377.260076553372</v>
      </c>
      <c r="I31" s="250">
        <f t="shared" si="13"/>
        <v>71.427628891353379</v>
      </c>
      <c r="J31" s="251">
        <f t="shared" si="19"/>
        <v>496707.73131053848</v>
      </c>
      <c r="K31" s="251">
        <f t="shared" si="14"/>
        <v>7122566.2154271696</v>
      </c>
      <c r="L31" s="252">
        <f t="shared" si="15"/>
        <v>71.671992264029385</v>
      </c>
      <c r="N31" s="418" t="s">
        <v>159</v>
      </c>
      <c r="O31" s="237">
        <f>J19*O24</f>
        <v>421378.96526452812</v>
      </c>
      <c r="P31" s="237">
        <f>SUM(O31,P32)</f>
        <v>1276346.4532154344</v>
      </c>
      <c r="Q31" s="219"/>
    </row>
    <row r="32" spans="1:17">
      <c r="A32" s="245"/>
      <c r="B32" s="245" t="s">
        <v>67</v>
      </c>
      <c r="C32" s="255">
        <f>h26_h28死亡数!AA33</f>
        <v>2</v>
      </c>
      <c r="D32" s="250">
        <f t="shared" si="16"/>
        <v>0.66666666666666663</v>
      </c>
      <c r="E32" s="255">
        <f>h27国調人口!AA33</f>
        <v>2015</v>
      </c>
      <c r="F32" s="249">
        <f t="shared" si="12"/>
        <v>3.3085194375516956E-4</v>
      </c>
      <c r="G32" s="249">
        <f t="shared" si="18"/>
        <v>1.6528925619834713E-3</v>
      </c>
      <c r="H32" s="250">
        <f t="shared" si="17"/>
        <v>99305.832447662018</v>
      </c>
      <c r="I32" s="250">
        <f t="shared" si="13"/>
        <v>164.14187181431043</v>
      </c>
      <c r="J32" s="251">
        <f t="shared" si="19"/>
        <v>496118.80755877425</v>
      </c>
      <c r="K32" s="251">
        <f t="shared" si="14"/>
        <v>6625858.4841166306</v>
      </c>
      <c r="L32" s="252">
        <f t="shared" si="15"/>
        <v>66.72174554912182</v>
      </c>
      <c r="N32" s="418" t="s">
        <v>160</v>
      </c>
      <c r="O32" s="237">
        <f>J20*O25</f>
        <v>377078.7750557891</v>
      </c>
      <c r="P32" s="237">
        <f>SUM(O32,P33)</f>
        <v>854967.48795090639</v>
      </c>
      <c r="Q32" s="219"/>
    </row>
    <row r="33" spans="1:17">
      <c r="A33" s="245"/>
      <c r="B33" s="245" t="s">
        <v>68</v>
      </c>
      <c r="C33" s="255">
        <f>h26_h28死亡数!AA34</f>
        <v>1</v>
      </c>
      <c r="D33" s="250">
        <f t="shared" si="16"/>
        <v>0.33333333333333331</v>
      </c>
      <c r="E33" s="255">
        <f>h27国調人口!AA34</f>
        <v>2261</v>
      </c>
      <c r="F33" s="249">
        <f t="shared" si="12"/>
        <v>1.4742739200943535E-4</v>
      </c>
      <c r="G33" s="249">
        <f t="shared" si="18"/>
        <v>7.3686537469604292E-4</v>
      </c>
      <c r="H33" s="250">
        <f t="shared" si="17"/>
        <v>99141.690575847708</v>
      </c>
      <c r="I33" s="250">
        <f t="shared" si="13"/>
        <v>73.054078974178992</v>
      </c>
      <c r="J33" s="251">
        <f t="shared" si="19"/>
        <v>495525.81768180308</v>
      </c>
      <c r="K33" s="251">
        <f t="shared" si="14"/>
        <v>6129739.6765578566</v>
      </c>
      <c r="L33" s="252">
        <f t="shared" si="15"/>
        <v>61.828072942415069</v>
      </c>
      <c r="N33" s="418" t="s">
        <v>1022</v>
      </c>
      <c r="O33" s="237">
        <f>J21*O26</f>
        <v>286090.87257334066</v>
      </c>
      <c r="P33" s="237">
        <f t="shared" ref="P33:P34" si="20">SUM(O33,P34)</f>
        <v>477888.71289511729</v>
      </c>
      <c r="Q33" s="219"/>
    </row>
    <row r="34" spans="1:17">
      <c r="A34" s="245"/>
      <c r="B34" s="245" t="s">
        <v>69</v>
      </c>
      <c r="C34" s="255">
        <f>h26_h28死亡数!AA35</f>
        <v>3</v>
      </c>
      <c r="D34" s="250">
        <f t="shared" si="16"/>
        <v>1</v>
      </c>
      <c r="E34" s="255">
        <f>h27国調人口!AA35</f>
        <v>2509</v>
      </c>
      <c r="F34" s="249">
        <f t="shared" si="12"/>
        <v>3.9856516540454366E-4</v>
      </c>
      <c r="G34" s="249">
        <f t="shared" si="18"/>
        <v>1.9908421262193909E-3</v>
      </c>
      <c r="H34" s="250">
        <f t="shared" si="17"/>
        <v>99068.636496873529</v>
      </c>
      <c r="I34" s="250">
        <f t="shared" si="13"/>
        <v>197.23001492509502</v>
      </c>
      <c r="J34" s="251">
        <f t="shared" si="19"/>
        <v>494850.10744705494</v>
      </c>
      <c r="K34" s="251">
        <f t="shared" si="14"/>
        <v>5634213.8588760532</v>
      </c>
      <c r="L34" s="252">
        <f t="shared" si="15"/>
        <v>56.871821982266418</v>
      </c>
      <c r="N34" s="418" t="s">
        <v>1023</v>
      </c>
      <c r="O34" s="237">
        <f>SUM(J22:J24)*O27</f>
        <v>191797.84032177663</v>
      </c>
      <c r="P34" s="237">
        <f t="shared" si="20"/>
        <v>191797.84032177663</v>
      </c>
      <c r="Q34" s="219"/>
    </row>
    <row r="35" spans="1:17">
      <c r="A35" s="245"/>
      <c r="B35" s="245" t="s">
        <v>70</v>
      </c>
      <c r="C35" s="255">
        <f>h26_h28死亡数!AA36</f>
        <v>4</v>
      </c>
      <c r="D35" s="250">
        <f t="shared" si="16"/>
        <v>1.3333333333333333</v>
      </c>
      <c r="E35" s="255">
        <f>h27国調人口!AA36</f>
        <v>2849</v>
      </c>
      <c r="F35" s="249">
        <f t="shared" si="12"/>
        <v>4.6800046800046796E-4</v>
      </c>
      <c r="G35" s="249">
        <f t="shared" si="18"/>
        <v>2.3372677340189321E-3</v>
      </c>
      <c r="H35" s="250">
        <f t="shared" si="17"/>
        <v>98871.406481948434</v>
      </c>
      <c r="I35" s="250">
        <f t="shared" si="13"/>
        <v>231.08894818731642</v>
      </c>
      <c r="J35" s="251">
        <f t="shared" si="19"/>
        <v>493779.31003927381</v>
      </c>
      <c r="K35" s="251">
        <f t="shared" si="14"/>
        <v>5139363.7514289981</v>
      </c>
      <c r="L35" s="252">
        <f t="shared" si="15"/>
        <v>51.980283625957355</v>
      </c>
      <c r="N35" s="219" t="s">
        <v>165</v>
      </c>
      <c r="Q35" s="219"/>
    </row>
    <row r="36" spans="1:17">
      <c r="A36" s="245"/>
      <c r="B36" s="245" t="s">
        <v>71</v>
      </c>
      <c r="C36" s="255">
        <f>h26_h28死亡数!AA37</f>
        <v>14</v>
      </c>
      <c r="D36" s="250">
        <f t="shared" si="16"/>
        <v>4.666666666666667</v>
      </c>
      <c r="E36" s="255">
        <f>h27国調人口!AA37</f>
        <v>3522</v>
      </c>
      <c r="F36" s="249">
        <f t="shared" si="12"/>
        <v>1.3250047321597578E-3</v>
      </c>
      <c r="G36" s="249">
        <f t="shared" si="18"/>
        <v>6.6031506461654565E-3</v>
      </c>
      <c r="H36" s="250">
        <f t="shared" si="17"/>
        <v>98640.317533761117</v>
      </c>
      <c r="I36" s="250">
        <f t="shared" si="13"/>
        <v>651.33687646102044</v>
      </c>
      <c r="J36" s="251">
        <f t="shared" si="19"/>
        <v>491573.24547765305</v>
      </c>
      <c r="K36" s="251">
        <f t="shared" si="14"/>
        <v>4645584.4413897246</v>
      </c>
      <c r="L36" s="252">
        <f t="shared" si="15"/>
        <v>47.096203231500184</v>
      </c>
      <c r="N36" s="256" t="s">
        <v>158</v>
      </c>
      <c r="O36" s="237" t="s">
        <v>97</v>
      </c>
      <c r="P36" s="237" t="s">
        <v>98</v>
      </c>
      <c r="Q36" s="219"/>
    </row>
    <row r="37" spans="1:17">
      <c r="A37" s="245"/>
      <c r="B37" s="245" t="s">
        <v>72</v>
      </c>
      <c r="C37" s="255">
        <f>h26_h28死亡数!AA38</f>
        <v>10</v>
      </c>
      <c r="D37" s="250">
        <f t="shared" si="16"/>
        <v>3.3333333333333335</v>
      </c>
      <c r="E37" s="255">
        <f>h27国調人口!AA38</f>
        <v>3005</v>
      </c>
      <c r="F37" s="249">
        <f t="shared" si="12"/>
        <v>1.1092623405435386E-3</v>
      </c>
      <c r="G37" s="249">
        <f t="shared" si="18"/>
        <v>5.5309734513274336E-3</v>
      </c>
      <c r="H37" s="250">
        <f t="shared" si="17"/>
        <v>97988.980657300097</v>
      </c>
      <c r="I37" s="250">
        <f t="shared" si="13"/>
        <v>541.97445053816773</v>
      </c>
      <c r="J37" s="251">
        <f t="shared" si="19"/>
        <v>488589.96716015507</v>
      </c>
      <c r="K37" s="251">
        <f t="shared" si="14"/>
        <v>4154011.1959120715</v>
      </c>
      <c r="L37" s="252">
        <f t="shared" si="15"/>
        <v>42.392636070376362</v>
      </c>
      <c r="N37" s="418" t="s">
        <v>159</v>
      </c>
      <c r="O37" s="237">
        <f>J41*P24</f>
        <v>457221.84071317676</v>
      </c>
      <c r="P37" s="237">
        <f>SUM(O37,P38)</f>
        <v>1961688.8048564163</v>
      </c>
      <c r="Q37" s="219"/>
    </row>
    <row r="38" spans="1:17">
      <c r="A38" s="245"/>
      <c r="B38" s="245" t="s">
        <v>73</v>
      </c>
      <c r="C38" s="255">
        <f>h26_h28死亡数!AA39</f>
        <v>20</v>
      </c>
      <c r="D38" s="250">
        <f t="shared" si="16"/>
        <v>6.666666666666667</v>
      </c>
      <c r="E38" s="255">
        <f>h27国調人口!AA39</f>
        <v>2844</v>
      </c>
      <c r="F38" s="249">
        <f t="shared" si="12"/>
        <v>2.3441162681669013E-3</v>
      </c>
      <c r="G38" s="249">
        <f t="shared" si="18"/>
        <v>1.1652295502213937E-2</v>
      </c>
      <c r="H38" s="250">
        <f t="shared" si="17"/>
        <v>97447.006206761929</v>
      </c>
      <c r="I38" s="250">
        <f t="shared" si="13"/>
        <v>1135.48131212726</v>
      </c>
      <c r="J38" s="251">
        <f t="shared" si="19"/>
        <v>484396.32775349147</v>
      </c>
      <c r="K38" s="251">
        <f t="shared" si="14"/>
        <v>3665421.2287519164</v>
      </c>
      <c r="L38" s="252">
        <f t="shared" si="15"/>
        <v>37.61450835107923</v>
      </c>
      <c r="N38" s="418" t="s">
        <v>160</v>
      </c>
      <c r="O38" s="237">
        <f>J42*P25</f>
        <v>437540.34112070588</v>
      </c>
      <c r="P38" s="237">
        <f>SUM(O38,P39)</f>
        <v>1504466.9641432397</v>
      </c>
      <c r="Q38" s="219"/>
    </row>
    <row r="39" spans="1:17">
      <c r="A39" s="245"/>
      <c r="B39" s="245" t="s">
        <v>74</v>
      </c>
      <c r="C39" s="255">
        <f>h26_h28死亡数!AA40</f>
        <v>14</v>
      </c>
      <c r="D39" s="250">
        <f t="shared" si="16"/>
        <v>4.666666666666667</v>
      </c>
      <c r="E39" s="255">
        <f>h27国調人口!AA40</f>
        <v>2741</v>
      </c>
      <c r="F39" s="249">
        <f t="shared" si="12"/>
        <v>1.7025416514654019E-3</v>
      </c>
      <c r="G39" s="249">
        <f t="shared" si="18"/>
        <v>8.4766287236619029E-3</v>
      </c>
      <c r="H39" s="250">
        <f t="shared" si="17"/>
        <v>96311.524894634669</v>
      </c>
      <c r="I39" s="250">
        <f t="shared" si="13"/>
        <v>816.39703834154352</v>
      </c>
      <c r="J39" s="251">
        <f t="shared" si="19"/>
        <v>479516.63187731942</v>
      </c>
      <c r="K39" s="251">
        <f t="shared" si="14"/>
        <v>3181024.9009984247</v>
      </c>
      <c r="L39" s="252">
        <f t="shared" si="15"/>
        <v>33.028496895656914</v>
      </c>
      <c r="N39" s="418" t="s">
        <v>1022</v>
      </c>
      <c r="O39" s="237">
        <f>J43*P26</f>
        <v>399310.22315024084</v>
      </c>
      <c r="P39" s="237">
        <f t="shared" ref="P39:P40" si="21">SUM(O39,P40)</f>
        <v>1066926.6230225337</v>
      </c>
    </row>
    <row r="40" spans="1:17">
      <c r="A40" s="245"/>
      <c r="B40" s="245" t="s">
        <v>75</v>
      </c>
      <c r="C40" s="255">
        <f>h26_h28死亡数!AA41</f>
        <v>41</v>
      </c>
      <c r="D40" s="250">
        <f t="shared" si="16"/>
        <v>13.666666666666666</v>
      </c>
      <c r="E40" s="255">
        <f>h27国調人口!AA41</f>
        <v>3243</v>
      </c>
      <c r="F40" s="249">
        <f t="shared" si="12"/>
        <v>4.214204954260458E-3</v>
      </c>
      <c r="G40" s="249">
        <f t="shared" si="18"/>
        <v>2.0851345166047905E-2</v>
      </c>
      <c r="H40" s="250">
        <f t="shared" si="17"/>
        <v>95495.127856293126</v>
      </c>
      <c r="I40" s="250">
        <f t="shared" si="13"/>
        <v>1991.2018726074457</v>
      </c>
      <c r="J40" s="251">
        <f t="shared" si="19"/>
        <v>472497.63459994702</v>
      </c>
      <c r="K40" s="251">
        <f t="shared" si="14"/>
        <v>2701508.2691211053</v>
      </c>
      <c r="L40" s="252">
        <f t="shared" si="15"/>
        <v>28.289487953631511</v>
      </c>
      <c r="N40" s="418" t="s">
        <v>1023</v>
      </c>
      <c r="O40" s="237">
        <f>SUM(J44:J46)*P27</f>
        <v>667616.39987229288</v>
      </c>
      <c r="P40" s="237">
        <f t="shared" si="21"/>
        <v>667616.39987229288</v>
      </c>
    </row>
    <row r="41" spans="1:17">
      <c r="A41" s="245"/>
      <c r="B41" s="245" t="s">
        <v>76</v>
      </c>
      <c r="C41" s="255">
        <f>h26_h28死亡数!AA42</f>
        <v>54</v>
      </c>
      <c r="D41" s="250">
        <f t="shared" si="16"/>
        <v>18</v>
      </c>
      <c r="E41" s="255">
        <f>h27国調人口!AA42</f>
        <v>4041</v>
      </c>
      <c r="F41" s="249">
        <f t="shared" si="12"/>
        <v>4.4543429844097994E-3</v>
      </c>
      <c r="G41" s="249">
        <f t="shared" si="18"/>
        <v>2.2026431718061672E-2</v>
      </c>
      <c r="H41" s="250">
        <f t="shared" si="17"/>
        <v>93503.92598368568</v>
      </c>
      <c r="I41" s="250">
        <f t="shared" si="13"/>
        <v>2059.5578410503367</v>
      </c>
      <c r="J41" s="251">
        <f t="shared" si="19"/>
        <v>462370.73531580262</v>
      </c>
      <c r="K41" s="251">
        <f t="shared" si="14"/>
        <v>2229010.6345211584</v>
      </c>
      <c r="L41" s="252">
        <f t="shared" si="15"/>
        <v>23.838684965057727</v>
      </c>
      <c r="N41" s="219" t="s">
        <v>166</v>
      </c>
    </row>
    <row r="42" spans="1:17">
      <c r="A42" s="245"/>
      <c r="B42" s="245" t="s">
        <v>77</v>
      </c>
      <c r="C42" s="255">
        <f>h26_h28死亡数!AA43</f>
        <v>75</v>
      </c>
      <c r="D42" s="250">
        <f t="shared" si="16"/>
        <v>25</v>
      </c>
      <c r="E42" s="255">
        <f>h27国調人口!AA43</f>
        <v>3155</v>
      </c>
      <c r="F42" s="249">
        <f t="shared" si="12"/>
        <v>7.9239302694136295E-3</v>
      </c>
      <c r="G42" s="249">
        <f t="shared" si="18"/>
        <v>3.8850038850038841E-2</v>
      </c>
      <c r="H42" s="250">
        <f t="shared" si="17"/>
        <v>91444.368142635343</v>
      </c>
      <c r="I42" s="250">
        <f t="shared" si="13"/>
        <v>3552.6172549586336</v>
      </c>
      <c r="J42" s="251">
        <f t="shared" si="19"/>
        <v>448340.29757578013</v>
      </c>
      <c r="K42" s="251">
        <f t="shared" si="14"/>
        <v>1766639.8992053559</v>
      </c>
      <c r="L42" s="252">
        <f t="shared" si="15"/>
        <v>19.319285977784251</v>
      </c>
      <c r="N42" s="420"/>
      <c r="O42" s="256" t="s">
        <v>122</v>
      </c>
      <c r="P42" s="256" t="s">
        <v>123</v>
      </c>
    </row>
    <row r="43" spans="1:17">
      <c r="A43" s="245"/>
      <c r="B43" s="245" t="s">
        <v>78</v>
      </c>
      <c r="C43" s="255">
        <f>h26_h28死亡数!AA44</f>
        <v>117</v>
      </c>
      <c r="D43" s="250">
        <f t="shared" si="16"/>
        <v>39</v>
      </c>
      <c r="E43" s="255">
        <f>h27国調人口!AA44</f>
        <v>2327</v>
      </c>
      <c r="F43" s="249">
        <f t="shared" si="12"/>
        <v>1.6759776536312849E-2</v>
      </c>
      <c r="G43" s="249">
        <f t="shared" si="18"/>
        <v>8.0428954423592491E-2</v>
      </c>
      <c r="H43" s="250">
        <f t="shared" si="17"/>
        <v>87891.75088767671</v>
      </c>
      <c r="I43" s="250">
        <f t="shared" si="13"/>
        <v>7069.041626354694</v>
      </c>
      <c r="J43" s="251">
        <f t="shared" si="19"/>
        <v>421786.15037249681</v>
      </c>
      <c r="K43" s="251">
        <f t="shared" si="14"/>
        <v>1318299.6016295757</v>
      </c>
      <c r="L43" s="252">
        <f t="shared" si="15"/>
        <v>14.999127771550793</v>
      </c>
      <c r="N43" s="256" t="s">
        <v>167</v>
      </c>
      <c r="O43" s="257">
        <f>L19</f>
        <v>18.684056712891415</v>
      </c>
      <c r="P43" s="257">
        <f>L41</f>
        <v>23.838684965057727</v>
      </c>
      <c r="Q43" s="222" t="s">
        <v>168</v>
      </c>
    </row>
    <row r="44" spans="1:17">
      <c r="A44" s="245"/>
      <c r="B44" s="245" t="s">
        <v>79</v>
      </c>
      <c r="C44" s="255">
        <f>h26_h28死亡数!AA45</f>
        <v>219</v>
      </c>
      <c r="D44" s="250">
        <f t="shared" si="16"/>
        <v>73</v>
      </c>
      <c r="E44" s="255">
        <f>h27国調人口!AA45</f>
        <v>1899</v>
      </c>
      <c r="F44" s="249">
        <f t="shared" si="12"/>
        <v>3.8441284886782515E-2</v>
      </c>
      <c r="G44" s="249">
        <f t="shared" si="18"/>
        <v>0.17535431179437902</v>
      </c>
      <c r="H44" s="250">
        <f t="shared" si="17"/>
        <v>80822.709261322016</v>
      </c>
      <c r="I44" s="250">
        <f t="shared" si="13"/>
        <v>14172.61055987631</v>
      </c>
      <c r="J44" s="251">
        <f t="shared" si="19"/>
        <v>368682.01990691933</v>
      </c>
      <c r="K44" s="251">
        <f t="shared" si="14"/>
        <v>896513.45125707879</v>
      </c>
      <c r="L44" s="252">
        <f t="shared" si="15"/>
        <v>11.092345943989635</v>
      </c>
      <c r="N44" s="256" t="s">
        <v>169</v>
      </c>
      <c r="O44" s="258">
        <f>P31/H19</f>
        <v>14.319741574320515</v>
      </c>
      <c r="P44" s="258">
        <f>P37/H41</f>
        <v>20.979748007572287</v>
      </c>
      <c r="Q44" s="222" t="s">
        <v>170</v>
      </c>
    </row>
    <row r="45" spans="1:17">
      <c r="A45" s="245"/>
      <c r="B45" s="245" t="s">
        <v>80</v>
      </c>
      <c r="C45" s="255">
        <f>h26_h28死亡数!AA46</f>
        <v>249</v>
      </c>
      <c r="D45" s="250">
        <f t="shared" si="16"/>
        <v>83</v>
      </c>
      <c r="E45" s="255">
        <f>h27国調人口!AA46</f>
        <v>1181</v>
      </c>
      <c r="F45" s="249">
        <f t="shared" si="12"/>
        <v>7.027942421676546E-2</v>
      </c>
      <c r="G45" s="249">
        <f t="shared" si="18"/>
        <v>0.29888368743248112</v>
      </c>
      <c r="H45" s="250">
        <f t="shared" si="17"/>
        <v>66650.098701445706</v>
      </c>
      <c r="I45" s="250">
        <f t="shared" si="13"/>
        <v>19920.627267626915</v>
      </c>
      <c r="J45" s="251">
        <f t="shared" si="19"/>
        <v>283448.92533816124</v>
      </c>
      <c r="K45" s="251">
        <f t="shared" si="14"/>
        <v>527831.43135015946</v>
      </c>
      <c r="L45" s="252">
        <f t="shared" si="15"/>
        <v>7.9194396052516316</v>
      </c>
      <c r="N45" s="256" t="s">
        <v>171</v>
      </c>
      <c r="O45" s="257">
        <f>O43-O44</f>
        <v>4.3643151385709</v>
      </c>
      <c r="P45" s="257">
        <f>P43-P44</f>
        <v>2.8589369574854402</v>
      </c>
      <c r="Q45" s="222" t="s">
        <v>172</v>
      </c>
    </row>
    <row r="46" spans="1:17">
      <c r="A46" s="245"/>
      <c r="B46" s="245" t="s">
        <v>100</v>
      </c>
      <c r="C46" s="531">
        <f>h26_h28死亡数!AA47</f>
        <v>444</v>
      </c>
      <c r="D46" s="234">
        <f t="shared" si="16"/>
        <v>148</v>
      </c>
      <c r="E46" s="255">
        <f>h27国調人口!AA47</f>
        <v>774</v>
      </c>
      <c r="F46" s="249">
        <f t="shared" si="12"/>
        <v>0.19121447028423771</v>
      </c>
      <c r="G46" s="249">
        <f t="shared" si="18"/>
        <v>0.64685314685314677</v>
      </c>
      <c r="H46" s="250">
        <f t="shared" si="17"/>
        <v>46729.471433818791</v>
      </c>
      <c r="I46" s="250">
        <f t="shared" si="13"/>
        <v>46729.471433818791</v>
      </c>
      <c r="J46" s="251">
        <f>I46/F46</f>
        <v>244382.50601199828</v>
      </c>
      <c r="K46" s="251">
        <f>J46</f>
        <v>244382.50601199828</v>
      </c>
      <c r="L46" s="252">
        <f t="shared" si="15"/>
        <v>5.2297297297297298</v>
      </c>
      <c r="N46" s="256" t="s">
        <v>173</v>
      </c>
      <c r="O46" s="257">
        <f>L5</f>
        <v>79.710808884393202</v>
      </c>
      <c r="P46" s="257">
        <f>L27</f>
        <v>86.139992444420898</v>
      </c>
      <c r="Q46" s="222" t="s">
        <v>174</v>
      </c>
    </row>
    <row r="47" spans="1:17">
      <c r="A47" s="229"/>
      <c r="B47" s="265" t="s">
        <v>101</v>
      </c>
      <c r="C47" s="234">
        <f>SUM(C27:C46)</f>
        <v>1272</v>
      </c>
      <c r="D47" s="234">
        <f>SUM(D27:D46)</f>
        <v>424</v>
      </c>
      <c r="E47" s="266">
        <f>SUM(E27:E46)</f>
        <v>46633</v>
      </c>
      <c r="F47" s="267"/>
      <c r="G47" s="267"/>
      <c r="H47" s="266"/>
      <c r="I47" s="265"/>
      <c r="J47" s="268"/>
      <c r="K47" s="268"/>
      <c r="L47" s="269"/>
      <c r="N47" s="256" t="s">
        <v>175</v>
      </c>
      <c r="O47" s="257">
        <f>O46-O45</f>
        <v>75.346493745822301</v>
      </c>
      <c r="P47" s="257">
        <f>P46-P45</f>
        <v>83.281055486935458</v>
      </c>
      <c r="Q47" s="222" t="s">
        <v>176</v>
      </c>
    </row>
    <row r="50" spans="1:12">
      <c r="C50" s="219" t="s">
        <v>122</v>
      </c>
      <c r="D50" s="219" t="s">
        <v>123</v>
      </c>
      <c r="E50" s="221"/>
      <c r="F50" s="220"/>
      <c r="G50" s="219"/>
      <c r="H50" s="222"/>
      <c r="I50" s="222"/>
      <c r="J50" s="223"/>
      <c r="L50" s="259"/>
    </row>
    <row r="51" spans="1:12">
      <c r="A51" s="219" t="s">
        <v>103</v>
      </c>
      <c r="B51" s="219" t="s">
        <v>1067</v>
      </c>
      <c r="C51" s="220">
        <f>C5</f>
        <v>7</v>
      </c>
      <c r="D51" s="220">
        <f>C27</f>
        <v>2</v>
      </c>
      <c r="E51" s="221"/>
      <c r="F51" s="220"/>
      <c r="G51" s="219"/>
      <c r="H51" s="222"/>
      <c r="I51" s="222"/>
      <c r="J51" s="223"/>
      <c r="L51" s="259"/>
    </row>
    <row r="52" spans="1:12">
      <c r="A52" s="219" t="s">
        <v>104</v>
      </c>
      <c r="B52" s="219" t="s">
        <v>1067</v>
      </c>
      <c r="C52" s="260">
        <f>h26_28出生!F24</f>
        <v>532</v>
      </c>
      <c r="D52" s="260">
        <f>h26_28出生!G24</f>
        <v>457</v>
      </c>
      <c r="E52" s="221"/>
      <c r="F52" s="220"/>
      <c r="G52" s="219"/>
      <c r="H52" s="222"/>
      <c r="I52" s="222"/>
      <c r="J52" s="223"/>
      <c r="L52" s="259"/>
    </row>
    <row r="53" spans="1:12">
      <c r="A53" s="219" t="s">
        <v>105</v>
      </c>
      <c r="C53" s="261">
        <f>C51/C52</f>
        <v>1.3157894736842105E-2</v>
      </c>
      <c r="D53" s="261">
        <f>D51/D52</f>
        <v>4.3763676148796497E-3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125</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h27_29自立率1!AB7</f>
        <v>1455</v>
      </c>
      <c r="P3" s="243">
        <f>h27_29自立率1!AC7</f>
        <v>1567</v>
      </c>
      <c r="Q3" s="244">
        <f>SUM(O3:P3)</f>
        <v>3022</v>
      </c>
    </row>
    <row r="4" spans="1:17">
      <c r="A4" s="229"/>
      <c r="B4" s="229"/>
      <c r="C4" s="230" t="s">
        <v>1063</v>
      </c>
      <c r="D4" s="231" t="s">
        <v>1064</v>
      </c>
      <c r="E4" s="232" t="s">
        <v>410</v>
      </c>
      <c r="F4" s="233"/>
      <c r="G4" s="233"/>
      <c r="H4" s="234"/>
      <c r="I4" s="229"/>
      <c r="J4" s="235" t="s">
        <v>97</v>
      </c>
      <c r="K4" s="235" t="s">
        <v>98</v>
      </c>
      <c r="L4" s="236"/>
      <c r="N4" s="418" t="s">
        <v>160</v>
      </c>
      <c r="O4" s="243">
        <f>h27_29自立率1!AB8</f>
        <v>1170</v>
      </c>
      <c r="P4" s="243">
        <f>h27_29自立率1!AC8</f>
        <v>1171</v>
      </c>
      <c r="Q4" s="244">
        <f>SUM(O4:P4)</f>
        <v>2341</v>
      </c>
    </row>
    <row r="5" spans="1:17">
      <c r="A5" s="219" t="s">
        <v>99</v>
      </c>
      <c r="B5" s="219" t="s">
        <v>85</v>
      </c>
      <c r="C5" s="262">
        <f>h26_h28死亡数!AQ4</f>
        <v>1</v>
      </c>
      <c r="D5" s="263">
        <f>SUM(C5:C5)/3</f>
        <v>0.33333333333333331</v>
      </c>
      <c r="E5" s="264">
        <f>h27国調人口!AQ4</f>
        <v>127</v>
      </c>
      <c r="F5" s="221">
        <f t="shared" ref="F5:F24" si="0">D5/E5</f>
        <v>2.6246719160104987E-3</v>
      </c>
      <c r="G5" s="261">
        <f>C53</f>
        <v>2.0366598778004071E-3</v>
      </c>
      <c r="H5" s="220">
        <v>100000</v>
      </c>
      <c r="I5" s="220">
        <f t="shared" ref="I5:I24" si="1">H5-H6</f>
        <v>203.66598778004118</v>
      </c>
      <c r="J5" s="222">
        <f>H6+I5/2</f>
        <v>99898.167006109987</v>
      </c>
      <c r="K5" s="222">
        <f t="shared" ref="K5:K23" si="2">J5+K6</f>
        <v>8005389.639138313</v>
      </c>
      <c r="L5" s="223">
        <f t="shared" ref="L5:L24" si="3">K5/H5</f>
        <v>80.053896391383134</v>
      </c>
      <c r="N5" s="418" t="s">
        <v>1022</v>
      </c>
      <c r="O5" s="243">
        <f>h27_29自立率1!AB9</f>
        <v>753</v>
      </c>
      <c r="P5" s="243">
        <f>h27_29自立率1!AC9</f>
        <v>789</v>
      </c>
      <c r="Q5" s="244">
        <f>SUM(O5:P5)</f>
        <v>1542</v>
      </c>
    </row>
    <row r="6" spans="1:17">
      <c r="B6" s="219" t="s">
        <v>86</v>
      </c>
      <c r="C6" s="262">
        <f>h26_h28死亡数!AQ5</f>
        <v>1</v>
      </c>
      <c r="D6" s="263">
        <f t="shared" ref="D6:D24" si="4">SUM(C6:C6)/3</f>
        <v>0.33333333333333331</v>
      </c>
      <c r="E6" s="264">
        <f>h27国調人口!AQ5</f>
        <v>522</v>
      </c>
      <c r="F6" s="221">
        <f t="shared" si="0"/>
        <v>6.385696040868454E-4</v>
      </c>
      <c r="G6" s="221">
        <f>F6*4/(1+2*F6)</f>
        <v>2.5510204081632651E-3</v>
      </c>
      <c r="H6" s="220">
        <f t="shared" ref="H6:H24" si="5">(1-G5)*H5</f>
        <v>99796.334012219959</v>
      </c>
      <c r="I6" s="220">
        <f t="shared" si="1"/>
        <v>254.58248472504783</v>
      </c>
      <c r="J6" s="222">
        <f>(H7+I6/2)*4</f>
        <v>398676.17107942974</v>
      </c>
      <c r="K6" s="222">
        <f t="shared" si="2"/>
        <v>7905491.4721322032</v>
      </c>
      <c r="L6" s="223">
        <f t="shared" si="3"/>
        <v>79.21625128197779</v>
      </c>
      <c r="N6" s="418" t="s">
        <v>1023</v>
      </c>
      <c r="O6" s="243">
        <f>h27_29自立率1!AB10</f>
        <v>788</v>
      </c>
      <c r="P6" s="243">
        <f>h27_29自立率1!AC10</f>
        <v>1296</v>
      </c>
      <c r="Q6" s="244">
        <f>SUM(O6:P6)</f>
        <v>2084</v>
      </c>
    </row>
    <row r="7" spans="1:17">
      <c r="B7" s="219" t="s">
        <v>84</v>
      </c>
      <c r="C7" s="262">
        <f>h26_h28死亡数!AQ6</f>
        <v>0</v>
      </c>
      <c r="D7" s="263">
        <f t="shared" si="4"/>
        <v>0</v>
      </c>
      <c r="E7" s="264">
        <f>h27国調人口!AQ6</f>
        <v>722</v>
      </c>
      <c r="F7" s="221">
        <f t="shared" si="0"/>
        <v>0</v>
      </c>
      <c r="G7" s="221">
        <f t="shared" ref="G7:G24" si="6">F7*5/(1+2.5*F7)</f>
        <v>0</v>
      </c>
      <c r="H7" s="220">
        <f t="shared" si="5"/>
        <v>99541.751527494911</v>
      </c>
      <c r="I7" s="220">
        <f t="shared" si="1"/>
        <v>0</v>
      </c>
      <c r="J7" s="222">
        <f t="shared" ref="J7:J23" si="7">(H8+I7/2)*5</f>
        <v>497708.75763747457</v>
      </c>
      <c r="K7" s="222">
        <f t="shared" si="2"/>
        <v>7506815.3010527734</v>
      </c>
      <c r="L7" s="223">
        <f t="shared" si="3"/>
        <v>75.413735300601772</v>
      </c>
      <c r="N7" s="418" t="s">
        <v>62</v>
      </c>
      <c r="O7" s="237">
        <f>SUM(O3:O6)</f>
        <v>4166</v>
      </c>
      <c r="P7" s="237">
        <f t="shared" ref="P7:Q7" si="8">SUM(P3:P6)</f>
        <v>4823</v>
      </c>
      <c r="Q7" s="237">
        <f t="shared" si="8"/>
        <v>8989</v>
      </c>
    </row>
    <row r="8" spans="1:17">
      <c r="B8" s="219" t="s">
        <v>65</v>
      </c>
      <c r="C8" s="262">
        <f>h26_h28死亡数!AQ7</f>
        <v>1</v>
      </c>
      <c r="D8" s="263">
        <f t="shared" si="4"/>
        <v>0.33333333333333331</v>
      </c>
      <c r="E8" s="264">
        <f>h27国調人口!AQ7</f>
        <v>774</v>
      </c>
      <c r="F8" s="221">
        <f t="shared" si="0"/>
        <v>4.3066322136089578E-4</v>
      </c>
      <c r="G8" s="221">
        <f t="shared" si="6"/>
        <v>2.1510002151000217E-3</v>
      </c>
      <c r="H8" s="220">
        <f t="shared" si="5"/>
        <v>99541.751527494911</v>
      </c>
      <c r="I8" s="220">
        <f t="shared" si="1"/>
        <v>214.11432894707832</v>
      </c>
      <c r="J8" s="222">
        <f t="shared" si="7"/>
        <v>497173.47181510692</v>
      </c>
      <c r="K8" s="222">
        <f t="shared" si="2"/>
        <v>7009106.5434152987</v>
      </c>
      <c r="L8" s="223">
        <f t="shared" si="3"/>
        <v>70.413735300601772</v>
      </c>
      <c r="N8" s="479" t="s">
        <v>161</v>
      </c>
      <c r="O8" s="479"/>
      <c r="P8" s="479"/>
      <c r="Q8" s="479"/>
    </row>
    <row r="9" spans="1:17">
      <c r="B9" s="219" t="s">
        <v>66</v>
      </c>
      <c r="C9" s="262">
        <f>h26_h28死亡数!AQ8</f>
        <v>0</v>
      </c>
      <c r="D9" s="263">
        <f t="shared" si="4"/>
        <v>0</v>
      </c>
      <c r="E9" s="264">
        <f>h27国調人口!AQ8</f>
        <v>765</v>
      </c>
      <c r="F9" s="221">
        <f t="shared" si="0"/>
        <v>0</v>
      </c>
      <c r="G9" s="221">
        <f t="shared" si="6"/>
        <v>0</v>
      </c>
      <c r="H9" s="220">
        <f t="shared" si="5"/>
        <v>99327.637198547833</v>
      </c>
      <c r="I9" s="220">
        <f t="shared" si="1"/>
        <v>0</v>
      </c>
      <c r="J9" s="222">
        <f t="shared" si="7"/>
        <v>496638.18599273916</v>
      </c>
      <c r="K9" s="222">
        <f t="shared" si="2"/>
        <v>6511933.0716001913</v>
      </c>
      <c r="L9" s="223">
        <f t="shared" si="3"/>
        <v>65.560132660594448</v>
      </c>
      <c r="N9" s="418" t="s">
        <v>158</v>
      </c>
      <c r="O9" s="237" t="s">
        <v>122</v>
      </c>
      <c r="P9" s="237" t="s">
        <v>123</v>
      </c>
      <c r="Q9" s="237" t="s">
        <v>62</v>
      </c>
    </row>
    <row r="10" spans="1:17">
      <c r="B10" s="219" t="s">
        <v>67</v>
      </c>
      <c r="C10" s="262">
        <f>h26_h28死亡数!AQ9</f>
        <v>3</v>
      </c>
      <c r="D10" s="263">
        <f t="shared" si="4"/>
        <v>1</v>
      </c>
      <c r="E10" s="264">
        <f>h27国調人口!AQ9</f>
        <v>656</v>
      </c>
      <c r="F10" s="221">
        <f t="shared" si="0"/>
        <v>1.5243902439024391E-3</v>
      </c>
      <c r="G10" s="221">
        <f t="shared" si="6"/>
        <v>7.5930144267274098E-3</v>
      </c>
      <c r="H10" s="220">
        <f t="shared" si="5"/>
        <v>99327.637198547833</v>
      </c>
      <c r="I10" s="220">
        <f t="shared" si="1"/>
        <v>754.19618222131976</v>
      </c>
      <c r="J10" s="222">
        <f t="shared" si="7"/>
        <v>494752.69553718588</v>
      </c>
      <c r="K10" s="222">
        <f t="shared" si="2"/>
        <v>6015294.8856074521</v>
      </c>
      <c r="L10" s="223">
        <f t="shared" si="3"/>
        <v>60.560132660594441</v>
      </c>
      <c r="N10" s="418" t="s">
        <v>159</v>
      </c>
      <c r="O10" s="243">
        <f>h27_29自立率1!AB21</f>
        <v>19</v>
      </c>
      <c r="P10" s="243">
        <f>h27_29自立率1!AC21</f>
        <v>11</v>
      </c>
      <c r="Q10" s="244">
        <f>SUM(O10:P10)</f>
        <v>30</v>
      </c>
    </row>
    <row r="11" spans="1:17">
      <c r="B11" s="219" t="s">
        <v>68</v>
      </c>
      <c r="C11" s="262">
        <f>h26_h28死亡数!AQ10</f>
        <v>1</v>
      </c>
      <c r="D11" s="263">
        <f t="shared" si="4"/>
        <v>0.33333333333333331</v>
      </c>
      <c r="E11" s="264">
        <f>h27国調人口!AQ10</f>
        <v>670</v>
      </c>
      <c r="F11" s="221">
        <f t="shared" si="0"/>
        <v>4.9751243781094524E-4</v>
      </c>
      <c r="G11" s="221">
        <f t="shared" si="6"/>
        <v>2.4844720496894411E-3</v>
      </c>
      <c r="H11" s="220">
        <f t="shared" si="5"/>
        <v>98573.441016326513</v>
      </c>
      <c r="I11" s="220">
        <f t="shared" si="1"/>
        <v>244.90295904678351</v>
      </c>
      <c r="J11" s="222">
        <f t="shared" si="7"/>
        <v>492254.94768401561</v>
      </c>
      <c r="K11" s="222">
        <f t="shared" si="2"/>
        <v>5520542.1900702659</v>
      </c>
      <c r="L11" s="223">
        <f t="shared" si="3"/>
        <v>56.004357087989959</v>
      </c>
      <c r="N11" s="418" t="s">
        <v>160</v>
      </c>
      <c r="O11" s="243">
        <f>h27_29自立率1!AB22</f>
        <v>29</v>
      </c>
      <c r="P11" s="243">
        <f>h27_29自立率1!AC22</f>
        <v>14</v>
      </c>
      <c r="Q11" s="244">
        <f>SUM(O11:P11)</f>
        <v>43</v>
      </c>
    </row>
    <row r="12" spans="1:17">
      <c r="B12" s="219" t="s">
        <v>69</v>
      </c>
      <c r="C12" s="262">
        <f>h26_h28死亡数!AQ11</f>
        <v>2</v>
      </c>
      <c r="D12" s="263">
        <f t="shared" si="4"/>
        <v>0.66666666666666663</v>
      </c>
      <c r="E12" s="264">
        <f>h27国調人口!AQ11</f>
        <v>834</v>
      </c>
      <c r="F12" s="221">
        <f t="shared" si="0"/>
        <v>7.993605115907274E-4</v>
      </c>
      <c r="G12" s="221">
        <f t="shared" si="6"/>
        <v>3.9888312724371761E-3</v>
      </c>
      <c r="H12" s="220">
        <f t="shared" si="5"/>
        <v>98328.538057279729</v>
      </c>
      <c r="I12" s="220">
        <f t="shared" si="1"/>
        <v>392.21594757591083</v>
      </c>
      <c r="J12" s="222">
        <f t="shared" si="7"/>
        <v>490662.15041745891</v>
      </c>
      <c r="K12" s="222">
        <f t="shared" si="2"/>
        <v>5028287.2423862498</v>
      </c>
      <c r="L12" s="223">
        <f t="shared" si="3"/>
        <v>51.137618251347341</v>
      </c>
      <c r="N12" s="418" t="s">
        <v>1022</v>
      </c>
      <c r="O12" s="243">
        <f>h27_29自立率1!AB23</f>
        <v>86</v>
      </c>
      <c r="P12" s="243">
        <f>h27_29自立率1!AC23</f>
        <v>42</v>
      </c>
      <c r="Q12" s="244">
        <f>SUM(O12:P12)</f>
        <v>128</v>
      </c>
    </row>
    <row r="13" spans="1:17">
      <c r="B13" s="219" t="s">
        <v>70</v>
      </c>
      <c r="C13" s="262">
        <f>h26_h28死亡数!AQ12</f>
        <v>2</v>
      </c>
      <c r="D13" s="263">
        <f t="shared" si="4"/>
        <v>0.66666666666666663</v>
      </c>
      <c r="E13" s="264">
        <f>h27国調人口!AQ12</f>
        <v>940</v>
      </c>
      <c r="F13" s="221">
        <f t="shared" si="0"/>
        <v>7.0921985815602831E-4</v>
      </c>
      <c r="G13" s="221">
        <f t="shared" si="6"/>
        <v>3.5398230088495575E-3</v>
      </c>
      <c r="H13" s="220">
        <f t="shared" si="5"/>
        <v>97936.322109703819</v>
      </c>
      <c r="I13" s="220">
        <f t="shared" si="1"/>
        <v>346.6772464060341</v>
      </c>
      <c r="J13" s="222">
        <f t="shared" si="7"/>
        <v>488814.91743250401</v>
      </c>
      <c r="K13" s="222">
        <f t="shared" si="2"/>
        <v>4537625.0919687906</v>
      </c>
      <c r="L13" s="223">
        <f t="shared" si="3"/>
        <v>46.332402465409608</v>
      </c>
      <c r="N13" s="418" t="s">
        <v>1023</v>
      </c>
      <c r="O13" s="243">
        <f>h27_29自立率1!AB24</f>
        <v>485</v>
      </c>
      <c r="P13" s="243">
        <f>h27_29自立率1!AC24</f>
        <v>273</v>
      </c>
      <c r="Q13" s="244">
        <f>SUM(O13:P13)</f>
        <v>758</v>
      </c>
    </row>
    <row r="14" spans="1:17">
      <c r="B14" s="219" t="s">
        <v>71</v>
      </c>
      <c r="C14" s="262">
        <f>h26_h28死亡数!AQ13</f>
        <v>6</v>
      </c>
      <c r="D14" s="263">
        <f t="shared" si="4"/>
        <v>2</v>
      </c>
      <c r="E14" s="264">
        <f>h27国調人口!AQ13</f>
        <v>1214</v>
      </c>
      <c r="F14" s="221">
        <f t="shared" si="0"/>
        <v>1.6474464579901153E-3</v>
      </c>
      <c r="G14" s="221">
        <f t="shared" si="6"/>
        <v>8.2034454470877767E-3</v>
      </c>
      <c r="H14" s="220">
        <f t="shared" si="5"/>
        <v>97589.644863297784</v>
      </c>
      <c r="I14" s="220">
        <f t="shared" si="1"/>
        <v>800.57132783673296</v>
      </c>
      <c r="J14" s="222">
        <f t="shared" si="7"/>
        <v>485946.79599689716</v>
      </c>
      <c r="K14" s="222">
        <f t="shared" si="2"/>
        <v>4048810.1745362869</v>
      </c>
      <c r="L14" s="223">
        <f t="shared" si="3"/>
        <v>41.488112598501651</v>
      </c>
      <c r="N14" s="418" t="s">
        <v>62</v>
      </c>
      <c r="O14" s="237">
        <f>SUM(O10:O13)</f>
        <v>619</v>
      </c>
      <c r="P14" s="237">
        <f t="shared" ref="P14:Q14" si="9">SUM(P10:P13)</f>
        <v>340</v>
      </c>
      <c r="Q14" s="237">
        <f t="shared" si="9"/>
        <v>959</v>
      </c>
    </row>
    <row r="15" spans="1:17">
      <c r="B15" s="219" t="s">
        <v>72</v>
      </c>
      <c r="C15" s="262">
        <f>h26_h28死亡数!AQ14</f>
        <v>5</v>
      </c>
      <c r="D15" s="263">
        <f t="shared" si="4"/>
        <v>1.6666666666666667</v>
      </c>
      <c r="E15" s="264">
        <f>h27国調人口!AQ14</f>
        <v>953</v>
      </c>
      <c r="F15" s="221">
        <f t="shared" si="0"/>
        <v>1.7488632388947185E-3</v>
      </c>
      <c r="G15" s="221">
        <f t="shared" si="6"/>
        <v>8.7062510882813856E-3</v>
      </c>
      <c r="H15" s="220">
        <f t="shared" si="5"/>
        <v>96789.073535461052</v>
      </c>
      <c r="I15" s="220">
        <f t="shared" si="1"/>
        <v>842.66997680185887</v>
      </c>
      <c r="J15" s="222">
        <f t="shared" si="7"/>
        <v>481838.69273530057</v>
      </c>
      <c r="K15" s="222">
        <f t="shared" si="2"/>
        <v>3562863.3785393895</v>
      </c>
      <c r="L15" s="223">
        <f t="shared" si="3"/>
        <v>36.810594919415642</v>
      </c>
      <c r="N15" s="479" t="s">
        <v>162</v>
      </c>
      <c r="O15" s="479"/>
      <c r="P15" s="479"/>
      <c r="Q15" s="479"/>
    </row>
    <row r="16" spans="1:17">
      <c r="B16" s="219" t="s">
        <v>73</v>
      </c>
      <c r="C16" s="262">
        <f>h26_h28死亡数!AQ15</f>
        <v>10</v>
      </c>
      <c r="D16" s="263">
        <f t="shared" si="4"/>
        <v>3.3333333333333335</v>
      </c>
      <c r="E16" s="264">
        <f>h27国調人口!AQ15</f>
        <v>887</v>
      </c>
      <c r="F16" s="221">
        <f t="shared" si="0"/>
        <v>3.7579857196542656E-3</v>
      </c>
      <c r="G16" s="221">
        <f t="shared" si="6"/>
        <v>1.8615040953090103E-2</v>
      </c>
      <c r="H16" s="220">
        <f t="shared" si="5"/>
        <v>95946.403558659193</v>
      </c>
      <c r="I16" s="220">
        <f t="shared" si="1"/>
        <v>1786.0462315461482</v>
      </c>
      <c r="J16" s="222">
        <f t="shared" si="7"/>
        <v>475266.90221443062</v>
      </c>
      <c r="K16" s="222">
        <f t="shared" si="2"/>
        <v>3081024.6858040891</v>
      </c>
      <c r="L16" s="223">
        <f t="shared" si="3"/>
        <v>32.11193511719727</v>
      </c>
      <c r="N16" s="418" t="s">
        <v>158</v>
      </c>
      <c r="O16" s="237" t="s">
        <v>122</v>
      </c>
      <c r="P16" s="237" t="s">
        <v>123</v>
      </c>
      <c r="Q16" s="237" t="s">
        <v>62</v>
      </c>
    </row>
    <row r="17" spans="1:17">
      <c r="B17" s="219" t="s">
        <v>74</v>
      </c>
      <c r="C17" s="262">
        <f>h26_h28死亡数!AQ16</f>
        <v>14</v>
      </c>
      <c r="D17" s="263">
        <f t="shared" si="4"/>
        <v>4.666666666666667</v>
      </c>
      <c r="E17" s="264">
        <f>h27国調人口!AQ16</f>
        <v>900</v>
      </c>
      <c r="F17" s="221">
        <f t="shared" si="0"/>
        <v>5.1851851851851859E-3</v>
      </c>
      <c r="G17" s="221">
        <f t="shared" si="6"/>
        <v>2.5594149908592323E-2</v>
      </c>
      <c r="H17" s="220">
        <f t="shared" si="5"/>
        <v>94160.357327113044</v>
      </c>
      <c r="I17" s="220">
        <f t="shared" si="1"/>
        <v>2409.9543008767505</v>
      </c>
      <c r="J17" s="222">
        <f t="shared" si="7"/>
        <v>464776.90088337334</v>
      </c>
      <c r="K17" s="222">
        <f t="shared" si="2"/>
        <v>2605757.7835896583</v>
      </c>
      <c r="L17" s="223">
        <f t="shared" si="3"/>
        <v>27.673618256749567</v>
      </c>
      <c r="N17" s="418" t="s">
        <v>159</v>
      </c>
      <c r="O17" s="253">
        <f t="shared" ref="O17:Q20" si="10">O10/O3</f>
        <v>1.3058419243986255E-2</v>
      </c>
      <c r="P17" s="253">
        <f t="shared" si="10"/>
        <v>7.0197830248883214E-3</v>
      </c>
      <c r="Q17" s="253">
        <f t="shared" si="10"/>
        <v>9.9272005294506957E-3</v>
      </c>
    </row>
    <row r="18" spans="1:17">
      <c r="B18" s="219" t="s">
        <v>75</v>
      </c>
      <c r="C18" s="262">
        <f>h26_h28死亡数!AQ17</f>
        <v>21</v>
      </c>
      <c r="D18" s="263">
        <f t="shared" si="4"/>
        <v>7</v>
      </c>
      <c r="E18" s="264">
        <f>h27国調人口!AQ17</f>
        <v>1088</v>
      </c>
      <c r="F18" s="221">
        <f t="shared" si="0"/>
        <v>6.4338235294117644E-3</v>
      </c>
      <c r="G18" s="221">
        <f t="shared" si="6"/>
        <v>3.1659882406151058E-2</v>
      </c>
      <c r="H18" s="220">
        <f t="shared" si="5"/>
        <v>91750.403026236294</v>
      </c>
      <c r="I18" s="220">
        <f t="shared" si="1"/>
        <v>2904.8069705275993</v>
      </c>
      <c r="J18" s="222">
        <f t="shared" si="7"/>
        <v>451489.9977048625</v>
      </c>
      <c r="K18" s="222">
        <f t="shared" si="2"/>
        <v>2140980.882706285</v>
      </c>
      <c r="L18" s="223">
        <f t="shared" si="3"/>
        <v>23.334838998953121</v>
      </c>
      <c r="N18" s="418" t="s">
        <v>160</v>
      </c>
      <c r="O18" s="253">
        <f t="shared" si="10"/>
        <v>2.4786324786324785E-2</v>
      </c>
      <c r="P18" s="253">
        <f t="shared" si="10"/>
        <v>1.1955593509820665E-2</v>
      </c>
      <c r="Q18" s="253">
        <f t="shared" si="10"/>
        <v>1.8368218709953012E-2</v>
      </c>
    </row>
    <row r="19" spans="1:17">
      <c r="B19" s="219" t="s">
        <v>76</v>
      </c>
      <c r="C19" s="262">
        <f>h26_h28死亡数!AQ18</f>
        <v>57</v>
      </c>
      <c r="D19" s="263">
        <f t="shared" si="4"/>
        <v>19</v>
      </c>
      <c r="E19" s="264">
        <f>h27国調人口!AQ18</f>
        <v>1455</v>
      </c>
      <c r="F19" s="221">
        <f t="shared" si="0"/>
        <v>1.3058419243986255E-2</v>
      </c>
      <c r="G19" s="221">
        <f t="shared" si="6"/>
        <v>6.3227953410981697E-2</v>
      </c>
      <c r="H19" s="220">
        <f t="shared" si="5"/>
        <v>88845.596055708695</v>
      </c>
      <c r="I19" s="220">
        <f t="shared" si="1"/>
        <v>5617.5252081812505</v>
      </c>
      <c r="J19" s="222">
        <f t="shared" si="7"/>
        <v>430184.16725809034</v>
      </c>
      <c r="K19" s="222">
        <f t="shared" si="2"/>
        <v>1689490.8850014226</v>
      </c>
      <c r="L19" s="223">
        <f t="shared" si="3"/>
        <v>19.016034108680685</v>
      </c>
      <c r="N19" s="418" t="s">
        <v>1022</v>
      </c>
      <c r="O19" s="253">
        <f t="shared" si="10"/>
        <v>0.11420982735723771</v>
      </c>
      <c r="P19" s="253">
        <f t="shared" si="10"/>
        <v>5.3231939163498096E-2</v>
      </c>
      <c r="Q19" s="253">
        <f t="shared" si="10"/>
        <v>8.3009079118028531E-2</v>
      </c>
    </row>
    <row r="20" spans="1:17">
      <c r="B20" s="219" t="s">
        <v>77</v>
      </c>
      <c r="C20" s="262">
        <f>h26_h28死亡数!AQ19</f>
        <v>62</v>
      </c>
      <c r="D20" s="263">
        <f t="shared" si="4"/>
        <v>20.666666666666668</v>
      </c>
      <c r="E20" s="264">
        <f>h27国調人口!AQ19</f>
        <v>1170</v>
      </c>
      <c r="F20" s="221">
        <f t="shared" si="0"/>
        <v>1.7663817663817666E-2</v>
      </c>
      <c r="G20" s="221">
        <f t="shared" si="6"/>
        <v>8.4583901773533435E-2</v>
      </c>
      <c r="H20" s="220">
        <f t="shared" si="5"/>
        <v>83228.070847527444</v>
      </c>
      <c r="I20" s="220">
        <f t="shared" si="1"/>
        <v>7039.7549693679466</v>
      </c>
      <c r="J20" s="222">
        <f t="shared" si="7"/>
        <v>398540.96681421739</v>
      </c>
      <c r="K20" s="222">
        <f t="shared" si="2"/>
        <v>1259306.7177433323</v>
      </c>
      <c r="L20" s="223">
        <f t="shared" si="3"/>
        <v>15.130793071611174</v>
      </c>
      <c r="N20" s="418" t="s">
        <v>1023</v>
      </c>
      <c r="O20" s="253">
        <f t="shared" si="10"/>
        <v>0.61548223350253806</v>
      </c>
      <c r="P20" s="253">
        <f t="shared" si="10"/>
        <v>0.21064814814814814</v>
      </c>
      <c r="Q20" s="253">
        <f t="shared" si="10"/>
        <v>0.3637236084452975</v>
      </c>
    </row>
    <row r="21" spans="1:17">
      <c r="B21" s="219" t="s">
        <v>78</v>
      </c>
      <c r="C21" s="262">
        <f>h26_h28死亡数!AQ20</f>
        <v>93</v>
      </c>
      <c r="D21" s="263">
        <f t="shared" si="4"/>
        <v>31</v>
      </c>
      <c r="E21" s="264">
        <f>h27国調人口!AQ20</f>
        <v>753</v>
      </c>
      <c r="F21" s="221">
        <f t="shared" si="0"/>
        <v>4.1168658698539175E-2</v>
      </c>
      <c r="G21" s="221">
        <f t="shared" si="6"/>
        <v>0.18663455749548466</v>
      </c>
      <c r="H21" s="220">
        <f t="shared" si="5"/>
        <v>76188.315878159498</v>
      </c>
      <c r="I21" s="220">
        <f t="shared" si="1"/>
        <v>14219.372620246504</v>
      </c>
      <c r="J21" s="222">
        <f t="shared" si="7"/>
        <v>345393.14784018119</v>
      </c>
      <c r="K21" s="222">
        <f t="shared" si="2"/>
        <v>860765.75092911487</v>
      </c>
      <c r="L21" s="223">
        <f t="shared" si="3"/>
        <v>11.297870821894175</v>
      </c>
      <c r="N21" s="418" t="s">
        <v>62</v>
      </c>
      <c r="O21" s="253">
        <f>O14/O7</f>
        <v>0.1485837734037446</v>
      </c>
      <c r="P21" s="253">
        <f>P14/P7</f>
        <v>7.0495542193655406E-2</v>
      </c>
      <c r="Q21" s="253">
        <f>Q14/Q7</f>
        <v>0.10668594949382579</v>
      </c>
    </row>
    <row r="22" spans="1:17">
      <c r="B22" s="219" t="s">
        <v>79</v>
      </c>
      <c r="C22" s="262">
        <f>h26_h28死亡数!AQ21</f>
        <v>87</v>
      </c>
      <c r="D22" s="263">
        <f t="shared" si="4"/>
        <v>29</v>
      </c>
      <c r="E22" s="264">
        <f>h27国調人口!AQ21</f>
        <v>472</v>
      </c>
      <c r="F22" s="221">
        <f t="shared" si="0"/>
        <v>6.1440677966101698E-2</v>
      </c>
      <c r="G22" s="221">
        <f t="shared" si="6"/>
        <v>0.26629935720844811</v>
      </c>
      <c r="H22" s="220">
        <f t="shared" si="5"/>
        <v>61968.943257912993</v>
      </c>
      <c r="I22" s="220">
        <f t="shared" si="1"/>
        <v>16502.289756469021</v>
      </c>
      <c r="J22" s="222">
        <f t="shared" si="7"/>
        <v>268588.99189839244</v>
      </c>
      <c r="K22" s="222">
        <f t="shared" si="2"/>
        <v>515372.60308893363</v>
      </c>
      <c r="L22" s="223">
        <f t="shared" si="3"/>
        <v>8.3166272651119346</v>
      </c>
      <c r="N22" s="479" t="s">
        <v>163</v>
      </c>
      <c r="O22" s="479"/>
      <c r="P22" s="479"/>
      <c r="Q22" s="479"/>
    </row>
    <row r="23" spans="1:17">
      <c r="B23" s="219" t="s">
        <v>80</v>
      </c>
      <c r="C23" s="262">
        <f>h26_h28死亡数!AQ22</f>
        <v>107</v>
      </c>
      <c r="D23" s="263">
        <f t="shared" si="4"/>
        <v>35.666666666666664</v>
      </c>
      <c r="E23" s="264">
        <f>h27国調人口!AQ22</f>
        <v>234</v>
      </c>
      <c r="F23" s="221">
        <f t="shared" si="0"/>
        <v>0.1524216524216524</v>
      </c>
      <c r="G23" s="221">
        <f t="shared" si="6"/>
        <v>0.55183084063950483</v>
      </c>
      <c r="H23" s="220">
        <f t="shared" si="5"/>
        <v>45466.653501443972</v>
      </c>
      <c r="I23" s="220">
        <f t="shared" si="1"/>
        <v>25089.901622766913</v>
      </c>
      <c r="J23" s="222">
        <f t="shared" si="7"/>
        <v>164608.51345030256</v>
      </c>
      <c r="K23" s="222">
        <f t="shared" si="2"/>
        <v>246783.61119054118</v>
      </c>
      <c r="L23" s="223">
        <f t="shared" si="3"/>
        <v>5.4277936066419228</v>
      </c>
      <c r="N23" s="418" t="s">
        <v>158</v>
      </c>
      <c r="O23" s="237" t="s">
        <v>122</v>
      </c>
      <c r="P23" s="237" t="s">
        <v>123</v>
      </c>
      <c r="Q23" s="237" t="s">
        <v>62</v>
      </c>
    </row>
    <row r="24" spans="1:17">
      <c r="B24" s="219" t="s">
        <v>100</v>
      </c>
      <c r="C24" s="262">
        <f>h26_h28死亡数!AQ23</f>
        <v>61</v>
      </c>
      <c r="D24" s="263">
        <f t="shared" si="4"/>
        <v>20.333333333333332</v>
      </c>
      <c r="E24" s="264">
        <f>h27国調人口!AQ23</f>
        <v>82</v>
      </c>
      <c r="F24" s="221">
        <f t="shared" si="0"/>
        <v>0.24796747967479674</v>
      </c>
      <c r="G24" s="221">
        <f t="shared" si="6"/>
        <v>0.76537013801756582</v>
      </c>
      <c r="H24" s="220">
        <f t="shared" si="5"/>
        <v>20376.75187867706</v>
      </c>
      <c r="I24" s="220">
        <f t="shared" si="1"/>
        <v>20376.75187867706</v>
      </c>
      <c r="J24" s="222">
        <f>H24/F24</f>
        <v>82175.097740238634</v>
      </c>
      <c r="K24" s="222">
        <f>J24</f>
        <v>82175.097740238634</v>
      </c>
      <c r="L24" s="223">
        <f t="shared" si="3"/>
        <v>4.0327868852459012</v>
      </c>
      <c r="N24" s="418" t="s">
        <v>159</v>
      </c>
      <c r="O24" s="253">
        <f>1-O17</f>
        <v>0.98694158075601379</v>
      </c>
      <c r="P24" s="253">
        <f>1-P17</f>
        <v>0.99298021697511163</v>
      </c>
      <c r="Q24" s="253">
        <f>1-Q17</f>
        <v>0.99007279947054927</v>
      </c>
    </row>
    <row r="25" spans="1:17">
      <c r="B25" s="265" t="s">
        <v>101</v>
      </c>
      <c r="C25" s="266">
        <f>SUM(C5:C24)</f>
        <v>534</v>
      </c>
      <c r="D25" s="266">
        <f>SUM(D5:D24)</f>
        <v>178</v>
      </c>
      <c r="E25" s="266">
        <f>SUM(E5:E24)</f>
        <v>15218</v>
      </c>
      <c r="F25" s="267"/>
      <c r="G25" s="267"/>
      <c r="H25" s="266"/>
      <c r="I25" s="266"/>
      <c r="J25" s="268"/>
      <c r="K25" s="268"/>
      <c r="L25" s="269"/>
      <c r="N25" s="418" t="s">
        <v>160</v>
      </c>
      <c r="O25" s="253">
        <f t="shared" ref="O25:Q27" si="11">1-O18</f>
        <v>0.97521367521367519</v>
      </c>
      <c r="P25" s="253">
        <f t="shared" si="11"/>
        <v>0.98804440649017933</v>
      </c>
      <c r="Q25" s="253">
        <f t="shared" si="11"/>
        <v>0.98163178129004702</v>
      </c>
    </row>
    <row r="26" spans="1:17">
      <c r="A26" s="265"/>
      <c r="B26" s="265"/>
      <c r="C26" s="226"/>
      <c r="D26" s="226"/>
      <c r="E26" s="266"/>
      <c r="F26" s="267"/>
      <c r="G26" s="267"/>
      <c r="H26" s="266"/>
      <c r="I26" s="266"/>
      <c r="J26" s="268"/>
      <c r="K26" s="268"/>
      <c r="L26" s="269"/>
      <c r="N26" s="418" t="s">
        <v>1022</v>
      </c>
      <c r="O26" s="253">
        <f t="shared" si="11"/>
        <v>0.88579017264276227</v>
      </c>
      <c r="P26" s="253">
        <f t="shared" si="11"/>
        <v>0.94676806083650189</v>
      </c>
      <c r="Q26" s="253">
        <f t="shared" si="11"/>
        <v>0.91699092088197143</v>
      </c>
    </row>
    <row r="27" spans="1:17">
      <c r="A27" s="225" t="s">
        <v>102</v>
      </c>
      <c r="B27" s="225" t="s">
        <v>85</v>
      </c>
      <c r="C27" s="254">
        <f>h26_h28死亡数!AQ28</f>
        <v>0</v>
      </c>
      <c r="D27" s="226">
        <f>SUM(C27:C27)/3</f>
        <v>0</v>
      </c>
      <c r="E27" s="254">
        <f>h27国調人口!AQ28</f>
        <v>97</v>
      </c>
      <c r="F27" s="227">
        <f t="shared" ref="F27:F46" si="12">D27/E27</f>
        <v>0</v>
      </c>
      <c r="G27" s="227">
        <f>D53</f>
        <v>0</v>
      </c>
      <c r="H27" s="226">
        <v>100000</v>
      </c>
      <c r="I27" s="226">
        <f t="shared" ref="I27:I46" si="13">H27-H28</f>
        <v>0</v>
      </c>
      <c r="J27" s="242">
        <f>H28+I27/2</f>
        <v>100000</v>
      </c>
      <c r="K27" s="242">
        <f t="shared" ref="K27:K45" si="14">J27+K28</f>
        <v>8729199.3942791652</v>
      </c>
      <c r="L27" s="228">
        <f t="shared" ref="L27:L46" si="15">K27/H27</f>
        <v>87.291993942791649</v>
      </c>
      <c r="N27" s="418" t="s">
        <v>1023</v>
      </c>
      <c r="O27" s="253">
        <f t="shared" si="11"/>
        <v>0.38451776649746194</v>
      </c>
      <c r="P27" s="253">
        <f t="shared" si="11"/>
        <v>0.78935185185185186</v>
      </c>
      <c r="Q27" s="253">
        <f t="shared" si="11"/>
        <v>0.6362763915547025</v>
      </c>
    </row>
    <row r="28" spans="1:17">
      <c r="A28" s="245"/>
      <c r="B28" s="245" t="s">
        <v>86</v>
      </c>
      <c r="C28" s="255">
        <f>h26_h28死亡数!AQ29</f>
        <v>0</v>
      </c>
      <c r="D28" s="250">
        <f t="shared" ref="D28:D46" si="16">SUM(C28:C28)/3</f>
        <v>0</v>
      </c>
      <c r="E28" s="255">
        <f>h27国調人口!AQ29</f>
        <v>497</v>
      </c>
      <c r="F28" s="249">
        <f t="shared" si="12"/>
        <v>0</v>
      </c>
      <c r="G28" s="249">
        <f>F28*4/(1+2*F28)</f>
        <v>0</v>
      </c>
      <c r="H28" s="250">
        <f t="shared" ref="H28:H46" si="17">(1-G27)*H27</f>
        <v>100000</v>
      </c>
      <c r="I28" s="250">
        <f t="shared" si="13"/>
        <v>0</v>
      </c>
      <c r="J28" s="251">
        <f>(H29+I28/2)*4</f>
        <v>400000</v>
      </c>
      <c r="K28" s="251">
        <f t="shared" si="14"/>
        <v>8629199.3942791652</v>
      </c>
      <c r="L28" s="252">
        <f t="shared" si="15"/>
        <v>86.291993942791649</v>
      </c>
      <c r="N28" s="418" t="s">
        <v>62</v>
      </c>
      <c r="O28" s="253">
        <f>1-O21</f>
        <v>0.85141622659625538</v>
      </c>
      <c r="P28" s="253">
        <f>1-P21</f>
        <v>0.92950445780634461</v>
      </c>
      <c r="Q28" s="253">
        <f>1-Q21</f>
        <v>0.89331405050617418</v>
      </c>
    </row>
    <row r="29" spans="1:17">
      <c r="A29" s="245"/>
      <c r="B29" s="245" t="s">
        <v>84</v>
      </c>
      <c r="C29" s="255">
        <f>h26_h28死亡数!AQ30</f>
        <v>0</v>
      </c>
      <c r="D29" s="250">
        <f t="shared" si="16"/>
        <v>0</v>
      </c>
      <c r="E29" s="255">
        <f>h27国調人口!AQ30</f>
        <v>640</v>
      </c>
      <c r="F29" s="249">
        <f t="shared" si="12"/>
        <v>0</v>
      </c>
      <c r="G29" s="249">
        <f t="shared" ref="G29:G46" si="18">F29*5/(1+2.5*F29)</f>
        <v>0</v>
      </c>
      <c r="H29" s="250">
        <f t="shared" si="17"/>
        <v>100000</v>
      </c>
      <c r="I29" s="250">
        <f t="shared" si="13"/>
        <v>0</v>
      </c>
      <c r="J29" s="251">
        <f t="shared" ref="J29:J45" si="19">(H30+I29/2)*5</f>
        <v>500000</v>
      </c>
      <c r="K29" s="251">
        <f t="shared" si="14"/>
        <v>8229199.3942791652</v>
      </c>
      <c r="L29" s="252">
        <f t="shared" si="15"/>
        <v>82.291993942791649</v>
      </c>
      <c r="N29" s="219" t="s">
        <v>164</v>
      </c>
    </row>
    <row r="30" spans="1:17">
      <c r="A30" s="245"/>
      <c r="B30" s="245" t="s">
        <v>65</v>
      </c>
      <c r="C30" s="255">
        <f>h26_h28死亡数!AQ31</f>
        <v>0</v>
      </c>
      <c r="D30" s="250">
        <f t="shared" si="16"/>
        <v>0</v>
      </c>
      <c r="E30" s="255">
        <f>h27国調人口!AQ31</f>
        <v>731</v>
      </c>
      <c r="F30" s="249">
        <f t="shared" si="12"/>
        <v>0</v>
      </c>
      <c r="G30" s="249">
        <f t="shared" si="18"/>
        <v>0</v>
      </c>
      <c r="H30" s="250">
        <f t="shared" si="17"/>
        <v>100000</v>
      </c>
      <c r="I30" s="250">
        <f t="shared" si="13"/>
        <v>0</v>
      </c>
      <c r="J30" s="251">
        <f t="shared" si="19"/>
        <v>500000</v>
      </c>
      <c r="K30" s="251">
        <f t="shared" si="14"/>
        <v>7729199.3942791652</v>
      </c>
      <c r="L30" s="252">
        <f t="shared" si="15"/>
        <v>77.291993942791649</v>
      </c>
      <c r="N30" s="256" t="s">
        <v>158</v>
      </c>
      <c r="O30" s="237" t="s">
        <v>97</v>
      </c>
      <c r="P30" s="237" t="s">
        <v>98</v>
      </c>
      <c r="Q30" s="219"/>
    </row>
    <row r="31" spans="1:17">
      <c r="A31" s="245"/>
      <c r="B31" s="245" t="s">
        <v>66</v>
      </c>
      <c r="C31" s="255">
        <f>h26_h28死亡数!AQ32</f>
        <v>0</v>
      </c>
      <c r="D31" s="250">
        <f t="shared" si="16"/>
        <v>0</v>
      </c>
      <c r="E31" s="255">
        <f>h27国調人口!AQ32</f>
        <v>740</v>
      </c>
      <c r="F31" s="249">
        <f t="shared" si="12"/>
        <v>0</v>
      </c>
      <c r="G31" s="249">
        <f t="shared" si="18"/>
        <v>0</v>
      </c>
      <c r="H31" s="250">
        <f t="shared" si="17"/>
        <v>100000</v>
      </c>
      <c r="I31" s="250">
        <f t="shared" si="13"/>
        <v>0</v>
      </c>
      <c r="J31" s="251">
        <f t="shared" si="19"/>
        <v>500000</v>
      </c>
      <c r="K31" s="251">
        <f t="shared" si="14"/>
        <v>7229199.3942791652</v>
      </c>
      <c r="L31" s="252">
        <f t="shared" si="15"/>
        <v>72.291993942791649</v>
      </c>
      <c r="N31" s="418" t="s">
        <v>159</v>
      </c>
      <c r="O31" s="237">
        <f>J19*O24</f>
        <v>424566.6420499091</v>
      </c>
      <c r="P31" s="237">
        <f>SUM(O31,P32)</f>
        <v>1317345.0213287342</v>
      </c>
      <c r="Q31" s="219"/>
    </row>
    <row r="32" spans="1:17">
      <c r="A32" s="245"/>
      <c r="B32" s="245" t="s">
        <v>67</v>
      </c>
      <c r="C32" s="255">
        <f>h26_h28死亡数!AQ33</f>
        <v>2</v>
      </c>
      <c r="D32" s="250">
        <f t="shared" si="16"/>
        <v>0.66666666666666663</v>
      </c>
      <c r="E32" s="255">
        <f>h27国調人口!AQ33</f>
        <v>624</v>
      </c>
      <c r="F32" s="249">
        <f t="shared" si="12"/>
        <v>1.0683760683760683E-3</v>
      </c>
      <c r="G32" s="249">
        <f t="shared" si="18"/>
        <v>5.3276505061267973E-3</v>
      </c>
      <c r="H32" s="250">
        <f t="shared" si="17"/>
        <v>100000</v>
      </c>
      <c r="I32" s="250">
        <f t="shared" si="13"/>
        <v>532.76505061268108</v>
      </c>
      <c r="J32" s="251">
        <f t="shared" si="19"/>
        <v>498668.08737346833</v>
      </c>
      <c r="K32" s="251">
        <f t="shared" si="14"/>
        <v>6729199.3942791652</v>
      </c>
      <c r="L32" s="252">
        <f t="shared" si="15"/>
        <v>67.291993942791649</v>
      </c>
      <c r="N32" s="418" t="s">
        <v>160</v>
      </c>
      <c r="O32" s="237">
        <f>J20*O25</f>
        <v>388662.60097010428</v>
      </c>
      <c r="P32" s="237">
        <f>SUM(O32,P33)</f>
        <v>892778.37927882513</v>
      </c>
      <c r="Q32" s="219"/>
    </row>
    <row r="33" spans="1:17">
      <c r="A33" s="245"/>
      <c r="B33" s="245" t="s">
        <v>68</v>
      </c>
      <c r="C33" s="255">
        <f>h26_h28死亡数!AQ34</f>
        <v>0</v>
      </c>
      <c r="D33" s="250">
        <f t="shared" si="16"/>
        <v>0</v>
      </c>
      <c r="E33" s="255">
        <f>h27国調人口!AQ34</f>
        <v>666</v>
      </c>
      <c r="F33" s="249">
        <f t="shared" si="12"/>
        <v>0</v>
      </c>
      <c r="G33" s="249">
        <f t="shared" si="18"/>
        <v>0</v>
      </c>
      <c r="H33" s="250">
        <f t="shared" si="17"/>
        <v>99467.234949387319</v>
      </c>
      <c r="I33" s="250">
        <f t="shared" si="13"/>
        <v>0</v>
      </c>
      <c r="J33" s="251">
        <f t="shared" si="19"/>
        <v>497336.17474693659</v>
      </c>
      <c r="K33" s="251">
        <f t="shared" si="14"/>
        <v>6230531.3069056971</v>
      </c>
      <c r="L33" s="252">
        <f t="shared" si="15"/>
        <v>62.639031939271526</v>
      </c>
      <c r="N33" s="418" t="s">
        <v>1022</v>
      </c>
      <c r="O33" s="237">
        <f>J21*O26</f>
        <v>305945.85605498124</v>
      </c>
      <c r="P33" s="237">
        <f t="shared" ref="P33:P34" si="20">SUM(O33,P34)</f>
        <v>504115.77830872091</v>
      </c>
      <c r="Q33" s="219"/>
    </row>
    <row r="34" spans="1:17">
      <c r="A34" s="245"/>
      <c r="B34" s="245" t="s">
        <v>69</v>
      </c>
      <c r="C34" s="255">
        <f>h26_h28死亡数!AQ35</f>
        <v>0</v>
      </c>
      <c r="D34" s="250">
        <f t="shared" si="16"/>
        <v>0</v>
      </c>
      <c r="E34" s="255">
        <f>h27国調人口!AQ35</f>
        <v>788</v>
      </c>
      <c r="F34" s="249">
        <f t="shared" si="12"/>
        <v>0</v>
      </c>
      <c r="G34" s="249">
        <f t="shared" si="18"/>
        <v>0</v>
      </c>
      <c r="H34" s="250">
        <f t="shared" si="17"/>
        <v>99467.234949387319</v>
      </c>
      <c r="I34" s="250">
        <f t="shared" si="13"/>
        <v>0</v>
      </c>
      <c r="J34" s="251">
        <f t="shared" si="19"/>
        <v>497336.17474693659</v>
      </c>
      <c r="K34" s="251">
        <f t="shared" si="14"/>
        <v>5733195.1321587609</v>
      </c>
      <c r="L34" s="252">
        <f t="shared" si="15"/>
        <v>57.639031939271526</v>
      </c>
      <c r="N34" s="418" t="s">
        <v>1023</v>
      </c>
      <c r="O34" s="237">
        <f>SUM(J22:J24)*O27</f>
        <v>198169.9222537397</v>
      </c>
      <c r="P34" s="237">
        <f t="shared" si="20"/>
        <v>198169.9222537397</v>
      </c>
      <c r="Q34" s="219"/>
    </row>
    <row r="35" spans="1:17">
      <c r="A35" s="245"/>
      <c r="B35" s="245" t="s">
        <v>70</v>
      </c>
      <c r="C35" s="255">
        <f>h26_h28死亡数!AQ36</f>
        <v>2</v>
      </c>
      <c r="D35" s="250">
        <f t="shared" si="16"/>
        <v>0.66666666666666663</v>
      </c>
      <c r="E35" s="255">
        <f>h27国調人口!AQ36</f>
        <v>956</v>
      </c>
      <c r="F35" s="249">
        <f t="shared" si="12"/>
        <v>6.9735006973500695E-4</v>
      </c>
      <c r="G35" s="249">
        <f t="shared" si="18"/>
        <v>3.4806822137138883E-3</v>
      </c>
      <c r="H35" s="250">
        <f t="shared" si="17"/>
        <v>99467.234949387319</v>
      </c>
      <c r="I35" s="250">
        <f t="shared" si="13"/>
        <v>346.21383553562919</v>
      </c>
      <c r="J35" s="251">
        <f t="shared" si="19"/>
        <v>496470.64015809749</v>
      </c>
      <c r="K35" s="251">
        <f t="shared" si="14"/>
        <v>5235858.9574118247</v>
      </c>
      <c r="L35" s="252">
        <f t="shared" si="15"/>
        <v>52.639031939271533</v>
      </c>
      <c r="N35" s="219" t="s">
        <v>165</v>
      </c>
      <c r="Q35" s="219"/>
    </row>
    <row r="36" spans="1:17">
      <c r="A36" s="245"/>
      <c r="B36" s="245" t="s">
        <v>71</v>
      </c>
      <c r="C36" s="255">
        <f>h26_h28死亡数!AQ37</f>
        <v>1</v>
      </c>
      <c r="D36" s="250">
        <f t="shared" si="16"/>
        <v>0.33333333333333331</v>
      </c>
      <c r="E36" s="255">
        <f>h27国調人口!AQ37</f>
        <v>1167</v>
      </c>
      <c r="F36" s="249">
        <f t="shared" si="12"/>
        <v>2.8563267637817766E-4</v>
      </c>
      <c r="G36" s="249">
        <f t="shared" si="18"/>
        <v>1.4271442842871416E-3</v>
      </c>
      <c r="H36" s="250">
        <f t="shared" si="17"/>
        <v>99121.02111385169</v>
      </c>
      <c r="I36" s="250">
        <f t="shared" si="13"/>
        <v>141.45999873534311</v>
      </c>
      <c r="J36" s="251">
        <f t="shared" si="19"/>
        <v>495251.45557242009</v>
      </c>
      <c r="K36" s="251">
        <f t="shared" si="14"/>
        <v>4739388.3172537275</v>
      </c>
      <c r="L36" s="252">
        <f t="shared" si="15"/>
        <v>47.81415953947856</v>
      </c>
      <c r="N36" s="256" t="s">
        <v>158</v>
      </c>
      <c r="O36" s="237" t="s">
        <v>97</v>
      </c>
      <c r="P36" s="237" t="s">
        <v>98</v>
      </c>
      <c r="Q36" s="219"/>
    </row>
    <row r="37" spans="1:17">
      <c r="A37" s="245"/>
      <c r="B37" s="245" t="s">
        <v>72</v>
      </c>
      <c r="C37" s="255">
        <f>h26_h28死亡数!AQ38</f>
        <v>1</v>
      </c>
      <c r="D37" s="250">
        <f t="shared" si="16"/>
        <v>0.33333333333333331</v>
      </c>
      <c r="E37" s="255">
        <f>h27国調人口!AQ38</f>
        <v>977</v>
      </c>
      <c r="F37" s="249">
        <f t="shared" si="12"/>
        <v>3.4118048447628793E-4</v>
      </c>
      <c r="G37" s="249">
        <f t="shared" si="18"/>
        <v>1.704448610874382E-3</v>
      </c>
      <c r="H37" s="250">
        <f t="shared" si="17"/>
        <v>98979.561115116347</v>
      </c>
      <c r="I37" s="250">
        <f t="shared" si="13"/>
        <v>168.70557544761687</v>
      </c>
      <c r="J37" s="251">
        <f t="shared" si="19"/>
        <v>494476.04163696268</v>
      </c>
      <c r="K37" s="251">
        <f t="shared" si="14"/>
        <v>4244136.8616813077</v>
      </c>
      <c r="L37" s="252">
        <f t="shared" si="15"/>
        <v>42.878921808364488</v>
      </c>
      <c r="N37" s="418" t="s">
        <v>159</v>
      </c>
      <c r="O37" s="237">
        <f>J41*P24</f>
        <v>472825.96730826894</v>
      </c>
      <c r="P37" s="237">
        <f>SUM(O37,P38)</f>
        <v>2056223.2976681055</v>
      </c>
      <c r="Q37" s="219"/>
    </row>
    <row r="38" spans="1:17">
      <c r="A38" s="245"/>
      <c r="B38" s="245" t="s">
        <v>73</v>
      </c>
      <c r="C38" s="255">
        <f>h26_h28死亡数!AQ39</f>
        <v>1</v>
      </c>
      <c r="D38" s="250">
        <f t="shared" si="16"/>
        <v>0.33333333333333331</v>
      </c>
      <c r="E38" s="255">
        <f>h27国調人口!AQ39</f>
        <v>894</v>
      </c>
      <c r="F38" s="249">
        <f t="shared" si="12"/>
        <v>3.7285607755406411E-4</v>
      </c>
      <c r="G38" s="249">
        <f t="shared" si="18"/>
        <v>1.8625442354255912E-3</v>
      </c>
      <c r="H38" s="250">
        <f t="shared" si="17"/>
        <v>98810.85553966873</v>
      </c>
      <c r="I38" s="250">
        <f t="shared" si="13"/>
        <v>184.0395893828827</v>
      </c>
      <c r="J38" s="251">
        <f t="shared" si="19"/>
        <v>493594.17872488644</v>
      </c>
      <c r="K38" s="251">
        <f t="shared" si="14"/>
        <v>3749660.8200443452</v>
      </c>
      <c r="L38" s="252">
        <f t="shared" si="15"/>
        <v>37.947863112459359</v>
      </c>
      <c r="N38" s="418" t="s">
        <v>160</v>
      </c>
      <c r="O38" s="237">
        <f>J42*P25</f>
        <v>455933.22046309069</v>
      </c>
      <c r="P38" s="237">
        <f>SUM(O38,P39)</f>
        <v>1583397.3303598366</v>
      </c>
      <c r="Q38" s="219"/>
    </row>
    <row r="39" spans="1:17">
      <c r="A39" s="245"/>
      <c r="B39" s="245" t="s">
        <v>74</v>
      </c>
      <c r="C39" s="255">
        <f>h26_h28死亡数!AQ40</f>
        <v>5</v>
      </c>
      <c r="D39" s="250">
        <f t="shared" si="16"/>
        <v>1.6666666666666667</v>
      </c>
      <c r="E39" s="255">
        <f>h27国調人口!AQ40</f>
        <v>949</v>
      </c>
      <c r="F39" s="249">
        <f t="shared" si="12"/>
        <v>1.7562346329469617E-3</v>
      </c>
      <c r="G39" s="249">
        <f t="shared" si="18"/>
        <v>8.7427872005595379E-3</v>
      </c>
      <c r="H39" s="250">
        <f t="shared" si="17"/>
        <v>98626.815950285847</v>
      </c>
      <c r="I39" s="250">
        <f t="shared" si="13"/>
        <v>862.27326412209368</v>
      </c>
      <c r="J39" s="251">
        <f t="shared" si="19"/>
        <v>490978.39659112401</v>
      </c>
      <c r="K39" s="251">
        <f t="shared" si="14"/>
        <v>3256066.6413194588</v>
      </c>
      <c r="L39" s="252">
        <f t="shared" si="15"/>
        <v>33.014009526179194</v>
      </c>
      <c r="N39" s="418" t="s">
        <v>1022</v>
      </c>
      <c r="O39" s="237">
        <f>J43*P26</f>
        <v>412017.73363927158</v>
      </c>
      <c r="P39" s="237">
        <f t="shared" ref="P39:P40" si="21">SUM(O39,P40)</f>
        <v>1127464.1098967458</v>
      </c>
    </row>
    <row r="40" spans="1:17">
      <c r="A40" s="245"/>
      <c r="B40" s="245" t="s">
        <v>75</v>
      </c>
      <c r="C40" s="255">
        <f>h26_h28死亡数!AQ41</f>
        <v>9</v>
      </c>
      <c r="D40" s="250">
        <f t="shared" si="16"/>
        <v>3</v>
      </c>
      <c r="E40" s="255">
        <f>h27国調人口!AQ41</f>
        <v>1253</v>
      </c>
      <c r="F40" s="249">
        <f t="shared" si="12"/>
        <v>2.3942537909018356E-3</v>
      </c>
      <c r="G40" s="249">
        <f t="shared" si="18"/>
        <v>1.190003966679889E-2</v>
      </c>
      <c r="H40" s="250">
        <f t="shared" si="17"/>
        <v>97764.542686163753</v>
      </c>
      <c r="I40" s="250">
        <f t="shared" si="13"/>
        <v>1163.4019359717931</v>
      </c>
      <c r="J40" s="251">
        <f t="shared" si="19"/>
        <v>485914.20859088935</v>
      </c>
      <c r="K40" s="251">
        <f t="shared" si="14"/>
        <v>2765088.2447283347</v>
      </c>
      <c r="L40" s="252">
        <f t="shared" si="15"/>
        <v>28.28313996828696</v>
      </c>
      <c r="N40" s="418" t="s">
        <v>1023</v>
      </c>
      <c r="O40" s="237">
        <f>SUM(J44:J46)*P27</f>
        <v>715446.37625747418</v>
      </c>
      <c r="P40" s="237">
        <f t="shared" si="21"/>
        <v>715446.37625747418</v>
      </c>
    </row>
    <row r="41" spans="1:17">
      <c r="A41" s="245"/>
      <c r="B41" s="245" t="s">
        <v>76</v>
      </c>
      <c r="C41" s="255">
        <f>h26_h28死亡数!AQ42</f>
        <v>27</v>
      </c>
      <c r="D41" s="250">
        <f t="shared" si="16"/>
        <v>9</v>
      </c>
      <c r="E41" s="255">
        <f>h27国調人口!AQ42</f>
        <v>1567</v>
      </c>
      <c r="F41" s="249">
        <f t="shared" si="12"/>
        <v>5.7434588385449903E-3</v>
      </c>
      <c r="G41" s="249">
        <f t="shared" si="18"/>
        <v>2.8310789556464298E-2</v>
      </c>
      <c r="H41" s="250">
        <f t="shared" si="17"/>
        <v>96601.14075019196</v>
      </c>
      <c r="I41" s="250">
        <f t="shared" si="13"/>
        <v>2734.8545666930731</v>
      </c>
      <c r="J41" s="251">
        <f t="shared" si="19"/>
        <v>476168.56733422715</v>
      </c>
      <c r="K41" s="251">
        <f t="shared" si="14"/>
        <v>2279174.0361374454</v>
      </c>
      <c r="L41" s="252">
        <f t="shared" si="15"/>
        <v>23.593655503834373</v>
      </c>
      <c r="N41" s="219" t="s">
        <v>166</v>
      </c>
    </row>
    <row r="42" spans="1:17">
      <c r="A42" s="245"/>
      <c r="B42" s="245" t="s">
        <v>77</v>
      </c>
      <c r="C42" s="255">
        <f>h26_h28死亡数!AQ43</f>
        <v>24</v>
      </c>
      <c r="D42" s="250">
        <f t="shared" si="16"/>
        <v>8</v>
      </c>
      <c r="E42" s="255">
        <f>h27国調人口!AQ43</f>
        <v>1171</v>
      </c>
      <c r="F42" s="249">
        <f t="shared" si="12"/>
        <v>6.8317677198975234E-3</v>
      </c>
      <c r="G42" s="249">
        <f t="shared" si="18"/>
        <v>3.3585222502099076E-2</v>
      </c>
      <c r="H42" s="250">
        <f t="shared" si="17"/>
        <v>93866.286183498887</v>
      </c>
      <c r="I42" s="250">
        <f t="shared" si="13"/>
        <v>3152.5201069185132</v>
      </c>
      <c r="J42" s="251">
        <f t="shared" si="19"/>
        <v>461450.13065019809</v>
      </c>
      <c r="K42" s="251">
        <f t="shared" si="14"/>
        <v>1803005.4688032181</v>
      </c>
      <c r="L42" s="252">
        <f t="shared" si="15"/>
        <v>19.208232711780337</v>
      </c>
      <c r="N42" s="420"/>
      <c r="O42" s="256" t="s">
        <v>122</v>
      </c>
      <c r="P42" s="256" t="s">
        <v>123</v>
      </c>
    </row>
    <row r="43" spans="1:17">
      <c r="A43" s="245"/>
      <c r="B43" s="245" t="s">
        <v>78</v>
      </c>
      <c r="C43" s="255">
        <f>h26_h28死亡数!AQ44</f>
        <v>40</v>
      </c>
      <c r="D43" s="250">
        <f t="shared" si="16"/>
        <v>13.333333333333334</v>
      </c>
      <c r="E43" s="255">
        <f>h27国調人口!AQ44</f>
        <v>789</v>
      </c>
      <c r="F43" s="249">
        <f t="shared" si="12"/>
        <v>1.6899028305872414E-2</v>
      </c>
      <c r="G43" s="249">
        <f t="shared" si="18"/>
        <v>8.1070125658694786E-2</v>
      </c>
      <c r="H43" s="250">
        <f t="shared" si="17"/>
        <v>90713.766076580374</v>
      </c>
      <c r="I43" s="250">
        <f t="shared" si="13"/>
        <v>7354.1764148018119</v>
      </c>
      <c r="J43" s="251">
        <f t="shared" si="19"/>
        <v>435183.3893458973</v>
      </c>
      <c r="K43" s="251">
        <f t="shared" si="14"/>
        <v>1341555.33815302</v>
      </c>
      <c r="L43" s="252">
        <f t="shared" si="15"/>
        <v>14.7888837182714</v>
      </c>
      <c r="N43" s="256" t="s">
        <v>167</v>
      </c>
      <c r="O43" s="257">
        <f>L19</f>
        <v>19.016034108680685</v>
      </c>
      <c r="P43" s="257">
        <f>L41</f>
        <v>23.593655503834373</v>
      </c>
      <c r="Q43" s="222" t="s">
        <v>168</v>
      </c>
    </row>
    <row r="44" spans="1:17">
      <c r="A44" s="245"/>
      <c r="B44" s="245" t="s">
        <v>79</v>
      </c>
      <c r="C44" s="255">
        <f>h26_h28死亡数!AQ45</f>
        <v>53</v>
      </c>
      <c r="D44" s="250">
        <f t="shared" si="16"/>
        <v>17.666666666666668</v>
      </c>
      <c r="E44" s="255">
        <f>h27国調人口!AQ45</f>
        <v>601</v>
      </c>
      <c r="F44" s="249">
        <f t="shared" si="12"/>
        <v>2.9395452024403773E-2</v>
      </c>
      <c r="G44" s="249">
        <f t="shared" si="18"/>
        <v>0.13691552570395249</v>
      </c>
      <c r="H44" s="250">
        <f t="shared" si="17"/>
        <v>83359.589661778562</v>
      </c>
      <c r="I44" s="250">
        <f t="shared" si="13"/>
        <v>11413.222041008179</v>
      </c>
      <c r="J44" s="251">
        <f t="shared" si="19"/>
        <v>388264.89320637239</v>
      </c>
      <c r="K44" s="251">
        <f t="shared" si="14"/>
        <v>906371.94880712265</v>
      </c>
      <c r="L44" s="252">
        <f t="shared" si="15"/>
        <v>10.87303755314316</v>
      </c>
      <c r="N44" s="256" t="s">
        <v>169</v>
      </c>
      <c r="O44" s="258">
        <f>P31/H19</f>
        <v>14.827353068831028</v>
      </c>
      <c r="P44" s="258">
        <f>P37/H41</f>
        <v>21.285704099348532</v>
      </c>
      <c r="Q44" s="222" t="s">
        <v>170</v>
      </c>
    </row>
    <row r="45" spans="1:17">
      <c r="A45" s="245"/>
      <c r="B45" s="245" t="s">
        <v>80</v>
      </c>
      <c r="C45" s="255">
        <f>h26_h28死亡数!AQ46</f>
        <v>99</v>
      </c>
      <c r="D45" s="250">
        <f t="shared" si="16"/>
        <v>33</v>
      </c>
      <c r="E45" s="255">
        <f>h27国調人口!AQ46</f>
        <v>413</v>
      </c>
      <c r="F45" s="249">
        <f t="shared" si="12"/>
        <v>7.990314769975787E-2</v>
      </c>
      <c r="G45" s="249">
        <f t="shared" si="18"/>
        <v>0.33299697275479317</v>
      </c>
      <c r="H45" s="250">
        <f t="shared" si="17"/>
        <v>71946.367620770383</v>
      </c>
      <c r="I45" s="250">
        <f t="shared" si="13"/>
        <v>23957.922618420016</v>
      </c>
      <c r="J45" s="251">
        <f t="shared" si="19"/>
        <v>299837.03155780188</v>
      </c>
      <c r="K45" s="251">
        <f t="shared" si="14"/>
        <v>518107.05560075032</v>
      </c>
      <c r="L45" s="252">
        <f t="shared" si="15"/>
        <v>7.2012955307444413</v>
      </c>
      <c r="N45" s="256" t="s">
        <v>171</v>
      </c>
      <c r="O45" s="257">
        <f>O43-O44</f>
        <v>4.1886810398496568</v>
      </c>
      <c r="P45" s="257">
        <f>P43-P44</f>
        <v>2.3079514044858414</v>
      </c>
      <c r="Q45" s="222" t="s">
        <v>172</v>
      </c>
    </row>
    <row r="46" spans="1:17">
      <c r="A46" s="245"/>
      <c r="B46" s="245" t="s">
        <v>100</v>
      </c>
      <c r="C46" s="531">
        <f>h26_h28死亡数!AQ47</f>
        <v>186</v>
      </c>
      <c r="D46" s="234">
        <f t="shared" si="16"/>
        <v>62</v>
      </c>
      <c r="E46" s="255">
        <f>h27国調人口!AQ47</f>
        <v>282</v>
      </c>
      <c r="F46" s="249">
        <f t="shared" si="12"/>
        <v>0.21985815602836881</v>
      </c>
      <c r="G46" s="249">
        <f t="shared" si="18"/>
        <v>0.70938215102974833</v>
      </c>
      <c r="H46" s="250">
        <f t="shared" si="17"/>
        <v>47988.445002350367</v>
      </c>
      <c r="I46" s="250">
        <f t="shared" si="13"/>
        <v>47988.445002350367</v>
      </c>
      <c r="J46" s="251">
        <f>I46/F46</f>
        <v>218270.02404294844</v>
      </c>
      <c r="K46" s="251">
        <f>J46</f>
        <v>218270.02404294844</v>
      </c>
      <c r="L46" s="252">
        <f t="shared" si="15"/>
        <v>4.5483870967741931</v>
      </c>
      <c r="N46" s="256" t="s">
        <v>173</v>
      </c>
      <c r="O46" s="257">
        <f>L5</f>
        <v>80.053896391383134</v>
      </c>
      <c r="P46" s="257">
        <f>L27</f>
        <v>87.291993942791649</v>
      </c>
      <c r="Q46" s="222" t="s">
        <v>174</v>
      </c>
    </row>
    <row r="47" spans="1:17">
      <c r="A47" s="229"/>
      <c r="B47" s="265" t="s">
        <v>101</v>
      </c>
      <c r="C47" s="234">
        <f>SUM(C27:C46)</f>
        <v>450</v>
      </c>
      <c r="D47" s="234">
        <f>SUM(D27:D46)</f>
        <v>150</v>
      </c>
      <c r="E47" s="266">
        <f>SUM(E27:E46)</f>
        <v>15802</v>
      </c>
      <c r="F47" s="267"/>
      <c r="G47" s="267"/>
      <c r="H47" s="266"/>
      <c r="I47" s="265"/>
      <c r="J47" s="268"/>
      <c r="K47" s="268"/>
      <c r="L47" s="269"/>
      <c r="N47" s="256" t="s">
        <v>175</v>
      </c>
      <c r="O47" s="257">
        <f>O46-O45</f>
        <v>75.865215351533479</v>
      </c>
      <c r="P47" s="257">
        <f>P46-P45</f>
        <v>84.9840425383058</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0</v>
      </c>
      <c r="E51" s="221"/>
      <c r="F51" s="220"/>
      <c r="G51" s="219"/>
      <c r="H51" s="222"/>
      <c r="I51" s="222"/>
      <c r="J51" s="223"/>
      <c r="L51" s="259"/>
    </row>
    <row r="52" spans="1:12">
      <c r="A52" s="219" t="s">
        <v>104</v>
      </c>
      <c r="B52" s="219" t="s">
        <v>1067</v>
      </c>
      <c r="C52" s="260">
        <f>h26_28出生!F25</f>
        <v>491</v>
      </c>
      <c r="D52" s="260">
        <f>h26_28出生!G25</f>
        <v>420</v>
      </c>
      <c r="E52" s="221"/>
      <c r="F52" s="220"/>
      <c r="G52" s="219"/>
      <c r="H52" s="222"/>
      <c r="I52" s="222"/>
      <c r="J52" s="223"/>
      <c r="L52" s="259"/>
    </row>
    <row r="53" spans="1:12">
      <c r="A53" s="219" t="s">
        <v>105</v>
      </c>
      <c r="C53" s="261">
        <f>C51/C52</f>
        <v>2.0366598778004071E-3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126</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h27_29自立率1!AD7</f>
        <v>1271</v>
      </c>
      <c r="P3" s="243">
        <f>h27_29自立率1!AE7</f>
        <v>1479</v>
      </c>
      <c r="Q3" s="244">
        <f>SUM(O3:P3)</f>
        <v>2750</v>
      </c>
    </row>
    <row r="4" spans="1:17">
      <c r="A4" s="229"/>
      <c r="B4" s="229"/>
      <c r="C4" s="230" t="s">
        <v>1063</v>
      </c>
      <c r="D4" s="231" t="s">
        <v>1064</v>
      </c>
      <c r="E4" s="232" t="s">
        <v>410</v>
      </c>
      <c r="F4" s="233"/>
      <c r="G4" s="233"/>
      <c r="H4" s="234"/>
      <c r="I4" s="229"/>
      <c r="J4" s="235" t="s">
        <v>97</v>
      </c>
      <c r="K4" s="235" t="s">
        <v>98</v>
      </c>
      <c r="L4" s="236"/>
      <c r="N4" s="418" t="s">
        <v>160</v>
      </c>
      <c r="O4" s="243">
        <f>h27_29自立率1!AD8</f>
        <v>1104</v>
      </c>
      <c r="P4" s="243">
        <f>h27_29自立率1!AE8</f>
        <v>1203</v>
      </c>
      <c r="Q4" s="244">
        <f>SUM(O4:P4)</f>
        <v>2307</v>
      </c>
    </row>
    <row r="5" spans="1:17">
      <c r="A5" s="219" t="s">
        <v>99</v>
      </c>
      <c r="B5" s="219" t="s">
        <v>85</v>
      </c>
      <c r="C5" s="262">
        <f>h26_h28死亡数!AR4</f>
        <v>0</v>
      </c>
      <c r="D5" s="263">
        <f>SUM(C5:C5)/3</f>
        <v>0</v>
      </c>
      <c r="E5" s="264">
        <f>h27国調人口!AR4</f>
        <v>153</v>
      </c>
      <c r="F5" s="221">
        <f t="shared" ref="F5:F24" si="0">D5/E5</f>
        <v>0</v>
      </c>
      <c r="G5" s="261">
        <f>C53</f>
        <v>0</v>
      </c>
      <c r="H5" s="220">
        <v>100000</v>
      </c>
      <c r="I5" s="220">
        <f t="shared" ref="I5:I24" si="1">H5-H6</f>
        <v>0</v>
      </c>
      <c r="J5" s="222">
        <f>H6+I5/2</f>
        <v>100000</v>
      </c>
      <c r="K5" s="222">
        <f t="shared" ref="K5:K23" si="2">J5+K6</f>
        <v>8000478.7416733615</v>
      </c>
      <c r="L5" s="223">
        <f t="shared" ref="L5:L24" si="3">K5/H5</f>
        <v>80.00478741673362</v>
      </c>
      <c r="N5" s="418" t="s">
        <v>1022</v>
      </c>
      <c r="O5" s="243">
        <f>h27_29自立率1!AD9</f>
        <v>753</v>
      </c>
      <c r="P5" s="243">
        <f>h27_29自立率1!AE9</f>
        <v>819</v>
      </c>
      <c r="Q5" s="244">
        <f>SUM(O5:P5)</f>
        <v>1572</v>
      </c>
    </row>
    <row r="6" spans="1:17">
      <c r="B6" s="219" t="s">
        <v>86</v>
      </c>
      <c r="C6" s="262">
        <f>h26_h28死亡数!AR5</f>
        <v>1</v>
      </c>
      <c r="D6" s="263">
        <f t="shared" ref="D6:D24" si="4">SUM(C6:C6)/3</f>
        <v>0.33333333333333331</v>
      </c>
      <c r="E6" s="264">
        <f>h27国調人口!AR5</f>
        <v>680</v>
      </c>
      <c r="F6" s="221">
        <f t="shared" si="0"/>
        <v>4.9019607843137254E-4</v>
      </c>
      <c r="G6" s="221">
        <f>F6*4/(1+2*F6)</f>
        <v>1.9588638589618022E-3</v>
      </c>
      <c r="H6" s="220">
        <f t="shared" ref="H6:H24" si="5">(1-G5)*H5</f>
        <v>100000</v>
      </c>
      <c r="I6" s="220">
        <f t="shared" si="1"/>
        <v>195.88638589618495</v>
      </c>
      <c r="J6" s="222">
        <f>(H7+I6/2)*4</f>
        <v>399608.22722820763</v>
      </c>
      <c r="K6" s="222">
        <f t="shared" si="2"/>
        <v>7900478.7416733615</v>
      </c>
      <c r="L6" s="223">
        <f t="shared" si="3"/>
        <v>79.00478741673362</v>
      </c>
      <c r="N6" s="418" t="s">
        <v>1023</v>
      </c>
      <c r="O6" s="243">
        <f>h27_29自立率1!AD10</f>
        <v>684</v>
      </c>
      <c r="P6" s="243">
        <f>h27_29自立率1!AE10</f>
        <v>1152</v>
      </c>
      <c r="Q6" s="244">
        <f>SUM(O6:P6)</f>
        <v>1836</v>
      </c>
    </row>
    <row r="7" spans="1:17">
      <c r="B7" s="219" t="s">
        <v>84</v>
      </c>
      <c r="C7" s="262">
        <f>h26_h28死亡数!AR6</f>
        <v>1</v>
      </c>
      <c r="D7" s="263">
        <f t="shared" si="4"/>
        <v>0.33333333333333331</v>
      </c>
      <c r="E7" s="264">
        <f>h27国調人口!AR6</f>
        <v>854</v>
      </c>
      <c r="F7" s="221">
        <f t="shared" si="0"/>
        <v>3.9032006245120999E-4</v>
      </c>
      <c r="G7" s="221">
        <f t="shared" ref="G7:G24" si="6">F7*5/(1+2.5*F7)</f>
        <v>1.9496977968414897E-3</v>
      </c>
      <c r="H7" s="220">
        <f t="shared" si="5"/>
        <v>99804.113614103815</v>
      </c>
      <c r="I7" s="220">
        <f t="shared" si="1"/>
        <v>194.58786042913562</v>
      </c>
      <c r="J7" s="222">
        <f t="shared" ref="J7:J23" si="7">(H8+I7/2)*5</f>
        <v>498534.09841944627</v>
      </c>
      <c r="K7" s="222">
        <f t="shared" si="2"/>
        <v>7500870.514445154</v>
      </c>
      <c r="L7" s="223">
        <f t="shared" si="3"/>
        <v>75.155925370446539</v>
      </c>
      <c r="N7" s="418" t="s">
        <v>62</v>
      </c>
      <c r="O7" s="237">
        <f>SUM(O3:O6)</f>
        <v>3812</v>
      </c>
      <c r="P7" s="237">
        <f t="shared" ref="P7:Q7" si="8">SUM(P3:P6)</f>
        <v>4653</v>
      </c>
      <c r="Q7" s="237">
        <f t="shared" si="8"/>
        <v>8465</v>
      </c>
    </row>
    <row r="8" spans="1:17">
      <c r="B8" s="219" t="s">
        <v>65</v>
      </c>
      <c r="C8" s="262">
        <f>h26_h28死亡数!AR7</f>
        <v>0</v>
      </c>
      <c r="D8" s="263">
        <f t="shared" si="4"/>
        <v>0</v>
      </c>
      <c r="E8" s="264">
        <f>h27国調人口!AR7</f>
        <v>848</v>
      </c>
      <c r="F8" s="221">
        <f t="shared" si="0"/>
        <v>0</v>
      </c>
      <c r="G8" s="221">
        <f t="shared" si="6"/>
        <v>0</v>
      </c>
      <c r="H8" s="220">
        <f t="shared" si="5"/>
        <v>99609.525753674679</v>
      </c>
      <c r="I8" s="220">
        <f t="shared" si="1"/>
        <v>0</v>
      </c>
      <c r="J8" s="222">
        <f t="shared" si="7"/>
        <v>498047.6287683734</v>
      </c>
      <c r="K8" s="222">
        <f t="shared" si="2"/>
        <v>7002336.4160257075</v>
      </c>
      <c r="L8" s="223">
        <f t="shared" si="3"/>
        <v>70.297859196136017</v>
      </c>
      <c r="N8" s="479" t="s">
        <v>161</v>
      </c>
      <c r="O8" s="479"/>
      <c r="P8" s="479"/>
      <c r="Q8" s="479"/>
    </row>
    <row r="9" spans="1:17">
      <c r="B9" s="219" t="s">
        <v>66</v>
      </c>
      <c r="C9" s="262">
        <f>h26_h28死亡数!AR8</f>
        <v>1</v>
      </c>
      <c r="D9" s="263">
        <f t="shared" si="4"/>
        <v>0.33333333333333331</v>
      </c>
      <c r="E9" s="264">
        <f>h27国調人口!AR8</f>
        <v>877</v>
      </c>
      <c r="F9" s="221">
        <f t="shared" si="0"/>
        <v>3.8008361839604712E-4</v>
      </c>
      <c r="G9" s="221">
        <f t="shared" si="6"/>
        <v>1.8986140117714068E-3</v>
      </c>
      <c r="H9" s="220">
        <f t="shared" si="5"/>
        <v>99609.525753674679</v>
      </c>
      <c r="I9" s="220">
        <f t="shared" si="1"/>
        <v>189.12004130182322</v>
      </c>
      <c r="J9" s="222">
        <f t="shared" si="7"/>
        <v>497574.82866511884</v>
      </c>
      <c r="K9" s="222">
        <f t="shared" si="2"/>
        <v>6504288.7872573342</v>
      </c>
      <c r="L9" s="223">
        <f t="shared" si="3"/>
        <v>65.297859196136017</v>
      </c>
      <c r="N9" s="418" t="s">
        <v>158</v>
      </c>
      <c r="O9" s="237" t="s">
        <v>122</v>
      </c>
      <c r="P9" s="237" t="s">
        <v>123</v>
      </c>
      <c r="Q9" s="237" t="s">
        <v>62</v>
      </c>
    </row>
    <row r="10" spans="1:17">
      <c r="B10" s="219" t="s">
        <v>67</v>
      </c>
      <c r="C10" s="262">
        <f>h26_h28死亡数!AR9</f>
        <v>3</v>
      </c>
      <c r="D10" s="263">
        <f t="shared" si="4"/>
        <v>1</v>
      </c>
      <c r="E10" s="264">
        <f>h27国調人口!AR9</f>
        <v>805</v>
      </c>
      <c r="F10" s="221">
        <f t="shared" si="0"/>
        <v>1.2422360248447205E-3</v>
      </c>
      <c r="G10" s="221">
        <f t="shared" si="6"/>
        <v>6.1919504643962852E-3</v>
      </c>
      <c r="H10" s="220">
        <f t="shared" si="5"/>
        <v>99420.405712372856</v>
      </c>
      <c r="I10" s="220">
        <f t="shared" si="1"/>
        <v>615.60622732118645</v>
      </c>
      <c r="J10" s="222">
        <f t="shared" si="7"/>
        <v>495563.01299356128</v>
      </c>
      <c r="K10" s="222">
        <f t="shared" si="2"/>
        <v>6006713.9585922156</v>
      </c>
      <c r="L10" s="223">
        <f t="shared" si="3"/>
        <v>60.41731489177257</v>
      </c>
      <c r="N10" s="418" t="s">
        <v>159</v>
      </c>
      <c r="O10" s="243">
        <f>h27_29自立率1!AD21</f>
        <v>20</v>
      </c>
      <c r="P10" s="243">
        <f>h27_29自立率1!AE21</f>
        <v>12</v>
      </c>
      <c r="Q10" s="244">
        <f>SUM(O10:P10)</f>
        <v>32</v>
      </c>
    </row>
    <row r="11" spans="1:17">
      <c r="B11" s="219" t="s">
        <v>68</v>
      </c>
      <c r="C11" s="262">
        <f>h26_h28死亡数!AR10</f>
        <v>3</v>
      </c>
      <c r="D11" s="263">
        <f t="shared" si="4"/>
        <v>1</v>
      </c>
      <c r="E11" s="264">
        <f>h27国調人口!AR10</f>
        <v>885</v>
      </c>
      <c r="F11" s="221">
        <f t="shared" si="0"/>
        <v>1.1299435028248588E-3</v>
      </c>
      <c r="G11" s="221">
        <f t="shared" si="6"/>
        <v>5.6338028169014088E-3</v>
      </c>
      <c r="H11" s="220">
        <f t="shared" si="5"/>
        <v>98804.79948505167</v>
      </c>
      <c r="I11" s="220">
        <f t="shared" si="1"/>
        <v>556.64675766226719</v>
      </c>
      <c r="J11" s="222">
        <f t="shared" si="7"/>
        <v>492632.38053110265</v>
      </c>
      <c r="K11" s="222">
        <f t="shared" si="2"/>
        <v>5511150.9455986544</v>
      </c>
      <c r="L11" s="223">
        <f t="shared" si="3"/>
        <v>55.778170436269598</v>
      </c>
      <c r="N11" s="418" t="s">
        <v>160</v>
      </c>
      <c r="O11" s="243">
        <f>h27_29自立率1!AD22</f>
        <v>43</v>
      </c>
      <c r="P11" s="243">
        <f>h27_29自立率1!AE22</f>
        <v>25</v>
      </c>
      <c r="Q11" s="244">
        <f>SUM(O11:P11)</f>
        <v>68</v>
      </c>
    </row>
    <row r="12" spans="1:17">
      <c r="B12" s="219" t="s">
        <v>69</v>
      </c>
      <c r="C12" s="262">
        <f>h26_h28死亡数!AR11</f>
        <v>0</v>
      </c>
      <c r="D12" s="263">
        <f t="shared" si="4"/>
        <v>0</v>
      </c>
      <c r="E12" s="264">
        <f>h27国調人口!AR11</f>
        <v>983</v>
      </c>
      <c r="F12" s="221">
        <f t="shared" si="0"/>
        <v>0</v>
      </c>
      <c r="G12" s="221">
        <f t="shared" si="6"/>
        <v>0</v>
      </c>
      <c r="H12" s="220">
        <f t="shared" si="5"/>
        <v>98248.152727389403</v>
      </c>
      <c r="I12" s="220">
        <f t="shared" si="1"/>
        <v>0</v>
      </c>
      <c r="J12" s="222">
        <f t="shared" si="7"/>
        <v>491240.76363694703</v>
      </c>
      <c r="K12" s="222">
        <f t="shared" si="2"/>
        <v>5018518.565067552</v>
      </c>
      <c r="L12" s="223">
        <f t="shared" si="3"/>
        <v>51.0800297588547</v>
      </c>
      <c r="N12" s="418" t="s">
        <v>1022</v>
      </c>
      <c r="O12" s="243">
        <f>h27_29自立率1!AD23</f>
        <v>113</v>
      </c>
      <c r="P12" s="243">
        <f>h27_29自立率1!AE23</f>
        <v>44</v>
      </c>
      <c r="Q12" s="244">
        <f>SUM(O12:P12)</f>
        <v>157</v>
      </c>
    </row>
    <row r="13" spans="1:17">
      <c r="B13" s="219" t="s">
        <v>70</v>
      </c>
      <c r="C13" s="262">
        <f>h26_h28死亡数!AR12</f>
        <v>5</v>
      </c>
      <c r="D13" s="263">
        <f t="shared" si="4"/>
        <v>1.6666666666666667</v>
      </c>
      <c r="E13" s="264">
        <f>h27国調人口!AR12</f>
        <v>1174</v>
      </c>
      <c r="F13" s="221">
        <f t="shared" si="0"/>
        <v>1.4196479273140261E-3</v>
      </c>
      <c r="G13" s="221">
        <f t="shared" si="6"/>
        <v>7.0731362286037634E-3</v>
      </c>
      <c r="H13" s="220">
        <f t="shared" si="5"/>
        <v>98248.152727389403</v>
      </c>
      <c r="I13" s="220">
        <f t="shared" si="1"/>
        <v>694.92256844948861</v>
      </c>
      <c r="J13" s="222">
        <f t="shared" si="7"/>
        <v>489503.45721582329</v>
      </c>
      <c r="K13" s="222">
        <f t="shared" si="2"/>
        <v>4527277.8014306054</v>
      </c>
      <c r="L13" s="223">
        <f t="shared" si="3"/>
        <v>46.0800297588547</v>
      </c>
      <c r="N13" s="418" t="s">
        <v>1023</v>
      </c>
      <c r="O13" s="243">
        <f>h27_29自立率1!AD24</f>
        <v>424</v>
      </c>
      <c r="P13" s="243">
        <f>h27_29自立率1!AE24</f>
        <v>328</v>
      </c>
      <c r="Q13" s="244">
        <f>SUM(O13:P13)</f>
        <v>752</v>
      </c>
    </row>
    <row r="14" spans="1:17">
      <c r="B14" s="219" t="s">
        <v>71</v>
      </c>
      <c r="C14" s="262">
        <f>h26_h28死亡数!AR13</f>
        <v>6</v>
      </c>
      <c r="D14" s="263">
        <f t="shared" si="4"/>
        <v>2</v>
      </c>
      <c r="E14" s="264">
        <f>h27国調人口!AR13</f>
        <v>1391</v>
      </c>
      <c r="F14" s="221">
        <f t="shared" si="0"/>
        <v>1.4378145219266715E-3</v>
      </c>
      <c r="G14" s="221">
        <f t="shared" si="6"/>
        <v>7.1633237822349575E-3</v>
      </c>
      <c r="H14" s="220">
        <f t="shared" si="5"/>
        <v>97553.230158939914</v>
      </c>
      <c r="I14" s="220">
        <f t="shared" si="1"/>
        <v>698.8053736313741</v>
      </c>
      <c r="J14" s="222">
        <f t="shared" si="7"/>
        <v>486019.13736062113</v>
      </c>
      <c r="K14" s="222">
        <f t="shared" si="2"/>
        <v>4037774.3442147821</v>
      </c>
      <c r="L14" s="223">
        <f t="shared" si="3"/>
        <v>41.390473053902817</v>
      </c>
      <c r="N14" s="418" t="s">
        <v>62</v>
      </c>
      <c r="O14" s="237">
        <f>SUM(O10:O13)</f>
        <v>600</v>
      </c>
      <c r="P14" s="237">
        <f t="shared" ref="P14:Q14" si="9">SUM(P10:P13)</f>
        <v>409</v>
      </c>
      <c r="Q14" s="237">
        <f t="shared" si="9"/>
        <v>1009</v>
      </c>
    </row>
    <row r="15" spans="1:17">
      <c r="B15" s="219" t="s">
        <v>72</v>
      </c>
      <c r="C15" s="262">
        <f>h26_h28死亡数!AR14</f>
        <v>13</v>
      </c>
      <c r="D15" s="263">
        <f t="shared" si="4"/>
        <v>4.333333333333333</v>
      </c>
      <c r="E15" s="264">
        <f>h27国調人口!AR14</f>
        <v>1125</v>
      </c>
      <c r="F15" s="221">
        <f t="shared" si="0"/>
        <v>3.8518518518518515E-3</v>
      </c>
      <c r="G15" s="221">
        <f t="shared" si="6"/>
        <v>1.9075568598679381E-2</v>
      </c>
      <c r="H15" s="220">
        <f t="shared" si="5"/>
        <v>96854.42478530854</v>
      </c>
      <c r="I15" s="220">
        <f t="shared" si="1"/>
        <v>1847.5532240777829</v>
      </c>
      <c r="J15" s="222">
        <f t="shared" si="7"/>
        <v>479653.24086634821</v>
      </c>
      <c r="K15" s="222">
        <f t="shared" si="2"/>
        <v>3551755.2068541609</v>
      </c>
      <c r="L15" s="223">
        <f t="shared" si="3"/>
        <v>36.671068097581767</v>
      </c>
      <c r="N15" s="479" t="s">
        <v>162</v>
      </c>
      <c r="O15" s="479"/>
      <c r="P15" s="479"/>
      <c r="Q15" s="479"/>
    </row>
    <row r="16" spans="1:17">
      <c r="B16" s="219" t="s">
        <v>73</v>
      </c>
      <c r="C16" s="262">
        <f>h26_h28死亡数!AR15</f>
        <v>11</v>
      </c>
      <c r="D16" s="263">
        <f t="shared" si="4"/>
        <v>3.6666666666666665</v>
      </c>
      <c r="E16" s="264">
        <f>h27国調人口!AR15</f>
        <v>916</v>
      </c>
      <c r="F16" s="221">
        <f t="shared" si="0"/>
        <v>4.0029112081513829E-3</v>
      </c>
      <c r="G16" s="221">
        <f t="shared" si="6"/>
        <v>1.9816249324446047E-2</v>
      </c>
      <c r="H16" s="220">
        <f t="shared" si="5"/>
        <v>95006.871561230757</v>
      </c>
      <c r="I16" s="220">
        <f t="shared" si="1"/>
        <v>1882.6798543929763</v>
      </c>
      <c r="J16" s="222">
        <f t="shared" si="7"/>
        <v>470327.65817017131</v>
      </c>
      <c r="K16" s="222">
        <f t="shared" si="2"/>
        <v>3072101.9659878127</v>
      </c>
      <c r="L16" s="223">
        <f t="shared" si="3"/>
        <v>32.335576527302877</v>
      </c>
      <c r="N16" s="418" t="s">
        <v>158</v>
      </c>
      <c r="O16" s="237" t="s">
        <v>122</v>
      </c>
      <c r="P16" s="237" t="s">
        <v>123</v>
      </c>
      <c r="Q16" s="237" t="s">
        <v>62</v>
      </c>
    </row>
    <row r="17" spans="1:17">
      <c r="B17" s="219" t="s">
        <v>74</v>
      </c>
      <c r="C17" s="262">
        <f>h26_h28死亡数!AR16</f>
        <v>18</v>
      </c>
      <c r="D17" s="263">
        <f t="shared" si="4"/>
        <v>6</v>
      </c>
      <c r="E17" s="264">
        <f>h27国調人口!AR16</f>
        <v>880</v>
      </c>
      <c r="F17" s="221">
        <f t="shared" si="0"/>
        <v>6.8181818181818179E-3</v>
      </c>
      <c r="G17" s="221">
        <f t="shared" si="6"/>
        <v>3.3519553072625698E-2</v>
      </c>
      <c r="H17" s="220">
        <f t="shared" si="5"/>
        <v>93124.191706837781</v>
      </c>
      <c r="I17" s="220">
        <f t="shared" si="1"/>
        <v>3121.481286262715</v>
      </c>
      <c r="J17" s="222">
        <f t="shared" si="7"/>
        <v>457817.25531853212</v>
      </c>
      <c r="K17" s="222">
        <f t="shared" si="2"/>
        <v>2601774.3078176416</v>
      </c>
      <c r="L17" s="223">
        <f t="shared" si="3"/>
        <v>27.938758555974694</v>
      </c>
      <c r="N17" s="418" t="s">
        <v>159</v>
      </c>
      <c r="O17" s="253">
        <f t="shared" ref="O17:Q20" si="10">O10/O3</f>
        <v>1.5735641227380016E-2</v>
      </c>
      <c r="P17" s="253">
        <f t="shared" si="10"/>
        <v>8.1135902636916835E-3</v>
      </c>
      <c r="Q17" s="253">
        <f t="shared" si="10"/>
        <v>1.1636363636363636E-2</v>
      </c>
    </row>
    <row r="18" spans="1:17">
      <c r="B18" s="219" t="s">
        <v>75</v>
      </c>
      <c r="C18" s="262">
        <f>h26_h28死亡数!AR17</f>
        <v>30</v>
      </c>
      <c r="D18" s="263">
        <f t="shared" si="4"/>
        <v>10</v>
      </c>
      <c r="E18" s="264">
        <f>h27国調人口!AR17</f>
        <v>1026</v>
      </c>
      <c r="F18" s="221">
        <f t="shared" si="0"/>
        <v>9.7465886939571145E-3</v>
      </c>
      <c r="G18" s="221">
        <f t="shared" si="6"/>
        <v>4.7573739295908656E-2</v>
      </c>
      <c r="H18" s="220">
        <f t="shared" si="5"/>
        <v>90002.710420575066</v>
      </c>
      <c r="I18" s="220">
        <f t="shared" si="1"/>
        <v>4281.7654814736015</v>
      </c>
      <c r="J18" s="222">
        <f t="shared" si="7"/>
        <v>439309.13839919132</v>
      </c>
      <c r="K18" s="222">
        <f t="shared" si="2"/>
        <v>2143957.0524991094</v>
      </c>
      <c r="L18" s="223">
        <f t="shared" si="3"/>
        <v>23.821027638840864</v>
      </c>
      <c r="N18" s="418" t="s">
        <v>160</v>
      </c>
      <c r="O18" s="253">
        <f t="shared" si="10"/>
        <v>3.894927536231884E-2</v>
      </c>
      <c r="P18" s="253">
        <f t="shared" si="10"/>
        <v>2.0781379883624274E-2</v>
      </c>
      <c r="Q18" s="253">
        <f t="shared" si="10"/>
        <v>2.9475509319462505E-2</v>
      </c>
    </row>
    <row r="19" spans="1:17">
      <c r="B19" s="219" t="s">
        <v>76</v>
      </c>
      <c r="C19" s="262">
        <f>h26_h28死亡数!AR18</f>
        <v>47</v>
      </c>
      <c r="D19" s="263">
        <f t="shared" si="4"/>
        <v>15.666666666666666</v>
      </c>
      <c r="E19" s="264">
        <f>h27国調人口!AR18</f>
        <v>1271</v>
      </c>
      <c r="F19" s="221">
        <f t="shared" si="0"/>
        <v>1.2326252294781011E-2</v>
      </c>
      <c r="G19" s="221">
        <f t="shared" si="6"/>
        <v>5.9788830937539755E-2</v>
      </c>
      <c r="H19" s="220">
        <f t="shared" si="5"/>
        <v>85720.944939101464</v>
      </c>
      <c r="I19" s="220">
        <f t="shared" si="1"/>
        <v>5125.1550847700855</v>
      </c>
      <c r="J19" s="222">
        <f t="shared" si="7"/>
        <v>415791.83698358212</v>
      </c>
      <c r="K19" s="222">
        <f t="shared" si="2"/>
        <v>1704647.9140999182</v>
      </c>
      <c r="L19" s="223">
        <f t="shared" si="3"/>
        <v>19.886014034387365</v>
      </c>
      <c r="N19" s="418" t="s">
        <v>1022</v>
      </c>
      <c r="O19" s="253">
        <f t="shared" si="10"/>
        <v>0.150066401062417</v>
      </c>
      <c r="P19" s="253">
        <f t="shared" si="10"/>
        <v>5.3724053724053727E-2</v>
      </c>
      <c r="Q19" s="253">
        <f t="shared" si="10"/>
        <v>9.9872773536895679E-2</v>
      </c>
    </row>
    <row r="20" spans="1:17">
      <c r="B20" s="219" t="s">
        <v>77</v>
      </c>
      <c r="C20" s="262">
        <f>h26_h28死亡数!AR19</f>
        <v>60</v>
      </c>
      <c r="D20" s="263">
        <f t="shared" si="4"/>
        <v>20</v>
      </c>
      <c r="E20" s="264">
        <f>h27国調人口!AR19</f>
        <v>1104</v>
      </c>
      <c r="F20" s="221">
        <f t="shared" si="0"/>
        <v>1.8115942028985508E-2</v>
      </c>
      <c r="G20" s="221">
        <f t="shared" si="6"/>
        <v>8.6655112651646438E-2</v>
      </c>
      <c r="H20" s="220">
        <f t="shared" si="5"/>
        <v>80595.789854331379</v>
      </c>
      <c r="I20" s="220">
        <f t="shared" si="1"/>
        <v>6984.0372490755108</v>
      </c>
      <c r="J20" s="222">
        <f t="shared" si="7"/>
        <v>385518.8561489681</v>
      </c>
      <c r="K20" s="222">
        <f t="shared" si="2"/>
        <v>1288856.0771163362</v>
      </c>
      <c r="L20" s="223">
        <f t="shared" si="3"/>
        <v>15.991605509987696</v>
      </c>
      <c r="N20" s="418" t="s">
        <v>1023</v>
      </c>
      <c r="O20" s="253">
        <f t="shared" si="10"/>
        <v>0.61988304093567248</v>
      </c>
      <c r="P20" s="253">
        <f t="shared" si="10"/>
        <v>0.28472222222222221</v>
      </c>
      <c r="Q20" s="253">
        <f t="shared" si="10"/>
        <v>0.40958605664488018</v>
      </c>
    </row>
    <row r="21" spans="1:17">
      <c r="B21" s="219" t="s">
        <v>78</v>
      </c>
      <c r="C21" s="262">
        <f>h26_h28死亡数!AR20</f>
        <v>75</v>
      </c>
      <c r="D21" s="263">
        <f t="shared" si="4"/>
        <v>25</v>
      </c>
      <c r="E21" s="264">
        <f>h27国調人口!AR20</f>
        <v>753</v>
      </c>
      <c r="F21" s="221">
        <f t="shared" si="0"/>
        <v>3.3200531208499334E-2</v>
      </c>
      <c r="G21" s="221">
        <f t="shared" si="6"/>
        <v>0.15328019619865113</v>
      </c>
      <c r="H21" s="220">
        <f t="shared" si="5"/>
        <v>73611.752605255868</v>
      </c>
      <c r="I21" s="220">
        <f t="shared" si="1"/>
        <v>11283.223881860191</v>
      </c>
      <c r="J21" s="222">
        <f t="shared" si="7"/>
        <v>339850.70332162885</v>
      </c>
      <c r="K21" s="222">
        <f t="shared" si="2"/>
        <v>903337.22096736811</v>
      </c>
      <c r="L21" s="223">
        <f t="shared" si="3"/>
        <v>12.271643983421065</v>
      </c>
      <c r="N21" s="418" t="s">
        <v>62</v>
      </c>
      <c r="O21" s="253">
        <f>O14/O7</f>
        <v>0.15739769150052466</v>
      </c>
      <c r="P21" s="253">
        <f>P14/P7</f>
        <v>8.7900279389641095E-2</v>
      </c>
      <c r="Q21" s="253">
        <f>Q14/Q7</f>
        <v>0.11919669226225635</v>
      </c>
    </row>
    <row r="22" spans="1:17">
      <c r="B22" s="219" t="s">
        <v>79</v>
      </c>
      <c r="C22" s="262">
        <f>h26_h28死亡数!AR21</f>
        <v>86</v>
      </c>
      <c r="D22" s="263">
        <f t="shared" si="4"/>
        <v>28.666666666666668</v>
      </c>
      <c r="E22" s="264">
        <f>h27国調人口!AR21</f>
        <v>417</v>
      </c>
      <c r="F22" s="221">
        <f t="shared" si="0"/>
        <v>6.8745003996802556E-2</v>
      </c>
      <c r="G22" s="221">
        <f t="shared" si="6"/>
        <v>0.29331514324693042</v>
      </c>
      <c r="H22" s="220">
        <f t="shared" si="5"/>
        <v>62328.528723395677</v>
      </c>
      <c r="I22" s="220">
        <f t="shared" si="1"/>
        <v>18281.901330873217</v>
      </c>
      <c r="J22" s="222">
        <f t="shared" si="7"/>
        <v>265937.89028979535</v>
      </c>
      <c r="K22" s="222">
        <f t="shared" si="2"/>
        <v>563486.51764573925</v>
      </c>
      <c r="L22" s="223">
        <f t="shared" si="3"/>
        <v>9.0405874996088045</v>
      </c>
      <c r="N22" s="479" t="s">
        <v>163</v>
      </c>
      <c r="O22" s="479"/>
      <c r="P22" s="479"/>
      <c r="Q22" s="479"/>
    </row>
    <row r="23" spans="1:17">
      <c r="B23" s="219" t="s">
        <v>80</v>
      </c>
      <c r="C23" s="262">
        <f>h26_h28死亡数!AR22</f>
        <v>81</v>
      </c>
      <c r="D23" s="263">
        <f t="shared" si="4"/>
        <v>27</v>
      </c>
      <c r="E23" s="264">
        <f>h27国調人口!AR22</f>
        <v>200</v>
      </c>
      <c r="F23" s="221">
        <f t="shared" si="0"/>
        <v>0.13500000000000001</v>
      </c>
      <c r="G23" s="221">
        <f t="shared" si="6"/>
        <v>0.50467289719626174</v>
      </c>
      <c r="H23" s="220">
        <f t="shared" si="5"/>
        <v>44046.62739252246</v>
      </c>
      <c r="I23" s="220">
        <f t="shared" si="1"/>
        <v>22229.139057908535</v>
      </c>
      <c r="J23" s="222">
        <f t="shared" si="7"/>
        <v>164660.28931784094</v>
      </c>
      <c r="K23" s="222">
        <f t="shared" si="2"/>
        <v>297548.6273559439</v>
      </c>
      <c r="L23" s="223">
        <f t="shared" si="3"/>
        <v>6.7553101104502957</v>
      </c>
      <c r="N23" s="418" t="s">
        <v>158</v>
      </c>
      <c r="O23" s="237" t="s">
        <v>122</v>
      </c>
      <c r="P23" s="237" t="s">
        <v>123</v>
      </c>
      <c r="Q23" s="237" t="s">
        <v>62</v>
      </c>
    </row>
    <row r="24" spans="1:17">
      <c r="B24" s="219" t="s">
        <v>100</v>
      </c>
      <c r="C24" s="262">
        <f>h26_h28死亡数!AR23</f>
        <v>33</v>
      </c>
      <c r="D24" s="263">
        <f t="shared" si="4"/>
        <v>11</v>
      </c>
      <c r="E24" s="264">
        <f>h27国調人口!AR23</f>
        <v>67</v>
      </c>
      <c r="F24" s="221">
        <f t="shared" si="0"/>
        <v>0.16417910447761194</v>
      </c>
      <c r="G24" s="221">
        <f t="shared" si="6"/>
        <v>0.58201058201058209</v>
      </c>
      <c r="H24" s="220">
        <f t="shared" si="5"/>
        <v>21817.488334613925</v>
      </c>
      <c r="I24" s="220">
        <f t="shared" si="1"/>
        <v>21817.488334613925</v>
      </c>
      <c r="J24" s="222">
        <f>H24/F24</f>
        <v>132888.33803810299</v>
      </c>
      <c r="K24" s="222">
        <f>J24</f>
        <v>132888.33803810299</v>
      </c>
      <c r="L24" s="223">
        <f t="shared" si="3"/>
        <v>6.0909090909090899</v>
      </c>
      <c r="N24" s="418" t="s">
        <v>159</v>
      </c>
      <c r="O24" s="253">
        <f>1-O17</f>
        <v>0.98426435877261997</v>
      </c>
      <c r="P24" s="253">
        <f>1-P17</f>
        <v>0.99188640973630826</v>
      </c>
      <c r="Q24" s="253">
        <f>1-Q17</f>
        <v>0.98836363636363633</v>
      </c>
    </row>
    <row r="25" spans="1:17">
      <c r="B25" s="225" t="s">
        <v>101</v>
      </c>
      <c r="C25" s="226">
        <f>SUM(C5:C24)</f>
        <v>474</v>
      </c>
      <c r="D25" s="226">
        <f>SUM(D5:D24)</f>
        <v>158</v>
      </c>
      <c r="E25" s="226">
        <f>SUM(E5:E24)</f>
        <v>16409</v>
      </c>
      <c r="F25" s="227"/>
      <c r="G25" s="227"/>
      <c r="H25" s="226"/>
      <c r="I25" s="226"/>
      <c r="J25" s="242"/>
      <c r="K25" s="242"/>
      <c r="L25" s="228"/>
      <c r="N25" s="418" t="s">
        <v>160</v>
      </c>
      <c r="O25" s="253">
        <f t="shared" ref="O25:Q27" si="11">1-O18</f>
        <v>0.96105072463768115</v>
      </c>
      <c r="P25" s="253">
        <f t="shared" si="11"/>
        <v>0.97921862011637573</v>
      </c>
      <c r="Q25" s="253">
        <f t="shared" si="11"/>
        <v>0.97052449068053748</v>
      </c>
    </row>
    <row r="26" spans="1:17">
      <c r="A26" s="265"/>
      <c r="B26" s="265"/>
      <c r="C26" s="226"/>
      <c r="D26" s="226"/>
      <c r="E26" s="266"/>
      <c r="F26" s="267"/>
      <c r="G26" s="267"/>
      <c r="H26" s="266"/>
      <c r="I26" s="266"/>
      <c r="J26" s="268"/>
      <c r="K26" s="268"/>
      <c r="L26" s="269"/>
      <c r="N26" s="418" t="s">
        <v>1022</v>
      </c>
      <c r="O26" s="253">
        <f t="shared" si="11"/>
        <v>0.84993359893758302</v>
      </c>
      <c r="P26" s="253">
        <f t="shared" si="11"/>
        <v>0.94627594627594624</v>
      </c>
      <c r="Q26" s="253">
        <f t="shared" si="11"/>
        <v>0.90012722646310428</v>
      </c>
    </row>
    <row r="27" spans="1:17">
      <c r="A27" s="225" t="s">
        <v>102</v>
      </c>
      <c r="B27" s="225" t="s">
        <v>85</v>
      </c>
      <c r="C27" s="254">
        <f>h26_h28死亡数!AR28</f>
        <v>1</v>
      </c>
      <c r="D27" s="226">
        <f>SUM(C27:C27)/3</f>
        <v>0.33333333333333331</v>
      </c>
      <c r="E27" s="254">
        <f>h27国調人口!AR28</f>
        <v>139</v>
      </c>
      <c r="F27" s="227">
        <f t="shared" ref="F27:F46" si="12">D27/E27</f>
        <v>2.3980815347721821E-3</v>
      </c>
      <c r="G27" s="227">
        <f>D53</f>
        <v>3.8153376573826786E-4</v>
      </c>
      <c r="H27" s="226">
        <v>100000</v>
      </c>
      <c r="I27" s="226">
        <f t="shared" ref="I27:I46" si="13">H27-H28</f>
        <v>38.1533765738277</v>
      </c>
      <c r="J27" s="242">
        <f>H28+I27/2</f>
        <v>99980.923311713093</v>
      </c>
      <c r="K27" s="242">
        <f t="shared" ref="K27:K45" si="14">J27+K28</f>
        <v>8730932.3777362574</v>
      </c>
      <c r="L27" s="228">
        <f t="shared" ref="L27:L46" si="15">K27/H27</f>
        <v>87.309323777362579</v>
      </c>
      <c r="N27" s="418" t="s">
        <v>1023</v>
      </c>
      <c r="O27" s="253">
        <f t="shared" si="11"/>
        <v>0.38011695906432752</v>
      </c>
      <c r="P27" s="253">
        <f t="shared" si="11"/>
        <v>0.71527777777777779</v>
      </c>
      <c r="Q27" s="253">
        <f t="shared" si="11"/>
        <v>0.59041394335511987</v>
      </c>
    </row>
    <row r="28" spans="1:17">
      <c r="A28" s="245"/>
      <c r="B28" s="245" t="s">
        <v>86</v>
      </c>
      <c r="C28" s="255">
        <f>h26_h28死亡数!AR29</f>
        <v>0</v>
      </c>
      <c r="D28" s="250">
        <f t="shared" ref="D28:D46" si="16">SUM(C28:C28)/3</f>
        <v>0</v>
      </c>
      <c r="E28" s="255">
        <f>h27国調人口!AR29</f>
        <v>643</v>
      </c>
      <c r="F28" s="249">
        <f t="shared" si="12"/>
        <v>0</v>
      </c>
      <c r="G28" s="249">
        <f>F28*4/(1+2*F28)</f>
        <v>0</v>
      </c>
      <c r="H28" s="250">
        <f t="shared" ref="H28:H46" si="17">(1-G27)*H27</f>
        <v>99961.846623426172</v>
      </c>
      <c r="I28" s="250">
        <f t="shared" si="13"/>
        <v>0</v>
      </c>
      <c r="J28" s="251">
        <f>(H29+I28/2)*4</f>
        <v>399847.38649370469</v>
      </c>
      <c r="K28" s="251">
        <f t="shared" si="14"/>
        <v>8630951.4544245452</v>
      </c>
      <c r="L28" s="252">
        <f t="shared" si="15"/>
        <v>86.342457107048602</v>
      </c>
      <c r="N28" s="418" t="s">
        <v>62</v>
      </c>
      <c r="O28" s="253">
        <f>1-O21</f>
        <v>0.84260230849947537</v>
      </c>
      <c r="P28" s="253">
        <f>1-P21</f>
        <v>0.91209972061035893</v>
      </c>
      <c r="Q28" s="253">
        <f>1-Q21</f>
        <v>0.88080330773774362</v>
      </c>
    </row>
    <row r="29" spans="1:17">
      <c r="A29" s="245"/>
      <c r="B29" s="245" t="s">
        <v>84</v>
      </c>
      <c r="C29" s="255">
        <f>h26_h28死亡数!AR30</f>
        <v>0</v>
      </c>
      <c r="D29" s="250">
        <f t="shared" si="16"/>
        <v>0</v>
      </c>
      <c r="E29" s="255">
        <f>h27国調人口!AR30</f>
        <v>790</v>
      </c>
      <c r="F29" s="249">
        <f t="shared" si="12"/>
        <v>0</v>
      </c>
      <c r="G29" s="249">
        <f t="shared" ref="G29:G46" si="18">F29*5/(1+2.5*F29)</f>
        <v>0</v>
      </c>
      <c r="H29" s="250">
        <f t="shared" si="17"/>
        <v>99961.846623426172</v>
      </c>
      <c r="I29" s="250">
        <f t="shared" si="13"/>
        <v>0</v>
      </c>
      <c r="J29" s="251">
        <f t="shared" ref="J29:J45" si="19">(H30+I29/2)*5</f>
        <v>499809.23311713088</v>
      </c>
      <c r="K29" s="251">
        <f t="shared" si="14"/>
        <v>8231104.0679308409</v>
      </c>
      <c r="L29" s="252">
        <f t="shared" si="15"/>
        <v>82.342457107048602</v>
      </c>
      <c r="N29" s="219" t="s">
        <v>164</v>
      </c>
    </row>
    <row r="30" spans="1:17">
      <c r="A30" s="245"/>
      <c r="B30" s="245" t="s">
        <v>65</v>
      </c>
      <c r="C30" s="255">
        <f>h26_h28死亡数!AR31</f>
        <v>0</v>
      </c>
      <c r="D30" s="250">
        <f t="shared" si="16"/>
        <v>0</v>
      </c>
      <c r="E30" s="255">
        <f>h27国調人口!AR31</f>
        <v>826</v>
      </c>
      <c r="F30" s="249">
        <f t="shared" si="12"/>
        <v>0</v>
      </c>
      <c r="G30" s="249">
        <f t="shared" si="18"/>
        <v>0</v>
      </c>
      <c r="H30" s="250">
        <f t="shared" si="17"/>
        <v>99961.846623426172</v>
      </c>
      <c r="I30" s="250">
        <f t="shared" si="13"/>
        <v>0</v>
      </c>
      <c r="J30" s="251">
        <f t="shared" si="19"/>
        <v>499809.23311713088</v>
      </c>
      <c r="K30" s="251">
        <f t="shared" si="14"/>
        <v>7731294.8348137103</v>
      </c>
      <c r="L30" s="252">
        <f t="shared" si="15"/>
        <v>77.342457107048602</v>
      </c>
      <c r="N30" s="256" t="s">
        <v>158</v>
      </c>
      <c r="O30" s="237" t="s">
        <v>97</v>
      </c>
      <c r="P30" s="237" t="s">
        <v>98</v>
      </c>
      <c r="Q30" s="219"/>
    </row>
    <row r="31" spans="1:17">
      <c r="A31" s="245"/>
      <c r="B31" s="245" t="s">
        <v>66</v>
      </c>
      <c r="C31" s="255">
        <f>h26_h28死亡数!AR32</f>
        <v>0</v>
      </c>
      <c r="D31" s="250">
        <f t="shared" si="16"/>
        <v>0</v>
      </c>
      <c r="E31" s="255">
        <f>h27国調人口!AR32</f>
        <v>855</v>
      </c>
      <c r="F31" s="249">
        <f t="shared" si="12"/>
        <v>0</v>
      </c>
      <c r="G31" s="249">
        <f t="shared" si="18"/>
        <v>0</v>
      </c>
      <c r="H31" s="250">
        <f t="shared" si="17"/>
        <v>99961.846623426172</v>
      </c>
      <c r="I31" s="250">
        <f t="shared" si="13"/>
        <v>0</v>
      </c>
      <c r="J31" s="251">
        <f t="shared" si="19"/>
        <v>499809.23311713088</v>
      </c>
      <c r="K31" s="251">
        <f t="shared" si="14"/>
        <v>7231485.6016965797</v>
      </c>
      <c r="L31" s="252">
        <f t="shared" si="15"/>
        <v>72.342457107048602</v>
      </c>
      <c r="N31" s="418" t="s">
        <v>159</v>
      </c>
      <c r="O31" s="237">
        <f>J19*O24</f>
        <v>409249.08581153519</v>
      </c>
      <c r="P31" s="237">
        <f>SUM(O31,P32)</f>
        <v>1282793.5748118577</v>
      </c>
      <c r="Q31" s="219"/>
    </row>
    <row r="32" spans="1:17">
      <c r="A32" s="245"/>
      <c r="B32" s="245" t="s">
        <v>67</v>
      </c>
      <c r="C32" s="255">
        <f>h26_h28死亡数!AR33</f>
        <v>0</v>
      </c>
      <c r="D32" s="250">
        <f t="shared" si="16"/>
        <v>0</v>
      </c>
      <c r="E32" s="255">
        <f>h27国調人口!AR33</f>
        <v>846</v>
      </c>
      <c r="F32" s="249">
        <f t="shared" si="12"/>
        <v>0</v>
      </c>
      <c r="G32" s="249">
        <f t="shared" si="18"/>
        <v>0</v>
      </c>
      <c r="H32" s="250">
        <f t="shared" si="17"/>
        <v>99961.846623426172</v>
      </c>
      <c r="I32" s="250">
        <f t="shared" si="13"/>
        <v>0</v>
      </c>
      <c r="J32" s="251">
        <f t="shared" si="19"/>
        <v>499809.23311713088</v>
      </c>
      <c r="K32" s="251">
        <f t="shared" si="14"/>
        <v>6731676.3685794491</v>
      </c>
      <c r="L32" s="252">
        <f t="shared" si="15"/>
        <v>67.342457107048617</v>
      </c>
      <c r="N32" s="418" t="s">
        <v>160</v>
      </c>
      <c r="O32" s="237">
        <f>J20*O25</f>
        <v>370503.17606345576</v>
      </c>
      <c r="P32" s="237">
        <f>SUM(O32,P33)</f>
        <v>873544.48900032253</v>
      </c>
      <c r="Q32" s="219"/>
    </row>
    <row r="33" spans="1:17">
      <c r="A33" s="245"/>
      <c r="B33" s="245" t="s">
        <v>68</v>
      </c>
      <c r="C33" s="255">
        <f>h26_h28死亡数!AR34</f>
        <v>1</v>
      </c>
      <c r="D33" s="250">
        <f t="shared" si="16"/>
        <v>0.33333333333333331</v>
      </c>
      <c r="E33" s="255">
        <f>h27国調人口!AR34</f>
        <v>819</v>
      </c>
      <c r="F33" s="249">
        <f t="shared" si="12"/>
        <v>4.0700040700040698E-4</v>
      </c>
      <c r="G33" s="249">
        <f t="shared" si="18"/>
        <v>2.032933523073795E-3</v>
      </c>
      <c r="H33" s="250">
        <f t="shared" si="17"/>
        <v>99961.846623426172</v>
      </c>
      <c r="I33" s="250">
        <f t="shared" si="13"/>
        <v>203.21578902912734</v>
      </c>
      <c r="J33" s="251">
        <f t="shared" si="19"/>
        <v>499301.19364455808</v>
      </c>
      <c r="K33" s="251">
        <f t="shared" si="14"/>
        <v>6231867.1354623185</v>
      </c>
      <c r="L33" s="252">
        <f t="shared" si="15"/>
        <v>62.342457107048617</v>
      </c>
      <c r="N33" s="418" t="s">
        <v>1022</v>
      </c>
      <c r="O33" s="237">
        <f>J21*O26</f>
        <v>288850.53137562081</v>
      </c>
      <c r="P33" s="237">
        <f t="shared" ref="P33:P34" si="20">SUM(O33,P34)</f>
        <v>503041.31293686677</v>
      </c>
      <c r="Q33" s="219"/>
    </row>
    <row r="34" spans="1:17">
      <c r="A34" s="245"/>
      <c r="B34" s="245" t="s">
        <v>69</v>
      </c>
      <c r="C34" s="255">
        <f>h26_h28死亡数!AR35</f>
        <v>1</v>
      </c>
      <c r="D34" s="250">
        <f t="shared" si="16"/>
        <v>0.33333333333333331</v>
      </c>
      <c r="E34" s="255">
        <f>h27国調人口!AR35</f>
        <v>984</v>
      </c>
      <c r="F34" s="249">
        <f t="shared" si="12"/>
        <v>3.3875338753387534E-4</v>
      </c>
      <c r="G34" s="249">
        <f t="shared" si="18"/>
        <v>1.6923337282112034E-3</v>
      </c>
      <c r="H34" s="250">
        <f t="shared" si="17"/>
        <v>99758.630834397045</v>
      </c>
      <c r="I34" s="250">
        <f t="shared" si="13"/>
        <v>168.82489564121352</v>
      </c>
      <c r="J34" s="251">
        <f t="shared" si="19"/>
        <v>498371.09193288221</v>
      </c>
      <c r="K34" s="251">
        <f t="shared" si="14"/>
        <v>5732565.9418177605</v>
      </c>
      <c r="L34" s="252">
        <f t="shared" si="15"/>
        <v>57.464360666036292</v>
      </c>
      <c r="N34" s="418" t="s">
        <v>1023</v>
      </c>
      <c r="O34" s="237">
        <f>SUM(J22:J24)*O27</f>
        <v>214190.78156124594</v>
      </c>
      <c r="P34" s="237">
        <f t="shared" si="20"/>
        <v>214190.78156124594</v>
      </c>
      <c r="Q34" s="219"/>
    </row>
    <row r="35" spans="1:17">
      <c r="A35" s="245"/>
      <c r="B35" s="245" t="s">
        <v>70</v>
      </c>
      <c r="C35" s="255">
        <f>h26_h28死亡数!AR36</f>
        <v>1</v>
      </c>
      <c r="D35" s="250">
        <f t="shared" si="16"/>
        <v>0.33333333333333331</v>
      </c>
      <c r="E35" s="255">
        <f>h27国調人口!AR36</f>
        <v>1178</v>
      </c>
      <c r="F35" s="249">
        <f t="shared" si="12"/>
        <v>2.8296547821165814E-4</v>
      </c>
      <c r="G35" s="249">
        <f t="shared" si="18"/>
        <v>1.4138272303124556E-3</v>
      </c>
      <c r="H35" s="250">
        <f t="shared" si="17"/>
        <v>99589.805938755831</v>
      </c>
      <c r="I35" s="250">
        <f t="shared" si="13"/>
        <v>140.80277949775336</v>
      </c>
      <c r="J35" s="251">
        <f t="shared" si="19"/>
        <v>497597.02274503477</v>
      </c>
      <c r="K35" s="251">
        <f t="shared" si="14"/>
        <v>5234194.8498848779</v>
      </c>
      <c r="L35" s="252">
        <f t="shared" si="15"/>
        <v>52.557536391864453</v>
      </c>
      <c r="N35" s="219" t="s">
        <v>165</v>
      </c>
      <c r="Q35" s="219"/>
    </row>
    <row r="36" spans="1:17">
      <c r="A36" s="245"/>
      <c r="B36" s="245" t="s">
        <v>71</v>
      </c>
      <c r="C36" s="255">
        <f>h26_h28死亡数!AR37</f>
        <v>2</v>
      </c>
      <c r="D36" s="250">
        <f t="shared" si="16"/>
        <v>0.66666666666666663</v>
      </c>
      <c r="E36" s="255">
        <f>h27国調人口!AR37</f>
        <v>1345</v>
      </c>
      <c r="F36" s="249">
        <f t="shared" si="12"/>
        <v>4.9566294919454763E-4</v>
      </c>
      <c r="G36" s="249">
        <f t="shared" si="18"/>
        <v>2.4752475247524748E-3</v>
      </c>
      <c r="H36" s="250">
        <f t="shared" si="17"/>
        <v>99449.003159258078</v>
      </c>
      <c r="I36" s="250">
        <f t="shared" si="13"/>
        <v>246.16089890906005</v>
      </c>
      <c r="J36" s="251">
        <f t="shared" si="19"/>
        <v>496629.61354901775</v>
      </c>
      <c r="K36" s="251">
        <f t="shared" si="14"/>
        <v>4736597.8271398433</v>
      </c>
      <c r="L36" s="252">
        <f t="shared" si="15"/>
        <v>47.628409301947798</v>
      </c>
      <c r="N36" s="256" t="s">
        <v>158</v>
      </c>
      <c r="O36" s="237" t="s">
        <v>97</v>
      </c>
      <c r="P36" s="237" t="s">
        <v>98</v>
      </c>
      <c r="Q36" s="219"/>
    </row>
    <row r="37" spans="1:17">
      <c r="A37" s="245"/>
      <c r="B37" s="245" t="s">
        <v>72</v>
      </c>
      <c r="C37" s="255">
        <f>h26_h28死亡数!AR38</f>
        <v>3</v>
      </c>
      <c r="D37" s="250">
        <f t="shared" si="16"/>
        <v>1</v>
      </c>
      <c r="E37" s="255">
        <f>h27国調人口!AR38</f>
        <v>1134</v>
      </c>
      <c r="F37" s="249">
        <f t="shared" si="12"/>
        <v>8.8183421516754845E-4</v>
      </c>
      <c r="G37" s="249">
        <f t="shared" si="18"/>
        <v>4.3994720633523969E-3</v>
      </c>
      <c r="H37" s="250">
        <f t="shared" si="17"/>
        <v>99202.842260349018</v>
      </c>
      <c r="I37" s="250">
        <f t="shared" si="13"/>
        <v>436.44013312956668</v>
      </c>
      <c r="J37" s="251">
        <f t="shared" si="19"/>
        <v>494923.11096892116</v>
      </c>
      <c r="K37" s="251">
        <f t="shared" si="14"/>
        <v>4239968.2135908259</v>
      </c>
      <c r="L37" s="252">
        <f t="shared" si="15"/>
        <v>42.740390466468767</v>
      </c>
      <c r="N37" s="418" t="s">
        <v>159</v>
      </c>
      <c r="O37" s="237">
        <f>J41*P24</f>
        <v>467908.5646214477</v>
      </c>
      <c r="P37" s="237">
        <f>SUM(O37,P38)</f>
        <v>1987145.6626501265</v>
      </c>
      <c r="Q37" s="219"/>
    </row>
    <row r="38" spans="1:17">
      <c r="A38" s="245"/>
      <c r="B38" s="245" t="s">
        <v>73</v>
      </c>
      <c r="C38" s="255">
        <f>h26_h28死亡数!AR39</f>
        <v>9</v>
      </c>
      <c r="D38" s="250">
        <f t="shared" si="16"/>
        <v>3</v>
      </c>
      <c r="E38" s="255">
        <f>h27国調人口!AR39</f>
        <v>989</v>
      </c>
      <c r="F38" s="249">
        <f t="shared" si="12"/>
        <v>3.0333670374115269E-3</v>
      </c>
      <c r="G38" s="249">
        <f t="shared" si="18"/>
        <v>1.5052684395383846E-2</v>
      </c>
      <c r="H38" s="250">
        <f t="shared" si="17"/>
        <v>98766.402127219451</v>
      </c>
      <c r="I38" s="250">
        <f t="shared" si="13"/>
        <v>1486.6994800886023</v>
      </c>
      <c r="J38" s="251">
        <f t="shared" si="19"/>
        <v>490115.26193587575</v>
      </c>
      <c r="K38" s="251">
        <f t="shared" si="14"/>
        <v>3745045.102621905</v>
      </c>
      <c r="L38" s="252">
        <f t="shared" si="15"/>
        <v>37.918209248910081</v>
      </c>
      <c r="N38" s="418" t="s">
        <v>160</v>
      </c>
      <c r="O38" s="237">
        <f>J42*P25</f>
        <v>446678.37703026354</v>
      </c>
      <c r="P38" s="237">
        <f>SUM(O38,P39)</f>
        <v>1519237.0980286789</v>
      </c>
      <c r="Q38" s="219"/>
    </row>
    <row r="39" spans="1:17">
      <c r="A39" s="245"/>
      <c r="B39" s="245" t="s">
        <v>74</v>
      </c>
      <c r="C39" s="255">
        <f>h26_h28死亡数!AR40</f>
        <v>3</v>
      </c>
      <c r="D39" s="250">
        <f t="shared" si="16"/>
        <v>1</v>
      </c>
      <c r="E39" s="255">
        <f>h27国調人口!AR40</f>
        <v>982</v>
      </c>
      <c r="F39" s="249">
        <f t="shared" si="12"/>
        <v>1.0183299389002036E-3</v>
      </c>
      <c r="G39" s="249">
        <f t="shared" si="18"/>
        <v>5.0787201625190443E-3</v>
      </c>
      <c r="H39" s="250">
        <f t="shared" si="17"/>
        <v>97279.702647130849</v>
      </c>
      <c r="I39" s="250">
        <f t="shared" si="13"/>
        <v>494.05638723784068</v>
      </c>
      <c r="J39" s="251">
        <f t="shared" si="19"/>
        <v>485163.37226755964</v>
      </c>
      <c r="K39" s="251">
        <f t="shared" si="14"/>
        <v>3254929.8406860293</v>
      </c>
      <c r="L39" s="252">
        <f t="shared" si="15"/>
        <v>33.459496196168004</v>
      </c>
      <c r="N39" s="418" t="s">
        <v>1022</v>
      </c>
      <c r="O39" s="237">
        <f>J43*P26</f>
        <v>403530.46780229884</v>
      </c>
      <c r="P39" s="237">
        <f t="shared" ref="P39:P40" si="21">SUM(O39,P40)</f>
        <v>1072558.7209984153</v>
      </c>
    </row>
    <row r="40" spans="1:17">
      <c r="A40" s="245"/>
      <c r="B40" s="245" t="s">
        <v>75</v>
      </c>
      <c r="C40" s="255">
        <f>h26_h28死亡数!AR41</f>
        <v>11</v>
      </c>
      <c r="D40" s="250">
        <f t="shared" si="16"/>
        <v>3.6666666666666665</v>
      </c>
      <c r="E40" s="255">
        <f>h27国調人口!AR41</f>
        <v>1147</v>
      </c>
      <c r="F40" s="249">
        <f t="shared" si="12"/>
        <v>3.1967451322290029E-3</v>
      </c>
      <c r="G40" s="249">
        <f t="shared" si="18"/>
        <v>1.5856998702609197E-2</v>
      </c>
      <c r="H40" s="250">
        <f t="shared" si="17"/>
        <v>96785.646259893008</v>
      </c>
      <c r="I40" s="250">
        <f t="shared" si="13"/>
        <v>1534.7298671743047</v>
      </c>
      <c r="J40" s="251">
        <f t="shared" si="19"/>
        <v>480091.40663152921</v>
      </c>
      <c r="K40" s="251">
        <f t="shared" si="14"/>
        <v>2769766.4684184697</v>
      </c>
      <c r="L40" s="252">
        <f t="shared" si="15"/>
        <v>28.617533440660949</v>
      </c>
      <c r="N40" s="418" t="s">
        <v>1023</v>
      </c>
      <c r="O40" s="237">
        <f>SUM(J44:J46)*P27</f>
        <v>669028.25319611642</v>
      </c>
      <c r="P40" s="237">
        <f t="shared" si="21"/>
        <v>669028.25319611642</v>
      </c>
    </row>
    <row r="41" spans="1:17">
      <c r="A41" s="245"/>
      <c r="B41" s="245" t="s">
        <v>76</v>
      </c>
      <c r="C41" s="255">
        <f>h26_h28死亡数!AR42</f>
        <v>17</v>
      </c>
      <c r="D41" s="250">
        <f t="shared" si="16"/>
        <v>5.666666666666667</v>
      </c>
      <c r="E41" s="255">
        <f>h27国調人口!AR42</f>
        <v>1479</v>
      </c>
      <c r="F41" s="249">
        <f t="shared" si="12"/>
        <v>3.831417624521073E-3</v>
      </c>
      <c r="G41" s="249">
        <f t="shared" si="18"/>
        <v>1.8975332068311195E-2</v>
      </c>
      <c r="H41" s="250">
        <f t="shared" si="17"/>
        <v>95250.916392718704</v>
      </c>
      <c r="I41" s="250">
        <f t="shared" si="13"/>
        <v>1807.4177683627786</v>
      </c>
      <c r="J41" s="251">
        <f t="shared" si="19"/>
        <v>471736.03754268656</v>
      </c>
      <c r="K41" s="251">
        <f t="shared" si="14"/>
        <v>2289675.0617869403</v>
      </c>
      <c r="L41" s="252">
        <f t="shared" si="15"/>
        <v>24.038352054762704</v>
      </c>
      <c r="N41" s="219" t="s">
        <v>166</v>
      </c>
    </row>
    <row r="42" spans="1:17">
      <c r="A42" s="245"/>
      <c r="B42" s="245" t="s">
        <v>77</v>
      </c>
      <c r="C42" s="255">
        <f>h26_h28死亡数!AR43</f>
        <v>35</v>
      </c>
      <c r="D42" s="250">
        <f t="shared" si="16"/>
        <v>11.666666666666666</v>
      </c>
      <c r="E42" s="255">
        <f>h27国調人口!AR43</f>
        <v>1203</v>
      </c>
      <c r="F42" s="249">
        <f t="shared" si="12"/>
        <v>9.6979772790246593E-3</v>
      </c>
      <c r="G42" s="249">
        <f t="shared" si="18"/>
        <v>4.7342080346273505E-2</v>
      </c>
      <c r="H42" s="250">
        <f t="shared" si="17"/>
        <v>93443.498624355925</v>
      </c>
      <c r="I42" s="250">
        <f t="shared" si="13"/>
        <v>4423.809619711159</v>
      </c>
      <c r="J42" s="251">
        <f t="shared" si="19"/>
        <v>456157.96907250176</v>
      </c>
      <c r="K42" s="251">
        <f t="shared" si="14"/>
        <v>1817939.024244254</v>
      </c>
      <c r="L42" s="252">
        <f t="shared" si="15"/>
        <v>19.454954609013438</v>
      </c>
      <c r="N42" s="420"/>
      <c r="O42" s="256" t="s">
        <v>122</v>
      </c>
      <c r="P42" s="256" t="s">
        <v>123</v>
      </c>
    </row>
    <row r="43" spans="1:17">
      <c r="A43" s="245"/>
      <c r="B43" s="245" t="s">
        <v>78</v>
      </c>
      <c r="C43" s="255">
        <f>h26_h28死亡数!AR44</f>
        <v>43</v>
      </c>
      <c r="D43" s="250">
        <f t="shared" si="16"/>
        <v>14.333333333333334</v>
      </c>
      <c r="E43" s="255">
        <f>h27国調人口!AR44</f>
        <v>819</v>
      </c>
      <c r="F43" s="249">
        <f t="shared" si="12"/>
        <v>1.7501017501017502E-2</v>
      </c>
      <c r="G43" s="249">
        <f t="shared" si="18"/>
        <v>8.3837005264184056E-2</v>
      </c>
      <c r="H43" s="250">
        <f t="shared" si="17"/>
        <v>89019.689004644766</v>
      </c>
      <c r="I43" s="250">
        <f t="shared" si="13"/>
        <v>7463.1441356984287</v>
      </c>
      <c r="J43" s="251">
        <f t="shared" si="19"/>
        <v>426440.58468397777</v>
      </c>
      <c r="K43" s="251">
        <f t="shared" si="14"/>
        <v>1361781.0551717523</v>
      </c>
      <c r="L43" s="252">
        <f t="shared" si="15"/>
        <v>15.297526540456673</v>
      </c>
      <c r="N43" s="256" t="s">
        <v>167</v>
      </c>
      <c r="O43" s="257">
        <f>L19</f>
        <v>19.886014034387365</v>
      </c>
      <c r="P43" s="257">
        <f>L41</f>
        <v>24.038352054762704</v>
      </c>
      <c r="Q43" s="222" t="s">
        <v>168</v>
      </c>
    </row>
    <row r="44" spans="1:17">
      <c r="A44" s="245"/>
      <c r="B44" s="245" t="s">
        <v>79</v>
      </c>
      <c r="C44" s="255">
        <f>h26_h28死亡数!AR45</f>
        <v>54</v>
      </c>
      <c r="D44" s="250">
        <f t="shared" si="16"/>
        <v>18</v>
      </c>
      <c r="E44" s="255">
        <f>h27国調人口!AR45</f>
        <v>627</v>
      </c>
      <c r="F44" s="249">
        <f t="shared" si="12"/>
        <v>2.8708133971291867E-2</v>
      </c>
      <c r="G44" s="249">
        <f t="shared" si="18"/>
        <v>0.13392857142857142</v>
      </c>
      <c r="H44" s="250">
        <f t="shared" si="17"/>
        <v>81556.544868946337</v>
      </c>
      <c r="I44" s="250">
        <f t="shared" si="13"/>
        <v>10922.751544948173</v>
      </c>
      <c r="J44" s="251">
        <f t="shared" si="19"/>
        <v>380475.84548236127</v>
      </c>
      <c r="K44" s="251">
        <f t="shared" si="14"/>
        <v>935340.47048777447</v>
      </c>
      <c r="L44" s="252">
        <f t="shared" si="15"/>
        <v>11.468613242392481</v>
      </c>
      <c r="N44" s="256" t="s">
        <v>169</v>
      </c>
      <c r="O44" s="258">
        <f>P31/H19</f>
        <v>14.964762412770762</v>
      </c>
      <c r="P44" s="258">
        <f>P37/H41</f>
        <v>20.86222094134131</v>
      </c>
      <c r="Q44" s="222" t="s">
        <v>170</v>
      </c>
    </row>
    <row r="45" spans="1:17">
      <c r="A45" s="245"/>
      <c r="B45" s="245" t="s">
        <v>80</v>
      </c>
      <c r="C45" s="255">
        <f>h26_h28死亡数!AR46</f>
        <v>69</v>
      </c>
      <c r="D45" s="250">
        <f t="shared" si="16"/>
        <v>23</v>
      </c>
      <c r="E45" s="255">
        <f>h27国調人口!AR46</f>
        <v>354</v>
      </c>
      <c r="F45" s="249">
        <f t="shared" si="12"/>
        <v>6.4971751412429377E-2</v>
      </c>
      <c r="G45" s="249">
        <f t="shared" si="18"/>
        <v>0.27946537059538273</v>
      </c>
      <c r="H45" s="250">
        <f t="shared" si="17"/>
        <v>70633.793323998165</v>
      </c>
      <c r="I45" s="250">
        <f t="shared" si="13"/>
        <v>19739.699227848811</v>
      </c>
      <c r="J45" s="251">
        <f t="shared" si="19"/>
        <v>303819.71855036879</v>
      </c>
      <c r="K45" s="251">
        <f t="shared" si="14"/>
        <v>554864.6250054132</v>
      </c>
      <c r="L45" s="252">
        <f t="shared" si="15"/>
        <v>7.8555121974016267</v>
      </c>
      <c r="N45" s="256" t="s">
        <v>171</v>
      </c>
      <c r="O45" s="257">
        <f>O43-O44</f>
        <v>4.9212516216166033</v>
      </c>
      <c r="P45" s="257">
        <f>P43-P44</f>
        <v>3.1761311134213948</v>
      </c>
      <c r="Q45" s="222" t="s">
        <v>172</v>
      </c>
    </row>
    <row r="46" spans="1:17">
      <c r="A46" s="245"/>
      <c r="B46" s="245" t="s">
        <v>100</v>
      </c>
      <c r="C46" s="531">
        <f>h26_h28死亡数!AR47</f>
        <v>104</v>
      </c>
      <c r="D46" s="234">
        <f t="shared" si="16"/>
        <v>34.666666666666664</v>
      </c>
      <c r="E46" s="255">
        <f>h27国調人口!AR47</f>
        <v>171</v>
      </c>
      <c r="F46" s="249">
        <f t="shared" si="12"/>
        <v>0.20272904483430798</v>
      </c>
      <c r="G46" s="249">
        <f t="shared" si="18"/>
        <v>0.6727037516170763</v>
      </c>
      <c r="H46" s="250">
        <f t="shared" si="17"/>
        <v>50894.094096149354</v>
      </c>
      <c r="I46" s="250">
        <f t="shared" si="13"/>
        <v>50894.094096149354</v>
      </c>
      <c r="J46" s="251">
        <f>I46/F46</f>
        <v>251044.90645504443</v>
      </c>
      <c r="K46" s="251">
        <f>J46</f>
        <v>251044.90645504443</v>
      </c>
      <c r="L46" s="252">
        <f t="shared" si="15"/>
        <v>4.9326923076923084</v>
      </c>
      <c r="N46" s="256" t="s">
        <v>173</v>
      </c>
      <c r="O46" s="257">
        <f>L5</f>
        <v>80.00478741673362</v>
      </c>
      <c r="P46" s="257">
        <f>L27</f>
        <v>87.309323777362579</v>
      </c>
      <c r="Q46" s="222" t="s">
        <v>174</v>
      </c>
    </row>
    <row r="47" spans="1:17">
      <c r="A47" s="229"/>
      <c r="B47" s="265" t="s">
        <v>101</v>
      </c>
      <c r="C47" s="234">
        <f>SUM(C27:C46)</f>
        <v>354</v>
      </c>
      <c r="D47" s="234">
        <f>SUM(D27:D46)</f>
        <v>118</v>
      </c>
      <c r="E47" s="266">
        <f>SUM(E27:E46)</f>
        <v>17330</v>
      </c>
      <c r="F47" s="267"/>
      <c r="G47" s="267"/>
      <c r="H47" s="266"/>
      <c r="I47" s="265"/>
      <c r="J47" s="268"/>
      <c r="K47" s="268"/>
      <c r="L47" s="269"/>
      <c r="N47" s="256" t="s">
        <v>175</v>
      </c>
      <c r="O47" s="257">
        <f>O46-O45</f>
        <v>75.083535795117015</v>
      </c>
      <c r="P47" s="257">
        <f>P46-P45</f>
        <v>84.133192663941188</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21"/>
      <c r="F51" s="220"/>
      <c r="G51" s="219"/>
      <c r="H51" s="222"/>
      <c r="I51" s="222"/>
      <c r="J51" s="223"/>
      <c r="L51" s="259"/>
    </row>
    <row r="52" spans="1:12">
      <c r="A52" s="219" t="s">
        <v>104</v>
      </c>
      <c r="B52" s="219" t="s">
        <v>1067</v>
      </c>
      <c r="C52" s="260">
        <f>h26_28出生!F26</f>
        <v>2671</v>
      </c>
      <c r="D52" s="260">
        <f>h26_28出生!G26</f>
        <v>2621</v>
      </c>
      <c r="E52" s="221"/>
      <c r="F52" s="220"/>
      <c r="G52" s="219"/>
      <c r="H52" s="222"/>
      <c r="I52" s="222"/>
      <c r="J52" s="223"/>
      <c r="L52" s="259"/>
    </row>
    <row r="53" spans="1:12">
      <c r="A53" s="219" t="s">
        <v>105</v>
      </c>
      <c r="C53" s="261">
        <f>C51/C52</f>
        <v>0</v>
      </c>
      <c r="D53" s="261">
        <f>D51/D52</f>
        <v>3.8153376573826786E-4</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127</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h27_29自立率1!AF7</f>
        <v>1614</v>
      </c>
      <c r="P3" s="243">
        <f>h27_29自立率1!AG7</f>
        <v>1683</v>
      </c>
      <c r="Q3" s="244">
        <f>SUM(O3:P3)</f>
        <v>3297</v>
      </c>
    </row>
    <row r="4" spans="1:17">
      <c r="A4" s="229"/>
      <c r="B4" s="229"/>
      <c r="C4" s="230" t="s">
        <v>1063</v>
      </c>
      <c r="D4" s="231" t="s">
        <v>1064</v>
      </c>
      <c r="E4" s="232" t="s">
        <v>410</v>
      </c>
      <c r="F4" s="233"/>
      <c r="G4" s="233"/>
      <c r="H4" s="234"/>
      <c r="I4" s="229"/>
      <c r="J4" s="235" t="s">
        <v>97</v>
      </c>
      <c r="K4" s="235" t="s">
        <v>98</v>
      </c>
      <c r="L4" s="236"/>
      <c r="N4" s="418" t="s">
        <v>160</v>
      </c>
      <c r="O4" s="243">
        <f>h27_29自立率1!AF8</f>
        <v>1266</v>
      </c>
      <c r="P4" s="243">
        <f>h27_29自立率1!AG8</f>
        <v>1624</v>
      </c>
      <c r="Q4" s="244">
        <f>SUM(O4:P4)</f>
        <v>2890</v>
      </c>
    </row>
    <row r="5" spans="1:17">
      <c r="A5" s="219" t="s">
        <v>99</v>
      </c>
      <c r="B5" s="219" t="s">
        <v>85</v>
      </c>
      <c r="C5" s="262">
        <f>h26_h28死亡数!X4</f>
        <v>0</v>
      </c>
      <c r="D5" s="263">
        <f>SUM(C5:C5)/3</f>
        <v>0</v>
      </c>
      <c r="E5" s="264">
        <f>h27国調人口!X4</f>
        <v>144</v>
      </c>
      <c r="F5" s="221">
        <f t="shared" ref="F5:F24" si="0">D5/E5</f>
        <v>0</v>
      </c>
      <c r="G5" s="261">
        <f>C53</f>
        <v>0</v>
      </c>
      <c r="H5" s="220">
        <v>100000</v>
      </c>
      <c r="I5" s="220">
        <f t="shared" ref="I5:I24" si="1">H5-H6</f>
        <v>0</v>
      </c>
      <c r="J5" s="222">
        <f>H6+I5/2</f>
        <v>100000</v>
      </c>
      <c r="K5" s="222">
        <f t="shared" ref="K5:K23" si="2">J5+K6</f>
        <v>7991444.7124105245</v>
      </c>
      <c r="L5" s="223">
        <f t="shared" ref="L5:L24" si="3">K5/H5</f>
        <v>79.914447124105251</v>
      </c>
      <c r="N5" s="418" t="s">
        <v>1022</v>
      </c>
      <c r="O5" s="243">
        <f>h27_29自立率1!AF9</f>
        <v>1080</v>
      </c>
      <c r="P5" s="243">
        <f>h27_29自立率1!AG9</f>
        <v>1382</v>
      </c>
      <c r="Q5" s="244">
        <f>SUM(O5:P5)</f>
        <v>2462</v>
      </c>
    </row>
    <row r="6" spans="1:17">
      <c r="B6" s="219" t="s">
        <v>86</v>
      </c>
      <c r="C6" s="262">
        <f>h26_h28死亡数!X5</f>
        <v>3</v>
      </c>
      <c r="D6" s="263">
        <f t="shared" ref="D6:D24" si="4">SUM(C6:C6)/3</f>
        <v>1</v>
      </c>
      <c r="E6" s="264">
        <f>h27国調人口!X5</f>
        <v>681</v>
      </c>
      <c r="F6" s="221">
        <f t="shared" si="0"/>
        <v>1.4684287812041115E-3</v>
      </c>
      <c r="G6" s="221">
        <f>F6*4/(1+2*F6)</f>
        <v>5.8565153733528543E-3</v>
      </c>
      <c r="H6" s="220">
        <f t="shared" ref="H6:H24" si="5">(1-G5)*H5</f>
        <v>100000</v>
      </c>
      <c r="I6" s="220">
        <f t="shared" si="1"/>
        <v>585.65153733528859</v>
      </c>
      <c r="J6" s="222">
        <f>(H7+I6/2)*4</f>
        <v>398828.69692532939</v>
      </c>
      <c r="K6" s="222">
        <f t="shared" si="2"/>
        <v>7891444.7124105245</v>
      </c>
      <c r="L6" s="223">
        <f t="shared" si="3"/>
        <v>78.914447124105251</v>
      </c>
      <c r="N6" s="418" t="s">
        <v>1023</v>
      </c>
      <c r="O6" s="243">
        <f>h27_29自立率1!AF10</f>
        <v>1396</v>
      </c>
      <c r="P6" s="243">
        <f>h27_29自立率1!AG10</f>
        <v>2634</v>
      </c>
      <c r="Q6" s="244">
        <f>SUM(O6:P6)</f>
        <v>4030</v>
      </c>
    </row>
    <row r="7" spans="1:17">
      <c r="B7" s="219" t="s">
        <v>84</v>
      </c>
      <c r="C7" s="262">
        <f>h26_h28死亡数!X6</f>
        <v>0</v>
      </c>
      <c r="D7" s="263">
        <f t="shared" si="4"/>
        <v>0</v>
      </c>
      <c r="E7" s="264">
        <f>h27国調人口!X6</f>
        <v>899</v>
      </c>
      <c r="F7" s="221">
        <f t="shared" si="0"/>
        <v>0</v>
      </c>
      <c r="G7" s="221">
        <f t="shared" ref="G7:G24" si="6">F7*5/(1+2.5*F7)</f>
        <v>0</v>
      </c>
      <c r="H7" s="220">
        <f t="shared" si="5"/>
        <v>99414.348462664711</v>
      </c>
      <c r="I7" s="220">
        <f t="shared" si="1"/>
        <v>0</v>
      </c>
      <c r="J7" s="222">
        <f t="shared" ref="J7:J23" si="7">(H8+I7/2)*5</f>
        <v>497071.74231332354</v>
      </c>
      <c r="K7" s="222">
        <f t="shared" si="2"/>
        <v>7492616.0154851954</v>
      </c>
      <c r="L7" s="223">
        <f t="shared" si="3"/>
        <v>75.367551378150054</v>
      </c>
      <c r="N7" s="418" t="s">
        <v>62</v>
      </c>
      <c r="O7" s="237">
        <f>SUM(O3:O6)</f>
        <v>5356</v>
      </c>
      <c r="P7" s="237">
        <f t="shared" ref="P7:Q7" si="8">SUM(P3:P6)</f>
        <v>7323</v>
      </c>
      <c r="Q7" s="237">
        <f t="shared" si="8"/>
        <v>12679</v>
      </c>
    </row>
    <row r="8" spans="1:17">
      <c r="B8" s="219" t="s">
        <v>65</v>
      </c>
      <c r="C8" s="262">
        <f>h26_h28死亡数!X7</f>
        <v>2</v>
      </c>
      <c r="D8" s="263">
        <f t="shared" si="4"/>
        <v>0.66666666666666663</v>
      </c>
      <c r="E8" s="264">
        <f>h27国調人口!X7</f>
        <v>989</v>
      </c>
      <c r="F8" s="221">
        <f t="shared" si="0"/>
        <v>6.740815638692281E-4</v>
      </c>
      <c r="G8" s="221">
        <f t="shared" si="6"/>
        <v>3.3647375504710629E-3</v>
      </c>
      <c r="H8" s="220">
        <f t="shared" si="5"/>
        <v>99414.348462664711</v>
      </c>
      <c r="I8" s="220">
        <f t="shared" si="1"/>
        <v>334.50319132793811</v>
      </c>
      <c r="J8" s="222">
        <f t="shared" si="7"/>
        <v>496235.48433500371</v>
      </c>
      <c r="K8" s="222">
        <f t="shared" si="2"/>
        <v>6995544.2731718719</v>
      </c>
      <c r="L8" s="223">
        <f t="shared" si="3"/>
        <v>70.367551378150054</v>
      </c>
      <c r="N8" s="479" t="s">
        <v>161</v>
      </c>
      <c r="O8" s="479"/>
      <c r="P8" s="479"/>
      <c r="Q8" s="479"/>
    </row>
    <row r="9" spans="1:17">
      <c r="B9" s="219" t="s">
        <v>66</v>
      </c>
      <c r="C9" s="262">
        <f>h26_h28死亡数!X8</f>
        <v>2</v>
      </c>
      <c r="D9" s="263">
        <f t="shared" si="4"/>
        <v>0.66666666666666663</v>
      </c>
      <c r="E9" s="264">
        <f>h27国調人口!X8</f>
        <v>1037</v>
      </c>
      <c r="F9" s="221">
        <f t="shared" si="0"/>
        <v>6.4288010286081641E-4</v>
      </c>
      <c r="G9" s="221">
        <f t="shared" si="6"/>
        <v>3.2092426187419762E-3</v>
      </c>
      <c r="H9" s="220">
        <f t="shared" si="5"/>
        <v>99079.845271336773</v>
      </c>
      <c r="I9" s="220">
        <f t="shared" si="1"/>
        <v>317.97126210313581</v>
      </c>
      <c r="J9" s="222">
        <f t="shared" si="7"/>
        <v>494604.29820142599</v>
      </c>
      <c r="K9" s="222">
        <f t="shared" si="2"/>
        <v>6499308.7888368685</v>
      </c>
      <c r="L9" s="223">
        <f t="shared" si="3"/>
        <v>65.596678830473309</v>
      </c>
      <c r="N9" s="418" t="s">
        <v>158</v>
      </c>
      <c r="O9" s="237" t="s">
        <v>122</v>
      </c>
      <c r="P9" s="237" t="s">
        <v>123</v>
      </c>
      <c r="Q9" s="237" t="s">
        <v>62</v>
      </c>
    </row>
    <row r="10" spans="1:17">
      <c r="B10" s="219" t="s">
        <v>67</v>
      </c>
      <c r="C10" s="262">
        <f>h26_h28死亡数!X9</f>
        <v>2</v>
      </c>
      <c r="D10" s="263">
        <f t="shared" si="4"/>
        <v>0.66666666666666663</v>
      </c>
      <c r="E10" s="264">
        <f>h27国調人口!X9</f>
        <v>721</v>
      </c>
      <c r="F10" s="221">
        <f t="shared" si="0"/>
        <v>9.2464170134073042E-4</v>
      </c>
      <c r="G10" s="221">
        <f t="shared" si="6"/>
        <v>4.6125461254612546E-3</v>
      </c>
      <c r="H10" s="220">
        <f t="shared" si="5"/>
        <v>98761.874009233637</v>
      </c>
      <c r="I10" s="220">
        <f t="shared" si="1"/>
        <v>455.54369930458779</v>
      </c>
      <c r="J10" s="222">
        <f t="shared" si="7"/>
        <v>492670.51079790678</v>
      </c>
      <c r="K10" s="222">
        <f t="shared" si="2"/>
        <v>6004704.4906354425</v>
      </c>
      <c r="L10" s="223">
        <f t="shared" si="3"/>
        <v>60.799823321234662</v>
      </c>
      <c r="N10" s="418" t="s">
        <v>159</v>
      </c>
      <c r="O10" s="243">
        <f>h27_29自立率1!AF21</f>
        <v>40</v>
      </c>
      <c r="P10" s="243">
        <f>h27_29自立率1!AG21</f>
        <v>22</v>
      </c>
      <c r="Q10" s="244">
        <f>SUM(O10:P10)</f>
        <v>62</v>
      </c>
    </row>
    <row r="11" spans="1:17">
      <c r="B11" s="219" t="s">
        <v>68</v>
      </c>
      <c r="C11" s="262">
        <f>h26_h28死亡数!X10</f>
        <v>2</v>
      </c>
      <c r="D11" s="263">
        <f t="shared" si="4"/>
        <v>0.66666666666666663</v>
      </c>
      <c r="E11" s="264">
        <f>h27国調人口!X10</f>
        <v>904</v>
      </c>
      <c r="F11" s="221">
        <f t="shared" si="0"/>
        <v>7.3746312684365781E-4</v>
      </c>
      <c r="G11" s="221">
        <f t="shared" si="6"/>
        <v>3.6805299963194702E-3</v>
      </c>
      <c r="H11" s="220">
        <f t="shared" si="5"/>
        <v>98306.33030992905</v>
      </c>
      <c r="I11" s="220">
        <f t="shared" si="1"/>
        <v>361.81939753379265</v>
      </c>
      <c r="J11" s="222">
        <f t="shared" si="7"/>
        <v>490627.10305581073</v>
      </c>
      <c r="K11" s="222">
        <f t="shared" si="2"/>
        <v>5512033.9798375359</v>
      </c>
      <c r="L11" s="223">
        <f t="shared" si="3"/>
        <v>56.069980055809431</v>
      </c>
      <c r="N11" s="418" t="s">
        <v>160</v>
      </c>
      <c r="O11" s="243">
        <f>h27_29自立率1!AF22</f>
        <v>61</v>
      </c>
      <c r="P11" s="243">
        <f>h27_29自立率1!AG22</f>
        <v>36</v>
      </c>
      <c r="Q11" s="244">
        <f>SUM(O11:P11)</f>
        <v>97</v>
      </c>
    </row>
    <row r="12" spans="1:17">
      <c r="B12" s="219" t="s">
        <v>69</v>
      </c>
      <c r="C12" s="262">
        <f>h26_h28死亡数!X11</f>
        <v>2</v>
      </c>
      <c r="D12" s="263">
        <f t="shared" si="4"/>
        <v>0.66666666666666663</v>
      </c>
      <c r="E12" s="264">
        <f>h27国調人口!X11</f>
        <v>1016</v>
      </c>
      <c r="F12" s="221">
        <f t="shared" si="0"/>
        <v>6.5616797900262466E-4</v>
      </c>
      <c r="G12" s="221">
        <f t="shared" si="6"/>
        <v>3.2754667540124465E-3</v>
      </c>
      <c r="H12" s="220">
        <f t="shared" si="5"/>
        <v>97944.510912395257</v>
      </c>
      <c r="I12" s="220">
        <f t="shared" si="1"/>
        <v>320.81398923156667</v>
      </c>
      <c r="J12" s="222">
        <f t="shared" si="7"/>
        <v>488920.51958889735</v>
      </c>
      <c r="K12" s="222">
        <f t="shared" si="2"/>
        <v>5021406.8767817253</v>
      </c>
      <c r="L12" s="223">
        <f t="shared" si="3"/>
        <v>51.267874330119781</v>
      </c>
      <c r="N12" s="418" t="s">
        <v>1022</v>
      </c>
      <c r="O12" s="243">
        <f>h27_29自立率1!AF23</f>
        <v>268</v>
      </c>
      <c r="P12" s="243">
        <f>h27_29自立率1!AG23</f>
        <v>92</v>
      </c>
      <c r="Q12" s="244">
        <f>SUM(O12:P12)</f>
        <v>360</v>
      </c>
    </row>
    <row r="13" spans="1:17">
      <c r="B13" s="219" t="s">
        <v>70</v>
      </c>
      <c r="C13" s="262">
        <f>h26_h28死亡数!X12</f>
        <v>3</v>
      </c>
      <c r="D13" s="263">
        <f t="shared" si="4"/>
        <v>1</v>
      </c>
      <c r="E13" s="264">
        <f>h27国調人口!X12</f>
        <v>1188</v>
      </c>
      <c r="F13" s="221">
        <f t="shared" si="0"/>
        <v>8.4175084175084171E-4</v>
      </c>
      <c r="G13" s="221">
        <f t="shared" si="6"/>
        <v>4.1999160016799658E-3</v>
      </c>
      <c r="H13" s="220">
        <f t="shared" si="5"/>
        <v>97623.69692316369</v>
      </c>
      <c r="I13" s="220">
        <f t="shared" si="1"/>
        <v>410.01132685075572</v>
      </c>
      <c r="J13" s="222">
        <f t="shared" si="7"/>
        <v>487093.45629869157</v>
      </c>
      <c r="K13" s="222">
        <f t="shared" si="2"/>
        <v>4532486.3571928283</v>
      </c>
      <c r="L13" s="223">
        <f t="shared" si="3"/>
        <v>46.428136815595039</v>
      </c>
      <c r="N13" s="418" t="s">
        <v>1023</v>
      </c>
      <c r="O13" s="243">
        <f>h27_29自立率1!AF24</f>
        <v>538</v>
      </c>
      <c r="P13" s="243">
        <f>h27_29自立率1!AG24</f>
        <v>787</v>
      </c>
      <c r="Q13" s="244">
        <f>SUM(O13:P13)</f>
        <v>1325</v>
      </c>
    </row>
    <row r="14" spans="1:17">
      <c r="B14" s="219" t="s">
        <v>71</v>
      </c>
      <c r="C14" s="262">
        <f>h26_h28死亡数!X13</f>
        <v>7</v>
      </c>
      <c r="D14" s="263">
        <f t="shared" si="4"/>
        <v>2.3333333333333335</v>
      </c>
      <c r="E14" s="264">
        <f>h27国調人口!X13</f>
        <v>1424</v>
      </c>
      <c r="F14" s="221">
        <f t="shared" si="0"/>
        <v>1.6385767790262173E-3</v>
      </c>
      <c r="G14" s="221">
        <f t="shared" si="6"/>
        <v>8.159459144422428E-3</v>
      </c>
      <c r="H14" s="220">
        <f t="shared" si="5"/>
        <v>97213.685596312935</v>
      </c>
      <c r="I14" s="220">
        <f t="shared" si="1"/>
        <v>793.21109590184642</v>
      </c>
      <c r="J14" s="222">
        <f t="shared" si="7"/>
        <v>484085.40024181007</v>
      </c>
      <c r="K14" s="222">
        <f t="shared" si="2"/>
        <v>4045392.9008941366</v>
      </c>
      <c r="L14" s="223">
        <f t="shared" si="3"/>
        <v>41.613409429747698</v>
      </c>
      <c r="N14" s="418" t="s">
        <v>62</v>
      </c>
      <c r="O14" s="237">
        <f>SUM(O10:O13)</f>
        <v>907</v>
      </c>
      <c r="P14" s="237">
        <f t="shared" ref="P14:Q14" si="9">SUM(P10:P13)</f>
        <v>937</v>
      </c>
      <c r="Q14" s="237">
        <f t="shared" si="9"/>
        <v>1844</v>
      </c>
    </row>
    <row r="15" spans="1:17">
      <c r="B15" s="219" t="s">
        <v>72</v>
      </c>
      <c r="C15" s="262">
        <f>h26_h28死亡数!X14</f>
        <v>8</v>
      </c>
      <c r="D15" s="263">
        <f t="shared" si="4"/>
        <v>2.6666666666666665</v>
      </c>
      <c r="E15" s="264">
        <f>h27国調人口!X14</f>
        <v>1307</v>
      </c>
      <c r="F15" s="221">
        <f t="shared" si="0"/>
        <v>2.04029584289722E-3</v>
      </c>
      <c r="G15" s="221">
        <f t="shared" si="6"/>
        <v>1.0149708195889368E-2</v>
      </c>
      <c r="H15" s="220">
        <f t="shared" si="5"/>
        <v>96420.474500411088</v>
      </c>
      <c r="I15" s="220">
        <f t="shared" si="1"/>
        <v>978.63968028836825</v>
      </c>
      <c r="J15" s="222">
        <f t="shared" si="7"/>
        <v>479655.77330133459</v>
      </c>
      <c r="K15" s="222">
        <f t="shared" si="2"/>
        <v>3561307.5006523267</v>
      </c>
      <c r="L15" s="223">
        <f t="shared" si="3"/>
        <v>36.935179162981022</v>
      </c>
      <c r="N15" s="479" t="s">
        <v>162</v>
      </c>
      <c r="O15" s="479"/>
      <c r="P15" s="479"/>
      <c r="Q15" s="479"/>
    </row>
    <row r="16" spans="1:17">
      <c r="B16" s="219" t="s">
        <v>73</v>
      </c>
      <c r="C16" s="262">
        <f>h26_h28死亡数!X15</f>
        <v>15</v>
      </c>
      <c r="D16" s="263">
        <f t="shared" si="4"/>
        <v>5</v>
      </c>
      <c r="E16" s="264">
        <f>h27国調人口!X15</f>
        <v>1291</v>
      </c>
      <c r="F16" s="221">
        <f t="shared" si="0"/>
        <v>3.8729666924864447E-3</v>
      </c>
      <c r="G16" s="221">
        <f t="shared" si="6"/>
        <v>1.9179133103183733E-2</v>
      </c>
      <c r="H16" s="220">
        <f t="shared" si="5"/>
        <v>95441.83482012272</v>
      </c>
      <c r="I16" s="220">
        <f t="shared" si="1"/>
        <v>1830.4916536272067</v>
      </c>
      <c r="J16" s="222">
        <f t="shared" si="7"/>
        <v>472632.94496654562</v>
      </c>
      <c r="K16" s="222">
        <f t="shared" si="2"/>
        <v>3081651.7273509922</v>
      </c>
      <c r="L16" s="223">
        <f t="shared" si="3"/>
        <v>32.288269951629893</v>
      </c>
      <c r="N16" s="418" t="s">
        <v>158</v>
      </c>
      <c r="O16" s="237" t="s">
        <v>122</v>
      </c>
      <c r="P16" s="237" t="s">
        <v>123</v>
      </c>
      <c r="Q16" s="237" t="s">
        <v>62</v>
      </c>
    </row>
    <row r="17" spans="1:17">
      <c r="B17" s="219" t="s">
        <v>74</v>
      </c>
      <c r="C17" s="262">
        <f>h26_h28死亡数!X16</f>
        <v>19</v>
      </c>
      <c r="D17" s="263">
        <f t="shared" si="4"/>
        <v>6.333333333333333</v>
      </c>
      <c r="E17" s="264">
        <f>h27国調人口!X16</f>
        <v>1207</v>
      </c>
      <c r="F17" s="221">
        <f t="shared" si="0"/>
        <v>5.2471692902513111E-3</v>
      </c>
      <c r="G17" s="221">
        <f t="shared" si="6"/>
        <v>2.5896142837672071E-2</v>
      </c>
      <c r="H17" s="220">
        <f t="shared" si="5"/>
        <v>93611.343166495513</v>
      </c>
      <c r="I17" s="220">
        <f t="shared" si="1"/>
        <v>2424.1727138659044</v>
      </c>
      <c r="J17" s="222">
        <f t="shared" si="7"/>
        <v>461996.28404781281</v>
      </c>
      <c r="K17" s="222">
        <f t="shared" si="2"/>
        <v>2609018.7823844464</v>
      </c>
      <c r="L17" s="223">
        <f t="shared" si="3"/>
        <v>27.870754698435324</v>
      </c>
      <c r="N17" s="418" t="s">
        <v>159</v>
      </c>
      <c r="O17" s="253">
        <f t="shared" ref="O17:Q20" si="10">O10/O3</f>
        <v>2.4783147459727387E-2</v>
      </c>
      <c r="P17" s="253">
        <f t="shared" si="10"/>
        <v>1.3071895424836602E-2</v>
      </c>
      <c r="Q17" s="253">
        <f t="shared" si="10"/>
        <v>1.8804974218986959E-2</v>
      </c>
    </row>
    <row r="18" spans="1:17">
      <c r="B18" s="219" t="s">
        <v>75</v>
      </c>
      <c r="C18" s="262">
        <f>h26_h28死亡数!X17</f>
        <v>31</v>
      </c>
      <c r="D18" s="263">
        <f t="shared" si="4"/>
        <v>10.333333333333334</v>
      </c>
      <c r="E18" s="264">
        <f>h27国調人口!X17</f>
        <v>1348</v>
      </c>
      <c r="F18" s="221">
        <f t="shared" si="0"/>
        <v>7.6656775469831854E-3</v>
      </c>
      <c r="G18" s="221">
        <f t="shared" si="6"/>
        <v>3.7607667111488531E-2</v>
      </c>
      <c r="H18" s="220">
        <f t="shared" si="5"/>
        <v>91187.170452629609</v>
      </c>
      <c r="I18" s="220">
        <f t="shared" si="1"/>
        <v>3429.3367512210534</v>
      </c>
      <c r="J18" s="222">
        <f t="shared" si="7"/>
        <v>447362.51038509537</v>
      </c>
      <c r="K18" s="222">
        <f t="shared" si="2"/>
        <v>2147022.4983366337</v>
      </c>
      <c r="L18" s="223">
        <f t="shared" si="3"/>
        <v>23.545225580302223</v>
      </c>
      <c r="N18" s="418" t="s">
        <v>160</v>
      </c>
      <c r="O18" s="253">
        <f t="shared" si="10"/>
        <v>4.8183254344391788E-2</v>
      </c>
      <c r="P18" s="253">
        <f t="shared" si="10"/>
        <v>2.2167487684729065E-2</v>
      </c>
      <c r="Q18" s="253">
        <f t="shared" si="10"/>
        <v>3.3564013840830451E-2</v>
      </c>
    </row>
    <row r="19" spans="1:17">
      <c r="B19" s="219" t="s">
        <v>76</v>
      </c>
      <c r="C19" s="262">
        <f>h26_h28死亡数!X18</f>
        <v>60</v>
      </c>
      <c r="D19" s="263">
        <f t="shared" si="4"/>
        <v>20</v>
      </c>
      <c r="E19" s="264">
        <f>h27国調人口!X18</f>
        <v>1614</v>
      </c>
      <c r="F19" s="221">
        <f t="shared" si="0"/>
        <v>1.2391573729863693E-2</v>
      </c>
      <c r="G19" s="221">
        <f t="shared" si="6"/>
        <v>6.0096153846153855E-2</v>
      </c>
      <c r="H19" s="220">
        <f t="shared" si="5"/>
        <v>87757.833701408555</v>
      </c>
      <c r="I19" s="220">
        <f t="shared" si="1"/>
        <v>5273.9082753250404</v>
      </c>
      <c r="J19" s="222">
        <f t="shared" si="7"/>
        <v>425604.39781873021</v>
      </c>
      <c r="K19" s="222">
        <f t="shared" si="2"/>
        <v>1699659.9879515381</v>
      </c>
      <c r="L19" s="223">
        <f t="shared" si="3"/>
        <v>19.367615587852161</v>
      </c>
      <c r="N19" s="418" t="s">
        <v>1022</v>
      </c>
      <c r="O19" s="253">
        <f t="shared" si="10"/>
        <v>0.24814814814814815</v>
      </c>
      <c r="P19" s="253">
        <f t="shared" si="10"/>
        <v>6.6570188133140376E-2</v>
      </c>
      <c r="Q19" s="253">
        <f t="shared" si="10"/>
        <v>0.1462225832656377</v>
      </c>
    </row>
    <row r="20" spans="1:17">
      <c r="B20" s="219" t="s">
        <v>77</v>
      </c>
      <c r="C20" s="262">
        <f>h26_h28死亡数!X19</f>
        <v>90</v>
      </c>
      <c r="D20" s="263">
        <f t="shared" si="4"/>
        <v>30</v>
      </c>
      <c r="E20" s="264">
        <f>h27国調人口!X19</f>
        <v>1266</v>
      </c>
      <c r="F20" s="221">
        <f t="shared" si="0"/>
        <v>2.3696682464454975E-2</v>
      </c>
      <c r="G20" s="221">
        <f t="shared" si="6"/>
        <v>0.11185682326621922</v>
      </c>
      <c r="H20" s="220">
        <f t="shared" si="5"/>
        <v>82483.925426083515</v>
      </c>
      <c r="I20" s="220">
        <f t="shared" si="1"/>
        <v>9226.389868689439</v>
      </c>
      <c r="J20" s="222">
        <f t="shared" si="7"/>
        <v>389353.65245869395</v>
      </c>
      <c r="K20" s="222">
        <f t="shared" si="2"/>
        <v>1274055.5901328078</v>
      </c>
      <c r="L20" s="223">
        <f t="shared" si="3"/>
        <v>15.446107633111252</v>
      </c>
      <c r="N20" s="418" t="s">
        <v>1023</v>
      </c>
      <c r="O20" s="253">
        <f t="shared" si="10"/>
        <v>0.38538681948424069</v>
      </c>
      <c r="P20" s="253">
        <f t="shared" si="10"/>
        <v>0.29878511769172361</v>
      </c>
      <c r="Q20" s="253">
        <f t="shared" si="10"/>
        <v>0.32878411910669975</v>
      </c>
    </row>
    <row r="21" spans="1:17">
      <c r="B21" s="219" t="s">
        <v>78</v>
      </c>
      <c r="C21" s="262">
        <f>h26_h28死亡数!X20</f>
        <v>120</v>
      </c>
      <c r="D21" s="263">
        <f t="shared" si="4"/>
        <v>40</v>
      </c>
      <c r="E21" s="264">
        <f>h27国調人口!X20</f>
        <v>1080</v>
      </c>
      <c r="F21" s="221">
        <f t="shared" si="0"/>
        <v>3.7037037037037035E-2</v>
      </c>
      <c r="G21" s="221">
        <f t="shared" si="6"/>
        <v>0.16949152542372881</v>
      </c>
      <c r="H21" s="220">
        <f t="shared" si="5"/>
        <v>73257.535557394076</v>
      </c>
      <c r="I21" s="220">
        <f t="shared" si="1"/>
        <v>12416.531450405775</v>
      </c>
      <c r="J21" s="222">
        <f t="shared" si="7"/>
        <v>335246.34916095593</v>
      </c>
      <c r="K21" s="222">
        <f t="shared" si="2"/>
        <v>884701.93767411401</v>
      </c>
      <c r="L21" s="223">
        <f t="shared" si="3"/>
        <v>12.076599778339373</v>
      </c>
      <c r="N21" s="418" t="s">
        <v>62</v>
      </c>
      <c r="O21" s="253">
        <f>O14/O7</f>
        <v>0.16934279312920089</v>
      </c>
      <c r="P21" s="253">
        <f>P14/P7</f>
        <v>0.12795302471664619</v>
      </c>
      <c r="Q21" s="253">
        <f>Q14/Q7</f>
        <v>0.14543733732944239</v>
      </c>
    </row>
    <row r="22" spans="1:17">
      <c r="B22" s="219" t="s">
        <v>79</v>
      </c>
      <c r="C22" s="262">
        <f>h26_h28死亡数!X21</f>
        <v>154</v>
      </c>
      <c r="D22" s="263">
        <f t="shared" si="4"/>
        <v>51.333333333333336</v>
      </c>
      <c r="E22" s="264">
        <f>h27国調人口!X21</f>
        <v>814</v>
      </c>
      <c r="F22" s="221">
        <f t="shared" si="0"/>
        <v>6.3063063063063071E-2</v>
      </c>
      <c r="G22" s="221">
        <f t="shared" si="6"/>
        <v>0.27237354085603122</v>
      </c>
      <c r="H22" s="220">
        <f t="shared" si="5"/>
        <v>60841.004106988301</v>
      </c>
      <c r="I22" s="220">
        <f t="shared" si="1"/>
        <v>16571.479717856746</v>
      </c>
      <c r="J22" s="222">
        <f t="shared" si="7"/>
        <v>262776.32124029967</v>
      </c>
      <c r="K22" s="222">
        <f t="shared" si="2"/>
        <v>549455.58851315803</v>
      </c>
      <c r="L22" s="223">
        <f t="shared" si="3"/>
        <v>9.0310078963678162</v>
      </c>
      <c r="N22" s="479" t="s">
        <v>163</v>
      </c>
      <c r="O22" s="479"/>
      <c r="P22" s="479"/>
      <c r="Q22" s="479"/>
    </row>
    <row r="23" spans="1:17">
      <c r="B23" s="219" t="s">
        <v>80</v>
      </c>
      <c r="C23" s="262">
        <f>h26_h28死亡数!X22</f>
        <v>142</v>
      </c>
      <c r="D23" s="263">
        <f t="shared" si="4"/>
        <v>47.333333333333336</v>
      </c>
      <c r="E23" s="264">
        <f>h27国調人口!X22</f>
        <v>431</v>
      </c>
      <c r="F23" s="221">
        <f t="shared" si="0"/>
        <v>0.10982211910286156</v>
      </c>
      <c r="G23" s="221">
        <f t="shared" si="6"/>
        <v>0.43082524271844663</v>
      </c>
      <c r="H23" s="220">
        <f t="shared" si="5"/>
        <v>44269.524389131555</v>
      </c>
      <c r="I23" s="220">
        <f t="shared" si="1"/>
        <v>19072.428589977797</v>
      </c>
      <c r="J23" s="222">
        <f t="shared" si="7"/>
        <v>173666.55047071326</v>
      </c>
      <c r="K23" s="222">
        <f t="shared" si="2"/>
        <v>286679.26727285836</v>
      </c>
      <c r="L23" s="223">
        <f t="shared" si="3"/>
        <v>6.4757702105161972</v>
      </c>
      <c r="N23" s="418" t="s">
        <v>158</v>
      </c>
      <c r="O23" s="237" t="s">
        <v>122</v>
      </c>
      <c r="P23" s="237" t="s">
        <v>123</v>
      </c>
      <c r="Q23" s="237" t="s">
        <v>62</v>
      </c>
    </row>
    <row r="24" spans="1:17">
      <c r="B24" s="219" t="s">
        <v>100</v>
      </c>
      <c r="C24" s="262">
        <f>h26_h28死亡数!X23</f>
        <v>101</v>
      </c>
      <c r="D24" s="263">
        <f t="shared" si="4"/>
        <v>33.666666666666664</v>
      </c>
      <c r="E24" s="264">
        <f>h27国調人口!X23</f>
        <v>151</v>
      </c>
      <c r="F24" s="221">
        <f t="shared" si="0"/>
        <v>0.22295805739514346</v>
      </c>
      <c r="G24" s="221">
        <f t="shared" si="6"/>
        <v>0.71580439404677532</v>
      </c>
      <c r="H24" s="220">
        <f t="shared" si="5"/>
        <v>25197.095799153758</v>
      </c>
      <c r="I24" s="220">
        <f t="shared" si="1"/>
        <v>25197.095799153758</v>
      </c>
      <c r="J24" s="222">
        <f>H24/F24</f>
        <v>113012.71680214509</v>
      </c>
      <c r="K24" s="222">
        <f>J24</f>
        <v>113012.71680214509</v>
      </c>
      <c r="L24" s="223">
        <f t="shared" si="3"/>
        <v>4.4851485148514856</v>
      </c>
      <c r="N24" s="418" t="s">
        <v>159</v>
      </c>
      <c r="O24" s="253">
        <f>1-O17</f>
        <v>0.97521685254027257</v>
      </c>
      <c r="P24" s="253">
        <f>1-P17</f>
        <v>0.98692810457516345</v>
      </c>
      <c r="Q24" s="253">
        <f>1-Q17</f>
        <v>0.98119502578101303</v>
      </c>
    </row>
    <row r="25" spans="1:17">
      <c r="B25" s="265" t="s">
        <v>101</v>
      </c>
      <c r="C25" s="266">
        <f>SUM(C5:C24)</f>
        <v>763</v>
      </c>
      <c r="D25" s="266">
        <f>SUM(D5:D24)</f>
        <v>254.33333333333334</v>
      </c>
      <c r="E25" s="266">
        <f>SUM(E5:E24)</f>
        <v>19512</v>
      </c>
      <c r="F25" s="267"/>
      <c r="G25" s="267"/>
      <c r="H25" s="266"/>
      <c r="I25" s="266"/>
      <c r="J25" s="268"/>
      <c r="K25" s="268"/>
      <c r="L25" s="269"/>
      <c r="N25" s="418" t="s">
        <v>160</v>
      </c>
      <c r="O25" s="253">
        <f t="shared" ref="O25:Q25" si="11">1-O18</f>
        <v>0.95181674565560825</v>
      </c>
      <c r="P25" s="253">
        <f t="shared" si="11"/>
        <v>0.97783251231527091</v>
      </c>
      <c r="Q25" s="253">
        <f t="shared" si="11"/>
        <v>0.96643598615916959</v>
      </c>
    </row>
    <row r="26" spans="1:17">
      <c r="A26" s="265"/>
      <c r="B26" s="265"/>
      <c r="C26" s="226"/>
      <c r="D26" s="226"/>
      <c r="E26" s="266"/>
      <c r="F26" s="267"/>
      <c r="G26" s="267"/>
      <c r="H26" s="266"/>
      <c r="I26" s="266"/>
      <c r="J26" s="268"/>
      <c r="K26" s="268"/>
      <c r="L26" s="269"/>
      <c r="N26" s="418" t="s">
        <v>1022</v>
      </c>
      <c r="O26" s="253">
        <f t="shared" ref="O26:Q28" si="12">1-O19</f>
        <v>0.75185185185185188</v>
      </c>
      <c r="P26" s="253">
        <f t="shared" si="12"/>
        <v>0.93342981186685958</v>
      </c>
      <c r="Q26" s="253">
        <f t="shared" si="12"/>
        <v>0.85377741673436236</v>
      </c>
    </row>
    <row r="27" spans="1:17">
      <c r="A27" s="225" t="s">
        <v>102</v>
      </c>
      <c r="B27" s="225" t="s">
        <v>85</v>
      </c>
      <c r="C27" s="254">
        <f>h26_h28死亡数!X28</f>
        <v>1</v>
      </c>
      <c r="D27" s="226">
        <f>SUM(C27:C27)/3</f>
        <v>0.33333333333333331</v>
      </c>
      <c r="E27" s="254">
        <f>h27国調人口!X28</f>
        <v>137</v>
      </c>
      <c r="F27" s="227">
        <f t="shared" ref="F27:F46" si="13">D27/E27</f>
        <v>2.4330900243309003E-3</v>
      </c>
      <c r="G27" s="227">
        <f>D53</f>
        <v>1.3793103448275861E-3</v>
      </c>
      <c r="H27" s="226">
        <v>100000</v>
      </c>
      <c r="I27" s="226">
        <f t="shared" ref="I27:I46" si="14">H27-H28</f>
        <v>137.93103448276815</v>
      </c>
      <c r="J27" s="242">
        <f>H28+I27/2</f>
        <v>99931.034482758609</v>
      </c>
      <c r="K27" s="242">
        <f t="shared" ref="K27:K45" si="15">J27+K28</f>
        <v>8775698.6236301903</v>
      </c>
      <c r="L27" s="228">
        <f t="shared" ref="L27:L46" si="16">K27/H27</f>
        <v>87.756986236301898</v>
      </c>
      <c r="N27" s="418" t="s">
        <v>1023</v>
      </c>
      <c r="O27" s="253">
        <f t="shared" si="12"/>
        <v>0.61461318051575931</v>
      </c>
      <c r="P27" s="253">
        <f t="shared" si="12"/>
        <v>0.70121488230827644</v>
      </c>
      <c r="Q27" s="253">
        <f t="shared" si="12"/>
        <v>0.6712158808933002</v>
      </c>
    </row>
    <row r="28" spans="1:17">
      <c r="A28" s="245"/>
      <c r="B28" s="245" t="s">
        <v>86</v>
      </c>
      <c r="C28" s="255">
        <f>h26_h28死亡数!X29</f>
        <v>0</v>
      </c>
      <c r="D28" s="250">
        <f t="shared" ref="D28:D46" si="17">SUM(C28:C28)/3</f>
        <v>0</v>
      </c>
      <c r="E28" s="255">
        <f>h27国調人口!X29</f>
        <v>606</v>
      </c>
      <c r="F28" s="249">
        <f t="shared" si="13"/>
        <v>0</v>
      </c>
      <c r="G28" s="249">
        <f>F28*4/(1+2*F28)</f>
        <v>0</v>
      </c>
      <c r="H28" s="250">
        <f t="shared" ref="H28:H46" si="18">(1-G27)*H27</f>
        <v>99862.068965517232</v>
      </c>
      <c r="I28" s="250">
        <f t="shared" si="14"/>
        <v>0</v>
      </c>
      <c r="J28" s="251">
        <f>(H29+I28/2)*4</f>
        <v>399448.27586206893</v>
      </c>
      <c r="K28" s="251">
        <f t="shared" si="15"/>
        <v>8675767.5891474318</v>
      </c>
      <c r="L28" s="252">
        <f t="shared" si="16"/>
        <v>86.877506935523328</v>
      </c>
      <c r="N28" s="418" t="s">
        <v>62</v>
      </c>
      <c r="O28" s="253">
        <f t="shared" si="12"/>
        <v>0.83065720687079914</v>
      </c>
      <c r="P28" s="253">
        <f t="shared" si="12"/>
        <v>0.87204697528335384</v>
      </c>
      <c r="Q28" s="253">
        <f t="shared" si="12"/>
        <v>0.85456266267055758</v>
      </c>
    </row>
    <row r="29" spans="1:17">
      <c r="A29" s="245"/>
      <c r="B29" s="245" t="s">
        <v>84</v>
      </c>
      <c r="C29" s="255">
        <f>h26_h28死亡数!X30</f>
        <v>0</v>
      </c>
      <c r="D29" s="250">
        <f t="shared" si="17"/>
        <v>0</v>
      </c>
      <c r="E29" s="255">
        <f>h27国調人口!X30</f>
        <v>825</v>
      </c>
      <c r="F29" s="249">
        <f t="shared" si="13"/>
        <v>0</v>
      </c>
      <c r="G29" s="249">
        <f t="shared" ref="G29:G46" si="19">F29*5/(1+2.5*F29)</f>
        <v>0</v>
      </c>
      <c r="H29" s="250">
        <f t="shared" si="18"/>
        <v>99862.068965517232</v>
      </c>
      <c r="I29" s="250">
        <f t="shared" si="14"/>
        <v>0</v>
      </c>
      <c r="J29" s="251">
        <f t="shared" ref="J29:J45" si="20">(H30+I29/2)*5</f>
        <v>499310.34482758614</v>
      </c>
      <c r="K29" s="251">
        <f t="shared" si="15"/>
        <v>8276319.3132853629</v>
      </c>
      <c r="L29" s="252">
        <f t="shared" si="16"/>
        <v>82.877506935523328</v>
      </c>
      <c r="N29" s="219" t="s">
        <v>164</v>
      </c>
    </row>
    <row r="30" spans="1:17">
      <c r="A30" s="245"/>
      <c r="B30" s="245" t="s">
        <v>65</v>
      </c>
      <c r="C30" s="255">
        <f>h26_h28死亡数!X31</f>
        <v>0</v>
      </c>
      <c r="D30" s="250">
        <f t="shared" si="17"/>
        <v>0</v>
      </c>
      <c r="E30" s="255">
        <f>h27国調人口!X31</f>
        <v>967</v>
      </c>
      <c r="F30" s="249">
        <f t="shared" si="13"/>
        <v>0</v>
      </c>
      <c r="G30" s="249">
        <f t="shared" si="19"/>
        <v>0</v>
      </c>
      <c r="H30" s="250">
        <f t="shared" si="18"/>
        <v>99862.068965517232</v>
      </c>
      <c r="I30" s="250">
        <f t="shared" si="14"/>
        <v>0</v>
      </c>
      <c r="J30" s="251">
        <f t="shared" si="20"/>
        <v>499310.34482758614</v>
      </c>
      <c r="K30" s="251">
        <f t="shared" si="15"/>
        <v>7777008.9684577771</v>
      </c>
      <c r="L30" s="252">
        <f t="shared" si="16"/>
        <v>77.877506935523328</v>
      </c>
      <c r="N30" s="256" t="s">
        <v>158</v>
      </c>
      <c r="O30" s="237" t="s">
        <v>97</v>
      </c>
      <c r="P30" s="237" t="s">
        <v>98</v>
      </c>
      <c r="Q30" s="219"/>
    </row>
    <row r="31" spans="1:17">
      <c r="A31" s="245"/>
      <c r="B31" s="245" t="s">
        <v>66</v>
      </c>
      <c r="C31" s="255">
        <f>h26_h28死亡数!X32</f>
        <v>0</v>
      </c>
      <c r="D31" s="250">
        <f t="shared" si="17"/>
        <v>0</v>
      </c>
      <c r="E31" s="255">
        <f>h27国調人口!X32</f>
        <v>972</v>
      </c>
      <c r="F31" s="249">
        <f t="shared" si="13"/>
        <v>0</v>
      </c>
      <c r="G31" s="249">
        <f t="shared" si="19"/>
        <v>0</v>
      </c>
      <c r="H31" s="250">
        <f t="shared" si="18"/>
        <v>99862.068965517232</v>
      </c>
      <c r="I31" s="250">
        <f t="shared" si="14"/>
        <v>0</v>
      </c>
      <c r="J31" s="251">
        <f t="shared" si="20"/>
        <v>499310.34482758614</v>
      </c>
      <c r="K31" s="251">
        <f t="shared" si="15"/>
        <v>7277698.6236301912</v>
      </c>
      <c r="L31" s="252">
        <f t="shared" si="16"/>
        <v>72.877506935523328</v>
      </c>
      <c r="N31" s="418" t="s">
        <v>159</v>
      </c>
      <c r="O31" s="237">
        <f>J19*O24</f>
        <v>415056.5812680801</v>
      </c>
      <c r="P31" s="237">
        <f>SUM(O31,P32)</f>
        <v>1375408.1429119066</v>
      </c>
      <c r="Q31" s="219"/>
    </row>
    <row r="32" spans="1:17">
      <c r="A32" s="245"/>
      <c r="B32" s="245" t="s">
        <v>67</v>
      </c>
      <c r="C32" s="255">
        <f>h26_h28死亡数!X33</f>
        <v>0</v>
      </c>
      <c r="D32" s="250">
        <f t="shared" si="17"/>
        <v>0</v>
      </c>
      <c r="E32" s="255">
        <f>h27国調人口!X33</f>
        <v>777</v>
      </c>
      <c r="F32" s="249">
        <f t="shared" si="13"/>
        <v>0</v>
      </c>
      <c r="G32" s="249">
        <f t="shared" si="19"/>
        <v>0</v>
      </c>
      <c r="H32" s="250">
        <f t="shared" si="18"/>
        <v>99862.068965517232</v>
      </c>
      <c r="I32" s="250">
        <f t="shared" si="14"/>
        <v>0</v>
      </c>
      <c r="J32" s="251">
        <f t="shared" si="20"/>
        <v>499310.34482758614</v>
      </c>
      <c r="K32" s="251">
        <f t="shared" si="15"/>
        <v>6778388.2788026053</v>
      </c>
      <c r="L32" s="252">
        <f t="shared" si="16"/>
        <v>67.877506935523328</v>
      </c>
      <c r="N32" s="418" t="s">
        <v>160</v>
      </c>
      <c r="O32" s="237">
        <f>J20*O25</f>
        <v>370593.32639235881</v>
      </c>
      <c r="P32" s="237">
        <f>SUM(O32,P33)</f>
        <v>960351.56164382654</v>
      </c>
      <c r="Q32" s="219"/>
    </row>
    <row r="33" spans="1:17">
      <c r="A33" s="245"/>
      <c r="B33" s="245" t="s">
        <v>68</v>
      </c>
      <c r="C33" s="255">
        <f>h26_h28死亡数!X34</f>
        <v>1</v>
      </c>
      <c r="D33" s="250">
        <f t="shared" si="17"/>
        <v>0.33333333333333331</v>
      </c>
      <c r="E33" s="255">
        <f>h27国調人口!X34</f>
        <v>822</v>
      </c>
      <c r="F33" s="249">
        <f t="shared" si="13"/>
        <v>4.0551500405515E-4</v>
      </c>
      <c r="G33" s="249">
        <f t="shared" si="19"/>
        <v>2.0255215718047396E-3</v>
      </c>
      <c r="H33" s="250">
        <f t="shared" si="18"/>
        <v>99862.068965517232</v>
      </c>
      <c r="I33" s="250">
        <f t="shared" si="14"/>
        <v>202.27277489470725</v>
      </c>
      <c r="J33" s="251">
        <f t="shared" si="20"/>
        <v>498804.6628903494</v>
      </c>
      <c r="K33" s="251">
        <f t="shared" si="15"/>
        <v>6279077.9339750195</v>
      </c>
      <c r="L33" s="252">
        <f t="shared" si="16"/>
        <v>62.877506935523336</v>
      </c>
      <c r="N33" s="418" t="s">
        <v>1022</v>
      </c>
      <c r="O33" s="237">
        <f>J21*O26</f>
        <v>252055.58844323724</v>
      </c>
      <c r="P33" s="237">
        <f t="shared" ref="P33:P34" si="21">SUM(O33,P34)</f>
        <v>589758.23525146767</v>
      </c>
      <c r="Q33" s="219"/>
    </row>
    <row r="34" spans="1:17">
      <c r="A34" s="245"/>
      <c r="B34" s="245" t="s">
        <v>69</v>
      </c>
      <c r="C34" s="255">
        <f>h26_h28死亡数!X35</f>
        <v>1</v>
      </c>
      <c r="D34" s="250">
        <f t="shared" si="17"/>
        <v>0.33333333333333331</v>
      </c>
      <c r="E34" s="255">
        <f>h27国調人口!X35</f>
        <v>956</v>
      </c>
      <c r="F34" s="249">
        <f t="shared" si="13"/>
        <v>3.4867503486750347E-4</v>
      </c>
      <c r="G34" s="249">
        <f t="shared" si="19"/>
        <v>1.7418568193694477E-3</v>
      </c>
      <c r="H34" s="250">
        <f t="shared" si="18"/>
        <v>99659.796190622525</v>
      </c>
      <c r="I34" s="250">
        <f t="shared" si="14"/>
        <v>173.59309561160626</v>
      </c>
      <c r="J34" s="251">
        <f t="shared" si="20"/>
        <v>497864.99821408361</v>
      </c>
      <c r="K34" s="251">
        <f t="shared" si="15"/>
        <v>5780273.27108467</v>
      </c>
      <c r="L34" s="252">
        <f t="shared" si="16"/>
        <v>58.000051094109743</v>
      </c>
      <c r="N34" s="418" t="s">
        <v>1023</v>
      </c>
      <c r="O34" s="237">
        <f>SUM(J22:J24)*O27</f>
        <v>337702.64680823038</v>
      </c>
      <c r="P34" s="237">
        <f t="shared" si="21"/>
        <v>337702.64680823038</v>
      </c>
      <c r="Q34" s="219"/>
    </row>
    <row r="35" spans="1:17">
      <c r="A35" s="245"/>
      <c r="B35" s="245" t="s">
        <v>70</v>
      </c>
      <c r="C35" s="255">
        <f>h26_h28死亡数!X36</f>
        <v>0</v>
      </c>
      <c r="D35" s="250">
        <f t="shared" si="17"/>
        <v>0</v>
      </c>
      <c r="E35" s="255">
        <f>h27国調人口!X36</f>
        <v>1149</v>
      </c>
      <c r="F35" s="249">
        <f t="shared" si="13"/>
        <v>0</v>
      </c>
      <c r="G35" s="249">
        <f t="shared" si="19"/>
        <v>0</v>
      </c>
      <c r="H35" s="250">
        <f t="shared" si="18"/>
        <v>99486.203095010918</v>
      </c>
      <c r="I35" s="250">
        <f t="shared" si="14"/>
        <v>0</v>
      </c>
      <c r="J35" s="251">
        <f t="shared" si="20"/>
        <v>497431.01547505462</v>
      </c>
      <c r="K35" s="251">
        <f t="shared" si="15"/>
        <v>5282408.2728705863</v>
      </c>
      <c r="L35" s="252">
        <f t="shared" si="16"/>
        <v>53.096892921180256</v>
      </c>
      <c r="N35" s="219" t="s">
        <v>165</v>
      </c>
      <c r="Q35" s="219"/>
    </row>
    <row r="36" spans="1:17">
      <c r="A36" s="245"/>
      <c r="B36" s="245" t="s">
        <v>71</v>
      </c>
      <c r="C36" s="255">
        <f>h26_h28死亡数!X37</f>
        <v>2</v>
      </c>
      <c r="D36" s="250">
        <f t="shared" si="17"/>
        <v>0.66666666666666663</v>
      </c>
      <c r="E36" s="255">
        <f>h27国調人口!X37</f>
        <v>1460</v>
      </c>
      <c r="F36" s="249">
        <f t="shared" si="13"/>
        <v>4.5662100456621003E-4</v>
      </c>
      <c r="G36" s="249">
        <f t="shared" si="19"/>
        <v>2.2805017103762824E-3</v>
      </c>
      <c r="H36" s="250">
        <f t="shared" si="18"/>
        <v>99486.203095010918</v>
      </c>
      <c r="I36" s="250">
        <f t="shared" si="14"/>
        <v>226.8784563170193</v>
      </c>
      <c r="J36" s="251">
        <f t="shared" si="20"/>
        <v>496863.81933426205</v>
      </c>
      <c r="K36" s="251">
        <f t="shared" si="15"/>
        <v>4784977.257395532</v>
      </c>
      <c r="L36" s="252">
        <f t="shared" si="16"/>
        <v>48.096892921180256</v>
      </c>
      <c r="N36" s="256" t="s">
        <v>158</v>
      </c>
      <c r="O36" s="237" t="s">
        <v>97</v>
      </c>
      <c r="P36" s="237" t="s">
        <v>98</v>
      </c>
      <c r="Q36" s="219"/>
    </row>
    <row r="37" spans="1:17">
      <c r="A37" s="245"/>
      <c r="B37" s="245" t="s">
        <v>72</v>
      </c>
      <c r="C37" s="255">
        <f>h26_h28死亡数!X38</f>
        <v>6</v>
      </c>
      <c r="D37" s="250">
        <f t="shared" si="17"/>
        <v>2</v>
      </c>
      <c r="E37" s="255">
        <f>h27国調人口!X38</f>
        <v>1306</v>
      </c>
      <c r="F37" s="249">
        <f t="shared" si="13"/>
        <v>1.5313935681470138E-3</v>
      </c>
      <c r="G37" s="249">
        <f t="shared" si="19"/>
        <v>7.6277650648360036E-3</v>
      </c>
      <c r="H37" s="250">
        <f t="shared" si="18"/>
        <v>99259.324638693899</v>
      </c>
      <c r="I37" s="250">
        <f t="shared" si="14"/>
        <v>757.12680883824942</v>
      </c>
      <c r="J37" s="251">
        <f t="shared" si="20"/>
        <v>494403.80617137387</v>
      </c>
      <c r="K37" s="251">
        <f t="shared" si="15"/>
        <v>4288113.4380612699</v>
      </c>
      <c r="L37" s="252">
        <f t="shared" si="16"/>
        <v>43.201114390714388</v>
      </c>
      <c r="N37" s="418" t="s">
        <v>159</v>
      </c>
      <c r="O37" s="237">
        <f>J41*P24</f>
        <v>461457.81239231903</v>
      </c>
      <c r="P37" s="237">
        <f>SUM(O37,P38)</f>
        <v>2002222.4854626544</v>
      </c>
      <c r="Q37" s="219"/>
    </row>
    <row r="38" spans="1:17">
      <c r="A38" s="245"/>
      <c r="B38" s="245" t="s">
        <v>73</v>
      </c>
      <c r="C38" s="255">
        <f>h26_h28死亡数!X39</f>
        <v>7</v>
      </c>
      <c r="D38" s="250">
        <f t="shared" si="17"/>
        <v>2.3333333333333335</v>
      </c>
      <c r="E38" s="255">
        <f>h27国調人口!X39</f>
        <v>1279</v>
      </c>
      <c r="F38" s="249">
        <f t="shared" si="13"/>
        <v>1.82434193380245E-3</v>
      </c>
      <c r="G38" s="249">
        <f t="shared" si="19"/>
        <v>9.0802957582046973E-3</v>
      </c>
      <c r="H38" s="250">
        <f t="shared" si="18"/>
        <v>98502.19782985565</v>
      </c>
      <c r="I38" s="250">
        <f t="shared" si="14"/>
        <v>894.42908912827261</v>
      </c>
      <c r="J38" s="251">
        <f t="shared" si="20"/>
        <v>490274.91642645758</v>
      </c>
      <c r="K38" s="251">
        <f t="shared" si="15"/>
        <v>3793709.631889896</v>
      </c>
      <c r="L38" s="252">
        <f t="shared" si="16"/>
        <v>38.513959236146469</v>
      </c>
      <c r="N38" s="418" t="s">
        <v>160</v>
      </c>
      <c r="O38" s="237">
        <f>J42*P25</f>
        <v>445819.09455627948</v>
      </c>
      <c r="P38" s="237">
        <f>SUM(O38,P39)</f>
        <v>1540764.6730703353</v>
      </c>
      <c r="Q38" s="219"/>
    </row>
    <row r="39" spans="1:17">
      <c r="A39" s="245"/>
      <c r="B39" s="245" t="s">
        <v>74</v>
      </c>
      <c r="C39" s="255">
        <f>h26_h28死亡数!X40</f>
        <v>10</v>
      </c>
      <c r="D39" s="250">
        <f t="shared" si="17"/>
        <v>3.3333333333333335</v>
      </c>
      <c r="E39" s="255">
        <f>h27国調人口!X40</f>
        <v>1294</v>
      </c>
      <c r="F39" s="249">
        <f t="shared" si="13"/>
        <v>2.5759917568263782E-3</v>
      </c>
      <c r="G39" s="249">
        <f t="shared" si="19"/>
        <v>1.2797542871768621E-2</v>
      </c>
      <c r="H39" s="250">
        <f t="shared" si="18"/>
        <v>97607.768740727377</v>
      </c>
      <c r="I39" s="250">
        <f t="shared" si="14"/>
        <v>1249.1396050771291</v>
      </c>
      <c r="J39" s="251">
        <f t="shared" si="20"/>
        <v>484915.99469094409</v>
      </c>
      <c r="K39" s="251">
        <f t="shared" si="15"/>
        <v>3303434.7154634385</v>
      </c>
      <c r="L39" s="252">
        <f t="shared" si="16"/>
        <v>33.84397326239732</v>
      </c>
      <c r="N39" s="418" t="s">
        <v>1022</v>
      </c>
      <c r="O39" s="237">
        <f>J43*P26</f>
        <v>405049.93441794557</v>
      </c>
      <c r="P39" s="237">
        <f t="shared" ref="P39:P40" si="22">SUM(O39,P40)</f>
        <v>1094945.5785140558</v>
      </c>
    </row>
    <row r="40" spans="1:17">
      <c r="A40" s="245"/>
      <c r="B40" s="245" t="s">
        <v>75</v>
      </c>
      <c r="C40" s="255">
        <f>h26_h28死亡数!X41</f>
        <v>17</v>
      </c>
      <c r="D40" s="250">
        <f t="shared" si="17"/>
        <v>5.666666666666667</v>
      </c>
      <c r="E40" s="255">
        <f>h27国調人口!X41</f>
        <v>1481</v>
      </c>
      <c r="F40" s="249">
        <f t="shared" si="13"/>
        <v>3.8262435291469728E-3</v>
      </c>
      <c r="G40" s="249">
        <f t="shared" si="19"/>
        <v>1.8949949838368074E-2</v>
      </c>
      <c r="H40" s="250">
        <f t="shared" si="18"/>
        <v>96358.629135650248</v>
      </c>
      <c r="I40" s="250">
        <f t="shared" si="14"/>
        <v>1825.9911886144837</v>
      </c>
      <c r="J40" s="251">
        <f t="shared" si="20"/>
        <v>477228.16770671506</v>
      </c>
      <c r="K40" s="251">
        <f t="shared" si="15"/>
        <v>2818518.7207724946</v>
      </c>
      <c r="L40" s="252">
        <f t="shared" si="16"/>
        <v>29.250299076014088</v>
      </c>
      <c r="N40" s="418" t="s">
        <v>1023</v>
      </c>
      <c r="O40" s="237">
        <f>SUM(J44:J46)*P27</f>
        <v>689895.64409611037</v>
      </c>
      <c r="P40" s="237">
        <f t="shared" si="22"/>
        <v>689895.64409611037</v>
      </c>
    </row>
    <row r="41" spans="1:17">
      <c r="A41" s="245"/>
      <c r="B41" s="245" t="s">
        <v>76</v>
      </c>
      <c r="C41" s="255">
        <f>h26_h28死亡数!X42</f>
        <v>22</v>
      </c>
      <c r="D41" s="250">
        <f t="shared" si="17"/>
        <v>7.333333333333333</v>
      </c>
      <c r="E41" s="255">
        <f>h27国調人口!X42</f>
        <v>1683</v>
      </c>
      <c r="F41" s="249">
        <f t="shared" si="13"/>
        <v>4.3572984749455333E-3</v>
      </c>
      <c r="G41" s="249">
        <f t="shared" si="19"/>
        <v>2.1551724137931032E-2</v>
      </c>
      <c r="H41" s="250">
        <f t="shared" si="18"/>
        <v>94532.637947035764</v>
      </c>
      <c r="I41" s="250">
        <f t="shared" si="14"/>
        <v>2037.34133506543</v>
      </c>
      <c r="J41" s="251">
        <f t="shared" si="20"/>
        <v>467569.83639751526</v>
      </c>
      <c r="K41" s="251">
        <f t="shared" si="15"/>
        <v>2341290.5530657796</v>
      </c>
      <c r="L41" s="252">
        <f t="shared" si="16"/>
        <v>24.767007500388864</v>
      </c>
      <c r="N41" s="219" t="s">
        <v>166</v>
      </c>
    </row>
    <row r="42" spans="1:17">
      <c r="A42" s="245"/>
      <c r="B42" s="245" t="s">
        <v>77</v>
      </c>
      <c r="C42" s="255">
        <f>h26_h28死亡数!X43</f>
        <v>28</v>
      </c>
      <c r="D42" s="250">
        <f t="shared" si="17"/>
        <v>9.3333333333333339</v>
      </c>
      <c r="E42" s="255">
        <f>h27国調人口!X43</f>
        <v>1624</v>
      </c>
      <c r="F42" s="249">
        <f t="shared" si="13"/>
        <v>5.74712643678161E-3</v>
      </c>
      <c r="G42" s="249">
        <f t="shared" si="19"/>
        <v>2.8328611898017001E-2</v>
      </c>
      <c r="H42" s="250">
        <f t="shared" si="18"/>
        <v>92495.296611970334</v>
      </c>
      <c r="I42" s="250">
        <f t="shared" si="14"/>
        <v>2620.2633601124835</v>
      </c>
      <c r="J42" s="251">
        <f t="shared" si="20"/>
        <v>455925.82465957047</v>
      </c>
      <c r="K42" s="251">
        <f t="shared" si="15"/>
        <v>1873720.7166682645</v>
      </c>
      <c r="L42" s="252">
        <f t="shared" si="16"/>
        <v>20.257470220661748</v>
      </c>
      <c r="N42" s="420"/>
      <c r="O42" s="256" t="s">
        <v>122</v>
      </c>
      <c r="P42" s="256" t="s">
        <v>123</v>
      </c>
    </row>
    <row r="43" spans="1:17">
      <c r="A43" s="245"/>
      <c r="B43" s="245" t="s">
        <v>78</v>
      </c>
      <c r="C43" s="255">
        <f>h26_h28死亡数!X44</f>
        <v>59</v>
      </c>
      <c r="D43" s="250">
        <f t="shared" si="17"/>
        <v>19.666666666666668</v>
      </c>
      <c r="E43" s="255">
        <f>h27国調人口!X44</f>
        <v>1382</v>
      </c>
      <c r="F43" s="249">
        <f t="shared" si="13"/>
        <v>1.4230583695127835E-2</v>
      </c>
      <c r="G43" s="249">
        <f t="shared" si="19"/>
        <v>6.8708512868289273E-2</v>
      </c>
      <c r="H43" s="250">
        <f t="shared" si="18"/>
        <v>89875.033251857851</v>
      </c>
      <c r="I43" s="250">
        <f t="shared" si="14"/>
        <v>6175.1798787231965</v>
      </c>
      <c r="J43" s="251">
        <f t="shared" si="20"/>
        <v>433937.21656248125</v>
      </c>
      <c r="K43" s="251">
        <f t="shared" si="15"/>
        <v>1417794.8920086939</v>
      </c>
      <c r="L43" s="252">
        <f t="shared" si="16"/>
        <v>15.775180722721858</v>
      </c>
      <c r="N43" s="256" t="s">
        <v>167</v>
      </c>
      <c r="O43" s="257">
        <f>L19</f>
        <v>19.367615587852161</v>
      </c>
      <c r="P43" s="257">
        <f>L41</f>
        <v>24.767007500388864</v>
      </c>
      <c r="Q43" s="222" t="s">
        <v>168</v>
      </c>
    </row>
    <row r="44" spans="1:17">
      <c r="A44" s="245"/>
      <c r="B44" s="245" t="s">
        <v>79</v>
      </c>
      <c r="C44" s="255">
        <f>h26_h28死亡数!X45</f>
        <v>124</v>
      </c>
      <c r="D44" s="250">
        <f t="shared" si="17"/>
        <v>41.333333333333336</v>
      </c>
      <c r="E44" s="255">
        <f>h27国調人口!X45</f>
        <v>1175</v>
      </c>
      <c r="F44" s="249">
        <f t="shared" si="13"/>
        <v>3.5177304964539011E-2</v>
      </c>
      <c r="G44" s="249">
        <f t="shared" si="19"/>
        <v>0.16166883963494139</v>
      </c>
      <c r="H44" s="250">
        <f t="shared" si="18"/>
        <v>83699.853373134654</v>
      </c>
      <c r="I44" s="250">
        <f t="shared" si="14"/>
        <v>13531.658172449417</v>
      </c>
      <c r="J44" s="251">
        <f t="shared" si="20"/>
        <v>384670.12143454974</v>
      </c>
      <c r="K44" s="251">
        <f t="shared" si="15"/>
        <v>983857.67544621252</v>
      </c>
      <c r="L44" s="252">
        <f t="shared" si="16"/>
        <v>11.754592580469248</v>
      </c>
      <c r="N44" s="256" t="s">
        <v>169</v>
      </c>
      <c r="O44" s="258">
        <f>P31/H19</f>
        <v>15.672767716574009</v>
      </c>
      <c r="P44" s="258">
        <f>P37/H41</f>
        <v>21.180224406563674</v>
      </c>
      <c r="Q44" s="222" t="s">
        <v>170</v>
      </c>
    </row>
    <row r="45" spans="1:17">
      <c r="A45" s="245"/>
      <c r="B45" s="245" t="s">
        <v>80</v>
      </c>
      <c r="C45" s="255">
        <f>h26_h28死亡数!X46</f>
        <v>181</v>
      </c>
      <c r="D45" s="250">
        <f t="shared" si="17"/>
        <v>60.333333333333336</v>
      </c>
      <c r="E45" s="255">
        <f>h27国調人口!X46</f>
        <v>873</v>
      </c>
      <c r="F45" s="249">
        <f t="shared" si="13"/>
        <v>6.9110347460862934E-2</v>
      </c>
      <c r="G45" s="249">
        <f t="shared" si="19"/>
        <v>0.29464431059742796</v>
      </c>
      <c r="H45" s="250">
        <f t="shared" si="18"/>
        <v>70168.195200685237</v>
      </c>
      <c r="I45" s="250">
        <f t="shared" si="14"/>
        <v>20674.659500771653</v>
      </c>
      <c r="J45" s="251">
        <f t="shared" si="20"/>
        <v>299154.32725149707</v>
      </c>
      <c r="K45" s="251">
        <f t="shared" si="15"/>
        <v>599187.55401166284</v>
      </c>
      <c r="L45" s="252">
        <f t="shared" si="16"/>
        <v>8.539304057884781</v>
      </c>
      <c r="N45" s="256" t="s">
        <v>171</v>
      </c>
      <c r="O45" s="257">
        <f>O43-O44</f>
        <v>3.6948478712781512</v>
      </c>
      <c r="P45" s="257">
        <f>P43-P44</f>
        <v>3.5867830938251899</v>
      </c>
      <c r="Q45" s="222" t="s">
        <v>172</v>
      </c>
    </row>
    <row r="46" spans="1:17">
      <c r="A46" s="245"/>
      <c r="B46" s="245" t="s">
        <v>100</v>
      </c>
      <c r="C46" s="531">
        <f>h26_h28死亡数!X47</f>
        <v>290</v>
      </c>
      <c r="D46" s="234">
        <f t="shared" si="17"/>
        <v>96.666666666666671</v>
      </c>
      <c r="E46" s="255">
        <f>h27国調人口!X47</f>
        <v>586</v>
      </c>
      <c r="F46" s="249">
        <f t="shared" si="13"/>
        <v>0.16496018202502846</v>
      </c>
      <c r="G46" s="249">
        <f t="shared" si="19"/>
        <v>0.58397100281917047</v>
      </c>
      <c r="H46" s="250">
        <f t="shared" si="18"/>
        <v>49493.535699913584</v>
      </c>
      <c r="I46" s="250">
        <f t="shared" si="14"/>
        <v>49493.535699913584</v>
      </c>
      <c r="J46" s="251">
        <f>I46/F46</f>
        <v>300033.22676016577</v>
      </c>
      <c r="K46" s="251">
        <f>J46</f>
        <v>300033.22676016577</v>
      </c>
      <c r="L46" s="252">
        <f t="shared" si="16"/>
        <v>6.0620689655172404</v>
      </c>
      <c r="N46" s="256" t="s">
        <v>173</v>
      </c>
      <c r="O46" s="257">
        <f>L5</f>
        <v>79.914447124105251</v>
      </c>
      <c r="P46" s="257">
        <f>L27</f>
        <v>87.756986236301898</v>
      </c>
      <c r="Q46" s="222" t="s">
        <v>174</v>
      </c>
    </row>
    <row r="47" spans="1:17">
      <c r="A47" s="229"/>
      <c r="B47" s="265" t="s">
        <v>101</v>
      </c>
      <c r="C47" s="234">
        <f>SUM(C27:C46)</f>
        <v>749</v>
      </c>
      <c r="D47" s="234">
        <f>SUM(D27:D46)</f>
        <v>249.66666666666669</v>
      </c>
      <c r="E47" s="266">
        <f>SUM(E27:E46)</f>
        <v>21354</v>
      </c>
      <c r="F47" s="267"/>
      <c r="G47" s="267"/>
      <c r="H47" s="266"/>
      <c r="I47" s="265"/>
      <c r="J47" s="268"/>
      <c r="K47" s="268"/>
      <c r="L47" s="269"/>
      <c r="N47" s="256" t="s">
        <v>175</v>
      </c>
      <c r="O47" s="257">
        <f>O46-O45</f>
        <v>76.219599252827095</v>
      </c>
      <c r="P47" s="257">
        <f>P46-P45</f>
        <v>84.170203142476709</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21"/>
      <c r="F51" s="220"/>
      <c r="G51" s="219"/>
      <c r="H51" s="222"/>
      <c r="I51" s="222"/>
      <c r="J51" s="223"/>
      <c r="L51" s="259"/>
    </row>
    <row r="52" spans="1:12">
      <c r="A52" s="219" t="s">
        <v>104</v>
      </c>
      <c r="B52" s="219" t="s">
        <v>1067</v>
      </c>
      <c r="C52" s="260">
        <f>h26_28出生!F27</f>
        <v>740</v>
      </c>
      <c r="D52" s="260">
        <f>h26_28出生!G27</f>
        <v>725</v>
      </c>
      <c r="E52" s="221"/>
      <c r="F52" s="220"/>
      <c r="G52" s="219"/>
      <c r="H52" s="222"/>
      <c r="I52" s="222"/>
      <c r="J52" s="223"/>
      <c r="L52" s="259"/>
    </row>
    <row r="53" spans="1:12">
      <c r="A53" s="219" t="s">
        <v>105</v>
      </c>
      <c r="C53" s="261">
        <f>C51/C52</f>
        <v>0</v>
      </c>
      <c r="D53" s="261">
        <f>D51/D52</f>
        <v>1.3793103448275861E-3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J57"/>
  <sheetViews>
    <sheetView view="pageBreakPreview" zoomScaleNormal="100" workbookViewId="0">
      <pane xSplit="5" ySplit="3" topLeftCell="F4" activePane="bottomRight" state="frozen"/>
      <selection pane="topRight"/>
      <selection pane="bottomLeft"/>
      <selection pane="bottomRight" activeCell="D1" sqref="D1:J1"/>
    </sheetView>
  </sheetViews>
  <sheetFormatPr defaultRowHeight="13.5"/>
  <cols>
    <col min="1" max="1" width="3.5" style="553" hidden="1" customWidth="1"/>
    <col min="2" max="2" width="7.125" style="553" hidden="1" customWidth="1"/>
    <col min="3" max="3" width="6.5" style="553" hidden="1" customWidth="1"/>
    <col min="4" max="4" width="11" style="553" bestFit="1" customWidth="1"/>
    <col min="5" max="5" width="10" style="553" bestFit="1" customWidth="1"/>
    <col min="6" max="10" width="13.375" style="553" customWidth="1"/>
    <col min="11" max="16384" width="9" style="553"/>
  </cols>
  <sheetData>
    <row r="1" spans="1:10" ht="14.25">
      <c r="D1" s="780" t="s">
        <v>1038</v>
      </c>
      <c r="E1" s="780"/>
      <c r="F1" s="780"/>
      <c r="G1" s="780"/>
      <c r="H1" s="780"/>
      <c r="I1" s="780"/>
      <c r="J1" s="780"/>
    </row>
    <row r="2" spans="1:10" ht="27">
      <c r="D2" s="554"/>
      <c r="E2" s="555"/>
      <c r="F2" s="556" t="s">
        <v>167</v>
      </c>
      <c r="G2" s="556" t="s">
        <v>169</v>
      </c>
      <c r="H2" s="557" t="s">
        <v>268</v>
      </c>
      <c r="I2" s="558" t="s">
        <v>195</v>
      </c>
      <c r="J2" s="559" t="s">
        <v>175</v>
      </c>
    </row>
    <row r="3" spans="1:10">
      <c r="D3" s="560"/>
      <c r="E3" s="561"/>
      <c r="F3" s="562" t="s">
        <v>197</v>
      </c>
      <c r="G3" s="562" t="s">
        <v>198</v>
      </c>
      <c r="H3" s="563" t="s">
        <v>199</v>
      </c>
      <c r="I3" s="563" t="s">
        <v>200</v>
      </c>
      <c r="J3" s="562" t="s">
        <v>201</v>
      </c>
    </row>
    <row r="4" spans="1:10">
      <c r="D4" s="564" t="s">
        <v>202</v>
      </c>
      <c r="E4" s="565"/>
      <c r="F4" s="566">
        <f>兵庫県!P$44</f>
        <v>19.702860292621114</v>
      </c>
      <c r="G4" s="566">
        <f>兵庫県!P$45</f>
        <v>15.58964133800291</v>
      </c>
      <c r="H4" s="566">
        <f>兵庫県!P$46</f>
        <v>4.1132189546182047</v>
      </c>
      <c r="I4" s="566">
        <f>兵庫県!P$47</f>
        <v>81.114476366428732</v>
      </c>
      <c r="J4" s="566">
        <f>兵庫県!P$48</f>
        <v>77.001257411810528</v>
      </c>
    </row>
    <row r="5" spans="1:10">
      <c r="A5" s="553">
        <v>1</v>
      </c>
      <c r="B5" s="553" t="s">
        <v>1</v>
      </c>
      <c r="C5" s="553">
        <v>28100</v>
      </c>
      <c r="D5" s="567" t="s">
        <v>822</v>
      </c>
      <c r="E5" s="568" t="s">
        <v>0</v>
      </c>
      <c r="F5" s="566">
        <f>神戸市!O$43</f>
        <v>19.761862478219665</v>
      </c>
      <c r="G5" s="566">
        <f>神戸市!O$44</f>
        <v>15.598237595998764</v>
      </c>
      <c r="H5" s="566">
        <f>神戸市!O$45</f>
        <v>4.1636248822209012</v>
      </c>
      <c r="I5" s="566">
        <f>神戸市!O$46</f>
        <v>81.146923589300386</v>
      </c>
      <c r="J5" s="566">
        <f>神戸市!O$47</f>
        <v>76.983298707079484</v>
      </c>
    </row>
    <row r="6" spans="1:10">
      <c r="A6" s="553">
        <v>2</v>
      </c>
      <c r="B6" s="553" t="s">
        <v>5</v>
      </c>
      <c r="C6" s="553">
        <v>28202</v>
      </c>
      <c r="D6" s="569" t="s">
        <v>204</v>
      </c>
      <c r="E6" s="570" t="s">
        <v>4</v>
      </c>
      <c r="F6" s="571">
        <f>尼崎市!O$43</f>
        <v>19.002090536168215</v>
      </c>
      <c r="G6" s="571">
        <f>尼崎市!O$44</f>
        <v>14.664308008746541</v>
      </c>
      <c r="H6" s="571">
        <f>尼崎市!O$45</f>
        <v>4.3377825274216733</v>
      </c>
      <c r="I6" s="571">
        <f>尼崎市!O$46</f>
        <v>79.980145601998387</v>
      </c>
      <c r="J6" s="571">
        <f>尼崎市!O$47</f>
        <v>75.642363074576707</v>
      </c>
    </row>
    <row r="7" spans="1:10">
      <c r="A7" s="553">
        <v>2</v>
      </c>
      <c r="B7" s="553" t="s">
        <v>5</v>
      </c>
      <c r="C7" s="553">
        <v>28204</v>
      </c>
      <c r="D7" s="572"/>
      <c r="E7" s="573" t="s">
        <v>8</v>
      </c>
      <c r="F7" s="574">
        <f>西宮市!O$43</f>
        <v>20.313932141879352</v>
      </c>
      <c r="G7" s="574">
        <f>西宮市!O$44</f>
        <v>15.930823487473418</v>
      </c>
      <c r="H7" s="574">
        <f>西宮市!O$45</f>
        <v>4.3831086544059339</v>
      </c>
      <c r="I7" s="574">
        <f>西宮市!O$46</f>
        <v>82.210171445012833</v>
      </c>
      <c r="J7" s="574">
        <f>西宮市!O$47</f>
        <v>77.827062790606902</v>
      </c>
    </row>
    <row r="8" spans="1:10">
      <c r="A8" s="553">
        <v>2</v>
      </c>
      <c r="B8" s="553" t="s">
        <v>5</v>
      </c>
      <c r="C8" s="553">
        <v>28206</v>
      </c>
      <c r="D8" s="575"/>
      <c r="E8" s="576" t="s">
        <v>11</v>
      </c>
      <c r="F8" s="577">
        <f>芦屋市!O$43</f>
        <v>20.935969979060694</v>
      </c>
      <c r="G8" s="577">
        <f>芦屋市!O$44</f>
        <v>16.894340870081699</v>
      </c>
      <c r="H8" s="577">
        <f>芦屋市!O$45</f>
        <v>4.0416291089789951</v>
      </c>
      <c r="I8" s="577">
        <f>芦屋市!O$46</f>
        <v>82.940995921800436</v>
      </c>
      <c r="J8" s="577">
        <f>芦屋市!O$47</f>
        <v>78.899366812821441</v>
      </c>
    </row>
    <row r="9" spans="1:10">
      <c r="A9" s="553">
        <v>3</v>
      </c>
      <c r="B9" s="553" t="s">
        <v>13</v>
      </c>
      <c r="C9" s="553">
        <v>28207</v>
      </c>
      <c r="D9" s="569" t="s">
        <v>205</v>
      </c>
      <c r="E9" s="570" t="s">
        <v>12</v>
      </c>
      <c r="F9" s="571">
        <f>伊丹市!O$43</f>
        <v>19.961003331922306</v>
      </c>
      <c r="G9" s="571">
        <f>伊丹市!O$44</f>
        <v>15.666234789642088</v>
      </c>
      <c r="H9" s="571">
        <f>伊丹市!O$45</f>
        <v>4.2947685422802184</v>
      </c>
      <c r="I9" s="571">
        <f>伊丹市!O$46</f>
        <v>81.598151707942066</v>
      </c>
      <c r="J9" s="571">
        <f>伊丹市!O$47</f>
        <v>77.303383165661842</v>
      </c>
    </row>
    <row r="10" spans="1:10">
      <c r="A10" s="553">
        <v>3</v>
      </c>
      <c r="B10" s="553" t="s">
        <v>13</v>
      </c>
      <c r="C10" s="553">
        <v>28214</v>
      </c>
      <c r="D10" s="572"/>
      <c r="E10" s="573" t="s">
        <v>22</v>
      </c>
      <c r="F10" s="574">
        <f>宝塚市!O$43</f>
        <v>20.762837258448645</v>
      </c>
      <c r="G10" s="574">
        <f>宝塚市!O$44</f>
        <v>16.466323205941563</v>
      </c>
      <c r="H10" s="574">
        <f>宝塚市!O$45</f>
        <v>4.2965140525070815</v>
      </c>
      <c r="I10" s="574">
        <f>宝塚市!O$46</f>
        <v>82.444146301078604</v>
      </c>
      <c r="J10" s="574">
        <f>宝塚市!O$47</f>
        <v>78.147632248571526</v>
      </c>
    </row>
    <row r="11" spans="1:10">
      <c r="A11" s="553">
        <v>3</v>
      </c>
      <c r="B11" s="553" t="s">
        <v>13</v>
      </c>
      <c r="C11" s="553">
        <v>28217</v>
      </c>
      <c r="D11" s="572"/>
      <c r="E11" s="573" t="s">
        <v>25</v>
      </c>
      <c r="F11" s="574">
        <f>川西市!O$43</f>
        <v>21.217819338040762</v>
      </c>
      <c r="G11" s="574">
        <f>川西市!O$44</f>
        <v>17.275702417392623</v>
      </c>
      <c r="H11" s="574">
        <f>川西市!O$45</f>
        <v>3.9421169206481395</v>
      </c>
      <c r="I11" s="574">
        <f>川西市!O$46</f>
        <v>82.928502759133039</v>
      </c>
      <c r="J11" s="574">
        <f>川西市!O$47</f>
        <v>78.986385838484892</v>
      </c>
    </row>
    <row r="12" spans="1:10">
      <c r="A12" s="553">
        <v>3</v>
      </c>
      <c r="B12" s="553" t="s">
        <v>13</v>
      </c>
      <c r="C12" s="553">
        <v>28219</v>
      </c>
      <c r="D12" s="572"/>
      <c r="E12" s="573" t="s">
        <v>27</v>
      </c>
      <c r="F12" s="574">
        <f>三田市!O$43</f>
        <v>20.438387664178673</v>
      </c>
      <c r="G12" s="574">
        <f>三田市!O$44</f>
        <v>15.191576691319362</v>
      </c>
      <c r="H12" s="574">
        <f>三田市!O$45</f>
        <v>5.2468109728593113</v>
      </c>
      <c r="I12" s="574">
        <f>三田市!O$46</f>
        <v>82.701608992503338</v>
      </c>
      <c r="J12" s="574">
        <f>三田市!O$47</f>
        <v>77.454798019644031</v>
      </c>
    </row>
    <row r="13" spans="1:10">
      <c r="A13" s="553">
        <v>3</v>
      </c>
      <c r="B13" s="553" t="s">
        <v>13</v>
      </c>
      <c r="C13" s="553">
        <v>28301</v>
      </c>
      <c r="D13" s="575"/>
      <c r="E13" s="576" t="s">
        <v>39</v>
      </c>
      <c r="F13" s="577">
        <f>猪名川町!O$43</f>
        <v>20.929298184791932</v>
      </c>
      <c r="G13" s="577">
        <f>猪名川町!O$44</f>
        <v>15.736698701314735</v>
      </c>
      <c r="H13" s="577">
        <f>猪名川町!O$45</f>
        <v>5.1925994834771974</v>
      </c>
      <c r="I13" s="577">
        <f>猪名川町!O$46</f>
        <v>83.28477961978102</v>
      </c>
      <c r="J13" s="577">
        <f>猪名川町!O$47</f>
        <v>78.092180136303824</v>
      </c>
    </row>
    <row r="14" spans="1:10">
      <c r="A14" s="553">
        <v>4</v>
      </c>
      <c r="B14" s="553" t="s">
        <v>7</v>
      </c>
      <c r="C14" s="553">
        <v>28203</v>
      </c>
      <c r="D14" s="569" t="s">
        <v>206</v>
      </c>
      <c r="E14" s="570" t="s">
        <v>6</v>
      </c>
      <c r="F14" s="571">
        <f>明石市!O$43</f>
        <v>19.560082890453284</v>
      </c>
      <c r="G14" s="571">
        <f>明石市!O$44</f>
        <v>15.127901956600597</v>
      </c>
      <c r="H14" s="571">
        <f>明石市!O$45</f>
        <v>4.4321809338526865</v>
      </c>
      <c r="I14" s="571">
        <f>明石市!O$46</f>
        <v>80.135218597312388</v>
      </c>
      <c r="J14" s="571">
        <f>明石市!O$47</f>
        <v>75.703037663459696</v>
      </c>
    </row>
    <row r="15" spans="1:10">
      <c r="A15" s="553">
        <v>4</v>
      </c>
      <c r="B15" s="553" t="s">
        <v>7</v>
      </c>
      <c r="C15" s="553">
        <v>28210</v>
      </c>
      <c r="D15" s="572"/>
      <c r="E15" s="573" t="s">
        <v>18</v>
      </c>
      <c r="F15" s="574">
        <f>加古川市!O$43</f>
        <v>19.324205290015311</v>
      </c>
      <c r="G15" s="574">
        <f>加古川市!O$44</f>
        <v>14.988724457750871</v>
      </c>
      <c r="H15" s="574">
        <f>加古川市!O$45</f>
        <v>4.3354808322644391</v>
      </c>
      <c r="I15" s="574">
        <f>加古川市!O$46</f>
        <v>81.220710640687486</v>
      </c>
      <c r="J15" s="574">
        <f>加古川市!O$47</f>
        <v>76.885229808423048</v>
      </c>
    </row>
    <row r="16" spans="1:10">
      <c r="A16" s="553">
        <v>4</v>
      </c>
      <c r="B16" s="553" t="s">
        <v>7</v>
      </c>
      <c r="C16" s="553">
        <v>28216</v>
      </c>
      <c r="D16" s="572"/>
      <c r="E16" s="573" t="s">
        <v>24</v>
      </c>
      <c r="F16" s="574">
        <f>高砂市!O$43</f>
        <v>18.684056712891415</v>
      </c>
      <c r="G16" s="574">
        <f>高砂市!O$44</f>
        <v>14.319741574320515</v>
      </c>
      <c r="H16" s="574">
        <f>高砂市!O$45</f>
        <v>4.3643151385709</v>
      </c>
      <c r="I16" s="574">
        <f>高砂市!O$46</f>
        <v>79.710808884393202</v>
      </c>
      <c r="J16" s="574">
        <f>高砂市!O$47</f>
        <v>75.346493745822301</v>
      </c>
    </row>
    <row r="17" spans="1:10">
      <c r="A17" s="553">
        <v>4</v>
      </c>
      <c r="B17" s="553" t="s">
        <v>7</v>
      </c>
      <c r="C17" s="553">
        <v>28381</v>
      </c>
      <c r="D17" s="572"/>
      <c r="E17" s="573" t="s">
        <v>41</v>
      </c>
      <c r="F17" s="574">
        <f>稲美町!O$43</f>
        <v>19.016034108680685</v>
      </c>
      <c r="G17" s="574">
        <f>稲美町!O$44</f>
        <v>14.827353068831028</v>
      </c>
      <c r="H17" s="574">
        <f>稲美町!O$45</f>
        <v>4.1886810398496568</v>
      </c>
      <c r="I17" s="574">
        <f>稲美町!O$46</f>
        <v>80.053896391383134</v>
      </c>
      <c r="J17" s="574">
        <f>稲美町!O$47</f>
        <v>75.865215351533479</v>
      </c>
    </row>
    <row r="18" spans="1:10">
      <c r="A18" s="553">
        <v>4</v>
      </c>
      <c r="B18" s="553" t="s">
        <v>7</v>
      </c>
      <c r="C18" s="553">
        <v>28382</v>
      </c>
      <c r="D18" s="575"/>
      <c r="E18" s="576" t="s">
        <v>42</v>
      </c>
      <c r="F18" s="577">
        <f>播磨町!O$43</f>
        <v>19.886014034387365</v>
      </c>
      <c r="G18" s="577">
        <f>播磨町!O$44</f>
        <v>14.964762412770762</v>
      </c>
      <c r="H18" s="577">
        <f>播磨町!O$45</f>
        <v>4.9212516216166033</v>
      </c>
      <c r="I18" s="577">
        <f>播磨町!O$46</f>
        <v>80.00478741673362</v>
      </c>
      <c r="J18" s="577">
        <f>播磨町!O$47</f>
        <v>75.083535795117015</v>
      </c>
    </row>
    <row r="19" spans="1:10">
      <c r="A19" s="553">
        <v>5</v>
      </c>
      <c r="B19" s="553" t="s">
        <v>21</v>
      </c>
      <c r="C19" s="553">
        <v>28213</v>
      </c>
      <c r="D19" s="569" t="s">
        <v>207</v>
      </c>
      <c r="E19" s="570" t="s">
        <v>20</v>
      </c>
      <c r="F19" s="571">
        <f>西脇市!O$43</f>
        <v>19.367615587852161</v>
      </c>
      <c r="G19" s="571">
        <f>西脇市!O$44</f>
        <v>15.672767716574009</v>
      </c>
      <c r="H19" s="571">
        <f>西脇市!O$45</f>
        <v>3.6948478712781512</v>
      </c>
      <c r="I19" s="571">
        <f>西脇市!O$46</f>
        <v>79.914447124105251</v>
      </c>
      <c r="J19" s="571">
        <f>西脇市!O$47</f>
        <v>76.219599252827095</v>
      </c>
    </row>
    <row r="20" spans="1:10">
      <c r="A20" s="553">
        <v>5</v>
      </c>
      <c r="B20" s="553" t="s">
        <v>21</v>
      </c>
      <c r="C20" s="553">
        <v>28215</v>
      </c>
      <c r="D20" s="572"/>
      <c r="E20" s="573" t="s">
        <v>23</v>
      </c>
      <c r="F20" s="574">
        <f>三木市!O$43</f>
        <v>20.623654878520625</v>
      </c>
      <c r="G20" s="574">
        <f>三木市!O$44</f>
        <v>16.294928373680008</v>
      </c>
      <c r="H20" s="574">
        <f>三木市!O$45</f>
        <v>4.3287265048406169</v>
      </c>
      <c r="I20" s="574">
        <f>三木市!O$46</f>
        <v>82.006899972412057</v>
      </c>
      <c r="J20" s="574">
        <f>三木市!O$47</f>
        <v>77.67817346757144</v>
      </c>
    </row>
    <row r="21" spans="1:10">
      <c r="A21" s="553">
        <v>5</v>
      </c>
      <c r="B21" s="553" t="s">
        <v>21</v>
      </c>
      <c r="C21" s="553">
        <v>28218</v>
      </c>
      <c r="D21" s="572"/>
      <c r="E21" s="573" t="s">
        <v>26</v>
      </c>
      <c r="F21" s="574">
        <f>小野市!O$43</f>
        <v>20.453036531285175</v>
      </c>
      <c r="G21" s="574">
        <f>小野市!O$44</f>
        <v>15.848551885954683</v>
      </c>
      <c r="H21" s="574">
        <f>小野市!O$45</f>
        <v>4.6044846453304924</v>
      </c>
      <c r="I21" s="574">
        <f>小野市!O$46</f>
        <v>82.002280197022969</v>
      </c>
      <c r="J21" s="574">
        <f>小野市!O$47</f>
        <v>77.397795551692482</v>
      </c>
    </row>
    <row r="22" spans="1:10">
      <c r="A22" s="553">
        <v>5</v>
      </c>
      <c r="B22" s="553" t="s">
        <v>21</v>
      </c>
      <c r="C22" s="553">
        <v>28220</v>
      </c>
      <c r="D22" s="572"/>
      <c r="E22" s="573" t="s">
        <v>28</v>
      </c>
      <c r="F22" s="574">
        <f>加西市!O$43</f>
        <v>19.880255037062437</v>
      </c>
      <c r="G22" s="574">
        <f>加西市!O$44</f>
        <v>15.640660762758603</v>
      </c>
      <c r="H22" s="574">
        <f>加西市!O$45</f>
        <v>4.2395942743038333</v>
      </c>
      <c r="I22" s="574">
        <f>加西市!O$46</f>
        <v>81.265519868327573</v>
      </c>
      <c r="J22" s="574">
        <f>加西市!O$47</f>
        <v>77.025925594023732</v>
      </c>
    </row>
    <row r="23" spans="1:10">
      <c r="A23" s="553">
        <v>5</v>
      </c>
      <c r="B23" s="553" t="s">
        <v>21</v>
      </c>
      <c r="C23" s="553">
        <v>28228</v>
      </c>
      <c r="D23" s="572"/>
      <c r="E23" s="573" t="s">
        <v>37</v>
      </c>
      <c r="F23" s="574">
        <f>加東市!O$43</f>
        <v>19.924893644276633</v>
      </c>
      <c r="G23" s="574">
        <f>加東市!O$44</f>
        <v>14.790160506476973</v>
      </c>
      <c r="H23" s="574">
        <f>加東市!O$45</f>
        <v>5.1347331377996603</v>
      </c>
      <c r="I23" s="574">
        <f>加東市!O$46</f>
        <v>81.708447032472691</v>
      </c>
      <c r="J23" s="574">
        <f>加東市!O$47</f>
        <v>76.573713894673034</v>
      </c>
    </row>
    <row r="24" spans="1:10">
      <c r="A24" s="553">
        <v>5</v>
      </c>
      <c r="B24" s="553" t="s">
        <v>21</v>
      </c>
      <c r="C24" s="553">
        <v>28365</v>
      </c>
      <c r="D24" s="575"/>
      <c r="E24" s="576" t="s">
        <v>40</v>
      </c>
      <c r="F24" s="577">
        <f>多可町!O$43</f>
        <v>20.082361929263673</v>
      </c>
      <c r="G24" s="577">
        <f>多可町!O$44</f>
        <v>15.439324074126691</v>
      </c>
      <c r="H24" s="577">
        <f>多可町!O$45</f>
        <v>4.6430378551369813</v>
      </c>
      <c r="I24" s="577">
        <f>多可町!O$46</f>
        <v>82.005215542067106</v>
      </c>
      <c r="J24" s="577">
        <f>多可町!O$47</f>
        <v>77.362177686930124</v>
      </c>
    </row>
    <row r="25" spans="1:10">
      <c r="A25" s="553">
        <v>6</v>
      </c>
      <c r="B25" s="553" t="s">
        <v>3</v>
      </c>
      <c r="C25" s="553">
        <v>28201</v>
      </c>
      <c r="D25" s="569" t="s">
        <v>208</v>
      </c>
      <c r="E25" s="570" t="s">
        <v>2</v>
      </c>
      <c r="F25" s="571">
        <f>姫路市!O$43</f>
        <v>19.053975142110605</v>
      </c>
      <c r="G25" s="571">
        <f>姫路市!O$44</f>
        <v>14.720661454336158</v>
      </c>
      <c r="H25" s="571">
        <f>姫路市!O$45</f>
        <v>4.3333136877744476</v>
      </c>
      <c r="I25" s="571">
        <f>姫路市!O$46</f>
        <v>76.988349439734961</v>
      </c>
      <c r="J25" s="571">
        <f>姫路市!O$47</f>
        <v>72.655035751960511</v>
      </c>
    </row>
    <row r="26" spans="1:10">
      <c r="A26" s="553">
        <v>6</v>
      </c>
      <c r="B26" s="553" t="s">
        <v>3</v>
      </c>
      <c r="C26" s="553">
        <v>28442</v>
      </c>
      <c r="D26" s="572"/>
      <c r="E26" s="573" t="s">
        <v>43</v>
      </c>
      <c r="F26" s="574">
        <f>市川町!O$43</f>
        <v>19.443564612041971</v>
      </c>
      <c r="G26" s="574">
        <f>市川町!O$44</f>
        <v>14.845447192214754</v>
      </c>
      <c r="H26" s="574">
        <f>市川町!O$45</f>
        <v>4.5981174198272168</v>
      </c>
      <c r="I26" s="574">
        <f>市川町!O$46</f>
        <v>80.636567382388677</v>
      </c>
      <c r="J26" s="574">
        <f>市川町!O$47</f>
        <v>76.038449962561458</v>
      </c>
    </row>
    <row r="27" spans="1:10">
      <c r="A27" s="553">
        <v>6</v>
      </c>
      <c r="B27" s="553" t="s">
        <v>3</v>
      </c>
      <c r="C27" s="553">
        <v>28443</v>
      </c>
      <c r="D27" s="572"/>
      <c r="E27" s="573" t="s">
        <v>44</v>
      </c>
      <c r="F27" s="574">
        <f>福崎町!O$43</f>
        <v>20.225997145997908</v>
      </c>
      <c r="G27" s="574">
        <f>福崎町!O$44</f>
        <v>14.9503166441452</v>
      </c>
      <c r="H27" s="574">
        <f>福崎町!O$45</f>
        <v>5.2756805018527082</v>
      </c>
      <c r="I27" s="574">
        <f>福崎町!O$46</f>
        <v>81.651821964972441</v>
      </c>
      <c r="J27" s="574">
        <f>福崎町!O$47</f>
        <v>76.376141463119737</v>
      </c>
    </row>
    <row r="28" spans="1:10">
      <c r="A28" s="553">
        <v>6</v>
      </c>
      <c r="B28" s="553" t="s">
        <v>3</v>
      </c>
      <c r="C28" s="553">
        <v>28446</v>
      </c>
      <c r="D28" s="575"/>
      <c r="E28" s="576" t="s">
        <v>45</v>
      </c>
      <c r="F28" s="577">
        <f>神河町!O$43</f>
        <v>19.900368353099214</v>
      </c>
      <c r="G28" s="577">
        <f>神河町!O$44</f>
        <v>14.633086913334788</v>
      </c>
      <c r="H28" s="577">
        <f>神河町!O$45</f>
        <v>5.2672814397644263</v>
      </c>
      <c r="I28" s="577">
        <f>神河町!O$46</f>
        <v>81.905160790694183</v>
      </c>
      <c r="J28" s="577">
        <f>神河町!O$47</f>
        <v>76.637879350929751</v>
      </c>
    </row>
    <row r="29" spans="1:10">
      <c r="A29" s="553">
        <v>7</v>
      </c>
      <c r="B29" s="553" t="s">
        <v>15</v>
      </c>
      <c r="C29" s="553">
        <v>28208</v>
      </c>
      <c r="D29" s="569" t="s">
        <v>209</v>
      </c>
      <c r="E29" s="570" t="s">
        <v>14</v>
      </c>
      <c r="F29" s="571">
        <f>相生市!O$43</f>
        <v>19.586698336416017</v>
      </c>
      <c r="G29" s="571">
        <f>相生市!O$44</f>
        <v>15.154697529547976</v>
      </c>
      <c r="H29" s="571">
        <f>相生市!O$45</f>
        <v>4.4320008068680412</v>
      </c>
      <c r="I29" s="571">
        <f>相生市!O$46</f>
        <v>81.768467883153377</v>
      </c>
      <c r="J29" s="571">
        <f>相生市!O$47</f>
        <v>77.336467076285331</v>
      </c>
    </row>
    <row r="30" spans="1:10">
      <c r="A30" s="553">
        <v>7</v>
      </c>
      <c r="B30" s="553" t="s">
        <v>15</v>
      </c>
      <c r="C30" s="553">
        <v>28212</v>
      </c>
      <c r="D30" s="572"/>
      <c r="E30" s="573" t="s">
        <v>19</v>
      </c>
      <c r="F30" s="574">
        <f>赤穂市!O$43</f>
        <v>19.283388721589112</v>
      </c>
      <c r="G30" s="574">
        <f>赤穂市!O$44</f>
        <v>14.986021682902823</v>
      </c>
      <c r="H30" s="574">
        <f>赤穂市!O$45</f>
        <v>4.2973670386862892</v>
      </c>
      <c r="I30" s="574">
        <f>赤穂市!O$46</f>
        <v>81.145098797049684</v>
      </c>
      <c r="J30" s="574">
        <f>赤穂市!O$47</f>
        <v>76.847731758363395</v>
      </c>
    </row>
    <row r="31" spans="1:10">
      <c r="A31" s="553">
        <v>7</v>
      </c>
      <c r="B31" s="553" t="s">
        <v>15</v>
      </c>
      <c r="C31" s="553">
        <v>28227</v>
      </c>
      <c r="D31" s="572"/>
      <c r="E31" s="573" t="s">
        <v>36</v>
      </c>
      <c r="F31" s="574">
        <f>宍粟市!O$43</f>
        <v>18.748792258955898</v>
      </c>
      <c r="G31" s="574">
        <f>宍粟市!O$44</f>
        <v>14.986159831097643</v>
      </c>
      <c r="H31" s="574">
        <f>宍粟市!O$45</f>
        <v>3.7626324278582555</v>
      </c>
      <c r="I31" s="574">
        <f>宍粟市!O$46</f>
        <v>79.815804879472353</v>
      </c>
      <c r="J31" s="574">
        <f>宍粟市!O$47</f>
        <v>76.053172451614103</v>
      </c>
    </row>
    <row r="32" spans="1:10">
      <c r="A32" s="553">
        <v>7</v>
      </c>
      <c r="B32" s="553" t="s">
        <v>15</v>
      </c>
      <c r="C32" s="553">
        <v>28229</v>
      </c>
      <c r="D32" s="572"/>
      <c r="E32" s="573" t="s">
        <v>38</v>
      </c>
      <c r="F32" s="574">
        <f>たつの市!O$43</f>
        <v>18.758343146417527</v>
      </c>
      <c r="G32" s="574">
        <f>たつの市!O$44</f>
        <v>14.64525065919837</v>
      </c>
      <c r="H32" s="574">
        <f>たつの市!O$45</f>
        <v>4.1130924872191574</v>
      </c>
      <c r="I32" s="574">
        <f>たつの市!O$46</f>
        <v>79.202751844292337</v>
      </c>
      <c r="J32" s="574">
        <f>たつの市!O$47</f>
        <v>75.089659357073174</v>
      </c>
    </row>
    <row r="33" spans="1:10">
      <c r="A33" s="553">
        <v>7</v>
      </c>
      <c r="B33" s="553" t="s">
        <v>15</v>
      </c>
      <c r="C33" s="553">
        <v>28464</v>
      </c>
      <c r="D33" s="572"/>
      <c r="E33" s="573" t="s">
        <v>46</v>
      </c>
      <c r="F33" s="574">
        <f>太子町!O$43</f>
        <v>20.008676302483376</v>
      </c>
      <c r="G33" s="574">
        <f>太子町!O$44</f>
        <v>14.803678711281771</v>
      </c>
      <c r="H33" s="574">
        <f>太子町!O$45</f>
        <v>5.2049975912016055</v>
      </c>
      <c r="I33" s="574">
        <f>太子町!O$46</f>
        <v>81.062051827173136</v>
      </c>
      <c r="J33" s="574">
        <f>太子町!O$47</f>
        <v>75.857054235971532</v>
      </c>
    </row>
    <row r="34" spans="1:10">
      <c r="A34" s="553">
        <v>7</v>
      </c>
      <c r="B34" s="553" t="s">
        <v>15</v>
      </c>
      <c r="C34" s="553">
        <v>28481</v>
      </c>
      <c r="D34" s="572"/>
      <c r="E34" s="573" t="s">
        <v>47</v>
      </c>
      <c r="F34" s="574">
        <f>上郡町!O$43</f>
        <v>19.248712210476587</v>
      </c>
      <c r="G34" s="574">
        <f>上郡町!O$44</f>
        <v>15.036805079677251</v>
      </c>
      <c r="H34" s="574">
        <f>上郡町!O$45</f>
        <v>4.2119071307993359</v>
      </c>
      <c r="I34" s="574">
        <f>上郡町!O$46</f>
        <v>81.565168082898367</v>
      </c>
      <c r="J34" s="574">
        <f>上郡町!O$47</f>
        <v>77.353260952099035</v>
      </c>
    </row>
    <row r="35" spans="1:10">
      <c r="A35" s="553">
        <v>7</v>
      </c>
      <c r="B35" s="553" t="s">
        <v>15</v>
      </c>
      <c r="C35" s="553">
        <v>28501</v>
      </c>
      <c r="D35" s="575"/>
      <c r="E35" s="576" t="s">
        <v>48</v>
      </c>
      <c r="F35" s="577">
        <f>佐用町!O$43</f>
        <v>19.299526203853073</v>
      </c>
      <c r="G35" s="577">
        <f>佐用町!O$44</f>
        <v>15.486816095546144</v>
      </c>
      <c r="H35" s="577">
        <f>佐用町!O$45</f>
        <v>3.8127101083069288</v>
      </c>
      <c r="I35" s="577">
        <f>佐用町!O$46</f>
        <v>79.813838945415853</v>
      </c>
      <c r="J35" s="577">
        <f>佐用町!O$47</f>
        <v>76.001128837108922</v>
      </c>
    </row>
    <row r="36" spans="1:10">
      <c r="A36" s="553">
        <v>8</v>
      </c>
      <c r="B36" s="553" t="s">
        <v>17</v>
      </c>
      <c r="C36" s="553">
        <v>28209</v>
      </c>
      <c r="D36" s="569" t="s">
        <v>210</v>
      </c>
      <c r="E36" s="570" t="s">
        <v>16</v>
      </c>
      <c r="F36" s="571">
        <f>豊岡市!O$43</f>
        <v>19.496350111492589</v>
      </c>
      <c r="G36" s="571">
        <f>豊岡市!O$44</f>
        <v>16.085480213603983</v>
      </c>
      <c r="H36" s="571">
        <f>豊岡市!O$45</f>
        <v>3.4108698978886061</v>
      </c>
      <c r="I36" s="571">
        <f>豊岡市!O$46</f>
        <v>79.623137195776167</v>
      </c>
      <c r="J36" s="571">
        <f>豊岡市!O$47</f>
        <v>76.212267297887564</v>
      </c>
    </row>
    <row r="37" spans="1:10">
      <c r="A37" s="553">
        <v>8</v>
      </c>
      <c r="B37" s="553" t="s">
        <v>17</v>
      </c>
      <c r="C37" s="553">
        <v>28222</v>
      </c>
      <c r="D37" s="572"/>
      <c r="E37" s="573" t="s">
        <v>31</v>
      </c>
      <c r="F37" s="574">
        <f>養父市!O$43</f>
        <v>19.675086540621681</v>
      </c>
      <c r="G37" s="574">
        <f>養父市!O$44</f>
        <v>16.063961664930979</v>
      </c>
      <c r="H37" s="574">
        <f>養父市!O$45</f>
        <v>3.6111248756907024</v>
      </c>
      <c r="I37" s="574">
        <f>養父市!O$46</f>
        <v>80.448197671295489</v>
      </c>
      <c r="J37" s="574">
        <f>養父市!O$47</f>
        <v>76.837072795604783</v>
      </c>
    </row>
    <row r="38" spans="1:10">
      <c r="A38" s="553">
        <v>8</v>
      </c>
      <c r="B38" s="553" t="s">
        <v>17</v>
      </c>
      <c r="C38" s="553">
        <v>28225</v>
      </c>
      <c r="D38" s="572"/>
      <c r="E38" s="573" t="s">
        <v>34</v>
      </c>
      <c r="F38" s="574">
        <f>朝来市!O$43</f>
        <v>19.71608332980691</v>
      </c>
      <c r="G38" s="574">
        <f>朝来市!O$44</f>
        <v>16.523149139808531</v>
      </c>
      <c r="H38" s="574">
        <f>朝来市!O$45</f>
        <v>3.192934189998379</v>
      </c>
      <c r="I38" s="574">
        <f>朝来市!O$46</f>
        <v>81.11951882552205</v>
      </c>
      <c r="J38" s="574">
        <f>朝来市!O$47</f>
        <v>77.926584635523668</v>
      </c>
    </row>
    <row r="39" spans="1:10">
      <c r="A39" s="553">
        <v>8</v>
      </c>
      <c r="B39" s="553" t="s">
        <v>17</v>
      </c>
      <c r="C39" s="553">
        <v>28585</v>
      </c>
      <c r="D39" s="572"/>
      <c r="E39" s="573" t="s">
        <v>49</v>
      </c>
      <c r="F39" s="574">
        <f>香美町!O$43</f>
        <v>19.130642790025639</v>
      </c>
      <c r="G39" s="574">
        <f>香美町!O$44</f>
        <v>16.271895754632496</v>
      </c>
      <c r="H39" s="574">
        <f>香美町!O$45</f>
        <v>2.8587470353931437</v>
      </c>
      <c r="I39" s="574">
        <f>香美町!O$46</f>
        <v>79.858828604877303</v>
      </c>
      <c r="J39" s="574">
        <f>香美町!O$47</f>
        <v>77.000081569484166</v>
      </c>
    </row>
    <row r="40" spans="1:10">
      <c r="A40" s="553">
        <v>8</v>
      </c>
      <c r="B40" s="553" t="s">
        <v>17</v>
      </c>
      <c r="C40" s="553">
        <v>28586</v>
      </c>
      <c r="D40" s="575"/>
      <c r="E40" s="576" t="s">
        <v>50</v>
      </c>
      <c r="F40" s="577">
        <f>新温泉町!O$43</f>
        <v>19.098075451975465</v>
      </c>
      <c r="G40" s="577">
        <f>新温泉町!O$44</f>
        <v>15.771195761199394</v>
      </c>
      <c r="H40" s="577">
        <f>新温泉町!O$45</f>
        <v>3.3268796907760709</v>
      </c>
      <c r="I40" s="577">
        <f>新温泉町!O$46</f>
        <v>80.607421295830648</v>
      </c>
      <c r="J40" s="577">
        <f>新温泉町!O$47</f>
        <v>77.28054160505458</v>
      </c>
    </row>
    <row r="41" spans="1:10">
      <c r="A41" s="553">
        <v>9</v>
      </c>
      <c r="B41" s="553" t="s">
        <v>30</v>
      </c>
      <c r="C41" s="553">
        <v>28221</v>
      </c>
      <c r="D41" s="569" t="s">
        <v>211</v>
      </c>
      <c r="E41" s="570" t="s">
        <v>29</v>
      </c>
      <c r="F41" s="571">
        <f>篠山市!O$43</f>
        <v>19.674122689249732</v>
      </c>
      <c r="G41" s="571">
        <f>篠山市!O$44</f>
        <v>16.079199243958641</v>
      </c>
      <c r="H41" s="571">
        <f>篠山市!O$45</f>
        <v>3.5949234452910908</v>
      </c>
      <c r="I41" s="571">
        <f>篠山市!O$46</f>
        <v>80.473974651602234</v>
      </c>
      <c r="J41" s="571">
        <f>篠山市!O$47</f>
        <v>76.879051206311146</v>
      </c>
    </row>
    <row r="42" spans="1:10">
      <c r="A42" s="553">
        <v>9</v>
      </c>
      <c r="B42" s="553" t="s">
        <v>30</v>
      </c>
      <c r="C42" s="553">
        <v>28223</v>
      </c>
      <c r="D42" s="575"/>
      <c r="E42" s="576" t="s">
        <v>32</v>
      </c>
      <c r="F42" s="577">
        <f>丹波市!O$43</f>
        <v>19.733430146712191</v>
      </c>
      <c r="G42" s="577">
        <f>丹波市!O$44</f>
        <v>16.155282755879732</v>
      </c>
      <c r="H42" s="577">
        <f>丹波市!O$45</f>
        <v>3.5781473908324593</v>
      </c>
      <c r="I42" s="577">
        <f>丹波市!O$46</f>
        <v>79.556601439734294</v>
      </c>
      <c r="J42" s="577">
        <f>丹波市!O$47</f>
        <v>75.978454048901838</v>
      </c>
    </row>
    <row r="43" spans="1:10">
      <c r="A43" s="553">
        <v>10</v>
      </c>
      <c r="B43" s="553" t="s">
        <v>10</v>
      </c>
      <c r="C43" s="553">
        <v>28205</v>
      </c>
      <c r="D43" s="569" t="s">
        <v>212</v>
      </c>
      <c r="E43" s="570" t="s">
        <v>9</v>
      </c>
      <c r="F43" s="571">
        <f>洲本市!O$43</f>
        <v>19.237167266618155</v>
      </c>
      <c r="G43" s="571">
        <f>洲本市!O$44</f>
        <v>15.601096153461871</v>
      </c>
      <c r="H43" s="571">
        <f>洲本市!O$45</f>
        <v>3.6360711131562837</v>
      </c>
      <c r="I43" s="571">
        <f>洲本市!O$46</f>
        <v>80.81735255927363</v>
      </c>
      <c r="J43" s="571">
        <f>洲本市!O$47</f>
        <v>77.181281446117339</v>
      </c>
    </row>
    <row r="44" spans="1:10">
      <c r="A44" s="553">
        <v>10</v>
      </c>
      <c r="B44" s="553" t="s">
        <v>10</v>
      </c>
      <c r="C44" s="553">
        <v>28224</v>
      </c>
      <c r="D44" s="572"/>
      <c r="E44" s="573" t="s">
        <v>33</v>
      </c>
      <c r="F44" s="574">
        <f>南あわじ市!O$43</f>
        <v>19.521547026212055</v>
      </c>
      <c r="G44" s="574">
        <f>南あわじ市!O$44</f>
        <v>15.959600160727485</v>
      </c>
      <c r="H44" s="574">
        <f>南あわじ市!O$45</f>
        <v>3.5619468654845701</v>
      </c>
      <c r="I44" s="574">
        <f>南あわじ市!O$46</f>
        <v>79.835250370693117</v>
      </c>
      <c r="J44" s="574">
        <f>南あわじ市!O$47</f>
        <v>76.273303505208546</v>
      </c>
    </row>
    <row r="45" spans="1:10">
      <c r="A45" s="553">
        <v>10</v>
      </c>
      <c r="B45" s="553" t="s">
        <v>10</v>
      </c>
      <c r="C45" s="553">
        <v>28226</v>
      </c>
      <c r="D45" s="575"/>
      <c r="E45" s="576" t="s">
        <v>35</v>
      </c>
      <c r="F45" s="577">
        <f>淡路市!O$43</f>
        <v>18.80063109930607</v>
      </c>
      <c r="G45" s="577">
        <f>淡路市!O$44</f>
        <v>15.484775960188145</v>
      </c>
      <c r="H45" s="577">
        <f>淡路市!O$45</f>
        <v>3.3158551391179252</v>
      </c>
      <c r="I45" s="577">
        <f>淡路市!O$46</f>
        <v>79.665947922913347</v>
      </c>
      <c r="J45" s="577">
        <f>淡路市!O$47</f>
        <v>76.350092783795418</v>
      </c>
    </row>
    <row r="46" spans="1:10">
      <c r="D46" s="578" t="s">
        <v>821</v>
      </c>
      <c r="E46" s="579"/>
      <c r="F46" s="571">
        <f>神戸市!O$43</f>
        <v>19.761862478219665</v>
      </c>
      <c r="G46" s="571">
        <f>神戸市!O$44</f>
        <v>15.598237595998764</v>
      </c>
      <c r="H46" s="571">
        <f>神戸市!O$45</f>
        <v>4.1636248822209012</v>
      </c>
      <c r="I46" s="571">
        <f>神戸市!O$46</f>
        <v>81.146923589300386</v>
      </c>
      <c r="J46" s="571">
        <f>神戸市!O$47</f>
        <v>76.983298707079484</v>
      </c>
    </row>
    <row r="47" spans="1:10">
      <c r="D47" s="580" t="s">
        <v>186</v>
      </c>
      <c r="E47" s="581"/>
      <c r="F47" s="574">
        <f>阪神南!O$43</f>
        <v>19.732874731838084</v>
      </c>
      <c r="G47" s="574">
        <f>阪神南!O$44</f>
        <v>15.406681492007316</v>
      </c>
      <c r="H47" s="574">
        <f>阪神南!O$45</f>
        <v>4.3261932398307685</v>
      </c>
      <c r="I47" s="574">
        <f>阪神南!O$46</f>
        <v>81.23123997472068</v>
      </c>
      <c r="J47" s="574">
        <f>阪神南!O$47</f>
        <v>76.905046734889908</v>
      </c>
    </row>
    <row r="48" spans="1:10">
      <c r="D48" s="580" t="s">
        <v>187</v>
      </c>
      <c r="E48" s="581"/>
      <c r="F48" s="574">
        <f>阪神北!O$43</f>
        <v>20.651091778881067</v>
      </c>
      <c r="G48" s="574">
        <f>阪神北!O$44</f>
        <v>16.286694825184728</v>
      </c>
      <c r="H48" s="574">
        <f>阪神北!O$45</f>
        <v>4.364396953696339</v>
      </c>
      <c r="I48" s="574">
        <f>阪神北!O$46</f>
        <v>82.543596528907585</v>
      </c>
      <c r="J48" s="574">
        <f>阪神北!O$47</f>
        <v>78.179199575211243</v>
      </c>
    </row>
    <row r="49" spans="4:10">
      <c r="D49" s="580" t="s">
        <v>188</v>
      </c>
      <c r="E49" s="581"/>
      <c r="F49" s="574">
        <f>東播磨!O$43</f>
        <v>19.336148636646762</v>
      </c>
      <c r="G49" s="574">
        <f>東播磨!O$44</f>
        <v>14.945368204660666</v>
      </c>
      <c r="H49" s="574">
        <f>東播磨!O$45</f>
        <v>4.3907804319860961</v>
      </c>
      <c r="I49" s="574">
        <f>東播磨!O$46</f>
        <v>80.792721216671964</v>
      </c>
      <c r="J49" s="574">
        <f>東播磨!O$47</f>
        <v>76.401940784685863</v>
      </c>
    </row>
    <row r="50" spans="4:10">
      <c r="D50" s="580" t="s">
        <v>189</v>
      </c>
      <c r="E50" s="581"/>
      <c r="F50" s="574">
        <f>北播磨!O$43</f>
        <v>20.12825921190359</v>
      </c>
      <c r="G50" s="574">
        <f>北播磨!O$44</f>
        <v>15.815568647523301</v>
      </c>
      <c r="H50" s="574">
        <f>北播磨!O$45</f>
        <v>4.3126905643802882</v>
      </c>
      <c r="I50" s="574">
        <f>北播磨!O$46</f>
        <v>81.562194429153138</v>
      </c>
      <c r="J50" s="574">
        <f>北播磨!O$47</f>
        <v>77.249503864772848</v>
      </c>
    </row>
    <row r="51" spans="4:10">
      <c r="D51" s="580" t="s">
        <v>190</v>
      </c>
      <c r="E51" s="581"/>
      <c r="F51" s="574">
        <f>中播磨!O$43</f>
        <v>19.129436492249898</v>
      </c>
      <c r="G51" s="574">
        <f>中播磨!O$44</f>
        <v>14.734413389665114</v>
      </c>
      <c r="H51" s="574">
        <f>中播磨!O$45</f>
        <v>4.3950231025847835</v>
      </c>
      <c r="I51" s="574">
        <f>中播磨!O$46</f>
        <v>79.59927967079939</v>
      </c>
      <c r="J51" s="574">
        <f>中播磨!O$47</f>
        <v>75.204256568214603</v>
      </c>
    </row>
    <row r="52" spans="4:10">
      <c r="D52" s="580" t="s">
        <v>191</v>
      </c>
      <c r="E52" s="581"/>
      <c r="F52" s="574">
        <f>西播磨!O$43</f>
        <v>19.158299559091716</v>
      </c>
      <c r="G52" s="574">
        <f>西播磨!O$44</f>
        <v>15.101465010880119</v>
      </c>
      <c r="H52" s="574">
        <f>西播磨!O$45</f>
        <v>4.0568345482115973</v>
      </c>
      <c r="I52" s="574">
        <f>西播磨!O$46</f>
        <v>80.380969482543534</v>
      </c>
      <c r="J52" s="574">
        <f>西播磨!O$47</f>
        <v>76.324134934331937</v>
      </c>
    </row>
    <row r="53" spans="4:10">
      <c r="D53" s="580" t="s">
        <v>192</v>
      </c>
      <c r="E53" s="581"/>
      <c r="F53" s="574">
        <f>但馬!O$43</f>
        <v>19.476952574491222</v>
      </c>
      <c r="G53" s="574">
        <f>但馬!O$44</f>
        <v>16.165914892006477</v>
      </c>
      <c r="H53" s="574">
        <f>但馬!O$45</f>
        <v>3.3110376824847449</v>
      </c>
      <c r="I53" s="574">
        <f>但馬!O$46</f>
        <v>80.172236621952308</v>
      </c>
      <c r="J53" s="574">
        <f>但馬!O$47</f>
        <v>76.861198939467556</v>
      </c>
    </row>
    <row r="54" spans="4:10">
      <c r="D54" s="580" t="s">
        <v>193</v>
      </c>
      <c r="E54" s="581"/>
      <c r="F54" s="574">
        <f>丹波!O$43</f>
        <v>19.705656970678252</v>
      </c>
      <c r="G54" s="574">
        <f>丹波!O$44</f>
        <v>16.122146781025663</v>
      </c>
      <c r="H54" s="574">
        <f>丹波!O$45</f>
        <v>3.5835101896525892</v>
      </c>
      <c r="I54" s="574">
        <f>丹波!O$46</f>
        <v>80.44857319055582</v>
      </c>
      <c r="J54" s="574">
        <f>丹波!O$47</f>
        <v>76.865063000903234</v>
      </c>
    </row>
    <row r="55" spans="4:10">
      <c r="D55" s="582" t="s">
        <v>194</v>
      </c>
      <c r="E55" s="583"/>
      <c r="F55" s="577">
        <f>淡路!O$43</f>
        <v>19.193854457764143</v>
      </c>
      <c r="G55" s="577">
        <f>淡路!O$44</f>
        <v>15.692060459817972</v>
      </c>
      <c r="H55" s="577">
        <f>淡路!O$45</f>
        <v>3.5017939979461712</v>
      </c>
      <c r="I55" s="577">
        <f>淡路!O$46</f>
        <v>80.118396837515945</v>
      </c>
      <c r="J55" s="577">
        <f>淡路!O$47</f>
        <v>76.616602839569779</v>
      </c>
    </row>
    <row r="57" spans="4:10" s="584" customFormat="1">
      <c r="F57" s="585"/>
      <c r="G57" s="585"/>
      <c r="H57" s="585"/>
      <c r="I57" s="585"/>
      <c r="J57" s="585"/>
    </row>
  </sheetData>
  <mergeCells count="1">
    <mergeCell ref="D1:J1"/>
  </mergeCells>
  <phoneticPr fontId="2"/>
  <printOptions horizontalCentered="1"/>
  <pageMargins left="0.78740157480314965" right="0.78740157480314965" top="0.78740157480314965" bottom="0.78740157480314965" header="0.39370078740157483" footer="0.39370078740157483"/>
  <pageSetup paperSize="9" scale="9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128</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h27_29自立率1!AH7</f>
        <v>3413</v>
      </c>
      <c r="P3" s="243">
        <f>h27_29自立率1!AI7</f>
        <v>3838</v>
      </c>
      <c r="Q3" s="244">
        <f>SUM(O3:P3)</f>
        <v>7251</v>
      </c>
    </row>
    <row r="4" spans="1:17">
      <c r="A4" s="229"/>
      <c r="B4" s="229"/>
      <c r="C4" s="230" t="s">
        <v>1063</v>
      </c>
      <c r="D4" s="231" t="s">
        <v>106</v>
      </c>
      <c r="E4" s="232" t="s">
        <v>410</v>
      </c>
      <c r="F4" s="233"/>
      <c r="G4" s="233"/>
      <c r="H4" s="234"/>
      <c r="I4" s="229"/>
      <c r="J4" s="235" t="s">
        <v>97</v>
      </c>
      <c r="K4" s="235" t="s">
        <v>98</v>
      </c>
      <c r="L4" s="236"/>
      <c r="N4" s="418" t="s">
        <v>160</v>
      </c>
      <c r="O4" s="243">
        <f>h27_29自立率1!AH8</f>
        <v>2943</v>
      </c>
      <c r="P4" s="243">
        <f>h27_29自立率1!AI8</f>
        <v>3232</v>
      </c>
      <c r="Q4" s="244">
        <f>SUM(O4:P4)</f>
        <v>6175</v>
      </c>
    </row>
    <row r="5" spans="1:17">
      <c r="A5" s="219" t="s">
        <v>99</v>
      </c>
      <c r="B5" s="219" t="s">
        <v>85</v>
      </c>
      <c r="C5" s="262">
        <f>h26_h28死亡数!Z4</f>
        <v>4</v>
      </c>
      <c r="D5" s="263">
        <f>SUM(C5:C5)/3</f>
        <v>1.3333333333333333</v>
      </c>
      <c r="E5" s="264">
        <f>h27国調人口!Z4</f>
        <v>227</v>
      </c>
      <c r="F5" s="221">
        <f t="shared" ref="F5:F24" si="0">D5/E5</f>
        <v>5.8737151248164461E-3</v>
      </c>
      <c r="G5" s="261">
        <f>C53</f>
        <v>3.669724770642202E-3</v>
      </c>
      <c r="H5" s="220">
        <v>100000</v>
      </c>
      <c r="I5" s="220">
        <f t="shared" ref="I5:I24" si="1">H5-H6</f>
        <v>366.97247706422058</v>
      </c>
      <c r="J5" s="222">
        <f>H6+I5/2</f>
        <v>99816.513761467882</v>
      </c>
      <c r="K5" s="222">
        <f t="shared" ref="K5:K23" si="2">J5+K6</f>
        <v>8200689.9972412055</v>
      </c>
      <c r="L5" s="223">
        <f t="shared" ref="L5:L24" si="3">K5/H5</f>
        <v>82.006899972412057</v>
      </c>
      <c r="N5" s="418" t="s">
        <v>1022</v>
      </c>
      <c r="O5" s="243">
        <f>h27_29自立率1!AH9</f>
        <v>2141</v>
      </c>
      <c r="P5" s="243">
        <f>h27_29自立率1!AI9</f>
        <v>2224</v>
      </c>
      <c r="Q5" s="244">
        <f>SUM(O5:P5)</f>
        <v>4365</v>
      </c>
    </row>
    <row r="6" spans="1:17">
      <c r="B6" s="219" t="s">
        <v>86</v>
      </c>
      <c r="C6" s="262">
        <f>h26_h28死亡数!Z5</f>
        <v>0</v>
      </c>
      <c r="D6" s="263">
        <f t="shared" ref="D6:D24" si="4">SUM(C6:C6)/3</f>
        <v>0</v>
      </c>
      <c r="E6" s="264">
        <f>h27国調人口!Z5</f>
        <v>1074</v>
      </c>
      <c r="F6" s="221">
        <f t="shared" si="0"/>
        <v>0</v>
      </c>
      <c r="G6" s="221">
        <f>F6*4/(1+2*F6)</f>
        <v>0</v>
      </c>
      <c r="H6" s="220">
        <f t="shared" ref="H6:H24" si="5">(1-G5)*H5</f>
        <v>99633.027522935779</v>
      </c>
      <c r="I6" s="220">
        <f t="shared" si="1"/>
        <v>0</v>
      </c>
      <c r="J6" s="222">
        <f>(H7+I6/2)*4</f>
        <v>398532.11009174312</v>
      </c>
      <c r="K6" s="222">
        <f t="shared" si="2"/>
        <v>8100873.4834797373</v>
      </c>
      <c r="L6" s="223">
        <f t="shared" si="3"/>
        <v>81.307109548737699</v>
      </c>
      <c r="N6" s="418" t="s">
        <v>1023</v>
      </c>
      <c r="O6" s="243">
        <f>h27_29自立率1!AH10</f>
        <v>2466</v>
      </c>
      <c r="P6" s="243">
        <f>h27_29自立率1!AI10</f>
        <v>4294</v>
      </c>
      <c r="Q6" s="244">
        <f>SUM(O6:P6)</f>
        <v>6760</v>
      </c>
    </row>
    <row r="7" spans="1:17">
      <c r="B7" s="219" t="s">
        <v>84</v>
      </c>
      <c r="C7" s="262">
        <f>h26_h28死亡数!Z6</f>
        <v>0</v>
      </c>
      <c r="D7" s="263">
        <f t="shared" si="4"/>
        <v>0</v>
      </c>
      <c r="E7" s="264">
        <f>h27国調人口!Z6</f>
        <v>1527</v>
      </c>
      <c r="F7" s="221">
        <f t="shared" si="0"/>
        <v>0</v>
      </c>
      <c r="G7" s="221">
        <f t="shared" ref="G7:G24" si="6">F7*5/(1+2.5*F7)</f>
        <v>0</v>
      </c>
      <c r="H7" s="220">
        <f t="shared" si="5"/>
        <v>99633.027522935779</v>
      </c>
      <c r="I7" s="220">
        <f t="shared" si="1"/>
        <v>0</v>
      </c>
      <c r="J7" s="222">
        <f t="shared" ref="J7:J23" si="7">(H8+I7/2)*5</f>
        <v>498165.13761467888</v>
      </c>
      <c r="K7" s="222">
        <f t="shared" si="2"/>
        <v>7702341.3733879942</v>
      </c>
      <c r="L7" s="223">
        <f t="shared" si="3"/>
        <v>77.307109548737699</v>
      </c>
      <c r="N7" s="418" t="s">
        <v>62</v>
      </c>
      <c r="O7" s="237">
        <f>SUM(O3:O6)</f>
        <v>10963</v>
      </c>
      <c r="P7" s="237">
        <f t="shared" ref="P7:Q7" si="8">SUM(P3:P6)</f>
        <v>13588</v>
      </c>
      <c r="Q7" s="237">
        <f t="shared" si="8"/>
        <v>24551</v>
      </c>
    </row>
    <row r="8" spans="1:17">
      <c r="B8" s="219" t="s">
        <v>65</v>
      </c>
      <c r="C8" s="262">
        <f>h26_h28死亡数!Z7</f>
        <v>2</v>
      </c>
      <c r="D8" s="263">
        <f t="shared" si="4"/>
        <v>0.66666666666666663</v>
      </c>
      <c r="E8" s="264">
        <f>h27国調人口!Z7</f>
        <v>1771</v>
      </c>
      <c r="F8" s="221">
        <f t="shared" si="0"/>
        <v>3.7643515904385469E-4</v>
      </c>
      <c r="G8" s="221">
        <f t="shared" si="6"/>
        <v>1.8804061677322301E-3</v>
      </c>
      <c r="H8" s="220">
        <f t="shared" si="5"/>
        <v>99633.027522935779</v>
      </c>
      <c r="I8" s="220">
        <f t="shared" si="1"/>
        <v>187.35055946395732</v>
      </c>
      <c r="J8" s="222">
        <f t="shared" si="7"/>
        <v>497696.76121601899</v>
      </c>
      <c r="K8" s="222">
        <f t="shared" si="2"/>
        <v>7204176.2357733157</v>
      </c>
      <c r="L8" s="223">
        <f t="shared" si="3"/>
        <v>72.307109548737699</v>
      </c>
      <c r="N8" s="479" t="s">
        <v>161</v>
      </c>
      <c r="O8" s="479"/>
      <c r="P8" s="479"/>
      <c r="Q8" s="479"/>
    </row>
    <row r="9" spans="1:17">
      <c r="B9" s="219" t="s">
        <v>66</v>
      </c>
      <c r="C9" s="262">
        <f>h26_h28死亡数!Z8</f>
        <v>2</v>
      </c>
      <c r="D9" s="263">
        <f t="shared" si="4"/>
        <v>0.66666666666666663</v>
      </c>
      <c r="E9" s="264">
        <f>h27国調人口!Z8</f>
        <v>1880</v>
      </c>
      <c r="F9" s="221">
        <f t="shared" si="0"/>
        <v>3.5460992907801415E-4</v>
      </c>
      <c r="G9" s="221">
        <f t="shared" si="6"/>
        <v>1.7714791851195749E-3</v>
      </c>
      <c r="H9" s="220">
        <f t="shared" si="5"/>
        <v>99445.676963471822</v>
      </c>
      <c r="I9" s="220">
        <f t="shared" si="1"/>
        <v>176.16594679091941</v>
      </c>
      <c r="J9" s="222">
        <f t="shared" si="7"/>
        <v>496787.96995038178</v>
      </c>
      <c r="K9" s="222">
        <f t="shared" si="2"/>
        <v>6706479.4745572964</v>
      </c>
      <c r="L9" s="223">
        <f t="shared" si="3"/>
        <v>67.438622565973446</v>
      </c>
      <c r="N9" s="418" t="s">
        <v>158</v>
      </c>
      <c r="O9" s="237" t="s">
        <v>122</v>
      </c>
      <c r="P9" s="237" t="s">
        <v>123</v>
      </c>
      <c r="Q9" s="237" t="s">
        <v>62</v>
      </c>
    </row>
    <row r="10" spans="1:17">
      <c r="B10" s="219" t="s">
        <v>67</v>
      </c>
      <c r="C10" s="262">
        <f>h26_h28死亡数!Z9</f>
        <v>2</v>
      </c>
      <c r="D10" s="263">
        <f t="shared" si="4"/>
        <v>0.66666666666666663</v>
      </c>
      <c r="E10" s="264">
        <f>h27国調人口!Z9</f>
        <v>1532</v>
      </c>
      <c r="F10" s="221">
        <f t="shared" si="0"/>
        <v>4.351610095735422E-4</v>
      </c>
      <c r="G10" s="221">
        <f t="shared" si="6"/>
        <v>2.1734405564007822E-3</v>
      </c>
      <c r="H10" s="220">
        <f t="shared" si="5"/>
        <v>99269.511016680903</v>
      </c>
      <c r="I10" s="220">
        <f t="shared" si="1"/>
        <v>215.75638125772821</v>
      </c>
      <c r="J10" s="222">
        <f t="shared" si="7"/>
        <v>495808.16413026018</v>
      </c>
      <c r="K10" s="222">
        <f t="shared" si="2"/>
        <v>6209691.5046069147</v>
      </c>
      <c r="L10" s="223">
        <f t="shared" si="3"/>
        <v>62.55386413219523</v>
      </c>
      <c r="N10" s="418" t="s">
        <v>159</v>
      </c>
      <c r="O10" s="243">
        <f>h27_29自立率1!AH21</f>
        <v>60</v>
      </c>
      <c r="P10" s="243">
        <f>h27_29自立率1!AI21</f>
        <v>47</v>
      </c>
      <c r="Q10" s="244">
        <f>SUM(O10:P10)</f>
        <v>107</v>
      </c>
    </row>
    <row r="11" spans="1:17">
      <c r="B11" s="219" t="s">
        <v>68</v>
      </c>
      <c r="C11" s="262">
        <f>h26_h28死亡数!Z10</f>
        <v>1</v>
      </c>
      <c r="D11" s="263">
        <f t="shared" si="4"/>
        <v>0.33333333333333331</v>
      </c>
      <c r="E11" s="264">
        <f>h27国調人口!Z10</f>
        <v>1587</v>
      </c>
      <c r="F11" s="221">
        <f t="shared" si="0"/>
        <v>2.1003990758244065E-4</v>
      </c>
      <c r="G11" s="221">
        <f t="shared" si="6"/>
        <v>1.0496483677967881E-3</v>
      </c>
      <c r="H11" s="220">
        <f t="shared" si="5"/>
        <v>99053.754635423174</v>
      </c>
      <c r="I11" s="220">
        <f t="shared" si="1"/>
        <v>103.97161187720485</v>
      </c>
      <c r="J11" s="222">
        <f t="shared" si="7"/>
        <v>495008.84414742287</v>
      </c>
      <c r="K11" s="222">
        <f t="shared" si="2"/>
        <v>5713883.3404766545</v>
      </c>
      <c r="L11" s="223">
        <f t="shared" si="3"/>
        <v>57.684671939061261</v>
      </c>
      <c r="N11" s="418" t="s">
        <v>160</v>
      </c>
      <c r="O11" s="243">
        <f>h27_29自立率1!AH22</f>
        <v>104</v>
      </c>
      <c r="P11" s="243">
        <f>h27_29自立率1!AI22</f>
        <v>80</v>
      </c>
      <c r="Q11" s="244">
        <f>SUM(O11:P11)</f>
        <v>184</v>
      </c>
    </row>
    <row r="12" spans="1:17">
      <c r="B12" s="219" t="s">
        <v>69</v>
      </c>
      <c r="C12" s="262">
        <f>h26_h28死亡数!Z11</f>
        <v>5</v>
      </c>
      <c r="D12" s="263">
        <f t="shared" si="4"/>
        <v>1.6666666666666667</v>
      </c>
      <c r="E12" s="264">
        <f>h27国調人口!Z11</f>
        <v>1857</v>
      </c>
      <c r="F12" s="221">
        <f t="shared" si="0"/>
        <v>8.9750493627714959E-4</v>
      </c>
      <c r="G12" s="221">
        <f t="shared" si="6"/>
        <v>4.4774782842303225E-3</v>
      </c>
      <c r="H12" s="220">
        <f t="shared" si="5"/>
        <v>98949.78302354597</v>
      </c>
      <c r="I12" s="220">
        <f t="shared" si="1"/>
        <v>443.04550471722905</v>
      </c>
      <c r="J12" s="222">
        <f t="shared" si="7"/>
        <v>493641.30135593674</v>
      </c>
      <c r="K12" s="222">
        <f t="shared" si="2"/>
        <v>5218874.4963292312</v>
      </c>
      <c r="L12" s="223">
        <f t="shared" si="3"/>
        <v>52.742657304133289</v>
      </c>
      <c r="N12" s="418" t="s">
        <v>1022</v>
      </c>
      <c r="O12" s="243">
        <f>h27_29自立率1!AH23</f>
        <v>413</v>
      </c>
      <c r="P12" s="243">
        <f>h27_29自立率1!AI23</f>
        <v>112</v>
      </c>
      <c r="Q12" s="244">
        <f>SUM(O12:P12)</f>
        <v>525</v>
      </c>
    </row>
    <row r="13" spans="1:17">
      <c r="B13" s="219" t="s">
        <v>70</v>
      </c>
      <c r="C13" s="262">
        <f>h26_h28死亡数!Z12</f>
        <v>6</v>
      </c>
      <c r="D13" s="263">
        <f t="shared" si="4"/>
        <v>2</v>
      </c>
      <c r="E13" s="264">
        <f>h27国調人口!Z12</f>
        <v>2220</v>
      </c>
      <c r="F13" s="221">
        <f t="shared" si="0"/>
        <v>9.0090090090090091E-4</v>
      </c>
      <c r="G13" s="221">
        <f t="shared" si="6"/>
        <v>4.4943820224719096E-3</v>
      </c>
      <c r="H13" s="220">
        <f t="shared" si="5"/>
        <v>98506.737518828741</v>
      </c>
      <c r="I13" s="220">
        <f t="shared" si="1"/>
        <v>442.72691019698686</v>
      </c>
      <c r="J13" s="222">
        <f t="shared" si="7"/>
        <v>491426.8703186512</v>
      </c>
      <c r="K13" s="222">
        <f t="shared" si="2"/>
        <v>4725233.1949732946</v>
      </c>
      <c r="L13" s="223">
        <f t="shared" si="3"/>
        <v>47.968629496739808</v>
      </c>
      <c r="N13" s="418" t="s">
        <v>1023</v>
      </c>
      <c r="O13" s="243">
        <f>h27_29自立率1!AH24</f>
        <v>1138</v>
      </c>
      <c r="P13" s="243">
        <f>h27_29自立率1!AI24</f>
        <v>1177</v>
      </c>
      <c r="Q13" s="244">
        <f>SUM(O13:P13)</f>
        <v>2315</v>
      </c>
    </row>
    <row r="14" spans="1:17">
      <c r="B14" s="219" t="s">
        <v>71</v>
      </c>
      <c r="C14" s="262">
        <f>h26_h28死亡数!Z13</f>
        <v>15</v>
      </c>
      <c r="D14" s="263">
        <f t="shared" si="4"/>
        <v>5</v>
      </c>
      <c r="E14" s="264">
        <f>h27国調人口!Z13</f>
        <v>2759</v>
      </c>
      <c r="F14" s="221">
        <f t="shared" si="0"/>
        <v>1.8122508155128669E-3</v>
      </c>
      <c r="G14" s="221">
        <f t="shared" si="6"/>
        <v>9.0203860725239036E-3</v>
      </c>
      <c r="H14" s="220">
        <f t="shared" si="5"/>
        <v>98064.010608631754</v>
      </c>
      <c r="I14" s="220">
        <f t="shared" si="1"/>
        <v>884.57523550993938</v>
      </c>
      <c r="J14" s="222">
        <f t="shared" si="7"/>
        <v>488108.61495438393</v>
      </c>
      <c r="K14" s="222">
        <f t="shared" si="2"/>
        <v>4233806.3246546434</v>
      </c>
      <c r="L14" s="223">
        <f t="shared" si="3"/>
        <v>43.173905476409068</v>
      </c>
      <c r="N14" s="418" t="s">
        <v>62</v>
      </c>
      <c r="O14" s="237">
        <f>SUM(O10:O13)</f>
        <v>1715</v>
      </c>
      <c r="P14" s="237">
        <f t="shared" ref="P14:Q14" si="9">SUM(P10:P13)</f>
        <v>1416</v>
      </c>
      <c r="Q14" s="237">
        <f t="shared" si="9"/>
        <v>3131</v>
      </c>
    </row>
    <row r="15" spans="1:17">
      <c r="B15" s="219" t="s">
        <v>72</v>
      </c>
      <c r="C15" s="262">
        <f>h26_h28死亡数!Z14</f>
        <v>14</v>
      </c>
      <c r="D15" s="263">
        <f t="shared" si="4"/>
        <v>4.666666666666667</v>
      </c>
      <c r="E15" s="264">
        <f>h27国調人口!Z14</f>
        <v>2310</v>
      </c>
      <c r="F15" s="221">
        <f t="shared" si="0"/>
        <v>2.0202020202020202E-3</v>
      </c>
      <c r="G15" s="221">
        <f t="shared" si="6"/>
        <v>1.0050251256281407E-2</v>
      </c>
      <c r="H15" s="220">
        <f t="shared" si="5"/>
        <v>97179.435373121814</v>
      </c>
      <c r="I15" s="220">
        <f t="shared" si="1"/>
        <v>976.67774244344037</v>
      </c>
      <c r="J15" s="222">
        <f t="shared" si="7"/>
        <v>483455.48250950046</v>
      </c>
      <c r="K15" s="222">
        <f t="shared" si="2"/>
        <v>3745697.7097002594</v>
      </c>
      <c r="L15" s="223">
        <f t="shared" si="3"/>
        <v>38.544139460355993</v>
      </c>
      <c r="N15" s="479" t="s">
        <v>162</v>
      </c>
      <c r="O15" s="479"/>
      <c r="P15" s="479"/>
      <c r="Q15" s="479"/>
    </row>
    <row r="16" spans="1:17">
      <c r="B16" s="219" t="s">
        <v>73</v>
      </c>
      <c r="C16" s="262">
        <f>h26_h28死亡数!Z15</f>
        <v>12</v>
      </c>
      <c r="D16" s="263">
        <f t="shared" si="4"/>
        <v>4</v>
      </c>
      <c r="E16" s="264">
        <f>h27国調人口!Z15</f>
        <v>2202</v>
      </c>
      <c r="F16" s="221">
        <f t="shared" si="0"/>
        <v>1.8165304268846503E-3</v>
      </c>
      <c r="G16" s="221">
        <f t="shared" si="6"/>
        <v>9.0415913200723314E-3</v>
      </c>
      <c r="H16" s="220">
        <f t="shared" si="5"/>
        <v>96202.757630678374</v>
      </c>
      <c r="I16" s="220">
        <f t="shared" si="1"/>
        <v>869.82601836055983</v>
      </c>
      <c r="J16" s="222">
        <f t="shared" si="7"/>
        <v>478839.22310749046</v>
      </c>
      <c r="K16" s="222">
        <f t="shared" si="2"/>
        <v>3262242.227190759</v>
      </c>
      <c r="L16" s="223">
        <f t="shared" si="3"/>
        <v>33.910069810207325</v>
      </c>
      <c r="N16" s="418" t="s">
        <v>158</v>
      </c>
      <c r="O16" s="237" t="s">
        <v>122</v>
      </c>
      <c r="P16" s="237" t="s">
        <v>123</v>
      </c>
      <c r="Q16" s="237" t="s">
        <v>62</v>
      </c>
    </row>
    <row r="17" spans="1:17">
      <c r="B17" s="219" t="s">
        <v>74</v>
      </c>
      <c r="C17" s="262">
        <f>h26_h28死亡数!Z16</f>
        <v>27</v>
      </c>
      <c r="D17" s="263">
        <f t="shared" si="4"/>
        <v>9</v>
      </c>
      <c r="E17" s="264">
        <f>h27国調人口!Z16</f>
        <v>2280</v>
      </c>
      <c r="F17" s="221">
        <f t="shared" si="0"/>
        <v>3.9473684210526317E-3</v>
      </c>
      <c r="G17" s="221">
        <f t="shared" si="6"/>
        <v>1.9543973941368076E-2</v>
      </c>
      <c r="H17" s="220">
        <f t="shared" si="5"/>
        <v>95332.931612317814</v>
      </c>
      <c r="I17" s="220">
        <f t="shared" si="1"/>
        <v>1863.184331185359</v>
      </c>
      <c r="J17" s="222">
        <f t="shared" si="7"/>
        <v>472006.69723362569</v>
      </c>
      <c r="K17" s="222">
        <f t="shared" si="2"/>
        <v>2783403.0040832688</v>
      </c>
      <c r="L17" s="223">
        <f t="shared" si="3"/>
        <v>29.196658038402649</v>
      </c>
      <c r="N17" s="418" t="s">
        <v>159</v>
      </c>
      <c r="O17" s="253">
        <f t="shared" ref="O17:Q20" si="10">O10/O3</f>
        <v>1.7579841781423966E-2</v>
      </c>
      <c r="P17" s="253">
        <f t="shared" si="10"/>
        <v>1.2245961438249088E-2</v>
      </c>
      <c r="Q17" s="253">
        <f t="shared" si="10"/>
        <v>1.4756585298579506E-2</v>
      </c>
    </row>
    <row r="18" spans="1:17">
      <c r="B18" s="219" t="s">
        <v>75</v>
      </c>
      <c r="C18" s="262">
        <f>h26_h28死亡数!Z17</f>
        <v>68</v>
      </c>
      <c r="D18" s="263">
        <f t="shared" si="4"/>
        <v>22.666666666666668</v>
      </c>
      <c r="E18" s="264">
        <f>h27国調人口!Z17</f>
        <v>2872</v>
      </c>
      <c r="F18" s="221">
        <f t="shared" si="0"/>
        <v>7.892293407613743E-3</v>
      </c>
      <c r="G18" s="221">
        <f t="shared" si="6"/>
        <v>3.8697928522649673E-2</v>
      </c>
      <c r="H18" s="220">
        <f t="shared" si="5"/>
        <v>93469.747281132455</v>
      </c>
      <c r="I18" s="220">
        <f t="shared" si="1"/>
        <v>3617.0855993153964</v>
      </c>
      <c r="J18" s="222">
        <f t="shared" si="7"/>
        <v>458306.02240737382</v>
      </c>
      <c r="K18" s="222">
        <f t="shared" si="2"/>
        <v>2311396.3068496431</v>
      </c>
      <c r="L18" s="223">
        <f t="shared" si="3"/>
        <v>24.728817334849211</v>
      </c>
      <c r="N18" s="418" t="s">
        <v>160</v>
      </c>
      <c r="O18" s="253">
        <f t="shared" si="10"/>
        <v>3.5338090383961941E-2</v>
      </c>
      <c r="P18" s="253">
        <f t="shared" si="10"/>
        <v>2.4752475247524754E-2</v>
      </c>
      <c r="Q18" s="253">
        <f t="shared" si="10"/>
        <v>2.9797570850202428E-2</v>
      </c>
    </row>
    <row r="19" spans="1:17">
      <c r="B19" s="219" t="s">
        <v>76</v>
      </c>
      <c r="C19" s="262">
        <f>h26_h28死亡数!Z18</f>
        <v>115</v>
      </c>
      <c r="D19" s="263">
        <f t="shared" si="4"/>
        <v>38.333333333333336</v>
      </c>
      <c r="E19" s="264">
        <f>h27国調人口!Z18</f>
        <v>3413</v>
      </c>
      <c r="F19" s="221">
        <f t="shared" si="0"/>
        <v>1.1231565582576424E-2</v>
      </c>
      <c r="G19" s="221">
        <f t="shared" si="6"/>
        <v>5.4624044079228613E-2</v>
      </c>
      <c r="H19" s="220">
        <f t="shared" si="5"/>
        <v>89852.661681817059</v>
      </c>
      <c r="I19" s="220">
        <f t="shared" si="1"/>
        <v>4908.1157523435832</v>
      </c>
      <c r="J19" s="222">
        <f t="shared" si="7"/>
        <v>436993.01902822632</v>
      </c>
      <c r="K19" s="222">
        <f t="shared" si="2"/>
        <v>1853090.2844422695</v>
      </c>
      <c r="L19" s="223">
        <f t="shared" si="3"/>
        <v>20.623654878520625</v>
      </c>
      <c r="N19" s="418" t="s">
        <v>1022</v>
      </c>
      <c r="O19" s="253">
        <f t="shared" si="10"/>
        <v>0.19290051377860812</v>
      </c>
      <c r="P19" s="253">
        <f t="shared" si="10"/>
        <v>5.0359712230215826E-2</v>
      </c>
      <c r="Q19" s="253">
        <f t="shared" si="10"/>
        <v>0.12027491408934708</v>
      </c>
    </row>
    <row r="20" spans="1:17">
      <c r="B20" s="219" t="s">
        <v>77</v>
      </c>
      <c r="C20" s="262">
        <f>h26_h28死亡数!Z19</f>
        <v>137</v>
      </c>
      <c r="D20" s="263">
        <f t="shared" si="4"/>
        <v>45.666666666666664</v>
      </c>
      <c r="E20" s="264">
        <f>h27国調人口!Z19</f>
        <v>2943</v>
      </c>
      <c r="F20" s="221">
        <f t="shared" si="0"/>
        <v>1.5517046098085853E-2</v>
      </c>
      <c r="G20" s="221">
        <f t="shared" si="6"/>
        <v>7.4687891838848608E-2</v>
      </c>
      <c r="H20" s="220">
        <f t="shared" si="5"/>
        <v>84944.545929473476</v>
      </c>
      <c r="I20" s="220">
        <f t="shared" si="1"/>
        <v>6344.3290586806252</v>
      </c>
      <c r="J20" s="222">
        <f t="shared" si="7"/>
        <v>408861.90700066579</v>
      </c>
      <c r="K20" s="222">
        <f t="shared" si="2"/>
        <v>1416097.2654140431</v>
      </c>
      <c r="L20" s="223">
        <f t="shared" si="3"/>
        <v>16.670843900793582</v>
      </c>
      <c r="N20" s="418" t="s">
        <v>1023</v>
      </c>
      <c r="O20" s="253">
        <f t="shared" si="10"/>
        <v>0.46147607461476076</v>
      </c>
      <c r="P20" s="253">
        <f t="shared" si="10"/>
        <v>0.27410340009315326</v>
      </c>
      <c r="Q20" s="253">
        <f t="shared" si="10"/>
        <v>0.34245562130177515</v>
      </c>
    </row>
    <row r="21" spans="1:17">
      <c r="B21" s="219" t="s">
        <v>78</v>
      </c>
      <c r="C21" s="262">
        <f>h26_h28死亡数!Z20</f>
        <v>198</v>
      </c>
      <c r="D21" s="263">
        <f t="shared" si="4"/>
        <v>66</v>
      </c>
      <c r="E21" s="264">
        <f>h27国調人口!Z20</f>
        <v>2141</v>
      </c>
      <c r="F21" s="221">
        <f t="shared" si="0"/>
        <v>3.0826716487622606E-2</v>
      </c>
      <c r="G21" s="221">
        <f t="shared" si="6"/>
        <v>0.14310494362532525</v>
      </c>
      <c r="H21" s="220">
        <f t="shared" si="5"/>
        <v>78600.21687079285</v>
      </c>
      <c r="I21" s="220">
        <f t="shared" si="1"/>
        <v>11248.079604233149</v>
      </c>
      <c r="J21" s="222">
        <f t="shared" si="7"/>
        <v>364880.88534338138</v>
      </c>
      <c r="K21" s="222">
        <f t="shared" si="2"/>
        <v>1007235.3584133773</v>
      </c>
      <c r="L21" s="223">
        <f t="shared" si="3"/>
        <v>12.814663858614074</v>
      </c>
      <c r="N21" s="418" t="s">
        <v>62</v>
      </c>
      <c r="O21" s="253">
        <f>O14/O7</f>
        <v>0.15643528231323542</v>
      </c>
      <c r="P21" s="253">
        <f>P14/P7</f>
        <v>0.10420959670297321</v>
      </c>
      <c r="Q21" s="253">
        <f>Q14/Q7</f>
        <v>0.12753044682497658</v>
      </c>
    </row>
    <row r="22" spans="1:17">
      <c r="B22" s="219" t="s">
        <v>79</v>
      </c>
      <c r="C22" s="262">
        <f>h26_h28死亡数!Z21</f>
        <v>252</v>
      </c>
      <c r="D22" s="263">
        <f t="shared" si="4"/>
        <v>84</v>
      </c>
      <c r="E22" s="264">
        <f>h27国調人口!Z21</f>
        <v>1401</v>
      </c>
      <c r="F22" s="221">
        <f t="shared" si="0"/>
        <v>5.9957173447537475E-2</v>
      </c>
      <c r="G22" s="221">
        <f t="shared" si="6"/>
        <v>0.26070763500931099</v>
      </c>
      <c r="H22" s="220">
        <f t="shared" si="5"/>
        <v>67352.137266559701</v>
      </c>
      <c r="I22" s="220">
        <f t="shared" si="1"/>
        <v>17559.216419587254</v>
      </c>
      <c r="J22" s="222">
        <f t="shared" si="7"/>
        <v>292862.64528383035</v>
      </c>
      <c r="K22" s="222">
        <f t="shared" si="2"/>
        <v>642354.47306999587</v>
      </c>
      <c r="L22" s="223">
        <f t="shared" si="3"/>
        <v>9.5372544827753298</v>
      </c>
      <c r="N22" s="479" t="s">
        <v>163</v>
      </c>
      <c r="O22" s="479"/>
      <c r="P22" s="479"/>
      <c r="Q22" s="479"/>
    </row>
    <row r="23" spans="1:17">
      <c r="B23" s="219" t="s">
        <v>80</v>
      </c>
      <c r="C23" s="262">
        <f>h26_h28死亡数!Z22</f>
        <v>236</v>
      </c>
      <c r="D23" s="263">
        <f t="shared" si="4"/>
        <v>78.666666666666671</v>
      </c>
      <c r="E23" s="264">
        <f>h27国調人口!Z22</f>
        <v>757</v>
      </c>
      <c r="F23" s="221">
        <f t="shared" si="0"/>
        <v>0.10391897842360194</v>
      </c>
      <c r="G23" s="221">
        <f t="shared" si="6"/>
        <v>0.41244320167773502</v>
      </c>
      <c r="H23" s="220">
        <f t="shared" si="5"/>
        <v>49792.920846972447</v>
      </c>
      <c r="I23" s="220">
        <f t="shared" si="1"/>
        <v>20536.751695011357</v>
      </c>
      <c r="J23" s="222">
        <f t="shared" si="7"/>
        <v>197622.72499733386</v>
      </c>
      <c r="K23" s="222">
        <f t="shared" si="2"/>
        <v>349491.82778616558</v>
      </c>
      <c r="L23" s="223">
        <f t="shared" si="3"/>
        <v>7.0189059376583183</v>
      </c>
      <c r="N23" s="418" t="s">
        <v>158</v>
      </c>
      <c r="O23" s="237" t="s">
        <v>122</v>
      </c>
      <c r="P23" s="237" t="s">
        <v>123</v>
      </c>
      <c r="Q23" s="237" t="s">
        <v>62</v>
      </c>
    </row>
    <row r="24" spans="1:17">
      <c r="B24" s="219" t="s">
        <v>100</v>
      </c>
      <c r="C24" s="262">
        <f>h26_h28死亡数!Z23</f>
        <v>178</v>
      </c>
      <c r="D24" s="263">
        <f t="shared" si="4"/>
        <v>59.333333333333336</v>
      </c>
      <c r="E24" s="264">
        <f>h27国調人口!Z23</f>
        <v>308</v>
      </c>
      <c r="F24" s="221">
        <f t="shared" si="0"/>
        <v>0.19264069264069264</v>
      </c>
      <c r="G24" s="221">
        <f t="shared" si="6"/>
        <v>0.65010956902848793</v>
      </c>
      <c r="H24" s="220">
        <f t="shared" si="5"/>
        <v>29256.16915196109</v>
      </c>
      <c r="I24" s="220">
        <f t="shared" si="1"/>
        <v>29256.16915196109</v>
      </c>
      <c r="J24" s="222">
        <f>H24/F24</f>
        <v>151869.10278883172</v>
      </c>
      <c r="K24" s="222">
        <f>J24</f>
        <v>151869.10278883172</v>
      </c>
      <c r="L24" s="223">
        <f t="shared" si="3"/>
        <v>5.191011235955056</v>
      </c>
      <c r="N24" s="418" t="s">
        <v>159</v>
      </c>
      <c r="O24" s="253">
        <f>1-O17</f>
        <v>0.98242015821857609</v>
      </c>
      <c r="P24" s="253">
        <f>1-P17</f>
        <v>0.98775403856175092</v>
      </c>
      <c r="Q24" s="253">
        <f>1-Q17</f>
        <v>0.98524341470142052</v>
      </c>
    </row>
    <row r="25" spans="1:17">
      <c r="B25" s="265" t="s">
        <v>101</v>
      </c>
      <c r="C25" s="266">
        <f>SUM(C5:C24)</f>
        <v>1274</v>
      </c>
      <c r="D25" s="266">
        <f>SUM(D5:D24)</f>
        <v>424.66666666666663</v>
      </c>
      <c r="E25" s="266">
        <f>SUM(E5:E24)</f>
        <v>37061</v>
      </c>
      <c r="F25" s="267"/>
      <c r="G25" s="267"/>
      <c r="H25" s="266"/>
      <c r="I25" s="266"/>
      <c r="J25" s="268"/>
      <c r="K25" s="268"/>
      <c r="L25" s="269"/>
      <c r="N25" s="418" t="s">
        <v>160</v>
      </c>
      <c r="O25" s="253">
        <f t="shared" ref="O25:Q27" si="11">1-O18</f>
        <v>0.96466190961603804</v>
      </c>
      <c r="P25" s="253">
        <f t="shared" si="11"/>
        <v>0.97524752475247523</v>
      </c>
      <c r="Q25" s="253">
        <f t="shared" si="11"/>
        <v>0.9702024291497976</v>
      </c>
    </row>
    <row r="26" spans="1:17">
      <c r="A26" s="265"/>
      <c r="B26" s="265"/>
      <c r="C26" s="226"/>
      <c r="D26" s="226"/>
      <c r="E26" s="266"/>
      <c r="F26" s="267"/>
      <c r="G26" s="267"/>
      <c r="H26" s="266"/>
      <c r="I26" s="266"/>
      <c r="J26" s="268"/>
      <c r="K26" s="268"/>
      <c r="L26" s="269"/>
      <c r="N26" s="418" t="s">
        <v>1022</v>
      </c>
      <c r="O26" s="253">
        <f t="shared" si="11"/>
        <v>0.80709948622139183</v>
      </c>
      <c r="P26" s="253">
        <f t="shared" si="11"/>
        <v>0.94964028776978415</v>
      </c>
      <c r="Q26" s="253">
        <f t="shared" si="11"/>
        <v>0.8797250859106529</v>
      </c>
    </row>
    <row r="27" spans="1:17">
      <c r="A27" s="225" t="s">
        <v>102</v>
      </c>
      <c r="B27" s="225" t="s">
        <v>85</v>
      </c>
      <c r="C27" s="254">
        <f>h26_h28死亡数!Z28</f>
        <v>0</v>
      </c>
      <c r="D27" s="226">
        <f>SUM(C27:C27)/3</f>
        <v>0</v>
      </c>
      <c r="E27" s="254">
        <f>h27国調人口!Z28</f>
        <v>198</v>
      </c>
      <c r="F27" s="227">
        <f t="shared" ref="F27:F46" si="12">D27/E27</f>
        <v>0</v>
      </c>
      <c r="G27" s="227">
        <f>D53</f>
        <v>0</v>
      </c>
      <c r="H27" s="226">
        <v>100000</v>
      </c>
      <c r="I27" s="226">
        <f t="shared" ref="I27:I46" si="13">H27-H28</f>
        <v>0</v>
      </c>
      <c r="J27" s="242">
        <f>H28+I27/2</f>
        <v>100000</v>
      </c>
      <c r="K27" s="242">
        <f t="shared" ref="K27:K45" si="14">J27+K28</f>
        <v>8833527.2767022345</v>
      </c>
      <c r="L27" s="228">
        <f t="shared" ref="L27:L46" si="15">K27/H27</f>
        <v>88.335272767022346</v>
      </c>
      <c r="N27" s="418" t="s">
        <v>1023</v>
      </c>
      <c r="O27" s="253">
        <f t="shared" si="11"/>
        <v>0.53852392538523919</v>
      </c>
      <c r="P27" s="253">
        <f t="shared" si="11"/>
        <v>0.72589659990684674</v>
      </c>
      <c r="Q27" s="253">
        <f t="shared" si="11"/>
        <v>0.65754437869822491</v>
      </c>
    </row>
    <row r="28" spans="1:17">
      <c r="A28" s="245"/>
      <c r="B28" s="245" t="s">
        <v>86</v>
      </c>
      <c r="C28" s="255">
        <f>h26_h28死亡数!Z29</f>
        <v>2</v>
      </c>
      <c r="D28" s="250">
        <f t="shared" ref="D28:D46" si="16">SUM(C28:C28)/3</f>
        <v>0.66666666666666663</v>
      </c>
      <c r="E28" s="255">
        <f>h27国調人口!Z29</f>
        <v>1087</v>
      </c>
      <c r="F28" s="249">
        <f t="shared" si="12"/>
        <v>6.13308800981294E-4</v>
      </c>
      <c r="G28" s="249">
        <f>F28*4/(1+2*F28)</f>
        <v>2.4502297090352215E-3</v>
      </c>
      <c r="H28" s="250">
        <f t="shared" ref="H28:H46" si="17">(1-G27)*H27</f>
        <v>100000</v>
      </c>
      <c r="I28" s="250">
        <f t="shared" si="13"/>
        <v>245.02297090351931</v>
      </c>
      <c r="J28" s="251">
        <f>(H29+I28/2)*4</f>
        <v>399509.95405819296</v>
      </c>
      <c r="K28" s="251">
        <f t="shared" si="14"/>
        <v>8733527.2767022345</v>
      </c>
      <c r="L28" s="252">
        <f t="shared" si="15"/>
        <v>87.335272767022346</v>
      </c>
      <c r="N28" s="418" t="s">
        <v>62</v>
      </c>
      <c r="O28" s="253">
        <f>1-O21</f>
        <v>0.84356471768676455</v>
      </c>
      <c r="P28" s="253">
        <f>1-P21</f>
        <v>0.89579040329702675</v>
      </c>
      <c r="Q28" s="253">
        <f>1-Q21</f>
        <v>0.87246955317502339</v>
      </c>
    </row>
    <row r="29" spans="1:17">
      <c r="A29" s="245"/>
      <c r="B29" s="245" t="s">
        <v>84</v>
      </c>
      <c r="C29" s="255">
        <f>h26_h28死亡数!Z30</f>
        <v>0</v>
      </c>
      <c r="D29" s="250">
        <f t="shared" si="16"/>
        <v>0</v>
      </c>
      <c r="E29" s="255">
        <f>h27国調人口!Z30</f>
        <v>1473</v>
      </c>
      <c r="F29" s="249">
        <f t="shared" si="12"/>
        <v>0</v>
      </c>
      <c r="G29" s="249">
        <f t="shared" ref="G29:G46" si="18">F29*5/(1+2.5*F29)</f>
        <v>0</v>
      </c>
      <c r="H29" s="250">
        <f t="shared" si="17"/>
        <v>99754.977029096481</v>
      </c>
      <c r="I29" s="250">
        <f t="shared" si="13"/>
        <v>0</v>
      </c>
      <c r="J29" s="251">
        <f t="shared" ref="J29:J45" si="19">(H30+I29/2)*5</f>
        <v>498774.88514548237</v>
      </c>
      <c r="K29" s="251">
        <f t="shared" si="14"/>
        <v>8334017.3226440409</v>
      </c>
      <c r="L29" s="252">
        <f t="shared" si="15"/>
        <v>83.544877367002741</v>
      </c>
      <c r="N29" s="219" t="s">
        <v>164</v>
      </c>
    </row>
    <row r="30" spans="1:17">
      <c r="A30" s="245"/>
      <c r="B30" s="245" t="s">
        <v>65</v>
      </c>
      <c r="C30" s="255">
        <f>h26_h28死亡数!Z31</f>
        <v>0</v>
      </c>
      <c r="D30" s="250">
        <f t="shared" si="16"/>
        <v>0</v>
      </c>
      <c r="E30" s="255">
        <f>h27国調人口!Z31</f>
        <v>1639</v>
      </c>
      <c r="F30" s="249">
        <f t="shared" si="12"/>
        <v>0</v>
      </c>
      <c r="G30" s="249">
        <f t="shared" si="18"/>
        <v>0</v>
      </c>
      <c r="H30" s="250">
        <f t="shared" si="17"/>
        <v>99754.977029096481</v>
      </c>
      <c r="I30" s="250">
        <f t="shared" si="13"/>
        <v>0</v>
      </c>
      <c r="J30" s="251">
        <f t="shared" si="19"/>
        <v>498774.88514548237</v>
      </c>
      <c r="K30" s="251">
        <f t="shared" si="14"/>
        <v>7835242.4374985583</v>
      </c>
      <c r="L30" s="252">
        <f t="shared" si="15"/>
        <v>78.544877367002741</v>
      </c>
      <c r="N30" s="256" t="s">
        <v>158</v>
      </c>
      <c r="O30" s="237" t="s">
        <v>97</v>
      </c>
      <c r="P30" s="237" t="s">
        <v>98</v>
      </c>
      <c r="Q30" s="219"/>
    </row>
    <row r="31" spans="1:17">
      <c r="A31" s="245"/>
      <c r="B31" s="245" t="s">
        <v>66</v>
      </c>
      <c r="C31" s="255">
        <f>h26_h28死亡数!Z32</f>
        <v>0</v>
      </c>
      <c r="D31" s="250">
        <f t="shared" si="16"/>
        <v>0</v>
      </c>
      <c r="E31" s="255">
        <f>h27国調人口!Z32</f>
        <v>1854</v>
      </c>
      <c r="F31" s="249">
        <f t="shared" si="12"/>
        <v>0</v>
      </c>
      <c r="G31" s="249">
        <f t="shared" si="18"/>
        <v>0</v>
      </c>
      <c r="H31" s="250">
        <f t="shared" si="17"/>
        <v>99754.977029096481</v>
      </c>
      <c r="I31" s="250">
        <f t="shared" si="13"/>
        <v>0</v>
      </c>
      <c r="J31" s="251">
        <f t="shared" si="19"/>
        <v>498774.88514548237</v>
      </c>
      <c r="K31" s="251">
        <f t="shared" si="14"/>
        <v>7336467.5523530757</v>
      </c>
      <c r="L31" s="252">
        <f t="shared" si="15"/>
        <v>73.544877367002741</v>
      </c>
      <c r="N31" s="418" t="s">
        <v>159</v>
      </c>
      <c r="O31" s="237">
        <f>J19*O24</f>
        <v>429310.75089412334</v>
      </c>
      <c r="P31" s="237">
        <f>SUM(O31,P32)</f>
        <v>1464142.6862897114</v>
      </c>
      <c r="Q31" s="219"/>
    </row>
    <row r="32" spans="1:17">
      <c r="A32" s="245"/>
      <c r="B32" s="245" t="s">
        <v>67</v>
      </c>
      <c r="C32" s="255">
        <f>h26_h28死亡数!Z33</f>
        <v>1</v>
      </c>
      <c r="D32" s="250">
        <f t="shared" si="16"/>
        <v>0.33333333333333331</v>
      </c>
      <c r="E32" s="255">
        <f>h27国調人口!Z33</f>
        <v>1585</v>
      </c>
      <c r="F32" s="249">
        <f t="shared" si="12"/>
        <v>2.1030494216614089E-4</v>
      </c>
      <c r="G32" s="249">
        <f t="shared" si="18"/>
        <v>1.0509721492380452E-3</v>
      </c>
      <c r="H32" s="250">
        <f t="shared" si="17"/>
        <v>99754.977029096481</v>
      </c>
      <c r="I32" s="250">
        <f t="shared" si="13"/>
        <v>104.83970260545902</v>
      </c>
      <c r="J32" s="251">
        <f t="shared" si="19"/>
        <v>498512.78588896879</v>
      </c>
      <c r="K32" s="251">
        <f t="shared" si="14"/>
        <v>6837692.6672075931</v>
      </c>
      <c r="L32" s="252">
        <f t="shared" si="15"/>
        <v>68.544877367002741</v>
      </c>
      <c r="N32" s="418" t="s">
        <v>160</v>
      </c>
      <c r="O32" s="237">
        <f>J20*O25</f>
        <v>394413.5079765172</v>
      </c>
      <c r="P32" s="237">
        <f>SUM(O32,P33)</f>
        <v>1034831.9353955881</v>
      </c>
      <c r="Q32" s="219"/>
    </row>
    <row r="33" spans="1:17">
      <c r="A33" s="245"/>
      <c r="B33" s="245" t="s">
        <v>68</v>
      </c>
      <c r="C33" s="255">
        <f>h26_h28死亡数!Z34</f>
        <v>2</v>
      </c>
      <c r="D33" s="250">
        <f t="shared" si="16"/>
        <v>0.66666666666666663</v>
      </c>
      <c r="E33" s="255">
        <f>h27国調人口!Z34</f>
        <v>1598</v>
      </c>
      <c r="F33" s="249">
        <f t="shared" si="12"/>
        <v>4.1718815185648727E-4</v>
      </c>
      <c r="G33" s="249">
        <f t="shared" si="18"/>
        <v>2.0837674515524068E-3</v>
      </c>
      <c r="H33" s="250">
        <f t="shared" si="17"/>
        <v>99650.137326491022</v>
      </c>
      <c r="I33" s="250">
        <f t="shared" si="13"/>
        <v>207.64771270366327</v>
      </c>
      <c r="J33" s="251">
        <f t="shared" si="19"/>
        <v>497731.56735069596</v>
      </c>
      <c r="K33" s="251">
        <f t="shared" si="14"/>
        <v>6339179.8813186241</v>
      </c>
      <c r="L33" s="252">
        <f t="shared" si="15"/>
        <v>63.614361719834925</v>
      </c>
      <c r="N33" s="418" t="s">
        <v>1022</v>
      </c>
      <c r="O33" s="237">
        <f>J21*O26</f>
        <v>294495.1750926497</v>
      </c>
      <c r="P33" s="237">
        <f t="shared" ref="P33:P34" si="20">SUM(O33,P34)</f>
        <v>640418.42741907085</v>
      </c>
      <c r="Q33" s="219"/>
    </row>
    <row r="34" spans="1:17">
      <c r="A34" s="245"/>
      <c r="B34" s="245" t="s">
        <v>69</v>
      </c>
      <c r="C34" s="255">
        <f>h26_h28死亡数!Z35</f>
        <v>0</v>
      </c>
      <c r="D34" s="250">
        <f t="shared" si="16"/>
        <v>0</v>
      </c>
      <c r="E34" s="255">
        <f>h27国調人口!Z35</f>
        <v>1826</v>
      </c>
      <c r="F34" s="249">
        <f t="shared" si="12"/>
        <v>0</v>
      </c>
      <c r="G34" s="249">
        <f t="shared" si="18"/>
        <v>0</v>
      </c>
      <c r="H34" s="250">
        <f t="shared" si="17"/>
        <v>99442.489613787358</v>
      </c>
      <c r="I34" s="250">
        <f t="shared" si="13"/>
        <v>0</v>
      </c>
      <c r="J34" s="251">
        <f t="shared" si="19"/>
        <v>497212.44806893682</v>
      </c>
      <c r="K34" s="251">
        <f t="shared" si="14"/>
        <v>5841448.3139679283</v>
      </c>
      <c r="L34" s="252">
        <f t="shared" si="15"/>
        <v>58.741975755583169</v>
      </c>
      <c r="N34" s="418" t="s">
        <v>1023</v>
      </c>
      <c r="O34" s="237">
        <f>SUM(J22:J24)*O27</f>
        <v>345923.25232642109</v>
      </c>
      <c r="P34" s="237">
        <f t="shared" si="20"/>
        <v>345923.25232642109</v>
      </c>
      <c r="Q34" s="219"/>
    </row>
    <row r="35" spans="1:17">
      <c r="A35" s="245"/>
      <c r="B35" s="245" t="s">
        <v>70</v>
      </c>
      <c r="C35" s="255">
        <f>h26_h28死亡数!Z36</f>
        <v>3</v>
      </c>
      <c r="D35" s="250">
        <f t="shared" si="16"/>
        <v>1</v>
      </c>
      <c r="E35" s="255">
        <f>h27国調人口!Z36</f>
        <v>2272</v>
      </c>
      <c r="F35" s="249">
        <f t="shared" si="12"/>
        <v>4.4014084507042255E-4</v>
      </c>
      <c r="G35" s="249">
        <f t="shared" si="18"/>
        <v>2.1982853374367993E-3</v>
      </c>
      <c r="H35" s="250">
        <f t="shared" si="17"/>
        <v>99442.489613787358</v>
      </c>
      <c r="I35" s="250">
        <f t="shared" si="13"/>
        <v>218.60296683620254</v>
      </c>
      <c r="J35" s="251">
        <f t="shared" si="19"/>
        <v>496665.94065184635</v>
      </c>
      <c r="K35" s="251">
        <f t="shared" si="14"/>
        <v>5344235.8658989919</v>
      </c>
      <c r="L35" s="252">
        <f t="shared" si="15"/>
        <v>53.741975755583177</v>
      </c>
      <c r="N35" s="219" t="s">
        <v>165</v>
      </c>
      <c r="Q35" s="219"/>
    </row>
    <row r="36" spans="1:17">
      <c r="A36" s="245"/>
      <c r="B36" s="245" t="s">
        <v>71</v>
      </c>
      <c r="C36" s="255">
        <f>h26_h28死亡数!Z37</f>
        <v>8</v>
      </c>
      <c r="D36" s="250">
        <f t="shared" si="16"/>
        <v>2.6666666666666665</v>
      </c>
      <c r="E36" s="255">
        <f>h27国調人口!Z37</f>
        <v>2656</v>
      </c>
      <c r="F36" s="249">
        <f t="shared" si="12"/>
        <v>1.004016064257028E-3</v>
      </c>
      <c r="G36" s="249">
        <f t="shared" si="18"/>
        <v>5.00751126690035E-3</v>
      </c>
      <c r="H36" s="250">
        <f t="shared" si="17"/>
        <v>99223.886646951156</v>
      </c>
      <c r="I36" s="250">
        <f t="shared" si="13"/>
        <v>496.86473033025686</v>
      </c>
      <c r="J36" s="251">
        <f t="shared" si="19"/>
        <v>494877.27140893007</v>
      </c>
      <c r="K36" s="251">
        <f t="shared" si="14"/>
        <v>4847569.9252471458</v>
      </c>
      <c r="L36" s="252">
        <f t="shared" si="15"/>
        <v>48.854868409814472</v>
      </c>
      <c r="N36" s="256" t="s">
        <v>158</v>
      </c>
      <c r="O36" s="237" t="s">
        <v>97</v>
      </c>
      <c r="P36" s="237" t="s">
        <v>98</v>
      </c>
      <c r="Q36" s="219"/>
    </row>
    <row r="37" spans="1:17">
      <c r="A37" s="245"/>
      <c r="B37" s="245" t="s">
        <v>72</v>
      </c>
      <c r="C37" s="255">
        <f>h26_h28死亡数!Z38</f>
        <v>10</v>
      </c>
      <c r="D37" s="250">
        <f t="shared" si="16"/>
        <v>3.3333333333333335</v>
      </c>
      <c r="E37" s="255">
        <f>h27国調人口!Z38</f>
        <v>2397</v>
      </c>
      <c r="F37" s="249">
        <f t="shared" si="12"/>
        <v>1.3906271728549577E-3</v>
      </c>
      <c r="G37" s="249">
        <f t="shared" si="18"/>
        <v>6.9290465631929058E-3</v>
      </c>
      <c r="H37" s="250">
        <f t="shared" si="17"/>
        <v>98727.021916620899</v>
      </c>
      <c r="I37" s="250">
        <f t="shared" si="13"/>
        <v>684.08413190563442</v>
      </c>
      <c r="J37" s="251">
        <f t="shared" si="19"/>
        <v>491924.89925334044</v>
      </c>
      <c r="K37" s="251">
        <f t="shared" si="14"/>
        <v>4352692.6538382154</v>
      </c>
      <c r="L37" s="252">
        <f t="shared" si="15"/>
        <v>44.088159141620281</v>
      </c>
      <c r="N37" s="418" t="s">
        <v>159</v>
      </c>
      <c r="O37" s="237">
        <f>J41*P24</f>
        <v>464791.93155381392</v>
      </c>
      <c r="P37" s="237">
        <f>SUM(O37,P38)</f>
        <v>2082145.6615365257</v>
      </c>
      <c r="Q37" s="219"/>
    </row>
    <row r="38" spans="1:17">
      <c r="A38" s="245"/>
      <c r="B38" s="245" t="s">
        <v>73</v>
      </c>
      <c r="C38" s="255">
        <f>h26_h28死亡数!Z39</f>
        <v>6</v>
      </c>
      <c r="D38" s="250">
        <f t="shared" si="16"/>
        <v>2</v>
      </c>
      <c r="E38" s="255">
        <f>h27国調人口!Z39</f>
        <v>2349</v>
      </c>
      <c r="F38" s="249">
        <f t="shared" si="12"/>
        <v>8.5142613878246064E-4</v>
      </c>
      <c r="G38" s="249">
        <f t="shared" si="18"/>
        <v>4.248088360237893E-3</v>
      </c>
      <c r="H38" s="250">
        <f t="shared" si="17"/>
        <v>98042.937784715265</v>
      </c>
      <c r="I38" s="250">
        <f t="shared" si="13"/>
        <v>416.49506280677451</v>
      </c>
      <c r="J38" s="251">
        <f t="shared" si="19"/>
        <v>489173.45126655942</v>
      </c>
      <c r="K38" s="251">
        <f t="shared" si="14"/>
        <v>3860767.7545848754</v>
      </c>
      <c r="L38" s="252">
        <f t="shared" si="15"/>
        <v>39.378336082323749</v>
      </c>
      <c r="N38" s="418" t="s">
        <v>160</v>
      </c>
      <c r="O38" s="237">
        <f>J42*P25</f>
        <v>446896.0422328118</v>
      </c>
      <c r="P38" s="237">
        <f>SUM(O38,P39)</f>
        <v>1617353.7299827118</v>
      </c>
      <c r="Q38" s="219"/>
    </row>
    <row r="39" spans="1:17">
      <c r="A39" s="245"/>
      <c r="B39" s="245" t="s">
        <v>74</v>
      </c>
      <c r="C39" s="255">
        <f>h26_h28死亡数!Z40</f>
        <v>17</v>
      </c>
      <c r="D39" s="250">
        <f t="shared" si="16"/>
        <v>5.666666666666667</v>
      </c>
      <c r="E39" s="255">
        <f>h27国調人口!Z40</f>
        <v>2517</v>
      </c>
      <c r="F39" s="249">
        <f t="shared" si="12"/>
        <v>2.2513574361011789E-3</v>
      </c>
      <c r="G39" s="249">
        <f t="shared" si="18"/>
        <v>1.1193784157503127E-2</v>
      </c>
      <c r="H39" s="250">
        <f t="shared" si="17"/>
        <v>97626.44272190849</v>
      </c>
      <c r="I39" s="250">
        <f t="shared" si="13"/>
        <v>1092.8093278938904</v>
      </c>
      <c r="J39" s="251">
        <f t="shared" si="19"/>
        <v>485400.19028980774</v>
      </c>
      <c r="K39" s="251">
        <f t="shared" si="14"/>
        <v>3371594.3033183161</v>
      </c>
      <c r="L39" s="252">
        <f t="shared" si="15"/>
        <v>34.535666867657895</v>
      </c>
      <c r="N39" s="418" t="s">
        <v>1022</v>
      </c>
      <c r="O39" s="237">
        <f>J43*P26</f>
        <v>413445.39771518286</v>
      </c>
      <c r="P39" s="237">
        <f t="shared" ref="P39:P40" si="21">SUM(O39,P40)</f>
        <v>1170457.6877498999</v>
      </c>
    </row>
    <row r="40" spans="1:17">
      <c r="A40" s="245"/>
      <c r="B40" s="245" t="s">
        <v>75</v>
      </c>
      <c r="C40" s="255">
        <f>h26_h28死亡数!Z41</f>
        <v>27</v>
      </c>
      <c r="D40" s="250">
        <f t="shared" si="16"/>
        <v>9</v>
      </c>
      <c r="E40" s="255">
        <f>h27国調人口!Z41</f>
        <v>3078</v>
      </c>
      <c r="F40" s="249">
        <f t="shared" si="12"/>
        <v>2.9239766081871343E-3</v>
      </c>
      <c r="G40" s="249">
        <f t="shared" si="18"/>
        <v>1.4513788098693758E-2</v>
      </c>
      <c r="H40" s="250">
        <f t="shared" si="17"/>
        <v>96533.6333940146</v>
      </c>
      <c r="I40" s="250">
        <f t="shared" si="13"/>
        <v>1401.0686994777207</v>
      </c>
      <c r="J40" s="251">
        <f t="shared" si="19"/>
        <v>479165.49522137863</v>
      </c>
      <c r="K40" s="251">
        <f t="shared" si="14"/>
        <v>2886194.1130285081</v>
      </c>
      <c r="L40" s="252">
        <f t="shared" si="15"/>
        <v>29.898326744297822</v>
      </c>
      <c r="N40" s="418" t="s">
        <v>1023</v>
      </c>
      <c r="O40" s="237">
        <f>SUM(J44:J46)*P27</f>
        <v>757012.29003471695</v>
      </c>
      <c r="P40" s="237">
        <f t="shared" si="21"/>
        <v>757012.29003471695</v>
      </c>
    </row>
    <row r="41" spans="1:17">
      <c r="A41" s="245"/>
      <c r="B41" s="245" t="s">
        <v>76</v>
      </c>
      <c r="C41" s="255">
        <f>h26_h28死亡数!Z42</f>
        <v>50</v>
      </c>
      <c r="D41" s="250">
        <f t="shared" si="16"/>
        <v>16.666666666666668</v>
      </c>
      <c r="E41" s="255">
        <f>h27国調人口!Z42</f>
        <v>3838</v>
      </c>
      <c r="F41" s="249">
        <f t="shared" si="12"/>
        <v>4.3425395171096063E-3</v>
      </c>
      <c r="G41" s="249">
        <f t="shared" si="18"/>
        <v>2.1479508548844405E-2</v>
      </c>
      <c r="H41" s="250">
        <f t="shared" si="17"/>
        <v>95132.564694536879</v>
      </c>
      <c r="I41" s="250">
        <f t="shared" si="13"/>
        <v>2043.4007366298029</v>
      </c>
      <c r="J41" s="251">
        <f t="shared" si="19"/>
        <v>470554.32163110992</v>
      </c>
      <c r="K41" s="251">
        <f t="shared" si="14"/>
        <v>2407028.6178071294</v>
      </c>
      <c r="L41" s="252">
        <f t="shared" si="15"/>
        <v>25.301836711076881</v>
      </c>
      <c r="N41" s="219" t="s">
        <v>166</v>
      </c>
    </row>
    <row r="42" spans="1:17">
      <c r="A42" s="245"/>
      <c r="B42" s="245" t="s">
        <v>77</v>
      </c>
      <c r="C42" s="255">
        <f>h26_h28死亡数!Z43</f>
        <v>61</v>
      </c>
      <c r="D42" s="250">
        <f t="shared" si="16"/>
        <v>20.333333333333332</v>
      </c>
      <c r="E42" s="255">
        <f>h27国調人口!Z43</f>
        <v>3232</v>
      </c>
      <c r="F42" s="249">
        <f t="shared" si="12"/>
        <v>6.2912541254125411E-3</v>
      </c>
      <c r="G42" s="249">
        <f t="shared" si="18"/>
        <v>3.0969183124333648E-2</v>
      </c>
      <c r="H42" s="250">
        <f t="shared" si="17"/>
        <v>93089.163957907076</v>
      </c>
      <c r="I42" s="250">
        <f t="shared" si="13"/>
        <v>2882.8953655035439</v>
      </c>
      <c r="J42" s="251">
        <f t="shared" si="19"/>
        <v>458238.58137577656</v>
      </c>
      <c r="K42" s="251">
        <f t="shared" si="14"/>
        <v>1936474.2961760194</v>
      </c>
      <c r="L42" s="252">
        <f t="shared" si="15"/>
        <v>20.802359950849397</v>
      </c>
      <c r="N42" s="420"/>
      <c r="O42" s="256" t="s">
        <v>122</v>
      </c>
      <c r="P42" s="256" t="s">
        <v>123</v>
      </c>
    </row>
    <row r="43" spans="1:17">
      <c r="A43" s="245"/>
      <c r="B43" s="245" t="s">
        <v>78</v>
      </c>
      <c r="C43" s="255">
        <f>h26_h28死亡数!Z44</f>
        <v>96</v>
      </c>
      <c r="D43" s="250">
        <f t="shared" si="16"/>
        <v>32</v>
      </c>
      <c r="E43" s="255">
        <f>h27国調人口!Z44</f>
        <v>2224</v>
      </c>
      <c r="F43" s="249">
        <f t="shared" si="12"/>
        <v>1.4388489208633094E-2</v>
      </c>
      <c r="G43" s="249">
        <f t="shared" si="18"/>
        <v>6.9444444444444448E-2</v>
      </c>
      <c r="H43" s="250">
        <f t="shared" si="17"/>
        <v>90206.268592403532</v>
      </c>
      <c r="I43" s="250">
        <f t="shared" si="13"/>
        <v>6264.3242078057956</v>
      </c>
      <c r="J43" s="251">
        <f t="shared" si="19"/>
        <v>435370.53244250314</v>
      </c>
      <c r="K43" s="251">
        <f t="shared" si="14"/>
        <v>1478235.7148002428</v>
      </c>
      <c r="L43" s="252">
        <f t="shared" si="15"/>
        <v>16.387283698427233</v>
      </c>
      <c r="N43" s="256" t="s">
        <v>167</v>
      </c>
      <c r="O43" s="257">
        <f>L19</f>
        <v>20.623654878520625</v>
      </c>
      <c r="P43" s="257">
        <f>L41</f>
        <v>25.301836711076881</v>
      </c>
      <c r="Q43" s="222" t="s">
        <v>168</v>
      </c>
    </row>
    <row r="44" spans="1:17">
      <c r="A44" s="245"/>
      <c r="B44" s="245" t="s">
        <v>79</v>
      </c>
      <c r="C44" s="255">
        <f>h26_h28死亡数!Z45</f>
        <v>184</v>
      </c>
      <c r="D44" s="250">
        <f t="shared" si="16"/>
        <v>61.333333333333336</v>
      </c>
      <c r="E44" s="255">
        <f>h27国調人口!Z45</f>
        <v>1923</v>
      </c>
      <c r="F44" s="249">
        <f t="shared" si="12"/>
        <v>3.1894609117698043E-2</v>
      </c>
      <c r="G44" s="249">
        <f t="shared" si="18"/>
        <v>0.14769625943169049</v>
      </c>
      <c r="H44" s="250">
        <f t="shared" si="17"/>
        <v>83941.944384597737</v>
      </c>
      <c r="I44" s="250">
        <f t="shared" si="13"/>
        <v>12397.911195028079</v>
      </c>
      <c r="J44" s="251">
        <f t="shared" si="19"/>
        <v>388714.9439354185</v>
      </c>
      <c r="K44" s="251">
        <f t="shared" si="14"/>
        <v>1042865.1823577397</v>
      </c>
      <c r="L44" s="252">
        <f t="shared" si="15"/>
        <v>12.42364815353374</v>
      </c>
      <c r="N44" s="256" t="s">
        <v>169</v>
      </c>
      <c r="O44" s="258">
        <f>P31/H19</f>
        <v>16.294928373680008</v>
      </c>
      <c r="P44" s="258">
        <f>P37/H41</f>
        <v>21.886781547644912</v>
      </c>
      <c r="Q44" s="222" t="s">
        <v>170</v>
      </c>
    </row>
    <row r="45" spans="1:17">
      <c r="A45" s="245"/>
      <c r="B45" s="245" t="s">
        <v>80</v>
      </c>
      <c r="C45" s="255">
        <f>h26_h28死亡数!Z46</f>
        <v>264</v>
      </c>
      <c r="D45" s="250">
        <f t="shared" si="16"/>
        <v>88</v>
      </c>
      <c r="E45" s="255">
        <f>h27国調人口!Z46</f>
        <v>1364</v>
      </c>
      <c r="F45" s="249">
        <f t="shared" si="12"/>
        <v>6.4516129032258063E-2</v>
      </c>
      <c r="G45" s="249">
        <f t="shared" si="18"/>
        <v>0.27777777777777773</v>
      </c>
      <c r="H45" s="250">
        <f t="shared" si="17"/>
        <v>71544.033189569658</v>
      </c>
      <c r="I45" s="250">
        <f t="shared" si="13"/>
        <v>19873.342552658229</v>
      </c>
      <c r="J45" s="251">
        <f t="shared" si="19"/>
        <v>308036.80956620269</v>
      </c>
      <c r="K45" s="251">
        <f t="shared" si="14"/>
        <v>654150.23842232116</v>
      </c>
      <c r="L45" s="252">
        <f t="shared" si="15"/>
        <v>9.143323478689334</v>
      </c>
      <c r="N45" s="256" t="s">
        <v>171</v>
      </c>
      <c r="O45" s="257">
        <f>O43-O44</f>
        <v>4.3287265048406169</v>
      </c>
      <c r="P45" s="257">
        <f>P43-P44</f>
        <v>3.415055163431969</v>
      </c>
      <c r="Q45" s="222" t="s">
        <v>172</v>
      </c>
    </row>
    <row r="46" spans="1:17">
      <c r="A46" s="245"/>
      <c r="B46" s="245" t="s">
        <v>100</v>
      </c>
      <c r="C46" s="531">
        <f>h26_h28死亡数!Z47</f>
        <v>451</v>
      </c>
      <c r="D46" s="234">
        <f t="shared" si="16"/>
        <v>150.33333333333334</v>
      </c>
      <c r="E46" s="255">
        <f>h27国調人口!Z47</f>
        <v>1007</v>
      </c>
      <c r="F46" s="249">
        <f t="shared" si="12"/>
        <v>0.14928831512744126</v>
      </c>
      <c r="G46" s="249">
        <f t="shared" si="18"/>
        <v>0.54356996504760757</v>
      </c>
      <c r="H46" s="250">
        <f t="shared" si="17"/>
        <v>51670.690636911429</v>
      </c>
      <c r="I46" s="250">
        <f t="shared" si="13"/>
        <v>51670.690636911429</v>
      </c>
      <c r="J46" s="251">
        <f>I46/F46</f>
        <v>346113.42885611847</v>
      </c>
      <c r="K46" s="251">
        <f>J46</f>
        <v>346113.42885611847</v>
      </c>
      <c r="L46" s="252">
        <f t="shared" si="15"/>
        <v>6.6984478935698446</v>
      </c>
      <c r="N46" s="256" t="s">
        <v>173</v>
      </c>
      <c r="O46" s="257">
        <f>L5</f>
        <v>82.006899972412057</v>
      </c>
      <c r="P46" s="257">
        <f>L27</f>
        <v>88.335272767022346</v>
      </c>
      <c r="Q46" s="222" t="s">
        <v>174</v>
      </c>
    </row>
    <row r="47" spans="1:17">
      <c r="A47" s="229"/>
      <c r="B47" s="265" t="s">
        <v>101</v>
      </c>
      <c r="C47" s="234">
        <f>SUM(C27:C46)</f>
        <v>1182</v>
      </c>
      <c r="D47" s="234">
        <f>SUM(D27:D46)</f>
        <v>394</v>
      </c>
      <c r="E47" s="266">
        <f>SUM(E27:E46)</f>
        <v>40117</v>
      </c>
      <c r="F47" s="267"/>
      <c r="G47" s="267"/>
      <c r="H47" s="266"/>
      <c r="I47" s="265"/>
      <c r="J47" s="268"/>
      <c r="K47" s="268"/>
      <c r="L47" s="269"/>
      <c r="N47" s="256" t="s">
        <v>175</v>
      </c>
      <c r="O47" s="257">
        <f>O46-O45</f>
        <v>77.67817346757144</v>
      </c>
      <c r="P47" s="257">
        <f>P46-P45</f>
        <v>84.920217603590373</v>
      </c>
      <c r="Q47" s="222" t="s">
        <v>176</v>
      </c>
    </row>
    <row r="50" spans="1:12">
      <c r="C50" s="219" t="s">
        <v>122</v>
      </c>
      <c r="D50" s="219" t="s">
        <v>123</v>
      </c>
      <c r="E50" s="221"/>
      <c r="F50" s="220"/>
      <c r="G50" s="219"/>
      <c r="H50" s="222"/>
      <c r="I50" s="222"/>
      <c r="J50" s="223"/>
      <c r="L50" s="259"/>
    </row>
    <row r="51" spans="1:12">
      <c r="A51" s="219" t="s">
        <v>103</v>
      </c>
      <c r="B51" s="219" t="s">
        <v>1067</v>
      </c>
      <c r="C51" s="220">
        <f>C5</f>
        <v>4</v>
      </c>
      <c r="D51" s="220">
        <f>C27</f>
        <v>0</v>
      </c>
      <c r="E51" s="221"/>
      <c r="F51" s="220"/>
      <c r="G51" s="219"/>
      <c r="H51" s="222"/>
      <c r="I51" s="222"/>
      <c r="J51" s="223"/>
      <c r="L51" s="259"/>
    </row>
    <row r="52" spans="1:12">
      <c r="A52" s="219" t="s">
        <v>104</v>
      </c>
      <c r="B52" s="219" t="s">
        <v>1067</v>
      </c>
      <c r="C52" s="260">
        <f>h26_28出生!F28</f>
        <v>1090</v>
      </c>
      <c r="D52" s="260">
        <f>h26_28出生!G28</f>
        <v>1020</v>
      </c>
      <c r="E52" s="221"/>
      <c r="F52" s="220"/>
      <c r="G52" s="219"/>
      <c r="H52" s="222"/>
      <c r="I52" s="222"/>
      <c r="J52" s="223"/>
      <c r="L52" s="259"/>
    </row>
    <row r="53" spans="1:12">
      <c r="A53" s="219" t="s">
        <v>105</v>
      </c>
      <c r="C53" s="261">
        <f>C51/C52</f>
        <v>3.669724770642202E-3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129</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h27_29自立率1!AJ7</f>
        <v>1842</v>
      </c>
      <c r="P3" s="243">
        <f>h27_29自立率1!AK7</f>
        <v>1978</v>
      </c>
      <c r="Q3" s="244">
        <f>SUM(O3:P3)</f>
        <v>3820</v>
      </c>
    </row>
    <row r="4" spans="1:17">
      <c r="A4" s="229"/>
      <c r="B4" s="229"/>
      <c r="C4" s="230" t="s">
        <v>1063</v>
      </c>
      <c r="D4" s="231" t="s">
        <v>1064</v>
      </c>
      <c r="E4" s="232" t="s">
        <v>410</v>
      </c>
      <c r="F4" s="233"/>
      <c r="G4" s="233"/>
      <c r="H4" s="234"/>
      <c r="I4" s="229"/>
      <c r="J4" s="235" t="s">
        <v>97</v>
      </c>
      <c r="K4" s="235" t="s">
        <v>98</v>
      </c>
      <c r="L4" s="236"/>
      <c r="N4" s="418" t="s">
        <v>160</v>
      </c>
      <c r="O4" s="243">
        <f>h27_29自立率1!AJ8</f>
        <v>1405</v>
      </c>
      <c r="P4" s="243">
        <f>h27_29自立率1!AK8</f>
        <v>1591</v>
      </c>
      <c r="Q4" s="244">
        <f>SUM(O4:P4)</f>
        <v>2996</v>
      </c>
    </row>
    <row r="5" spans="1:17">
      <c r="A5" s="219" t="s">
        <v>99</v>
      </c>
      <c r="B5" s="219" t="s">
        <v>85</v>
      </c>
      <c r="C5" s="262">
        <f>h26_h28死亡数!AC4</f>
        <v>0</v>
      </c>
      <c r="D5" s="263">
        <f>SUM(C5:C5)/3</f>
        <v>0</v>
      </c>
      <c r="E5" s="264">
        <f>h27国調人口!AC4</f>
        <v>208</v>
      </c>
      <c r="F5" s="221">
        <f t="shared" ref="F5:F24" si="0">D5/E5</f>
        <v>0</v>
      </c>
      <c r="G5" s="261">
        <f>C53</f>
        <v>0</v>
      </c>
      <c r="H5" s="220">
        <v>100000</v>
      </c>
      <c r="I5" s="220">
        <f t="shared" ref="I5:I24" si="1">H5-H6</f>
        <v>0</v>
      </c>
      <c r="J5" s="222">
        <f>H6+I5/2</f>
        <v>100000</v>
      </c>
      <c r="K5" s="222">
        <f t="shared" ref="K5:K23" si="2">J5+K6</f>
        <v>8200228.0197022967</v>
      </c>
      <c r="L5" s="223">
        <f t="shared" ref="L5:L24" si="3">K5/H5</f>
        <v>82.002280197022969</v>
      </c>
      <c r="N5" s="418" t="s">
        <v>1022</v>
      </c>
      <c r="O5" s="243">
        <f>h27_29自立率1!AJ9</f>
        <v>1038</v>
      </c>
      <c r="P5" s="243">
        <f>h27_29自立率1!AK9</f>
        <v>1146</v>
      </c>
      <c r="Q5" s="244">
        <f>SUM(O5:P5)</f>
        <v>2184</v>
      </c>
    </row>
    <row r="6" spans="1:17">
      <c r="B6" s="219" t="s">
        <v>86</v>
      </c>
      <c r="C6" s="262">
        <f>h26_h28死亡数!AC5</f>
        <v>0</v>
      </c>
      <c r="D6" s="263">
        <f t="shared" ref="D6:D24" si="4">SUM(C6:C6)/3</f>
        <v>0</v>
      </c>
      <c r="E6" s="264">
        <f>h27国調人口!AC5</f>
        <v>859</v>
      </c>
      <c r="F6" s="221">
        <f t="shared" si="0"/>
        <v>0</v>
      </c>
      <c r="G6" s="221">
        <f>F6*4/(1+2*F6)</f>
        <v>0</v>
      </c>
      <c r="H6" s="220">
        <f t="shared" ref="H6:H24" si="5">(1-G5)*H5</f>
        <v>100000</v>
      </c>
      <c r="I6" s="220">
        <f t="shared" si="1"/>
        <v>0</v>
      </c>
      <c r="J6" s="222">
        <f>(H7+I6/2)*4</f>
        <v>400000</v>
      </c>
      <c r="K6" s="222">
        <f t="shared" si="2"/>
        <v>8100228.0197022967</v>
      </c>
      <c r="L6" s="223">
        <f t="shared" si="3"/>
        <v>81.002280197022969</v>
      </c>
      <c r="N6" s="418" t="s">
        <v>1023</v>
      </c>
      <c r="O6" s="243">
        <f>h27_29自立率1!AJ10</f>
        <v>1318</v>
      </c>
      <c r="P6" s="243">
        <f>h27_29自立率1!AK10</f>
        <v>2381</v>
      </c>
      <c r="Q6" s="244">
        <f>SUM(O6:P6)</f>
        <v>3699</v>
      </c>
    </row>
    <row r="7" spans="1:17">
      <c r="B7" s="219" t="s">
        <v>84</v>
      </c>
      <c r="C7" s="262">
        <f>h26_h28死亡数!AC6</f>
        <v>0</v>
      </c>
      <c r="D7" s="263">
        <f t="shared" si="4"/>
        <v>0</v>
      </c>
      <c r="E7" s="264">
        <f>h27国調人口!AC6</f>
        <v>1252</v>
      </c>
      <c r="F7" s="221">
        <f t="shared" si="0"/>
        <v>0</v>
      </c>
      <c r="G7" s="221">
        <f t="shared" ref="G7:G24" si="6">F7*5/(1+2.5*F7)</f>
        <v>0</v>
      </c>
      <c r="H7" s="220">
        <f t="shared" si="5"/>
        <v>100000</v>
      </c>
      <c r="I7" s="220">
        <f t="shared" si="1"/>
        <v>0</v>
      </c>
      <c r="J7" s="222">
        <f t="shared" ref="J7:J23" si="7">(H8+I7/2)*5</f>
        <v>500000</v>
      </c>
      <c r="K7" s="222">
        <f t="shared" si="2"/>
        <v>7700228.0197022967</v>
      </c>
      <c r="L7" s="223">
        <f t="shared" si="3"/>
        <v>77.002280197022969</v>
      </c>
      <c r="N7" s="418" t="s">
        <v>62</v>
      </c>
      <c r="O7" s="237">
        <f>SUM(O3:O6)</f>
        <v>5603</v>
      </c>
      <c r="P7" s="237">
        <f t="shared" ref="P7:Q7" si="8">SUM(P3:P6)</f>
        <v>7096</v>
      </c>
      <c r="Q7" s="237">
        <f t="shared" si="8"/>
        <v>12699</v>
      </c>
    </row>
    <row r="8" spans="1:17">
      <c r="B8" s="219" t="s">
        <v>65</v>
      </c>
      <c r="C8" s="262">
        <f>h26_h28死亡数!AC7</f>
        <v>0</v>
      </c>
      <c r="D8" s="263">
        <f t="shared" si="4"/>
        <v>0</v>
      </c>
      <c r="E8" s="264">
        <f>h27国調人口!AC7</f>
        <v>1343</v>
      </c>
      <c r="F8" s="221">
        <f t="shared" si="0"/>
        <v>0</v>
      </c>
      <c r="G8" s="221">
        <f t="shared" si="6"/>
        <v>0</v>
      </c>
      <c r="H8" s="220">
        <f t="shared" si="5"/>
        <v>100000</v>
      </c>
      <c r="I8" s="220">
        <f t="shared" si="1"/>
        <v>0</v>
      </c>
      <c r="J8" s="222">
        <f t="shared" si="7"/>
        <v>500000</v>
      </c>
      <c r="K8" s="222">
        <f t="shared" si="2"/>
        <v>7200228.0197022967</v>
      </c>
      <c r="L8" s="223">
        <f t="shared" si="3"/>
        <v>72.002280197022969</v>
      </c>
      <c r="N8" s="479" t="s">
        <v>161</v>
      </c>
      <c r="O8" s="479"/>
      <c r="P8" s="479"/>
      <c r="Q8" s="479"/>
    </row>
    <row r="9" spans="1:17">
      <c r="B9" s="219" t="s">
        <v>66</v>
      </c>
      <c r="C9" s="262">
        <f>h26_h28死亡数!AC8</f>
        <v>1</v>
      </c>
      <c r="D9" s="263">
        <f t="shared" si="4"/>
        <v>0.33333333333333331</v>
      </c>
      <c r="E9" s="264">
        <f>h27国調人口!AC8</f>
        <v>1298</v>
      </c>
      <c r="F9" s="221">
        <f t="shared" si="0"/>
        <v>2.5680534155110427E-4</v>
      </c>
      <c r="G9" s="221">
        <f t="shared" si="6"/>
        <v>1.2832028743744387E-3</v>
      </c>
      <c r="H9" s="220">
        <f t="shared" si="5"/>
        <v>100000</v>
      </c>
      <c r="I9" s="220">
        <f t="shared" si="1"/>
        <v>128.32028743744013</v>
      </c>
      <c r="J9" s="222">
        <f t="shared" si="7"/>
        <v>499679.19928140641</v>
      </c>
      <c r="K9" s="222">
        <f t="shared" si="2"/>
        <v>6700228.0197022967</v>
      </c>
      <c r="L9" s="223">
        <f t="shared" si="3"/>
        <v>67.002280197022969</v>
      </c>
      <c r="N9" s="418" t="s">
        <v>158</v>
      </c>
      <c r="O9" s="237" t="s">
        <v>122</v>
      </c>
      <c r="P9" s="237" t="s">
        <v>123</v>
      </c>
      <c r="Q9" s="237" t="s">
        <v>62</v>
      </c>
    </row>
    <row r="10" spans="1:17">
      <c r="B10" s="219" t="s">
        <v>67</v>
      </c>
      <c r="C10" s="262">
        <f>h26_h28死亡数!AC9</f>
        <v>1</v>
      </c>
      <c r="D10" s="263">
        <f t="shared" si="4"/>
        <v>0.33333333333333331</v>
      </c>
      <c r="E10" s="264">
        <f>h27国調人口!AC9</f>
        <v>1110</v>
      </c>
      <c r="F10" s="221">
        <f t="shared" si="0"/>
        <v>3.0030030030030029E-4</v>
      </c>
      <c r="G10" s="221">
        <f t="shared" si="6"/>
        <v>1.5003750937734434E-3</v>
      </c>
      <c r="H10" s="220">
        <f t="shared" si="5"/>
        <v>99871.67971256256</v>
      </c>
      <c r="I10" s="220">
        <f t="shared" si="1"/>
        <v>149.84498081404308</v>
      </c>
      <c r="J10" s="222">
        <f t="shared" si="7"/>
        <v>498983.78611077776</v>
      </c>
      <c r="K10" s="222">
        <f t="shared" si="2"/>
        <v>6200548.8204208901</v>
      </c>
      <c r="L10" s="223">
        <f t="shared" si="3"/>
        <v>62.085156054914549</v>
      </c>
      <c r="N10" s="418" t="s">
        <v>159</v>
      </c>
      <c r="O10" s="243">
        <f>h27_29自立率1!AJ21</f>
        <v>46</v>
      </c>
      <c r="P10" s="243">
        <f>h27_29自立率1!AK21</f>
        <v>26</v>
      </c>
      <c r="Q10" s="244">
        <f>SUM(O10:P10)</f>
        <v>72</v>
      </c>
    </row>
    <row r="11" spans="1:17">
      <c r="B11" s="219" t="s">
        <v>68</v>
      </c>
      <c r="C11" s="262">
        <f>h26_h28死亡数!AC10</f>
        <v>2</v>
      </c>
      <c r="D11" s="263">
        <f t="shared" si="4"/>
        <v>0.66666666666666663</v>
      </c>
      <c r="E11" s="264">
        <f>h27国調人口!AC10</f>
        <v>1213</v>
      </c>
      <c r="F11" s="221">
        <f t="shared" si="0"/>
        <v>5.4960153888430885E-4</v>
      </c>
      <c r="G11" s="221">
        <f t="shared" si="6"/>
        <v>2.7442371020856204E-3</v>
      </c>
      <c r="H11" s="220">
        <f t="shared" si="5"/>
        <v>99721.834731748517</v>
      </c>
      <c r="I11" s="220">
        <f t="shared" si="1"/>
        <v>273.66035875891976</v>
      </c>
      <c r="J11" s="222">
        <f t="shared" si="7"/>
        <v>497925.02276184532</v>
      </c>
      <c r="K11" s="222">
        <f t="shared" si="2"/>
        <v>5701565.0343101127</v>
      </c>
      <c r="L11" s="223">
        <f t="shared" si="3"/>
        <v>57.174690474230729</v>
      </c>
      <c r="N11" s="418" t="s">
        <v>160</v>
      </c>
      <c r="O11" s="243">
        <f>h27_29自立率1!AJ22</f>
        <v>72</v>
      </c>
      <c r="P11" s="243">
        <f>h27_29自立率1!AK22</f>
        <v>35</v>
      </c>
      <c r="Q11" s="244">
        <f>SUM(O11:P11)</f>
        <v>107</v>
      </c>
    </row>
    <row r="12" spans="1:17">
      <c r="B12" s="219" t="s">
        <v>69</v>
      </c>
      <c r="C12" s="262">
        <f>h26_h28死亡数!AC11</f>
        <v>2</v>
      </c>
      <c r="D12" s="263">
        <f t="shared" si="4"/>
        <v>0.66666666666666663</v>
      </c>
      <c r="E12" s="264">
        <f>h27国調人口!AC11</f>
        <v>1307</v>
      </c>
      <c r="F12" s="221">
        <f t="shared" si="0"/>
        <v>5.1007396072430501E-4</v>
      </c>
      <c r="G12" s="221">
        <f t="shared" si="6"/>
        <v>2.5471217524197657E-3</v>
      </c>
      <c r="H12" s="220">
        <f t="shared" si="5"/>
        <v>99448.174372989597</v>
      </c>
      <c r="I12" s="220">
        <f t="shared" si="1"/>
        <v>253.30660818387696</v>
      </c>
      <c r="J12" s="222">
        <f t="shared" si="7"/>
        <v>496607.60534448829</v>
      </c>
      <c r="K12" s="222">
        <f t="shared" si="2"/>
        <v>5203640.0115482677</v>
      </c>
      <c r="L12" s="223">
        <f t="shared" si="3"/>
        <v>52.325143667610561</v>
      </c>
      <c r="N12" s="418" t="s">
        <v>1022</v>
      </c>
      <c r="O12" s="243">
        <f>h27_29自立率1!AJ23</f>
        <v>248</v>
      </c>
      <c r="P12" s="243">
        <f>h27_29自立率1!AK23</f>
        <v>74</v>
      </c>
      <c r="Q12" s="244">
        <f>SUM(O12:P12)</f>
        <v>322</v>
      </c>
    </row>
    <row r="13" spans="1:17">
      <c r="B13" s="219" t="s">
        <v>70</v>
      </c>
      <c r="C13" s="262">
        <f>h26_h28死亡数!AC12</f>
        <v>9</v>
      </c>
      <c r="D13" s="263">
        <f t="shared" si="4"/>
        <v>3</v>
      </c>
      <c r="E13" s="264">
        <f>h27国調人口!AC12</f>
        <v>1568</v>
      </c>
      <c r="F13" s="221">
        <f t="shared" si="0"/>
        <v>1.9132653061224489E-3</v>
      </c>
      <c r="G13" s="221">
        <f t="shared" si="6"/>
        <v>9.5207870517296095E-3</v>
      </c>
      <c r="H13" s="220">
        <f t="shared" si="5"/>
        <v>99194.86776480572</v>
      </c>
      <c r="I13" s="220">
        <f t="shared" si="1"/>
        <v>944.41321261320263</v>
      </c>
      <c r="J13" s="222">
        <f t="shared" si="7"/>
        <v>493613.30579249561</v>
      </c>
      <c r="K13" s="222">
        <f t="shared" si="2"/>
        <v>4707032.4062037794</v>
      </c>
      <c r="L13" s="223">
        <f t="shared" si="3"/>
        <v>47.452378457364418</v>
      </c>
      <c r="N13" s="418" t="s">
        <v>1023</v>
      </c>
      <c r="O13" s="243">
        <f>h27_29自立率1!AJ24</f>
        <v>614</v>
      </c>
      <c r="P13" s="243">
        <f>h27_29自立率1!AK24</f>
        <v>748</v>
      </c>
      <c r="Q13" s="244">
        <f>SUM(O13:P13)</f>
        <v>1362</v>
      </c>
    </row>
    <row r="14" spans="1:17">
      <c r="B14" s="219" t="s">
        <v>71</v>
      </c>
      <c r="C14" s="262">
        <f>h26_h28死亡数!AC13</f>
        <v>4</v>
      </c>
      <c r="D14" s="263">
        <f t="shared" si="4"/>
        <v>1.3333333333333333</v>
      </c>
      <c r="E14" s="264">
        <f>h27国調人口!AC13</f>
        <v>1881</v>
      </c>
      <c r="F14" s="221">
        <f t="shared" si="0"/>
        <v>7.0884281410597198E-4</v>
      </c>
      <c r="G14" s="221">
        <f t="shared" si="6"/>
        <v>3.5379444542720678E-3</v>
      </c>
      <c r="H14" s="220">
        <f t="shared" si="5"/>
        <v>98250.454552192517</v>
      </c>
      <c r="I14" s="220">
        <f t="shared" si="1"/>
        <v>347.60465081263101</v>
      </c>
      <c r="J14" s="222">
        <f t="shared" si="7"/>
        <v>490383.261133931</v>
      </c>
      <c r="K14" s="222">
        <f t="shared" si="2"/>
        <v>4213419.1004112838</v>
      </c>
      <c r="L14" s="223">
        <f t="shared" si="3"/>
        <v>42.884474373327556</v>
      </c>
      <c r="N14" s="418" t="s">
        <v>62</v>
      </c>
      <c r="O14" s="237">
        <f>SUM(O10:O13)</f>
        <v>980</v>
      </c>
      <c r="P14" s="237">
        <f t="shared" ref="P14:Q14" si="9">SUM(P10:P13)</f>
        <v>883</v>
      </c>
      <c r="Q14" s="237">
        <f t="shared" si="9"/>
        <v>1863</v>
      </c>
    </row>
    <row r="15" spans="1:17">
      <c r="B15" s="219" t="s">
        <v>72</v>
      </c>
      <c r="C15" s="262">
        <f>h26_h28死亡数!AC14</f>
        <v>9</v>
      </c>
      <c r="D15" s="263">
        <f t="shared" si="4"/>
        <v>3</v>
      </c>
      <c r="E15" s="264">
        <f>h27国調人口!AC14</f>
        <v>1583</v>
      </c>
      <c r="F15" s="221">
        <f t="shared" si="0"/>
        <v>1.8951358180669614E-3</v>
      </c>
      <c r="G15" s="221">
        <f t="shared" si="6"/>
        <v>9.4309965419679346E-3</v>
      </c>
      <c r="H15" s="220">
        <f t="shared" si="5"/>
        <v>97902.849901379886</v>
      </c>
      <c r="I15" s="220">
        <f t="shared" si="1"/>
        <v>923.32143886871927</v>
      </c>
      <c r="J15" s="222">
        <f t="shared" si="7"/>
        <v>487205.9459097276</v>
      </c>
      <c r="K15" s="222">
        <f t="shared" si="2"/>
        <v>3723035.8392773531</v>
      </c>
      <c r="L15" s="223">
        <f t="shared" si="3"/>
        <v>38.027859689760461</v>
      </c>
      <c r="N15" s="479" t="s">
        <v>162</v>
      </c>
      <c r="O15" s="479"/>
      <c r="P15" s="479"/>
      <c r="Q15" s="479"/>
    </row>
    <row r="16" spans="1:17">
      <c r="B16" s="219" t="s">
        <v>73</v>
      </c>
      <c r="C16" s="262">
        <f>h26_h28死亡数!AC15</f>
        <v>12</v>
      </c>
      <c r="D16" s="263">
        <f t="shared" si="4"/>
        <v>4</v>
      </c>
      <c r="E16" s="264">
        <f>h27国調人口!AC15</f>
        <v>1448</v>
      </c>
      <c r="F16" s="221">
        <f t="shared" si="0"/>
        <v>2.7624309392265192E-3</v>
      </c>
      <c r="G16" s="221">
        <f t="shared" si="6"/>
        <v>1.3717421124828532E-2</v>
      </c>
      <c r="H16" s="220">
        <f t="shared" si="5"/>
        <v>96979.528462511167</v>
      </c>
      <c r="I16" s="220">
        <f t="shared" si="1"/>
        <v>1330.3090324075602</v>
      </c>
      <c r="J16" s="222">
        <f t="shared" si="7"/>
        <v>481571.86973153695</v>
      </c>
      <c r="K16" s="222">
        <f t="shared" si="2"/>
        <v>3235829.8933676258</v>
      </c>
      <c r="L16" s="223">
        <f t="shared" si="3"/>
        <v>33.3661128762704</v>
      </c>
      <c r="N16" s="418" t="s">
        <v>158</v>
      </c>
      <c r="O16" s="237" t="s">
        <v>122</v>
      </c>
      <c r="P16" s="237" t="s">
        <v>123</v>
      </c>
      <c r="Q16" s="237" t="s">
        <v>62</v>
      </c>
    </row>
    <row r="17" spans="1:17">
      <c r="B17" s="219" t="s">
        <v>74</v>
      </c>
      <c r="C17" s="262">
        <f>h26_h28死亡数!AC16</f>
        <v>23</v>
      </c>
      <c r="D17" s="263">
        <f t="shared" si="4"/>
        <v>7.666666666666667</v>
      </c>
      <c r="E17" s="264">
        <f>h27国調人口!AC16</f>
        <v>1408</v>
      </c>
      <c r="F17" s="221">
        <f t="shared" si="0"/>
        <v>5.4450757575757579E-3</v>
      </c>
      <c r="G17" s="221">
        <f t="shared" si="6"/>
        <v>2.6859745416326054E-2</v>
      </c>
      <c r="H17" s="220">
        <f t="shared" si="5"/>
        <v>95649.219430103607</v>
      </c>
      <c r="I17" s="220">
        <f t="shared" si="1"/>
        <v>2569.1136831628974</v>
      </c>
      <c r="J17" s="222">
        <f t="shared" si="7"/>
        <v>471823.31294261082</v>
      </c>
      <c r="K17" s="222">
        <f t="shared" si="2"/>
        <v>2754258.0236360887</v>
      </c>
      <c r="L17" s="223">
        <f t="shared" si="3"/>
        <v>28.79540512767889</v>
      </c>
      <c r="N17" s="418" t="s">
        <v>159</v>
      </c>
      <c r="O17" s="253">
        <f t="shared" ref="O17:Q20" si="10">O10/O3</f>
        <v>2.4972855591748101E-2</v>
      </c>
      <c r="P17" s="253">
        <f t="shared" si="10"/>
        <v>1.314459049544995E-2</v>
      </c>
      <c r="Q17" s="253">
        <f t="shared" si="10"/>
        <v>1.8848167539267015E-2</v>
      </c>
    </row>
    <row r="18" spans="1:17">
      <c r="B18" s="219" t="s">
        <v>75</v>
      </c>
      <c r="C18" s="262">
        <f>h26_h28死亡数!AC17</f>
        <v>41</v>
      </c>
      <c r="D18" s="263">
        <f t="shared" si="4"/>
        <v>13.666666666666666</v>
      </c>
      <c r="E18" s="264">
        <f>h27国調人口!AC17</f>
        <v>1649</v>
      </c>
      <c r="F18" s="221">
        <f t="shared" si="0"/>
        <v>8.2878512229634122E-3</v>
      </c>
      <c r="G18" s="221">
        <f t="shared" si="6"/>
        <v>4.0598079017724525E-2</v>
      </c>
      <c r="H18" s="220">
        <f t="shared" si="5"/>
        <v>93080.10574694071</v>
      </c>
      <c r="I18" s="220">
        <f t="shared" si="1"/>
        <v>3778.8734880924458</v>
      </c>
      <c r="J18" s="222">
        <f t="shared" si="7"/>
        <v>455953.34501447243</v>
      </c>
      <c r="K18" s="222">
        <f t="shared" si="2"/>
        <v>2282434.7106934781</v>
      </c>
      <c r="L18" s="223">
        <f t="shared" si="3"/>
        <v>24.521187340491345</v>
      </c>
      <c r="N18" s="418" t="s">
        <v>160</v>
      </c>
      <c r="O18" s="253">
        <f t="shared" si="10"/>
        <v>5.1245551601423488E-2</v>
      </c>
      <c r="P18" s="253">
        <f t="shared" si="10"/>
        <v>2.1998742928975488E-2</v>
      </c>
      <c r="Q18" s="253">
        <f t="shared" si="10"/>
        <v>3.5714285714285712E-2</v>
      </c>
    </row>
    <row r="19" spans="1:17">
      <c r="B19" s="219" t="s">
        <v>76</v>
      </c>
      <c r="C19" s="262">
        <f>h26_h28死亡数!AC18</f>
        <v>63</v>
      </c>
      <c r="D19" s="263">
        <f t="shared" si="4"/>
        <v>21</v>
      </c>
      <c r="E19" s="264">
        <f>h27国調人口!AC18</f>
        <v>1842</v>
      </c>
      <c r="F19" s="221">
        <f t="shared" si="0"/>
        <v>1.1400651465798045E-2</v>
      </c>
      <c r="G19" s="221">
        <f t="shared" si="6"/>
        <v>5.5423594615993665E-2</v>
      </c>
      <c r="H19" s="220">
        <f t="shared" si="5"/>
        <v>89301.232258848264</v>
      </c>
      <c r="I19" s="220">
        <f t="shared" si="1"/>
        <v>4949.3952954231063</v>
      </c>
      <c r="J19" s="222">
        <f t="shared" si="7"/>
        <v>434132.67305568355</v>
      </c>
      <c r="K19" s="222">
        <f t="shared" si="2"/>
        <v>1826481.3656790056</v>
      </c>
      <c r="L19" s="223">
        <f t="shared" si="3"/>
        <v>20.453036531285175</v>
      </c>
      <c r="N19" s="418" t="s">
        <v>1022</v>
      </c>
      <c r="O19" s="253">
        <f t="shared" si="10"/>
        <v>0.23892100192678228</v>
      </c>
      <c r="P19" s="253">
        <f t="shared" si="10"/>
        <v>6.4572425828970326E-2</v>
      </c>
      <c r="Q19" s="253">
        <f t="shared" si="10"/>
        <v>0.14743589743589744</v>
      </c>
    </row>
    <row r="20" spans="1:17">
      <c r="B20" s="219" t="s">
        <v>77</v>
      </c>
      <c r="C20" s="262">
        <f>h26_h28死亡数!AC19</f>
        <v>75</v>
      </c>
      <c r="D20" s="263">
        <f t="shared" si="4"/>
        <v>25</v>
      </c>
      <c r="E20" s="264">
        <f>h27国調人口!AC19</f>
        <v>1405</v>
      </c>
      <c r="F20" s="221">
        <f t="shared" si="0"/>
        <v>1.7793594306049824E-2</v>
      </c>
      <c r="G20" s="221">
        <f t="shared" si="6"/>
        <v>8.5178875638841578E-2</v>
      </c>
      <c r="H20" s="220">
        <f t="shared" si="5"/>
        <v>84351.836963425158</v>
      </c>
      <c r="I20" s="220">
        <f t="shared" si="1"/>
        <v>7184.9946306154307</v>
      </c>
      <c r="J20" s="222">
        <f t="shared" si="7"/>
        <v>403796.6982405872</v>
      </c>
      <c r="K20" s="222">
        <f t="shared" si="2"/>
        <v>1392348.6926233221</v>
      </c>
      <c r="L20" s="223">
        <f t="shared" si="3"/>
        <v>16.50644186002781</v>
      </c>
      <c r="N20" s="418" t="s">
        <v>1023</v>
      </c>
      <c r="O20" s="253">
        <f t="shared" si="10"/>
        <v>0.46585735963581182</v>
      </c>
      <c r="P20" s="253">
        <f t="shared" si="10"/>
        <v>0.31415371692566146</v>
      </c>
      <c r="Q20" s="253">
        <f t="shared" si="10"/>
        <v>0.36820762368207621</v>
      </c>
    </row>
    <row r="21" spans="1:17">
      <c r="B21" s="219" t="s">
        <v>78</v>
      </c>
      <c r="C21" s="262">
        <f>h26_h28死亡数!AC20</f>
        <v>103</v>
      </c>
      <c r="D21" s="263">
        <f t="shared" si="4"/>
        <v>34.333333333333336</v>
      </c>
      <c r="E21" s="264">
        <f>h27国調人口!AC20</f>
        <v>1038</v>
      </c>
      <c r="F21" s="221">
        <f t="shared" si="0"/>
        <v>3.3076429030186261E-2</v>
      </c>
      <c r="G21" s="221">
        <f t="shared" si="6"/>
        <v>0.15275100103811362</v>
      </c>
      <c r="H21" s="220">
        <f t="shared" si="5"/>
        <v>77166.842332809727</v>
      </c>
      <c r="I21" s="220">
        <f t="shared" si="1"/>
        <v>11787.312413286971</v>
      </c>
      <c r="J21" s="222">
        <f t="shared" si="7"/>
        <v>356365.93063083122</v>
      </c>
      <c r="K21" s="222">
        <f t="shared" si="2"/>
        <v>988551.99438273488</v>
      </c>
      <c r="L21" s="223">
        <f t="shared" si="3"/>
        <v>12.810579835821832</v>
      </c>
      <c r="N21" s="418" t="s">
        <v>62</v>
      </c>
      <c r="O21" s="253">
        <f>O14/O7</f>
        <v>0.17490630019632339</v>
      </c>
      <c r="P21" s="253">
        <f>P14/P7</f>
        <v>0.12443630214205186</v>
      </c>
      <c r="Q21" s="253">
        <f>Q14/Q7</f>
        <v>0.14670446491849751</v>
      </c>
    </row>
    <row r="22" spans="1:17">
      <c r="B22" s="219" t="s">
        <v>79</v>
      </c>
      <c r="C22" s="262">
        <f>h26_h28死亡数!AC21</f>
        <v>123</v>
      </c>
      <c r="D22" s="263">
        <f t="shared" si="4"/>
        <v>41</v>
      </c>
      <c r="E22" s="264">
        <f>h27国調人口!AC21</f>
        <v>766</v>
      </c>
      <c r="F22" s="221">
        <f t="shared" si="0"/>
        <v>5.3524804177545689E-2</v>
      </c>
      <c r="G22" s="221">
        <f t="shared" si="6"/>
        <v>0.23603914795624639</v>
      </c>
      <c r="H22" s="220">
        <f t="shared" si="5"/>
        <v>65379.529919522756</v>
      </c>
      <c r="I22" s="220">
        <f t="shared" si="1"/>
        <v>15432.128535984069</v>
      </c>
      <c r="J22" s="222">
        <f t="shared" si="7"/>
        <v>288317.32825765363</v>
      </c>
      <c r="K22" s="222">
        <f t="shared" si="2"/>
        <v>632186.0637519036</v>
      </c>
      <c r="L22" s="223">
        <f t="shared" si="3"/>
        <v>9.6694801037890095</v>
      </c>
      <c r="N22" s="479" t="s">
        <v>163</v>
      </c>
      <c r="O22" s="479"/>
      <c r="P22" s="479"/>
      <c r="Q22" s="479"/>
    </row>
    <row r="23" spans="1:17">
      <c r="B23" s="219" t="s">
        <v>80</v>
      </c>
      <c r="C23" s="262">
        <f>h26_h28死亡数!AC22</f>
        <v>140</v>
      </c>
      <c r="D23" s="263">
        <f t="shared" si="4"/>
        <v>46.666666666666664</v>
      </c>
      <c r="E23" s="264">
        <f>h27国調人口!AC22</f>
        <v>388</v>
      </c>
      <c r="F23" s="221">
        <f t="shared" si="0"/>
        <v>0.12027491408934707</v>
      </c>
      <c r="G23" s="221">
        <f t="shared" si="6"/>
        <v>0.46235138705416112</v>
      </c>
      <c r="H23" s="220">
        <f t="shared" si="5"/>
        <v>49947.401383538687</v>
      </c>
      <c r="I23" s="220">
        <f t="shared" si="1"/>
        <v>23093.250309430037</v>
      </c>
      <c r="J23" s="222">
        <f t="shared" si="7"/>
        <v>192003.88114411835</v>
      </c>
      <c r="K23" s="222">
        <f t="shared" si="2"/>
        <v>343868.73549425002</v>
      </c>
      <c r="L23" s="223">
        <f t="shared" si="3"/>
        <v>6.8846171366100313</v>
      </c>
      <c r="N23" s="418" t="s">
        <v>158</v>
      </c>
      <c r="O23" s="237" t="s">
        <v>122</v>
      </c>
      <c r="P23" s="237" t="s">
        <v>123</v>
      </c>
      <c r="Q23" s="237" t="s">
        <v>62</v>
      </c>
    </row>
    <row r="24" spans="1:17">
      <c r="B24" s="219" t="s">
        <v>100</v>
      </c>
      <c r="C24" s="262">
        <f>h26_h28死亡数!AC23</f>
        <v>87</v>
      </c>
      <c r="D24" s="263">
        <f t="shared" si="4"/>
        <v>29</v>
      </c>
      <c r="E24" s="264">
        <f>h27国調人口!AC23</f>
        <v>164</v>
      </c>
      <c r="F24" s="221">
        <f t="shared" si="0"/>
        <v>0.17682926829268292</v>
      </c>
      <c r="G24" s="221">
        <f t="shared" si="6"/>
        <v>0.61310782241014794</v>
      </c>
      <c r="H24" s="220">
        <f t="shared" si="5"/>
        <v>26854.151074108649</v>
      </c>
      <c r="I24" s="220">
        <f t="shared" si="1"/>
        <v>26854.151074108649</v>
      </c>
      <c r="J24" s="222">
        <f>H24/F24</f>
        <v>151864.85435013167</v>
      </c>
      <c r="K24" s="222">
        <f>J24</f>
        <v>151864.85435013167</v>
      </c>
      <c r="L24" s="223">
        <f t="shared" si="3"/>
        <v>5.6551724137931032</v>
      </c>
      <c r="N24" s="418" t="s">
        <v>159</v>
      </c>
      <c r="O24" s="253">
        <f>1-O17</f>
        <v>0.97502714440825189</v>
      </c>
      <c r="P24" s="253">
        <f>1-P17</f>
        <v>0.98685540950455009</v>
      </c>
      <c r="Q24" s="253">
        <f>1-Q17</f>
        <v>0.98115183246073301</v>
      </c>
    </row>
    <row r="25" spans="1:17">
      <c r="B25" s="265" t="s">
        <v>101</v>
      </c>
      <c r="C25" s="266">
        <f>SUM(C5:C24)</f>
        <v>695</v>
      </c>
      <c r="D25" s="266">
        <f>SUM(D5:D24)</f>
        <v>231.66666666666666</v>
      </c>
      <c r="E25" s="266">
        <f>SUM(E5:E24)</f>
        <v>23730</v>
      </c>
      <c r="F25" s="267"/>
      <c r="G25" s="267"/>
      <c r="H25" s="266"/>
      <c r="I25" s="266"/>
      <c r="J25" s="268"/>
      <c r="K25" s="268"/>
      <c r="L25" s="269"/>
      <c r="N25" s="418" t="s">
        <v>160</v>
      </c>
      <c r="O25" s="253">
        <f t="shared" ref="O25:Q27" si="11">1-O18</f>
        <v>0.94875444839857648</v>
      </c>
      <c r="P25" s="253">
        <f t="shared" si="11"/>
        <v>0.97800125707102448</v>
      </c>
      <c r="Q25" s="253">
        <f t="shared" si="11"/>
        <v>0.9642857142857143</v>
      </c>
    </row>
    <row r="26" spans="1:17">
      <c r="A26" s="265"/>
      <c r="B26" s="265"/>
      <c r="C26" s="226"/>
      <c r="D26" s="226"/>
      <c r="E26" s="266"/>
      <c r="F26" s="267"/>
      <c r="G26" s="267"/>
      <c r="H26" s="266"/>
      <c r="I26" s="266"/>
      <c r="J26" s="268"/>
      <c r="K26" s="268"/>
      <c r="L26" s="269"/>
      <c r="N26" s="418" t="s">
        <v>1022</v>
      </c>
      <c r="O26" s="253">
        <f t="shared" si="11"/>
        <v>0.76107899807321777</v>
      </c>
      <c r="P26" s="253">
        <f t="shared" si="11"/>
        <v>0.93542757417102962</v>
      </c>
      <c r="Q26" s="253">
        <f t="shared" si="11"/>
        <v>0.85256410256410253</v>
      </c>
    </row>
    <row r="27" spans="1:17">
      <c r="A27" s="225" t="s">
        <v>102</v>
      </c>
      <c r="B27" s="225" t="s">
        <v>85</v>
      </c>
      <c r="C27" s="254">
        <f>h26_h28死亡数!AC28</f>
        <v>1</v>
      </c>
      <c r="D27" s="226">
        <f>SUM(C27:C27)/3</f>
        <v>0.33333333333333331</v>
      </c>
      <c r="E27" s="254">
        <f>h27国調人口!AC28</f>
        <v>165</v>
      </c>
      <c r="F27" s="227">
        <f t="shared" ref="F27:F46" si="12">D27/E27</f>
        <v>2.0202020202020202E-3</v>
      </c>
      <c r="G27" s="227">
        <f>D53</f>
        <v>6.3411540900443881E-4</v>
      </c>
      <c r="H27" s="226">
        <v>100000</v>
      </c>
      <c r="I27" s="226">
        <f t="shared" ref="I27:I46" si="13">H27-H28</f>
        <v>63.411540900444379</v>
      </c>
      <c r="J27" s="242">
        <f>H28+I27/2</f>
        <v>99968.294229549778</v>
      </c>
      <c r="K27" s="242">
        <f t="shared" ref="K27:K45" si="14">J27+K28</f>
        <v>8732438.3277599458</v>
      </c>
      <c r="L27" s="228">
        <f t="shared" ref="L27:L46" si="15">K27/H27</f>
        <v>87.324383277599452</v>
      </c>
      <c r="N27" s="418" t="s">
        <v>1023</v>
      </c>
      <c r="O27" s="253">
        <f t="shared" si="11"/>
        <v>0.53414264036418824</v>
      </c>
      <c r="P27" s="253">
        <f t="shared" si="11"/>
        <v>0.68584628307433859</v>
      </c>
      <c r="Q27" s="253">
        <f t="shared" si="11"/>
        <v>0.63179237631792384</v>
      </c>
    </row>
    <row r="28" spans="1:17">
      <c r="A28" s="245"/>
      <c r="B28" s="245" t="s">
        <v>86</v>
      </c>
      <c r="C28" s="255">
        <f>h26_h28死亡数!AC29</f>
        <v>0</v>
      </c>
      <c r="D28" s="250">
        <f t="shared" ref="D28:D46" si="16">SUM(C28:C28)/3</f>
        <v>0</v>
      </c>
      <c r="E28" s="255">
        <f>h27国調人口!AC29</f>
        <v>795</v>
      </c>
      <c r="F28" s="249">
        <f t="shared" si="12"/>
        <v>0</v>
      </c>
      <c r="G28" s="249">
        <f>F28*4/(1+2*F28)</f>
        <v>0</v>
      </c>
      <c r="H28" s="250">
        <f t="shared" ref="H28:H46" si="17">(1-G27)*H27</f>
        <v>99936.588459099556</v>
      </c>
      <c r="I28" s="250">
        <f t="shared" si="13"/>
        <v>0</v>
      </c>
      <c r="J28" s="251">
        <f>(H29+I28/2)*4</f>
        <v>399746.35383639822</v>
      </c>
      <c r="K28" s="251">
        <f t="shared" si="14"/>
        <v>8632470.0335303955</v>
      </c>
      <c r="L28" s="252">
        <f t="shared" si="15"/>
        <v>86.379474891354278</v>
      </c>
      <c r="N28" s="418" t="s">
        <v>62</v>
      </c>
      <c r="O28" s="253">
        <f>1-O21</f>
        <v>0.82509369980367664</v>
      </c>
      <c r="P28" s="253">
        <f>1-P21</f>
        <v>0.87556369785794819</v>
      </c>
      <c r="Q28" s="253">
        <f>1-Q21</f>
        <v>0.85329553508150247</v>
      </c>
    </row>
    <row r="29" spans="1:17">
      <c r="A29" s="245"/>
      <c r="B29" s="245" t="s">
        <v>84</v>
      </c>
      <c r="C29" s="255">
        <f>h26_h28死亡数!AC30</f>
        <v>0</v>
      </c>
      <c r="D29" s="250">
        <f t="shared" si="16"/>
        <v>0</v>
      </c>
      <c r="E29" s="255">
        <f>h27国調人口!AC30</f>
        <v>1155</v>
      </c>
      <c r="F29" s="249">
        <f t="shared" si="12"/>
        <v>0</v>
      </c>
      <c r="G29" s="249">
        <f t="shared" ref="G29:G46" si="18">F29*5/(1+2.5*F29)</f>
        <v>0</v>
      </c>
      <c r="H29" s="250">
        <f t="shared" si="17"/>
        <v>99936.588459099556</v>
      </c>
      <c r="I29" s="250">
        <f t="shared" si="13"/>
        <v>0</v>
      </c>
      <c r="J29" s="251">
        <f t="shared" ref="J29:J45" si="19">(H30+I29/2)*5</f>
        <v>499682.94229549775</v>
      </c>
      <c r="K29" s="251">
        <f t="shared" si="14"/>
        <v>8232723.6796939969</v>
      </c>
      <c r="L29" s="252">
        <f t="shared" si="15"/>
        <v>82.379474891354278</v>
      </c>
      <c r="N29" s="219" t="s">
        <v>164</v>
      </c>
    </row>
    <row r="30" spans="1:17">
      <c r="A30" s="245"/>
      <c r="B30" s="245" t="s">
        <v>65</v>
      </c>
      <c r="C30" s="255">
        <f>h26_h28死亡数!AC31</f>
        <v>0</v>
      </c>
      <c r="D30" s="250">
        <f t="shared" si="16"/>
        <v>0</v>
      </c>
      <c r="E30" s="255">
        <f>h27国調人口!AC31</f>
        <v>1282</v>
      </c>
      <c r="F30" s="249">
        <f t="shared" si="12"/>
        <v>0</v>
      </c>
      <c r="G30" s="249">
        <f t="shared" si="18"/>
        <v>0</v>
      </c>
      <c r="H30" s="250">
        <f t="shared" si="17"/>
        <v>99936.588459099556</v>
      </c>
      <c r="I30" s="250">
        <f t="shared" si="13"/>
        <v>0</v>
      </c>
      <c r="J30" s="251">
        <f t="shared" si="19"/>
        <v>499682.94229549775</v>
      </c>
      <c r="K30" s="251">
        <f t="shared" si="14"/>
        <v>7733040.7373984996</v>
      </c>
      <c r="L30" s="252">
        <f t="shared" si="15"/>
        <v>77.379474891354278</v>
      </c>
      <c r="N30" s="256" t="s">
        <v>158</v>
      </c>
      <c r="O30" s="237" t="s">
        <v>97</v>
      </c>
      <c r="P30" s="237" t="s">
        <v>98</v>
      </c>
      <c r="Q30" s="219"/>
    </row>
    <row r="31" spans="1:17">
      <c r="A31" s="245"/>
      <c r="B31" s="245" t="s">
        <v>66</v>
      </c>
      <c r="C31" s="255">
        <f>h26_h28死亡数!AC32</f>
        <v>0</v>
      </c>
      <c r="D31" s="250">
        <f t="shared" si="16"/>
        <v>0</v>
      </c>
      <c r="E31" s="255">
        <f>h27国調人口!AC32</f>
        <v>1242</v>
      </c>
      <c r="F31" s="249">
        <f t="shared" si="12"/>
        <v>0</v>
      </c>
      <c r="G31" s="249">
        <f t="shared" si="18"/>
        <v>0</v>
      </c>
      <c r="H31" s="250">
        <f t="shared" si="17"/>
        <v>99936.588459099556</v>
      </c>
      <c r="I31" s="250">
        <f t="shared" si="13"/>
        <v>0</v>
      </c>
      <c r="J31" s="251">
        <f t="shared" si="19"/>
        <v>499682.94229549775</v>
      </c>
      <c r="K31" s="251">
        <f t="shared" si="14"/>
        <v>7233357.7951030023</v>
      </c>
      <c r="L31" s="252">
        <f t="shared" si="15"/>
        <v>72.379474891354278</v>
      </c>
      <c r="N31" s="418" t="s">
        <v>159</v>
      </c>
      <c r="O31" s="237">
        <f>J19*O24</f>
        <v>423291.14050380437</v>
      </c>
      <c r="P31" s="237">
        <f>SUM(O31,P32)</f>
        <v>1415295.2129340468</v>
      </c>
      <c r="Q31" s="219"/>
    </row>
    <row r="32" spans="1:17">
      <c r="A32" s="245"/>
      <c r="B32" s="245" t="s">
        <v>67</v>
      </c>
      <c r="C32" s="255">
        <f>h26_h28死亡数!AC33</f>
        <v>1</v>
      </c>
      <c r="D32" s="250">
        <f t="shared" si="16"/>
        <v>0.33333333333333331</v>
      </c>
      <c r="E32" s="255">
        <f>h27国調人口!AC33</f>
        <v>1053</v>
      </c>
      <c r="F32" s="249">
        <f t="shared" si="12"/>
        <v>3.1655587211142766E-4</v>
      </c>
      <c r="G32" s="249">
        <f t="shared" si="18"/>
        <v>1.5815277558121146E-3</v>
      </c>
      <c r="H32" s="250">
        <f t="shared" si="17"/>
        <v>99936.588459099556</v>
      </c>
      <c r="I32" s="250">
        <f t="shared" si="13"/>
        <v>158.05248846924223</v>
      </c>
      <c r="J32" s="251">
        <f t="shared" si="19"/>
        <v>499287.81107432471</v>
      </c>
      <c r="K32" s="251">
        <f t="shared" si="14"/>
        <v>6733674.8528075051</v>
      </c>
      <c r="L32" s="252">
        <f t="shared" si="15"/>
        <v>67.379474891354292</v>
      </c>
      <c r="N32" s="418" t="s">
        <v>160</v>
      </c>
      <c r="O32" s="237">
        <f>J20*O25</f>
        <v>383103.91370441474</v>
      </c>
      <c r="P32" s="237">
        <f>SUM(O32,P33)</f>
        <v>992004.07243024244</v>
      </c>
      <c r="Q32" s="219"/>
    </row>
    <row r="33" spans="1:17">
      <c r="A33" s="245"/>
      <c r="B33" s="245" t="s">
        <v>68</v>
      </c>
      <c r="C33" s="255">
        <f>h26_h28死亡数!AC34</f>
        <v>0</v>
      </c>
      <c r="D33" s="250">
        <f t="shared" si="16"/>
        <v>0</v>
      </c>
      <c r="E33" s="255">
        <f>h27国調人口!AC34</f>
        <v>1096</v>
      </c>
      <c r="F33" s="249">
        <f t="shared" si="12"/>
        <v>0</v>
      </c>
      <c r="G33" s="249">
        <f t="shared" si="18"/>
        <v>0</v>
      </c>
      <c r="H33" s="250">
        <f t="shared" si="17"/>
        <v>99778.535970630313</v>
      </c>
      <c r="I33" s="250">
        <f t="shared" si="13"/>
        <v>0</v>
      </c>
      <c r="J33" s="251">
        <f t="shared" si="19"/>
        <v>498892.67985315155</v>
      </c>
      <c r="K33" s="251">
        <f t="shared" si="14"/>
        <v>6234387.0417331802</v>
      </c>
      <c r="L33" s="252">
        <f t="shared" si="15"/>
        <v>62.482246117223688</v>
      </c>
      <c r="N33" s="418" t="s">
        <v>1022</v>
      </c>
      <c r="O33" s="237">
        <f>J21*O26</f>
        <v>271222.62543194287</v>
      </c>
      <c r="P33" s="237">
        <f t="shared" ref="P33:P34" si="20">SUM(O33,P34)</f>
        <v>608900.1587258277</v>
      </c>
      <c r="Q33" s="219"/>
    </row>
    <row r="34" spans="1:17">
      <c r="A34" s="245"/>
      <c r="B34" s="245" t="s">
        <v>69</v>
      </c>
      <c r="C34" s="255">
        <f>h26_h28死亡数!AC35</f>
        <v>3</v>
      </c>
      <c r="D34" s="250">
        <f t="shared" si="16"/>
        <v>1</v>
      </c>
      <c r="E34" s="255">
        <f>h27国調人口!AC35</f>
        <v>1294</v>
      </c>
      <c r="F34" s="249">
        <f t="shared" si="12"/>
        <v>7.7279752704791343E-4</v>
      </c>
      <c r="G34" s="249">
        <f t="shared" si="18"/>
        <v>3.8565368299267253E-3</v>
      </c>
      <c r="H34" s="250">
        <f t="shared" si="17"/>
        <v>99778.535970630313</v>
      </c>
      <c r="I34" s="250">
        <f t="shared" si="13"/>
        <v>384.79959880690149</v>
      </c>
      <c r="J34" s="251">
        <f t="shared" si="19"/>
        <v>497930.68085613428</v>
      </c>
      <c r="K34" s="251">
        <f t="shared" si="14"/>
        <v>5735494.3618800286</v>
      </c>
      <c r="L34" s="252">
        <f t="shared" si="15"/>
        <v>57.482246117223688</v>
      </c>
      <c r="N34" s="418" t="s">
        <v>1023</v>
      </c>
      <c r="O34" s="237">
        <f>SUM(J22:J24)*O27</f>
        <v>337677.53329388489</v>
      </c>
      <c r="P34" s="237">
        <f t="shared" si="20"/>
        <v>337677.53329388489</v>
      </c>
      <c r="Q34" s="219"/>
    </row>
    <row r="35" spans="1:17">
      <c r="A35" s="245"/>
      <c r="B35" s="245" t="s">
        <v>70</v>
      </c>
      <c r="C35" s="255">
        <f>h26_h28死亡数!AC36</f>
        <v>2</v>
      </c>
      <c r="D35" s="250">
        <f t="shared" si="16"/>
        <v>0.66666666666666663</v>
      </c>
      <c r="E35" s="255">
        <f>h27国調人口!AC36</f>
        <v>1520</v>
      </c>
      <c r="F35" s="249">
        <f t="shared" si="12"/>
        <v>4.3859649122807013E-4</v>
      </c>
      <c r="G35" s="249">
        <f t="shared" si="18"/>
        <v>2.1905805038335158E-3</v>
      </c>
      <c r="H35" s="250">
        <f t="shared" si="17"/>
        <v>99393.736371823412</v>
      </c>
      <c r="I35" s="250">
        <f t="shared" si="13"/>
        <v>217.72998109928449</v>
      </c>
      <c r="J35" s="251">
        <f t="shared" si="19"/>
        <v>496424.35690636886</v>
      </c>
      <c r="K35" s="251">
        <f t="shared" si="14"/>
        <v>5237563.6810238939</v>
      </c>
      <c r="L35" s="252">
        <f t="shared" si="15"/>
        <v>52.695108084382895</v>
      </c>
      <c r="N35" s="219" t="s">
        <v>165</v>
      </c>
      <c r="Q35" s="219"/>
    </row>
    <row r="36" spans="1:17">
      <c r="A36" s="245"/>
      <c r="B36" s="245" t="s">
        <v>71</v>
      </c>
      <c r="C36" s="255">
        <f>h26_h28死亡数!AC37</f>
        <v>5</v>
      </c>
      <c r="D36" s="250">
        <f t="shared" si="16"/>
        <v>1.6666666666666667</v>
      </c>
      <c r="E36" s="255">
        <f>h27国調人口!AC37</f>
        <v>1940</v>
      </c>
      <c r="F36" s="249">
        <f t="shared" si="12"/>
        <v>8.5910652920962209E-4</v>
      </c>
      <c r="G36" s="249">
        <f t="shared" si="18"/>
        <v>4.2863266180882984E-3</v>
      </c>
      <c r="H36" s="250">
        <f t="shared" si="17"/>
        <v>99176.006390724127</v>
      </c>
      <c r="I36" s="250">
        <f t="shared" si="13"/>
        <v>425.1007560682483</v>
      </c>
      <c r="J36" s="251">
        <f t="shared" si="19"/>
        <v>494817.28006344999</v>
      </c>
      <c r="K36" s="251">
        <f t="shared" si="14"/>
        <v>4741139.3241175245</v>
      </c>
      <c r="L36" s="252">
        <f t="shared" si="15"/>
        <v>47.80530590674158</v>
      </c>
      <c r="N36" s="256" t="s">
        <v>158</v>
      </c>
      <c r="O36" s="237" t="s">
        <v>97</v>
      </c>
      <c r="P36" s="237" t="s">
        <v>98</v>
      </c>
      <c r="Q36" s="219"/>
    </row>
    <row r="37" spans="1:17">
      <c r="A37" s="245"/>
      <c r="B37" s="245" t="s">
        <v>72</v>
      </c>
      <c r="C37" s="255">
        <f>h26_h28死亡数!AC38</f>
        <v>4</v>
      </c>
      <c r="D37" s="250">
        <f t="shared" si="16"/>
        <v>1.3333333333333333</v>
      </c>
      <c r="E37" s="255">
        <f>h27国調人口!AC38</f>
        <v>1615</v>
      </c>
      <c r="F37" s="249">
        <f t="shared" si="12"/>
        <v>8.2559339525283795E-4</v>
      </c>
      <c r="G37" s="249">
        <f t="shared" si="18"/>
        <v>4.1194644696189485E-3</v>
      </c>
      <c r="H37" s="250">
        <f t="shared" si="17"/>
        <v>98750.905634655879</v>
      </c>
      <c r="I37" s="250">
        <f t="shared" si="13"/>
        <v>406.80084710466326</v>
      </c>
      <c r="J37" s="251">
        <f t="shared" si="19"/>
        <v>492737.52605551772</v>
      </c>
      <c r="K37" s="251">
        <f t="shared" si="14"/>
        <v>4246322.0440540742</v>
      </c>
      <c r="L37" s="252">
        <f t="shared" si="15"/>
        <v>43.000335204661248</v>
      </c>
      <c r="N37" s="418" t="s">
        <v>159</v>
      </c>
      <c r="O37" s="237">
        <f>J41*P24</f>
        <v>465120.82454787358</v>
      </c>
      <c r="P37" s="237">
        <f>SUM(O37,P38)</f>
        <v>1953825.190513252</v>
      </c>
      <c r="Q37" s="219"/>
    </row>
    <row r="38" spans="1:17">
      <c r="A38" s="245"/>
      <c r="B38" s="245" t="s">
        <v>73</v>
      </c>
      <c r="C38" s="255">
        <f>h26_h28死亡数!AC39</f>
        <v>3</v>
      </c>
      <c r="D38" s="250">
        <f t="shared" si="16"/>
        <v>1</v>
      </c>
      <c r="E38" s="255">
        <f>h27国調人口!AC39</f>
        <v>1450</v>
      </c>
      <c r="F38" s="249">
        <f t="shared" si="12"/>
        <v>6.8965517241379305E-4</v>
      </c>
      <c r="G38" s="249">
        <f t="shared" si="18"/>
        <v>3.4423407917383822E-3</v>
      </c>
      <c r="H38" s="250">
        <f t="shared" si="17"/>
        <v>98344.104787551216</v>
      </c>
      <c r="I38" s="250">
        <f t="shared" si="13"/>
        <v>338.53392353717936</v>
      </c>
      <c r="J38" s="251">
        <f t="shared" si="19"/>
        <v>490874.1891289131</v>
      </c>
      <c r="K38" s="251">
        <f t="shared" si="14"/>
        <v>3753584.5179985566</v>
      </c>
      <c r="L38" s="252">
        <f t="shared" si="15"/>
        <v>38.167865029706391</v>
      </c>
      <c r="N38" s="418" t="s">
        <v>160</v>
      </c>
      <c r="O38" s="237">
        <f>J42*P25</f>
        <v>444603.76465238701</v>
      </c>
      <c r="P38" s="237">
        <f>SUM(O38,P39)</f>
        <v>1488704.3659653785</v>
      </c>
      <c r="Q38" s="219"/>
    </row>
    <row r="39" spans="1:17">
      <c r="A39" s="245"/>
      <c r="B39" s="245" t="s">
        <v>74</v>
      </c>
      <c r="C39" s="255">
        <f>h26_h28死亡数!AC40</f>
        <v>8</v>
      </c>
      <c r="D39" s="250">
        <f t="shared" si="16"/>
        <v>2.6666666666666665</v>
      </c>
      <c r="E39" s="255">
        <f>h27国調人口!AC40</f>
        <v>1428</v>
      </c>
      <c r="F39" s="249">
        <f t="shared" si="12"/>
        <v>1.8674136321195143E-3</v>
      </c>
      <c r="G39" s="249">
        <f t="shared" si="18"/>
        <v>9.2936802973977699E-3</v>
      </c>
      <c r="H39" s="250">
        <f t="shared" si="17"/>
        <v>98005.570864014036</v>
      </c>
      <c r="I39" s="250">
        <f t="shared" si="13"/>
        <v>910.8324429741042</v>
      </c>
      <c r="J39" s="251">
        <f t="shared" si="19"/>
        <v>487750.77321263496</v>
      </c>
      <c r="K39" s="251">
        <f t="shared" si="14"/>
        <v>3262710.3288696436</v>
      </c>
      <c r="L39" s="252">
        <f t="shared" si="15"/>
        <v>33.291070090258053</v>
      </c>
      <c r="N39" s="418" t="s">
        <v>1022</v>
      </c>
      <c r="O39" s="237">
        <f>J43*P26</f>
        <v>397377.14167973213</v>
      </c>
      <c r="P39" s="237">
        <f t="shared" ref="P39:P40" si="21">SUM(O39,P40)</f>
        <v>1044100.6013129913</v>
      </c>
    </row>
    <row r="40" spans="1:17">
      <c r="A40" s="245"/>
      <c r="B40" s="245" t="s">
        <v>75</v>
      </c>
      <c r="C40" s="255">
        <f>h26_h28死亡数!AC41</f>
        <v>18</v>
      </c>
      <c r="D40" s="250">
        <f t="shared" si="16"/>
        <v>6</v>
      </c>
      <c r="E40" s="255">
        <f>h27国調人口!AC41</f>
        <v>1719</v>
      </c>
      <c r="F40" s="249">
        <f t="shared" si="12"/>
        <v>3.4904013961605585E-3</v>
      </c>
      <c r="G40" s="249">
        <f t="shared" si="18"/>
        <v>1.7301038062283738E-2</v>
      </c>
      <c r="H40" s="250">
        <f t="shared" si="17"/>
        <v>97094.738421039932</v>
      </c>
      <c r="I40" s="250">
        <f t="shared" si="13"/>
        <v>1679.8397650699044</v>
      </c>
      <c r="J40" s="251">
        <f t="shared" si="19"/>
        <v>481274.09269252489</v>
      </c>
      <c r="K40" s="251">
        <f t="shared" si="14"/>
        <v>2774959.5556570087</v>
      </c>
      <c r="L40" s="252">
        <f t="shared" si="15"/>
        <v>28.579916901611316</v>
      </c>
      <c r="N40" s="418" t="s">
        <v>1023</v>
      </c>
      <c r="O40" s="237">
        <f>SUM(J44:J46)*P27</f>
        <v>646723.45963325922</v>
      </c>
      <c r="P40" s="237">
        <f t="shared" si="21"/>
        <v>646723.45963325922</v>
      </c>
    </row>
    <row r="41" spans="1:17">
      <c r="A41" s="245"/>
      <c r="B41" s="245" t="s">
        <v>76</v>
      </c>
      <c r="C41" s="255">
        <f>h26_h28死亡数!AC42</f>
        <v>29</v>
      </c>
      <c r="D41" s="250">
        <f t="shared" si="16"/>
        <v>9.6666666666666661</v>
      </c>
      <c r="E41" s="255">
        <f>h27国調人口!AC42</f>
        <v>1978</v>
      </c>
      <c r="F41" s="249">
        <f t="shared" si="12"/>
        <v>4.8870913380519038E-3</v>
      </c>
      <c r="G41" s="249">
        <f t="shared" si="18"/>
        <v>2.4140514442687087E-2</v>
      </c>
      <c r="H41" s="250">
        <f t="shared" si="17"/>
        <v>95414.898655970028</v>
      </c>
      <c r="I41" s="250">
        <f t="shared" si="13"/>
        <v>2303.3647390519618</v>
      </c>
      <c r="J41" s="251">
        <f t="shared" si="19"/>
        <v>471316.08143222024</v>
      </c>
      <c r="K41" s="251">
        <f t="shared" si="14"/>
        <v>2293685.4629644835</v>
      </c>
      <c r="L41" s="252">
        <f t="shared" si="15"/>
        <v>24.03907036818898</v>
      </c>
      <c r="N41" s="219" t="s">
        <v>166</v>
      </c>
    </row>
    <row r="42" spans="1:17">
      <c r="A42" s="245"/>
      <c r="B42" s="245" t="s">
        <v>77</v>
      </c>
      <c r="C42" s="255">
        <f>h26_h28死亡数!AC43</f>
        <v>46</v>
      </c>
      <c r="D42" s="250">
        <f t="shared" si="16"/>
        <v>15.333333333333334</v>
      </c>
      <c r="E42" s="255">
        <f>h27国調人口!AC43</f>
        <v>1591</v>
      </c>
      <c r="F42" s="249">
        <f t="shared" si="12"/>
        <v>9.6375445212654523E-3</v>
      </c>
      <c r="G42" s="249">
        <f t="shared" si="18"/>
        <v>4.7054009819967275E-2</v>
      </c>
      <c r="H42" s="250">
        <f t="shared" si="17"/>
        <v>93111.533916918066</v>
      </c>
      <c r="I42" s="250">
        <f t="shared" si="13"/>
        <v>4381.271031278884</v>
      </c>
      <c r="J42" s="251">
        <f t="shared" si="19"/>
        <v>454604.49200639315</v>
      </c>
      <c r="K42" s="251">
        <f t="shared" si="14"/>
        <v>1822369.3815322635</v>
      </c>
      <c r="L42" s="252">
        <f t="shared" si="15"/>
        <v>19.571897324324336</v>
      </c>
      <c r="N42" s="420"/>
      <c r="O42" s="256" t="s">
        <v>122</v>
      </c>
      <c r="P42" s="256" t="s">
        <v>123</v>
      </c>
    </row>
    <row r="43" spans="1:17">
      <c r="A43" s="245"/>
      <c r="B43" s="245" t="s">
        <v>78</v>
      </c>
      <c r="C43" s="255">
        <f>h26_h28死亡数!AC44</f>
        <v>61</v>
      </c>
      <c r="D43" s="250">
        <f t="shared" si="16"/>
        <v>20.333333333333332</v>
      </c>
      <c r="E43" s="255">
        <f>h27国調人口!AC44</f>
        <v>1146</v>
      </c>
      <c r="F43" s="249">
        <f t="shared" si="12"/>
        <v>1.7742873763816173E-2</v>
      </c>
      <c r="G43" s="249">
        <f t="shared" si="18"/>
        <v>8.494638629717309E-2</v>
      </c>
      <c r="H43" s="250">
        <f t="shared" si="17"/>
        <v>88730.262885639182</v>
      </c>
      <c r="I43" s="250">
        <f t="shared" si="13"/>
        <v>7537.3151873332245</v>
      </c>
      <c r="J43" s="251">
        <f t="shared" si="19"/>
        <v>424808.02645986289</v>
      </c>
      <c r="K43" s="251">
        <f t="shared" si="14"/>
        <v>1367764.8895258703</v>
      </c>
      <c r="L43" s="252">
        <f t="shared" si="15"/>
        <v>15.414863486753406</v>
      </c>
      <c r="N43" s="256" t="s">
        <v>167</v>
      </c>
      <c r="O43" s="257">
        <f>L19</f>
        <v>20.453036531285175</v>
      </c>
      <c r="P43" s="257">
        <f>L41</f>
        <v>24.03907036818898</v>
      </c>
      <c r="Q43" s="222" t="s">
        <v>168</v>
      </c>
    </row>
    <row r="44" spans="1:17">
      <c r="A44" s="245"/>
      <c r="B44" s="245" t="s">
        <v>79</v>
      </c>
      <c r="C44" s="255">
        <f>h26_h28死亡数!AC45</f>
        <v>113</v>
      </c>
      <c r="D44" s="250">
        <f t="shared" si="16"/>
        <v>37.666666666666664</v>
      </c>
      <c r="E44" s="255">
        <f>h27国調人口!AC45</f>
        <v>1026</v>
      </c>
      <c r="F44" s="249">
        <f t="shared" si="12"/>
        <v>3.6712150747238464E-2</v>
      </c>
      <c r="G44" s="249">
        <f t="shared" si="18"/>
        <v>0.16812974259782767</v>
      </c>
      <c r="H44" s="250">
        <f t="shared" si="17"/>
        <v>81192.947698305958</v>
      </c>
      <c r="I44" s="250">
        <f t="shared" si="13"/>
        <v>13650.949397275064</v>
      </c>
      <c r="J44" s="251">
        <f t="shared" si="19"/>
        <v>371837.36499834212</v>
      </c>
      <c r="K44" s="251">
        <f t="shared" si="14"/>
        <v>942956.86306600738</v>
      </c>
      <c r="L44" s="252">
        <f t="shared" si="15"/>
        <v>11.613777917877979</v>
      </c>
      <c r="N44" s="256" t="s">
        <v>169</v>
      </c>
      <c r="O44" s="258">
        <f>P31/H19</f>
        <v>15.848551885954683</v>
      </c>
      <c r="P44" s="258">
        <f>P37/H41</f>
        <v>20.477149984280814</v>
      </c>
      <c r="Q44" s="222" t="s">
        <v>170</v>
      </c>
    </row>
    <row r="45" spans="1:17">
      <c r="A45" s="245"/>
      <c r="B45" s="245" t="s">
        <v>80</v>
      </c>
      <c r="C45" s="255">
        <f>h26_h28死亡数!AC46</f>
        <v>161</v>
      </c>
      <c r="D45" s="250">
        <f t="shared" si="16"/>
        <v>53.666666666666664</v>
      </c>
      <c r="E45" s="255">
        <f>h27国調人口!AC46</f>
        <v>795</v>
      </c>
      <c r="F45" s="249">
        <f t="shared" si="12"/>
        <v>6.7505241090146745E-2</v>
      </c>
      <c r="G45" s="249">
        <f t="shared" si="18"/>
        <v>0.28878923766816145</v>
      </c>
      <c r="H45" s="250">
        <f t="shared" si="17"/>
        <v>67541.998301030893</v>
      </c>
      <c r="I45" s="250">
        <f t="shared" si="13"/>
        <v>19505.402199938966</v>
      </c>
      <c r="J45" s="251">
        <f t="shared" si="19"/>
        <v>288946.48600530706</v>
      </c>
      <c r="K45" s="251">
        <f t="shared" si="14"/>
        <v>571119.49806766526</v>
      </c>
      <c r="L45" s="252">
        <f t="shared" si="15"/>
        <v>8.4557684467998371</v>
      </c>
      <c r="N45" s="256" t="s">
        <v>171</v>
      </c>
      <c r="O45" s="257">
        <f>O43-O44</f>
        <v>4.6044846453304924</v>
      </c>
      <c r="P45" s="257">
        <f>P43-P44</f>
        <v>3.5619203839081663</v>
      </c>
      <c r="Q45" s="222" t="s">
        <v>172</v>
      </c>
    </row>
    <row r="46" spans="1:17">
      <c r="A46" s="245"/>
      <c r="B46" s="245" t="s">
        <v>100</v>
      </c>
      <c r="C46" s="531">
        <f>h26_h28死亡数!AC47</f>
        <v>286</v>
      </c>
      <c r="D46" s="234">
        <f t="shared" si="16"/>
        <v>95.333333333333329</v>
      </c>
      <c r="E46" s="255">
        <f>h27国調人口!AC47</f>
        <v>560</v>
      </c>
      <c r="F46" s="249">
        <f t="shared" si="12"/>
        <v>0.17023809523809522</v>
      </c>
      <c r="G46" s="249">
        <f t="shared" si="18"/>
        <v>0.59707724425887254</v>
      </c>
      <c r="H46" s="250">
        <f t="shared" si="17"/>
        <v>48036.596101091927</v>
      </c>
      <c r="I46" s="250">
        <f t="shared" si="13"/>
        <v>48036.596101091927</v>
      </c>
      <c r="J46" s="251">
        <f>I46/F46</f>
        <v>282173.0120623582</v>
      </c>
      <c r="K46" s="251">
        <f>J46</f>
        <v>282173.0120623582</v>
      </c>
      <c r="L46" s="252">
        <f t="shared" si="15"/>
        <v>5.8741258741258751</v>
      </c>
      <c r="N46" s="256" t="s">
        <v>173</v>
      </c>
      <c r="O46" s="257">
        <f>L5</f>
        <v>82.002280197022969</v>
      </c>
      <c r="P46" s="257">
        <f>L27</f>
        <v>87.324383277599452</v>
      </c>
      <c r="Q46" s="222" t="s">
        <v>174</v>
      </c>
    </row>
    <row r="47" spans="1:17">
      <c r="A47" s="229"/>
      <c r="B47" s="265" t="s">
        <v>101</v>
      </c>
      <c r="C47" s="234">
        <f>SUM(C27:C46)</f>
        <v>741</v>
      </c>
      <c r="D47" s="234">
        <f>SUM(D27:D46)</f>
        <v>247</v>
      </c>
      <c r="E47" s="266">
        <f>SUM(E27:E46)</f>
        <v>24850</v>
      </c>
      <c r="F47" s="267"/>
      <c r="G47" s="267"/>
      <c r="H47" s="266"/>
      <c r="I47" s="265"/>
      <c r="J47" s="268"/>
      <c r="K47" s="268"/>
      <c r="L47" s="269"/>
      <c r="N47" s="256" t="s">
        <v>175</v>
      </c>
      <c r="O47" s="257">
        <f>O46-O45</f>
        <v>77.397795551692482</v>
      </c>
      <c r="P47" s="257">
        <f>P46-P45</f>
        <v>83.762462893691293</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21"/>
      <c r="F51" s="220"/>
      <c r="G51" s="219"/>
      <c r="H51" s="222"/>
      <c r="I51" s="222"/>
      <c r="J51" s="223"/>
      <c r="L51" s="259"/>
    </row>
    <row r="52" spans="1:12">
      <c r="A52" s="219" t="s">
        <v>104</v>
      </c>
      <c r="B52" s="219" t="s">
        <v>1067</v>
      </c>
      <c r="C52" s="260">
        <f>h26_28出生!F29</f>
        <v>1649</v>
      </c>
      <c r="D52" s="260">
        <f>h26_28出生!G29</f>
        <v>1577</v>
      </c>
      <c r="E52" s="221"/>
      <c r="F52" s="220"/>
      <c r="G52" s="219"/>
      <c r="H52" s="222"/>
      <c r="I52" s="222"/>
      <c r="J52" s="223"/>
      <c r="L52" s="259"/>
    </row>
    <row r="53" spans="1:12">
      <c r="A53" s="219" t="s">
        <v>105</v>
      </c>
      <c r="C53" s="261">
        <f>C51/C52</f>
        <v>0</v>
      </c>
      <c r="D53" s="261">
        <f>D51/D52</f>
        <v>6.3411540900443881E-4</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130</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h27_29自立率1!AL7</f>
        <v>1952</v>
      </c>
      <c r="P3" s="243">
        <f>h27_29自立率1!AM7</f>
        <v>1874</v>
      </c>
      <c r="Q3" s="244">
        <f>SUM(O3:P3)</f>
        <v>3826</v>
      </c>
    </row>
    <row r="4" spans="1:17">
      <c r="A4" s="229"/>
      <c r="B4" s="229"/>
      <c r="C4" s="532" t="s">
        <v>1063</v>
      </c>
      <c r="D4" s="533" t="s">
        <v>1064</v>
      </c>
      <c r="E4" s="232" t="s">
        <v>410</v>
      </c>
      <c r="F4" s="233"/>
      <c r="G4" s="233"/>
      <c r="H4" s="234"/>
      <c r="I4" s="229"/>
      <c r="J4" s="235" t="s">
        <v>97</v>
      </c>
      <c r="K4" s="235" t="s">
        <v>98</v>
      </c>
      <c r="L4" s="588"/>
      <c r="N4" s="418" t="s">
        <v>160</v>
      </c>
      <c r="O4" s="243">
        <f>h27_29自立率1!AL8</f>
        <v>1414</v>
      </c>
      <c r="P4" s="243">
        <f>h27_29自立率1!AM8</f>
        <v>1507</v>
      </c>
      <c r="Q4" s="244">
        <f>SUM(O4:P4)</f>
        <v>2921</v>
      </c>
    </row>
    <row r="5" spans="1:17">
      <c r="A5" s="225" t="s">
        <v>99</v>
      </c>
      <c r="B5" s="225" t="s">
        <v>85</v>
      </c>
      <c r="C5" s="238">
        <f>h26_h28死亡数!AE4</f>
        <v>0</v>
      </c>
      <c r="D5" s="239">
        <f>SUM(C5:C5)/3</f>
        <v>0</v>
      </c>
      <c r="E5" s="254">
        <f>h27国調人口!AE4</f>
        <v>127</v>
      </c>
      <c r="F5" s="227">
        <f t="shared" ref="F5:F24" si="0">D5/E5</f>
        <v>0</v>
      </c>
      <c r="G5" s="241">
        <f>C53</f>
        <v>0</v>
      </c>
      <c r="H5" s="226">
        <v>100000</v>
      </c>
      <c r="I5" s="226">
        <f t="shared" ref="I5:I24" si="1">H5-H6</f>
        <v>0</v>
      </c>
      <c r="J5" s="242">
        <f>H6+I5/2</f>
        <v>100000</v>
      </c>
      <c r="K5" s="242">
        <f t="shared" ref="K5:K23" si="2">J5+K6</f>
        <v>8126551.9868327575</v>
      </c>
      <c r="L5" s="587">
        <f t="shared" ref="L5:L24" si="3">K5/H5</f>
        <v>81.265519868327573</v>
      </c>
      <c r="N5" s="418" t="s">
        <v>1022</v>
      </c>
      <c r="O5" s="243">
        <f>h27_29自立率1!AL9</f>
        <v>1009</v>
      </c>
      <c r="P5" s="243">
        <f>h27_29自立率1!AM9</f>
        <v>1267</v>
      </c>
      <c r="Q5" s="244">
        <f>SUM(O5:P5)</f>
        <v>2276</v>
      </c>
    </row>
    <row r="6" spans="1:17">
      <c r="A6" s="245"/>
      <c r="B6" s="245" t="s">
        <v>86</v>
      </c>
      <c r="C6" s="246">
        <f>h26_h28死亡数!AE5</f>
        <v>2</v>
      </c>
      <c r="D6" s="247">
        <f t="shared" ref="D6:D24" si="4">SUM(C6:C6)/3</f>
        <v>0.66666666666666663</v>
      </c>
      <c r="E6" s="255">
        <f>h27国調人口!AE5</f>
        <v>592</v>
      </c>
      <c r="F6" s="249">
        <f t="shared" si="0"/>
        <v>1.1261261261261261E-3</v>
      </c>
      <c r="G6" s="249">
        <f>F6*4/(1+2*F6)</f>
        <v>4.4943820224719096E-3</v>
      </c>
      <c r="H6" s="250">
        <f t="shared" ref="H6:H24" si="5">(1-G5)*H5</f>
        <v>100000</v>
      </c>
      <c r="I6" s="250">
        <f t="shared" si="1"/>
        <v>449.43820224718365</v>
      </c>
      <c r="J6" s="251">
        <f>(H7+I6/2)*4</f>
        <v>399101.1235955056</v>
      </c>
      <c r="K6" s="251">
        <f t="shared" si="2"/>
        <v>8026551.9868327575</v>
      </c>
      <c r="L6" s="589">
        <f t="shared" si="3"/>
        <v>80.265519868327573</v>
      </c>
      <c r="N6" s="418" t="s">
        <v>1023</v>
      </c>
      <c r="O6" s="243">
        <f>h27_29自立率1!AL10</f>
        <v>1564</v>
      </c>
      <c r="P6" s="243">
        <f>h27_29自立率1!AM10</f>
        <v>2930</v>
      </c>
      <c r="Q6" s="244">
        <f>SUM(O6:P6)</f>
        <v>4494</v>
      </c>
    </row>
    <row r="7" spans="1:17">
      <c r="A7" s="245"/>
      <c r="B7" s="245" t="s">
        <v>84</v>
      </c>
      <c r="C7" s="246">
        <f>h26_h28死亡数!AE6</f>
        <v>0</v>
      </c>
      <c r="D7" s="247">
        <f t="shared" si="4"/>
        <v>0</v>
      </c>
      <c r="E7" s="255">
        <f>h27国調人口!AE6</f>
        <v>851</v>
      </c>
      <c r="F7" s="249">
        <f t="shared" si="0"/>
        <v>0</v>
      </c>
      <c r="G7" s="249">
        <f t="shared" ref="G7:G24" si="6">F7*5/(1+2.5*F7)</f>
        <v>0</v>
      </c>
      <c r="H7" s="250">
        <f t="shared" si="5"/>
        <v>99550.561797752816</v>
      </c>
      <c r="I7" s="250">
        <f t="shared" si="1"/>
        <v>0</v>
      </c>
      <c r="J7" s="251">
        <f t="shared" ref="J7:J23" si="7">(H8+I7/2)*5</f>
        <v>497752.80898876407</v>
      </c>
      <c r="K7" s="251">
        <f t="shared" si="2"/>
        <v>7627450.8632372515</v>
      </c>
      <c r="L7" s="589">
        <f t="shared" si="3"/>
        <v>76.61886307315072</v>
      </c>
      <c r="N7" s="418" t="s">
        <v>62</v>
      </c>
      <c r="O7" s="237">
        <f>SUM(O3:O6)</f>
        <v>5939</v>
      </c>
      <c r="P7" s="237">
        <f t="shared" ref="P7:Q7" si="8">SUM(P3:P6)</f>
        <v>7578</v>
      </c>
      <c r="Q7" s="237">
        <f t="shared" si="8"/>
        <v>13517</v>
      </c>
    </row>
    <row r="8" spans="1:17">
      <c r="A8" s="245"/>
      <c r="B8" s="245" t="s">
        <v>65</v>
      </c>
      <c r="C8" s="246">
        <f>h26_h28死亡数!AE7</f>
        <v>0</v>
      </c>
      <c r="D8" s="247">
        <f t="shared" si="4"/>
        <v>0</v>
      </c>
      <c r="E8" s="255">
        <f>h27国調人口!AE7</f>
        <v>1052</v>
      </c>
      <c r="F8" s="249">
        <f t="shared" si="0"/>
        <v>0</v>
      </c>
      <c r="G8" s="249">
        <f t="shared" si="6"/>
        <v>0</v>
      </c>
      <c r="H8" s="250">
        <f t="shared" si="5"/>
        <v>99550.561797752816</v>
      </c>
      <c r="I8" s="250">
        <f t="shared" si="1"/>
        <v>0</v>
      </c>
      <c r="J8" s="251">
        <f t="shared" si="7"/>
        <v>497752.80898876407</v>
      </c>
      <c r="K8" s="251">
        <f t="shared" si="2"/>
        <v>7129698.0542484876</v>
      </c>
      <c r="L8" s="589">
        <f t="shared" si="3"/>
        <v>71.61886307315072</v>
      </c>
      <c r="N8" s="479" t="s">
        <v>161</v>
      </c>
      <c r="O8" s="479"/>
      <c r="P8" s="479"/>
      <c r="Q8" s="479"/>
    </row>
    <row r="9" spans="1:17">
      <c r="A9" s="245"/>
      <c r="B9" s="245" t="s">
        <v>66</v>
      </c>
      <c r="C9" s="246">
        <f>h26_h28死亡数!AE8</f>
        <v>1</v>
      </c>
      <c r="D9" s="247">
        <f t="shared" si="4"/>
        <v>0.33333333333333331</v>
      </c>
      <c r="E9" s="255">
        <f>h27国調人口!AE8</f>
        <v>1186</v>
      </c>
      <c r="F9" s="249">
        <f t="shared" si="0"/>
        <v>2.8105677346824059E-4</v>
      </c>
      <c r="G9" s="249">
        <f t="shared" si="6"/>
        <v>1.404297149276787E-3</v>
      </c>
      <c r="H9" s="250">
        <f t="shared" si="5"/>
        <v>99550.561797752816</v>
      </c>
      <c r="I9" s="250">
        <f t="shared" si="1"/>
        <v>139.79857014148729</v>
      </c>
      <c r="J9" s="251">
        <f t="shared" si="7"/>
        <v>497403.31256341038</v>
      </c>
      <c r="K9" s="251">
        <f t="shared" si="2"/>
        <v>6631945.2452597236</v>
      </c>
      <c r="L9" s="589">
        <f t="shared" si="3"/>
        <v>66.61886307315072</v>
      </c>
      <c r="N9" s="418" t="s">
        <v>158</v>
      </c>
      <c r="O9" s="237" t="s">
        <v>122</v>
      </c>
      <c r="P9" s="237" t="s">
        <v>123</v>
      </c>
      <c r="Q9" s="237" t="s">
        <v>62</v>
      </c>
    </row>
    <row r="10" spans="1:17">
      <c r="A10" s="245"/>
      <c r="B10" s="245" t="s">
        <v>67</v>
      </c>
      <c r="C10" s="246">
        <f>h26_h28死亡数!AE9</f>
        <v>1</v>
      </c>
      <c r="D10" s="247">
        <f t="shared" si="4"/>
        <v>0.33333333333333331</v>
      </c>
      <c r="E10" s="255">
        <f>h27国調人口!AE9</f>
        <v>949</v>
      </c>
      <c r="F10" s="249">
        <f t="shared" si="0"/>
        <v>3.5124692658939234E-4</v>
      </c>
      <c r="G10" s="249">
        <f t="shared" si="6"/>
        <v>1.7546938059308649E-3</v>
      </c>
      <c r="H10" s="250">
        <f t="shared" si="5"/>
        <v>99410.763227611329</v>
      </c>
      <c r="I10" s="250">
        <f t="shared" si="1"/>
        <v>174.43545047835505</v>
      </c>
      <c r="J10" s="251">
        <f t="shared" si="7"/>
        <v>496617.72751186072</v>
      </c>
      <c r="K10" s="251">
        <f t="shared" si="2"/>
        <v>6134541.9326963136</v>
      </c>
      <c r="L10" s="589">
        <f t="shared" si="3"/>
        <v>61.709031633231092</v>
      </c>
      <c r="N10" s="418" t="s">
        <v>159</v>
      </c>
      <c r="O10" s="243">
        <f>h27_29自立率1!AL21</f>
        <v>41</v>
      </c>
      <c r="P10" s="243">
        <f>h27_29自立率1!AM21</f>
        <v>22</v>
      </c>
      <c r="Q10" s="244">
        <f>SUM(O10:P10)</f>
        <v>63</v>
      </c>
    </row>
    <row r="11" spans="1:17">
      <c r="A11" s="245"/>
      <c r="B11" s="245" t="s">
        <v>68</v>
      </c>
      <c r="C11" s="246">
        <f>h26_h28死亡数!AE10</f>
        <v>2</v>
      </c>
      <c r="D11" s="247">
        <f t="shared" si="4"/>
        <v>0.66666666666666663</v>
      </c>
      <c r="E11" s="255">
        <f>h27国調人口!AE10</f>
        <v>1035</v>
      </c>
      <c r="F11" s="249">
        <f t="shared" si="0"/>
        <v>6.4412238325281795E-4</v>
      </c>
      <c r="G11" s="249">
        <f t="shared" si="6"/>
        <v>3.2154340836012857E-3</v>
      </c>
      <c r="H11" s="250">
        <f t="shared" si="5"/>
        <v>99236.327777132974</v>
      </c>
      <c r="I11" s="250">
        <f t="shared" si="1"/>
        <v>319.08787066601508</v>
      </c>
      <c r="J11" s="251">
        <f t="shared" si="7"/>
        <v>495383.91920899984</v>
      </c>
      <c r="K11" s="251">
        <f t="shared" si="2"/>
        <v>5637924.2051844532</v>
      </c>
      <c r="L11" s="589">
        <f t="shared" si="3"/>
        <v>56.813107976407807</v>
      </c>
      <c r="N11" s="418" t="s">
        <v>160</v>
      </c>
      <c r="O11" s="243">
        <f>h27_29自立率1!AL22</f>
        <v>57</v>
      </c>
      <c r="P11" s="243">
        <f>h27_29自立率1!AM22</f>
        <v>33</v>
      </c>
      <c r="Q11" s="244">
        <f>SUM(O11:P11)</f>
        <v>90</v>
      </c>
    </row>
    <row r="12" spans="1:17">
      <c r="A12" s="245"/>
      <c r="B12" s="245" t="s">
        <v>69</v>
      </c>
      <c r="C12" s="246">
        <f>h26_h28死亡数!AE11</f>
        <v>5</v>
      </c>
      <c r="D12" s="247">
        <f t="shared" si="4"/>
        <v>1.6666666666666667</v>
      </c>
      <c r="E12" s="255">
        <f>h27国調人口!AE11</f>
        <v>1176</v>
      </c>
      <c r="F12" s="249">
        <f t="shared" si="0"/>
        <v>1.4172335600907029E-3</v>
      </c>
      <c r="G12" s="249">
        <f t="shared" si="6"/>
        <v>7.0611495551475782E-3</v>
      </c>
      <c r="H12" s="250">
        <f t="shared" si="5"/>
        <v>98917.239906466959</v>
      </c>
      <c r="I12" s="250">
        <f t="shared" si="1"/>
        <v>698.46942456197576</v>
      </c>
      <c r="J12" s="251">
        <f t="shared" si="7"/>
        <v>492840.02597092988</v>
      </c>
      <c r="K12" s="251">
        <f t="shared" si="2"/>
        <v>5142540.2859754534</v>
      </c>
      <c r="L12" s="589">
        <f t="shared" si="3"/>
        <v>51.988311550525253</v>
      </c>
      <c r="N12" s="418" t="s">
        <v>1022</v>
      </c>
      <c r="O12" s="243">
        <f>h27_29自立率1!AL23</f>
        <v>317</v>
      </c>
      <c r="P12" s="243">
        <f>h27_29自立率1!AM23</f>
        <v>93</v>
      </c>
      <c r="Q12" s="244">
        <f>SUM(O12:P12)</f>
        <v>410</v>
      </c>
    </row>
    <row r="13" spans="1:17">
      <c r="A13" s="245"/>
      <c r="B13" s="245" t="s">
        <v>70</v>
      </c>
      <c r="C13" s="246">
        <f>h26_h28死亡数!AE12</f>
        <v>9</v>
      </c>
      <c r="D13" s="247">
        <f t="shared" si="4"/>
        <v>3</v>
      </c>
      <c r="E13" s="255">
        <f>h27国調人口!AE12</f>
        <v>1237</v>
      </c>
      <c r="F13" s="249">
        <f t="shared" si="0"/>
        <v>2.425222312045271E-3</v>
      </c>
      <c r="G13" s="249">
        <f t="shared" si="6"/>
        <v>1.2053033346725594E-2</v>
      </c>
      <c r="H13" s="250">
        <f t="shared" si="5"/>
        <v>98218.770481904983</v>
      </c>
      <c r="I13" s="250">
        <f t="shared" si="1"/>
        <v>1183.8341158927942</v>
      </c>
      <c r="J13" s="251">
        <f t="shared" si="7"/>
        <v>488134.26711979293</v>
      </c>
      <c r="K13" s="251">
        <f t="shared" si="2"/>
        <v>4649700.2600045232</v>
      </c>
      <c r="L13" s="589">
        <f t="shared" si="3"/>
        <v>47.340240945707478</v>
      </c>
      <c r="N13" s="418" t="s">
        <v>1023</v>
      </c>
      <c r="O13" s="243">
        <f>h27_29自立率1!AL24</f>
        <v>651</v>
      </c>
      <c r="P13" s="243">
        <f>h27_29自立率1!AM24</f>
        <v>903</v>
      </c>
      <c r="Q13" s="244">
        <f>SUM(O13:P13)</f>
        <v>1554</v>
      </c>
    </row>
    <row r="14" spans="1:17">
      <c r="A14" s="245"/>
      <c r="B14" s="245" t="s">
        <v>71</v>
      </c>
      <c r="C14" s="246">
        <f>h26_h28死亡数!AE13</f>
        <v>4</v>
      </c>
      <c r="D14" s="247">
        <f t="shared" si="4"/>
        <v>1.3333333333333333</v>
      </c>
      <c r="E14" s="255">
        <f>h27国調人口!AE13</f>
        <v>1528</v>
      </c>
      <c r="F14" s="249">
        <f t="shared" si="0"/>
        <v>8.7260034904013952E-4</v>
      </c>
      <c r="G14" s="249">
        <f t="shared" si="6"/>
        <v>4.3535045711797999E-3</v>
      </c>
      <c r="H14" s="250">
        <f t="shared" si="5"/>
        <v>97034.936366012189</v>
      </c>
      <c r="I14" s="250">
        <f t="shared" si="1"/>
        <v>422.44203903357266</v>
      </c>
      <c r="J14" s="251">
        <f t="shared" si="7"/>
        <v>484118.576732477</v>
      </c>
      <c r="K14" s="251">
        <f t="shared" si="2"/>
        <v>4161565.99288473</v>
      </c>
      <c r="L14" s="589">
        <f t="shared" si="3"/>
        <v>42.887295532275687</v>
      </c>
      <c r="N14" s="418" t="s">
        <v>62</v>
      </c>
      <c r="O14" s="237">
        <f>SUM(O10:O13)</f>
        <v>1066</v>
      </c>
      <c r="P14" s="237">
        <f t="shared" ref="P14:Q14" si="9">SUM(P10:P13)</f>
        <v>1051</v>
      </c>
      <c r="Q14" s="237">
        <f t="shared" si="9"/>
        <v>2117</v>
      </c>
    </row>
    <row r="15" spans="1:17">
      <c r="A15" s="245"/>
      <c r="B15" s="245" t="s">
        <v>72</v>
      </c>
      <c r="C15" s="246">
        <f>h26_h28死亡数!AE14</f>
        <v>7</v>
      </c>
      <c r="D15" s="247">
        <f t="shared" si="4"/>
        <v>2.3333333333333335</v>
      </c>
      <c r="E15" s="255">
        <f>h27国調人口!AE14</f>
        <v>1344</v>
      </c>
      <c r="F15" s="249">
        <f t="shared" si="0"/>
        <v>1.7361111111111112E-3</v>
      </c>
      <c r="G15" s="249">
        <f t="shared" si="6"/>
        <v>8.6430423509075201E-3</v>
      </c>
      <c r="H15" s="250">
        <f t="shared" si="5"/>
        <v>96612.494326978616</v>
      </c>
      <c r="I15" s="250">
        <f t="shared" si="1"/>
        <v>835.02588009489409</v>
      </c>
      <c r="J15" s="251">
        <f t="shared" si="7"/>
        <v>480974.90693465585</v>
      </c>
      <c r="K15" s="251">
        <f t="shared" si="2"/>
        <v>3677447.4161522528</v>
      </c>
      <c r="L15" s="589">
        <f t="shared" si="3"/>
        <v>38.063890615495076</v>
      </c>
      <c r="N15" s="479" t="s">
        <v>162</v>
      </c>
      <c r="O15" s="479"/>
      <c r="P15" s="479"/>
      <c r="Q15" s="479"/>
    </row>
    <row r="16" spans="1:17">
      <c r="A16" s="245"/>
      <c r="B16" s="245" t="s">
        <v>73</v>
      </c>
      <c r="C16" s="246">
        <f>h26_h28死亡数!AE15</f>
        <v>10</v>
      </c>
      <c r="D16" s="247">
        <f t="shared" si="4"/>
        <v>3.3333333333333335</v>
      </c>
      <c r="E16" s="255">
        <f>h27国調人口!AE15</f>
        <v>1411</v>
      </c>
      <c r="F16" s="249">
        <f t="shared" si="0"/>
        <v>2.3623907394283014E-3</v>
      </c>
      <c r="G16" s="249">
        <f t="shared" si="6"/>
        <v>1.1742602160638799E-2</v>
      </c>
      <c r="H16" s="250">
        <f t="shared" si="5"/>
        <v>95777.468446883722</v>
      </c>
      <c r="I16" s="250">
        <f t="shared" si="1"/>
        <v>1124.6767079248966</v>
      </c>
      <c r="J16" s="251">
        <f t="shared" si="7"/>
        <v>476075.65046460635</v>
      </c>
      <c r="K16" s="251">
        <f t="shared" si="2"/>
        <v>3196472.5092175971</v>
      </c>
      <c r="L16" s="589">
        <f t="shared" si="3"/>
        <v>33.373950690608375</v>
      </c>
      <c r="N16" s="418" t="s">
        <v>158</v>
      </c>
      <c r="O16" s="237" t="s">
        <v>122</v>
      </c>
      <c r="P16" s="237" t="s">
        <v>123</v>
      </c>
      <c r="Q16" s="237" t="s">
        <v>62</v>
      </c>
    </row>
    <row r="17" spans="1:17">
      <c r="A17" s="245"/>
      <c r="B17" s="245" t="s">
        <v>74</v>
      </c>
      <c r="C17" s="246">
        <f>h26_h28死亡数!AE16</f>
        <v>17</v>
      </c>
      <c r="D17" s="247">
        <f t="shared" si="4"/>
        <v>5.666666666666667</v>
      </c>
      <c r="E17" s="255">
        <f>h27国調人口!AE16</f>
        <v>1500</v>
      </c>
      <c r="F17" s="249">
        <f t="shared" si="0"/>
        <v>3.7777777777777779E-3</v>
      </c>
      <c r="G17" s="249">
        <f t="shared" si="6"/>
        <v>1.871216290588883E-2</v>
      </c>
      <c r="H17" s="250">
        <f t="shared" si="5"/>
        <v>94652.791738958826</v>
      </c>
      <c r="I17" s="250">
        <f t="shared" si="1"/>
        <v>1771.1584585165692</v>
      </c>
      <c r="J17" s="251">
        <f t="shared" si="7"/>
        <v>468836.0625485027</v>
      </c>
      <c r="K17" s="251">
        <f t="shared" si="2"/>
        <v>2720396.8587529906</v>
      </c>
      <c r="L17" s="589">
        <f t="shared" si="3"/>
        <v>28.740798964023401</v>
      </c>
      <c r="N17" s="418" t="s">
        <v>159</v>
      </c>
      <c r="O17" s="253">
        <f t="shared" ref="O17:Q18" si="10">O10/O3</f>
        <v>2.1004098360655737E-2</v>
      </c>
      <c r="P17" s="253">
        <f t="shared" si="10"/>
        <v>1.1739594450373533E-2</v>
      </c>
      <c r="Q17" s="253">
        <f t="shared" si="10"/>
        <v>1.6466283324621016E-2</v>
      </c>
    </row>
    <row r="18" spans="1:17">
      <c r="A18" s="245"/>
      <c r="B18" s="245" t="s">
        <v>75</v>
      </c>
      <c r="C18" s="246">
        <f>h26_h28死亡数!AE17</f>
        <v>30</v>
      </c>
      <c r="D18" s="247">
        <f t="shared" si="4"/>
        <v>10</v>
      </c>
      <c r="E18" s="255">
        <f>h27国調人口!AE17</f>
        <v>1726</v>
      </c>
      <c r="F18" s="249">
        <f t="shared" si="0"/>
        <v>5.7937427578215531E-3</v>
      </c>
      <c r="G18" s="249">
        <f t="shared" si="6"/>
        <v>2.8555111364934327E-2</v>
      </c>
      <c r="H18" s="250">
        <f t="shared" si="5"/>
        <v>92881.633280442256</v>
      </c>
      <c r="I18" s="250">
        <f t="shared" si="1"/>
        <v>2652.2453820800147</v>
      </c>
      <c r="J18" s="251">
        <f t="shared" si="7"/>
        <v>457777.55294701131</v>
      </c>
      <c r="K18" s="251">
        <f t="shared" si="2"/>
        <v>2251560.7962044878</v>
      </c>
      <c r="L18" s="589">
        <f t="shared" si="3"/>
        <v>24.241184362103489</v>
      </c>
      <c r="N18" s="418" t="s">
        <v>160</v>
      </c>
      <c r="O18" s="253">
        <f t="shared" si="10"/>
        <v>4.0311173974540308E-2</v>
      </c>
      <c r="P18" s="253">
        <f t="shared" si="10"/>
        <v>2.1897810218978103E-2</v>
      </c>
      <c r="Q18" s="253">
        <f t="shared" si="10"/>
        <v>3.0811365970558027E-2</v>
      </c>
    </row>
    <row r="19" spans="1:17">
      <c r="A19" s="245"/>
      <c r="B19" s="245" t="s">
        <v>76</v>
      </c>
      <c r="C19" s="246">
        <f>h26_h28死亡数!AE18</f>
        <v>58</v>
      </c>
      <c r="D19" s="247">
        <f t="shared" si="4"/>
        <v>19.333333333333332</v>
      </c>
      <c r="E19" s="255">
        <f>h27国調人口!AE18</f>
        <v>1952</v>
      </c>
      <c r="F19" s="249">
        <f t="shared" si="0"/>
        <v>9.9043715846994524E-3</v>
      </c>
      <c r="G19" s="249">
        <f t="shared" si="6"/>
        <v>4.8325279120146641E-2</v>
      </c>
      <c r="H19" s="250">
        <f t="shared" si="5"/>
        <v>90229.387898362242</v>
      </c>
      <c r="I19" s="250">
        <f t="shared" si="1"/>
        <v>4360.3603550283296</v>
      </c>
      <c r="J19" s="251">
        <f t="shared" si="7"/>
        <v>440246.0386042404</v>
      </c>
      <c r="K19" s="251">
        <f t="shared" si="2"/>
        <v>1793783.2432574765</v>
      </c>
      <c r="L19" s="589">
        <f t="shared" si="3"/>
        <v>19.880255037062437</v>
      </c>
      <c r="N19" s="418" t="s">
        <v>1022</v>
      </c>
      <c r="O19" s="253">
        <f t="shared" ref="O19:Q21" si="11">O12/O5</f>
        <v>0.31417244796828542</v>
      </c>
      <c r="P19" s="253">
        <f t="shared" si="11"/>
        <v>7.34017363851618E-2</v>
      </c>
      <c r="Q19" s="253">
        <f t="shared" si="11"/>
        <v>0.18014059753954306</v>
      </c>
    </row>
    <row r="20" spans="1:17">
      <c r="A20" s="245"/>
      <c r="B20" s="245" t="s">
        <v>77</v>
      </c>
      <c r="C20" s="246">
        <f>h26_h28死亡数!AE19</f>
        <v>86</v>
      </c>
      <c r="D20" s="247">
        <f t="shared" si="4"/>
        <v>28.666666666666668</v>
      </c>
      <c r="E20" s="255">
        <f>h27国調人口!AE19</f>
        <v>1414</v>
      </c>
      <c r="F20" s="249">
        <f t="shared" si="0"/>
        <v>2.0273455917020275E-2</v>
      </c>
      <c r="G20" s="249">
        <f t="shared" si="6"/>
        <v>9.6477451200358985E-2</v>
      </c>
      <c r="H20" s="250">
        <f t="shared" si="5"/>
        <v>85869.027543333912</v>
      </c>
      <c r="I20" s="250">
        <f t="shared" si="1"/>
        <v>8284.4249144342757</v>
      </c>
      <c r="J20" s="251">
        <f t="shared" si="7"/>
        <v>408634.07543058391</v>
      </c>
      <c r="K20" s="251">
        <f t="shared" si="2"/>
        <v>1353537.2046532361</v>
      </c>
      <c r="L20" s="589">
        <f t="shared" si="3"/>
        <v>15.762810449555538</v>
      </c>
      <c r="N20" s="418" t="s">
        <v>1023</v>
      </c>
      <c r="O20" s="253">
        <f t="shared" si="11"/>
        <v>0.4162404092071611</v>
      </c>
      <c r="P20" s="253">
        <f t="shared" si="11"/>
        <v>0.3081911262798635</v>
      </c>
      <c r="Q20" s="253">
        <f t="shared" si="11"/>
        <v>0.34579439252336447</v>
      </c>
    </row>
    <row r="21" spans="1:17">
      <c r="A21" s="245"/>
      <c r="B21" s="245" t="s">
        <v>78</v>
      </c>
      <c r="C21" s="246">
        <f>h26_h28死亡数!AE20</f>
        <v>103</v>
      </c>
      <c r="D21" s="247">
        <f t="shared" si="4"/>
        <v>34.333333333333336</v>
      </c>
      <c r="E21" s="255">
        <f>h27国調人口!AE20</f>
        <v>1009</v>
      </c>
      <c r="F21" s="249">
        <f t="shared" si="0"/>
        <v>3.4027089527585069E-2</v>
      </c>
      <c r="G21" s="249">
        <f t="shared" si="6"/>
        <v>0.15679707718069721</v>
      </c>
      <c r="H21" s="250">
        <f t="shared" si="5"/>
        <v>77584.602628899636</v>
      </c>
      <c r="I21" s="250">
        <f t="shared" si="1"/>
        <v>12165.038926437301</v>
      </c>
      <c r="J21" s="251">
        <f t="shared" si="7"/>
        <v>357510.41582840495</v>
      </c>
      <c r="K21" s="251">
        <f t="shared" si="2"/>
        <v>944903.12922265206</v>
      </c>
      <c r="L21" s="589">
        <f t="shared" si="3"/>
        <v>12.179003271335739</v>
      </c>
      <c r="N21" s="418" t="s">
        <v>62</v>
      </c>
      <c r="O21" s="253">
        <f t="shared" si="11"/>
        <v>0.17949149688499746</v>
      </c>
      <c r="P21" s="253">
        <f t="shared" si="11"/>
        <v>0.13869094747954605</v>
      </c>
      <c r="Q21" s="253">
        <f t="shared" si="11"/>
        <v>0.15661759266109343</v>
      </c>
    </row>
    <row r="22" spans="1:17">
      <c r="A22" s="245"/>
      <c r="B22" s="245" t="s">
        <v>79</v>
      </c>
      <c r="C22" s="246">
        <f>h26_h28死亡数!AE21</f>
        <v>160</v>
      </c>
      <c r="D22" s="247">
        <f t="shared" si="4"/>
        <v>53.333333333333336</v>
      </c>
      <c r="E22" s="255">
        <f>h27国調人口!AE21</f>
        <v>826</v>
      </c>
      <c r="F22" s="249">
        <f t="shared" si="0"/>
        <v>6.4568200161420508E-2</v>
      </c>
      <c r="G22" s="249">
        <f t="shared" si="6"/>
        <v>0.27797081306462829</v>
      </c>
      <c r="H22" s="250">
        <f t="shared" si="5"/>
        <v>65419.563702462336</v>
      </c>
      <c r="I22" s="250">
        <f t="shared" si="1"/>
        <v>18184.729312706702</v>
      </c>
      <c r="J22" s="251">
        <f t="shared" si="7"/>
        <v>281635.99523054494</v>
      </c>
      <c r="K22" s="251">
        <f t="shared" si="2"/>
        <v>587392.71339424711</v>
      </c>
      <c r="L22" s="589">
        <f t="shared" si="3"/>
        <v>8.9788540331114763</v>
      </c>
      <c r="N22" s="479" t="s">
        <v>163</v>
      </c>
      <c r="O22" s="479"/>
      <c r="P22" s="479"/>
      <c r="Q22" s="479"/>
    </row>
    <row r="23" spans="1:17">
      <c r="A23" s="245"/>
      <c r="B23" s="245" t="s">
        <v>80</v>
      </c>
      <c r="C23" s="246">
        <f>h26_h28死亡数!AE22</f>
        <v>174</v>
      </c>
      <c r="D23" s="247">
        <f t="shared" si="4"/>
        <v>58</v>
      </c>
      <c r="E23" s="255">
        <f>h27国調人口!AE22</f>
        <v>527</v>
      </c>
      <c r="F23" s="249">
        <f t="shared" si="0"/>
        <v>0.11005692599620494</v>
      </c>
      <c r="G23" s="249">
        <f t="shared" si="6"/>
        <v>0.43154761904761907</v>
      </c>
      <c r="H23" s="250">
        <f t="shared" si="5"/>
        <v>47234.834389755633</v>
      </c>
      <c r="I23" s="250">
        <f t="shared" si="1"/>
        <v>20384.08031700764</v>
      </c>
      <c r="J23" s="251">
        <f t="shared" si="7"/>
        <v>185213.97115625907</v>
      </c>
      <c r="K23" s="251">
        <f t="shared" si="2"/>
        <v>305756.71816370217</v>
      </c>
      <c r="L23" s="589">
        <f t="shared" si="3"/>
        <v>6.4731193009118533</v>
      </c>
      <c r="N23" s="418" t="s">
        <v>158</v>
      </c>
      <c r="O23" s="237" t="s">
        <v>122</v>
      </c>
      <c r="P23" s="237" t="s">
        <v>123</v>
      </c>
      <c r="Q23" s="237" t="s">
        <v>62</v>
      </c>
    </row>
    <row r="24" spans="1:17">
      <c r="A24" s="245"/>
      <c r="B24" s="245" t="s">
        <v>100</v>
      </c>
      <c r="C24" s="536">
        <f>h26_h28死亡数!AE23</f>
        <v>141</v>
      </c>
      <c r="D24" s="535">
        <f t="shared" si="4"/>
        <v>47</v>
      </c>
      <c r="E24" s="255">
        <f>h27国調人口!AE23</f>
        <v>211</v>
      </c>
      <c r="F24" s="249">
        <f t="shared" si="0"/>
        <v>0.22274881516587677</v>
      </c>
      <c r="G24" s="249">
        <f t="shared" si="6"/>
        <v>0.71537290715372903</v>
      </c>
      <c r="H24" s="250">
        <f t="shared" si="5"/>
        <v>26850.754072747994</v>
      </c>
      <c r="I24" s="250">
        <f t="shared" si="1"/>
        <v>26850.754072747994</v>
      </c>
      <c r="J24" s="251">
        <f>H24/F24</f>
        <v>120542.74700744312</v>
      </c>
      <c r="K24" s="251">
        <f>J24</f>
        <v>120542.74700744312</v>
      </c>
      <c r="L24" s="589">
        <f t="shared" si="3"/>
        <v>4.4893617021276597</v>
      </c>
      <c r="N24" s="418" t="s">
        <v>159</v>
      </c>
      <c r="O24" s="253">
        <f>1-O17</f>
        <v>0.97899590163934425</v>
      </c>
      <c r="P24" s="253">
        <f>1-P17</f>
        <v>0.98826040554962646</v>
      </c>
      <c r="Q24" s="253">
        <f>1-Q17</f>
        <v>0.98353371667537903</v>
      </c>
    </row>
    <row r="25" spans="1:17">
      <c r="A25" s="229"/>
      <c r="B25" s="265" t="s">
        <v>101</v>
      </c>
      <c r="C25" s="234">
        <f>SUM(C5:C24)</f>
        <v>810</v>
      </c>
      <c r="D25" s="234">
        <f>SUM(D5:D24)</f>
        <v>270</v>
      </c>
      <c r="E25" s="266">
        <f>SUM(E5:E24)</f>
        <v>21653</v>
      </c>
      <c r="F25" s="267"/>
      <c r="G25" s="267"/>
      <c r="H25" s="266"/>
      <c r="I25" s="266"/>
      <c r="J25" s="268"/>
      <c r="K25" s="268"/>
      <c r="L25" s="257"/>
      <c r="N25" s="418" t="s">
        <v>160</v>
      </c>
      <c r="O25" s="253">
        <f t="shared" ref="O25:Q25" si="12">1-O18</f>
        <v>0.95968882602545968</v>
      </c>
      <c r="P25" s="253">
        <f t="shared" si="12"/>
        <v>0.97810218978102192</v>
      </c>
      <c r="Q25" s="253">
        <f t="shared" si="12"/>
        <v>0.969188634029442</v>
      </c>
    </row>
    <row r="26" spans="1:17">
      <c r="C26" s="220"/>
      <c r="D26" s="220"/>
      <c r="I26" s="220"/>
      <c r="N26" s="418" t="s">
        <v>1022</v>
      </c>
      <c r="O26" s="253">
        <f t="shared" ref="O26:Q28" si="13">1-O19</f>
        <v>0.68582755203171453</v>
      </c>
      <c r="P26" s="253">
        <f t="shared" si="13"/>
        <v>0.92659826361483821</v>
      </c>
      <c r="Q26" s="253">
        <f t="shared" si="13"/>
        <v>0.81985940246045697</v>
      </c>
    </row>
    <row r="27" spans="1:17">
      <c r="A27" s="225" t="s">
        <v>102</v>
      </c>
      <c r="B27" s="225" t="s">
        <v>85</v>
      </c>
      <c r="C27" s="254">
        <f>h26_h28死亡数!AE28</f>
        <v>1</v>
      </c>
      <c r="D27" s="226">
        <f>SUM(C27:C27)/3</f>
        <v>0.33333333333333331</v>
      </c>
      <c r="E27" s="254">
        <f>h27国調人口!AE28</f>
        <v>135</v>
      </c>
      <c r="F27" s="227">
        <f t="shared" ref="F27:F46" si="14">D27/E27</f>
        <v>2.4691358024691358E-3</v>
      </c>
      <c r="G27" s="227">
        <f>D53</f>
        <v>1.9157088122605363E-3</v>
      </c>
      <c r="H27" s="226">
        <v>100000</v>
      </c>
      <c r="I27" s="226">
        <f t="shared" ref="I27:I46" si="15">H27-H28</f>
        <v>191.57088122605637</v>
      </c>
      <c r="J27" s="242">
        <f>H28+I27/2</f>
        <v>99904.214559386979</v>
      </c>
      <c r="K27" s="242">
        <f t="shared" ref="K27:K45" si="16">J27+K28</f>
        <v>8756796.6911701877</v>
      </c>
      <c r="L27" s="587">
        <f t="shared" ref="L27:L46" si="17">K27/H27</f>
        <v>87.567966911701873</v>
      </c>
      <c r="N27" s="418" t="s">
        <v>1023</v>
      </c>
      <c r="O27" s="253">
        <f t="shared" si="13"/>
        <v>0.5837595907928389</v>
      </c>
      <c r="P27" s="253">
        <f t="shared" si="13"/>
        <v>0.69180887372013644</v>
      </c>
      <c r="Q27" s="253">
        <f t="shared" si="13"/>
        <v>0.65420560747663559</v>
      </c>
    </row>
    <row r="28" spans="1:17">
      <c r="A28" s="245"/>
      <c r="B28" s="245" t="s">
        <v>86</v>
      </c>
      <c r="C28" s="255">
        <f>h26_h28死亡数!AE29</f>
        <v>0</v>
      </c>
      <c r="D28" s="250">
        <f t="shared" ref="D28:D46" si="18">SUM(C28:C28)/3</f>
        <v>0</v>
      </c>
      <c r="E28" s="255">
        <f>h27国調人口!AE29</f>
        <v>620</v>
      </c>
      <c r="F28" s="249">
        <f t="shared" si="14"/>
        <v>0</v>
      </c>
      <c r="G28" s="249">
        <f>F28*4/(1+2*F28)</f>
        <v>0</v>
      </c>
      <c r="H28" s="250">
        <f t="shared" ref="H28:H46" si="19">(1-G27)*H27</f>
        <v>99808.429118773944</v>
      </c>
      <c r="I28" s="250">
        <f t="shared" si="15"/>
        <v>0</v>
      </c>
      <c r="J28" s="251">
        <f>(H29+I28/2)*4</f>
        <v>399233.71647509577</v>
      </c>
      <c r="K28" s="251">
        <f t="shared" si="16"/>
        <v>8656892.4766108003</v>
      </c>
      <c r="L28" s="589">
        <f t="shared" si="17"/>
        <v>86.735083930726248</v>
      </c>
      <c r="N28" s="418" t="s">
        <v>62</v>
      </c>
      <c r="O28" s="253">
        <f t="shared" si="13"/>
        <v>0.82050850311500256</v>
      </c>
      <c r="P28" s="253">
        <f t="shared" si="13"/>
        <v>0.86130905252045398</v>
      </c>
      <c r="Q28" s="253">
        <f t="shared" si="13"/>
        <v>0.84338240733890657</v>
      </c>
    </row>
    <row r="29" spans="1:17">
      <c r="A29" s="245"/>
      <c r="B29" s="245" t="s">
        <v>84</v>
      </c>
      <c r="C29" s="255">
        <f>h26_h28死亡数!AE30</f>
        <v>1</v>
      </c>
      <c r="D29" s="250">
        <f t="shared" si="18"/>
        <v>0.33333333333333331</v>
      </c>
      <c r="E29" s="255">
        <f>h27国調人口!AE30</f>
        <v>793</v>
      </c>
      <c r="F29" s="249">
        <f t="shared" si="14"/>
        <v>4.2034468263976461E-4</v>
      </c>
      <c r="G29" s="249">
        <f t="shared" ref="G29:G46" si="20">F29*5/(1+2.5*F29)</f>
        <v>2.0995171110644553E-3</v>
      </c>
      <c r="H29" s="250">
        <f t="shared" si="19"/>
        <v>99808.429118773944</v>
      </c>
      <c r="I29" s="250">
        <f t="shared" si="15"/>
        <v>209.54950476333033</v>
      </c>
      <c r="J29" s="251">
        <f t="shared" ref="J29:J45" si="21">(H30+I29/2)*5</f>
        <v>498518.27183196141</v>
      </c>
      <c r="K29" s="251">
        <f t="shared" si="16"/>
        <v>8257658.7601357047</v>
      </c>
      <c r="L29" s="589">
        <f t="shared" si="17"/>
        <v>82.735083930726262</v>
      </c>
      <c r="N29" s="219" t="s">
        <v>164</v>
      </c>
    </row>
    <row r="30" spans="1:17">
      <c r="A30" s="245"/>
      <c r="B30" s="245" t="s">
        <v>65</v>
      </c>
      <c r="C30" s="255">
        <f>h26_h28死亡数!AE31</f>
        <v>0</v>
      </c>
      <c r="D30" s="250">
        <f t="shared" si="18"/>
        <v>0</v>
      </c>
      <c r="E30" s="255">
        <f>h27国調人口!AE31</f>
        <v>955</v>
      </c>
      <c r="F30" s="249">
        <f t="shared" si="14"/>
        <v>0</v>
      </c>
      <c r="G30" s="249">
        <f t="shared" si="20"/>
        <v>0</v>
      </c>
      <c r="H30" s="250">
        <f t="shared" si="19"/>
        <v>99598.879614010613</v>
      </c>
      <c r="I30" s="250">
        <f t="shared" si="15"/>
        <v>0</v>
      </c>
      <c r="J30" s="251">
        <f t="shared" si="21"/>
        <v>497994.39807005308</v>
      </c>
      <c r="K30" s="251">
        <f t="shared" si="16"/>
        <v>7759140.4883037433</v>
      </c>
      <c r="L30" s="589">
        <f t="shared" si="17"/>
        <v>77.9038932804648</v>
      </c>
      <c r="N30" s="256" t="s">
        <v>158</v>
      </c>
      <c r="O30" s="237" t="s">
        <v>97</v>
      </c>
      <c r="P30" s="237" t="s">
        <v>98</v>
      </c>
      <c r="Q30" s="219"/>
    </row>
    <row r="31" spans="1:17">
      <c r="A31" s="245"/>
      <c r="B31" s="245" t="s">
        <v>66</v>
      </c>
      <c r="C31" s="255">
        <f>h26_h28死亡数!AE32</f>
        <v>1</v>
      </c>
      <c r="D31" s="250">
        <f t="shared" si="18"/>
        <v>0.33333333333333331</v>
      </c>
      <c r="E31" s="255">
        <f>h27国調人口!AE32</f>
        <v>1111</v>
      </c>
      <c r="F31" s="249">
        <f t="shared" si="14"/>
        <v>3.000300030003E-4</v>
      </c>
      <c r="G31" s="249">
        <f t="shared" si="20"/>
        <v>1.4990256333383301E-3</v>
      </c>
      <c r="H31" s="250">
        <f t="shared" si="19"/>
        <v>99598.879614010613</v>
      </c>
      <c r="I31" s="250">
        <f t="shared" si="15"/>
        <v>149.30127359318431</v>
      </c>
      <c r="J31" s="251">
        <f t="shared" si="21"/>
        <v>497621.14488607011</v>
      </c>
      <c r="K31" s="251">
        <f t="shared" si="16"/>
        <v>7261146.0902336901</v>
      </c>
      <c r="L31" s="589">
        <f t="shared" si="17"/>
        <v>72.903893280464786</v>
      </c>
      <c r="N31" s="418" t="s">
        <v>159</v>
      </c>
      <c r="O31" s="237">
        <f>J19*O24</f>
        <v>430999.06750650791</v>
      </c>
      <c r="P31" s="237">
        <f>SUM(O31,P32)</f>
        <v>1411247.2469496403</v>
      </c>
      <c r="Q31" s="219"/>
    </row>
    <row r="32" spans="1:17">
      <c r="A32" s="245"/>
      <c r="B32" s="245" t="s">
        <v>67</v>
      </c>
      <c r="C32" s="255">
        <f>h26_h28死亡数!AE33</f>
        <v>1</v>
      </c>
      <c r="D32" s="250">
        <f t="shared" si="18"/>
        <v>0.33333333333333331</v>
      </c>
      <c r="E32" s="255">
        <f>h27国調人口!AE33</f>
        <v>871</v>
      </c>
      <c r="F32" s="249">
        <f t="shared" si="14"/>
        <v>3.8270187523918863E-4</v>
      </c>
      <c r="G32" s="249">
        <f t="shared" si="20"/>
        <v>1.9116803670426303E-3</v>
      </c>
      <c r="H32" s="250">
        <f t="shared" si="19"/>
        <v>99449.578340417429</v>
      </c>
      <c r="I32" s="250">
        <f t="shared" si="15"/>
        <v>190.11580642404442</v>
      </c>
      <c r="J32" s="251">
        <f t="shared" si="21"/>
        <v>496772.6021860271</v>
      </c>
      <c r="K32" s="251">
        <f t="shared" si="16"/>
        <v>6763524.9453476202</v>
      </c>
      <c r="L32" s="589">
        <f t="shared" si="17"/>
        <v>68.009588961714556</v>
      </c>
      <c r="N32" s="418" t="s">
        <v>160</v>
      </c>
      <c r="O32" s="237">
        <f>J20*O25</f>
        <v>392161.55612397619</v>
      </c>
      <c r="P32" s="237">
        <f>SUM(O32,P33)</f>
        <v>980248.17944313237</v>
      </c>
      <c r="Q32" s="219"/>
    </row>
    <row r="33" spans="1:17">
      <c r="A33" s="245"/>
      <c r="B33" s="245" t="s">
        <v>68</v>
      </c>
      <c r="C33" s="255">
        <f>h26_h28死亡数!AE34</f>
        <v>0</v>
      </c>
      <c r="D33" s="250">
        <f t="shared" si="18"/>
        <v>0</v>
      </c>
      <c r="E33" s="255">
        <f>h27国調人口!AE34</f>
        <v>955</v>
      </c>
      <c r="F33" s="249">
        <f t="shared" si="14"/>
        <v>0</v>
      </c>
      <c r="G33" s="249">
        <f t="shared" si="20"/>
        <v>0</v>
      </c>
      <c r="H33" s="250">
        <f t="shared" si="19"/>
        <v>99259.462533993385</v>
      </c>
      <c r="I33" s="250">
        <f t="shared" si="15"/>
        <v>0</v>
      </c>
      <c r="J33" s="251">
        <f t="shared" si="21"/>
        <v>496297.31266996695</v>
      </c>
      <c r="K33" s="251">
        <f t="shared" si="16"/>
        <v>6266752.3431615932</v>
      </c>
      <c r="L33" s="589">
        <f t="shared" si="17"/>
        <v>63.13506222155312</v>
      </c>
      <c r="N33" s="418" t="s">
        <v>1022</v>
      </c>
      <c r="O33" s="237">
        <f>J21*O26</f>
        <v>245190.49331343529</v>
      </c>
      <c r="P33" s="237">
        <f t="shared" ref="P33:P34" si="22">SUM(O33,P34)</f>
        <v>588086.62331915624</v>
      </c>
      <c r="Q33" s="219"/>
    </row>
    <row r="34" spans="1:17">
      <c r="A34" s="245"/>
      <c r="B34" s="245" t="s">
        <v>69</v>
      </c>
      <c r="C34" s="255">
        <f>h26_h28死亡数!AE35</f>
        <v>2</v>
      </c>
      <c r="D34" s="250">
        <f t="shared" si="18"/>
        <v>0.66666666666666663</v>
      </c>
      <c r="E34" s="255">
        <f>h27国調人口!AE35</f>
        <v>1007</v>
      </c>
      <c r="F34" s="249">
        <f t="shared" si="14"/>
        <v>6.620324395895398E-4</v>
      </c>
      <c r="G34" s="249">
        <f t="shared" si="20"/>
        <v>3.3046926635822865E-3</v>
      </c>
      <c r="H34" s="250">
        <f t="shared" si="19"/>
        <v>99259.462533993385</v>
      </c>
      <c r="I34" s="250">
        <f t="shared" si="15"/>
        <v>328.02201762719778</v>
      </c>
      <c r="J34" s="251">
        <f t="shared" si="21"/>
        <v>495477.25762589893</v>
      </c>
      <c r="K34" s="251">
        <f t="shared" si="16"/>
        <v>5770455.0304916259</v>
      </c>
      <c r="L34" s="589">
        <f t="shared" si="17"/>
        <v>58.13506222155312</v>
      </c>
      <c r="N34" s="418" t="s">
        <v>1023</v>
      </c>
      <c r="O34" s="237">
        <f>SUM(J22:J24)*O27</f>
        <v>342896.130005721</v>
      </c>
      <c r="P34" s="237">
        <f t="shared" si="22"/>
        <v>342896.130005721</v>
      </c>
      <c r="Q34" s="219"/>
    </row>
    <row r="35" spans="1:17">
      <c r="A35" s="245"/>
      <c r="B35" s="245" t="s">
        <v>70</v>
      </c>
      <c r="C35" s="255">
        <f>h26_h28死亡数!AE36</f>
        <v>1</v>
      </c>
      <c r="D35" s="250">
        <f t="shared" si="18"/>
        <v>0.33333333333333331</v>
      </c>
      <c r="E35" s="255">
        <f>h27国調人口!AE36</f>
        <v>1141</v>
      </c>
      <c r="F35" s="249">
        <f t="shared" si="14"/>
        <v>2.9214139643587495E-4</v>
      </c>
      <c r="G35" s="249">
        <f t="shared" si="20"/>
        <v>1.4596409283316304E-3</v>
      </c>
      <c r="H35" s="250">
        <f t="shared" si="19"/>
        <v>98931.440516366187</v>
      </c>
      <c r="I35" s="250">
        <f t="shared" si="15"/>
        <v>144.40437967648904</v>
      </c>
      <c r="J35" s="251">
        <f t="shared" si="21"/>
        <v>494296.19163263967</v>
      </c>
      <c r="K35" s="251">
        <f t="shared" si="16"/>
        <v>5274977.7728657266</v>
      </c>
      <c r="L35" s="589">
        <f t="shared" si="17"/>
        <v>53.319528608229348</v>
      </c>
      <c r="N35" s="219" t="s">
        <v>165</v>
      </c>
      <c r="Q35" s="219"/>
    </row>
    <row r="36" spans="1:17">
      <c r="A36" s="245"/>
      <c r="B36" s="245" t="s">
        <v>71</v>
      </c>
      <c r="C36" s="255">
        <f>h26_h28死亡数!AE37</f>
        <v>1</v>
      </c>
      <c r="D36" s="250">
        <f t="shared" si="18"/>
        <v>0.33333333333333331</v>
      </c>
      <c r="E36" s="255">
        <f>h27国調人口!AE37</f>
        <v>1416</v>
      </c>
      <c r="F36" s="249">
        <f t="shared" si="14"/>
        <v>2.3540489642184556E-4</v>
      </c>
      <c r="G36" s="249">
        <f t="shared" si="20"/>
        <v>1.1763321962122101E-3</v>
      </c>
      <c r="H36" s="250">
        <f t="shared" si="19"/>
        <v>98787.036136689698</v>
      </c>
      <c r="I36" s="250">
        <f t="shared" si="15"/>
        <v>116.20637117596925</v>
      </c>
      <c r="J36" s="251">
        <f t="shared" si="21"/>
        <v>493644.66475550854</v>
      </c>
      <c r="K36" s="251">
        <f t="shared" si="16"/>
        <v>4780681.581233087</v>
      </c>
      <c r="L36" s="589">
        <f t="shared" si="17"/>
        <v>48.393815304046079</v>
      </c>
      <c r="N36" s="256" t="s">
        <v>158</v>
      </c>
      <c r="O36" s="237" t="s">
        <v>97</v>
      </c>
      <c r="P36" s="237" t="s">
        <v>98</v>
      </c>
      <c r="Q36" s="219"/>
    </row>
    <row r="37" spans="1:17">
      <c r="A37" s="245"/>
      <c r="B37" s="245" t="s">
        <v>72</v>
      </c>
      <c r="C37" s="255">
        <f>h26_h28死亡数!AE38</f>
        <v>2</v>
      </c>
      <c r="D37" s="250">
        <f t="shared" si="18"/>
        <v>0.66666666666666663</v>
      </c>
      <c r="E37" s="255">
        <f>h27国調人口!AE38</f>
        <v>1413</v>
      </c>
      <c r="F37" s="249">
        <f t="shared" si="14"/>
        <v>4.7180938900684123E-4</v>
      </c>
      <c r="G37" s="249">
        <f t="shared" si="20"/>
        <v>2.3562676720075399E-3</v>
      </c>
      <c r="H37" s="250">
        <f t="shared" si="19"/>
        <v>98670.829765513728</v>
      </c>
      <c r="I37" s="250">
        <f t="shared" si="15"/>
        <v>232.49488634664158</v>
      </c>
      <c r="J37" s="251">
        <f t="shared" si="21"/>
        <v>492772.911611702</v>
      </c>
      <c r="K37" s="251">
        <f t="shared" si="16"/>
        <v>4287036.9164775787</v>
      </c>
      <c r="L37" s="589">
        <f t="shared" si="17"/>
        <v>43.447865257295462</v>
      </c>
      <c r="N37" s="418" t="s">
        <v>159</v>
      </c>
      <c r="O37" s="237">
        <f>J41*P24</f>
        <v>463893.41279152053</v>
      </c>
      <c r="P37" s="237">
        <f>SUM(O37,P38)</f>
        <v>1986372.8412519677</v>
      </c>
      <c r="Q37" s="219"/>
    </row>
    <row r="38" spans="1:17">
      <c r="A38" s="245"/>
      <c r="B38" s="245" t="s">
        <v>73</v>
      </c>
      <c r="C38" s="255">
        <f>h26_h28死亡数!AE39</f>
        <v>7</v>
      </c>
      <c r="D38" s="250">
        <f t="shared" si="18"/>
        <v>2.3333333333333335</v>
      </c>
      <c r="E38" s="255">
        <f>h27国調人口!AE39</f>
        <v>1431</v>
      </c>
      <c r="F38" s="249">
        <f t="shared" si="14"/>
        <v>1.6305613789890522E-3</v>
      </c>
      <c r="G38" s="249">
        <f t="shared" si="20"/>
        <v>8.1197076905231407E-3</v>
      </c>
      <c r="H38" s="250">
        <f t="shared" si="19"/>
        <v>98438.334879167087</v>
      </c>
      <c r="I38" s="250">
        <f t="shared" si="15"/>
        <v>799.29050476066186</v>
      </c>
      <c r="J38" s="251">
        <f t="shared" si="21"/>
        <v>490193.44813393377</v>
      </c>
      <c r="K38" s="251">
        <f t="shared" si="16"/>
        <v>3794264.0048658769</v>
      </c>
      <c r="L38" s="589">
        <f t="shared" si="17"/>
        <v>38.544577267822852</v>
      </c>
      <c r="N38" s="418" t="s">
        <v>160</v>
      </c>
      <c r="O38" s="237">
        <f>J42*P25</f>
        <v>441248.36856861447</v>
      </c>
      <c r="P38" s="237">
        <f>SUM(O38,P39)</f>
        <v>1522479.4284604471</v>
      </c>
      <c r="Q38" s="219"/>
    </row>
    <row r="39" spans="1:17">
      <c r="A39" s="245"/>
      <c r="B39" s="245" t="s">
        <v>74</v>
      </c>
      <c r="C39" s="255">
        <f>h26_h28死亡数!AE40</f>
        <v>10</v>
      </c>
      <c r="D39" s="250">
        <f t="shared" si="18"/>
        <v>3.3333333333333335</v>
      </c>
      <c r="E39" s="255">
        <f>h27国調人口!AE40</f>
        <v>1437</v>
      </c>
      <c r="F39" s="249">
        <f t="shared" si="14"/>
        <v>2.3196474135931339E-3</v>
      </c>
      <c r="G39" s="249">
        <f t="shared" si="20"/>
        <v>1.1531365313653136E-2</v>
      </c>
      <c r="H39" s="250">
        <f t="shared" si="19"/>
        <v>97639.044374406425</v>
      </c>
      <c r="I39" s="250">
        <f t="shared" si="15"/>
        <v>1125.9114895572711</v>
      </c>
      <c r="J39" s="251">
        <f t="shared" si="21"/>
        <v>485380.44314813893</v>
      </c>
      <c r="K39" s="251">
        <f t="shared" si="16"/>
        <v>3304070.556731943</v>
      </c>
      <c r="L39" s="589">
        <f t="shared" si="17"/>
        <v>33.839644559221234</v>
      </c>
      <c r="N39" s="418" t="s">
        <v>1022</v>
      </c>
      <c r="O39" s="237">
        <f>J43*P26</f>
        <v>392488.9846072967</v>
      </c>
      <c r="P39" s="237">
        <f t="shared" ref="P39:P40" si="23">SUM(O39,P40)</f>
        <v>1081231.0598918328</v>
      </c>
    </row>
    <row r="40" spans="1:17">
      <c r="A40" s="245"/>
      <c r="B40" s="245" t="s">
        <v>75</v>
      </c>
      <c r="C40" s="255">
        <f>h26_h28死亡数!AE41</f>
        <v>16</v>
      </c>
      <c r="D40" s="250">
        <f t="shared" si="18"/>
        <v>5.333333333333333</v>
      </c>
      <c r="E40" s="255">
        <f>h27国調人口!AE41</f>
        <v>1797</v>
      </c>
      <c r="F40" s="249">
        <f t="shared" si="14"/>
        <v>2.9679094787608976E-3</v>
      </c>
      <c r="G40" s="249">
        <f t="shared" si="20"/>
        <v>1.4730252255569875E-2</v>
      </c>
      <c r="H40" s="250">
        <f t="shared" si="19"/>
        <v>96513.132884849154</v>
      </c>
      <c r="I40" s="250">
        <f t="shared" si="15"/>
        <v>1421.6627933691634</v>
      </c>
      <c r="J40" s="251">
        <f t="shared" si="21"/>
        <v>479011.5074408229</v>
      </c>
      <c r="K40" s="251">
        <f t="shared" si="16"/>
        <v>2818690.1135838041</v>
      </c>
      <c r="L40" s="589">
        <f t="shared" si="17"/>
        <v>29.205249372091291</v>
      </c>
      <c r="N40" s="418" t="s">
        <v>1023</v>
      </c>
      <c r="O40" s="237">
        <f>SUM(J44:J46)*P27</f>
        <v>688742.07528453611</v>
      </c>
      <c r="P40" s="237">
        <f t="shared" si="23"/>
        <v>688742.07528453611</v>
      </c>
    </row>
    <row r="41" spans="1:17">
      <c r="A41" s="245"/>
      <c r="B41" s="245" t="s">
        <v>76</v>
      </c>
      <c r="C41" s="255">
        <f>h26_h28死亡数!AE42</f>
        <v>29</v>
      </c>
      <c r="D41" s="250">
        <f t="shared" si="18"/>
        <v>9.6666666666666661</v>
      </c>
      <c r="E41" s="255">
        <f>h27国調人口!AE42</f>
        <v>1874</v>
      </c>
      <c r="F41" s="249">
        <f t="shared" si="14"/>
        <v>5.1583066524368551E-3</v>
      </c>
      <c r="G41" s="249">
        <f t="shared" si="20"/>
        <v>2.5463166213012558E-2</v>
      </c>
      <c r="H41" s="250">
        <f t="shared" si="19"/>
        <v>95091.470091479991</v>
      </c>
      <c r="I41" s="250">
        <f t="shared" si="15"/>
        <v>2421.3299083790771</v>
      </c>
      <c r="J41" s="251">
        <f t="shared" si="21"/>
        <v>469404.02568645222</v>
      </c>
      <c r="K41" s="251">
        <f t="shared" si="16"/>
        <v>2339678.606142981</v>
      </c>
      <c r="L41" s="589">
        <f t="shared" si="17"/>
        <v>24.604505576495569</v>
      </c>
      <c r="N41" s="219" t="s">
        <v>166</v>
      </c>
    </row>
    <row r="42" spans="1:17">
      <c r="A42" s="245"/>
      <c r="B42" s="245" t="s">
        <v>77</v>
      </c>
      <c r="C42" s="255">
        <f>h26_h28死亡数!AE43</f>
        <v>49</v>
      </c>
      <c r="D42" s="250">
        <f t="shared" si="18"/>
        <v>16.333333333333332</v>
      </c>
      <c r="E42" s="255">
        <f>h27国調人口!AE43</f>
        <v>1507</v>
      </c>
      <c r="F42" s="249">
        <f t="shared" si="14"/>
        <v>1.08383101083831E-2</v>
      </c>
      <c r="G42" s="249">
        <f t="shared" si="20"/>
        <v>5.2761925271885425E-2</v>
      </c>
      <c r="H42" s="250">
        <f t="shared" si="19"/>
        <v>92670.140183100913</v>
      </c>
      <c r="I42" s="250">
        <f t="shared" si="15"/>
        <v>4889.4550112759171</v>
      </c>
      <c r="J42" s="251">
        <f t="shared" si="21"/>
        <v>451127.06338731479</v>
      </c>
      <c r="K42" s="251">
        <f t="shared" si="16"/>
        <v>1870274.5804565288</v>
      </c>
      <c r="L42" s="589">
        <f t="shared" si="17"/>
        <v>20.182062709316881</v>
      </c>
      <c r="N42" s="420"/>
      <c r="O42" s="256" t="s">
        <v>122</v>
      </c>
      <c r="P42" s="256" t="s">
        <v>123</v>
      </c>
    </row>
    <row r="43" spans="1:17">
      <c r="A43" s="245"/>
      <c r="B43" s="245" t="s">
        <v>78</v>
      </c>
      <c r="C43" s="255">
        <f>h26_h28死亡数!AE44</f>
        <v>55</v>
      </c>
      <c r="D43" s="250">
        <f t="shared" si="18"/>
        <v>18.333333333333332</v>
      </c>
      <c r="E43" s="255">
        <f>h27国調人口!AE44</f>
        <v>1267</v>
      </c>
      <c r="F43" s="249">
        <f t="shared" si="14"/>
        <v>1.4469876348329386E-2</v>
      </c>
      <c r="G43" s="249">
        <f t="shared" si="20"/>
        <v>6.9823536879522655E-2</v>
      </c>
      <c r="H43" s="250">
        <f t="shared" si="19"/>
        <v>87780.685171824996</v>
      </c>
      <c r="I43" s="250">
        <f t="shared" si="15"/>
        <v>6129.1579084046971</v>
      </c>
      <c r="J43" s="251">
        <f t="shared" si="21"/>
        <v>423580.5310881132</v>
      </c>
      <c r="K43" s="251">
        <f t="shared" si="16"/>
        <v>1419147.517069214</v>
      </c>
      <c r="L43" s="589">
        <f t="shared" si="17"/>
        <v>16.166967873300656</v>
      </c>
      <c r="N43" s="256" t="s">
        <v>167</v>
      </c>
      <c r="O43" s="257">
        <f>L19</f>
        <v>19.880255037062437</v>
      </c>
      <c r="P43" s="257">
        <f>L41</f>
        <v>24.604505576495569</v>
      </c>
      <c r="Q43" s="222" t="s">
        <v>168</v>
      </c>
    </row>
    <row r="44" spans="1:17">
      <c r="A44" s="245"/>
      <c r="B44" s="245" t="s">
        <v>79</v>
      </c>
      <c r="C44" s="255">
        <f>h26_h28死亡数!AE45</f>
        <v>117</v>
      </c>
      <c r="D44" s="250">
        <f t="shared" si="18"/>
        <v>39</v>
      </c>
      <c r="E44" s="255">
        <f>h27国調人口!AE45</f>
        <v>1241</v>
      </c>
      <c r="F44" s="249">
        <f t="shared" si="14"/>
        <v>3.1426269137792104E-2</v>
      </c>
      <c r="G44" s="249">
        <f t="shared" si="20"/>
        <v>0.14568546880836758</v>
      </c>
      <c r="H44" s="250">
        <f t="shared" si="19"/>
        <v>81651.527263420299</v>
      </c>
      <c r="I44" s="250">
        <f t="shared" si="15"/>
        <v>11895.441028290588</v>
      </c>
      <c r="J44" s="251">
        <f t="shared" si="21"/>
        <v>378519.03374637506</v>
      </c>
      <c r="K44" s="251">
        <f t="shared" si="16"/>
        <v>995566.9859811007</v>
      </c>
      <c r="L44" s="589">
        <f t="shared" si="17"/>
        <v>12.192876475773069</v>
      </c>
      <c r="N44" s="256" t="s">
        <v>169</v>
      </c>
      <c r="O44" s="258">
        <f>P31/H19</f>
        <v>15.640660762758603</v>
      </c>
      <c r="P44" s="258">
        <f>P37/H41</f>
        <v>20.88907490168188</v>
      </c>
      <c r="Q44" s="222" t="s">
        <v>170</v>
      </c>
    </row>
    <row r="45" spans="1:17">
      <c r="A45" s="245"/>
      <c r="B45" s="245" t="s">
        <v>80</v>
      </c>
      <c r="C45" s="255">
        <f>h26_h28死亡数!AE46</f>
        <v>171</v>
      </c>
      <c r="D45" s="250">
        <f t="shared" si="18"/>
        <v>57</v>
      </c>
      <c r="E45" s="255">
        <f>h27国調人口!AE46</f>
        <v>963</v>
      </c>
      <c r="F45" s="249">
        <f t="shared" si="14"/>
        <v>5.9190031152647975E-2</v>
      </c>
      <c r="G45" s="249">
        <f t="shared" si="20"/>
        <v>0.25780189959294431</v>
      </c>
      <c r="H45" s="250">
        <f t="shared" si="19"/>
        <v>69756.086235129711</v>
      </c>
      <c r="I45" s="250">
        <f t="shared" si="15"/>
        <v>17983.251539585675</v>
      </c>
      <c r="J45" s="251">
        <f t="shared" si="21"/>
        <v>303822.30232668435</v>
      </c>
      <c r="K45" s="251">
        <f t="shared" si="16"/>
        <v>617047.9522347257</v>
      </c>
      <c r="L45" s="589">
        <f t="shared" si="17"/>
        <v>8.8457937584803243</v>
      </c>
      <c r="N45" s="256" t="s">
        <v>171</v>
      </c>
      <c r="O45" s="257">
        <f>O43-O44</f>
        <v>4.2395942743038333</v>
      </c>
      <c r="P45" s="257">
        <f>P43-P44</f>
        <v>3.7154306748136889</v>
      </c>
      <c r="Q45" s="222" t="s">
        <v>172</v>
      </c>
    </row>
    <row r="46" spans="1:17">
      <c r="A46" s="245"/>
      <c r="B46" s="245" t="s">
        <v>100</v>
      </c>
      <c r="C46" s="531">
        <f>h26_h28死亡数!AE47</f>
        <v>360</v>
      </c>
      <c r="D46" s="234">
        <f t="shared" si="18"/>
        <v>120</v>
      </c>
      <c r="E46" s="255">
        <f>h27国調人口!AE47</f>
        <v>726</v>
      </c>
      <c r="F46" s="249">
        <f t="shared" si="14"/>
        <v>0.16528925619834711</v>
      </c>
      <c r="G46" s="249">
        <f t="shared" si="20"/>
        <v>0.58479532163742698</v>
      </c>
      <c r="H46" s="250">
        <f t="shared" si="19"/>
        <v>51772.834695544036</v>
      </c>
      <c r="I46" s="250">
        <f t="shared" si="15"/>
        <v>51772.834695544036</v>
      </c>
      <c r="J46" s="251">
        <f>I46/F46</f>
        <v>313225.64990804141</v>
      </c>
      <c r="K46" s="251">
        <f>J46</f>
        <v>313225.64990804141</v>
      </c>
      <c r="L46" s="589">
        <f t="shared" si="17"/>
        <v>6.05</v>
      </c>
      <c r="N46" s="256" t="s">
        <v>173</v>
      </c>
      <c r="O46" s="257">
        <f>L5</f>
        <v>81.265519868327573</v>
      </c>
      <c r="P46" s="257">
        <f>L27</f>
        <v>87.567966911701873</v>
      </c>
      <c r="Q46" s="222" t="s">
        <v>174</v>
      </c>
    </row>
    <row r="47" spans="1:17">
      <c r="A47" s="229"/>
      <c r="B47" s="265" t="s">
        <v>101</v>
      </c>
      <c r="C47" s="234">
        <f>SUM(C27:C46)</f>
        <v>824</v>
      </c>
      <c r="D47" s="234">
        <f>SUM(D27:D46)</f>
        <v>274.66666666666663</v>
      </c>
      <c r="E47" s="266">
        <f>SUM(E27:E46)</f>
        <v>22660</v>
      </c>
      <c r="F47" s="267"/>
      <c r="G47" s="267"/>
      <c r="H47" s="266"/>
      <c r="I47" s="265"/>
      <c r="J47" s="268"/>
      <c r="K47" s="268"/>
      <c r="L47" s="257"/>
      <c r="N47" s="256" t="s">
        <v>175</v>
      </c>
      <c r="O47" s="257">
        <f>O46-O45</f>
        <v>77.025925594023732</v>
      </c>
      <c r="P47" s="257">
        <f>P46-P45</f>
        <v>83.852536236888184</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70"/>
      <c r="F51" s="220"/>
      <c r="G51" s="219"/>
      <c r="H51" s="222"/>
      <c r="I51" s="222"/>
      <c r="J51" s="223"/>
      <c r="L51" s="259"/>
    </row>
    <row r="52" spans="1:12">
      <c r="A52" s="219" t="s">
        <v>104</v>
      </c>
      <c r="B52" s="219" t="s">
        <v>1067</v>
      </c>
      <c r="C52" s="260">
        <f>h26_28出生!F30</f>
        <v>617</v>
      </c>
      <c r="D52" s="260">
        <f>h26_28出生!G30</f>
        <v>522</v>
      </c>
      <c r="E52" s="271"/>
      <c r="F52" s="220"/>
      <c r="G52" s="219"/>
      <c r="H52" s="222"/>
      <c r="I52" s="222"/>
      <c r="J52" s="223"/>
      <c r="L52" s="259"/>
    </row>
    <row r="53" spans="1:12">
      <c r="A53" s="219" t="s">
        <v>105</v>
      </c>
      <c r="C53" s="261">
        <f>C51/C52</f>
        <v>0</v>
      </c>
      <c r="D53" s="261">
        <f>D51/D52</f>
        <v>1.9157088122605363E-3</v>
      </c>
      <c r="E53" s="270"/>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ignoredErrors>
    <ignoredError sqref="K46"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131</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h27_29自立率1!AN7</f>
        <v>1045</v>
      </c>
      <c r="P3" s="243">
        <f>h27_29自立率1!AO7</f>
        <v>1088</v>
      </c>
      <c r="Q3" s="244">
        <f>SUM(O3:P3)</f>
        <v>2133</v>
      </c>
    </row>
    <row r="4" spans="1:17">
      <c r="A4" s="229"/>
      <c r="B4" s="229"/>
      <c r="C4" s="532" t="s">
        <v>1063</v>
      </c>
      <c r="D4" s="533" t="s">
        <v>1064</v>
      </c>
      <c r="E4" s="232" t="s">
        <v>410</v>
      </c>
      <c r="F4" s="233"/>
      <c r="G4" s="233"/>
      <c r="H4" s="234"/>
      <c r="I4" s="229"/>
      <c r="J4" s="235" t="s">
        <v>97</v>
      </c>
      <c r="K4" s="235" t="s">
        <v>98</v>
      </c>
      <c r="L4" s="588"/>
      <c r="N4" s="418" t="s">
        <v>160</v>
      </c>
      <c r="O4" s="243">
        <f>h27_29自立率1!AN8</f>
        <v>1470</v>
      </c>
      <c r="P4" s="243">
        <f>h27_29自立率1!AO8</f>
        <v>1438</v>
      </c>
      <c r="Q4" s="244">
        <f>SUM(O4:P4)</f>
        <v>2908</v>
      </c>
    </row>
    <row r="5" spans="1:17">
      <c r="A5" s="225" t="s">
        <v>99</v>
      </c>
      <c r="B5" s="225" t="s">
        <v>85</v>
      </c>
      <c r="C5" s="238">
        <f>h26_h28死亡数!AM4</f>
        <v>0</v>
      </c>
      <c r="D5" s="239">
        <f>SUM(C5:C5)/3</f>
        <v>0</v>
      </c>
      <c r="E5" s="254">
        <f>h27国調人口!AM4</f>
        <v>169</v>
      </c>
      <c r="F5" s="227">
        <f t="shared" ref="F5:F24" si="0">D5/E5</f>
        <v>0</v>
      </c>
      <c r="G5" s="241">
        <f>C53</f>
        <v>0</v>
      </c>
      <c r="H5" s="226">
        <v>100000</v>
      </c>
      <c r="I5" s="226">
        <f t="shared" ref="I5:I24" si="1">H5-H6</f>
        <v>0</v>
      </c>
      <c r="J5" s="242">
        <f>H6+I5/2</f>
        <v>100000</v>
      </c>
      <c r="K5" s="242">
        <f t="shared" ref="K5:K23" si="2">J5+K6</f>
        <v>8170844.7032472696</v>
      </c>
      <c r="L5" s="587">
        <f t="shared" ref="L5:L24" si="3">K5/H5</f>
        <v>81.708447032472691</v>
      </c>
      <c r="N5" s="418" t="s">
        <v>1022</v>
      </c>
      <c r="O5" s="243">
        <f>h27_29自立率1!AN9</f>
        <v>1039</v>
      </c>
      <c r="P5" s="243">
        <f>h27_29自立率1!AO9</f>
        <v>1115</v>
      </c>
      <c r="Q5" s="244">
        <f>SUM(O5:P5)</f>
        <v>2154</v>
      </c>
    </row>
    <row r="6" spans="1:17">
      <c r="A6" s="245"/>
      <c r="B6" s="245" t="s">
        <v>86</v>
      </c>
      <c r="C6" s="246">
        <f>h26_h28死亡数!AM5</f>
        <v>0</v>
      </c>
      <c r="D6" s="247">
        <f t="shared" ref="D6:D24" si="4">SUM(C6:C6)/3</f>
        <v>0</v>
      </c>
      <c r="E6" s="255">
        <f>h27国調人口!AM5</f>
        <v>698</v>
      </c>
      <c r="F6" s="249">
        <f t="shared" si="0"/>
        <v>0</v>
      </c>
      <c r="G6" s="249">
        <f>F6*4/(1+2*F6)</f>
        <v>0</v>
      </c>
      <c r="H6" s="250">
        <f t="shared" ref="H6:H24" si="5">(1-G5)*H5</f>
        <v>100000</v>
      </c>
      <c r="I6" s="250">
        <f t="shared" si="1"/>
        <v>0</v>
      </c>
      <c r="J6" s="251">
        <f>(H7+I6/2)*4</f>
        <v>400000</v>
      </c>
      <c r="K6" s="251">
        <f t="shared" si="2"/>
        <v>8070844.7032472696</v>
      </c>
      <c r="L6" s="589">
        <f t="shared" si="3"/>
        <v>80.708447032472691</v>
      </c>
      <c r="N6" s="418" t="s">
        <v>1023</v>
      </c>
      <c r="O6" s="243">
        <f>h27_29自立率1!AN10</f>
        <v>803</v>
      </c>
      <c r="P6" s="243">
        <f>h27_29自立率1!AO10</f>
        <v>1068</v>
      </c>
      <c r="Q6" s="244">
        <f>SUM(O6:P6)</f>
        <v>1871</v>
      </c>
    </row>
    <row r="7" spans="1:17">
      <c r="A7" s="245"/>
      <c r="B7" s="245" t="s">
        <v>84</v>
      </c>
      <c r="C7" s="246">
        <f>h26_h28死亡数!AM6</f>
        <v>1</v>
      </c>
      <c r="D7" s="247">
        <f t="shared" si="4"/>
        <v>0.33333333333333331</v>
      </c>
      <c r="E7" s="255">
        <f>h27国調人口!AM6</f>
        <v>900</v>
      </c>
      <c r="F7" s="249">
        <f t="shared" si="0"/>
        <v>3.7037037037037035E-4</v>
      </c>
      <c r="G7" s="249">
        <f t="shared" ref="G7:G24" si="6">F7*5/(1+2.5*F7)</f>
        <v>1.8501387604070302E-3</v>
      </c>
      <c r="H7" s="250">
        <f t="shared" si="5"/>
        <v>100000</v>
      </c>
      <c r="I7" s="250">
        <f t="shared" si="1"/>
        <v>185.01387604071351</v>
      </c>
      <c r="J7" s="251">
        <f t="shared" ref="J7:J23" si="7">(H8+I7/2)*5</f>
        <v>499537.46530989825</v>
      </c>
      <c r="K7" s="251">
        <f t="shared" si="2"/>
        <v>7670844.7032472696</v>
      </c>
      <c r="L7" s="589">
        <f t="shared" si="3"/>
        <v>76.708447032472691</v>
      </c>
      <c r="N7" s="418" t="s">
        <v>62</v>
      </c>
      <c r="O7" s="237">
        <f>SUM(O3:O6)</f>
        <v>4357</v>
      </c>
      <c r="P7" s="237">
        <f t="shared" ref="P7:Q7" si="8">SUM(P3:P6)</f>
        <v>4709</v>
      </c>
      <c r="Q7" s="237">
        <f t="shared" si="8"/>
        <v>9066</v>
      </c>
    </row>
    <row r="8" spans="1:17">
      <c r="A8" s="245"/>
      <c r="B8" s="245" t="s">
        <v>65</v>
      </c>
      <c r="C8" s="246">
        <f>h26_h28死亡数!AM7</f>
        <v>1</v>
      </c>
      <c r="D8" s="247">
        <f t="shared" si="4"/>
        <v>0.33333333333333331</v>
      </c>
      <c r="E8" s="255">
        <f>h27国調人口!AM7</f>
        <v>960</v>
      </c>
      <c r="F8" s="249">
        <f t="shared" si="0"/>
        <v>3.4722222222222218E-4</v>
      </c>
      <c r="G8" s="249">
        <f t="shared" si="6"/>
        <v>1.7346053772766695E-3</v>
      </c>
      <c r="H8" s="250">
        <f t="shared" si="5"/>
        <v>99814.986123959286</v>
      </c>
      <c r="I8" s="250">
        <f t="shared" si="1"/>
        <v>173.13961166341323</v>
      </c>
      <c r="J8" s="251">
        <f t="shared" si="7"/>
        <v>498642.08159063791</v>
      </c>
      <c r="K8" s="251">
        <f t="shared" si="2"/>
        <v>7171307.2379373712</v>
      </c>
      <c r="L8" s="589">
        <f t="shared" si="3"/>
        <v>71.845997444025016</v>
      </c>
      <c r="N8" s="479" t="s">
        <v>161</v>
      </c>
      <c r="O8" s="479"/>
      <c r="P8" s="479"/>
      <c r="Q8" s="479"/>
    </row>
    <row r="9" spans="1:17">
      <c r="A9" s="245"/>
      <c r="B9" s="245" t="s">
        <v>66</v>
      </c>
      <c r="C9" s="246">
        <f>h26_h28死亡数!AM8</f>
        <v>0</v>
      </c>
      <c r="D9" s="247">
        <f t="shared" si="4"/>
        <v>0</v>
      </c>
      <c r="E9" s="255">
        <f>h27国調人口!AM8</f>
        <v>1045</v>
      </c>
      <c r="F9" s="249">
        <f t="shared" si="0"/>
        <v>0</v>
      </c>
      <c r="G9" s="249">
        <f t="shared" si="6"/>
        <v>0</v>
      </c>
      <c r="H9" s="250">
        <f t="shared" si="5"/>
        <v>99641.846512295873</v>
      </c>
      <c r="I9" s="250">
        <f t="shared" si="1"/>
        <v>0</v>
      </c>
      <c r="J9" s="251">
        <f t="shared" si="7"/>
        <v>498209.23256147938</v>
      </c>
      <c r="K9" s="251">
        <f t="shared" si="2"/>
        <v>6672665.1563467337</v>
      </c>
      <c r="L9" s="589">
        <f t="shared" si="3"/>
        <v>66.966494398749646</v>
      </c>
      <c r="N9" s="418" t="s">
        <v>158</v>
      </c>
      <c r="O9" s="237" t="s">
        <v>122</v>
      </c>
      <c r="P9" s="237" t="s">
        <v>123</v>
      </c>
      <c r="Q9" s="237" t="s">
        <v>62</v>
      </c>
    </row>
    <row r="10" spans="1:17">
      <c r="A10" s="245"/>
      <c r="B10" s="245" t="s">
        <v>67</v>
      </c>
      <c r="C10" s="246">
        <f>h26_h28死亡数!AM9</f>
        <v>1</v>
      </c>
      <c r="D10" s="247">
        <f t="shared" si="4"/>
        <v>0.33333333333333331</v>
      </c>
      <c r="E10" s="255">
        <f>h27国調人口!AM9</f>
        <v>1023</v>
      </c>
      <c r="F10" s="249">
        <f t="shared" si="0"/>
        <v>3.2583903551645487E-4</v>
      </c>
      <c r="G10" s="249">
        <f t="shared" si="6"/>
        <v>1.6278691193228063E-3</v>
      </c>
      <c r="H10" s="250">
        <f t="shared" si="5"/>
        <v>99641.846512295873</v>
      </c>
      <c r="I10" s="250">
        <f t="shared" si="1"/>
        <v>162.20388492966595</v>
      </c>
      <c r="J10" s="251">
        <f t="shared" si="7"/>
        <v>497803.72284915519</v>
      </c>
      <c r="K10" s="251">
        <f t="shared" si="2"/>
        <v>6174455.9237852544</v>
      </c>
      <c r="L10" s="589">
        <f t="shared" si="3"/>
        <v>61.966494398749646</v>
      </c>
      <c r="N10" s="418" t="s">
        <v>159</v>
      </c>
      <c r="O10" s="243">
        <f>h27_29自立率1!AN21</f>
        <v>36</v>
      </c>
      <c r="P10" s="243">
        <f>h27_29自立率1!AO21</f>
        <v>16</v>
      </c>
      <c r="Q10" s="244">
        <f>SUM(O10:P10)</f>
        <v>52</v>
      </c>
    </row>
    <row r="11" spans="1:17">
      <c r="A11" s="245"/>
      <c r="B11" s="245" t="s">
        <v>68</v>
      </c>
      <c r="C11" s="246">
        <f>h26_h28死亡数!AM10</f>
        <v>2</v>
      </c>
      <c r="D11" s="247">
        <f t="shared" si="4"/>
        <v>0.66666666666666663</v>
      </c>
      <c r="E11" s="255">
        <f>h27国調人口!AM10</f>
        <v>1122</v>
      </c>
      <c r="F11" s="249">
        <f t="shared" si="0"/>
        <v>5.9417706476529999E-4</v>
      </c>
      <c r="G11" s="249">
        <f t="shared" si="6"/>
        <v>2.9664787896766533E-3</v>
      </c>
      <c r="H11" s="250">
        <f t="shared" si="5"/>
        <v>99479.642627366207</v>
      </c>
      <c r="I11" s="250">
        <f t="shared" si="1"/>
        <v>295.10424985870486</v>
      </c>
      <c r="J11" s="251">
        <f t="shared" si="7"/>
        <v>496660.45251218427</v>
      </c>
      <c r="K11" s="251">
        <f t="shared" si="2"/>
        <v>5676652.2009360995</v>
      </c>
      <c r="L11" s="589">
        <f t="shared" si="3"/>
        <v>57.063455909264484</v>
      </c>
      <c r="N11" s="418" t="s">
        <v>160</v>
      </c>
      <c r="O11" s="243">
        <f>h27_29自立率1!AN22</f>
        <v>45</v>
      </c>
      <c r="P11" s="243">
        <f>h27_29自立率1!AO22</f>
        <v>25</v>
      </c>
      <c r="Q11" s="244">
        <f>SUM(O11:P11)</f>
        <v>70</v>
      </c>
    </row>
    <row r="12" spans="1:17">
      <c r="A12" s="245"/>
      <c r="B12" s="245" t="s">
        <v>69</v>
      </c>
      <c r="C12" s="246">
        <f>h26_h28死亡数!AM11</f>
        <v>3</v>
      </c>
      <c r="D12" s="247">
        <f t="shared" si="4"/>
        <v>1</v>
      </c>
      <c r="E12" s="255">
        <f>h27国調人口!AM11</f>
        <v>1202</v>
      </c>
      <c r="F12" s="249">
        <f t="shared" si="0"/>
        <v>8.3194675540765393E-4</v>
      </c>
      <c r="G12" s="249">
        <f t="shared" si="6"/>
        <v>4.1511000415109999E-3</v>
      </c>
      <c r="H12" s="250">
        <f t="shared" si="5"/>
        <v>99184.538377507502</v>
      </c>
      <c r="I12" s="250">
        <f t="shared" si="1"/>
        <v>411.72494137611648</v>
      </c>
      <c r="J12" s="251">
        <f t="shared" si="7"/>
        <v>494893.37953409716</v>
      </c>
      <c r="K12" s="251">
        <f t="shared" si="2"/>
        <v>5179991.7484239154</v>
      </c>
      <c r="L12" s="589">
        <f t="shared" si="3"/>
        <v>52.225798830744004</v>
      </c>
      <c r="N12" s="418" t="s">
        <v>1022</v>
      </c>
      <c r="O12" s="243">
        <f>h27_29自立率1!AN23</f>
        <v>212</v>
      </c>
      <c r="P12" s="243">
        <f>h27_29自立率1!AO23</f>
        <v>56</v>
      </c>
      <c r="Q12" s="244">
        <f>SUM(O12:P12)</f>
        <v>268</v>
      </c>
    </row>
    <row r="13" spans="1:17">
      <c r="A13" s="245"/>
      <c r="B13" s="245" t="s">
        <v>70</v>
      </c>
      <c r="C13" s="246">
        <f>h26_h28死亡数!AM12</f>
        <v>2</v>
      </c>
      <c r="D13" s="247">
        <f t="shared" si="4"/>
        <v>0.66666666666666663</v>
      </c>
      <c r="E13" s="255">
        <f>h27国調人口!AM12</f>
        <v>1331</v>
      </c>
      <c r="F13" s="249">
        <f t="shared" si="0"/>
        <v>5.0087653393438513E-4</v>
      </c>
      <c r="G13" s="249">
        <f t="shared" si="6"/>
        <v>2.5012506253126563E-3</v>
      </c>
      <c r="H13" s="250">
        <f t="shared" si="5"/>
        <v>98772.813436131386</v>
      </c>
      <c r="I13" s="250">
        <f t="shared" si="1"/>
        <v>247.05556137101667</v>
      </c>
      <c r="J13" s="251">
        <f t="shared" si="7"/>
        <v>493246.42827722942</v>
      </c>
      <c r="K13" s="251">
        <f t="shared" si="2"/>
        <v>4685098.368889818</v>
      </c>
      <c r="L13" s="589">
        <f t="shared" si="3"/>
        <v>47.43307602470292</v>
      </c>
      <c r="N13" s="418" t="s">
        <v>1023</v>
      </c>
      <c r="O13" s="243">
        <f>h27_29自立率1!AN24</f>
        <v>490</v>
      </c>
      <c r="P13" s="243">
        <f>h27_29自立率1!AO24</f>
        <v>581</v>
      </c>
      <c r="Q13" s="244">
        <f>SUM(O13:P13)</f>
        <v>1071</v>
      </c>
    </row>
    <row r="14" spans="1:17">
      <c r="A14" s="245"/>
      <c r="B14" s="245" t="s">
        <v>71</v>
      </c>
      <c r="C14" s="246">
        <f>h26_h28死亡数!AM13</f>
        <v>10</v>
      </c>
      <c r="D14" s="247">
        <f t="shared" si="4"/>
        <v>3.3333333333333335</v>
      </c>
      <c r="E14" s="255">
        <f>h27国調人口!AM13</f>
        <v>1555</v>
      </c>
      <c r="F14" s="249">
        <f t="shared" si="0"/>
        <v>2.1436227224008574E-3</v>
      </c>
      <c r="G14" s="249">
        <f t="shared" si="6"/>
        <v>1.066098081023454E-2</v>
      </c>
      <c r="H14" s="250">
        <f t="shared" si="5"/>
        <v>98525.757874760369</v>
      </c>
      <c r="I14" s="250">
        <f t="shared" si="1"/>
        <v>1050.381214016641</v>
      </c>
      <c r="J14" s="251">
        <f t="shared" si="7"/>
        <v>490002.83633876021</v>
      </c>
      <c r="K14" s="251">
        <f t="shared" si="2"/>
        <v>4191851.940612589</v>
      </c>
      <c r="L14" s="589">
        <f t="shared" si="3"/>
        <v>42.545746726871187</v>
      </c>
      <c r="N14" s="418" t="s">
        <v>62</v>
      </c>
      <c r="O14" s="237">
        <f>SUM(O10:O13)</f>
        <v>783</v>
      </c>
      <c r="P14" s="237">
        <f t="shared" ref="P14:Q14" si="9">SUM(P10:P13)</f>
        <v>678</v>
      </c>
      <c r="Q14" s="237">
        <f t="shared" si="9"/>
        <v>1461</v>
      </c>
    </row>
    <row r="15" spans="1:17">
      <c r="A15" s="245"/>
      <c r="B15" s="245" t="s">
        <v>72</v>
      </c>
      <c r="C15" s="246">
        <f>h26_h28死亡数!AM14</f>
        <v>4</v>
      </c>
      <c r="D15" s="247">
        <f t="shared" si="4"/>
        <v>1.3333333333333333</v>
      </c>
      <c r="E15" s="255">
        <f>h27国調人口!AM14</f>
        <v>1291</v>
      </c>
      <c r="F15" s="249">
        <f t="shared" si="0"/>
        <v>1.0327911179963851E-3</v>
      </c>
      <c r="G15" s="249">
        <f t="shared" si="6"/>
        <v>5.1506567087303626E-3</v>
      </c>
      <c r="H15" s="250">
        <f t="shared" si="5"/>
        <v>97475.376660743728</v>
      </c>
      <c r="I15" s="250">
        <f t="shared" si="1"/>
        <v>502.06220273367944</v>
      </c>
      <c r="J15" s="251">
        <f t="shared" si="7"/>
        <v>486121.72779688443</v>
      </c>
      <c r="K15" s="251">
        <f t="shared" si="2"/>
        <v>3701849.1042738287</v>
      </c>
      <c r="L15" s="589">
        <f t="shared" si="3"/>
        <v>37.97727417004868</v>
      </c>
      <c r="N15" s="479" t="s">
        <v>162</v>
      </c>
      <c r="O15" s="479"/>
      <c r="P15" s="479"/>
      <c r="Q15" s="479"/>
    </row>
    <row r="16" spans="1:17">
      <c r="A16" s="245"/>
      <c r="B16" s="245" t="s">
        <v>73</v>
      </c>
      <c r="C16" s="246">
        <f>h26_h28死亡数!AM15</f>
        <v>10</v>
      </c>
      <c r="D16" s="247">
        <f t="shared" si="4"/>
        <v>3.3333333333333335</v>
      </c>
      <c r="E16" s="255">
        <f>h27国調人口!AM15</f>
        <v>1244</v>
      </c>
      <c r="F16" s="249">
        <f t="shared" si="0"/>
        <v>2.6795284030010718E-3</v>
      </c>
      <c r="G16" s="249">
        <f t="shared" si="6"/>
        <v>1.3308490817141336E-2</v>
      </c>
      <c r="H16" s="250">
        <f t="shared" si="5"/>
        <v>96973.314458010049</v>
      </c>
      <c r="I16" s="250">
        <f t="shared" si="1"/>
        <v>1290.5684649721952</v>
      </c>
      <c r="J16" s="251">
        <f t="shared" si="7"/>
        <v>481640.15112761979</v>
      </c>
      <c r="K16" s="251">
        <f t="shared" si="2"/>
        <v>3215727.3764769444</v>
      </c>
      <c r="L16" s="589">
        <f t="shared" si="3"/>
        <v>33.160951489075593</v>
      </c>
      <c r="N16" s="418" t="s">
        <v>158</v>
      </c>
      <c r="O16" s="237" t="s">
        <v>122</v>
      </c>
      <c r="P16" s="237" t="s">
        <v>123</v>
      </c>
      <c r="Q16" s="237" t="s">
        <v>62</v>
      </c>
    </row>
    <row r="17" spans="1:17">
      <c r="A17" s="245"/>
      <c r="B17" s="245" t="s">
        <v>74</v>
      </c>
      <c r="C17" s="246">
        <f>h26_h28死亡数!AM16</f>
        <v>19</v>
      </c>
      <c r="D17" s="247">
        <f t="shared" si="4"/>
        <v>6.333333333333333</v>
      </c>
      <c r="E17" s="255">
        <f>h27国調人口!AM16</f>
        <v>1245</v>
      </c>
      <c r="F17" s="249">
        <f t="shared" si="0"/>
        <v>5.0870147255689425E-3</v>
      </c>
      <c r="G17" s="249">
        <f t="shared" si="6"/>
        <v>2.5115664243225384E-2</v>
      </c>
      <c r="H17" s="250">
        <f t="shared" si="5"/>
        <v>95682.745993037854</v>
      </c>
      <c r="I17" s="250">
        <f t="shared" si="1"/>
        <v>2403.1357222309598</v>
      </c>
      <c r="J17" s="251">
        <f t="shared" si="7"/>
        <v>472405.8906596119</v>
      </c>
      <c r="K17" s="251">
        <f t="shared" si="2"/>
        <v>2734087.2253493248</v>
      </c>
      <c r="L17" s="589">
        <f t="shared" si="3"/>
        <v>28.574506270422724</v>
      </c>
      <c r="N17" s="418" t="s">
        <v>159</v>
      </c>
      <c r="O17" s="253">
        <f t="shared" ref="O17:Q20" si="10">O10/O3</f>
        <v>3.4449760765550237E-2</v>
      </c>
      <c r="P17" s="253">
        <f t="shared" si="10"/>
        <v>1.4705882352941176E-2</v>
      </c>
      <c r="Q17" s="253">
        <f t="shared" si="10"/>
        <v>2.4378809188935771E-2</v>
      </c>
    </row>
    <row r="18" spans="1:17">
      <c r="A18" s="245"/>
      <c r="B18" s="245" t="s">
        <v>75</v>
      </c>
      <c r="C18" s="246">
        <f>h26_h28死亡数!AM17</f>
        <v>25</v>
      </c>
      <c r="D18" s="247">
        <f t="shared" si="4"/>
        <v>8.3333333333333339</v>
      </c>
      <c r="E18" s="255">
        <f>h27国調人口!AM17</f>
        <v>1356</v>
      </c>
      <c r="F18" s="249">
        <f t="shared" si="0"/>
        <v>6.145526057030482E-3</v>
      </c>
      <c r="G18" s="249">
        <f t="shared" si="6"/>
        <v>3.0262680062946377E-2</v>
      </c>
      <c r="H18" s="250">
        <f t="shared" si="5"/>
        <v>93279.610270806894</v>
      </c>
      <c r="I18" s="250">
        <f t="shared" si="1"/>
        <v>2822.891002021759</v>
      </c>
      <c r="J18" s="251">
        <f t="shared" si="7"/>
        <v>459340.82384898007</v>
      </c>
      <c r="K18" s="251">
        <f t="shared" si="2"/>
        <v>2261681.3346897126</v>
      </c>
      <c r="L18" s="589">
        <f t="shared" si="3"/>
        <v>24.24625626247429</v>
      </c>
      <c r="N18" s="418" t="s">
        <v>160</v>
      </c>
      <c r="O18" s="253">
        <f t="shared" si="10"/>
        <v>3.0612244897959183E-2</v>
      </c>
      <c r="P18" s="253">
        <f t="shared" si="10"/>
        <v>1.7385257301808066E-2</v>
      </c>
      <c r="Q18" s="253">
        <f t="shared" si="10"/>
        <v>2.4071526822558458E-2</v>
      </c>
    </row>
    <row r="19" spans="1:17">
      <c r="A19" s="245"/>
      <c r="B19" s="245" t="s">
        <v>76</v>
      </c>
      <c r="C19" s="246">
        <f>h26_h28死亡数!AM18</f>
        <v>52</v>
      </c>
      <c r="D19" s="247">
        <f t="shared" si="4"/>
        <v>17.333333333333332</v>
      </c>
      <c r="E19" s="255">
        <f>h27国調人口!AM18</f>
        <v>1470</v>
      </c>
      <c r="F19" s="249">
        <f t="shared" si="0"/>
        <v>1.1791383219954647E-2</v>
      </c>
      <c r="G19" s="249">
        <f t="shared" si="6"/>
        <v>5.7268722466960346E-2</v>
      </c>
      <c r="H19" s="250">
        <f t="shared" si="5"/>
        <v>90456.719268785135</v>
      </c>
      <c r="I19" s="250">
        <f t="shared" si="1"/>
        <v>5180.340751075797</v>
      </c>
      <c r="J19" s="251">
        <f t="shared" si="7"/>
        <v>439332.74446623621</v>
      </c>
      <c r="K19" s="251">
        <f t="shared" si="2"/>
        <v>1802340.5108407326</v>
      </c>
      <c r="L19" s="589">
        <f t="shared" si="3"/>
        <v>19.924893644276633</v>
      </c>
      <c r="N19" s="418" t="s">
        <v>1022</v>
      </c>
      <c r="O19" s="253">
        <f t="shared" si="10"/>
        <v>0.20404234841193455</v>
      </c>
      <c r="P19" s="253">
        <f t="shared" si="10"/>
        <v>5.0224215246636769E-2</v>
      </c>
      <c r="Q19" s="253">
        <f t="shared" si="10"/>
        <v>0.12441968430826369</v>
      </c>
    </row>
    <row r="20" spans="1:17">
      <c r="A20" s="245"/>
      <c r="B20" s="245" t="s">
        <v>77</v>
      </c>
      <c r="C20" s="246">
        <f>h26_h28死亡数!AM19</f>
        <v>54</v>
      </c>
      <c r="D20" s="247">
        <f t="shared" si="4"/>
        <v>18</v>
      </c>
      <c r="E20" s="255">
        <f>h27国調人口!AM19</f>
        <v>1039</v>
      </c>
      <c r="F20" s="249">
        <f t="shared" si="0"/>
        <v>1.7324350336862367E-2</v>
      </c>
      <c r="G20" s="249">
        <f t="shared" si="6"/>
        <v>8.3025830258302569E-2</v>
      </c>
      <c r="H20" s="250">
        <f t="shared" si="5"/>
        <v>85276.378517709338</v>
      </c>
      <c r="I20" s="250">
        <f t="shared" si="1"/>
        <v>7080.1421278540947</v>
      </c>
      <c r="J20" s="251">
        <f t="shared" si="7"/>
        <v>408681.53726891149</v>
      </c>
      <c r="K20" s="251">
        <f t="shared" si="2"/>
        <v>1363007.7663744963</v>
      </c>
      <c r="L20" s="589">
        <f t="shared" si="3"/>
        <v>15.983415220798108</v>
      </c>
      <c r="N20" s="418" t="s">
        <v>1023</v>
      </c>
      <c r="O20" s="253">
        <f t="shared" si="10"/>
        <v>0.61021170610211706</v>
      </c>
      <c r="P20" s="253">
        <f t="shared" si="10"/>
        <v>0.54400749063670417</v>
      </c>
      <c r="Q20" s="253">
        <f t="shared" si="10"/>
        <v>0.572421165152325</v>
      </c>
    </row>
    <row r="21" spans="1:17">
      <c r="A21" s="245"/>
      <c r="B21" s="245" t="s">
        <v>78</v>
      </c>
      <c r="C21" s="246">
        <f>h26_h28死亡数!AM20</f>
        <v>88</v>
      </c>
      <c r="D21" s="247">
        <f t="shared" si="4"/>
        <v>29.333333333333332</v>
      </c>
      <c r="E21" s="255">
        <f>h27国調人口!AM20</f>
        <v>803</v>
      </c>
      <c r="F21" s="249">
        <f t="shared" si="0"/>
        <v>3.6529680365296802E-2</v>
      </c>
      <c r="G21" s="249">
        <f t="shared" si="6"/>
        <v>0.16736401673640167</v>
      </c>
      <c r="H21" s="250">
        <f t="shared" si="5"/>
        <v>78196.236389855243</v>
      </c>
      <c r="I21" s="250">
        <f t="shared" si="1"/>
        <v>13087.236215875353</v>
      </c>
      <c r="J21" s="251">
        <f t="shared" si="7"/>
        <v>358263.09140958777</v>
      </c>
      <c r="K21" s="251">
        <f t="shared" si="2"/>
        <v>954326.22910558479</v>
      </c>
      <c r="L21" s="589">
        <f t="shared" si="3"/>
        <v>12.204247584854274</v>
      </c>
      <c r="N21" s="418" t="s">
        <v>62</v>
      </c>
      <c r="O21" s="253">
        <f>O14/O7</f>
        <v>0.17971081019049806</v>
      </c>
      <c r="P21" s="253">
        <f>P14/P7</f>
        <v>0.14397961350605223</v>
      </c>
      <c r="Q21" s="253">
        <f>Q14/Q7</f>
        <v>0.16115155526141628</v>
      </c>
    </row>
    <row r="22" spans="1:17">
      <c r="A22" s="245"/>
      <c r="B22" s="245" t="s">
        <v>79</v>
      </c>
      <c r="C22" s="246">
        <f>h26_h28死亡数!AM21</f>
        <v>118</v>
      </c>
      <c r="D22" s="247">
        <f t="shared" si="4"/>
        <v>39.333333333333336</v>
      </c>
      <c r="E22" s="255">
        <f>h27国調人口!AM21</f>
        <v>636</v>
      </c>
      <c r="F22" s="249">
        <f t="shared" si="0"/>
        <v>6.1844863731656187E-2</v>
      </c>
      <c r="G22" s="249">
        <f t="shared" si="6"/>
        <v>0.26781661370857918</v>
      </c>
      <c r="H22" s="250">
        <f t="shared" si="5"/>
        <v>65109.00017397989</v>
      </c>
      <c r="I22" s="250">
        <f t="shared" si="1"/>
        <v>17437.271948546586</v>
      </c>
      <c r="J22" s="251">
        <f t="shared" si="7"/>
        <v>281951.82099853299</v>
      </c>
      <c r="K22" s="251">
        <f t="shared" si="2"/>
        <v>596063.13769599702</v>
      </c>
      <c r="L22" s="589">
        <f t="shared" si="3"/>
        <v>9.1548501144732253</v>
      </c>
      <c r="N22" s="479" t="s">
        <v>163</v>
      </c>
      <c r="O22" s="479"/>
      <c r="P22" s="479"/>
      <c r="Q22" s="479"/>
    </row>
    <row r="23" spans="1:17">
      <c r="A23" s="245"/>
      <c r="B23" s="245" t="s">
        <v>80</v>
      </c>
      <c r="C23" s="246">
        <f>h26_h28死亡数!AM22</f>
        <v>124</v>
      </c>
      <c r="D23" s="247">
        <f t="shared" si="4"/>
        <v>41.333333333333336</v>
      </c>
      <c r="E23" s="255">
        <f>h27国調人口!AM22</f>
        <v>367</v>
      </c>
      <c r="F23" s="249">
        <f t="shared" si="0"/>
        <v>0.11262488646684833</v>
      </c>
      <c r="G23" s="249">
        <f t="shared" si="6"/>
        <v>0.43940467753366419</v>
      </c>
      <c r="H23" s="250">
        <f t="shared" si="5"/>
        <v>47671.728225433304</v>
      </c>
      <c r="I23" s="250">
        <f t="shared" si="1"/>
        <v>20947.180368368998</v>
      </c>
      <c r="J23" s="251">
        <f t="shared" si="7"/>
        <v>185990.69020624403</v>
      </c>
      <c r="K23" s="251">
        <f t="shared" si="2"/>
        <v>314111.31669746409</v>
      </c>
      <c r="L23" s="589">
        <f t="shared" si="3"/>
        <v>6.5890482344603321</v>
      </c>
      <c r="N23" s="418" t="s">
        <v>158</v>
      </c>
      <c r="O23" s="237" t="s">
        <v>122</v>
      </c>
      <c r="P23" s="237" t="s">
        <v>123</v>
      </c>
      <c r="Q23" s="237" t="s">
        <v>62</v>
      </c>
    </row>
    <row r="24" spans="1:17">
      <c r="A24" s="245"/>
      <c r="B24" s="245" t="s">
        <v>100</v>
      </c>
      <c r="C24" s="536">
        <f>h26_h28死亡数!AM23</f>
        <v>102</v>
      </c>
      <c r="D24" s="535">
        <f t="shared" si="4"/>
        <v>34</v>
      </c>
      <c r="E24" s="255">
        <f>h27国調人口!AM23</f>
        <v>163</v>
      </c>
      <c r="F24" s="249">
        <f t="shared" si="0"/>
        <v>0.20858895705521471</v>
      </c>
      <c r="G24" s="249">
        <f t="shared" si="6"/>
        <v>0.68548387096774188</v>
      </c>
      <c r="H24" s="250">
        <f t="shared" si="5"/>
        <v>26724.547857064306</v>
      </c>
      <c r="I24" s="250">
        <f t="shared" si="1"/>
        <v>26724.547857064306</v>
      </c>
      <c r="J24" s="251">
        <f>H24/F24</f>
        <v>128120.62649122006</v>
      </c>
      <c r="K24" s="251">
        <f>J24</f>
        <v>128120.62649122006</v>
      </c>
      <c r="L24" s="589">
        <f t="shared" si="3"/>
        <v>4.7941176470588234</v>
      </c>
      <c r="N24" s="418" t="s">
        <v>159</v>
      </c>
      <c r="O24" s="253">
        <f>1-O17</f>
        <v>0.96555023923444971</v>
      </c>
      <c r="P24" s="253">
        <f>1-P17</f>
        <v>0.98529411764705888</v>
      </c>
      <c r="Q24" s="253">
        <f>1-Q17</f>
        <v>0.97562119081106424</v>
      </c>
    </row>
    <row r="25" spans="1:17">
      <c r="A25" s="229"/>
      <c r="B25" s="265" t="s">
        <v>101</v>
      </c>
      <c r="C25" s="234">
        <f>SUM(C5:C24)</f>
        <v>616</v>
      </c>
      <c r="D25" s="234">
        <f>SUM(D5:D24)</f>
        <v>205.33333333333334</v>
      </c>
      <c r="E25" s="266">
        <f>SUM(E5:E24)</f>
        <v>19619</v>
      </c>
      <c r="F25" s="267"/>
      <c r="G25" s="267"/>
      <c r="H25" s="266"/>
      <c r="I25" s="266"/>
      <c r="J25" s="268"/>
      <c r="K25" s="268"/>
      <c r="L25" s="257"/>
      <c r="N25" s="418" t="s">
        <v>160</v>
      </c>
      <c r="O25" s="253">
        <f t="shared" ref="O25:Q27" si="11">1-O18</f>
        <v>0.96938775510204078</v>
      </c>
      <c r="P25" s="253">
        <f t="shared" si="11"/>
        <v>0.98261474269819193</v>
      </c>
      <c r="Q25" s="253">
        <f t="shared" si="11"/>
        <v>0.97592847317744158</v>
      </c>
    </row>
    <row r="26" spans="1:17">
      <c r="C26" s="220"/>
      <c r="D26" s="220"/>
      <c r="I26" s="220"/>
      <c r="N26" s="418" t="s">
        <v>1022</v>
      </c>
      <c r="O26" s="253">
        <f t="shared" si="11"/>
        <v>0.79595765158806542</v>
      </c>
      <c r="P26" s="253">
        <f t="shared" si="11"/>
        <v>0.94977578475336322</v>
      </c>
      <c r="Q26" s="253">
        <f t="shared" si="11"/>
        <v>0.87558031569173633</v>
      </c>
    </row>
    <row r="27" spans="1:17">
      <c r="A27" s="225" t="s">
        <v>102</v>
      </c>
      <c r="B27" s="225" t="s">
        <v>85</v>
      </c>
      <c r="C27" s="254">
        <f>h26_h28死亡数!AM28</f>
        <v>0</v>
      </c>
      <c r="D27" s="226">
        <f>SUM(C27:C27)/3</f>
        <v>0</v>
      </c>
      <c r="E27" s="254">
        <f>h27国調人口!AM28</f>
        <v>171</v>
      </c>
      <c r="F27" s="227">
        <f t="shared" ref="F27:F46" si="12">D27/E27</f>
        <v>0</v>
      </c>
      <c r="G27" s="227">
        <f>D53</f>
        <v>0</v>
      </c>
      <c r="H27" s="226">
        <v>100000</v>
      </c>
      <c r="I27" s="226">
        <f t="shared" ref="I27:I46" si="13">H27-H28</f>
        <v>0</v>
      </c>
      <c r="J27" s="242">
        <f>H28+I27/2</f>
        <v>100000</v>
      </c>
      <c r="K27" s="242">
        <f t="shared" ref="K27:K45" si="14">J27+K28</f>
        <v>8782627.2788214646</v>
      </c>
      <c r="L27" s="587">
        <f t="shared" ref="L27:L46" si="15">K27/H27</f>
        <v>87.826272788214652</v>
      </c>
      <c r="N27" s="418" t="s">
        <v>1023</v>
      </c>
      <c r="O27" s="253">
        <f t="shared" si="11"/>
        <v>0.38978829389788294</v>
      </c>
      <c r="P27" s="253">
        <f t="shared" si="11"/>
        <v>0.45599250936329583</v>
      </c>
      <c r="Q27" s="253">
        <f t="shared" si="11"/>
        <v>0.427578834847675</v>
      </c>
    </row>
    <row r="28" spans="1:17">
      <c r="A28" s="245"/>
      <c r="B28" s="245" t="s">
        <v>86</v>
      </c>
      <c r="C28" s="255">
        <f>h26_h28死亡数!AM29</f>
        <v>0</v>
      </c>
      <c r="D28" s="250">
        <f t="shared" ref="D28:D46" si="16">SUM(C28:C28)/3</f>
        <v>0</v>
      </c>
      <c r="E28" s="255">
        <f>h27国調人口!AM29</f>
        <v>684</v>
      </c>
      <c r="F28" s="249">
        <f t="shared" si="12"/>
        <v>0</v>
      </c>
      <c r="G28" s="249">
        <f>F28*4/(1+2*F28)</f>
        <v>0</v>
      </c>
      <c r="H28" s="250">
        <f t="shared" ref="H28:H46" si="17">(1-G27)*H27</f>
        <v>100000</v>
      </c>
      <c r="I28" s="250">
        <f t="shared" si="13"/>
        <v>0</v>
      </c>
      <c r="J28" s="251">
        <f>(H29+I28/2)*4</f>
        <v>400000</v>
      </c>
      <c r="K28" s="251">
        <f t="shared" si="14"/>
        <v>8682627.2788214646</v>
      </c>
      <c r="L28" s="589">
        <f t="shared" si="15"/>
        <v>86.826272788214652</v>
      </c>
      <c r="N28" s="418" t="s">
        <v>62</v>
      </c>
      <c r="O28" s="253">
        <f>1-O21</f>
        <v>0.82028918980950194</v>
      </c>
      <c r="P28" s="253">
        <f>1-P21</f>
        <v>0.85602038649394774</v>
      </c>
      <c r="Q28" s="253">
        <f>1-Q21</f>
        <v>0.83884844473858378</v>
      </c>
    </row>
    <row r="29" spans="1:17">
      <c r="A29" s="245"/>
      <c r="B29" s="245" t="s">
        <v>84</v>
      </c>
      <c r="C29" s="255">
        <f>h26_h28死亡数!AM30</f>
        <v>0</v>
      </c>
      <c r="D29" s="250">
        <f t="shared" si="16"/>
        <v>0</v>
      </c>
      <c r="E29" s="255">
        <f>h27国調人口!AM30</f>
        <v>901</v>
      </c>
      <c r="F29" s="249">
        <f t="shared" si="12"/>
        <v>0</v>
      </c>
      <c r="G29" s="249">
        <f t="shared" ref="G29:G46" si="18">F29*5/(1+2.5*F29)</f>
        <v>0</v>
      </c>
      <c r="H29" s="250">
        <f t="shared" si="17"/>
        <v>100000</v>
      </c>
      <c r="I29" s="250">
        <f t="shared" si="13"/>
        <v>0</v>
      </c>
      <c r="J29" s="251">
        <f t="shared" ref="J29:J45" si="19">(H30+I29/2)*5</f>
        <v>500000</v>
      </c>
      <c r="K29" s="251">
        <f t="shared" si="14"/>
        <v>8282627.2788214656</v>
      </c>
      <c r="L29" s="589">
        <f t="shared" si="15"/>
        <v>82.826272788214652</v>
      </c>
      <c r="N29" s="219" t="s">
        <v>164</v>
      </c>
    </row>
    <row r="30" spans="1:17">
      <c r="A30" s="245"/>
      <c r="B30" s="245" t="s">
        <v>65</v>
      </c>
      <c r="C30" s="255">
        <f>h26_h28死亡数!AM31</f>
        <v>0</v>
      </c>
      <c r="D30" s="250">
        <f t="shared" si="16"/>
        <v>0</v>
      </c>
      <c r="E30" s="255">
        <f>h27国調人口!AM31</f>
        <v>943</v>
      </c>
      <c r="F30" s="249">
        <f t="shared" si="12"/>
        <v>0</v>
      </c>
      <c r="G30" s="249">
        <f t="shared" si="18"/>
        <v>0</v>
      </c>
      <c r="H30" s="250">
        <f t="shared" si="17"/>
        <v>100000</v>
      </c>
      <c r="I30" s="250">
        <f t="shared" si="13"/>
        <v>0</v>
      </c>
      <c r="J30" s="251">
        <f t="shared" si="19"/>
        <v>500000</v>
      </c>
      <c r="K30" s="251">
        <f t="shared" si="14"/>
        <v>7782627.2788214656</v>
      </c>
      <c r="L30" s="589">
        <f t="shared" si="15"/>
        <v>77.826272788214652</v>
      </c>
      <c r="N30" s="256" t="s">
        <v>158</v>
      </c>
      <c r="O30" s="237" t="s">
        <v>97</v>
      </c>
      <c r="P30" s="237" t="s">
        <v>98</v>
      </c>
      <c r="Q30" s="219"/>
    </row>
    <row r="31" spans="1:17">
      <c r="A31" s="245"/>
      <c r="B31" s="245" t="s">
        <v>66</v>
      </c>
      <c r="C31" s="255">
        <f>h26_h28死亡数!AM32</f>
        <v>1</v>
      </c>
      <c r="D31" s="250">
        <f t="shared" si="16"/>
        <v>0.33333333333333331</v>
      </c>
      <c r="E31" s="255">
        <f>h27国調人口!AM32</f>
        <v>1040</v>
      </c>
      <c r="F31" s="249">
        <f t="shared" si="12"/>
        <v>3.2051282051282051E-4</v>
      </c>
      <c r="G31" s="249">
        <f t="shared" si="18"/>
        <v>1.6012810248198556E-3</v>
      </c>
      <c r="H31" s="250">
        <f t="shared" si="17"/>
        <v>100000</v>
      </c>
      <c r="I31" s="250">
        <f t="shared" si="13"/>
        <v>160.12810248197638</v>
      </c>
      <c r="J31" s="251">
        <f t="shared" si="19"/>
        <v>499599.67974379507</v>
      </c>
      <c r="K31" s="251">
        <f t="shared" si="14"/>
        <v>7282627.2788214656</v>
      </c>
      <c r="L31" s="589">
        <f t="shared" si="15"/>
        <v>72.826272788214652</v>
      </c>
      <c r="N31" s="418" t="s">
        <v>159</v>
      </c>
      <c r="O31" s="237">
        <f>J19*O24</f>
        <v>424197.83652290172</v>
      </c>
      <c r="P31" s="237">
        <f>SUM(O31,P32)</f>
        <v>1337869.3968746604</v>
      </c>
      <c r="Q31" s="219"/>
    </row>
    <row r="32" spans="1:17">
      <c r="A32" s="245"/>
      <c r="B32" s="245" t="s">
        <v>67</v>
      </c>
      <c r="C32" s="255">
        <f>h26_h28死亡数!AM33</f>
        <v>1</v>
      </c>
      <c r="D32" s="250">
        <f t="shared" si="16"/>
        <v>0.33333333333333331</v>
      </c>
      <c r="E32" s="255">
        <f>h27国調人口!AM33</f>
        <v>1221</v>
      </c>
      <c r="F32" s="249">
        <f t="shared" si="12"/>
        <v>2.7300027300027296E-4</v>
      </c>
      <c r="G32" s="249">
        <f t="shared" si="18"/>
        <v>1.3640703860319191E-3</v>
      </c>
      <c r="H32" s="250">
        <f t="shared" si="17"/>
        <v>99839.871897518024</v>
      </c>
      <c r="I32" s="250">
        <f t="shared" si="13"/>
        <v>136.1886126006284</v>
      </c>
      <c r="J32" s="251">
        <f t="shared" si="19"/>
        <v>498858.88795608858</v>
      </c>
      <c r="K32" s="251">
        <f t="shared" si="14"/>
        <v>6783027.5990776708</v>
      </c>
      <c r="L32" s="589">
        <f t="shared" si="15"/>
        <v>67.939065527249483</v>
      </c>
      <c r="N32" s="418" t="s">
        <v>160</v>
      </c>
      <c r="O32" s="237">
        <f>J20*O25</f>
        <v>396170.87796476111</v>
      </c>
      <c r="P32" s="237">
        <f>SUM(O32,P33)</f>
        <v>913671.56035175861</v>
      </c>
      <c r="Q32" s="219"/>
    </row>
    <row r="33" spans="1:17">
      <c r="A33" s="245"/>
      <c r="B33" s="245" t="s">
        <v>68</v>
      </c>
      <c r="C33" s="255">
        <f>h26_h28死亡数!AM34</f>
        <v>1</v>
      </c>
      <c r="D33" s="250">
        <f t="shared" si="16"/>
        <v>0.33333333333333331</v>
      </c>
      <c r="E33" s="255">
        <f>h27国調人口!AM34</f>
        <v>1113</v>
      </c>
      <c r="F33" s="249">
        <f t="shared" si="12"/>
        <v>2.9949086552860134E-4</v>
      </c>
      <c r="G33" s="249">
        <f t="shared" si="18"/>
        <v>1.4963339817447251E-3</v>
      </c>
      <c r="H33" s="250">
        <f t="shared" si="17"/>
        <v>99703.683284917395</v>
      </c>
      <c r="I33" s="250">
        <f t="shared" si="13"/>
        <v>149.19000940433762</v>
      </c>
      <c r="J33" s="251">
        <f t="shared" si="19"/>
        <v>498145.4414010761</v>
      </c>
      <c r="K33" s="251">
        <f t="shared" si="14"/>
        <v>6284168.7111215824</v>
      </c>
      <c r="L33" s="589">
        <f t="shared" si="15"/>
        <v>63.028450946628325</v>
      </c>
      <c r="N33" s="418" t="s">
        <v>1022</v>
      </c>
      <c r="O33" s="237">
        <f>J21*O26</f>
        <v>285162.24888905592</v>
      </c>
      <c r="P33" s="237">
        <f t="shared" ref="P33:P34" si="20">SUM(O33,P34)</f>
        <v>517500.68238699751</v>
      </c>
      <c r="Q33" s="219"/>
    </row>
    <row r="34" spans="1:17">
      <c r="A34" s="245"/>
      <c r="B34" s="245" t="s">
        <v>69</v>
      </c>
      <c r="C34" s="255">
        <f>h26_h28死亡数!AM35</f>
        <v>4</v>
      </c>
      <c r="D34" s="250">
        <f t="shared" si="16"/>
        <v>1.3333333333333333</v>
      </c>
      <c r="E34" s="255">
        <f>h27国調人口!AM35</f>
        <v>1133</v>
      </c>
      <c r="F34" s="249">
        <f t="shared" si="12"/>
        <v>1.1768167107972932E-3</v>
      </c>
      <c r="G34" s="249">
        <f t="shared" si="18"/>
        <v>5.8668231152830741E-3</v>
      </c>
      <c r="H34" s="250">
        <f t="shared" si="17"/>
        <v>99554.493275513058</v>
      </c>
      <c r="I34" s="250">
        <f t="shared" si="13"/>
        <v>584.06860237907676</v>
      </c>
      <c r="J34" s="251">
        <f t="shared" si="19"/>
        <v>496312.29487161763</v>
      </c>
      <c r="K34" s="251">
        <f t="shared" si="14"/>
        <v>5786023.2697205059</v>
      </c>
      <c r="L34" s="589">
        <f t="shared" si="15"/>
        <v>58.11915745186829</v>
      </c>
      <c r="N34" s="418" t="s">
        <v>1023</v>
      </c>
      <c r="O34" s="237">
        <f>SUM(J22:J24)*O27</f>
        <v>232338.43349794159</v>
      </c>
      <c r="P34" s="237">
        <f t="shared" si="20"/>
        <v>232338.43349794159</v>
      </c>
      <c r="Q34" s="219"/>
    </row>
    <row r="35" spans="1:17">
      <c r="A35" s="245"/>
      <c r="B35" s="245" t="s">
        <v>70</v>
      </c>
      <c r="C35" s="255">
        <f>h26_h28死亡数!AM36</f>
        <v>3</v>
      </c>
      <c r="D35" s="250">
        <f t="shared" si="16"/>
        <v>1</v>
      </c>
      <c r="E35" s="255">
        <f>h27国調人口!AM36</f>
        <v>1254</v>
      </c>
      <c r="F35" s="249">
        <f t="shared" si="12"/>
        <v>7.9744816586921851E-4</v>
      </c>
      <c r="G35" s="249">
        <f t="shared" si="18"/>
        <v>3.9793076004775163E-3</v>
      </c>
      <c r="H35" s="250">
        <f t="shared" si="17"/>
        <v>98970.424673133981</v>
      </c>
      <c r="I35" s="250">
        <f t="shared" si="13"/>
        <v>393.83376312429027</v>
      </c>
      <c r="J35" s="251">
        <f t="shared" si="19"/>
        <v>493867.53895785921</v>
      </c>
      <c r="K35" s="251">
        <f t="shared" si="14"/>
        <v>5289710.9748488879</v>
      </c>
      <c r="L35" s="589">
        <f t="shared" si="15"/>
        <v>53.447390898028615</v>
      </c>
      <c r="N35" s="219" t="s">
        <v>165</v>
      </c>
      <c r="Q35" s="219"/>
    </row>
    <row r="36" spans="1:17">
      <c r="A36" s="245"/>
      <c r="B36" s="245" t="s">
        <v>71</v>
      </c>
      <c r="C36" s="255">
        <f>h26_h28死亡数!AM37</f>
        <v>5</v>
      </c>
      <c r="D36" s="250">
        <f t="shared" si="16"/>
        <v>1.6666666666666667</v>
      </c>
      <c r="E36" s="255">
        <f>h27国調人口!AM37</f>
        <v>1446</v>
      </c>
      <c r="F36" s="249">
        <f t="shared" si="12"/>
        <v>1.1526048870447211E-3</v>
      </c>
      <c r="G36" s="249">
        <f t="shared" si="18"/>
        <v>5.7464659234570739E-3</v>
      </c>
      <c r="H36" s="250">
        <f t="shared" si="17"/>
        <v>98576.590910009691</v>
      </c>
      <c r="I36" s="250">
        <f t="shared" si="13"/>
        <v>566.46702051494503</v>
      </c>
      <c r="J36" s="251">
        <f t="shared" si="19"/>
        <v>491466.78699876112</v>
      </c>
      <c r="K36" s="251">
        <f t="shared" si="14"/>
        <v>4795843.4358910285</v>
      </c>
      <c r="L36" s="589">
        <f t="shared" si="15"/>
        <v>48.650936207249664</v>
      </c>
      <c r="N36" s="256" t="s">
        <v>158</v>
      </c>
      <c r="O36" s="237" t="s">
        <v>97</v>
      </c>
      <c r="P36" s="237" t="s">
        <v>98</v>
      </c>
      <c r="Q36" s="219"/>
    </row>
    <row r="37" spans="1:17">
      <c r="A37" s="245"/>
      <c r="B37" s="245" t="s">
        <v>72</v>
      </c>
      <c r="C37" s="255">
        <f>h26_h28死亡数!AM38</f>
        <v>3</v>
      </c>
      <c r="D37" s="250">
        <f t="shared" si="16"/>
        <v>1</v>
      </c>
      <c r="E37" s="255">
        <f>h27国調人口!AM38</f>
        <v>1317</v>
      </c>
      <c r="F37" s="249">
        <f t="shared" si="12"/>
        <v>7.5930144267274111E-4</v>
      </c>
      <c r="G37" s="249">
        <f t="shared" si="18"/>
        <v>3.7893141341417205E-3</v>
      </c>
      <c r="H37" s="250">
        <f t="shared" si="17"/>
        <v>98010.123889494746</v>
      </c>
      <c r="I37" s="250">
        <f t="shared" si="13"/>
        <v>371.39114774344489</v>
      </c>
      <c r="J37" s="251">
        <f t="shared" si="19"/>
        <v>489122.14157811512</v>
      </c>
      <c r="K37" s="251">
        <f t="shared" si="14"/>
        <v>4304376.6488922676</v>
      </c>
      <c r="L37" s="589">
        <f t="shared" si="15"/>
        <v>43.917673787918083</v>
      </c>
      <c r="N37" s="418" t="s">
        <v>159</v>
      </c>
      <c r="O37" s="237">
        <f>J41*P24</f>
        <v>462230.27608079079</v>
      </c>
      <c r="P37" s="237">
        <f>SUM(O37,P38)</f>
        <v>1775247.3024411579</v>
      </c>
      <c r="Q37" s="219"/>
    </row>
    <row r="38" spans="1:17">
      <c r="A38" s="245"/>
      <c r="B38" s="245" t="s">
        <v>73</v>
      </c>
      <c r="C38" s="255">
        <f>h26_h28死亡数!AM39</f>
        <v>3</v>
      </c>
      <c r="D38" s="250">
        <f t="shared" si="16"/>
        <v>1</v>
      </c>
      <c r="E38" s="255">
        <f>h27国調人口!AM39</f>
        <v>1177</v>
      </c>
      <c r="F38" s="249">
        <f t="shared" si="12"/>
        <v>8.4961767204757861E-4</v>
      </c>
      <c r="G38" s="249">
        <f t="shared" si="18"/>
        <v>4.2390843577787204E-3</v>
      </c>
      <c r="H38" s="250">
        <f t="shared" si="17"/>
        <v>97638.732741751301</v>
      </c>
      <c r="I38" s="250">
        <f t="shared" si="13"/>
        <v>413.89882467889402</v>
      </c>
      <c r="J38" s="251">
        <f t="shared" si="19"/>
        <v>487158.91664705926</v>
      </c>
      <c r="K38" s="251">
        <f t="shared" si="14"/>
        <v>3815254.5073141521</v>
      </c>
      <c r="L38" s="589">
        <f t="shared" si="15"/>
        <v>39.075215339032262</v>
      </c>
      <c r="N38" s="418" t="s">
        <v>160</v>
      </c>
      <c r="O38" s="237">
        <f>J42*P25</f>
        <v>443818.37150217895</v>
      </c>
      <c r="P38" s="237">
        <f>SUM(O38,P39)</f>
        <v>1313017.0263603672</v>
      </c>
      <c r="Q38" s="219"/>
    </row>
    <row r="39" spans="1:17">
      <c r="A39" s="245"/>
      <c r="B39" s="245" t="s">
        <v>74</v>
      </c>
      <c r="C39" s="255">
        <f>h26_h28死亡数!AM40</f>
        <v>5</v>
      </c>
      <c r="D39" s="250">
        <f t="shared" si="16"/>
        <v>1.6666666666666667</v>
      </c>
      <c r="E39" s="255">
        <f>h27国調人口!AM40</f>
        <v>1199</v>
      </c>
      <c r="F39" s="249">
        <f t="shared" si="12"/>
        <v>1.3900472616068947E-3</v>
      </c>
      <c r="G39" s="249">
        <f t="shared" si="18"/>
        <v>6.926167059149467E-3</v>
      </c>
      <c r="H39" s="250">
        <f t="shared" si="17"/>
        <v>97224.833917072407</v>
      </c>
      <c r="I39" s="250">
        <f t="shared" si="13"/>
        <v>673.39544200770615</v>
      </c>
      <c r="J39" s="251">
        <f t="shared" si="19"/>
        <v>484440.68098034273</v>
      </c>
      <c r="K39" s="251">
        <f t="shared" si="14"/>
        <v>3328095.5906670927</v>
      </c>
      <c r="L39" s="589">
        <f t="shared" si="15"/>
        <v>34.230920810888506</v>
      </c>
      <c r="N39" s="418" t="s">
        <v>1022</v>
      </c>
      <c r="O39" s="237">
        <f>J43*P26</f>
        <v>405431.08084882691</v>
      </c>
      <c r="P39" s="237">
        <f t="shared" ref="P39:P40" si="21">SUM(O39,P40)</f>
        <v>869198.65485818824</v>
      </c>
    </row>
    <row r="40" spans="1:17">
      <c r="A40" s="245"/>
      <c r="B40" s="245" t="s">
        <v>75</v>
      </c>
      <c r="C40" s="255">
        <f>h26_h28死亡数!AM41</f>
        <v>13</v>
      </c>
      <c r="D40" s="250">
        <f t="shared" si="16"/>
        <v>4.333333333333333</v>
      </c>
      <c r="E40" s="255">
        <f>h27国調人口!AM41</f>
        <v>1357</v>
      </c>
      <c r="F40" s="249">
        <f t="shared" si="12"/>
        <v>3.193318594939818E-3</v>
      </c>
      <c r="G40" s="249">
        <f t="shared" si="18"/>
        <v>1.5840136468868036E-2</v>
      </c>
      <c r="H40" s="250">
        <f t="shared" si="17"/>
        <v>96551.4384750647</v>
      </c>
      <c r="I40" s="250">
        <f t="shared" si="13"/>
        <v>1529.3879617105413</v>
      </c>
      <c r="J40" s="251">
        <f t="shared" si="19"/>
        <v>478933.72247104713</v>
      </c>
      <c r="K40" s="251">
        <f t="shared" si="14"/>
        <v>2843654.9096867498</v>
      </c>
      <c r="L40" s="589">
        <f t="shared" si="15"/>
        <v>29.45222727490642</v>
      </c>
      <c r="N40" s="418" t="s">
        <v>1023</v>
      </c>
      <c r="O40" s="237">
        <f>SUM(J44:J46)*P27</f>
        <v>463767.57400936127</v>
      </c>
      <c r="P40" s="237">
        <f t="shared" si="21"/>
        <v>463767.57400936127</v>
      </c>
    </row>
    <row r="41" spans="1:17">
      <c r="A41" s="245"/>
      <c r="B41" s="245" t="s">
        <v>76</v>
      </c>
      <c r="C41" s="255">
        <f>h26_h28死亡数!AM42</f>
        <v>22</v>
      </c>
      <c r="D41" s="250">
        <f t="shared" si="16"/>
        <v>7.333333333333333</v>
      </c>
      <c r="E41" s="255">
        <f>h27国調人口!AM42</f>
        <v>1438</v>
      </c>
      <c r="F41" s="249">
        <f t="shared" si="12"/>
        <v>5.0996754751970325E-3</v>
      </c>
      <c r="G41" s="249">
        <f t="shared" si="18"/>
        <v>2.517738612954909E-2</v>
      </c>
      <c r="H41" s="250">
        <f t="shared" si="17"/>
        <v>95022.050513354159</v>
      </c>
      <c r="I41" s="250">
        <f t="shared" si="13"/>
        <v>2392.406856596237</v>
      </c>
      <c r="J41" s="251">
        <f t="shared" si="19"/>
        <v>469129.23542528017</v>
      </c>
      <c r="K41" s="251">
        <f t="shared" si="14"/>
        <v>2364721.1872157026</v>
      </c>
      <c r="L41" s="589">
        <f t="shared" si="15"/>
        <v>24.886025658679831</v>
      </c>
      <c r="N41" s="219" t="s">
        <v>166</v>
      </c>
    </row>
    <row r="42" spans="1:17">
      <c r="A42" s="245"/>
      <c r="B42" s="245" t="s">
        <v>77</v>
      </c>
      <c r="C42" s="255">
        <f>h26_h28死亡数!AM43</f>
        <v>34</v>
      </c>
      <c r="D42" s="250">
        <f t="shared" si="16"/>
        <v>11.333333333333334</v>
      </c>
      <c r="E42" s="255">
        <f>h27国調人口!AM43</f>
        <v>1115</v>
      </c>
      <c r="F42" s="249">
        <f t="shared" si="12"/>
        <v>1.0164424514200299E-2</v>
      </c>
      <c r="G42" s="249">
        <f t="shared" si="18"/>
        <v>4.9562682215743441E-2</v>
      </c>
      <c r="H42" s="250">
        <f t="shared" si="17"/>
        <v>92629.643656757922</v>
      </c>
      <c r="I42" s="250">
        <f t="shared" si="13"/>
        <v>4590.9735923174449</v>
      </c>
      <c r="J42" s="251">
        <f t="shared" si="19"/>
        <v>451670.78430299601</v>
      </c>
      <c r="K42" s="251">
        <f t="shared" si="14"/>
        <v>1895591.9517904227</v>
      </c>
      <c r="L42" s="589">
        <f t="shared" si="15"/>
        <v>20.464204297434186</v>
      </c>
      <c r="N42" s="420"/>
      <c r="O42" s="256" t="s">
        <v>122</v>
      </c>
      <c r="P42" s="256" t="s">
        <v>123</v>
      </c>
    </row>
    <row r="43" spans="1:17">
      <c r="A43" s="245"/>
      <c r="B43" s="245" t="s">
        <v>78</v>
      </c>
      <c r="C43" s="255">
        <f>h26_h28死亡数!AM44</f>
        <v>40</v>
      </c>
      <c r="D43" s="250">
        <f t="shared" si="16"/>
        <v>13.333333333333334</v>
      </c>
      <c r="E43" s="255">
        <f>h27国調人口!AM44</f>
        <v>1068</v>
      </c>
      <c r="F43" s="249">
        <f t="shared" si="12"/>
        <v>1.2484394506866418E-2</v>
      </c>
      <c r="G43" s="249">
        <f t="shared" si="18"/>
        <v>6.0532687651331719E-2</v>
      </c>
      <c r="H43" s="250">
        <f t="shared" si="17"/>
        <v>88038.670064440477</v>
      </c>
      <c r="I43" s="250">
        <f t="shared" si="13"/>
        <v>5329.2173162494146</v>
      </c>
      <c r="J43" s="251">
        <f t="shared" si="19"/>
        <v>426870.30703157885</v>
      </c>
      <c r="K43" s="251">
        <f t="shared" si="14"/>
        <v>1443921.1674874267</v>
      </c>
      <c r="L43" s="589">
        <f t="shared" si="15"/>
        <v>16.400987957116335</v>
      </c>
      <c r="N43" s="256" t="s">
        <v>167</v>
      </c>
      <c r="O43" s="257">
        <f>L19</f>
        <v>19.924893644276633</v>
      </c>
      <c r="P43" s="257">
        <f>L41</f>
        <v>24.886025658679831</v>
      </c>
      <c r="Q43" s="222" t="s">
        <v>168</v>
      </c>
    </row>
    <row r="44" spans="1:17">
      <c r="A44" s="245"/>
      <c r="B44" s="245" t="s">
        <v>79</v>
      </c>
      <c r="C44" s="255">
        <f>h26_h28死亡数!AM45</f>
        <v>78</v>
      </c>
      <c r="D44" s="250">
        <f t="shared" si="16"/>
        <v>26</v>
      </c>
      <c r="E44" s="255">
        <f>h27国調人口!AM45</f>
        <v>936</v>
      </c>
      <c r="F44" s="249">
        <f t="shared" si="12"/>
        <v>2.7777777777777776E-2</v>
      </c>
      <c r="G44" s="249">
        <f t="shared" si="18"/>
        <v>0.12987012987012989</v>
      </c>
      <c r="H44" s="250">
        <f t="shared" si="17"/>
        <v>82709.452748191063</v>
      </c>
      <c r="I44" s="250">
        <f t="shared" si="13"/>
        <v>10741.487369894952</v>
      </c>
      <c r="J44" s="251">
        <f t="shared" si="19"/>
        <v>386693.54531621793</v>
      </c>
      <c r="K44" s="251">
        <f t="shared" si="14"/>
        <v>1017050.8604558479</v>
      </c>
      <c r="L44" s="589">
        <f t="shared" si="15"/>
        <v>12.296670170848058</v>
      </c>
      <c r="N44" s="256" t="s">
        <v>169</v>
      </c>
      <c r="O44" s="258">
        <f>P31/H19</f>
        <v>14.790160506476973</v>
      </c>
      <c r="P44" s="258">
        <f>P37/H41</f>
        <v>18.682477307639967</v>
      </c>
      <c r="Q44" s="222" t="s">
        <v>170</v>
      </c>
    </row>
    <row r="45" spans="1:17">
      <c r="A45" s="245"/>
      <c r="B45" s="245" t="s">
        <v>80</v>
      </c>
      <c r="C45" s="255">
        <f>h26_h28死亡数!AM46</f>
        <v>127</v>
      </c>
      <c r="D45" s="250">
        <f t="shared" si="16"/>
        <v>42.333333333333336</v>
      </c>
      <c r="E45" s="255">
        <f>h27国調人口!AM46</f>
        <v>734</v>
      </c>
      <c r="F45" s="249">
        <f t="shared" si="12"/>
        <v>5.7674841053587653E-2</v>
      </c>
      <c r="G45" s="249">
        <f t="shared" si="18"/>
        <v>0.25203413375669781</v>
      </c>
      <c r="H45" s="250">
        <f t="shared" si="17"/>
        <v>71967.96537829611</v>
      </c>
      <c r="I45" s="250">
        <f t="shared" si="13"/>
        <v>18138.383812350876</v>
      </c>
      <c r="J45" s="251">
        <f t="shared" si="19"/>
        <v>314493.86736060336</v>
      </c>
      <c r="K45" s="251">
        <f t="shared" si="14"/>
        <v>630357.31513962999</v>
      </c>
      <c r="L45" s="589">
        <f t="shared" si="15"/>
        <v>8.7588597485865751</v>
      </c>
      <c r="N45" s="256" t="s">
        <v>171</v>
      </c>
      <c r="O45" s="257">
        <f>O43-O44</f>
        <v>5.1347331377996603</v>
      </c>
      <c r="P45" s="257">
        <f>P43-P44</f>
        <v>6.2035483510398635</v>
      </c>
      <c r="Q45" s="222" t="s">
        <v>172</v>
      </c>
    </row>
    <row r="46" spans="1:17">
      <c r="A46" s="245"/>
      <c r="B46" s="245" t="s">
        <v>100</v>
      </c>
      <c r="C46" s="531">
        <f>h26_h28死亡数!AM47</f>
        <v>227</v>
      </c>
      <c r="D46" s="234">
        <f t="shared" si="16"/>
        <v>75.666666666666671</v>
      </c>
      <c r="E46" s="255">
        <f>h27国調人口!AM47</f>
        <v>444</v>
      </c>
      <c r="F46" s="249">
        <f t="shared" si="12"/>
        <v>0.17042042042042044</v>
      </c>
      <c r="G46" s="249">
        <f t="shared" si="18"/>
        <v>0.5975256646485918</v>
      </c>
      <c r="H46" s="250">
        <f t="shared" si="17"/>
        <v>53829.581565945235</v>
      </c>
      <c r="I46" s="250">
        <f t="shared" si="13"/>
        <v>53829.581565945235</v>
      </c>
      <c r="J46" s="251">
        <f>I46/F46</f>
        <v>315863.44777902664</v>
      </c>
      <c r="K46" s="251">
        <f>J46</f>
        <v>315863.44777902664</v>
      </c>
      <c r="L46" s="589">
        <f t="shared" si="15"/>
        <v>5.8678414096916294</v>
      </c>
      <c r="N46" s="256" t="s">
        <v>173</v>
      </c>
      <c r="O46" s="257">
        <f>L5</f>
        <v>81.708447032472691</v>
      </c>
      <c r="P46" s="257">
        <f>L27</f>
        <v>87.826272788214652</v>
      </c>
      <c r="Q46" s="222" t="s">
        <v>174</v>
      </c>
    </row>
    <row r="47" spans="1:17">
      <c r="A47" s="229"/>
      <c r="B47" s="265" t="s">
        <v>101</v>
      </c>
      <c r="C47" s="234">
        <f>SUM(C27:C46)</f>
        <v>567</v>
      </c>
      <c r="D47" s="234">
        <f>SUM(D27:D46)</f>
        <v>189</v>
      </c>
      <c r="E47" s="266">
        <f>SUM(E27:E46)</f>
        <v>20691</v>
      </c>
      <c r="F47" s="267"/>
      <c r="G47" s="267"/>
      <c r="H47" s="266"/>
      <c r="I47" s="265"/>
      <c r="J47" s="268"/>
      <c r="K47" s="268"/>
      <c r="L47" s="257"/>
      <c r="N47" s="256" t="s">
        <v>175</v>
      </c>
      <c r="O47" s="257">
        <f>O46-O45</f>
        <v>76.573713894673034</v>
      </c>
      <c r="P47" s="257">
        <f>P46-P45</f>
        <v>81.622724437174782</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h26_28出生!F31</f>
        <v>1222</v>
      </c>
      <c r="D52" s="260">
        <f>h26_28出生!G31</f>
        <v>1131</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133</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h27_29自立率1!AP7</f>
        <v>765</v>
      </c>
      <c r="P3" s="243">
        <f>h27_29自立率1!AQ7</f>
        <v>787</v>
      </c>
      <c r="Q3" s="244">
        <f>SUM(O3:P3)</f>
        <v>1552</v>
      </c>
    </row>
    <row r="4" spans="1:17">
      <c r="A4" s="229"/>
      <c r="B4" s="229"/>
      <c r="C4" s="532" t="s">
        <v>1063</v>
      </c>
      <c r="D4" s="533" t="s">
        <v>1064</v>
      </c>
      <c r="E4" s="232" t="s">
        <v>410</v>
      </c>
      <c r="F4" s="233"/>
      <c r="G4" s="233"/>
      <c r="H4" s="234"/>
      <c r="I4" s="229"/>
      <c r="J4" s="235" t="s">
        <v>97</v>
      </c>
      <c r="K4" s="235" t="s">
        <v>98</v>
      </c>
      <c r="L4" s="588"/>
      <c r="N4" s="418" t="s">
        <v>160</v>
      </c>
      <c r="O4" s="243">
        <f>h27_29自立率1!AP8</f>
        <v>918</v>
      </c>
      <c r="P4" s="243">
        <f>h27_29自立率1!AQ8</f>
        <v>917</v>
      </c>
      <c r="Q4" s="244">
        <f>SUM(O4:P4)</f>
        <v>1835</v>
      </c>
    </row>
    <row r="5" spans="1:17">
      <c r="A5" s="225" t="s">
        <v>99</v>
      </c>
      <c r="B5" s="225" t="s">
        <v>85</v>
      </c>
      <c r="C5" s="238">
        <f>h26_h28死亡数!AP4</f>
        <v>0</v>
      </c>
      <c r="D5" s="239">
        <f>SUM(C5:C5)/3</f>
        <v>0</v>
      </c>
      <c r="E5" s="254">
        <f>h27国調人口!AP4</f>
        <v>57</v>
      </c>
      <c r="F5" s="227">
        <f t="shared" ref="F5:F24" si="0">D5/E5</f>
        <v>0</v>
      </c>
      <c r="G5" s="241">
        <f>C53</f>
        <v>0</v>
      </c>
      <c r="H5" s="226">
        <v>100000</v>
      </c>
      <c r="I5" s="226">
        <f t="shared" ref="I5:I24" si="1">H5-H6</f>
        <v>0</v>
      </c>
      <c r="J5" s="242">
        <f>H6+I5/2</f>
        <v>100000</v>
      </c>
      <c r="K5" s="242">
        <f t="shared" ref="K5:K23" si="2">J5+K6</f>
        <v>8200521.5542067112</v>
      </c>
      <c r="L5" s="587">
        <f t="shared" ref="L5:L24" si="3">K5/H5</f>
        <v>82.005215542067106</v>
      </c>
      <c r="N5" s="418" t="s">
        <v>1022</v>
      </c>
      <c r="O5" s="243">
        <f>h27_29自立率1!AP9</f>
        <v>731</v>
      </c>
      <c r="P5" s="243">
        <f>h27_29自立率1!AQ9</f>
        <v>796</v>
      </c>
      <c r="Q5" s="244">
        <f>SUM(O5:P5)</f>
        <v>1527</v>
      </c>
    </row>
    <row r="6" spans="1:17">
      <c r="A6" s="245"/>
      <c r="B6" s="245" t="s">
        <v>86</v>
      </c>
      <c r="C6" s="246">
        <f>h26_h28死亡数!AP5</f>
        <v>0</v>
      </c>
      <c r="D6" s="247">
        <f t="shared" ref="D6:D24" si="4">SUM(C6:C6)/3</f>
        <v>0</v>
      </c>
      <c r="E6" s="255">
        <f>h27国調人口!AP5</f>
        <v>281</v>
      </c>
      <c r="F6" s="249">
        <f t="shared" si="0"/>
        <v>0</v>
      </c>
      <c r="G6" s="249">
        <f>F6*4/(1+2*F6)</f>
        <v>0</v>
      </c>
      <c r="H6" s="250">
        <f t="shared" ref="H6:H24" si="5">(1-G5)*H5</f>
        <v>100000</v>
      </c>
      <c r="I6" s="250">
        <f t="shared" si="1"/>
        <v>0</v>
      </c>
      <c r="J6" s="251">
        <f>(H7+I6/2)*4</f>
        <v>400000</v>
      </c>
      <c r="K6" s="251">
        <f t="shared" si="2"/>
        <v>8100521.5542067112</v>
      </c>
      <c r="L6" s="589">
        <f t="shared" si="3"/>
        <v>81.005215542067106</v>
      </c>
      <c r="N6" s="418" t="s">
        <v>1023</v>
      </c>
      <c r="O6" s="243">
        <f>h27_29自立率1!AP10</f>
        <v>596</v>
      </c>
      <c r="P6" s="243">
        <f>h27_29自立率1!AQ10</f>
        <v>757</v>
      </c>
      <c r="Q6" s="244">
        <f>SUM(O6:P6)</f>
        <v>1353</v>
      </c>
    </row>
    <row r="7" spans="1:17">
      <c r="A7" s="245"/>
      <c r="B7" s="245" t="s">
        <v>84</v>
      </c>
      <c r="C7" s="246">
        <f>h26_h28死亡数!AP6</f>
        <v>0</v>
      </c>
      <c r="D7" s="247">
        <f t="shared" si="4"/>
        <v>0</v>
      </c>
      <c r="E7" s="255">
        <f>h27国調人口!AP6</f>
        <v>410</v>
      </c>
      <c r="F7" s="249">
        <f t="shared" si="0"/>
        <v>0</v>
      </c>
      <c r="G7" s="249">
        <f t="shared" ref="G7:G24" si="6">F7*5/(1+2.5*F7)</f>
        <v>0</v>
      </c>
      <c r="H7" s="250">
        <f t="shared" si="5"/>
        <v>100000</v>
      </c>
      <c r="I7" s="250">
        <f t="shared" si="1"/>
        <v>0</v>
      </c>
      <c r="J7" s="251">
        <f t="shared" ref="J7:J23" si="7">(H8+I7/2)*5</f>
        <v>500000</v>
      </c>
      <c r="K7" s="251">
        <f t="shared" si="2"/>
        <v>7700521.5542067112</v>
      </c>
      <c r="L7" s="589">
        <f t="shared" si="3"/>
        <v>77.005215542067106</v>
      </c>
      <c r="N7" s="418" t="s">
        <v>62</v>
      </c>
      <c r="O7" s="237">
        <f>SUM(O3:O6)</f>
        <v>3010</v>
      </c>
      <c r="P7" s="237">
        <f t="shared" ref="P7:Q7" si="8">SUM(P3:P6)</f>
        <v>3257</v>
      </c>
      <c r="Q7" s="237">
        <f t="shared" si="8"/>
        <v>6267</v>
      </c>
    </row>
    <row r="8" spans="1:17">
      <c r="A8" s="245"/>
      <c r="B8" s="245" t="s">
        <v>65</v>
      </c>
      <c r="C8" s="246">
        <f>h26_h28死亡数!AP7</f>
        <v>0</v>
      </c>
      <c r="D8" s="247">
        <f t="shared" si="4"/>
        <v>0</v>
      </c>
      <c r="E8" s="255">
        <f>h27国調人口!AP7</f>
        <v>598</v>
      </c>
      <c r="F8" s="249">
        <f t="shared" si="0"/>
        <v>0</v>
      </c>
      <c r="G8" s="249">
        <f t="shared" si="6"/>
        <v>0</v>
      </c>
      <c r="H8" s="250">
        <f t="shared" si="5"/>
        <v>100000</v>
      </c>
      <c r="I8" s="250">
        <f t="shared" si="1"/>
        <v>0</v>
      </c>
      <c r="J8" s="251">
        <f t="shared" si="7"/>
        <v>500000</v>
      </c>
      <c r="K8" s="251">
        <f t="shared" si="2"/>
        <v>7200521.5542067112</v>
      </c>
      <c r="L8" s="589">
        <f t="shared" si="3"/>
        <v>72.005215542067106</v>
      </c>
      <c r="N8" s="479" t="s">
        <v>161</v>
      </c>
      <c r="O8" s="479"/>
      <c r="P8" s="479"/>
      <c r="Q8" s="479"/>
    </row>
    <row r="9" spans="1:17">
      <c r="A9" s="245"/>
      <c r="B9" s="245" t="s">
        <v>66</v>
      </c>
      <c r="C9" s="246">
        <f>h26_h28死亡数!AP8</f>
        <v>0</v>
      </c>
      <c r="D9" s="247">
        <f t="shared" si="4"/>
        <v>0</v>
      </c>
      <c r="E9" s="255">
        <f>h27国調人口!AP8</f>
        <v>553</v>
      </c>
      <c r="F9" s="249">
        <f t="shared" si="0"/>
        <v>0</v>
      </c>
      <c r="G9" s="249">
        <f t="shared" si="6"/>
        <v>0</v>
      </c>
      <c r="H9" s="250">
        <f t="shared" si="5"/>
        <v>100000</v>
      </c>
      <c r="I9" s="250">
        <f t="shared" si="1"/>
        <v>0</v>
      </c>
      <c r="J9" s="251">
        <f t="shared" si="7"/>
        <v>500000</v>
      </c>
      <c r="K9" s="251">
        <f t="shared" si="2"/>
        <v>6700521.5542067112</v>
      </c>
      <c r="L9" s="589">
        <f t="shared" si="3"/>
        <v>67.005215542067106</v>
      </c>
      <c r="N9" s="418" t="s">
        <v>158</v>
      </c>
      <c r="O9" s="237" t="s">
        <v>122</v>
      </c>
      <c r="P9" s="237" t="s">
        <v>123</v>
      </c>
      <c r="Q9" s="237" t="s">
        <v>62</v>
      </c>
    </row>
    <row r="10" spans="1:17">
      <c r="A10" s="245"/>
      <c r="B10" s="245" t="s">
        <v>67</v>
      </c>
      <c r="C10" s="246">
        <f>h26_h28死亡数!AP9</f>
        <v>1</v>
      </c>
      <c r="D10" s="247">
        <f t="shared" si="4"/>
        <v>0.33333333333333331</v>
      </c>
      <c r="E10" s="255">
        <f>h27国調人口!AP9</f>
        <v>354</v>
      </c>
      <c r="F10" s="249">
        <f t="shared" si="0"/>
        <v>9.4161958568738226E-4</v>
      </c>
      <c r="G10" s="249">
        <f t="shared" si="6"/>
        <v>4.6970408642555191E-3</v>
      </c>
      <c r="H10" s="250">
        <f t="shared" si="5"/>
        <v>100000</v>
      </c>
      <c r="I10" s="250">
        <f t="shared" si="1"/>
        <v>469.70408642555412</v>
      </c>
      <c r="J10" s="251">
        <f t="shared" si="7"/>
        <v>498825.73978393618</v>
      </c>
      <c r="K10" s="251">
        <f t="shared" si="2"/>
        <v>6200521.5542067112</v>
      </c>
      <c r="L10" s="589">
        <f t="shared" si="3"/>
        <v>62.005215542067113</v>
      </c>
      <c r="N10" s="418" t="s">
        <v>159</v>
      </c>
      <c r="O10" s="243">
        <f>h27_29自立率1!AP21</f>
        <v>19</v>
      </c>
      <c r="P10" s="243">
        <f>h27_29自立率1!AQ21</f>
        <v>5</v>
      </c>
      <c r="Q10" s="244">
        <f>SUM(O10:P10)</f>
        <v>24</v>
      </c>
    </row>
    <row r="11" spans="1:17">
      <c r="A11" s="245"/>
      <c r="B11" s="245" t="s">
        <v>68</v>
      </c>
      <c r="C11" s="246">
        <f>h26_h28死亡数!AP10</f>
        <v>1</v>
      </c>
      <c r="D11" s="247">
        <f t="shared" si="4"/>
        <v>0.33333333333333331</v>
      </c>
      <c r="E11" s="255">
        <f>h27国調人口!AP10</f>
        <v>413</v>
      </c>
      <c r="F11" s="249">
        <f t="shared" si="0"/>
        <v>8.0710250201775622E-4</v>
      </c>
      <c r="G11" s="249">
        <f t="shared" si="6"/>
        <v>4.0273862263391063E-3</v>
      </c>
      <c r="H11" s="250">
        <f t="shared" si="5"/>
        <v>99530.295913574446</v>
      </c>
      <c r="I11" s="250">
        <f t="shared" si="1"/>
        <v>400.84694286578451</v>
      </c>
      <c r="J11" s="251">
        <f t="shared" si="7"/>
        <v>496649.36221070774</v>
      </c>
      <c r="K11" s="251">
        <f t="shared" si="2"/>
        <v>5701695.8144227751</v>
      </c>
      <c r="L11" s="589">
        <f t="shared" si="3"/>
        <v>57.286032982095747</v>
      </c>
      <c r="N11" s="418" t="s">
        <v>160</v>
      </c>
      <c r="O11" s="243">
        <f>h27_29自立率1!AP22</f>
        <v>33</v>
      </c>
      <c r="P11" s="243">
        <f>h27_29自立率1!AQ22</f>
        <v>23</v>
      </c>
      <c r="Q11" s="244">
        <f>SUM(O11:P11)</f>
        <v>56</v>
      </c>
    </row>
    <row r="12" spans="1:17">
      <c r="A12" s="245"/>
      <c r="B12" s="245" t="s">
        <v>69</v>
      </c>
      <c r="C12" s="246">
        <f>h26_h28死亡数!AP11</f>
        <v>2</v>
      </c>
      <c r="D12" s="247">
        <f t="shared" si="4"/>
        <v>0.66666666666666663</v>
      </c>
      <c r="E12" s="255">
        <f>h27国調人口!AP11</f>
        <v>438</v>
      </c>
      <c r="F12" s="249">
        <f t="shared" si="0"/>
        <v>1.5220700152207001E-3</v>
      </c>
      <c r="G12" s="249">
        <f t="shared" si="6"/>
        <v>7.5815011372251705E-3</v>
      </c>
      <c r="H12" s="250">
        <f t="shared" si="5"/>
        <v>99129.448970708661</v>
      </c>
      <c r="I12" s="250">
        <f t="shared" si="1"/>
        <v>751.55003010394285</v>
      </c>
      <c r="J12" s="251">
        <f t="shared" si="7"/>
        <v>493768.36977828346</v>
      </c>
      <c r="K12" s="251">
        <f t="shared" si="2"/>
        <v>5205046.4522120673</v>
      </c>
      <c r="L12" s="589">
        <f t="shared" si="3"/>
        <v>52.507569710692977</v>
      </c>
      <c r="N12" s="418" t="s">
        <v>1022</v>
      </c>
      <c r="O12" s="243">
        <f>h27_29自立率1!AP23</f>
        <v>163</v>
      </c>
      <c r="P12" s="243">
        <f>h27_29自立率1!AQ23</f>
        <v>48</v>
      </c>
      <c r="Q12" s="244">
        <f>SUM(O12:P12)</f>
        <v>211</v>
      </c>
    </row>
    <row r="13" spans="1:17">
      <c r="A13" s="245"/>
      <c r="B13" s="245" t="s">
        <v>70</v>
      </c>
      <c r="C13" s="246">
        <f>h26_h28死亡数!AP12</f>
        <v>2</v>
      </c>
      <c r="D13" s="247">
        <f t="shared" si="4"/>
        <v>0.66666666666666663</v>
      </c>
      <c r="E13" s="255">
        <f>h27国調人口!AP12</f>
        <v>517</v>
      </c>
      <c r="F13" s="249">
        <f t="shared" si="0"/>
        <v>1.2894906511927789E-3</v>
      </c>
      <c r="G13" s="249">
        <f t="shared" si="6"/>
        <v>6.4267352185089976E-3</v>
      </c>
      <c r="H13" s="250">
        <f t="shared" si="5"/>
        <v>98377.898940604719</v>
      </c>
      <c r="I13" s="250">
        <f t="shared" si="1"/>
        <v>632.2487078444974</v>
      </c>
      <c r="J13" s="251">
        <f t="shared" si="7"/>
        <v>490308.87293341232</v>
      </c>
      <c r="K13" s="251">
        <f t="shared" si="2"/>
        <v>4711278.0824337834</v>
      </c>
      <c r="L13" s="589">
        <f t="shared" si="3"/>
        <v>47.889598509093993</v>
      </c>
      <c r="N13" s="418" t="s">
        <v>1023</v>
      </c>
      <c r="O13" s="243">
        <f>h27_29自立率1!AP24</f>
        <v>306</v>
      </c>
      <c r="P13" s="243">
        <f>h27_29自立率1!AQ24</f>
        <v>473</v>
      </c>
      <c r="Q13" s="244">
        <f>SUM(O13:P13)</f>
        <v>779</v>
      </c>
    </row>
    <row r="14" spans="1:17">
      <c r="A14" s="245"/>
      <c r="B14" s="245" t="s">
        <v>71</v>
      </c>
      <c r="C14" s="246">
        <f>h26_h28死亡数!AP13</f>
        <v>2</v>
      </c>
      <c r="D14" s="247">
        <f t="shared" si="4"/>
        <v>0.66666666666666663</v>
      </c>
      <c r="E14" s="255">
        <f>h27国調人口!AP13</f>
        <v>680</v>
      </c>
      <c r="F14" s="249">
        <f t="shared" si="0"/>
        <v>9.8039215686274508E-4</v>
      </c>
      <c r="G14" s="249">
        <f t="shared" si="6"/>
        <v>4.8899755501222494E-3</v>
      </c>
      <c r="H14" s="250">
        <f t="shared" si="5"/>
        <v>97745.650232760221</v>
      </c>
      <c r="I14" s="250">
        <f t="shared" si="1"/>
        <v>477.97383976899437</v>
      </c>
      <c r="J14" s="251">
        <f t="shared" si="7"/>
        <v>487533.31656437862</v>
      </c>
      <c r="K14" s="251">
        <f t="shared" si="2"/>
        <v>4220969.2095003715</v>
      </c>
      <c r="L14" s="589">
        <f t="shared" si="3"/>
        <v>43.183192289877269</v>
      </c>
      <c r="N14" s="418" t="s">
        <v>62</v>
      </c>
      <c r="O14" s="237">
        <f>SUM(O10:O13)</f>
        <v>521</v>
      </c>
      <c r="P14" s="237">
        <f t="shared" ref="P14:Q14" si="9">SUM(P10:P13)</f>
        <v>549</v>
      </c>
      <c r="Q14" s="237">
        <f t="shared" si="9"/>
        <v>1070</v>
      </c>
    </row>
    <row r="15" spans="1:17">
      <c r="A15" s="245"/>
      <c r="B15" s="245" t="s">
        <v>72</v>
      </c>
      <c r="C15" s="246">
        <f>h26_h28死亡数!AP14</f>
        <v>5</v>
      </c>
      <c r="D15" s="247">
        <f t="shared" si="4"/>
        <v>1.6666666666666667</v>
      </c>
      <c r="E15" s="255">
        <f>h27国調人口!AP14</f>
        <v>629</v>
      </c>
      <c r="F15" s="249">
        <f t="shared" si="0"/>
        <v>2.6497085320614732E-3</v>
      </c>
      <c r="G15" s="249">
        <f t="shared" si="6"/>
        <v>1.3161358252171625E-2</v>
      </c>
      <c r="H15" s="250">
        <f t="shared" si="5"/>
        <v>97267.676392991227</v>
      </c>
      <c r="I15" s="250">
        <f t="shared" si="1"/>
        <v>1280.174735364446</v>
      </c>
      <c r="J15" s="251">
        <f t="shared" si="7"/>
        <v>483137.94512654503</v>
      </c>
      <c r="K15" s="251">
        <f t="shared" si="2"/>
        <v>3733435.8929359931</v>
      </c>
      <c r="L15" s="589">
        <f t="shared" si="3"/>
        <v>38.383109696707137</v>
      </c>
      <c r="N15" s="479" t="s">
        <v>162</v>
      </c>
      <c r="O15" s="479"/>
      <c r="P15" s="479"/>
      <c r="Q15" s="479"/>
    </row>
    <row r="16" spans="1:17">
      <c r="A16" s="245"/>
      <c r="B16" s="245" t="s">
        <v>73</v>
      </c>
      <c r="C16" s="246">
        <f>h26_h28死亡数!AP15</f>
        <v>4</v>
      </c>
      <c r="D16" s="247">
        <f t="shared" si="4"/>
        <v>1.3333333333333333</v>
      </c>
      <c r="E16" s="255">
        <f>h27国調人口!AP15</f>
        <v>653</v>
      </c>
      <c r="F16" s="249">
        <f t="shared" si="0"/>
        <v>2.0418580908626851E-3</v>
      </c>
      <c r="G16" s="249">
        <f t="shared" si="6"/>
        <v>1.015744032503809E-2</v>
      </c>
      <c r="H16" s="250">
        <f t="shared" si="5"/>
        <v>95987.501657626781</v>
      </c>
      <c r="I16" s="250">
        <f t="shared" si="1"/>
        <v>974.98732003683108</v>
      </c>
      <c r="J16" s="251">
        <f t="shared" si="7"/>
        <v>477500.03998804186</v>
      </c>
      <c r="K16" s="251">
        <f t="shared" si="2"/>
        <v>3250297.947809448</v>
      </c>
      <c r="L16" s="589">
        <f t="shared" si="3"/>
        <v>33.8616787777515</v>
      </c>
      <c r="N16" s="418" t="s">
        <v>158</v>
      </c>
      <c r="O16" s="237" t="s">
        <v>122</v>
      </c>
      <c r="P16" s="237" t="s">
        <v>123</v>
      </c>
      <c r="Q16" s="237" t="s">
        <v>62</v>
      </c>
    </row>
    <row r="17" spans="1:17">
      <c r="A17" s="245"/>
      <c r="B17" s="245" t="s">
        <v>74</v>
      </c>
      <c r="C17" s="246">
        <f>h26_h28死亡数!AP16</f>
        <v>6</v>
      </c>
      <c r="D17" s="247">
        <f t="shared" si="4"/>
        <v>2</v>
      </c>
      <c r="E17" s="255">
        <f>h27国調人口!AP16</f>
        <v>693</v>
      </c>
      <c r="F17" s="249">
        <f t="shared" si="0"/>
        <v>2.886002886002886E-3</v>
      </c>
      <c r="G17" s="249">
        <f t="shared" si="6"/>
        <v>1.4326647564469913E-2</v>
      </c>
      <c r="H17" s="250">
        <f t="shared" si="5"/>
        <v>95012.51433758995</v>
      </c>
      <c r="I17" s="250">
        <f t="shared" si="1"/>
        <v>1361.2108071287948</v>
      </c>
      <c r="J17" s="251">
        <f t="shared" si="7"/>
        <v>471659.5446701278</v>
      </c>
      <c r="K17" s="251">
        <f t="shared" si="2"/>
        <v>2772797.9078214061</v>
      </c>
      <c r="L17" s="589">
        <f t="shared" si="3"/>
        <v>29.183502059206109</v>
      </c>
      <c r="N17" s="418" t="s">
        <v>159</v>
      </c>
      <c r="O17" s="253">
        <f t="shared" ref="O17:Q20" si="10">O10/O3</f>
        <v>2.4836601307189541E-2</v>
      </c>
      <c r="P17" s="253">
        <f t="shared" si="10"/>
        <v>6.3532401524777635E-3</v>
      </c>
      <c r="Q17" s="253">
        <f t="shared" si="10"/>
        <v>1.5463917525773196E-2</v>
      </c>
    </row>
    <row r="18" spans="1:17">
      <c r="A18" s="245"/>
      <c r="B18" s="245" t="s">
        <v>75</v>
      </c>
      <c r="C18" s="246">
        <f>h26_h28死亡数!AP17</f>
        <v>11</v>
      </c>
      <c r="D18" s="247">
        <f t="shared" si="4"/>
        <v>3.6666666666666665</v>
      </c>
      <c r="E18" s="255">
        <f>h27国調人口!AP17</f>
        <v>801</v>
      </c>
      <c r="F18" s="249">
        <f t="shared" si="0"/>
        <v>4.5776113191843531E-3</v>
      </c>
      <c r="G18" s="249">
        <f t="shared" si="6"/>
        <v>2.2629088664883772E-2</v>
      </c>
      <c r="H18" s="250">
        <f t="shared" si="5"/>
        <v>93651.303530461155</v>
      </c>
      <c r="I18" s="250">
        <f t="shared" si="1"/>
        <v>2119.2436511727428</v>
      </c>
      <c r="J18" s="251">
        <f t="shared" si="7"/>
        <v>462958.40852437395</v>
      </c>
      <c r="K18" s="251">
        <f t="shared" si="2"/>
        <v>2301138.3631512783</v>
      </c>
      <c r="L18" s="589">
        <f t="shared" si="3"/>
        <v>24.571343658903871</v>
      </c>
      <c r="N18" s="418" t="s">
        <v>160</v>
      </c>
      <c r="O18" s="253">
        <f t="shared" si="10"/>
        <v>3.5947712418300651E-2</v>
      </c>
      <c r="P18" s="253">
        <f t="shared" si="10"/>
        <v>2.5081788440567066E-2</v>
      </c>
      <c r="Q18" s="253">
        <f t="shared" si="10"/>
        <v>3.0517711171662125E-2</v>
      </c>
    </row>
    <row r="19" spans="1:17">
      <c r="A19" s="245"/>
      <c r="B19" s="245" t="s">
        <v>76</v>
      </c>
      <c r="C19" s="246">
        <f>h26_h28死亡数!AP18</f>
        <v>37</v>
      </c>
      <c r="D19" s="247">
        <f t="shared" si="4"/>
        <v>12.333333333333334</v>
      </c>
      <c r="E19" s="255">
        <f>h27国調人口!AP18</f>
        <v>918</v>
      </c>
      <c r="F19" s="249">
        <f t="shared" si="0"/>
        <v>1.3435003631082063E-2</v>
      </c>
      <c r="G19" s="249">
        <f t="shared" si="6"/>
        <v>6.49920955559459E-2</v>
      </c>
      <c r="H19" s="250">
        <f t="shared" si="5"/>
        <v>91532.059879288412</v>
      </c>
      <c r="I19" s="250">
        <f t="shared" si="1"/>
        <v>5948.8603821072757</v>
      </c>
      <c r="J19" s="251">
        <f t="shared" si="7"/>
        <v>442788.14844117383</v>
      </c>
      <c r="K19" s="251">
        <f t="shared" si="2"/>
        <v>1838179.9546269043</v>
      </c>
      <c r="L19" s="589">
        <f t="shared" si="3"/>
        <v>20.082361929263673</v>
      </c>
      <c r="N19" s="418" t="s">
        <v>1022</v>
      </c>
      <c r="O19" s="253">
        <f t="shared" si="10"/>
        <v>0.22298221614227087</v>
      </c>
      <c r="P19" s="253">
        <f t="shared" si="10"/>
        <v>6.030150753768844E-2</v>
      </c>
      <c r="Q19" s="253">
        <f t="shared" si="10"/>
        <v>0.13817943680419123</v>
      </c>
    </row>
    <row r="20" spans="1:17">
      <c r="A20" s="245"/>
      <c r="B20" s="245" t="s">
        <v>77</v>
      </c>
      <c r="C20" s="246">
        <f>h26_h28死亡数!AP19</f>
        <v>36</v>
      </c>
      <c r="D20" s="247">
        <f t="shared" si="4"/>
        <v>12</v>
      </c>
      <c r="E20" s="255">
        <f>h27国調人口!AP19</f>
        <v>731</v>
      </c>
      <c r="F20" s="249">
        <f t="shared" si="0"/>
        <v>1.6415868673050615E-2</v>
      </c>
      <c r="G20" s="249">
        <f t="shared" si="6"/>
        <v>7.8843626806833114E-2</v>
      </c>
      <c r="H20" s="250">
        <f t="shared" si="5"/>
        <v>85583.199497181136</v>
      </c>
      <c r="I20" s="250">
        <f t="shared" si="1"/>
        <v>6747.6898420904909</v>
      </c>
      <c r="J20" s="251">
        <f t="shared" si="7"/>
        <v>411046.77288067946</v>
      </c>
      <c r="K20" s="251">
        <f t="shared" si="2"/>
        <v>1395391.8061857305</v>
      </c>
      <c r="L20" s="589">
        <f t="shared" si="3"/>
        <v>16.304506192616586</v>
      </c>
      <c r="N20" s="418" t="s">
        <v>1023</v>
      </c>
      <c r="O20" s="253">
        <f t="shared" si="10"/>
        <v>0.51342281879194629</v>
      </c>
      <c r="P20" s="253">
        <f t="shared" si="10"/>
        <v>0.62483487450462349</v>
      </c>
      <c r="Q20" s="253">
        <f t="shared" si="10"/>
        <v>0.5757575757575758</v>
      </c>
    </row>
    <row r="21" spans="1:17">
      <c r="A21" s="245"/>
      <c r="B21" s="245" t="s">
        <v>78</v>
      </c>
      <c r="C21" s="246">
        <f>h26_h28死亡数!AP20</f>
        <v>56</v>
      </c>
      <c r="D21" s="247">
        <f t="shared" si="4"/>
        <v>18.666666666666668</v>
      </c>
      <c r="E21" s="255">
        <f>h27国調人口!AP20</f>
        <v>596</v>
      </c>
      <c r="F21" s="249">
        <f t="shared" si="0"/>
        <v>3.1319910514541388E-2</v>
      </c>
      <c r="G21" s="249">
        <f t="shared" si="6"/>
        <v>0.14522821576763484</v>
      </c>
      <c r="H21" s="250">
        <f t="shared" si="5"/>
        <v>78835.509655090646</v>
      </c>
      <c r="I21" s="250">
        <f t="shared" si="1"/>
        <v>11449.140406340957</v>
      </c>
      <c r="J21" s="251">
        <f t="shared" si="7"/>
        <v>365554.6972596008</v>
      </c>
      <c r="K21" s="251">
        <f t="shared" si="2"/>
        <v>984345.03330505104</v>
      </c>
      <c r="L21" s="589">
        <f t="shared" si="3"/>
        <v>12.48606164419575</v>
      </c>
      <c r="N21" s="418" t="s">
        <v>62</v>
      </c>
      <c r="O21" s="253">
        <f>O14/O7</f>
        <v>0.17308970099667775</v>
      </c>
      <c r="P21" s="253">
        <f>P14/P7</f>
        <v>0.16856002456248081</v>
      </c>
      <c r="Q21" s="253">
        <f>Q14/Q7</f>
        <v>0.17073559917025691</v>
      </c>
    </row>
    <row r="22" spans="1:17">
      <c r="A22" s="245"/>
      <c r="B22" s="245" t="s">
        <v>79</v>
      </c>
      <c r="C22" s="246">
        <f>h26_h28死亡数!AP21</f>
        <v>91</v>
      </c>
      <c r="D22" s="247">
        <f t="shared" si="4"/>
        <v>30.333333333333332</v>
      </c>
      <c r="E22" s="255">
        <f>h27国調人口!AP21</f>
        <v>470</v>
      </c>
      <c r="F22" s="249">
        <f t="shared" si="0"/>
        <v>6.4539007092198578E-2</v>
      </c>
      <c r="G22" s="249">
        <f t="shared" si="6"/>
        <v>0.27786259541984731</v>
      </c>
      <c r="H22" s="250">
        <f t="shared" si="5"/>
        <v>67386.369248749688</v>
      </c>
      <c r="I22" s="250">
        <f t="shared" si="1"/>
        <v>18724.151455377774</v>
      </c>
      <c r="J22" s="251">
        <f t="shared" si="7"/>
        <v>290121.46760530397</v>
      </c>
      <c r="K22" s="251">
        <f t="shared" si="2"/>
        <v>618790.33604545018</v>
      </c>
      <c r="L22" s="589">
        <f t="shared" si="3"/>
        <v>9.1827226031610465</v>
      </c>
      <c r="N22" s="479" t="s">
        <v>163</v>
      </c>
      <c r="O22" s="479"/>
      <c r="P22" s="479"/>
      <c r="Q22" s="479"/>
    </row>
    <row r="23" spans="1:17">
      <c r="A23" s="245"/>
      <c r="B23" s="245" t="s">
        <v>80</v>
      </c>
      <c r="C23" s="246">
        <f>h26_h28死亡数!AP22</f>
        <v>106</v>
      </c>
      <c r="D23" s="247">
        <f t="shared" si="4"/>
        <v>35.333333333333336</v>
      </c>
      <c r="E23" s="255">
        <f>h27国調人口!AP22</f>
        <v>296</v>
      </c>
      <c r="F23" s="249">
        <f t="shared" si="0"/>
        <v>0.11936936936936937</v>
      </c>
      <c r="G23" s="249">
        <f t="shared" si="6"/>
        <v>0.45967042497831739</v>
      </c>
      <c r="H23" s="250">
        <f t="shared" si="5"/>
        <v>48662.217793371914</v>
      </c>
      <c r="I23" s="250">
        <f t="shared" si="1"/>
        <v>22368.582333466707</v>
      </c>
      <c r="J23" s="251">
        <f t="shared" si="7"/>
        <v>187389.63313319281</v>
      </c>
      <c r="K23" s="251">
        <f t="shared" si="2"/>
        <v>328668.86844014621</v>
      </c>
      <c r="L23" s="589">
        <f t="shared" si="3"/>
        <v>6.7540873257304126</v>
      </c>
      <c r="N23" s="418" t="s">
        <v>158</v>
      </c>
      <c r="O23" s="237" t="s">
        <v>122</v>
      </c>
      <c r="P23" s="237" t="s">
        <v>123</v>
      </c>
      <c r="Q23" s="237" t="s">
        <v>62</v>
      </c>
    </row>
    <row r="24" spans="1:17">
      <c r="A24" s="245"/>
      <c r="B24" s="245" t="s">
        <v>100</v>
      </c>
      <c r="C24" s="536">
        <f>h26_h28死亡数!AP23</f>
        <v>67</v>
      </c>
      <c r="D24" s="535">
        <f t="shared" si="4"/>
        <v>22.333333333333332</v>
      </c>
      <c r="E24" s="255">
        <f>h27国調人口!AP23</f>
        <v>120</v>
      </c>
      <c r="F24" s="249">
        <f t="shared" si="0"/>
        <v>0.18611111111111109</v>
      </c>
      <c r="G24" s="249">
        <f t="shared" si="6"/>
        <v>0.63507109004739337</v>
      </c>
      <c r="H24" s="250">
        <f t="shared" si="5"/>
        <v>26293.635459905207</v>
      </c>
      <c r="I24" s="250">
        <f t="shared" si="1"/>
        <v>26293.635459905207</v>
      </c>
      <c r="J24" s="251">
        <f>H24/F24</f>
        <v>141279.23530695337</v>
      </c>
      <c r="K24" s="251">
        <f>J24</f>
        <v>141279.23530695337</v>
      </c>
      <c r="L24" s="589">
        <f t="shared" si="3"/>
        <v>5.3731343283582103</v>
      </c>
      <c r="N24" s="418" t="s">
        <v>159</v>
      </c>
      <c r="O24" s="253">
        <f>1-O17</f>
        <v>0.97516339869281043</v>
      </c>
      <c r="P24" s="253">
        <f>1-P17</f>
        <v>0.99364675984752227</v>
      </c>
      <c r="Q24" s="253">
        <f>1-Q17</f>
        <v>0.98453608247422686</v>
      </c>
    </row>
    <row r="25" spans="1:17">
      <c r="A25" s="229"/>
      <c r="B25" s="265" t="s">
        <v>101</v>
      </c>
      <c r="C25" s="234">
        <f>SUM(C5:C24)</f>
        <v>427</v>
      </c>
      <c r="D25" s="234">
        <f>SUM(D5:D24)</f>
        <v>142.33333333333334</v>
      </c>
      <c r="E25" s="266">
        <f>SUM(E5:E24)</f>
        <v>10208</v>
      </c>
      <c r="F25" s="267"/>
      <c r="G25" s="267"/>
      <c r="H25" s="266"/>
      <c r="I25" s="266"/>
      <c r="J25" s="268"/>
      <c r="K25" s="268"/>
      <c r="L25" s="257"/>
      <c r="N25" s="418" t="s">
        <v>160</v>
      </c>
      <c r="O25" s="253">
        <f t="shared" ref="O25:Q27" si="11">1-O18</f>
        <v>0.96405228758169936</v>
      </c>
      <c r="P25" s="253">
        <f t="shared" si="11"/>
        <v>0.97491821155943292</v>
      </c>
      <c r="Q25" s="253">
        <f t="shared" si="11"/>
        <v>0.96948228882833787</v>
      </c>
    </row>
    <row r="26" spans="1:17">
      <c r="C26" s="220"/>
      <c r="D26" s="220"/>
      <c r="I26" s="220"/>
      <c r="N26" s="418" t="s">
        <v>1022</v>
      </c>
      <c r="O26" s="253">
        <f t="shared" si="11"/>
        <v>0.77701778385772913</v>
      </c>
      <c r="P26" s="253">
        <f t="shared" si="11"/>
        <v>0.93969849246231152</v>
      </c>
      <c r="Q26" s="253">
        <f t="shared" si="11"/>
        <v>0.8618205631958088</v>
      </c>
    </row>
    <row r="27" spans="1:17">
      <c r="A27" s="225" t="s">
        <v>102</v>
      </c>
      <c r="B27" s="225" t="s">
        <v>85</v>
      </c>
      <c r="C27" s="254">
        <f>h26_h28死亡数!AP28</f>
        <v>1</v>
      </c>
      <c r="D27" s="226">
        <f>SUM(C27:C27)/3</f>
        <v>0.33333333333333331</v>
      </c>
      <c r="E27" s="254">
        <f>h27国調人口!AP28</f>
        <v>55</v>
      </c>
      <c r="F27" s="227">
        <f t="shared" ref="F27:F46" si="12">D27/E27</f>
        <v>6.0606060606060606E-3</v>
      </c>
      <c r="G27" s="227">
        <f>D53</f>
        <v>2.3809523809523812E-3</v>
      </c>
      <c r="H27" s="226">
        <v>100000</v>
      </c>
      <c r="I27" s="226">
        <f t="shared" ref="I27:I46" si="13">H27-H28</f>
        <v>238.09523809523671</v>
      </c>
      <c r="J27" s="242">
        <f>H28+I27/2</f>
        <v>99880.952380952382</v>
      </c>
      <c r="K27" s="242">
        <f t="shared" ref="K27:K45" si="14">J27+K28</f>
        <v>8814629.0619080607</v>
      </c>
      <c r="L27" s="587">
        <f t="shared" ref="L27:L46" si="15">K27/H27</f>
        <v>88.146290619080602</v>
      </c>
      <c r="N27" s="418" t="s">
        <v>1023</v>
      </c>
      <c r="O27" s="253">
        <f t="shared" si="11"/>
        <v>0.48657718120805371</v>
      </c>
      <c r="P27" s="253">
        <f t="shared" si="11"/>
        <v>0.37516512549537651</v>
      </c>
      <c r="Q27" s="253">
        <f t="shared" si="11"/>
        <v>0.4242424242424242</v>
      </c>
    </row>
    <row r="28" spans="1:17">
      <c r="A28" s="245"/>
      <c r="B28" s="245" t="s">
        <v>86</v>
      </c>
      <c r="C28" s="255">
        <f>h26_h28死亡数!AP29</f>
        <v>0</v>
      </c>
      <c r="D28" s="250">
        <f t="shared" ref="D28:D46" si="16">SUM(C28:C28)/3</f>
        <v>0</v>
      </c>
      <c r="E28" s="255">
        <f>h27国調人口!AP29</f>
        <v>256</v>
      </c>
      <c r="F28" s="249">
        <f t="shared" si="12"/>
        <v>0</v>
      </c>
      <c r="G28" s="249">
        <f>F28*4/(1+2*F28)</f>
        <v>0</v>
      </c>
      <c r="H28" s="250">
        <f t="shared" ref="H28:H46" si="17">(1-G27)*H27</f>
        <v>99761.904761904763</v>
      </c>
      <c r="I28" s="250">
        <f t="shared" si="13"/>
        <v>0</v>
      </c>
      <c r="J28" s="251">
        <f>(H29+I28/2)*4</f>
        <v>399047.61904761905</v>
      </c>
      <c r="K28" s="251">
        <f t="shared" si="14"/>
        <v>8714748.1095271092</v>
      </c>
      <c r="L28" s="589">
        <f t="shared" si="15"/>
        <v>87.355470310295601</v>
      </c>
      <c r="N28" s="418" t="s">
        <v>62</v>
      </c>
      <c r="O28" s="253">
        <f>1-O21</f>
        <v>0.82691029900332225</v>
      </c>
      <c r="P28" s="253">
        <f>1-P21</f>
        <v>0.83143997543751924</v>
      </c>
      <c r="Q28" s="253">
        <f>1-Q21</f>
        <v>0.82926440082974306</v>
      </c>
    </row>
    <row r="29" spans="1:17">
      <c r="A29" s="245"/>
      <c r="B29" s="245" t="s">
        <v>84</v>
      </c>
      <c r="C29" s="255">
        <f>h26_h28死亡数!AP30</f>
        <v>0</v>
      </c>
      <c r="D29" s="250">
        <f t="shared" si="16"/>
        <v>0</v>
      </c>
      <c r="E29" s="255">
        <f>h27国調人口!AP30</f>
        <v>420</v>
      </c>
      <c r="F29" s="249">
        <f t="shared" si="12"/>
        <v>0</v>
      </c>
      <c r="G29" s="249">
        <f t="shared" ref="G29:G46" si="18">F29*5/(1+2.5*F29)</f>
        <v>0</v>
      </c>
      <c r="H29" s="250">
        <f t="shared" si="17"/>
        <v>99761.904761904763</v>
      </c>
      <c r="I29" s="250">
        <f t="shared" si="13"/>
        <v>0</v>
      </c>
      <c r="J29" s="251">
        <f t="shared" ref="J29:J45" si="19">(H30+I29/2)*5</f>
        <v>498809.52380952379</v>
      </c>
      <c r="K29" s="251">
        <f t="shared" si="14"/>
        <v>8315700.4904794898</v>
      </c>
      <c r="L29" s="589">
        <f t="shared" si="15"/>
        <v>83.355470310295601</v>
      </c>
      <c r="N29" s="219" t="s">
        <v>164</v>
      </c>
    </row>
    <row r="30" spans="1:17">
      <c r="A30" s="245"/>
      <c r="B30" s="245" t="s">
        <v>65</v>
      </c>
      <c r="C30" s="255">
        <f>h26_h28死亡数!AP31</f>
        <v>0</v>
      </c>
      <c r="D30" s="250">
        <f t="shared" si="16"/>
        <v>0</v>
      </c>
      <c r="E30" s="255">
        <f>h27国調人口!AP31</f>
        <v>503</v>
      </c>
      <c r="F30" s="249">
        <f t="shared" si="12"/>
        <v>0</v>
      </c>
      <c r="G30" s="249">
        <f t="shared" si="18"/>
        <v>0</v>
      </c>
      <c r="H30" s="250">
        <f t="shared" si="17"/>
        <v>99761.904761904763</v>
      </c>
      <c r="I30" s="250">
        <f t="shared" si="13"/>
        <v>0</v>
      </c>
      <c r="J30" s="251">
        <f t="shared" si="19"/>
        <v>498809.52380952379</v>
      </c>
      <c r="K30" s="251">
        <f t="shared" si="14"/>
        <v>7816890.9666699655</v>
      </c>
      <c r="L30" s="589">
        <f t="shared" si="15"/>
        <v>78.355470310295601</v>
      </c>
      <c r="N30" s="256" t="s">
        <v>158</v>
      </c>
      <c r="O30" s="237" t="s">
        <v>97</v>
      </c>
      <c r="P30" s="237" t="s">
        <v>98</v>
      </c>
      <c r="Q30" s="219"/>
    </row>
    <row r="31" spans="1:17">
      <c r="A31" s="245"/>
      <c r="B31" s="245" t="s">
        <v>66</v>
      </c>
      <c r="C31" s="255">
        <f>h26_h28死亡数!AP32</f>
        <v>0</v>
      </c>
      <c r="D31" s="250">
        <f t="shared" si="16"/>
        <v>0</v>
      </c>
      <c r="E31" s="255">
        <f>h27国調人口!AP32</f>
        <v>516</v>
      </c>
      <c r="F31" s="249">
        <f t="shared" si="12"/>
        <v>0</v>
      </c>
      <c r="G31" s="249">
        <f t="shared" si="18"/>
        <v>0</v>
      </c>
      <c r="H31" s="250">
        <f t="shared" si="17"/>
        <v>99761.904761904763</v>
      </c>
      <c r="I31" s="250">
        <f t="shared" si="13"/>
        <v>0</v>
      </c>
      <c r="J31" s="251">
        <f t="shared" si="19"/>
        <v>498809.52380952379</v>
      </c>
      <c r="K31" s="251">
        <f t="shared" si="14"/>
        <v>7318081.4428604413</v>
      </c>
      <c r="L31" s="589">
        <f t="shared" si="15"/>
        <v>73.355470310295587</v>
      </c>
      <c r="N31" s="418" t="s">
        <v>159</v>
      </c>
      <c r="O31" s="237">
        <f>J19*O24</f>
        <v>431790.79573479173</v>
      </c>
      <c r="P31" s="237">
        <f>SUM(O31,P32)</f>
        <v>1413193.1356487034</v>
      </c>
      <c r="Q31" s="219"/>
    </row>
    <row r="32" spans="1:17">
      <c r="A32" s="245"/>
      <c r="B32" s="245" t="s">
        <v>67</v>
      </c>
      <c r="C32" s="255">
        <f>h26_h28死亡数!AP33</f>
        <v>0</v>
      </c>
      <c r="D32" s="250">
        <f t="shared" si="16"/>
        <v>0</v>
      </c>
      <c r="E32" s="255">
        <f>h27国調人口!AP33</f>
        <v>362</v>
      </c>
      <c r="F32" s="249">
        <f t="shared" si="12"/>
        <v>0</v>
      </c>
      <c r="G32" s="249">
        <f t="shared" si="18"/>
        <v>0</v>
      </c>
      <c r="H32" s="250">
        <f t="shared" si="17"/>
        <v>99761.904761904763</v>
      </c>
      <c r="I32" s="250">
        <f t="shared" si="13"/>
        <v>0</v>
      </c>
      <c r="J32" s="251">
        <f t="shared" si="19"/>
        <v>498809.52380952379</v>
      </c>
      <c r="K32" s="251">
        <f t="shared" si="14"/>
        <v>6819271.919050917</v>
      </c>
      <c r="L32" s="589">
        <f t="shared" si="15"/>
        <v>68.355470310295587</v>
      </c>
      <c r="N32" s="418" t="s">
        <v>160</v>
      </c>
      <c r="O32" s="237">
        <f>J20*O25</f>
        <v>396270.58169869427</v>
      </c>
      <c r="P32" s="237">
        <f>SUM(O32,P33)</f>
        <v>981402.33991391177</v>
      </c>
      <c r="Q32" s="219"/>
    </row>
    <row r="33" spans="1:17">
      <c r="A33" s="245"/>
      <c r="B33" s="245" t="s">
        <v>68</v>
      </c>
      <c r="C33" s="255">
        <f>h26_h28死亡数!AP34</f>
        <v>0</v>
      </c>
      <c r="D33" s="250">
        <f t="shared" si="16"/>
        <v>0</v>
      </c>
      <c r="E33" s="255">
        <f>h27国調人口!AP34</f>
        <v>341</v>
      </c>
      <c r="F33" s="249">
        <f t="shared" si="12"/>
        <v>0</v>
      </c>
      <c r="G33" s="249">
        <f t="shared" si="18"/>
        <v>0</v>
      </c>
      <c r="H33" s="250">
        <f t="shared" si="17"/>
        <v>99761.904761904763</v>
      </c>
      <c r="I33" s="250">
        <f t="shared" si="13"/>
        <v>0</v>
      </c>
      <c r="J33" s="251">
        <f t="shared" si="19"/>
        <v>498809.52380952379</v>
      </c>
      <c r="K33" s="251">
        <f t="shared" si="14"/>
        <v>6320462.3952413928</v>
      </c>
      <c r="L33" s="589">
        <f t="shared" si="15"/>
        <v>63.35547031029558</v>
      </c>
      <c r="N33" s="418" t="s">
        <v>1022</v>
      </c>
      <c r="O33" s="237">
        <f>J21*O26</f>
        <v>284042.50074343808</v>
      </c>
      <c r="P33" s="237">
        <f t="shared" ref="P33:P34" si="20">SUM(O33,P34)</f>
        <v>585131.7582152175</v>
      </c>
      <c r="Q33" s="219"/>
    </row>
    <row r="34" spans="1:17">
      <c r="A34" s="245"/>
      <c r="B34" s="245" t="s">
        <v>69</v>
      </c>
      <c r="C34" s="255">
        <f>h26_h28死亡数!AP35</f>
        <v>3</v>
      </c>
      <c r="D34" s="250">
        <f t="shared" si="16"/>
        <v>1</v>
      </c>
      <c r="E34" s="255">
        <f>h27国調人口!AP35</f>
        <v>423</v>
      </c>
      <c r="F34" s="249">
        <f t="shared" si="12"/>
        <v>2.3640661938534278E-3</v>
      </c>
      <c r="G34" s="249">
        <f t="shared" si="18"/>
        <v>1.1750881316098706E-2</v>
      </c>
      <c r="H34" s="250">
        <f t="shared" si="17"/>
        <v>99761.904761904763</v>
      </c>
      <c r="I34" s="250">
        <f t="shared" si="13"/>
        <v>1172.2903027250868</v>
      </c>
      <c r="J34" s="251">
        <f t="shared" si="19"/>
        <v>495878.79805271106</v>
      </c>
      <c r="K34" s="251">
        <f t="shared" si="14"/>
        <v>5821652.8714318685</v>
      </c>
      <c r="L34" s="589">
        <f t="shared" si="15"/>
        <v>58.35547031029558</v>
      </c>
      <c r="N34" s="418" t="s">
        <v>1023</v>
      </c>
      <c r="O34" s="237">
        <f>SUM(J22:J24)*O27</f>
        <v>301089.25747177942</v>
      </c>
      <c r="P34" s="237">
        <f t="shared" si="20"/>
        <v>301089.25747177942</v>
      </c>
      <c r="Q34" s="219"/>
    </row>
    <row r="35" spans="1:17">
      <c r="A35" s="245"/>
      <c r="B35" s="245" t="s">
        <v>70</v>
      </c>
      <c r="C35" s="255">
        <f>h26_h28死亡数!AP36</f>
        <v>0</v>
      </c>
      <c r="D35" s="250">
        <f t="shared" si="16"/>
        <v>0</v>
      </c>
      <c r="E35" s="255">
        <f>h27国調人口!AP36</f>
        <v>498</v>
      </c>
      <c r="F35" s="249">
        <f t="shared" si="12"/>
        <v>0</v>
      </c>
      <c r="G35" s="249">
        <f t="shared" si="18"/>
        <v>0</v>
      </c>
      <c r="H35" s="250">
        <f t="shared" si="17"/>
        <v>98589.614459179676</v>
      </c>
      <c r="I35" s="250">
        <f t="shared" si="13"/>
        <v>0</v>
      </c>
      <c r="J35" s="251">
        <f t="shared" si="19"/>
        <v>492948.0722958984</v>
      </c>
      <c r="K35" s="251">
        <f t="shared" si="14"/>
        <v>5325774.0733791571</v>
      </c>
      <c r="L35" s="589">
        <f t="shared" si="15"/>
        <v>54.019625724211103</v>
      </c>
      <c r="N35" s="219" t="s">
        <v>165</v>
      </c>
      <c r="Q35" s="219"/>
    </row>
    <row r="36" spans="1:17">
      <c r="A36" s="245"/>
      <c r="B36" s="245" t="s">
        <v>71</v>
      </c>
      <c r="C36" s="255">
        <f>h26_h28死亡数!AP37</f>
        <v>0</v>
      </c>
      <c r="D36" s="250">
        <f t="shared" si="16"/>
        <v>0</v>
      </c>
      <c r="E36" s="255">
        <f>h27国調人口!AP37</f>
        <v>702</v>
      </c>
      <c r="F36" s="249">
        <f t="shared" si="12"/>
        <v>0</v>
      </c>
      <c r="G36" s="249">
        <f t="shared" si="18"/>
        <v>0</v>
      </c>
      <c r="H36" s="250">
        <f t="shared" si="17"/>
        <v>98589.614459179676</v>
      </c>
      <c r="I36" s="250">
        <f t="shared" si="13"/>
        <v>0</v>
      </c>
      <c r="J36" s="251">
        <f t="shared" si="19"/>
        <v>492948.0722958984</v>
      </c>
      <c r="K36" s="251">
        <f t="shared" si="14"/>
        <v>4832826.0010832585</v>
      </c>
      <c r="L36" s="589">
        <f t="shared" si="15"/>
        <v>49.019625724211096</v>
      </c>
      <c r="N36" s="256" t="s">
        <v>158</v>
      </c>
      <c r="O36" s="237" t="s">
        <v>97</v>
      </c>
      <c r="P36" s="237" t="s">
        <v>98</v>
      </c>
      <c r="Q36" s="219"/>
    </row>
    <row r="37" spans="1:17">
      <c r="A37" s="245"/>
      <c r="B37" s="245" t="s">
        <v>72</v>
      </c>
      <c r="C37" s="255">
        <f>h26_h28死亡数!AP38</f>
        <v>1</v>
      </c>
      <c r="D37" s="250">
        <f t="shared" si="16"/>
        <v>0.33333333333333331</v>
      </c>
      <c r="E37" s="255">
        <f>h27国調人口!AP38</f>
        <v>619</v>
      </c>
      <c r="F37" s="249">
        <f t="shared" si="12"/>
        <v>5.3850296176628971E-4</v>
      </c>
      <c r="G37" s="249">
        <f t="shared" si="18"/>
        <v>2.6888948642108095E-3</v>
      </c>
      <c r="H37" s="250">
        <f t="shared" si="17"/>
        <v>98589.614459179676</v>
      </c>
      <c r="I37" s="250">
        <f t="shared" si="13"/>
        <v>265.09710798380547</v>
      </c>
      <c r="J37" s="251">
        <f t="shared" si="19"/>
        <v>492285.32952593884</v>
      </c>
      <c r="K37" s="251">
        <f t="shared" si="14"/>
        <v>4339877.92878736</v>
      </c>
      <c r="L37" s="589">
        <f t="shared" si="15"/>
        <v>44.019625724211096</v>
      </c>
      <c r="N37" s="418" t="s">
        <v>159</v>
      </c>
      <c r="O37" s="237">
        <f>J41*P24</f>
        <v>468740.42416994652</v>
      </c>
      <c r="P37" s="237">
        <f>SUM(O37,P38)</f>
        <v>1708287.7757199178</v>
      </c>
      <c r="Q37" s="219"/>
    </row>
    <row r="38" spans="1:17">
      <c r="A38" s="245"/>
      <c r="B38" s="245" t="s">
        <v>73</v>
      </c>
      <c r="C38" s="255">
        <f>h26_h28死亡数!AP39</f>
        <v>3</v>
      </c>
      <c r="D38" s="250">
        <f t="shared" si="16"/>
        <v>1</v>
      </c>
      <c r="E38" s="255">
        <f>h27国調人口!AP39</f>
        <v>705</v>
      </c>
      <c r="F38" s="249">
        <f t="shared" si="12"/>
        <v>1.4184397163120568E-3</v>
      </c>
      <c r="G38" s="249">
        <f t="shared" si="18"/>
        <v>7.0671378091872799E-3</v>
      </c>
      <c r="H38" s="250">
        <f t="shared" si="17"/>
        <v>98324.517351195871</v>
      </c>
      <c r="I38" s="250">
        <f t="shared" si="13"/>
        <v>694.87291414273204</v>
      </c>
      <c r="J38" s="251">
        <f t="shared" si="19"/>
        <v>489885.40447062254</v>
      </c>
      <c r="K38" s="251">
        <f t="shared" si="14"/>
        <v>3847592.5992614212</v>
      </c>
      <c r="L38" s="589">
        <f t="shared" si="15"/>
        <v>39.131568635303601</v>
      </c>
      <c r="N38" s="418" t="s">
        <v>160</v>
      </c>
      <c r="O38" s="237">
        <f>J42*P25</f>
        <v>447495.48168812774</v>
      </c>
      <c r="P38" s="237">
        <f>SUM(O38,P39)</f>
        <v>1239547.3515499714</v>
      </c>
      <c r="Q38" s="219"/>
    </row>
    <row r="39" spans="1:17">
      <c r="A39" s="245"/>
      <c r="B39" s="245" t="s">
        <v>74</v>
      </c>
      <c r="C39" s="255">
        <f>h26_h28死亡数!AP40</f>
        <v>3</v>
      </c>
      <c r="D39" s="250">
        <f t="shared" si="16"/>
        <v>1</v>
      </c>
      <c r="E39" s="255">
        <f>h27国調人口!AP40</f>
        <v>701</v>
      </c>
      <c r="F39" s="249">
        <f t="shared" si="12"/>
        <v>1.4265335235378032E-3</v>
      </c>
      <c r="G39" s="249">
        <f t="shared" si="18"/>
        <v>7.1073205401563609E-3</v>
      </c>
      <c r="H39" s="250">
        <f t="shared" si="17"/>
        <v>97629.644437053139</v>
      </c>
      <c r="I39" s="250">
        <f t="shared" si="13"/>
        <v>693.88517723562836</v>
      </c>
      <c r="J39" s="251">
        <f t="shared" si="19"/>
        <v>486413.50924217666</v>
      </c>
      <c r="K39" s="251">
        <f t="shared" si="14"/>
        <v>3357707.1947907987</v>
      </c>
      <c r="L39" s="589">
        <f t="shared" si="15"/>
        <v>34.39229154373993</v>
      </c>
      <c r="N39" s="418" t="s">
        <v>1022</v>
      </c>
      <c r="O39" s="237">
        <f>J43*P26</f>
        <v>407082.26907918637</v>
      </c>
      <c r="P39" s="237">
        <f t="shared" ref="P39:P40" si="21">SUM(O39,P40)</f>
        <v>792051.86986184376</v>
      </c>
    </row>
    <row r="40" spans="1:17">
      <c r="A40" s="245"/>
      <c r="B40" s="245" t="s">
        <v>75</v>
      </c>
      <c r="C40" s="255">
        <f>h26_h28死亡数!AP41</f>
        <v>7</v>
      </c>
      <c r="D40" s="250">
        <f t="shared" si="16"/>
        <v>2.3333333333333335</v>
      </c>
      <c r="E40" s="255">
        <f>h27国調人口!AP41</f>
        <v>809</v>
      </c>
      <c r="F40" s="249">
        <f t="shared" si="12"/>
        <v>2.8842192006592504E-3</v>
      </c>
      <c r="G40" s="249">
        <f t="shared" si="18"/>
        <v>1.4317856412354264E-2</v>
      </c>
      <c r="H40" s="250">
        <f t="shared" si="17"/>
        <v>96935.759259817511</v>
      </c>
      <c r="I40" s="250">
        <f t="shared" si="13"/>
        <v>1387.9122823046055</v>
      </c>
      <c r="J40" s="251">
        <f t="shared" si="19"/>
        <v>481209.01559332607</v>
      </c>
      <c r="K40" s="251">
        <f t="shared" si="14"/>
        <v>2871293.6855486222</v>
      </c>
      <c r="L40" s="589">
        <f t="shared" si="15"/>
        <v>29.620582821791039</v>
      </c>
      <c r="N40" s="418" t="s">
        <v>1023</v>
      </c>
      <c r="O40" s="237">
        <f>SUM(J44:J46)*P27</f>
        <v>384969.60078265733</v>
      </c>
      <c r="P40" s="237">
        <f t="shared" si="21"/>
        <v>384969.60078265733</v>
      </c>
    </row>
    <row r="41" spans="1:17">
      <c r="A41" s="245"/>
      <c r="B41" s="245" t="s">
        <v>76</v>
      </c>
      <c r="C41" s="255">
        <f>h26_h28死亡数!AP42</f>
        <v>14</v>
      </c>
      <c r="D41" s="250">
        <f t="shared" si="16"/>
        <v>4.666666666666667</v>
      </c>
      <c r="E41" s="255">
        <f>h27国調人口!AP42</f>
        <v>917</v>
      </c>
      <c r="F41" s="249">
        <f t="shared" si="12"/>
        <v>5.0890585241730284E-3</v>
      </c>
      <c r="G41" s="249">
        <f t="shared" si="18"/>
        <v>2.5125628140703519E-2</v>
      </c>
      <c r="H41" s="250">
        <f t="shared" si="17"/>
        <v>95547.846977512905</v>
      </c>
      <c r="I41" s="250">
        <f t="shared" si="13"/>
        <v>2400.6996728018275</v>
      </c>
      <c r="J41" s="251">
        <f t="shared" si="19"/>
        <v>471737.48570555996</v>
      </c>
      <c r="K41" s="251">
        <f t="shared" si="14"/>
        <v>2390084.669955296</v>
      </c>
      <c r="L41" s="589">
        <f t="shared" si="15"/>
        <v>25.014531939351812</v>
      </c>
      <c r="N41" s="219" t="s">
        <v>166</v>
      </c>
    </row>
    <row r="42" spans="1:17">
      <c r="A42" s="245"/>
      <c r="B42" s="245" t="s">
        <v>77</v>
      </c>
      <c r="C42" s="255">
        <f>h26_h28死亡数!AP43</f>
        <v>14</v>
      </c>
      <c r="D42" s="250">
        <f t="shared" si="16"/>
        <v>4.666666666666667</v>
      </c>
      <c r="E42" s="255">
        <f>h27国調人口!AP43</f>
        <v>796</v>
      </c>
      <c r="F42" s="249">
        <f t="shared" si="12"/>
        <v>5.8626465661641546E-3</v>
      </c>
      <c r="G42" s="249">
        <f t="shared" si="18"/>
        <v>2.8889806025588115E-2</v>
      </c>
      <c r="H42" s="250">
        <f t="shared" si="17"/>
        <v>93147.147304711078</v>
      </c>
      <c r="I42" s="250">
        <f t="shared" si="13"/>
        <v>2691.0030174699787</v>
      </c>
      <c r="J42" s="251">
        <f t="shared" si="19"/>
        <v>459008.22897988046</v>
      </c>
      <c r="K42" s="251">
        <f t="shared" si="14"/>
        <v>1918347.1842497361</v>
      </c>
      <c r="L42" s="589">
        <f t="shared" si="15"/>
        <v>20.594803381087683</v>
      </c>
      <c r="N42" s="420"/>
      <c r="O42" s="256" t="s">
        <v>122</v>
      </c>
      <c r="P42" s="256" t="s">
        <v>123</v>
      </c>
    </row>
    <row r="43" spans="1:17">
      <c r="A43" s="245"/>
      <c r="B43" s="245" t="s">
        <v>78</v>
      </c>
      <c r="C43" s="255">
        <f>h26_h28死亡数!AP44</f>
        <v>40</v>
      </c>
      <c r="D43" s="250">
        <f t="shared" si="16"/>
        <v>13.333333333333334</v>
      </c>
      <c r="E43" s="255">
        <f>h27国調人口!AP44</f>
        <v>757</v>
      </c>
      <c r="F43" s="249">
        <f t="shared" si="12"/>
        <v>1.7613386173491855E-2</v>
      </c>
      <c r="G43" s="249">
        <f t="shared" si="18"/>
        <v>8.4352593842260654E-2</v>
      </c>
      <c r="H43" s="250">
        <f t="shared" si="17"/>
        <v>90456.144287241099</v>
      </c>
      <c r="I43" s="250">
        <f t="shared" si="13"/>
        <v>7630.2103995985817</v>
      </c>
      <c r="J43" s="251">
        <f t="shared" si="19"/>
        <v>433205.19543720904</v>
      </c>
      <c r="K43" s="251">
        <f t="shared" si="14"/>
        <v>1459338.9552698557</v>
      </c>
      <c r="L43" s="589">
        <f t="shared" si="15"/>
        <v>16.133110324001468</v>
      </c>
      <c r="N43" s="256" t="s">
        <v>167</v>
      </c>
      <c r="O43" s="257">
        <f>L19</f>
        <v>20.082361929263673</v>
      </c>
      <c r="P43" s="257">
        <f>L41</f>
        <v>25.014531939351812</v>
      </c>
      <c r="Q43" s="222" t="s">
        <v>168</v>
      </c>
    </row>
    <row r="44" spans="1:17">
      <c r="A44" s="245"/>
      <c r="B44" s="245" t="s">
        <v>79</v>
      </c>
      <c r="C44" s="255">
        <f>h26_h28死亡数!AP45</f>
        <v>64</v>
      </c>
      <c r="D44" s="250">
        <f t="shared" si="16"/>
        <v>21.333333333333332</v>
      </c>
      <c r="E44" s="255">
        <f>h27国調人口!AP45</f>
        <v>666</v>
      </c>
      <c r="F44" s="249">
        <f t="shared" si="12"/>
        <v>3.2032032032032032E-2</v>
      </c>
      <c r="G44" s="249">
        <f t="shared" si="18"/>
        <v>0.14828544949026878</v>
      </c>
      <c r="H44" s="250">
        <f t="shared" si="17"/>
        <v>82825.933887642517</v>
      </c>
      <c r="I44" s="250">
        <f t="shared" si="13"/>
        <v>12281.880835980352</v>
      </c>
      <c r="J44" s="251">
        <f t="shared" si="19"/>
        <v>383424.96734826174</v>
      </c>
      <c r="K44" s="251">
        <f t="shared" si="14"/>
        <v>1026133.7598326466</v>
      </c>
      <c r="L44" s="589">
        <f t="shared" si="15"/>
        <v>12.389039418796628</v>
      </c>
      <c r="N44" s="256" t="s">
        <v>169</v>
      </c>
      <c r="O44" s="258">
        <f>P31/H19</f>
        <v>15.439324074126691</v>
      </c>
      <c r="P44" s="258">
        <f>P37/H41</f>
        <v>17.878872520507571</v>
      </c>
      <c r="Q44" s="222" t="s">
        <v>170</v>
      </c>
    </row>
    <row r="45" spans="1:17">
      <c r="A45" s="245"/>
      <c r="B45" s="245" t="s">
        <v>80</v>
      </c>
      <c r="C45" s="255">
        <f>h26_h28死亡数!AP46</f>
        <v>86</v>
      </c>
      <c r="D45" s="250">
        <f t="shared" si="16"/>
        <v>28.666666666666668</v>
      </c>
      <c r="E45" s="255">
        <f>h27国調人口!AP46</f>
        <v>521</v>
      </c>
      <c r="F45" s="249">
        <f t="shared" si="12"/>
        <v>5.5022392834293027E-2</v>
      </c>
      <c r="G45" s="249">
        <f t="shared" si="18"/>
        <v>0.24184476940382449</v>
      </c>
      <c r="H45" s="250">
        <f t="shared" si="17"/>
        <v>70544.053051662166</v>
      </c>
      <c r="I45" s="250">
        <f t="shared" si="13"/>
        <v>17060.710243090398</v>
      </c>
      <c r="J45" s="251">
        <f t="shared" si="19"/>
        <v>310068.48965058482</v>
      </c>
      <c r="K45" s="251">
        <f t="shared" si="14"/>
        <v>642708.79248438485</v>
      </c>
      <c r="L45" s="589">
        <f t="shared" si="15"/>
        <v>9.110743778978847</v>
      </c>
      <c r="N45" s="256" t="s">
        <v>171</v>
      </c>
      <c r="O45" s="257">
        <f>O43-O44</f>
        <v>4.6430378551369813</v>
      </c>
      <c r="P45" s="257">
        <f>P43-P44</f>
        <v>7.1356594188442415</v>
      </c>
      <c r="Q45" s="222" t="s">
        <v>172</v>
      </c>
    </row>
    <row r="46" spans="1:17">
      <c r="A46" s="245"/>
      <c r="B46" s="245" t="s">
        <v>100</v>
      </c>
      <c r="C46" s="531">
        <f>h26_h28死亡数!AP47</f>
        <v>205</v>
      </c>
      <c r="D46" s="234">
        <f t="shared" si="16"/>
        <v>68.333333333333329</v>
      </c>
      <c r="E46" s="255">
        <f>h27国調人口!AP47</f>
        <v>425</v>
      </c>
      <c r="F46" s="249">
        <f t="shared" si="12"/>
        <v>0.16078431372549018</v>
      </c>
      <c r="G46" s="249">
        <f t="shared" si="18"/>
        <v>0.57342657342657344</v>
      </c>
      <c r="H46" s="250">
        <f t="shared" si="17"/>
        <v>53483.342808571768</v>
      </c>
      <c r="I46" s="250">
        <f t="shared" si="13"/>
        <v>53483.342808571768</v>
      </c>
      <c r="J46" s="251">
        <f>I46/F46</f>
        <v>332640.30283380003</v>
      </c>
      <c r="K46" s="251">
        <f>J46</f>
        <v>332640.30283380003</v>
      </c>
      <c r="L46" s="589">
        <f t="shared" si="15"/>
        <v>6.2195121951219514</v>
      </c>
      <c r="N46" s="256" t="s">
        <v>173</v>
      </c>
      <c r="O46" s="257">
        <f>L5</f>
        <v>82.005215542067106</v>
      </c>
      <c r="P46" s="257">
        <f>L27</f>
        <v>88.146290619080602</v>
      </c>
      <c r="Q46" s="222" t="s">
        <v>174</v>
      </c>
    </row>
    <row r="47" spans="1:17">
      <c r="A47" s="229"/>
      <c r="B47" s="265" t="s">
        <v>101</v>
      </c>
      <c r="C47" s="234">
        <f>SUM(C27:C46)</f>
        <v>441</v>
      </c>
      <c r="D47" s="234">
        <f>SUM(D27:D46)</f>
        <v>147</v>
      </c>
      <c r="E47" s="266">
        <f>SUM(E27:E46)</f>
        <v>10992</v>
      </c>
      <c r="F47" s="267"/>
      <c r="G47" s="267"/>
      <c r="H47" s="266"/>
      <c r="I47" s="265"/>
      <c r="J47" s="268"/>
      <c r="K47" s="268"/>
      <c r="L47" s="257"/>
      <c r="N47" s="256" t="s">
        <v>175</v>
      </c>
      <c r="O47" s="257">
        <f>O46-O45</f>
        <v>77.362177686930124</v>
      </c>
      <c r="P47" s="257">
        <f>P46-P45</f>
        <v>81.010631200236361</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21"/>
      <c r="F51" s="220"/>
      <c r="G51" s="219"/>
      <c r="H51" s="222"/>
      <c r="I51" s="222"/>
      <c r="J51" s="223"/>
      <c r="L51" s="259"/>
    </row>
    <row r="52" spans="1:12">
      <c r="A52" s="219" t="s">
        <v>104</v>
      </c>
      <c r="B52" s="219" t="s">
        <v>1067</v>
      </c>
      <c r="C52" s="260">
        <f>h26_28出生!F32</f>
        <v>429</v>
      </c>
      <c r="D52" s="260">
        <f>h26_28出生!G32</f>
        <v>420</v>
      </c>
      <c r="E52" s="221"/>
      <c r="F52" s="220"/>
      <c r="G52" s="219"/>
      <c r="H52" s="222"/>
      <c r="I52" s="222"/>
      <c r="J52" s="223"/>
      <c r="L52" s="259"/>
    </row>
    <row r="53" spans="1:12">
      <c r="A53" s="219" t="s">
        <v>105</v>
      </c>
      <c r="C53" s="261">
        <f>C51/C52</f>
        <v>0</v>
      </c>
      <c r="D53" s="261">
        <f>D51/D52</f>
        <v>2.3809523809523812E-3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132</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h27_29自立率1!AR7</f>
        <v>14199</v>
      </c>
      <c r="P3" s="243">
        <f>h27_29自立率1!AS7</f>
        <v>18608</v>
      </c>
      <c r="Q3" s="244">
        <f>SUM(O3:P3)</f>
        <v>32807</v>
      </c>
    </row>
    <row r="4" spans="1:17">
      <c r="A4" s="229"/>
      <c r="B4" s="229"/>
      <c r="C4" s="532" t="s">
        <v>1063</v>
      </c>
      <c r="D4" s="533" t="s">
        <v>1064</v>
      </c>
      <c r="E4" s="232" t="s">
        <v>410</v>
      </c>
      <c r="F4" s="233"/>
      <c r="G4" s="233"/>
      <c r="H4" s="234"/>
      <c r="I4" s="229"/>
      <c r="J4" s="235" t="s">
        <v>97</v>
      </c>
      <c r="K4" s="235" t="s">
        <v>98</v>
      </c>
      <c r="L4" s="588"/>
      <c r="N4" s="418" t="s">
        <v>160</v>
      </c>
      <c r="O4" s="243">
        <f>h27_29自立率1!AR8</f>
        <v>19250</v>
      </c>
      <c r="P4" s="243">
        <f>h27_29自立率1!AS8</f>
        <v>21208</v>
      </c>
      <c r="Q4" s="244">
        <f>SUM(O4:P4)</f>
        <v>40458</v>
      </c>
    </row>
    <row r="5" spans="1:17">
      <c r="A5" s="225" t="s">
        <v>99</v>
      </c>
      <c r="B5" s="225" t="s">
        <v>85</v>
      </c>
      <c r="C5" s="272">
        <f>h26_h28死亡数!M4</f>
        <v>21</v>
      </c>
      <c r="D5" s="239">
        <f>SUM(C5:C5)/3</f>
        <v>7</v>
      </c>
      <c r="E5" s="254">
        <f>h27国調人口!M4</f>
        <v>2245</v>
      </c>
      <c r="F5" s="227">
        <f t="shared" ref="F5:F24" si="0">D5/E5</f>
        <v>3.1180400890868597E-3</v>
      </c>
      <c r="G5" s="241">
        <f>C53</f>
        <v>4.3209876543209874E-2</v>
      </c>
      <c r="H5" s="226">
        <v>100000</v>
      </c>
      <c r="I5" s="226">
        <f t="shared" ref="I5:I24" si="1">H5-H6</f>
        <v>4320.987654320983</v>
      </c>
      <c r="J5" s="242">
        <f>H6+I5/2</f>
        <v>97839.506172839509</v>
      </c>
      <c r="K5" s="242">
        <f t="shared" ref="K5:K23" si="2">J5+K6</f>
        <v>7698834.9439734956</v>
      </c>
      <c r="L5" s="587">
        <f t="shared" ref="L5:L24" si="3">K5/H5</f>
        <v>76.988349439734961</v>
      </c>
      <c r="N5" s="418" t="s">
        <v>1022</v>
      </c>
      <c r="O5" s="243">
        <f>h27_29自立率1!AR9</f>
        <v>15264</v>
      </c>
      <c r="P5" s="243">
        <f>h27_29自立率1!AS9</f>
        <v>18108</v>
      </c>
      <c r="Q5" s="244">
        <f>SUM(O5:P5)</f>
        <v>33372</v>
      </c>
    </row>
    <row r="6" spans="1:17">
      <c r="A6" s="245"/>
      <c r="B6" s="245" t="s">
        <v>86</v>
      </c>
      <c r="C6" s="273">
        <f>h26_h28死亡数!M5</f>
        <v>6</v>
      </c>
      <c r="D6" s="247">
        <f t="shared" ref="D6:D24" si="4">SUM(C6:C6)/3</f>
        <v>2</v>
      </c>
      <c r="E6" s="255">
        <f>h27国調人口!M5</f>
        <v>9798</v>
      </c>
      <c r="F6" s="249">
        <f t="shared" si="0"/>
        <v>2.0412329046744235E-4</v>
      </c>
      <c r="G6" s="249">
        <f>F6*4/(1+2*F6)</f>
        <v>8.1615996735360131E-4</v>
      </c>
      <c r="H6" s="250">
        <f t="shared" ref="H6:H24" si="5">(1-G5)*H5</f>
        <v>95679.012345679017</v>
      </c>
      <c r="I6" s="250">
        <f t="shared" si="1"/>
        <v>78.089379592478508</v>
      </c>
      <c r="J6" s="251">
        <f>(H7+I6/2)*4</f>
        <v>382559.87062353111</v>
      </c>
      <c r="K6" s="251">
        <f t="shared" si="2"/>
        <v>7600995.4378006561</v>
      </c>
      <c r="L6" s="589">
        <f t="shared" si="3"/>
        <v>79.442661995077827</v>
      </c>
      <c r="N6" s="418" t="s">
        <v>1023</v>
      </c>
      <c r="O6" s="243">
        <f>h27_29自立率1!AR10</f>
        <v>11001</v>
      </c>
      <c r="P6" s="243">
        <f>h27_29自立率1!AS10</f>
        <v>14092</v>
      </c>
      <c r="Q6" s="244">
        <f>SUM(O6:P6)</f>
        <v>25093</v>
      </c>
    </row>
    <row r="7" spans="1:17">
      <c r="A7" s="245"/>
      <c r="B7" s="245" t="s">
        <v>84</v>
      </c>
      <c r="C7" s="273">
        <f>h26_h28死亡数!M6</f>
        <v>6</v>
      </c>
      <c r="D7" s="247">
        <f t="shared" si="4"/>
        <v>2</v>
      </c>
      <c r="E7" s="255">
        <f>h27国調人口!M6</f>
        <v>12872</v>
      </c>
      <c r="F7" s="249">
        <f t="shared" si="0"/>
        <v>1.5537600994406463E-4</v>
      </c>
      <c r="G7" s="249">
        <f t="shared" ref="G7:G24" si="6">F7*5/(1+2.5*F7)</f>
        <v>7.7657839558903461E-4</v>
      </c>
      <c r="H7" s="250">
        <f t="shared" si="5"/>
        <v>95600.922966086539</v>
      </c>
      <c r="I7" s="250">
        <f t="shared" si="1"/>
        <v>74.241611373843625</v>
      </c>
      <c r="J7" s="251">
        <f t="shared" ref="J7:J23" si="7">(H8+I7/2)*5</f>
        <v>477819.01080199808</v>
      </c>
      <c r="K7" s="251">
        <f t="shared" si="2"/>
        <v>7218435.5671771253</v>
      </c>
      <c r="L7" s="589">
        <f t="shared" si="3"/>
        <v>75.50591922358106</v>
      </c>
      <c r="N7" s="418" t="s">
        <v>62</v>
      </c>
      <c r="O7" s="237">
        <f>SUM(O3:O6)</f>
        <v>59714</v>
      </c>
      <c r="P7" s="237">
        <f t="shared" ref="P7:Q7" si="8">SUM(P3:P6)</f>
        <v>72016</v>
      </c>
      <c r="Q7" s="237">
        <f t="shared" si="8"/>
        <v>131730</v>
      </c>
    </row>
    <row r="8" spans="1:17">
      <c r="A8" s="245"/>
      <c r="B8" s="245" t="s">
        <v>65</v>
      </c>
      <c r="C8" s="273">
        <f>h26_h28死亡数!M7</f>
        <v>3</v>
      </c>
      <c r="D8" s="247">
        <f t="shared" si="4"/>
        <v>1</v>
      </c>
      <c r="E8" s="255">
        <f>h27国調人口!M7</f>
        <v>13644</v>
      </c>
      <c r="F8" s="249">
        <f t="shared" si="0"/>
        <v>7.32922896511287E-5</v>
      </c>
      <c r="G8" s="249">
        <f t="shared" si="6"/>
        <v>3.6639431356025353E-4</v>
      </c>
      <c r="H8" s="250">
        <f t="shared" si="5"/>
        <v>95526.681354712695</v>
      </c>
      <c r="I8" s="250">
        <f t="shared" si="1"/>
        <v>35.000432841639849</v>
      </c>
      <c r="J8" s="251">
        <f t="shared" si="7"/>
        <v>477545.90569145931</v>
      </c>
      <c r="K8" s="251">
        <f t="shared" si="2"/>
        <v>6740616.5563751273</v>
      </c>
      <c r="L8" s="589">
        <f t="shared" si="3"/>
        <v>70.562658105390014</v>
      </c>
      <c r="N8" s="479" t="s">
        <v>161</v>
      </c>
      <c r="O8" s="479"/>
      <c r="P8" s="479"/>
      <c r="Q8" s="479"/>
    </row>
    <row r="9" spans="1:17">
      <c r="A9" s="245"/>
      <c r="B9" s="245" t="s">
        <v>66</v>
      </c>
      <c r="C9" s="273">
        <f>h26_h28死亡数!M8</f>
        <v>12</v>
      </c>
      <c r="D9" s="247">
        <f t="shared" si="4"/>
        <v>4</v>
      </c>
      <c r="E9" s="255">
        <f>h27国調人口!M8</f>
        <v>14543</v>
      </c>
      <c r="F9" s="249">
        <f t="shared" si="0"/>
        <v>2.7504641408237639E-4</v>
      </c>
      <c r="G9" s="249">
        <f t="shared" si="6"/>
        <v>1.374287088572803E-3</v>
      </c>
      <c r="H9" s="250">
        <f t="shared" si="5"/>
        <v>95491.680921871055</v>
      </c>
      <c r="I9" s="250">
        <f t="shared" si="1"/>
        <v>131.2329841570463</v>
      </c>
      <c r="J9" s="251">
        <f t="shared" si="7"/>
        <v>477130.32214896264</v>
      </c>
      <c r="K9" s="251">
        <f t="shared" si="2"/>
        <v>6263070.6506836684</v>
      </c>
      <c r="L9" s="589">
        <f t="shared" si="3"/>
        <v>65.587605016692066</v>
      </c>
      <c r="N9" s="418" t="s">
        <v>158</v>
      </c>
      <c r="O9" s="237" t="s">
        <v>122</v>
      </c>
      <c r="P9" s="237" t="s">
        <v>123</v>
      </c>
      <c r="Q9" s="237" t="s">
        <v>62</v>
      </c>
    </row>
    <row r="10" spans="1:17">
      <c r="A10" s="245"/>
      <c r="B10" s="245" t="s">
        <v>67</v>
      </c>
      <c r="C10" s="273">
        <f>h26_h28死亡数!M9</f>
        <v>36</v>
      </c>
      <c r="D10" s="247">
        <f t="shared" si="4"/>
        <v>12</v>
      </c>
      <c r="E10" s="255">
        <f>h27国調人口!M9</f>
        <v>13112</v>
      </c>
      <c r="F10" s="249">
        <f t="shared" si="0"/>
        <v>9.1519219035997561E-4</v>
      </c>
      <c r="G10" s="249">
        <f t="shared" si="6"/>
        <v>4.5655151422918884E-3</v>
      </c>
      <c r="H10" s="250">
        <f t="shared" si="5"/>
        <v>95360.447937714009</v>
      </c>
      <c r="I10" s="250">
        <f t="shared" si="1"/>
        <v>435.36956903536338</v>
      </c>
      <c r="J10" s="251">
        <f t="shared" si="7"/>
        <v>475713.81576598162</v>
      </c>
      <c r="K10" s="251">
        <f t="shared" si="2"/>
        <v>5785940.3285347056</v>
      </c>
      <c r="L10" s="589">
        <f t="shared" si="3"/>
        <v>60.674424813040645</v>
      </c>
      <c r="N10" s="418" t="s">
        <v>159</v>
      </c>
      <c r="O10" s="243">
        <f>h27_29自立率1!AR21</f>
        <v>494</v>
      </c>
      <c r="P10" s="243">
        <f>h27_29自立率1!AS21</f>
        <v>246</v>
      </c>
      <c r="Q10" s="244">
        <f>SUM(O10:P10)</f>
        <v>740</v>
      </c>
    </row>
    <row r="11" spans="1:17">
      <c r="A11" s="245"/>
      <c r="B11" s="245" t="s">
        <v>68</v>
      </c>
      <c r="C11" s="273">
        <f>h26_h28死亡数!M10</f>
        <v>27</v>
      </c>
      <c r="D11" s="247">
        <f t="shared" si="4"/>
        <v>9</v>
      </c>
      <c r="E11" s="255">
        <f>h27国調人口!M10</f>
        <v>14109</v>
      </c>
      <c r="F11" s="249">
        <f t="shared" si="0"/>
        <v>6.3789070805868591E-4</v>
      </c>
      <c r="G11" s="249">
        <f t="shared" si="6"/>
        <v>3.1843753317057637E-3</v>
      </c>
      <c r="H11" s="250">
        <f t="shared" si="5"/>
        <v>94925.078368678645</v>
      </c>
      <c r="I11" s="250">
        <f t="shared" si="1"/>
        <v>302.2770779174607</v>
      </c>
      <c r="J11" s="251">
        <f t="shared" si="7"/>
        <v>473869.69914859964</v>
      </c>
      <c r="K11" s="251">
        <f t="shared" si="2"/>
        <v>5310226.512768724</v>
      </c>
      <c r="L11" s="589">
        <f t="shared" si="3"/>
        <v>55.941239175430368</v>
      </c>
      <c r="N11" s="418" t="s">
        <v>160</v>
      </c>
      <c r="O11" s="243">
        <f>h27_29自立率1!AR22</f>
        <v>671</v>
      </c>
      <c r="P11" s="243">
        <f>h27_29自立率1!AS22</f>
        <v>461</v>
      </c>
      <c r="Q11" s="244">
        <f>SUM(O11:P11)</f>
        <v>1132</v>
      </c>
    </row>
    <row r="12" spans="1:17">
      <c r="A12" s="245"/>
      <c r="B12" s="245" t="s">
        <v>69</v>
      </c>
      <c r="C12" s="273">
        <f>h26_h28死亡数!M11</f>
        <v>26</v>
      </c>
      <c r="D12" s="247">
        <f t="shared" si="4"/>
        <v>8.6666666666666661</v>
      </c>
      <c r="E12" s="255">
        <f>h27国調人口!M11</f>
        <v>15235</v>
      </c>
      <c r="F12" s="249">
        <f t="shared" si="0"/>
        <v>5.6886555081500927E-4</v>
      </c>
      <c r="G12" s="249">
        <f t="shared" si="6"/>
        <v>2.8402883985143104E-3</v>
      </c>
      <c r="H12" s="250">
        <f t="shared" si="5"/>
        <v>94622.801290761185</v>
      </c>
      <c r="I12" s="250">
        <f t="shared" si="1"/>
        <v>268.75604474107968</v>
      </c>
      <c r="J12" s="251">
        <f t="shared" si="7"/>
        <v>472442.11634195322</v>
      </c>
      <c r="K12" s="251">
        <f t="shared" si="2"/>
        <v>4836356.813620124</v>
      </c>
      <c r="L12" s="589">
        <f t="shared" si="3"/>
        <v>51.111959777630659</v>
      </c>
      <c r="N12" s="418" t="s">
        <v>1022</v>
      </c>
      <c r="O12" s="243">
        <f>h27_29自立率1!AR23</f>
        <v>2097</v>
      </c>
      <c r="P12" s="243">
        <f>h27_29自立率1!AS23</f>
        <v>878</v>
      </c>
      <c r="Q12" s="244">
        <f>SUM(O12:P12)</f>
        <v>2975</v>
      </c>
    </row>
    <row r="13" spans="1:17">
      <c r="A13" s="245"/>
      <c r="B13" s="245" t="s">
        <v>70</v>
      </c>
      <c r="C13" s="273">
        <f>h26_h28死亡数!M12</f>
        <v>35</v>
      </c>
      <c r="D13" s="247">
        <f t="shared" si="4"/>
        <v>11.666666666666666</v>
      </c>
      <c r="E13" s="255">
        <f>h27国調人口!M12</f>
        <v>17568</v>
      </c>
      <c r="F13" s="249">
        <f t="shared" si="0"/>
        <v>6.6408621736490584E-4</v>
      </c>
      <c r="G13" s="249">
        <f t="shared" si="6"/>
        <v>3.3149275925101578E-3</v>
      </c>
      <c r="H13" s="250">
        <f t="shared" si="5"/>
        <v>94354.045246020105</v>
      </c>
      <c r="I13" s="250">
        <f t="shared" si="1"/>
        <v>312.77682805099175</v>
      </c>
      <c r="J13" s="251">
        <f t="shared" si="7"/>
        <v>470988.28415997303</v>
      </c>
      <c r="K13" s="251">
        <f t="shared" si="2"/>
        <v>4363914.6972781708</v>
      </c>
      <c r="L13" s="589">
        <f t="shared" si="3"/>
        <v>46.250425044306645</v>
      </c>
      <c r="N13" s="418" t="s">
        <v>1023</v>
      </c>
      <c r="O13" s="243">
        <f>h27_29自立率1!AR24</f>
        <v>6417</v>
      </c>
      <c r="P13" s="243">
        <f>h27_29自立率1!AS24</f>
        <v>6472</v>
      </c>
      <c r="Q13" s="244">
        <f>SUM(O13:P13)</f>
        <v>12889</v>
      </c>
    </row>
    <row r="14" spans="1:17">
      <c r="A14" s="245"/>
      <c r="B14" s="245" t="s">
        <v>71</v>
      </c>
      <c r="C14" s="273">
        <f>h26_h28死亡数!M13</f>
        <v>75</v>
      </c>
      <c r="D14" s="247">
        <f t="shared" si="4"/>
        <v>25</v>
      </c>
      <c r="E14" s="255">
        <f>h27国調人口!M13</f>
        <v>21699</v>
      </c>
      <c r="F14" s="249">
        <f t="shared" si="0"/>
        <v>1.1521268261210193E-3</v>
      </c>
      <c r="G14" s="249">
        <f t="shared" si="6"/>
        <v>5.7440893320772927E-3</v>
      </c>
      <c r="H14" s="250">
        <f t="shared" si="5"/>
        <v>94041.268417969113</v>
      </c>
      <c r="I14" s="250">
        <f t="shared" si="1"/>
        <v>540.1814466946671</v>
      </c>
      <c r="J14" s="251">
        <f t="shared" si="7"/>
        <v>468855.88847310893</v>
      </c>
      <c r="K14" s="251">
        <f t="shared" si="2"/>
        <v>3892926.4131181976</v>
      </c>
      <c r="L14" s="589">
        <f t="shared" si="3"/>
        <v>41.395936896724685</v>
      </c>
      <c r="N14" s="418" t="s">
        <v>62</v>
      </c>
      <c r="O14" s="237">
        <f>SUM(O10:O13)</f>
        <v>9679</v>
      </c>
      <c r="P14" s="237">
        <f t="shared" ref="P14:Q14" si="9">SUM(P10:P13)</f>
        <v>8057</v>
      </c>
      <c r="Q14" s="237">
        <f t="shared" si="9"/>
        <v>17736</v>
      </c>
    </row>
    <row r="15" spans="1:17">
      <c r="A15" s="245"/>
      <c r="B15" s="245" t="s">
        <v>72</v>
      </c>
      <c r="C15" s="273">
        <f>h26_h28死亡数!M14</f>
        <v>96</v>
      </c>
      <c r="D15" s="247">
        <f t="shared" si="4"/>
        <v>32</v>
      </c>
      <c r="E15" s="255">
        <f>h27国調人口!M14</f>
        <v>18146</v>
      </c>
      <c r="F15" s="249">
        <f t="shared" si="0"/>
        <v>1.7634740438664169E-3</v>
      </c>
      <c r="G15" s="249">
        <f t="shared" si="6"/>
        <v>8.7786678371557115E-3</v>
      </c>
      <c r="H15" s="250">
        <f t="shared" si="5"/>
        <v>93501.086971274446</v>
      </c>
      <c r="I15" s="250">
        <f t="shared" si="1"/>
        <v>820.81498493382242</v>
      </c>
      <c r="J15" s="251">
        <f t="shared" si="7"/>
        <v>465453.39739403769</v>
      </c>
      <c r="K15" s="251">
        <f t="shared" si="2"/>
        <v>3424070.5246450887</v>
      </c>
      <c r="L15" s="589">
        <f t="shared" si="3"/>
        <v>36.620649401616447</v>
      </c>
      <c r="N15" s="479" t="s">
        <v>162</v>
      </c>
      <c r="O15" s="479"/>
      <c r="P15" s="479"/>
      <c r="Q15" s="479"/>
    </row>
    <row r="16" spans="1:17">
      <c r="A16" s="245"/>
      <c r="B16" s="245" t="s">
        <v>73</v>
      </c>
      <c r="C16" s="273">
        <f>h26_h28死亡数!M15</f>
        <v>152</v>
      </c>
      <c r="D16" s="247">
        <f t="shared" si="4"/>
        <v>50.666666666666664</v>
      </c>
      <c r="E16" s="255">
        <f>h27国調人口!M15</f>
        <v>16546</v>
      </c>
      <c r="F16" s="249">
        <f t="shared" si="0"/>
        <v>3.0621701116080422E-3</v>
      </c>
      <c r="G16" s="249">
        <f t="shared" si="6"/>
        <v>1.5194529969211081E-2</v>
      </c>
      <c r="H16" s="250">
        <f t="shared" si="5"/>
        <v>92680.271986340624</v>
      </c>
      <c r="I16" s="250">
        <f t="shared" si="1"/>
        <v>1408.2331702510855</v>
      </c>
      <c r="J16" s="251">
        <f t="shared" si="7"/>
        <v>459880.77700607537</v>
      </c>
      <c r="K16" s="251">
        <f t="shared" si="2"/>
        <v>2958617.1272510509</v>
      </c>
      <c r="L16" s="589">
        <f t="shared" si="3"/>
        <v>31.922836045270746</v>
      </c>
      <c r="N16" s="418" t="s">
        <v>158</v>
      </c>
      <c r="O16" s="237" t="s">
        <v>122</v>
      </c>
      <c r="P16" s="237" t="s">
        <v>123</v>
      </c>
      <c r="Q16" s="237" t="s">
        <v>62</v>
      </c>
    </row>
    <row r="17" spans="1:17">
      <c r="A17" s="245"/>
      <c r="B17" s="245" t="s">
        <v>74</v>
      </c>
      <c r="C17" s="273">
        <f>h26_h28死亡数!M16</f>
        <v>236</v>
      </c>
      <c r="D17" s="247">
        <f t="shared" si="4"/>
        <v>78.666666666666671</v>
      </c>
      <c r="E17" s="255">
        <f>h27国調人口!M16</f>
        <v>14852</v>
      </c>
      <c r="F17" s="249">
        <f t="shared" si="0"/>
        <v>5.2967052697728704E-3</v>
      </c>
      <c r="G17" s="249">
        <f t="shared" si="6"/>
        <v>2.6137420812475082E-2</v>
      </c>
      <c r="H17" s="250">
        <f t="shared" si="5"/>
        <v>91272.038816089538</v>
      </c>
      <c r="I17" s="250">
        <f t="shared" si="1"/>
        <v>2385.6156869486877</v>
      </c>
      <c r="J17" s="251">
        <f t="shared" si="7"/>
        <v>450396.15486307594</v>
      </c>
      <c r="K17" s="251">
        <f t="shared" si="2"/>
        <v>2498736.3502449756</v>
      </c>
      <c r="L17" s="589">
        <f t="shared" si="3"/>
        <v>27.376799977919365</v>
      </c>
      <c r="N17" s="418" t="s">
        <v>159</v>
      </c>
      <c r="O17" s="253">
        <f t="shared" ref="O17:Q20" si="10">O10/O3</f>
        <v>3.4791182477639272E-2</v>
      </c>
      <c r="P17" s="253">
        <f t="shared" si="10"/>
        <v>1.3220120378331901E-2</v>
      </c>
      <c r="Q17" s="253">
        <f t="shared" si="10"/>
        <v>2.2556161794738929E-2</v>
      </c>
    </row>
    <row r="18" spans="1:17">
      <c r="A18" s="245"/>
      <c r="B18" s="245" t="s">
        <v>75</v>
      </c>
      <c r="C18" s="273">
        <f>h26_h28死亡数!M17</f>
        <v>471</v>
      </c>
      <c r="D18" s="247">
        <f t="shared" si="4"/>
        <v>157</v>
      </c>
      <c r="E18" s="255">
        <f>h27国調人口!M17</f>
        <v>16368</v>
      </c>
      <c r="F18" s="249">
        <f t="shared" si="0"/>
        <v>9.5918866080156404E-3</v>
      </c>
      <c r="G18" s="249">
        <f t="shared" si="6"/>
        <v>4.6836311565884074E-2</v>
      </c>
      <c r="H18" s="250">
        <f t="shared" si="5"/>
        <v>88886.423129140851</v>
      </c>
      <c r="I18" s="250">
        <f t="shared" si="1"/>
        <v>4163.1122076534521</v>
      </c>
      <c r="J18" s="251">
        <f t="shared" si="7"/>
        <v>434024.33512657066</v>
      </c>
      <c r="K18" s="251">
        <f t="shared" si="2"/>
        <v>2048340.1953818996</v>
      </c>
      <c r="L18" s="589">
        <f t="shared" si="3"/>
        <v>23.044466446871393</v>
      </c>
      <c r="N18" s="418" t="s">
        <v>160</v>
      </c>
      <c r="O18" s="253">
        <f t="shared" si="10"/>
        <v>3.4857142857142857E-2</v>
      </c>
      <c r="P18" s="253">
        <f t="shared" si="10"/>
        <v>2.1737080347038855E-2</v>
      </c>
      <c r="Q18" s="253">
        <f t="shared" si="10"/>
        <v>2.7979633199861586E-2</v>
      </c>
    </row>
    <row r="19" spans="1:17">
      <c r="A19" s="245"/>
      <c r="B19" s="245" t="s">
        <v>76</v>
      </c>
      <c r="C19" s="273">
        <f>h26_h28死亡数!M18</f>
        <v>821</v>
      </c>
      <c r="D19" s="247">
        <f t="shared" si="4"/>
        <v>273.66666666666669</v>
      </c>
      <c r="E19" s="255">
        <f>h27国調人口!M18</f>
        <v>19250</v>
      </c>
      <c r="F19" s="249">
        <f t="shared" si="0"/>
        <v>1.4216450216450217E-2</v>
      </c>
      <c r="G19" s="249">
        <f t="shared" si="6"/>
        <v>6.8642615275281135E-2</v>
      </c>
      <c r="H19" s="250">
        <f t="shared" si="5"/>
        <v>84723.310921487398</v>
      </c>
      <c r="I19" s="250">
        <f t="shared" si="1"/>
        <v>5815.6296364316804</v>
      </c>
      <c r="J19" s="251">
        <f t="shared" si="7"/>
        <v>409077.48051635775</v>
      </c>
      <c r="K19" s="251">
        <f t="shared" si="2"/>
        <v>1614315.8602553289</v>
      </c>
      <c r="L19" s="589">
        <f t="shared" si="3"/>
        <v>19.053975142110605</v>
      </c>
      <c r="N19" s="418" t="s">
        <v>1022</v>
      </c>
      <c r="O19" s="253">
        <f t="shared" si="10"/>
        <v>0.13738207547169812</v>
      </c>
      <c r="P19" s="253">
        <f t="shared" si="10"/>
        <v>4.8486856637950076E-2</v>
      </c>
      <c r="Q19" s="253">
        <f t="shared" si="10"/>
        <v>8.9146589955651445E-2</v>
      </c>
    </row>
    <row r="20" spans="1:17">
      <c r="A20" s="245"/>
      <c r="B20" s="245" t="s">
        <v>77</v>
      </c>
      <c r="C20" s="273">
        <f>h26_h28死亡数!M19</f>
        <v>1001</v>
      </c>
      <c r="D20" s="247">
        <f t="shared" si="4"/>
        <v>333.66666666666669</v>
      </c>
      <c r="E20" s="255">
        <f>h27国調人口!M19</f>
        <v>15264</v>
      </c>
      <c r="F20" s="249">
        <f t="shared" si="0"/>
        <v>2.1859713487071979E-2</v>
      </c>
      <c r="G20" s="249">
        <f t="shared" si="6"/>
        <v>0.10363498949155701</v>
      </c>
      <c r="H20" s="250">
        <f t="shared" si="5"/>
        <v>78907.681285055718</v>
      </c>
      <c r="I20" s="250">
        <f t="shared" si="1"/>
        <v>8177.5967207798822</v>
      </c>
      <c r="J20" s="251">
        <f t="shared" si="7"/>
        <v>374094.41462332895</v>
      </c>
      <c r="K20" s="251">
        <f t="shared" si="2"/>
        <v>1205238.3797389711</v>
      </c>
      <c r="L20" s="589">
        <f t="shared" si="3"/>
        <v>15.274031122331692</v>
      </c>
      <c r="N20" s="418" t="s">
        <v>1023</v>
      </c>
      <c r="O20" s="253">
        <f t="shared" si="10"/>
        <v>0.5833106081265339</v>
      </c>
      <c r="P20" s="253">
        <f t="shared" si="10"/>
        <v>0.45926766959977294</v>
      </c>
      <c r="Q20" s="253">
        <f t="shared" si="10"/>
        <v>0.51364922488343367</v>
      </c>
    </row>
    <row r="21" spans="1:17">
      <c r="A21" s="245"/>
      <c r="B21" s="245" t="s">
        <v>78</v>
      </c>
      <c r="C21" s="273">
        <f>h26_h28死亡数!M20</f>
        <v>1161</v>
      </c>
      <c r="D21" s="247">
        <f t="shared" si="4"/>
        <v>387</v>
      </c>
      <c r="E21" s="255">
        <f>h27国調人口!M20</f>
        <v>11001</v>
      </c>
      <c r="F21" s="249">
        <f t="shared" si="0"/>
        <v>3.5178620125443143E-2</v>
      </c>
      <c r="G21" s="249">
        <f t="shared" si="6"/>
        <v>0.16167439528763003</v>
      </c>
      <c r="H21" s="250">
        <f t="shared" si="5"/>
        <v>70730.084564275836</v>
      </c>
      <c r="I21" s="250">
        <f t="shared" si="1"/>
        <v>11435.243650572236</v>
      </c>
      <c r="J21" s="251">
        <f t="shared" si="7"/>
        <v>325062.31369494862</v>
      </c>
      <c r="K21" s="251">
        <f t="shared" si="2"/>
        <v>831143.96511564218</v>
      </c>
      <c r="L21" s="589">
        <f t="shared" si="3"/>
        <v>11.750925652581987</v>
      </c>
      <c r="N21" s="418" t="s">
        <v>62</v>
      </c>
      <c r="O21" s="253">
        <f>O14/O7</f>
        <v>0.16208929229326455</v>
      </c>
      <c r="P21" s="253">
        <f>P14/P7</f>
        <v>0.11187791601866252</v>
      </c>
      <c r="Q21" s="253">
        <f>Q14/Q7</f>
        <v>0.13463903438852198</v>
      </c>
    </row>
    <row r="22" spans="1:17">
      <c r="A22" s="245"/>
      <c r="B22" s="245" t="s">
        <v>79</v>
      </c>
      <c r="C22" s="273">
        <f>h26_h28死亡数!M21</f>
        <v>1596</v>
      </c>
      <c r="D22" s="247">
        <f t="shared" si="4"/>
        <v>532</v>
      </c>
      <c r="E22" s="255">
        <f>h27国調人口!M21</f>
        <v>7518</v>
      </c>
      <c r="F22" s="249">
        <f t="shared" si="0"/>
        <v>7.0763500931098691E-2</v>
      </c>
      <c r="G22" s="249">
        <f t="shared" si="6"/>
        <v>0.300632911392405</v>
      </c>
      <c r="H22" s="250">
        <f t="shared" si="5"/>
        <v>59294.8409137036</v>
      </c>
      <c r="I22" s="250">
        <f t="shared" si="1"/>
        <v>17825.980654436207</v>
      </c>
      <c r="J22" s="251">
        <f t="shared" si="7"/>
        <v>251909.25293242748</v>
      </c>
      <c r="K22" s="251">
        <f t="shared" si="2"/>
        <v>506081.6514206935</v>
      </c>
      <c r="L22" s="589">
        <f t="shared" si="3"/>
        <v>8.5350031068846874</v>
      </c>
      <c r="N22" s="479" t="s">
        <v>163</v>
      </c>
      <c r="O22" s="479"/>
      <c r="P22" s="479"/>
      <c r="Q22" s="479"/>
    </row>
    <row r="23" spans="1:17">
      <c r="A23" s="245"/>
      <c r="B23" s="245" t="s">
        <v>80</v>
      </c>
      <c r="C23" s="273">
        <f>h26_h28死亡数!M22</f>
        <v>1319</v>
      </c>
      <c r="D23" s="247">
        <f t="shared" si="4"/>
        <v>439.66666666666669</v>
      </c>
      <c r="E23" s="255">
        <f>h27国調人口!M22</f>
        <v>3690</v>
      </c>
      <c r="F23" s="249">
        <f t="shared" si="0"/>
        <v>0.11915085817524843</v>
      </c>
      <c r="G23" s="249">
        <f t="shared" si="6"/>
        <v>0.45902209848616671</v>
      </c>
      <c r="H23" s="250">
        <f t="shared" si="5"/>
        <v>41468.860259267392</v>
      </c>
      <c r="I23" s="250">
        <f t="shared" si="1"/>
        <v>19035.123258038522</v>
      </c>
      <c r="J23" s="251">
        <f t="shared" si="7"/>
        <v>159756.49315124063</v>
      </c>
      <c r="K23" s="251">
        <f t="shared" si="2"/>
        <v>254172.39848826604</v>
      </c>
      <c r="L23" s="589">
        <f t="shared" si="3"/>
        <v>6.1292352116541231</v>
      </c>
      <c r="N23" s="418" t="s">
        <v>158</v>
      </c>
      <c r="O23" s="237" t="s">
        <v>122</v>
      </c>
      <c r="P23" s="237" t="s">
        <v>123</v>
      </c>
      <c r="Q23" s="237" t="s">
        <v>62</v>
      </c>
    </row>
    <row r="24" spans="1:17">
      <c r="A24" s="245"/>
      <c r="B24" s="245" t="s">
        <v>100</v>
      </c>
      <c r="C24" s="534">
        <f>h26_h28死亡数!M23</f>
        <v>901</v>
      </c>
      <c r="D24" s="535">
        <f t="shared" si="4"/>
        <v>300.33333333333331</v>
      </c>
      <c r="E24" s="255">
        <f>h27国調人口!M23</f>
        <v>1264</v>
      </c>
      <c r="F24" s="249">
        <f t="shared" si="0"/>
        <v>0.23760548523206751</v>
      </c>
      <c r="G24" s="249">
        <f t="shared" si="6"/>
        <v>0.74530564976424851</v>
      </c>
      <c r="H24" s="250">
        <f t="shared" si="5"/>
        <v>22433.73700122887</v>
      </c>
      <c r="I24" s="250">
        <f t="shared" si="1"/>
        <v>22433.73700122887</v>
      </c>
      <c r="J24" s="251">
        <f>H24/F24</f>
        <v>94415.905337025397</v>
      </c>
      <c r="K24" s="251">
        <f>J24</f>
        <v>94415.905337025397</v>
      </c>
      <c r="L24" s="589">
        <f t="shared" si="3"/>
        <v>4.2086570477247509</v>
      </c>
      <c r="N24" s="418" t="s">
        <v>159</v>
      </c>
      <c r="O24" s="253">
        <f>1-O17</f>
        <v>0.96520881752236076</v>
      </c>
      <c r="P24" s="253">
        <f>1-P17</f>
        <v>0.98677987962166813</v>
      </c>
      <c r="Q24" s="253">
        <f>1-Q17</f>
        <v>0.97744383820526104</v>
      </c>
    </row>
    <row r="25" spans="1:17">
      <c r="A25" s="229"/>
      <c r="B25" s="265" t="s">
        <v>101</v>
      </c>
      <c r="C25" s="234">
        <f>SUM(C5:C24)</f>
        <v>8001</v>
      </c>
      <c r="D25" s="234">
        <f>SUM(D5:D24)</f>
        <v>2667</v>
      </c>
      <c r="E25" s="266">
        <f>SUM(E5:E24)</f>
        <v>258724</v>
      </c>
      <c r="F25" s="267"/>
      <c r="G25" s="267"/>
      <c r="H25" s="266"/>
      <c r="I25" s="266"/>
      <c r="J25" s="268"/>
      <c r="K25" s="268"/>
      <c r="L25" s="257"/>
      <c r="N25" s="418" t="s">
        <v>160</v>
      </c>
      <c r="O25" s="253">
        <f t="shared" ref="O25:Q27" si="11">1-O18</f>
        <v>0.96514285714285719</v>
      </c>
      <c r="P25" s="253">
        <f t="shared" si="11"/>
        <v>0.97826291965296119</v>
      </c>
      <c r="Q25" s="253">
        <f t="shared" si="11"/>
        <v>0.97202036680013837</v>
      </c>
    </row>
    <row r="26" spans="1:17">
      <c r="C26" s="220"/>
      <c r="D26" s="220"/>
      <c r="I26" s="220"/>
      <c r="N26" s="418" t="s">
        <v>1022</v>
      </c>
      <c r="O26" s="253">
        <f t="shared" si="11"/>
        <v>0.86261792452830188</v>
      </c>
      <c r="P26" s="253">
        <f t="shared" si="11"/>
        <v>0.95151314336204995</v>
      </c>
      <c r="Q26" s="253">
        <f t="shared" si="11"/>
        <v>0.91085341004434861</v>
      </c>
    </row>
    <row r="27" spans="1:17">
      <c r="A27" s="225" t="s">
        <v>102</v>
      </c>
      <c r="B27" s="225" t="s">
        <v>85</v>
      </c>
      <c r="C27" s="254">
        <f>h26_h28死亡数!M28</f>
        <v>10</v>
      </c>
      <c r="D27" s="226">
        <f>SUM(C27:C27)/3</f>
        <v>3.3333333333333335</v>
      </c>
      <c r="E27" s="254">
        <f>h27国調人口!M28</f>
        <v>2194</v>
      </c>
      <c r="F27" s="227">
        <f t="shared" ref="F27:F46" si="12">D27/E27</f>
        <v>1.5192950470981465E-3</v>
      </c>
      <c r="G27" s="227">
        <f>D53</f>
        <v>2.3201856148491878E-2</v>
      </c>
      <c r="H27" s="226">
        <v>100000</v>
      </c>
      <c r="I27" s="226">
        <f t="shared" ref="I27:I46" si="13">H27-H28</f>
        <v>2320.1856148491934</v>
      </c>
      <c r="J27" s="242">
        <f>H28+I27/2</f>
        <v>98839.907192575396</v>
      </c>
      <c r="K27" s="242">
        <f t="shared" ref="K27:K45" si="14">J27+K28</f>
        <v>8494441.1084431149</v>
      </c>
      <c r="L27" s="587">
        <f t="shared" ref="L27:L46" si="15">K27/H27</f>
        <v>84.944411084431152</v>
      </c>
      <c r="N27" s="418" t="s">
        <v>1023</v>
      </c>
      <c r="O27" s="253">
        <f t="shared" si="11"/>
        <v>0.4166893918734661</v>
      </c>
      <c r="P27" s="253">
        <f t="shared" si="11"/>
        <v>0.54073233040022706</v>
      </c>
      <c r="Q27" s="253">
        <f t="shared" si="11"/>
        <v>0.48635077511656633</v>
      </c>
    </row>
    <row r="28" spans="1:17">
      <c r="A28" s="245"/>
      <c r="B28" s="245" t="s">
        <v>86</v>
      </c>
      <c r="C28" s="255">
        <f>h26_h28死亡数!M29</f>
        <v>5</v>
      </c>
      <c r="D28" s="250">
        <f t="shared" ref="D28:D46" si="16">SUM(C28:C28)/3</f>
        <v>1.6666666666666667</v>
      </c>
      <c r="E28" s="255">
        <f>h27国調人口!M29</f>
        <v>9206</v>
      </c>
      <c r="F28" s="249">
        <f t="shared" si="12"/>
        <v>1.8104134984430444E-4</v>
      </c>
      <c r="G28" s="249">
        <f>F28*4/(1+2*F28)</f>
        <v>7.2390328652092073E-4</v>
      </c>
      <c r="H28" s="250">
        <f t="shared" ref="H28:H46" si="17">(1-G27)*H27</f>
        <v>97679.814385150807</v>
      </c>
      <c r="I28" s="250">
        <f t="shared" si="13"/>
        <v>70.710738660171046</v>
      </c>
      <c r="J28" s="251">
        <f>(H29+I28/2)*4</f>
        <v>390577.83606328291</v>
      </c>
      <c r="K28" s="251">
        <f t="shared" si="14"/>
        <v>8395601.2012505401</v>
      </c>
      <c r="L28" s="589">
        <f t="shared" si="15"/>
        <v>85.950216573372515</v>
      </c>
      <c r="N28" s="418" t="s">
        <v>62</v>
      </c>
      <c r="O28" s="253">
        <f>1-O21</f>
        <v>0.83791070770673548</v>
      </c>
      <c r="P28" s="253">
        <f>1-P21</f>
        <v>0.88812208398133752</v>
      </c>
      <c r="Q28" s="253">
        <f>1-Q21</f>
        <v>0.86536096561147802</v>
      </c>
    </row>
    <row r="29" spans="1:17">
      <c r="A29" s="245"/>
      <c r="B29" s="245" t="s">
        <v>84</v>
      </c>
      <c r="C29" s="255">
        <f>h26_h28死亡数!M30</f>
        <v>2</v>
      </c>
      <c r="D29" s="250">
        <f t="shared" si="16"/>
        <v>0.66666666666666663</v>
      </c>
      <c r="E29" s="255">
        <f>h27国調人口!M30</f>
        <v>12141</v>
      </c>
      <c r="F29" s="249">
        <f t="shared" si="12"/>
        <v>5.4910358839195013E-5</v>
      </c>
      <c r="G29" s="249">
        <f t="shared" ref="G29:G46" si="18">F29*5/(1+2.5*F29)</f>
        <v>2.7451411002525535E-4</v>
      </c>
      <c r="H29" s="250">
        <f t="shared" si="17"/>
        <v>97609.103646490636</v>
      </c>
      <c r="I29" s="250">
        <f t="shared" si="13"/>
        <v>26.795076217880705</v>
      </c>
      <c r="J29" s="251">
        <f t="shared" ref="J29:J45" si="19">(H30+I29/2)*5</f>
        <v>487978.53054190846</v>
      </c>
      <c r="K29" s="251">
        <f t="shared" si="14"/>
        <v>8005023.3651872575</v>
      </c>
      <c r="L29" s="589">
        <f t="shared" si="15"/>
        <v>82.011032435856862</v>
      </c>
      <c r="N29" s="219" t="s">
        <v>164</v>
      </c>
    </row>
    <row r="30" spans="1:17">
      <c r="A30" s="245"/>
      <c r="B30" s="245" t="s">
        <v>65</v>
      </c>
      <c r="C30" s="255">
        <f>h26_h28死亡数!M31</f>
        <v>3</v>
      </c>
      <c r="D30" s="250">
        <f t="shared" si="16"/>
        <v>1</v>
      </c>
      <c r="E30" s="255">
        <f>h27国調人口!M31</f>
        <v>13087</v>
      </c>
      <c r="F30" s="249">
        <f t="shared" si="12"/>
        <v>7.6411706273401089E-5</v>
      </c>
      <c r="G30" s="249">
        <f t="shared" si="18"/>
        <v>3.8198556094579627E-4</v>
      </c>
      <c r="H30" s="250">
        <f t="shared" si="17"/>
        <v>97582.308570272755</v>
      </c>
      <c r="I30" s="250">
        <f t="shared" si="13"/>
        <v>37.275032877601916</v>
      </c>
      <c r="J30" s="251">
        <f t="shared" si="19"/>
        <v>487818.35526916978</v>
      </c>
      <c r="K30" s="251">
        <f t="shared" si="14"/>
        <v>7517044.8346453486</v>
      </c>
      <c r="L30" s="589">
        <f t="shared" si="15"/>
        <v>77.032865329600568</v>
      </c>
      <c r="N30" s="256" t="s">
        <v>158</v>
      </c>
      <c r="O30" s="237" t="s">
        <v>97</v>
      </c>
      <c r="P30" s="237" t="s">
        <v>98</v>
      </c>
      <c r="Q30" s="219"/>
    </row>
    <row r="31" spans="1:17">
      <c r="A31" s="245"/>
      <c r="B31" s="245" t="s">
        <v>66</v>
      </c>
      <c r="C31" s="255">
        <f>h26_h28死亡数!M32</f>
        <v>4</v>
      </c>
      <c r="D31" s="250">
        <f t="shared" si="16"/>
        <v>1.3333333333333333</v>
      </c>
      <c r="E31" s="255">
        <f>h27国調人口!M32</f>
        <v>14011</v>
      </c>
      <c r="F31" s="249">
        <f t="shared" si="12"/>
        <v>9.5163324054909232E-5</v>
      </c>
      <c r="G31" s="249">
        <f t="shared" si="18"/>
        <v>4.7570344647146956E-4</v>
      </c>
      <c r="H31" s="250">
        <f t="shared" si="17"/>
        <v>97545.033537395153</v>
      </c>
      <c r="I31" s="250">
        <f t="shared" si="13"/>
        <v>46.402508639919688</v>
      </c>
      <c r="J31" s="251">
        <f t="shared" si="19"/>
        <v>487609.161415376</v>
      </c>
      <c r="K31" s="251">
        <f t="shared" si="14"/>
        <v>7029226.4793761792</v>
      </c>
      <c r="L31" s="589">
        <f t="shared" si="15"/>
        <v>72.061346687439851</v>
      </c>
      <c r="N31" s="418" t="s">
        <v>159</v>
      </c>
      <c r="O31" s="237">
        <f>J19*O24</f>
        <v>394845.19124422024</v>
      </c>
      <c r="P31" s="237">
        <f>SUM(O31,P32)</f>
        <v>1247183.1773656772</v>
      </c>
      <c r="Q31" s="219"/>
    </row>
    <row r="32" spans="1:17">
      <c r="A32" s="245"/>
      <c r="B32" s="245" t="s">
        <v>67</v>
      </c>
      <c r="C32" s="255">
        <f>h26_h28死亡数!M33</f>
        <v>14</v>
      </c>
      <c r="D32" s="250">
        <f t="shared" si="16"/>
        <v>4.666666666666667</v>
      </c>
      <c r="E32" s="255">
        <f>h27国調人口!M33</f>
        <v>12750</v>
      </c>
      <c r="F32" s="249">
        <f t="shared" si="12"/>
        <v>3.6601307189542488E-4</v>
      </c>
      <c r="G32" s="249">
        <f t="shared" si="18"/>
        <v>1.8283923207522532E-3</v>
      </c>
      <c r="H32" s="250">
        <f t="shared" si="17"/>
        <v>97498.631028755233</v>
      </c>
      <c r="I32" s="250">
        <f t="shared" si="13"/>
        <v>178.26574825683201</v>
      </c>
      <c r="J32" s="251">
        <f t="shared" si="19"/>
        <v>487047.49077313405</v>
      </c>
      <c r="K32" s="251">
        <f t="shared" si="14"/>
        <v>6541617.3179608034</v>
      </c>
      <c r="L32" s="589">
        <f t="shared" si="15"/>
        <v>67.094453008591344</v>
      </c>
      <c r="N32" s="418" t="s">
        <v>160</v>
      </c>
      <c r="O32" s="237">
        <f>J20*O25</f>
        <v>361054.55217074434</v>
      </c>
      <c r="P32" s="237">
        <f>SUM(O32,P33)</f>
        <v>852337.98612145695</v>
      </c>
      <c r="Q32" s="219"/>
    </row>
    <row r="33" spans="1:17">
      <c r="A33" s="245"/>
      <c r="B33" s="245" t="s">
        <v>68</v>
      </c>
      <c r="C33" s="255">
        <f>h26_h28死亡数!M34</f>
        <v>9</v>
      </c>
      <c r="D33" s="250">
        <f t="shared" si="16"/>
        <v>3</v>
      </c>
      <c r="E33" s="255">
        <f>h27国調人口!M34</f>
        <v>13395</v>
      </c>
      <c r="F33" s="249">
        <f t="shared" si="12"/>
        <v>2.2396416573348266E-4</v>
      </c>
      <c r="G33" s="249">
        <f t="shared" si="18"/>
        <v>1.1191941801902631E-3</v>
      </c>
      <c r="H33" s="250">
        <f t="shared" si="17"/>
        <v>97320.365280498401</v>
      </c>
      <c r="I33" s="250">
        <f t="shared" si="13"/>
        <v>108.92038643591513</v>
      </c>
      <c r="J33" s="251">
        <f t="shared" si="19"/>
        <v>486329.52543640218</v>
      </c>
      <c r="K33" s="251">
        <f t="shared" si="14"/>
        <v>6054569.8271876695</v>
      </c>
      <c r="L33" s="589">
        <f t="shared" si="15"/>
        <v>62.212773346432535</v>
      </c>
      <c r="N33" s="418" t="s">
        <v>1022</v>
      </c>
      <c r="O33" s="237">
        <f>J21*O26</f>
        <v>280404.5783819044</v>
      </c>
      <c r="P33" s="237">
        <f t="shared" ref="P33:P34" si="20">SUM(O33,P34)</f>
        <v>491283.43395071261</v>
      </c>
      <c r="Q33" s="219"/>
    </row>
    <row r="34" spans="1:17">
      <c r="A34" s="245"/>
      <c r="B34" s="245" t="s">
        <v>69</v>
      </c>
      <c r="C34" s="255">
        <f>h26_h28死亡数!M35</f>
        <v>17</v>
      </c>
      <c r="D34" s="250">
        <f t="shared" si="16"/>
        <v>5.666666666666667</v>
      </c>
      <c r="E34" s="255">
        <f>h27国調人口!M35</f>
        <v>15132</v>
      </c>
      <c r="F34" s="249">
        <f t="shared" si="12"/>
        <v>3.7448233324521987E-4</v>
      </c>
      <c r="G34" s="249">
        <f t="shared" si="18"/>
        <v>1.8706603431011147E-3</v>
      </c>
      <c r="H34" s="250">
        <f t="shared" si="17"/>
        <v>97211.444894062486</v>
      </c>
      <c r="I34" s="250">
        <f t="shared" si="13"/>
        <v>181.84959485888248</v>
      </c>
      <c r="J34" s="251">
        <f t="shared" si="19"/>
        <v>485602.60048316524</v>
      </c>
      <c r="K34" s="251">
        <f t="shared" si="14"/>
        <v>5568240.3017512672</v>
      </c>
      <c r="L34" s="589">
        <f t="shared" si="15"/>
        <v>57.279678414607808</v>
      </c>
      <c r="N34" s="418" t="s">
        <v>1023</v>
      </c>
      <c r="O34" s="237">
        <f>SUM(J22:J24)*O27</f>
        <v>210878.85556880821</v>
      </c>
      <c r="P34" s="237">
        <f t="shared" si="20"/>
        <v>210878.85556880821</v>
      </c>
      <c r="Q34" s="219"/>
    </row>
    <row r="35" spans="1:17">
      <c r="A35" s="245"/>
      <c r="B35" s="245" t="s">
        <v>70</v>
      </c>
      <c r="C35" s="255">
        <f>h26_h28死亡数!M36</f>
        <v>21</v>
      </c>
      <c r="D35" s="250">
        <f t="shared" si="16"/>
        <v>7</v>
      </c>
      <c r="E35" s="255">
        <f>h27国調人口!M36</f>
        <v>17522</v>
      </c>
      <c r="F35" s="249">
        <f t="shared" si="12"/>
        <v>3.9949777422668647E-4</v>
      </c>
      <c r="G35" s="249">
        <f t="shared" si="18"/>
        <v>1.9954958807263602E-3</v>
      </c>
      <c r="H35" s="250">
        <f t="shared" si="17"/>
        <v>97029.595299203604</v>
      </c>
      <c r="I35" s="250">
        <f t="shared" si="13"/>
        <v>193.62215772811032</v>
      </c>
      <c r="J35" s="251">
        <f t="shared" si="19"/>
        <v>484663.92110169778</v>
      </c>
      <c r="K35" s="251">
        <f t="shared" si="14"/>
        <v>5082637.701268102</v>
      </c>
      <c r="L35" s="589">
        <f t="shared" si="15"/>
        <v>52.382344640262751</v>
      </c>
      <c r="N35" s="219" t="s">
        <v>165</v>
      </c>
      <c r="Q35" s="219"/>
    </row>
    <row r="36" spans="1:17">
      <c r="A36" s="245"/>
      <c r="B36" s="245" t="s">
        <v>71</v>
      </c>
      <c r="C36" s="255">
        <f>h26_h28死亡数!M37</f>
        <v>60</v>
      </c>
      <c r="D36" s="250">
        <f t="shared" si="16"/>
        <v>20</v>
      </c>
      <c r="E36" s="255">
        <f>h27国調人口!M37</f>
        <v>21663</v>
      </c>
      <c r="F36" s="249">
        <f t="shared" si="12"/>
        <v>9.2323316253519827E-4</v>
      </c>
      <c r="G36" s="249">
        <f t="shared" si="18"/>
        <v>4.6055358540966242E-3</v>
      </c>
      <c r="H36" s="250">
        <f t="shared" si="17"/>
        <v>96835.973141475493</v>
      </c>
      <c r="I36" s="250">
        <f t="shared" si="13"/>
        <v>445.98154626940959</v>
      </c>
      <c r="J36" s="251">
        <f t="shared" si="19"/>
        <v>483064.91184170393</v>
      </c>
      <c r="K36" s="251">
        <f t="shared" si="14"/>
        <v>4597973.7801664043</v>
      </c>
      <c r="L36" s="589">
        <f t="shared" si="15"/>
        <v>47.482083682361029</v>
      </c>
      <c r="N36" s="256" t="s">
        <v>158</v>
      </c>
      <c r="O36" s="237" t="s">
        <v>97</v>
      </c>
      <c r="P36" s="237" t="s">
        <v>98</v>
      </c>
      <c r="Q36" s="219"/>
    </row>
    <row r="37" spans="1:17">
      <c r="A37" s="245"/>
      <c r="B37" s="245" t="s">
        <v>72</v>
      </c>
      <c r="C37" s="255">
        <f>h26_h28死亡数!M38</f>
        <v>59</v>
      </c>
      <c r="D37" s="250">
        <f t="shared" si="16"/>
        <v>19.666666666666668</v>
      </c>
      <c r="E37" s="255">
        <f>h27国調人口!M38</f>
        <v>18778</v>
      </c>
      <c r="F37" s="249">
        <f t="shared" si="12"/>
        <v>1.0473248837291867E-3</v>
      </c>
      <c r="G37" s="249">
        <f t="shared" si="18"/>
        <v>5.2229491072298007E-3</v>
      </c>
      <c r="H37" s="250">
        <f t="shared" si="17"/>
        <v>96389.991595206084</v>
      </c>
      <c r="I37" s="250">
        <f t="shared" si="13"/>
        <v>503.44002054806333</v>
      </c>
      <c r="J37" s="251">
        <f t="shared" si="19"/>
        <v>480691.35792466026</v>
      </c>
      <c r="K37" s="251">
        <f t="shared" si="14"/>
        <v>4114908.8683247003</v>
      </c>
      <c r="L37" s="589">
        <f t="shared" si="15"/>
        <v>42.690208809286311</v>
      </c>
      <c r="N37" s="418" t="s">
        <v>159</v>
      </c>
      <c r="O37" s="237">
        <f>J41*P24</f>
        <v>448558.79645758774</v>
      </c>
      <c r="P37" s="237">
        <f>SUM(O37,P38)</f>
        <v>1763305.1678400112</v>
      </c>
      <c r="Q37" s="219"/>
    </row>
    <row r="38" spans="1:17">
      <c r="A38" s="245"/>
      <c r="B38" s="245" t="s">
        <v>73</v>
      </c>
      <c r="C38" s="255">
        <f>h26_h28死亡数!M39</f>
        <v>98</v>
      </c>
      <c r="D38" s="250">
        <f t="shared" si="16"/>
        <v>32.666666666666664</v>
      </c>
      <c r="E38" s="255">
        <f>h27国調人口!M39</f>
        <v>17267</v>
      </c>
      <c r="F38" s="249">
        <f t="shared" si="12"/>
        <v>1.8918553695874596E-3</v>
      </c>
      <c r="G38" s="249">
        <f t="shared" si="18"/>
        <v>9.4147484917188641E-3</v>
      </c>
      <c r="H38" s="250">
        <f t="shared" si="17"/>
        <v>95886.55157465802</v>
      </c>
      <c r="I38" s="250">
        <f t="shared" si="13"/>
        <v>902.74776681362709</v>
      </c>
      <c r="J38" s="251">
        <f t="shared" si="19"/>
        <v>477175.88845625607</v>
      </c>
      <c r="K38" s="251">
        <f t="shared" si="14"/>
        <v>3634217.5104000401</v>
      </c>
      <c r="L38" s="589">
        <f t="shared" si="15"/>
        <v>37.901222337424556</v>
      </c>
      <c r="N38" s="418" t="s">
        <v>160</v>
      </c>
      <c r="O38" s="237">
        <f>J42*P25</f>
        <v>428495.4827838479</v>
      </c>
      <c r="P38" s="237">
        <f>SUM(O38,P39)</f>
        <v>1314746.3713824234</v>
      </c>
      <c r="Q38" s="219"/>
    </row>
    <row r="39" spans="1:17">
      <c r="A39" s="245"/>
      <c r="B39" s="245" t="s">
        <v>74</v>
      </c>
      <c r="C39" s="255">
        <f>h26_h28死亡数!M40</f>
        <v>111</v>
      </c>
      <c r="D39" s="250">
        <f t="shared" si="16"/>
        <v>37</v>
      </c>
      <c r="E39" s="255">
        <f>h27国調人口!M40</f>
        <v>15295</v>
      </c>
      <c r="F39" s="249">
        <f t="shared" si="12"/>
        <v>2.4190912062765609E-3</v>
      </c>
      <c r="G39" s="249">
        <f t="shared" si="18"/>
        <v>1.2022745735174653E-2</v>
      </c>
      <c r="H39" s="250">
        <f t="shared" si="17"/>
        <v>94983.803807844393</v>
      </c>
      <c r="I39" s="250">
        <f t="shared" si="13"/>
        <v>1141.9661221414281</v>
      </c>
      <c r="J39" s="251">
        <f t="shared" si="19"/>
        <v>472064.1037338684</v>
      </c>
      <c r="K39" s="251">
        <f t="shared" si="14"/>
        <v>3157041.6219437839</v>
      </c>
      <c r="L39" s="589">
        <f t="shared" si="15"/>
        <v>33.237683640577202</v>
      </c>
      <c r="N39" s="418" t="s">
        <v>1022</v>
      </c>
      <c r="O39" s="237">
        <f>J43*P26</f>
        <v>390393.62522024231</v>
      </c>
      <c r="P39" s="237">
        <f t="shared" ref="P39:P40" si="21">SUM(O39,P40)</f>
        <v>886250.88859857549</v>
      </c>
    </row>
    <row r="40" spans="1:17">
      <c r="A40" s="245"/>
      <c r="B40" s="245" t="s">
        <v>75</v>
      </c>
      <c r="C40" s="255">
        <f>h26_h28死亡数!M41</f>
        <v>183</v>
      </c>
      <c r="D40" s="250">
        <f t="shared" si="16"/>
        <v>61</v>
      </c>
      <c r="E40" s="255">
        <f>h27国調人口!M41</f>
        <v>17239</v>
      </c>
      <c r="F40" s="249">
        <f t="shared" si="12"/>
        <v>3.5384883113869716E-3</v>
      </c>
      <c r="G40" s="249">
        <f t="shared" si="18"/>
        <v>1.7537302705344569E-2</v>
      </c>
      <c r="H40" s="250">
        <f t="shared" si="17"/>
        <v>93841.837685702965</v>
      </c>
      <c r="I40" s="250">
        <f t="shared" si="13"/>
        <v>1645.7327139199915</v>
      </c>
      <c r="J40" s="251">
        <f t="shared" si="19"/>
        <v>465094.85664371488</v>
      </c>
      <c r="K40" s="251">
        <f t="shared" si="14"/>
        <v>2684977.5182099156</v>
      </c>
      <c r="L40" s="589">
        <f t="shared" si="15"/>
        <v>28.611732084813791</v>
      </c>
      <c r="N40" s="418" t="s">
        <v>1023</v>
      </c>
      <c r="O40" s="237">
        <f>SUM(J44:J46)*P27</f>
        <v>495857.26337833313</v>
      </c>
      <c r="P40" s="237">
        <f t="shared" si="21"/>
        <v>495857.26337833313</v>
      </c>
    </row>
    <row r="41" spans="1:17">
      <c r="A41" s="245"/>
      <c r="B41" s="245" t="s">
        <v>76</v>
      </c>
      <c r="C41" s="255">
        <f>h26_h28死亡数!M42</f>
        <v>359</v>
      </c>
      <c r="D41" s="250">
        <f t="shared" si="16"/>
        <v>119.66666666666667</v>
      </c>
      <c r="E41" s="255">
        <f>h27国調人口!M42</f>
        <v>21208</v>
      </c>
      <c r="F41" s="249">
        <f t="shared" si="12"/>
        <v>5.6425248333962031E-3</v>
      </c>
      <c r="G41" s="249">
        <f t="shared" si="18"/>
        <v>2.7820183969684522E-2</v>
      </c>
      <c r="H41" s="250">
        <f t="shared" si="17"/>
        <v>92196.104971782974</v>
      </c>
      <c r="I41" s="250">
        <f t="shared" si="13"/>
        <v>2564.9126016033551</v>
      </c>
      <c r="J41" s="251">
        <f t="shared" si="19"/>
        <v>454568.24335490644</v>
      </c>
      <c r="K41" s="251">
        <f t="shared" si="14"/>
        <v>2219882.6615662007</v>
      </c>
      <c r="L41" s="589">
        <f t="shared" si="15"/>
        <v>24.077835633572651</v>
      </c>
      <c r="N41" s="219" t="s">
        <v>166</v>
      </c>
    </row>
    <row r="42" spans="1:17">
      <c r="A42" s="245"/>
      <c r="B42" s="245" t="s">
        <v>77</v>
      </c>
      <c r="C42" s="255">
        <f>h26_h28死亡数!M43</f>
        <v>503</v>
      </c>
      <c r="D42" s="250">
        <f t="shared" si="16"/>
        <v>167.66666666666666</v>
      </c>
      <c r="E42" s="255">
        <f>h27国調人口!M43</f>
        <v>18108</v>
      </c>
      <c r="F42" s="249">
        <f t="shared" si="12"/>
        <v>9.2592592592592587E-3</v>
      </c>
      <c r="G42" s="249">
        <f t="shared" si="18"/>
        <v>4.5248868778280542E-2</v>
      </c>
      <c r="H42" s="250">
        <f t="shared" si="17"/>
        <v>89631.192370179619</v>
      </c>
      <c r="I42" s="250">
        <f t="shared" si="13"/>
        <v>4055.710061999067</v>
      </c>
      <c r="J42" s="251">
        <f t="shared" si="19"/>
        <v>438016.6866959004</v>
      </c>
      <c r="K42" s="251">
        <f t="shared" si="14"/>
        <v>1765314.4182112943</v>
      </c>
      <c r="L42" s="589">
        <f t="shared" si="15"/>
        <v>19.695313333783297</v>
      </c>
      <c r="N42" s="420"/>
      <c r="O42" s="256" t="s">
        <v>122</v>
      </c>
      <c r="P42" s="256" t="s">
        <v>123</v>
      </c>
    </row>
    <row r="43" spans="1:17">
      <c r="A43" s="245"/>
      <c r="B43" s="245" t="s">
        <v>78</v>
      </c>
      <c r="C43" s="255">
        <f>h26_h28死亡数!M44</f>
        <v>725</v>
      </c>
      <c r="D43" s="250">
        <f t="shared" si="16"/>
        <v>241.66666666666666</v>
      </c>
      <c r="E43" s="255">
        <f>h27国調人口!M44</f>
        <v>14092</v>
      </c>
      <c r="F43" s="249">
        <f t="shared" si="12"/>
        <v>1.7149209953637997E-2</v>
      </c>
      <c r="G43" s="249">
        <f t="shared" si="18"/>
        <v>8.2220987332297546E-2</v>
      </c>
      <c r="H43" s="250">
        <f t="shared" si="17"/>
        <v>85575.482308180552</v>
      </c>
      <c r="I43" s="250">
        <f t="shared" si="13"/>
        <v>7036.100646816165</v>
      </c>
      <c r="J43" s="251">
        <f t="shared" si="19"/>
        <v>410287.15992386232</v>
      </c>
      <c r="K43" s="251">
        <f t="shared" si="14"/>
        <v>1327297.7315153941</v>
      </c>
      <c r="L43" s="589">
        <f t="shared" si="15"/>
        <v>15.51025709367824</v>
      </c>
      <c r="N43" s="256" t="s">
        <v>167</v>
      </c>
      <c r="O43" s="257">
        <f>L19</f>
        <v>19.053975142110605</v>
      </c>
      <c r="P43" s="257">
        <f>L41</f>
        <v>24.077835633572651</v>
      </c>
      <c r="Q43" s="222" t="s">
        <v>168</v>
      </c>
    </row>
    <row r="44" spans="1:17">
      <c r="A44" s="245"/>
      <c r="B44" s="245" t="s">
        <v>79</v>
      </c>
      <c r="C44" s="255">
        <f>h26_h28死亡数!M45</f>
        <v>1189</v>
      </c>
      <c r="D44" s="250">
        <f t="shared" si="16"/>
        <v>396.33333333333331</v>
      </c>
      <c r="E44" s="255">
        <f>h27国調人口!M45</f>
        <v>11649</v>
      </c>
      <c r="F44" s="249">
        <f t="shared" si="12"/>
        <v>3.4022949037113344E-2</v>
      </c>
      <c r="G44" s="249">
        <f t="shared" si="18"/>
        <v>0.15677949340049313</v>
      </c>
      <c r="H44" s="250">
        <f t="shared" si="17"/>
        <v>78539.381661364387</v>
      </c>
      <c r="I44" s="250">
        <f t="shared" si="13"/>
        <v>12313.364468856686</v>
      </c>
      <c r="J44" s="251">
        <f t="shared" si="19"/>
        <v>361913.49713468022</v>
      </c>
      <c r="K44" s="251">
        <f t="shared" si="14"/>
        <v>917010.57159153163</v>
      </c>
      <c r="L44" s="589">
        <f t="shared" si="15"/>
        <v>11.675805846618138</v>
      </c>
      <c r="N44" s="256" t="s">
        <v>169</v>
      </c>
      <c r="O44" s="258">
        <f>P31/H19</f>
        <v>14.720661454336158</v>
      </c>
      <c r="P44" s="258">
        <f>P37/H41</f>
        <v>19.125592869456671</v>
      </c>
      <c r="Q44" s="222" t="s">
        <v>170</v>
      </c>
    </row>
    <row r="45" spans="1:17">
      <c r="A45" s="245"/>
      <c r="B45" s="245" t="s">
        <v>80</v>
      </c>
      <c r="C45" s="255">
        <f>h26_h28死亡数!M46</f>
        <v>1556</v>
      </c>
      <c r="D45" s="250">
        <f t="shared" si="16"/>
        <v>518.66666666666663</v>
      </c>
      <c r="E45" s="255">
        <f>h27国調人口!M46</f>
        <v>7473</v>
      </c>
      <c r="F45" s="249">
        <f t="shared" si="12"/>
        <v>6.940541504973459E-2</v>
      </c>
      <c r="G45" s="249">
        <f t="shared" si="18"/>
        <v>0.29571629480405942</v>
      </c>
      <c r="H45" s="250">
        <f t="shared" si="17"/>
        <v>66226.017192507701</v>
      </c>
      <c r="I45" s="250">
        <f t="shared" si="13"/>
        <v>19584.112423798317</v>
      </c>
      <c r="J45" s="251">
        <f t="shared" si="19"/>
        <v>282169.80490304274</v>
      </c>
      <c r="K45" s="251">
        <f t="shared" si="14"/>
        <v>555097.07445685146</v>
      </c>
      <c r="L45" s="589">
        <f t="shared" si="15"/>
        <v>8.3818580368992937</v>
      </c>
      <c r="N45" s="256" t="s">
        <v>171</v>
      </c>
      <c r="O45" s="257">
        <f>O43-O44</f>
        <v>4.3333136877744476</v>
      </c>
      <c r="P45" s="257">
        <f>P43-P44</f>
        <v>4.9522427641159794</v>
      </c>
      <c r="Q45" s="222" t="s">
        <v>172</v>
      </c>
    </row>
    <row r="46" spans="1:17">
      <c r="A46" s="245"/>
      <c r="B46" s="245" t="s">
        <v>100</v>
      </c>
      <c r="C46" s="531">
        <f>h26_h28死亡数!M47</f>
        <v>2425</v>
      </c>
      <c r="D46" s="234">
        <f t="shared" si="16"/>
        <v>808.33333333333337</v>
      </c>
      <c r="E46" s="255">
        <f>h27国調人口!M47</f>
        <v>4730</v>
      </c>
      <c r="F46" s="249">
        <f t="shared" si="12"/>
        <v>0.17089499647639184</v>
      </c>
      <c r="G46" s="249">
        <f t="shared" si="18"/>
        <v>0.59869151956548583</v>
      </c>
      <c r="H46" s="250">
        <f t="shared" si="17"/>
        <v>46641.904768709384</v>
      </c>
      <c r="I46" s="250">
        <f t="shared" si="13"/>
        <v>46641.904768709384</v>
      </c>
      <c r="J46" s="251">
        <f>I46/F46</f>
        <v>272927.26955380873</v>
      </c>
      <c r="K46" s="251">
        <f>J46</f>
        <v>272927.26955380873</v>
      </c>
      <c r="L46" s="589">
        <f t="shared" si="15"/>
        <v>5.851546391752577</v>
      </c>
      <c r="N46" s="256" t="s">
        <v>173</v>
      </c>
      <c r="O46" s="257">
        <f>L5</f>
        <v>76.988349439734961</v>
      </c>
      <c r="P46" s="257">
        <f>L27</f>
        <v>84.944411084431152</v>
      </c>
      <c r="Q46" s="222" t="s">
        <v>174</v>
      </c>
    </row>
    <row r="47" spans="1:17">
      <c r="A47" s="229"/>
      <c r="B47" s="265" t="s">
        <v>101</v>
      </c>
      <c r="C47" s="234">
        <f>SUM(C27:C46)</f>
        <v>7353</v>
      </c>
      <c r="D47" s="234">
        <f>SUM(D27:D46)</f>
        <v>2451</v>
      </c>
      <c r="E47" s="266">
        <f>SUM(E27:E46)</f>
        <v>276940</v>
      </c>
      <c r="F47" s="267"/>
      <c r="G47" s="267"/>
      <c r="H47" s="266"/>
      <c r="I47" s="265"/>
      <c r="J47" s="268"/>
      <c r="K47" s="268"/>
      <c r="L47" s="257"/>
      <c r="N47" s="256" t="s">
        <v>175</v>
      </c>
      <c r="O47" s="257">
        <f>O46-O45</f>
        <v>72.655035751960511</v>
      </c>
      <c r="P47" s="257">
        <f>P46-P45</f>
        <v>79.992168320315173</v>
      </c>
      <c r="Q47" s="222" t="s">
        <v>176</v>
      </c>
    </row>
    <row r="50" spans="1:12">
      <c r="C50" s="219" t="s">
        <v>122</v>
      </c>
      <c r="D50" s="219" t="s">
        <v>123</v>
      </c>
      <c r="E50" s="221"/>
      <c r="F50" s="220"/>
      <c r="G50" s="219"/>
      <c r="H50" s="222"/>
      <c r="I50" s="222"/>
      <c r="J50" s="223"/>
      <c r="L50" s="259"/>
    </row>
    <row r="51" spans="1:12">
      <c r="A51" s="219" t="s">
        <v>103</v>
      </c>
      <c r="B51" s="219" t="s">
        <v>1067</v>
      </c>
      <c r="C51" s="220">
        <f>C5</f>
        <v>21</v>
      </c>
      <c r="D51" s="220">
        <f>C27</f>
        <v>10</v>
      </c>
      <c r="E51" s="221"/>
      <c r="F51" s="220"/>
      <c r="G51" s="219"/>
      <c r="H51" s="222"/>
      <c r="I51" s="222"/>
      <c r="J51" s="223"/>
      <c r="L51" s="259"/>
    </row>
    <row r="52" spans="1:12">
      <c r="A52" s="219" t="s">
        <v>104</v>
      </c>
      <c r="B52" s="219" t="s">
        <v>1067</v>
      </c>
      <c r="C52" s="260">
        <f>h26_28出生!F33</f>
        <v>486</v>
      </c>
      <c r="D52" s="260">
        <f>h26_28出生!G33</f>
        <v>431</v>
      </c>
      <c r="E52" s="221"/>
      <c r="F52" s="220"/>
      <c r="G52" s="219"/>
      <c r="H52" s="222"/>
      <c r="I52" s="222"/>
      <c r="J52" s="223"/>
      <c r="L52" s="259"/>
    </row>
    <row r="53" spans="1:12">
      <c r="A53" s="219" t="s">
        <v>105</v>
      </c>
      <c r="C53" s="261">
        <f>C51/C52</f>
        <v>4.3209876543209874E-2</v>
      </c>
      <c r="D53" s="261">
        <f>D51/D52</f>
        <v>2.3201856148491878E-2</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134</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h27_29自立率1!AT7</f>
        <v>458</v>
      </c>
      <c r="P3" s="243">
        <f>h27_29自立率1!AU7</f>
        <v>452</v>
      </c>
      <c r="Q3" s="244">
        <f>SUM(O3:P3)</f>
        <v>910</v>
      </c>
    </row>
    <row r="4" spans="1:17">
      <c r="A4" s="229"/>
      <c r="B4" s="229"/>
      <c r="C4" s="230" t="s">
        <v>1063</v>
      </c>
      <c r="D4" s="231" t="s">
        <v>1064</v>
      </c>
      <c r="E4" s="232" t="s">
        <v>410</v>
      </c>
      <c r="F4" s="233"/>
      <c r="G4" s="233"/>
      <c r="H4" s="234"/>
      <c r="I4" s="229"/>
      <c r="J4" s="235" t="s">
        <v>97</v>
      </c>
      <c r="K4" s="235" t="s">
        <v>98</v>
      </c>
      <c r="L4" s="588"/>
      <c r="N4" s="418" t="s">
        <v>160</v>
      </c>
      <c r="O4" s="243">
        <f>h27_29自立率1!AT8</f>
        <v>572</v>
      </c>
      <c r="P4" s="243">
        <f>h27_29自立率1!AU8</f>
        <v>568</v>
      </c>
      <c r="Q4" s="244">
        <f>SUM(O4:P4)</f>
        <v>1140</v>
      </c>
    </row>
    <row r="5" spans="1:17">
      <c r="A5" s="219" t="s">
        <v>99</v>
      </c>
      <c r="B5" s="219" t="s">
        <v>85</v>
      </c>
      <c r="C5" s="262">
        <f>h26_h28死亡数!AS4</f>
        <v>1</v>
      </c>
      <c r="D5" s="263">
        <f>SUM(C5:C5)/3</f>
        <v>0.33333333333333331</v>
      </c>
      <c r="E5" s="264">
        <f>h27国調人口!AS4</f>
        <v>32</v>
      </c>
      <c r="F5" s="221">
        <f t="shared" ref="F5:F24" si="0">D5/E5</f>
        <v>1.0416666666666666E-2</v>
      </c>
      <c r="G5" s="261">
        <f>C53</f>
        <v>4.7169811320754715E-3</v>
      </c>
      <c r="H5" s="220">
        <v>100000</v>
      </c>
      <c r="I5" s="220">
        <f t="shared" ref="I5:I24" si="1">H5-H6</f>
        <v>471.6981132075598</v>
      </c>
      <c r="J5" s="222">
        <f>H6+I5/2</f>
        <v>99764.15094339622</v>
      </c>
      <c r="K5" s="222">
        <f t="shared" ref="K5:K23" si="2">J5+K6</f>
        <v>8063656.7382388683</v>
      </c>
      <c r="L5" s="589">
        <f t="shared" ref="L5:L24" si="3">K5/H5</f>
        <v>80.636567382388677</v>
      </c>
      <c r="N5" s="418" t="s">
        <v>1022</v>
      </c>
      <c r="O5" s="243">
        <f>h27_29自立率1!AT9</f>
        <v>432</v>
      </c>
      <c r="P5" s="243">
        <f>h27_29自立率1!AU9</f>
        <v>443</v>
      </c>
      <c r="Q5" s="244">
        <f>SUM(O5:P5)</f>
        <v>875</v>
      </c>
    </row>
    <row r="6" spans="1:17">
      <c r="B6" s="219" t="s">
        <v>86</v>
      </c>
      <c r="C6" s="262">
        <f>h26_h28死亡数!AS5</f>
        <v>0</v>
      </c>
      <c r="D6" s="263">
        <f t="shared" ref="D6:D24" si="4">SUM(C6:C6)/3</f>
        <v>0</v>
      </c>
      <c r="E6" s="264">
        <f>h27国調人口!AS5</f>
        <v>147</v>
      </c>
      <c r="F6" s="221">
        <f t="shared" si="0"/>
        <v>0</v>
      </c>
      <c r="G6" s="221">
        <f>F6*4/(1+2*F6)</f>
        <v>0</v>
      </c>
      <c r="H6" s="220">
        <f t="shared" ref="H6:H24" si="5">(1-G5)*H5</f>
        <v>99528.30188679244</v>
      </c>
      <c r="I6" s="220">
        <f t="shared" si="1"/>
        <v>0</v>
      </c>
      <c r="J6" s="222">
        <f>(H7+I6/2)*4</f>
        <v>398113.20754716976</v>
      </c>
      <c r="K6" s="222">
        <f t="shared" si="2"/>
        <v>7963892.5872954717</v>
      </c>
      <c r="L6" s="589">
        <f t="shared" si="3"/>
        <v>80.016361540599064</v>
      </c>
      <c r="N6" s="418" t="s">
        <v>1023</v>
      </c>
      <c r="O6" s="243">
        <f>h27_29自立率1!AT10</f>
        <v>329</v>
      </c>
      <c r="P6" s="243">
        <f>h27_29自立率1!AU10</f>
        <v>393</v>
      </c>
      <c r="Q6" s="244">
        <f>SUM(O6:P6)</f>
        <v>722</v>
      </c>
    </row>
    <row r="7" spans="1:17">
      <c r="B7" s="219" t="s">
        <v>84</v>
      </c>
      <c r="C7" s="262">
        <f>h26_h28死亡数!AS6</f>
        <v>0</v>
      </c>
      <c r="D7" s="263">
        <f t="shared" si="4"/>
        <v>0</v>
      </c>
      <c r="E7" s="264">
        <f>h27国調人口!AS6</f>
        <v>223</v>
      </c>
      <c r="F7" s="221">
        <f t="shared" si="0"/>
        <v>0</v>
      </c>
      <c r="G7" s="221">
        <f t="shared" ref="G7:G24" si="6">F7*5/(1+2.5*F7)</f>
        <v>0</v>
      </c>
      <c r="H7" s="220">
        <f t="shared" si="5"/>
        <v>99528.30188679244</v>
      </c>
      <c r="I7" s="220">
        <f t="shared" si="1"/>
        <v>0</v>
      </c>
      <c r="J7" s="222">
        <f t="shared" ref="J7:J23" si="7">(H8+I7/2)*5</f>
        <v>497641.50943396217</v>
      </c>
      <c r="K7" s="222">
        <f t="shared" si="2"/>
        <v>7565779.3797483016</v>
      </c>
      <c r="L7" s="589">
        <f t="shared" si="3"/>
        <v>76.016361540599064</v>
      </c>
      <c r="N7" s="418" t="s">
        <v>62</v>
      </c>
      <c r="O7" s="237">
        <f>SUM(O3:O6)</f>
        <v>1791</v>
      </c>
      <c r="P7" s="237">
        <f t="shared" ref="P7:Q7" si="8">SUM(P3:P6)</f>
        <v>1856</v>
      </c>
      <c r="Q7" s="237">
        <f t="shared" si="8"/>
        <v>3647</v>
      </c>
    </row>
    <row r="8" spans="1:17">
      <c r="B8" s="219" t="s">
        <v>65</v>
      </c>
      <c r="C8" s="262">
        <f>h26_h28死亡数!AS7</f>
        <v>0</v>
      </c>
      <c r="D8" s="263">
        <f t="shared" si="4"/>
        <v>0</v>
      </c>
      <c r="E8" s="264">
        <f>h27国調人口!AS7</f>
        <v>254</v>
      </c>
      <c r="F8" s="221">
        <f t="shared" si="0"/>
        <v>0</v>
      </c>
      <c r="G8" s="221">
        <f t="shared" si="6"/>
        <v>0</v>
      </c>
      <c r="H8" s="220">
        <f t="shared" si="5"/>
        <v>99528.30188679244</v>
      </c>
      <c r="I8" s="220">
        <f t="shared" si="1"/>
        <v>0</v>
      </c>
      <c r="J8" s="222">
        <f t="shared" si="7"/>
        <v>497641.50943396217</v>
      </c>
      <c r="K8" s="222">
        <f t="shared" si="2"/>
        <v>7068137.8703143392</v>
      </c>
      <c r="L8" s="589">
        <f t="shared" si="3"/>
        <v>71.01636154059905</v>
      </c>
      <c r="N8" s="479" t="s">
        <v>161</v>
      </c>
      <c r="O8" s="479"/>
      <c r="P8" s="479"/>
      <c r="Q8" s="479"/>
    </row>
    <row r="9" spans="1:17">
      <c r="B9" s="219" t="s">
        <v>66</v>
      </c>
      <c r="C9" s="262">
        <f>h26_h28死亡数!AS8</f>
        <v>0</v>
      </c>
      <c r="D9" s="263">
        <f t="shared" si="4"/>
        <v>0</v>
      </c>
      <c r="E9" s="264">
        <f>h27国調人口!AS8</f>
        <v>328</v>
      </c>
      <c r="F9" s="221">
        <f t="shared" si="0"/>
        <v>0</v>
      </c>
      <c r="G9" s="221">
        <f t="shared" si="6"/>
        <v>0</v>
      </c>
      <c r="H9" s="220">
        <f t="shared" si="5"/>
        <v>99528.30188679244</v>
      </c>
      <c r="I9" s="220">
        <f t="shared" si="1"/>
        <v>0</v>
      </c>
      <c r="J9" s="222">
        <f t="shared" si="7"/>
        <v>497641.50943396217</v>
      </c>
      <c r="K9" s="222">
        <f t="shared" si="2"/>
        <v>6570496.3608803768</v>
      </c>
      <c r="L9" s="589">
        <f t="shared" si="3"/>
        <v>66.01636154059905</v>
      </c>
      <c r="N9" s="418" t="s">
        <v>158</v>
      </c>
      <c r="O9" s="237" t="s">
        <v>122</v>
      </c>
      <c r="P9" s="237" t="s">
        <v>123</v>
      </c>
      <c r="Q9" s="237" t="s">
        <v>62</v>
      </c>
    </row>
    <row r="10" spans="1:17">
      <c r="B10" s="219" t="s">
        <v>67</v>
      </c>
      <c r="C10" s="262">
        <f>h26_h28死亡数!AS9</f>
        <v>0</v>
      </c>
      <c r="D10" s="263">
        <f t="shared" si="4"/>
        <v>0</v>
      </c>
      <c r="E10" s="264">
        <f>h27国調人口!AS9</f>
        <v>258</v>
      </c>
      <c r="F10" s="221">
        <f t="shared" si="0"/>
        <v>0</v>
      </c>
      <c r="G10" s="221">
        <f t="shared" si="6"/>
        <v>0</v>
      </c>
      <c r="H10" s="220">
        <f t="shared" si="5"/>
        <v>99528.30188679244</v>
      </c>
      <c r="I10" s="220">
        <f t="shared" si="1"/>
        <v>0</v>
      </c>
      <c r="J10" s="222">
        <f t="shared" si="7"/>
        <v>497641.50943396217</v>
      </c>
      <c r="K10" s="222">
        <f t="shared" si="2"/>
        <v>6072854.8514464144</v>
      </c>
      <c r="L10" s="589">
        <f t="shared" si="3"/>
        <v>61.01636154059905</v>
      </c>
      <c r="N10" s="418" t="s">
        <v>159</v>
      </c>
      <c r="O10" s="243">
        <f>h27_29自立率1!AT21</f>
        <v>10</v>
      </c>
      <c r="P10" s="243">
        <f>h27_29自立率1!AU21</f>
        <v>4</v>
      </c>
      <c r="Q10" s="244">
        <f>SUM(O10:P10)</f>
        <v>14</v>
      </c>
    </row>
    <row r="11" spans="1:17">
      <c r="B11" s="219" t="s">
        <v>68</v>
      </c>
      <c r="C11" s="262">
        <f>h26_h28死亡数!AS10</f>
        <v>0</v>
      </c>
      <c r="D11" s="263">
        <f t="shared" si="4"/>
        <v>0</v>
      </c>
      <c r="E11" s="264">
        <f>h27国調人口!AS10</f>
        <v>269</v>
      </c>
      <c r="F11" s="221">
        <f t="shared" si="0"/>
        <v>0</v>
      </c>
      <c r="G11" s="221">
        <f t="shared" si="6"/>
        <v>0</v>
      </c>
      <c r="H11" s="220">
        <f t="shared" si="5"/>
        <v>99528.30188679244</v>
      </c>
      <c r="I11" s="220">
        <f t="shared" si="1"/>
        <v>0</v>
      </c>
      <c r="J11" s="222">
        <f t="shared" si="7"/>
        <v>497641.50943396217</v>
      </c>
      <c r="K11" s="222">
        <f t="shared" si="2"/>
        <v>5575213.342012452</v>
      </c>
      <c r="L11" s="589">
        <f t="shared" si="3"/>
        <v>56.01636154059905</v>
      </c>
      <c r="N11" s="418" t="s">
        <v>160</v>
      </c>
      <c r="O11" s="243">
        <f>h27_29自立率1!AT22</f>
        <v>13</v>
      </c>
      <c r="P11" s="243">
        <f>h27_29自立率1!AU22</f>
        <v>10</v>
      </c>
      <c r="Q11" s="244">
        <f>SUM(O11:P11)</f>
        <v>23</v>
      </c>
    </row>
    <row r="12" spans="1:17">
      <c r="B12" s="219" t="s">
        <v>69</v>
      </c>
      <c r="C12" s="262">
        <f>h26_h28死亡数!AS11</f>
        <v>1</v>
      </c>
      <c r="D12" s="263">
        <f t="shared" si="4"/>
        <v>0.33333333333333331</v>
      </c>
      <c r="E12" s="264">
        <f>h27国調人口!AS11</f>
        <v>284</v>
      </c>
      <c r="F12" s="221">
        <f t="shared" si="0"/>
        <v>1.1737089201877935E-3</v>
      </c>
      <c r="G12" s="221">
        <f t="shared" si="6"/>
        <v>5.8513750731421883E-3</v>
      </c>
      <c r="H12" s="220">
        <f t="shared" si="5"/>
        <v>99528.30188679244</v>
      </c>
      <c r="I12" s="220">
        <f t="shared" si="1"/>
        <v>582.37742473254912</v>
      </c>
      <c r="J12" s="222">
        <f t="shared" si="7"/>
        <v>496185.5658721308</v>
      </c>
      <c r="K12" s="222">
        <f t="shared" si="2"/>
        <v>5077571.8325784896</v>
      </c>
      <c r="L12" s="589">
        <f t="shared" si="3"/>
        <v>51.01636154059905</v>
      </c>
      <c r="N12" s="418" t="s">
        <v>1022</v>
      </c>
      <c r="O12" s="243">
        <f>h27_29自立率1!AT23</f>
        <v>78</v>
      </c>
      <c r="P12" s="243">
        <f>h27_29自立率1!AU23</f>
        <v>20</v>
      </c>
      <c r="Q12" s="244">
        <f>SUM(O12:P12)</f>
        <v>98</v>
      </c>
    </row>
    <row r="13" spans="1:17">
      <c r="B13" s="219" t="s">
        <v>70</v>
      </c>
      <c r="C13" s="262">
        <f>h26_h28死亡数!AS12</f>
        <v>0</v>
      </c>
      <c r="D13" s="263">
        <f t="shared" si="4"/>
        <v>0</v>
      </c>
      <c r="E13" s="264">
        <f>h27国調人口!AS12</f>
        <v>320</v>
      </c>
      <c r="F13" s="221">
        <f t="shared" si="0"/>
        <v>0</v>
      </c>
      <c r="G13" s="221">
        <f t="shared" si="6"/>
        <v>0</v>
      </c>
      <c r="H13" s="220">
        <f t="shared" si="5"/>
        <v>98945.924462059891</v>
      </c>
      <c r="I13" s="220">
        <f t="shared" si="1"/>
        <v>0</v>
      </c>
      <c r="J13" s="222">
        <f t="shared" si="7"/>
        <v>494729.62231029943</v>
      </c>
      <c r="K13" s="222">
        <f t="shared" si="2"/>
        <v>4581386.2667063586</v>
      </c>
      <c r="L13" s="589">
        <f t="shared" si="3"/>
        <v>46.301919878095219</v>
      </c>
      <c r="N13" s="418" t="s">
        <v>1023</v>
      </c>
      <c r="O13" s="243">
        <f>h27_29自立率1!AT24</f>
        <v>191</v>
      </c>
      <c r="P13" s="243">
        <f>h27_29自立率1!AU24</f>
        <v>234</v>
      </c>
      <c r="Q13" s="244">
        <f>SUM(O13:P13)</f>
        <v>425</v>
      </c>
    </row>
    <row r="14" spans="1:17">
      <c r="B14" s="219" t="s">
        <v>71</v>
      </c>
      <c r="C14" s="262">
        <f>h26_h28死亡数!AS13</f>
        <v>1</v>
      </c>
      <c r="D14" s="263">
        <f t="shared" si="4"/>
        <v>0.33333333333333331</v>
      </c>
      <c r="E14" s="264">
        <f>h27国調人口!AS13</f>
        <v>383</v>
      </c>
      <c r="F14" s="221">
        <f t="shared" si="0"/>
        <v>8.703220191470844E-4</v>
      </c>
      <c r="G14" s="221">
        <f t="shared" si="6"/>
        <v>4.3421623968736426E-3</v>
      </c>
      <c r="H14" s="220">
        <f t="shared" si="5"/>
        <v>98945.924462059891</v>
      </c>
      <c r="I14" s="220">
        <f t="shared" si="1"/>
        <v>429.63927252305439</v>
      </c>
      <c r="J14" s="222">
        <f t="shared" si="7"/>
        <v>493655.52412899182</v>
      </c>
      <c r="K14" s="222">
        <f t="shared" si="2"/>
        <v>4086656.6443960597</v>
      </c>
      <c r="L14" s="589">
        <f t="shared" si="3"/>
        <v>41.301919878095219</v>
      </c>
      <c r="N14" s="418" t="s">
        <v>62</v>
      </c>
      <c r="O14" s="237">
        <f>SUM(O10:O13)</f>
        <v>292</v>
      </c>
      <c r="P14" s="237">
        <f t="shared" ref="P14:Q14" si="9">SUM(P10:P13)</f>
        <v>268</v>
      </c>
      <c r="Q14" s="237">
        <f t="shared" si="9"/>
        <v>560</v>
      </c>
    </row>
    <row r="15" spans="1:17">
      <c r="B15" s="219" t="s">
        <v>72</v>
      </c>
      <c r="C15" s="262">
        <f>h26_h28死亡数!AS14</f>
        <v>4</v>
      </c>
      <c r="D15" s="263">
        <f t="shared" si="4"/>
        <v>1.3333333333333333</v>
      </c>
      <c r="E15" s="264">
        <f>h27国調人口!AS14</f>
        <v>316</v>
      </c>
      <c r="F15" s="221">
        <f t="shared" si="0"/>
        <v>4.2194092827004216E-3</v>
      </c>
      <c r="G15" s="221">
        <f t="shared" si="6"/>
        <v>2.0876826722338204E-2</v>
      </c>
      <c r="H15" s="220">
        <f t="shared" si="5"/>
        <v>98516.285189536837</v>
      </c>
      <c r="I15" s="220">
        <f t="shared" si="1"/>
        <v>2056.7074152304267</v>
      </c>
      <c r="J15" s="222">
        <f t="shared" si="7"/>
        <v>487439.65740960813</v>
      </c>
      <c r="K15" s="222">
        <f t="shared" si="2"/>
        <v>3593001.120267068</v>
      </c>
      <c r="L15" s="589">
        <f t="shared" si="3"/>
        <v>36.471138891955214</v>
      </c>
      <c r="N15" s="479" t="s">
        <v>162</v>
      </c>
      <c r="O15" s="479"/>
      <c r="P15" s="479"/>
      <c r="Q15" s="479"/>
    </row>
    <row r="16" spans="1:17">
      <c r="B16" s="219" t="s">
        <v>73</v>
      </c>
      <c r="C16" s="262">
        <f>h26_h28死亡数!AS15</f>
        <v>3</v>
      </c>
      <c r="D16" s="263">
        <f t="shared" si="4"/>
        <v>1</v>
      </c>
      <c r="E16" s="264">
        <f>h27国調人口!AS15</f>
        <v>373</v>
      </c>
      <c r="F16" s="221">
        <f t="shared" si="0"/>
        <v>2.6809651474530832E-3</v>
      </c>
      <c r="G16" s="221">
        <f t="shared" si="6"/>
        <v>1.3315579227696406E-2</v>
      </c>
      <c r="H16" s="220">
        <f t="shared" si="5"/>
        <v>96459.57777430641</v>
      </c>
      <c r="I16" s="220">
        <f t="shared" si="1"/>
        <v>1284.4151501239248</v>
      </c>
      <c r="J16" s="222">
        <f t="shared" si="7"/>
        <v>479086.85099622223</v>
      </c>
      <c r="K16" s="222">
        <f t="shared" si="2"/>
        <v>3105561.4628574601</v>
      </c>
      <c r="L16" s="589">
        <f t="shared" si="3"/>
        <v>32.195470211613113</v>
      </c>
      <c r="N16" s="418" t="s">
        <v>158</v>
      </c>
      <c r="O16" s="237" t="s">
        <v>122</v>
      </c>
      <c r="P16" s="237" t="s">
        <v>123</v>
      </c>
      <c r="Q16" s="237" t="s">
        <v>62</v>
      </c>
    </row>
    <row r="17" spans="1:17">
      <c r="B17" s="219" t="s">
        <v>74</v>
      </c>
      <c r="C17" s="262">
        <f>h26_h28死亡数!AS16</f>
        <v>12</v>
      </c>
      <c r="D17" s="263">
        <f t="shared" si="4"/>
        <v>4</v>
      </c>
      <c r="E17" s="264">
        <f>h27国調人口!AS16</f>
        <v>437</v>
      </c>
      <c r="F17" s="221">
        <f t="shared" si="0"/>
        <v>9.1533180778032037E-3</v>
      </c>
      <c r="G17" s="221">
        <f t="shared" si="6"/>
        <v>4.4742729306487698E-2</v>
      </c>
      <c r="H17" s="220">
        <f t="shared" si="5"/>
        <v>95175.162624182485</v>
      </c>
      <c r="I17" s="220">
        <f t="shared" si="1"/>
        <v>4258.3965379947476</v>
      </c>
      <c r="J17" s="222">
        <f t="shared" si="7"/>
        <v>465229.82177592552</v>
      </c>
      <c r="K17" s="222">
        <f t="shared" si="2"/>
        <v>2626474.6118612378</v>
      </c>
      <c r="L17" s="589">
        <f t="shared" si="3"/>
        <v>27.596218797464839</v>
      </c>
      <c r="N17" s="418" t="s">
        <v>159</v>
      </c>
      <c r="O17" s="253">
        <f t="shared" ref="O17:Q20" si="10">O10/O3</f>
        <v>2.1834061135371178E-2</v>
      </c>
      <c r="P17" s="253">
        <f t="shared" si="10"/>
        <v>8.8495575221238937E-3</v>
      </c>
      <c r="Q17" s="253">
        <f t="shared" si="10"/>
        <v>1.5384615384615385E-2</v>
      </c>
    </row>
    <row r="18" spans="1:17">
      <c r="B18" s="219" t="s">
        <v>75</v>
      </c>
      <c r="C18" s="262">
        <f>h26_h28死亡数!AS17</f>
        <v>10</v>
      </c>
      <c r="D18" s="263">
        <f t="shared" si="4"/>
        <v>3.3333333333333335</v>
      </c>
      <c r="E18" s="264">
        <f>h27国調人口!AS17</f>
        <v>536</v>
      </c>
      <c r="F18" s="221">
        <f t="shared" si="0"/>
        <v>6.2189054726368162E-3</v>
      </c>
      <c r="G18" s="221">
        <f t="shared" si="6"/>
        <v>3.061849357011635E-2</v>
      </c>
      <c r="H18" s="220">
        <f t="shared" si="5"/>
        <v>90916.766086187738</v>
      </c>
      <c r="I18" s="220">
        <f t="shared" si="1"/>
        <v>2783.734417825719</v>
      </c>
      <c r="J18" s="222">
        <f t="shared" si="7"/>
        <v>447624.49438637443</v>
      </c>
      <c r="K18" s="222">
        <f t="shared" si="2"/>
        <v>2161244.7900853124</v>
      </c>
      <c r="L18" s="589">
        <f t="shared" si="3"/>
        <v>23.771685720062727</v>
      </c>
      <c r="N18" s="418" t="s">
        <v>160</v>
      </c>
      <c r="O18" s="253">
        <f t="shared" si="10"/>
        <v>2.2727272727272728E-2</v>
      </c>
      <c r="P18" s="253">
        <f t="shared" si="10"/>
        <v>1.7605633802816902E-2</v>
      </c>
      <c r="Q18" s="253">
        <f t="shared" si="10"/>
        <v>2.0175438596491228E-2</v>
      </c>
    </row>
    <row r="19" spans="1:17">
      <c r="B19" s="219" t="s">
        <v>76</v>
      </c>
      <c r="C19" s="262">
        <f>h26_h28死亡数!AS18</f>
        <v>25</v>
      </c>
      <c r="D19" s="263">
        <f t="shared" si="4"/>
        <v>8.3333333333333339</v>
      </c>
      <c r="E19" s="264">
        <f>h27国調人口!AS18</f>
        <v>572</v>
      </c>
      <c r="F19" s="221">
        <f t="shared" si="0"/>
        <v>1.456876456876457E-2</v>
      </c>
      <c r="G19" s="221">
        <f t="shared" si="6"/>
        <v>7.0283947146471737E-2</v>
      </c>
      <c r="H19" s="220">
        <f t="shared" si="5"/>
        <v>88133.031668362019</v>
      </c>
      <c r="I19" s="220">
        <f t="shared" si="1"/>
        <v>6194.3373396374809</v>
      </c>
      <c r="J19" s="222">
        <f t="shared" si="7"/>
        <v>425179.31499271642</v>
      </c>
      <c r="K19" s="222">
        <f t="shared" si="2"/>
        <v>1713620.295698938</v>
      </c>
      <c r="L19" s="589">
        <f t="shared" si="3"/>
        <v>19.443564612041971</v>
      </c>
      <c r="N19" s="418" t="s">
        <v>1022</v>
      </c>
      <c r="O19" s="253">
        <f t="shared" si="10"/>
        <v>0.18055555555555555</v>
      </c>
      <c r="P19" s="253">
        <f t="shared" si="10"/>
        <v>4.5146726862302484E-2</v>
      </c>
      <c r="Q19" s="253">
        <f t="shared" si="10"/>
        <v>0.112</v>
      </c>
    </row>
    <row r="20" spans="1:17">
      <c r="B20" s="219" t="s">
        <v>77</v>
      </c>
      <c r="C20" s="262">
        <f>h26_h28死亡数!AS19</f>
        <v>31</v>
      </c>
      <c r="D20" s="263">
        <f t="shared" si="4"/>
        <v>10.333333333333334</v>
      </c>
      <c r="E20" s="264">
        <f>h27国調人口!AS19</f>
        <v>432</v>
      </c>
      <c r="F20" s="221">
        <f t="shared" si="0"/>
        <v>2.3919753086419755E-2</v>
      </c>
      <c r="G20" s="221">
        <f t="shared" si="6"/>
        <v>0.11285038223516564</v>
      </c>
      <c r="H20" s="220">
        <f t="shared" si="5"/>
        <v>81938.694328724538</v>
      </c>
      <c r="I20" s="220">
        <f t="shared" si="1"/>
        <v>9246.8129748469655</v>
      </c>
      <c r="J20" s="222">
        <f t="shared" si="7"/>
        <v>386576.43920650531</v>
      </c>
      <c r="K20" s="222">
        <f t="shared" si="2"/>
        <v>1288440.9807062214</v>
      </c>
      <c r="L20" s="589">
        <f t="shared" si="3"/>
        <v>15.724450960094734</v>
      </c>
      <c r="N20" s="418" t="s">
        <v>1023</v>
      </c>
      <c r="O20" s="253">
        <f t="shared" si="10"/>
        <v>0.58054711246200608</v>
      </c>
      <c r="P20" s="253">
        <f t="shared" si="10"/>
        <v>0.59541984732824427</v>
      </c>
      <c r="Q20" s="253">
        <f t="shared" si="10"/>
        <v>0.58864265927977844</v>
      </c>
    </row>
    <row r="21" spans="1:17">
      <c r="B21" s="219" t="s">
        <v>78</v>
      </c>
      <c r="C21" s="262">
        <f>h26_h28死亡数!AS20</f>
        <v>26</v>
      </c>
      <c r="D21" s="263">
        <f t="shared" si="4"/>
        <v>8.6666666666666661</v>
      </c>
      <c r="E21" s="264">
        <f>h27国調人口!AS20</f>
        <v>329</v>
      </c>
      <c r="F21" s="221">
        <f t="shared" si="0"/>
        <v>2.6342451874366766E-2</v>
      </c>
      <c r="G21" s="221">
        <f t="shared" si="6"/>
        <v>0.12357414448669203</v>
      </c>
      <c r="H21" s="220">
        <f t="shared" si="5"/>
        <v>72691.881353877572</v>
      </c>
      <c r="I21" s="220">
        <f t="shared" si="1"/>
        <v>8982.8370494335395</v>
      </c>
      <c r="J21" s="222">
        <f t="shared" si="7"/>
        <v>341002.31414580398</v>
      </c>
      <c r="K21" s="222">
        <f t="shared" si="2"/>
        <v>901864.541499716</v>
      </c>
      <c r="L21" s="589">
        <f t="shared" si="3"/>
        <v>12.406674923011993</v>
      </c>
      <c r="N21" s="418" t="s">
        <v>62</v>
      </c>
      <c r="O21" s="253">
        <f>O14/O7</f>
        <v>0.16303740926856505</v>
      </c>
      <c r="P21" s="253">
        <f>P14/P7</f>
        <v>0.14439655172413793</v>
      </c>
      <c r="Q21" s="253">
        <f>Q14/Q7</f>
        <v>0.15355086372360843</v>
      </c>
    </row>
    <row r="22" spans="1:17">
      <c r="B22" s="219" t="s">
        <v>79</v>
      </c>
      <c r="C22" s="262">
        <f>h26_h28死亡数!AS21</f>
        <v>51</v>
      </c>
      <c r="D22" s="263">
        <f t="shared" si="4"/>
        <v>17</v>
      </c>
      <c r="E22" s="264">
        <f>h27国調人口!AS21</f>
        <v>265</v>
      </c>
      <c r="F22" s="221">
        <f t="shared" si="0"/>
        <v>6.4150943396226415E-2</v>
      </c>
      <c r="G22" s="221">
        <f t="shared" si="6"/>
        <v>0.27642276422764223</v>
      </c>
      <c r="H22" s="220">
        <f t="shared" si="5"/>
        <v>63709.044304444033</v>
      </c>
      <c r="I22" s="220">
        <f t="shared" si="1"/>
        <v>17610.630132935745</v>
      </c>
      <c r="J22" s="222">
        <f t="shared" si="7"/>
        <v>274518.64618988079</v>
      </c>
      <c r="K22" s="222">
        <f t="shared" si="2"/>
        <v>560862.22735391208</v>
      </c>
      <c r="L22" s="589">
        <f t="shared" si="3"/>
        <v>8.8034945976232297</v>
      </c>
      <c r="N22" s="479" t="s">
        <v>163</v>
      </c>
      <c r="O22" s="479"/>
      <c r="P22" s="479"/>
      <c r="Q22" s="479"/>
    </row>
    <row r="23" spans="1:17">
      <c r="B23" s="219" t="s">
        <v>80</v>
      </c>
      <c r="C23" s="262">
        <f>h26_h28死亡数!AS22</f>
        <v>54</v>
      </c>
      <c r="D23" s="263">
        <f t="shared" si="4"/>
        <v>18</v>
      </c>
      <c r="E23" s="264">
        <f>h27国調人口!AS22</f>
        <v>160</v>
      </c>
      <c r="F23" s="221">
        <f t="shared" si="0"/>
        <v>0.1125</v>
      </c>
      <c r="G23" s="221">
        <f t="shared" si="6"/>
        <v>0.43902439024390244</v>
      </c>
      <c r="H23" s="220">
        <f t="shared" si="5"/>
        <v>46098.414171508288</v>
      </c>
      <c r="I23" s="220">
        <f t="shared" si="1"/>
        <v>20238.328172857295</v>
      </c>
      <c r="J23" s="222">
        <f t="shared" si="7"/>
        <v>179896.2504253982</v>
      </c>
      <c r="K23" s="222">
        <f t="shared" si="2"/>
        <v>286343.58116403135</v>
      </c>
      <c r="L23" s="589">
        <f t="shared" si="3"/>
        <v>6.211571185479297</v>
      </c>
      <c r="N23" s="418" t="s">
        <v>158</v>
      </c>
      <c r="O23" s="237" t="s">
        <v>122</v>
      </c>
      <c r="P23" s="237" t="s">
        <v>123</v>
      </c>
      <c r="Q23" s="237" t="s">
        <v>62</v>
      </c>
    </row>
    <row r="24" spans="1:17">
      <c r="B24" s="219" t="s">
        <v>100</v>
      </c>
      <c r="C24" s="262">
        <f>h26_h28死亡数!AS23</f>
        <v>43</v>
      </c>
      <c r="D24" s="263">
        <f t="shared" si="4"/>
        <v>14.333333333333334</v>
      </c>
      <c r="E24" s="264">
        <f>h27国調人口!AS23</f>
        <v>59</v>
      </c>
      <c r="F24" s="221">
        <f t="shared" si="0"/>
        <v>0.24293785310734464</v>
      </c>
      <c r="G24" s="221">
        <f t="shared" si="6"/>
        <v>0.75571177504393672</v>
      </c>
      <c r="H24" s="220">
        <f t="shared" si="5"/>
        <v>25860.085998650993</v>
      </c>
      <c r="I24" s="220">
        <f t="shared" si="1"/>
        <v>25860.085998650993</v>
      </c>
      <c r="J24" s="222">
        <f>H24/F24</f>
        <v>106447.33073863316</v>
      </c>
      <c r="K24" s="222">
        <f>J24</f>
        <v>106447.33073863316</v>
      </c>
      <c r="L24" s="589">
        <f t="shared" si="3"/>
        <v>4.1162790697674421</v>
      </c>
      <c r="N24" s="418" t="s">
        <v>159</v>
      </c>
      <c r="O24" s="253">
        <f>1-O17</f>
        <v>0.97816593886462877</v>
      </c>
      <c r="P24" s="253">
        <f>1-P17</f>
        <v>0.99115044247787609</v>
      </c>
      <c r="Q24" s="253">
        <f>1-Q17</f>
        <v>0.98461538461538467</v>
      </c>
    </row>
    <row r="25" spans="1:17">
      <c r="B25" s="265" t="s">
        <v>101</v>
      </c>
      <c r="C25" s="266">
        <f>SUM(C5:C24)</f>
        <v>262</v>
      </c>
      <c r="D25" s="266">
        <f>SUM(D5:D24)</f>
        <v>87.333333333333329</v>
      </c>
      <c r="E25" s="266">
        <f>SUM(E5:E24)</f>
        <v>5977</v>
      </c>
      <c r="F25" s="267"/>
      <c r="G25" s="267"/>
      <c r="H25" s="266"/>
      <c r="I25" s="266"/>
      <c r="J25" s="268"/>
      <c r="K25" s="268"/>
      <c r="L25" s="257"/>
      <c r="N25" s="418" t="s">
        <v>160</v>
      </c>
      <c r="O25" s="253">
        <f t="shared" ref="O25:Q27" si="11">1-O18</f>
        <v>0.97727272727272729</v>
      </c>
      <c r="P25" s="253">
        <f t="shared" si="11"/>
        <v>0.98239436619718312</v>
      </c>
      <c r="Q25" s="253">
        <f t="shared" si="11"/>
        <v>0.97982456140350882</v>
      </c>
    </row>
    <row r="26" spans="1:17">
      <c r="A26" s="265"/>
      <c r="B26" s="265"/>
      <c r="C26" s="226"/>
      <c r="D26" s="226"/>
      <c r="E26" s="266"/>
      <c r="F26" s="267"/>
      <c r="G26" s="267"/>
      <c r="H26" s="266"/>
      <c r="I26" s="266"/>
      <c r="J26" s="268"/>
      <c r="K26" s="268"/>
      <c r="L26" s="269"/>
      <c r="N26" s="418" t="s">
        <v>1022</v>
      </c>
      <c r="O26" s="253">
        <f t="shared" si="11"/>
        <v>0.81944444444444442</v>
      </c>
      <c r="P26" s="253">
        <f t="shared" si="11"/>
        <v>0.95485327313769752</v>
      </c>
      <c r="Q26" s="253">
        <f t="shared" si="11"/>
        <v>0.88800000000000001</v>
      </c>
    </row>
    <row r="27" spans="1:17">
      <c r="A27" s="225" t="s">
        <v>102</v>
      </c>
      <c r="B27" s="225" t="s">
        <v>85</v>
      </c>
      <c r="C27" s="254">
        <f>h26_h28死亡数!AS28</f>
        <v>0</v>
      </c>
      <c r="D27" s="226">
        <f>SUM(C27:C27)/3</f>
        <v>0</v>
      </c>
      <c r="E27" s="254">
        <f>h27国調人口!AS28</f>
        <v>31</v>
      </c>
      <c r="F27" s="227">
        <f t="shared" ref="F27:F46" si="12">D27/E27</f>
        <v>0</v>
      </c>
      <c r="G27" s="227">
        <f>D53</f>
        <v>0</v>
      </c>
      <c r="H27" s="226">
        <v>100000</v>
      </c>
      <c r="I27" s="226">
        <f t="shared" ref="I27:I46" si="13">H27-H28</f>
        <v>0</v>
      </c>
      <c r="J27" s="242">
        <f>H28+I27/2</f>
        <v>100000</v>
      </c>
      <c r="K27" s="242">
        <f t="shared" ref="K27:K45" si="14">J27+K28</f>
        <v>8684089.6226993687</v>
      </c>
      <c r="L27" s="587">
        <f t="shared" ref="L27:L46" si="15">K27/H27</f>
        <v>86.840896226993692</v>
      </c>
      <c r="N27" s="418" t="s">
        <v>1023</v>
      </c>
      <c r="O27" s="253">
        <f t="shared" si="11"/>
        <v>0.41945288753799392</v>
      </c>
      <c r="P27" s="253">
        <f t="shared" si="11"/>
        <v>0.40458015267175573</v>
      </c>
      <c r="Q27" s="253">
        <f t="shared" si="11"/>
        <v>0.41135734072022156</v>
      </c>
    </row>
    <row r="28" spans="1:17">
      <c r="A28" s="245"/>
      <c r="B28" s="245" t="s">
        <v>86</v>
      </c>
      <c r="C28" s="255">
        <f>h26_h28死亡数!AS29</f>
        <v>0</v>
      </c>
      <c r="D28" s="250">
        <f t="shared" ref="D28:D46" si="16">SUM(C28:C28)/3</f>
        <v>0</v>
      </c>
      <c r="E28" s="255">
        <f>h27国調人口!AS29</f>
        <v>143</v>
      </c>
      <c r="F28" s="249">
        <f t="shared" si="12"/>
        <v>0</v>
      </c>
      <c r="G28" s="249">
        <f>F28*4/(1+2*F28)</f>
        <v>0</v>
      </c>
      <c r="H28" s="250">
        <f t="shared" ref="H28:H46" si="17">(1-G27)*H27</f>
        <v>100000</v>
      </c>
      <c r="I28" s="250">
        <f t="shared" si="13"/>
        <v>0</v>
      </c>
      <c r="J28" s="251">
        <f>(H29+I28/2)*4</f>
        <v>400000</v>
      </c>
      <c r="K28" s="251">
        <f t="shared" si="14"/>
        <v>8584089.6226993687</v>
      </c>
      <c r="L28" s="589">
        <f t="shared" si="15"/>
        <v>85.840896226993692</v>
      </c>
      <c r="N28" s="418" t="s">
        <v>62</v>
      </c>
      <c r="O28" s="253">
        <f>1-O21</f>
        <v>0.83696259073143497</v>
      </c>
      <c r="P28" s="253">
        <f>1-P21</f>
        <v>0.8556034482758621</v>
      </c>
      <c r="Q28" s="253">
        <f>1-Q21</f>
        <v>0.84644913627639151</v>
      </c>
    </row>
    <row r="29" spans="1:17">
      <c r="A29" s="245"/>
      <c r="B29" s="245" t="s">
        <v>84</v>
      </c>
      <c r="C29" s="255">
        <f>h26_h28死亡数!AS30</f>
        <v>0</v>
      </c>
      <c r="D29" s="250">
        <f t="shared" si="16"/>
        <v>0</v>
      </c>
      <c r="E29" s="255">
        <f>h27国調人口!AS30</f>
        <v>222</v>
      </c>
      <c r="F29" s="249">
        <f t="shared" si="12"/>
        <v>0</v>
      </c>
      <c r="G29" s="249">
        <f t="shared" ref="G29:G46" si="18">F29*5/(1+2.5*F29)</f>
        <v>0</v>
      </c>
      <c r="H29" s="250">
        <f t="shared" si="17"/>
        <v>100000</v>
      </c>
      <c r="I29" s="250">
        <f t="shared" si="13"/>
        <v>0</v>
      </c>
      <c r="J29" s="251">
        <f t="shared" ref="J29:J45" si="19">(H30+I29/2)*5</f>
        <v>500000</v>
      </c>
      <c r="K29" s="251">
        <f t="shared" si="14"/>
        <v>8184089.6226993687</v>
      </c>
      <c r="L29" s="589">
        <f t="shared" si="15"/>
        <v>81.840896226993692</v>
      </c>
      <c r="N29" s="219" t="s">
        <v>164</v>
      </c>
    </row>
    <row r="30" spans="1:17">
      <c r="A30" s="245"/>
      <c r="B30" s="245" t="s">
        <v>65</v>
      </c>
      <c r="C30" s="255">
        <f>h26_h28死亡数!AS31</f>
        <v>0</v>
      </c>
      <c r="D30" s="250">
        <f t="shared" si="16"/>
        <v>0</v>
      </c>
      <c r="E30" s="255">
        <f>h27国調人口!AS31</f>
        <v>258</v>
      </c>
      <c r="F30" s="249">
        <f t="shared" si="12"/>
        <v>0</v>
      </c>
      <c r="G30" s="249">
        <f t="shared" si="18"/>
        <v>0</v>
      </c>
      <c r="H30" s="250">
        <f t="shared" si="17"/>
        <v>100000</v>
      </c>
      <c r="I30" s="250">
        <f t="shared" si="13"/>
        <v>0</v>
      </c>
      <c r="J30" s="251">
        <f t="shared" si="19"/>
        <v>500000</v>
      </c>
      <c r="K30" s="251">
        <f t="shared" si="14"/>
        <v>7684089.6226993687</v>
      </c>
      <c r="L30" s="589">
        <f t="shared" si="15"/>
        <v>76.840896226993692</v>
      </c>
      <c r="N30" s="256" t="s">
        <v>158</v>
      </c>
      <c r="O30" s="237" t="s">
        <v>97</v>
      </c>
      <c r="P30" s="237" t="s">
        <v>98</v>
      </c>
      <c r="Q30" s="219"/>
    </row>
    <row r="31" spans="1:17">
      <c r="A31" s="245"/>
      <c r="B31" s="245" t="s">
        <v>66</v>
      </c>
      <c r="C31" s="255">
        <f>h26_h28死亡数!AS32</f>
        <v>0</v>
      </c>
      <c r="D31" s="250">
        <f t="shared" si="16"/>
        <v>0</v>
      </c>
      <c r="E31" s="255">
        <f>h27国調人口!AS32</f>
        <v>286</v>
      </c>
      <c r="F31" s="249">
        <f t="shared" si="12"/>
        <v>0</v>
      </c>
      <c r="G31" s="249">
        <f t="shared" si="18"/>
        <v>0</v>
      </c>
      <c r="H31" s="250">
        <f t="shared" si="17"/>
        <v>100000</v>
      </c>
      <c r="I31" s="250">
        <f t="shared" si="13"/>
        <v>0</v>
      </c>
      <c r="J31" s="251">
        <f t="shared" si="19"/>
        <v>500000</v>
      </c>
      <c r="K31" s="251">
        <f t="shared" si="14"/>
        <v>7184089.6226993687</v>
      </c>
      <c r="L31" s="589">
        <f t="shared" si="15"/>
        <v>71.840896226993692</v>
      </c>
      <c r="N31" s="418" t="s">
        <v>159</v>
      </c>
      <c r="O31" s="237">
        <f>J19*O24</f>
        <v>415895.92383567017</v>
      </c>
      <c r="P31" s="237">
        <f>SUM(O31,P32)</f>
        <v>1308374.2675224589</v>
      </c>
      <c r="Q31" s="219"/>
    </row>
    <row r="32" spans="1:17">
      <c r="A32" s="245"/>
      <c r="B32" s="245" t="s">
        <v>67</v>
      </c>
      <c r="C32" s="255">
        <f>h26_h28死亡数!AS33</f>
        <v>0</v>
      </c>
      <c r="D32" s="250">
        <f t="shared" si="16"/>
        <v>0</v>
      </c>
      <c r="E32" s="255">
        <f>h27国調人口!AS33</f>
        <v>242</v>
      </c>
      <c r="F32" s="249">
        <f t="shared" si="12"/>
        <v>0</v>
      </c>
      <c r="G32" s="249">
        <f t="shared" si="18"/>
        <v>0</v>
      </c>
      <c r="H32" s="250">
        <f t="shared" si="17"/>
        <v>100000</v>
      </c>
      <c r="I32" s="250">
        <f t="shared" si="13"/>
        <v>0</v>
      </c>
      <c r="J32" s="251">
        <f t="shared" si="19"/>
        <v>500000</v>
      </c>
      <c r="K32" s="251">
        <f t="shared" si="14"/>
        <v>6684089.6226993687</v>
      </c>
      <c r="L32" s="589">
        <f t="shared" si="15"/>
        <v>66.840896226993692</v>
      </c>
      <c r="N32" s="418" t="s">
        <v>160</v>
      </c>
      <c r="O32" s="237">
        <f>J20*O25</f>
        <v>377790.61104272108</v>
      </c>
      <c r="P32" s="237">
        <f>SUM(O32,P33)</f>
        <v>892478.34368678869</v>
      </c>
      <c r="Q32" s="219"/>
    </row>
    <row r="33" spans="1:17">
      <c r="A33" s="245"/>
      <c r="B33" s="245" t="s">
        <v>68</v>
      </c>
      <c r="C33" s="255">
        <f>h26_h28死亡数!AS34</f>
        <v>0</v>
      </c>
      <c r="D33" s="250">
        <f t="shared" si="16"/>
        <v>0</v>
      </c>
      <c r="E33" s="255">
        <f>h27国調人口!AS34</f>
        <v>228</v>
      </c>
      <c r="F33" s="249">
        <f t="shared" si="12"/>
        <v>0</v>
      </c>
      <c r="G33" s="249">
        <f t="shared" si="18"/>
        <v>0</v>
      </c>
      <c r="H33" s="250">
        <f t="shared" si="17"/>
        <v>100000</v>
      </c>
      <c r="I33" s="250">
        <f t="shared" si="13"/>
        <v>0</v>
      </c>
      <c r="J33" s="251">
        <f t="shared" si="19"/>
        <v>500000</v>
      </c>
      <c r="K33" s="251">
        <f t="shared" si="14"/>
        <v>6184089.6226993687</v>
      </c>
      <c r="L33" s="589">
        <f t="shared" si="15"/>
        <v>61.840896226993685</v>
      </c>
      <c r="N33" s="418" t="s">
        <v>1022</v>
      </c>
      <c r="O33" s="237">
        <f>J21*O26</f>
        <v>279432.45186947827</v>
      </c>
      <c r="P33" s="237">
        <f t="shared" ref="P33:P34" si="20">SUM(O33,P34)</f>
        <v>514687.73264406761</v>
      </c>
      <c r="Q33" s="219"/>
    </row>
    <row r="34" spans="1:17">
      <c r="A34" s="245"/>
      <c r="B34" s="245" t="s">
        <v>69</v>
      </c>
      <c r="C34" s="255">
        <f>h26_h28死亡数!AS35</f>
        <v>0</v>
      </c>
      <c r="D34" s="250">
        <f t="shared" si="16"/>
        <v>0</v>
      </c>
      <c r="E34" s="255">
        <f>h27国調人口!AS35</f>
        <v>258</v>
      </c>
      <c r="F34" s="249">
        <f t="shared" si="12"/>
        <v>0</v>
      </c>
      <c r="G34" s="249">
        <f t="shared" si="18"/>
        <v>0</v>
      </c>
      <c r="H34" s="250">
        <f t="shared" si="17"/>
        <v>100000</v>
      </c>
      <c r="I34" s="250">
        <f t="shared" si="13"/>
        <v>0</v>
      </c>
      <c r="J34" s="251">
        <f t="shared" si="19"/>
        <v>500000</v>
      </c>
      <c r="K34" s="251">
        <f t="shared" si="14"/>
        <v>5684089.6226993687</v>
      </c>
      <c r="L34" s="589">
        <f t="shared" si="15"/>
        <v>56.840896226993685</v>
      </c>
      <c r="N34" s="418" t="s">
        <v>1023</v>
      </c>
      <c r="O34" s="237">
        <f>SUM(J22:J24)*O27</f>
        <v>235255.28077458931</v>
      </c>
      <c r="P34" s="237">
        <f t="shared" si="20"/>
        <v>235255.28077458931</v>
      </c>
      <c r="Q34" s="219"/>
    </row>
    <row r="35" spans="1:17">
      <c r="A35" s="245"/>
      <c r="B35" s="245" t="s">
        <v>70</v>
      </c>
      <c r="C35" s="255">
        <f>h26_h28死亡数!AS36</f>
        <v>1</v>
      </c>
      <c r="D35" s="250">
        <f t="shared" si="16"/>
        <v>0.33333333333333331</v>
      </c>
      <c r="E35" s="255">
        <f>h27国調人口!AS36</f>
        <v>318</v>
      </c>
      <c r="F35" s="249">
        <f t="shared" si="12"/>
        <v>1.0482180293501047E-3</v>
      </c>
      <c r="G35" s="249">
        <f t="shared" si="18"/>
        <v>5.2273915316257188E-3</v>
      </c>
      <c r="H35" s="250">
        <f t="shared" si="17"/>
        <v>100000</v>
      </c>
      <c r="I35" s="250">
        <f t="shared" si="13"/>
        <v>522.73915316257626</v>
      </c>
      <c r="J35" s="251">
        <f t="shared" si="19"/>
        <v>498693.15211709356</v>
      </c>
      <c r="K35" s="251">
        <f t="shared" si="14"/>
        <v>5184089.6226993687</v>
      </c>
      <c r="L35" s="589">
        <f t="shared" si="15"/>
        <v>51.840896226993685</v>
      </c>
      <c r="N35" s="219" t="s">
        <v>165</v>
      </c>
      <c r="Q35" s="219"/>
    </row>
    <row r="36" spans="1:17">
      <c r="A36" s="245"/>
      <c r="B36" s="245" t="s">
        <v>71</v>
      </c>
      <c r="C36" s="255">
        <f>h26_h28死亡数!AS37</f>
        <v>0</v>
      </c>
      <c r="D36" s="250">
        <f t="shared" si="16"/>
        <v>0</v>
      </c>
      <c r="E36" s="255">
        <f>h27国調人口!AS37</f>
        <v>370</v>
      </c>
      <c r="F36" s="249">
        <f t="shared" si="12"/>
        <v>0</v>
      </c>
      <c r="G36" s="249">
        <f t="shared" si="18"/>
        <v>0</v>
      </c>
      <c r="H36" s="250">
        <f t="shared" si="17"/>
        <v>99477.260846837424</v>
      </c>
      <c r="I36" s="250">
        <f t="shared" si="13"/>
        <v>0</v>
      </c>
      <c r="J36" s="251">
        <f t="shared" si="19"/>
        <v>497386.30423418712</v>
      </c>
      <c r="K36" s="251">
        <f t="shared" si="14"/>
        <v>4685396.4705822757</v>
      </c>
      <c r="L36" s="589">
        <f t="shared" si="15"/>
        <v>47.10017576575877</v>
      </c>
      <c r="N36" s="256" t="s">
        <v>158</v>
      </c>
      <c r="O36" s="237" t="s">
        <v>97</v>
      </c>
      <c r="P36" s="237" t="s">
        <v>98</v>
      </c>
      <c r="Q36" s="219"/>
    </row>
    <row r="37" spans="1:17">
      <c r="A37" s="245"/>
      <c r="B37" s="245" t="s">
        <v>72</v>
      </c>
      <c r="C37" s="255">
        <f>h26_h28死亡数!AS38</f>
        <v>3</v>
      </c>
      <c r="D37" s="250">
        <f t="shared" si="16"/>
        <v>1</v>
      </c>
      <c r="E37" s="255">
        <f>h27国調人口!AS38</f>
        <v>351</v>
      </c>
      <c r="F37" s="249">
        <f t="shared" si="12"/>
        <v>2.8490028490028491E-3</v>
      </c>
      <c r="G37" s="249">
        <f t="shared" si="18"/>
        <v>1.4144271570014143E-2</v>
      </c>
      <c r="H37" s="250">
        <f t="shared" si="17"/>
        <v>99477.260846837424</v>
      </c>
      <c r="I37" s="250">
        <f t="shared" si="13"/>
        <v>1407.0333924588049</v>
      </c>
      <c r="J37" s="251">
        <f t="shared" si="19"/>
        <v>493868.72075304011</v>
      </c>
      <c r="K37" s="251">
        <f t="shared" si="14"/>
        <v>4188010.1663480885</v>
      </c>
      <c r="L37" s="589">
        <f t="shared" si="15"/>
        <v>42.10017576575877</v>
      </c>
      <c r="N37" s="418" t="s">
        <v>159</v>
      </c>
      <c r="O37" s="237">
        <f>J41*P24</f>
        <v>460200.5185027796</v>
      </c>
      <c r="P37" s="237">
        <f>SUM(O37,P38)</f>
        <v>1669826.0039505679</v>
      </c>
      <c r="Q37" s="219"/>
    </row>
    <row r="38" spans="1:17">
      <c r="A38" s="245"/>
      <c r="B38" s="245" t="s">
        <v>73</v>
      </c>
      <c r="C38" s="255">
        <f>h26_h28死亡数!AS39</f>
        <v>0</v>
      </c>
      <c r="D38" s="250">
        <f t="shared" si="16"/>
        <v>0</v>
      </c>
      <c r="E38" s="255">
        <f>h27国調人口!AS39</f>
        <v>385</v>
      </c>
      <c r="F38" s="249">
        <f t="shared" si="12"/>
        <v>0</v>
      </c>
      <c r="G38" s="249">
        <f t="shared" si="18"/>
        <v>0</v>
      </c>
      <c r="H38" s="250">
        <f t="shared" si="17"/>
        <v>98070.227454378619</v>
      </c>
      <c r="I38" s="250">
        <f t="shared" si="13"/>
        <v>0</v>
      </c>
      <c r="J38" s="251">
        <f t="shared" si="19"/>
        <v>490351.13727189309</v>
      </c>
      <c r="K38" s="251">
        <f t="shared" si="14"/>
        <v>3694141.4455950484</v>
      </c>
      <c r="L38" s="589">
        <f t="shared" si="15"/>
        <v>37.668327498409539</v>
      </c>
      <c r="N38" s="418" t="s">
        <v>160</v>
      </c>
      <c r="O38" s="237">
        <f>J42*P25</f>
        <v>441144.44005806063</v>
      </c>
      <c r="P38" s="237">
        <f>SUM(O38,P39)</f>
        <v>1209625.4854477884</v>
      </c>
      <c r="Q38" s="219"/>
    </row>
    <row r="39" spans="1:17">
      <c r="A39" s="245"/>
      <c r="B39" s="245" t="s">
        <v>74</v>
      </c>
      <c r="C39" s="255">
        <f>h26_h28死亡数!AS40</f>
        <v>3</v>
      </c>
      <c r="D39" s="250">
        <f t="shared" si="16"/>
        <v>1</v>
      </c>
      <c r="E39" s="255">
        <f>h27国調人口!AS40</f>
        <v>467</v>
      </c>
      <c r="F39" s="249">
        <f t="shared" si="12"/>
        <v>2.1413276231263384E-3</v>
      </c>
      <c r="G39" s="249">
        <f t="shared" si="18"/>
        <v>1.0649627263045794E-2</v>
      </c>
      <c r="H39" s="250">
        <f t="shared" si="17"/>
        <v>98070.227454378619</v>
      </c>
      <c r="I39" s="250">
        <f t="shared" si="13"/>
        <v>1044.4113679912552</v>
      </c>
      <c r="J39" s="251">
        <f t="shared" si="19"/>
        <v>487740.10885191499</v>
      </c>
      <c r="K39" s="251">
        <f t="shared" si="14"/>
        <v>3203790.3083231552</v>
      </c>
      <c r="L39" s="589">
        <f t="shared" si="15"/>
        <v>32.668327498409539</v>
      </c>
      <c r="N39" s="418" t="s">
        <v>1022</v>
      </c>
      <c r="O39" s="237">
        <f>J43*P26</f>
        <v>403595.31903545815</v>
      </c>
      <c r="P39" s="237">
        <f t="shared" ref="P39:P40" si="21">SUM(O39,P40)</f>
        <v>768481.04538972769</v>
      </c>
    </row>
    <row r="40" spans="1:17">
      <c r="A40" s="245"/>
      <c r="B40" s="245" t="s">
        <v>75</v>
      </c>
      <c r="C40" s="255">
        <f>h26_h28死亡数!AS41</f>
        <v>9</v>
      </c>
      <c r="D40" s="250">
        <f t="shared" si="16"/>
        <v>3</v>
      </c>
      <c r="E40" s="255">
        <f>h27国調人口!AS41</f>
        <v>512</v>
      </c>
      <c r="F40" s="249">
        <f t="shared" si="12"/>
        <v>5.859375E-3</v>
      </c>
      <c r="G40" s="249">
        <f t="shared" si="18"/>
        <v>2.8873917228103944E-2</v>
      </c>
      <c r="H40" s="250">
        <f t="shared" si="17"/>
        <v>97025.816086387364</v>
      </c>
      <c r="I40" s="250">
        <f t="shared" si="13"/>
        <v>2801.5153826675814</v>
      </c>
      <c r="J40" s="251">
        <f t="shared" si="19"/>
        <v>478125.29197526793</v>
      </c>
      <c r="K40" s="251">
        <f t="shared" si="14"/>
        <v>2716050.1994712399</v>
      </c>
      <c r="L40" s="589">
        <f t="shared" si="15"/>
        <v>27.993067299253557</v>
      </c>
      <c r="N40" s="418" t="s">
        <v>1023</v>
      </c>
      <c r="O40" s="237">
        <f>SUM(J44:J46)*P27</f>
        <v>364885.72635426954</v>
      </c>
      <c r="P40" s="237">
        <f t="shared" si="21"/>
        <v>364885.72635426954</v>
      </c>
    </row>
    <row r="41" spans="1:17">
      <c r="A41" s="245"/>
      <c r="B41" s="245" t="s">
        <v>76</v>
      </c>
      <c r="C41" s="255">
        <f>h26_h28死亡数!AS42</f>
        <v>10</v>
      </c>
      <c r="D41" s="250">
        <f t="shared" si="16"/>
        <v>3.3333333333333335</v>
      </c>
      <c r="E41" s="255">
        <f>h27国調人口!AS42</f>
        <v>568</v>
      </c>
      <c r="F41" s="249">
        <f t="shared" si="12"/>
        <v>5.8685446009389677E-3</v>
      </c>
      <c r="G41" s="249">
        <f t="shared" si="18"/>
        <v>2.8918449971081551E-2</v>
      </c>
      <c r="H41" s="250">
        <f t="shared" si="17"/>
        <v>94224.300703719782</v>
      </c>
      <c r="I41" s="250">
        <f t="shared" si="13"/>
        <v>2724.820725960657</v>
      </c>
      <c r="J41" s="251">
        <f t="shared" si="19"/>
        <v>464309.45170369727</v>
      </c>
      <c r="K41" s="251">
        <f t="shared" si="14"/>
        <v>2237924.9074959718</v>
      </c>
      <c r="L41" s="589">
        <f t="shared" si="15"/>
        <v>23.75103758565356</v>
      </c>
      <c r="N41" s="219" t="s">
        <v>166</v>
      </c>
    </row>
    <row r="42" spans="1:17">
      <c r="A42" s="245"/>
      <c r="B42" s="245" t="s">
        <v>77</v>
      </c>
      <c r="C42" s="255">
        <f>h26_h28死亡数!AS43</f>
        <v>10</v>
      </c>
      <c r="D42" s="250">
        <f t="shared" si="16"/>
        <v>3.3333333333333335</v>
      </c>
      <c r="E42" s="255">
        <f>h27国調人口!AS43</f>
        <v>443</v>
      </c>
      <c r="F42" s="249">
        <f t="shared" si="12"/>
        <v>7.5244544770504138E-3</v>
      </c>
      <c r="G42" s="249">
        <f t="shared" si="18"/>
        <v>3.6927621861152143E-2</v>
      </c>
      <c r="H42" s="250">
        <f t="shared" si="17"/>
        <v>91499.479977759125</v>
      </c>
      <c r="I42" s="250">
        <f t="shared" si="13"/>
        <v>3378.8581971107487</v>
      </c>
      <c r="J42" s="251">
        <f t="shared" si="19"/>
        <v>449050.25439601869</v>
      </c>
      <c r="K42" s="251">
        <f t="shared" si="14"/>
        <v>1773615.4557922743</v>
      </c>
      <c r="L42" s="589">
        <f t="shared" si="15"/>
        <v>19.383885637638475</v>
      </c>
      <c r="N42" s="420"/>
      <c r="O42" s="256" t="s">
        <v>122</v>
      </c>
      <c r="P42" s="256" t="s">
        <v>123</v>
      </c>
    </row>
    <row r="43" spans="1:17">
      <c r="A43" s="245"/>
      <c r="B43" s="245" t="s">
        <v>78</v>
      </c>
      <c r="C43" s="255">
        <f>h26_h28死亡数!AS44</f>
        <v>20</v>
      </c>
      <c r="D43" s="250">
        <f t="shared" si="16"/>
        <v>6.666666666666667</v>
      </c>
      <c r="E43" s="255">
        <f>h27国調人口!AS44</f>
        <v>393</v>
      </c>
      <c r="F43" s="249">
        <f t="shared" si="12"/>
        <v>1.6963528413910096E-2</v>
      </c>
      <c r="G43" s="249">
        <f t="shared" si="18"/>
        <v>8.1366965012205056E-2</v>
      </c>
      <c r="H43" s="250">
        <f t="shared" si="17"/>
        <v>88120.621780648376</v>
      </c>
      <c r="I43" s="250">
        <f t="shared" si="13"/>
        <v>7170.1075492797681</v>
      </c>
      <c r="J43" s="251">
        <f t="shared" si="19"/>
        <v>422677.84003004245</v>
      </c>
      <c r="K43" s="251">
        <f t="shared" si="14"/>
        <v>1324565.2013962558</v>
      </c>
      <c r="L43" s="589">
        <f t="shared" si="15"/>
        <v>15.031273890615413</v>
      </c>
      <c r="N43" s="256" t="s">
        <v>167</v>
      </c>
      <c r="O43" s="257">
        <f>L19</f>
        <v>19.443564612041971</v>
      </c>
      <c r="P43" s="257">
        <f>L41</f>
        <v>23.75103758565356</v>
      </c>
      <c r="Q43" s="222" t="s">
        <v>168</v>
      </c>
    </row>
    <row r="44" spans="1:17">
      <c r="A44" s="245"/>
      <c r="B44" s="245" t="s">
        <v>79</v>
      </c>
      <c r="C44" s="255">
        <f>h26_h28死亡数!AS45</f>
        <v>37</v>
      </c>
      <c r="D44" s="250">
        <f t="shared" si="16"/>
        <v>12.333333333333334</v>
      </c>
      <c r="E44" s="255">
        <f>h27国調人口!AS45</f>
        <v>358</v>
      </c>
      <c r="F44" s="249">
        <f t="shared" si="12"/>
        <v>3.4450651769087522E-2</v>
      </c>
      <c r="G44" s="249">
        <f t="shared" si="18"/>
        <v>0.15859408486926704</v>
      </c>
      <c r="H44" s="250">
        <f t="shared" si="17"/>
        <v>80950.514231368608</v>
      </c>
      <c r="I44" s="250">
        <f t="shared" si="13"/>
        <v>12838.272724220486</v>
      </c>
      <c r="J44" s="251">
        <f t="shared" si="19"/>
        <v>372656.88934629189</v>
      </c>
      <c r="K44" s="251">
        <f t="shared" si="14"/>
        <v>901887.36136621342</v>
      </c>
      <c r="L44" s="589">
        <f t="shared" si="15"/>
        <v>11.141218433628293</v>
      </c>
      <c r="N44" s="256" t="s">
        <v>169</v>
      </c>
      <c r="O44" s="258">
        <f>P31/H19</f>
        <v>14.845447192214754</v>
      </c>
      <c r="P44" s="258">
        <f>P37/H41</f>
        <v>17.721819015682506</v>
      </c>
      <c r="Q44" s="222" t="s">
        <v>170</v>
      </c>
    </row>
    <row r="45" spans="1:17">
      <c r="A45" s="245"/>
      <c r="B45" s="245" t="s">
        <v>80</v>
      </c>
      <c r="C45" s="255">
        <f>h26_h28死亡数!AS46</f>
        <v>61</v>
      </c>
      <c r="D45" s="250">
        <f t="shared" si="16"/>
        <v>20.333333333333332</v>
      </c>
      <c r="E45" s="255">
        <f>h27国調人口!AS46</f>
        <v>292</v>
      </c>
      <c r="F45" s="249">
        <f t="shared" si="12"/>
        <v>6.9634703196347028E-2</v>
      </c>
      <c r="G45" s="249">
        <f t="shared" si="18"/>
        <v>0.29654837141468154</v>
      </c>
      <c r="H45" s="250">
        <f t="shared" si="17"/>
        <v>68112.241507148123</v>
      </c>
      <c r="I45" s="250">
        <f t="shared" si="13"/>
        <v>20198.574292348247</v>
      </c>
      <c r="J45" s="251">
        <f t="shared" si="19"/>
        <v>290064.77180486999</v>
      </c>
      <c r="K45" s="251">
        <f t="shared" si="14"/>
        <v>529230.47201992152</v>
      </c>
      <c r="L45" s="589">
        <f t="shared" si="15"/>
        <v>7.7699758561664831</v>
      </c>
      <c r="N45" s="256" t="s">
        <v>171</v>
      </c>
      <c r="O45" s="257">
        <f>O43-O44</f>
        <v>4.5981174198272168</v>
      </c>
      <c r="P45" s="257">
        <f>P43-P44</f>
        <v>6.0292185699710537</v>
      </c>
      <c r="Q45" s="222" t="s">
        <v>172</v>
      </c>
    </row>
    <row r="46" spans="1:17">
      <c r="A46" s="245"/>
      <c r="B46" s="245" t="s">
        <v>100</v>
      </c>
      <c r="C46" s="531">
        <f>h26_h28死亡数!AS47</f>
        <v>119</v>
      </c>
      <c r="D46" s="234">
        <f t="shared" si="16"/>
        <v>39.666666666666664</v>
      </c>
      <c r="E46" s="255">
        <f>h27国調人口!AS47</f>
        <v>198</v>
      </c>
      <c r="F46" s="249">
        <f t="shared" si="12"/>
        <v>0.20033670033670031</v>
      </c>
      <c r="G46" s="249">
        <f t="shared" si="18"/>
        <v>0.66741446999439136</v>
      </c>
      <c r="H46" s="250">
        <f t="shared" si="17"/>
        <v>47913.667214799876</v>
      </c>
      <c r="I46" s="250">
        <f t="shared" si="13"/>
        <v>47913.667214799876</v>
      </c>
      <c r="J46" s="251">
        <f>I46/F46</f>
        <v>239165.7002150515</v>
      </c>
      <c r="K46" s="251">
        <f>J46</f>
        <v>239165.7002150515</v>
      </c>
      <c r="L46" s="589">
        <f t="shared" si="15"/>
        <v>4.9915966386554622</v>
      </c>
      <c r="N46" s="256" t="s">
        <v>173</v>
      </c>
      <c r="O46" s="257">
        <f>L5</f>
        <v>80.636567382388677</v>
      </c>
      <c r="P46" s="257">
        <f>L27</f>
        <v>86.840896226993692</v>
      </c>
      <c r="Q46" s="222" t="s">
        <v>174</v>
      </c>
    </row>
    <row r="47" spans="1:17">
      <c r="A47" s="229"/>
      <c r="B47" s="265" t="s">
        <v>101</v>
      </c>
      <c r="C47" s="234">
        <f>SUM(C27:C46)</f>
        <v>273</v>
      </c>
      <c r="D47" s="234">
        <f>SUM(D27:D46)</f>
        <v>91</v>
      </c>
      <c r="E47" s="266">
        <f>SUM(E27:E46)</f>
        <v>6323</v>
      </c>
      <c r="F47" s="267"/>
      <c r="G47" s="267"/>
      <c r="H47" s="266"/>
      <c r="I47" s="265"/>
      <c r="J47" s="268"/>
      <c r="K47" s="268"/>
      <c r="L47" s="257"/>
      <c r="N47" s="256" t="s">
        <v>175</v>
      </c>
      <c r="O47" s="257">
        <f>O46-O45</f>
        <v>76.038449962561458</v>
      </c>
      <c r="P47" s="257">
        <f>P46-P45</f>
        <v>80.811677657022642</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0</v>
      </c>
      <c r="E51" s="221"/>
      <c r="F51" s="220"/>
      <c r="G51" s="219"/>
      <c r="H51" s="222"/>
      <c r="I51" s="222"/>
      <c r="J51" s="223"/>
      <c r="L51" s="259"/>
    </row>
    <row r="52" spans="1:12">
      <c r="A52" s="219" t="s">
        <v>104</v>
      </c>
      <c r="B52" s="219" t="s">
        <v>1067</v>
      </c>
      <c r="C52" s="260">
        <f>h26_28出生!F34</f>
        <v>212</v>
      </c>
      <c r="D52" s="260">
        <f>h26_28出生!G34</f>
        <v>227</v>
      </c>
      <c r="E52" s="221"/>
      <c r="F52" s="220"/>
      <c r="G52" s="219"/>
      <c r="H52" s="222"/>
      <c r="I52" s="222"/>
      <c r="J52" s="223"/>
      <c r="L52" s="259"/>
    </row>
    <row r="53" spans="1:12">
      <c r="A53" s="219" t="s">
        <v>105</v>
      </c>
      <c r="C53" s="261">
        <f>C51/C52</f>
        <v>4.7169811320754715E-3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135</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h27_29自立率1!AV7</f>
        <v>613</v>
      </c>
      <c r="P3" s="243">
        <f>h27_29自立率1!AW7</f>
        <v>648</v>
      </c>
      <c r="Q3" s="244">
        <f>SUM(O3:P3)</f>
        <v>1261</v>
      </c>
    </row>
    <row r="4" spans="1:17">
      <c r="A4" s="229"/>
      <c r="B4" s="229"/>
      <c r="C4" s="230" t="s">
        <v>1063</v>
      </c>
      <c r="D4" s="231" t="s">
        <v>1064</v>
      </c>
      <c r="E4" s="232" t="s">
        <v>410</v>
      </c>
      <c r="F4" s="233"/>
      <c r="G4" s="233"/>
      <c r="H4" s="234"/>
      <c r="I4" s="229"/>
      <c r="J4" s="235" t="s">
        <v>97</v>
      </c>
      <c r="K4" s="235" t="s">
        <v>98</v>
      </c>
      <c r="L4" s="588"/>
      <c r="N4" s="418" t="s">
        <v>160</v>
      </c>
      <c r="O4" s="243">
        <f>h27_29自立率1!AV8</f>
        <v>742</v>
      </c>
      <c r="P4" s="243">
        <f>h27_29自立率1!AW8</f>
        <v>833</v>
      </c>
      <c r="Q4" s="244">
        <f>SUM(O4:P4)</f>
        <v>1575</v>
      </c>
    </row>
    <row r="5" spans="1:17">
      <c r="A5" s="219" t="s">
        <v>99</v>
      </c>
      <c r="B5" s="219" t="s">
        <v>85</v>
      </c>
      <c r="C5" s="262">
        <f>h26_h28死亡数!AT4</f>
        <v>1</v>
      </c>
      <c r="D5" s="263">
        <f>SUM(C5:C5)/3</f>
        <v>0.33333333333333331</v>
      </c>
      <c r="E5" s="264">
        <f>h27国調人口!AT4</f>
        <v>63</v>
      </c>
      <c r="F5" s="221">
        <f t="shared" ref="F5:F24" si="0">D5/E5</f>
        <v>5.2910052910052907E-3</v>
      </c>
      <c r="G5" s="261">
        <f>C53</f>
        <v>1.4044943820224719E-3</v>
      </c>
      <c r="H5" s="220">
        <v>100000</v>
      </c>
      <c r="I5" s="220">
        <f t="shared" ref="I5:I24" si="1">H5-H6</f>
        <v>140.44943820225308</v>
      </c>
      <c r="J5" s="222">
        <f>H6+I5/2</f>
        <v>99929.775280898873</v>
      </c>
      <c r="K5" s="222">
        <f t="shared" ref="K5:K23" si="2">J5+K6</f>
        <v>8165182.1964972448</v>
      </c>
      <c r="L5" s="589">
        <f t="shared" ref="L5:L24" si="3">K5/H5</f>
        <v>81.651821964972441</v>
      </c>
      <c r="N5" s="418" t="s">
        <v>1022</v>
      </c>
      <c r="O5" s="243">
        <f>h27_29自立率1!AV9</f>
        <v>591</v>
      </c>
      <c r="P5" s="243">
        <f>h27_29自立率1!AW9</f>
        <v>661</v>
      </c>
      <c r="Q5" s="244">
        <f>SUM(O5:P5)</f>
        <v>1252</v>
      </c>
    </row>
    <row r="6" spans="1:17">
      <c r="B6" s="219" t="s">
        <v>86</v>
      </c>
      <c r="C6" s="262">
        <f>h26_h28死亡数!AT5</f>
        <v>0</v>
      </c>
      <c r="D6" s="263">
        <f t="shared" ref="D6:D24" si="4">SUM(C6:C6)/3</f>
        <v>0</v>
      </c>
      <c r="E6" s="264">
        <f>h27国調人口!AT5</f>
        <v>338</v>
      </c>
      <c r="F6" s="221">
        <f t="shared" si="0"/>
        <v>0</v>
      </c>
      <c r="G6" s="221">
        <f>F6*4/(1+2*F6)</f>
        <v>0</v>
      </c>
      <c r="H6" s="220">
        <f t="shared" ref="H6:H24" si="5">(1-G5)*H5</f>
        <v>99859.550561797747</v>
      </c>
      <c r="I6" s="220">
        <f t="shared" si="1"/>
        <v>0</v>
      </c>
      <c r="J6" s="222">
        <f>(H7+I6/2)*4</f>
        <v>399438.20224719099</v>
      </c>
      <c r="K6" s="222">
        <f t="shared" si="2"/>
        <v>8065252.4212163463</v>
      </c>
      <c r="L6" s="589">
        <f t="shared" si="3"/>
        <v>80.765959548608137</v>
      </c>
      <c r="N6" s="418" t="s">
        <v>1023</v>
      </c>
      <c r="O6" s="243">
        <f>h27_29自立率1!AV10</f>
        <v>394</v>
      </c>
      <c r="P6" s="243">
        <f>h27_29自立率1!AW10</f>
        <v>505</v>
      </c>
      <c r="Q6" s="244">
        <f>SUM(O6:P6)</f>
        <v>899</v>
      </c>
    </row>
    <row r="7" spans="1:17">
      <c r="B7" s="219" t="s">
        <v>84</v>
      </c>
      <c r="C7" s="262">
        <f>h26_h28死亡数!AT6</f>
        <v>0</v>
      </c>
      <c r="D7" s="263">
        <f t="shared" si="4"/>
        <v>0</v>
      </c>
      <c r="E7" s="264">
        <f>h27国調人口!AT6</f>
        <v>448</v>
      </c>
      <c r="F7" s="221">
        <f t="shared" si="0"/>
        <v>0</v>
      </c>
      <c r="G7" s="221">
        <f t="shared" ref="G7:G24" si="6">F7*5/(1+2.5*F7)</f>
        <v>0</v>
      </c>
      <c r="H7" s="220">
        <f t="shared" si="5"/>
        <v>99859.550561797747</v>
      </c>
      <c r="I7" s="220">
        <f t="shared" si="1"/>
        <v>0</v>
      </c>
      <c r="J7" s="222">
        <f t="shared" ref="J7:J23" si="7">(H8+I7/2)*5</f>
        <v>499297.75280898873</v>
      </c>
      <c r="K7" s="222">
        <f t="shared" si="2"/>
        <v>7665814.2189691551</v>
      </c>
      <c r="L7" s="589">
        <f t="shared" si="3"/>
        <v>76.765959548608137</v>
      </c>
      <c r="N7" s="418" t="s">
        <v>62</v>
      </c>
      <c r="O7" s="237">
        <f>SUM(O3:O6)</f>
        <v>2340</v>
      </c>
      <c r="P7" s="237">
        <f t="shared" ref="P7:Q7" si="8">SUM(P3:P6)</f>
        <v>2647</v>
      </c>
      <c r="Q7" s="237">
        <f t="shared" si="8"/>
        <v>4987</v>
      </c>
    </row>
    <row r="8" spans="1:17">
      <c r="B8" s="219" t="s">
        <v>65</v>
      </c>
      <c r="C8" s="262">
        <f>h26_h28死亡数!AT7</f>
        <v>0</v>
      </c>
      <c r="D8" s="263">
        <f t="shared" si="4"/>
        <v>0</v>
      </c>
      <c r="E8" s="264">
        <f>h27国調人口!AT7</f>
        <v>479</v>
      </c>
      <c r="F8" s="221">
        <f t="shared" si="0"/>
        <v>0</v>
      </c>
      <c r="G8" s="221">
        <f t="shared" si="6"/>
        <v>0</v>
      </c>
      <c r="H8" s="220">
        <f t="shared" si="5"/>
        <v>99859.550561797747</v>
      </c>
      <c r="I8" s="220">
        <f t="shared" si="1"/>
        <v>0</v>
      </c>
      <c r="J8" s="222">
        <f t="shared" si="7"/>
        <v>499297.75280898873</v>
      </c>
      <c r="K8" s="222">
        <f t="shared" si="2"/>
        <v>7166516.4661601661</v>
      </c>
      <c r="L8" s="589">
        <f t="shared" si="3"/>
        <v>71.765959548608137</v>
      </c>
      <c r="N8" s="479" t="s">
        <v>161</v>
      </c>
      <c r="O8" s="479"/>
      <c r="P8" s="479"/>
      <c r="Q8" s="479"/>
    </row>
    <row r="9" spans="1:17">
      <c r="B9" s="219" t="s">
        <v>66</v>
      </c>
      <c r="C9" s="262">
        <f>h26_h28死亡数!AT8</f>
        <v>0</v>
      </c>
      <c r="D9" s="263">
        <f t="shared" si="4"/>
        <v>0</v>
      </c>
      <c r="E9" s="264">
        <f>h27国調人口!AT8</f>
        <v>603</v>
      </c>
      <c r="F9" s="221">
        <f t="shared" si="0"/>
        <v>0</v>
      </c>
      <c r="G9" s="221">
        <f t="shared" si="6"/>
        <v>0</v>
      </c>
      <c r="H9" s="220">
        <f t="shared" si="5"/>
        <v>99859.550561797747</v>
      </c>
      <c r="I9" s="220">
        <f t="shared" si="1"/>
        <v>0</v>
      </c>
      <c r="J9" s="222">
        <f t="shared" si="7"/>
        <v>499297.75280898873</v>
      </c>
      <c r="K9" s="222">
        <f t="shared" si="2"/>
        <v>6667218.7133511771</v>
      </c>
      <c r="L9" s="589">
        <f t="shared" si="3"/>
        <v>66.765959548608137</v>
      </c>
      <c r="N9" s="418" t="s">
        <v>158</v>
      </c>
      <c r="O9" s="237" t="s">
        <v>122</v>
      </c>
      <c r="P9" s="237" t="s">
        <v>123</v>
      </c>
      <c r="Q9" s="237" t="s">
        <v>62</v>
      </c>
    </row>
    <row r="10" spans="1:17">
      <c r="B10" s="219" t="s">
        <v>67</v>
      </c>
      <c r="C10" s="262">
        <f>h26_h28死亡数!AT9</f>
        <v>3</v>
      </c>
      <c r="D10" s="263">
        <f t="shared" si="4"/>
        <v>1</v>
      </c>
      <c r="E10" s="264">
        <f>h27国調人口!AT9</f>
        <v>541</v>
      </c>
      <c r="F10" s="221">
        <f t="shared" si="0"/>
        <v>1.8484288354898336E-3</v>
      </c>
      <c r="G10" s="221">
        <f t="shared" si="6"/>
        <v>9.1996320147194107E-3</v>
      </c>
      <c r="H10" s="220">
        <f t="shared" si="5"/>
        <v>99859.550561797747</v>
      </c>
      <c r="I10" s="220">
        <f t="shared" si="1"/>
        <v>918.6711183238076</v>
      </c>
      <c r="J10" s="222">
        <f t="shared" si="7"/>
        <v>497001.07501317922</v>
      </c>
      <c r="K10" s="222">
        <f t="shared" si="2"/>
        <v>6167920.960542188</v>
      </c>
      <c r="L10" s="589">
        <f t="shared" si="3"/>
        <v>61.76595954860813</v>
      </c>
      <c r="N10" s="418" t="s">
        <v>159</v>
      </c>
      <c r="O10" s="243">
        <f>h27_29自立率1!AV21</f>
        <v>19</v>
      </c>
      <c r="P10" s="243">
        <f>h27_29自立率1!AW21</f>
        <v>7</v>
      </c>
      <c r="Q10" s="244">
        <f>SUM(O10:P10)</f>
        <v>26</v>
      </c>
    </row>
    <row r="11" spans="1:17">
      <c r="B11" s="219" t="s">
        <v>68</v>
      </c>
      <c r="C11" s="262">
        <f>h26_h28死亡数!AT10</f>
        <v>0</v>
      </c>
      <c r="D11" s="263">
        <f t="shared" si="4"/>
        <v>0</v>
      </c>
      <c r="E11" s="264">
        <f>h27国調人口!AT10</f>
        <v>448</v>
      </c>
      <c r="F11" s="221">
        <f t="shared" si="0"/>
        <v>0</v>
      </c>
      <c r="G11" s="221">
        <f t="shared" si="6"/>
        <v>0</v>
      </c>
      <c r="H11" s="220">
        <f t="shared" si="5"/>
        <v>98940.879443473939</v>
      </c>
      <c r="I11" s="220">
        <f t="shared" si="1"/>
        <v>0</v>
      </c>
      <c r="J11" s="222">
        <f t="shared" si="7"/>
        <v>494704.3972173697</v>
      </c>
      <c r="K11" s="222">
        <f t="shared" si="2"/>
        <v>5670919.8855290087</v>
      </c>
      <c r="L11" s="589">
        <f t="shared" si="3"/>
        <v>57.316247009597994</v>
      </c>
      <c r="N11" s="418" t="s">
        <v>160</v>
      </c>
      <c r="O11" s="243">
        <f>h27_29自立率1!AV22</f>
        <v>21</v>
      </c>
      <c r="P11" s="243">
        <f>h27_29自立率1!AW22</f>
        <v>15</v>
      </c>
      <c r="Q11" s="244">
        <f>SUM(O11:P11)</f>
        <v>36</v>
      </c>
    </row>
    <row r="12" spans="1:17">
      <c r="B12" s="219" t="s">
        <v>69</v>
      </c>
      <c r="C12" s="262">
        <f>h26_h28死亡数!AT11</f>
        <v>2</v>
      </c>
      <c r="D12" s="263">
        <f t="shared" si="4"/>
        <v>0.66666666666666663</v>
      </c>
      <c r="E12" s="264">
        <f>h27国調人口!AT11</f>
        <v>506</v>
      </c>
      <c r="F12" s="221">
        <f t="shared" si="0"/>
        <v>1.3175230566534913E-3</v>
      </c>
      <c r="G12" s="221">
        <f t="shared" si="6"/>
        <v>6.5659881812212724E-3</v>
      </c>
      <c r="H12" s="220">
        <f t="shared" si="5"/>
        <v>98940.879443473939</v>
      </c>
      <c r="I12" s="220">
        <f t="shared" si="1"/>
        <v>649.6446450654912</v>
      </c>
      <c r="J12" s="222">
        <f t="shared" si="7"/>
        <v>493080.28560470603</v>
      </c>
      <c r="K12" s="222">
        <f t="shared" si="2"/>
        <v>5176215.4883116391</v>
      </c>
      <c r="L12" s="589">
        <f t="shared" si="3"/>
        <v>52.316247009597994</v>
      </c>
      <c r="N12" s="418" t="s">
        <v>1022</v>
      </c>
      <c r="O12" s="243">
        <f>h27_29自立率1!AV23</f>
        <v>105</v>
      </c>
      <c r="P12" s="243">
        <f>h27_29自立率1!AW23</f>
        <v>29</v>
      </c>
      <c r="Q12" s="244">
        <f>SUM(O12:P12)</f>
        <v>134</v>
      </c>
    </row>
    <row r="13" spans="1:17">
      <c r="B13" s="219" t="s">
        <v>70</v>
      </c>
      <c r="C13" s="262">
        <f>h26_h28死亡数!AT12</f>
        <v>1</v>
      </c>
      <c r="D13" s="263">
        <f t="shared" si="4"/>
        <v>0.33333333333333331</v>
      </c>
      <c r="E13" s="264">
        <f>h27国調人口!AT12</f>
        <v>614</v>
      </c>
      <c r="F13" s="221">
        <f t="shared" si="0"/>
        <v>5.4288816503800209E-4</v>
      </c>
      <c r="G13" s="221">
        <f t="shared" si="6"/>
        <v>2.7107617240444562E-3</v>
      </c>
      <c r="H13" s="220">
        <f t="shared" si="5"/>
        <v>98291.234798408448</v>
      </c>
      <c r="I13" s="220">
        <f t="shared" si="1"/>
        <v>266.44411710058921</v>
      </c>
      <c r="J13" s="222">
        <f t="shared" si="7"/>
        <v>490790.06369929074</v>
      </c>
      <c r="K13" s="222">
        <f t="shared" si="2"/>
        <v>4683135.202706933</v>
      </c>
      <c r="L13" s="589">
        <f t="shared" si="3"/>
        <v>47.645501781637634</v>
      </c>
      <c r="N13" s="418" t="s">
        <v>1023</v>
      </c>
      <c r="O13" s="243">
        <f>h27_29自立率1!AV24</f>
        <v>247</v>
      </c>
      <c r="P13" s="243">
        <f>h27_29自立率1!AW24</f>
        <v>293</v>
      </c>
      <c r="Q13" s="244">
        <f>SUM(O13:P13)</f>
        <v>540</v>
      </c>
    </row>
    <row r="14" spans="1:17">
      <c r="B14" s="219" t="s">
        <v>71</v>
      </c>
      <c r="C14" s="262">
        <f>h26_h28死亡数!AT13</f>
        <v>2</v>
      </c>
      <c r="D14" s="263">
        <f t="shared" si="4"/>
        <v>0.66666666666666663</v>
      </c>
      <c r="E14" s="264">
        <f>h27国調人口!AT13</f>
        <v>716</v>
      </c>
      <c r="F14" s="221">
        <f t="shared" si="0"/>
        <v>9.3109869646182495E-4</v>
      </c>
      <c r="G14" s="221">
        <f t="shared" si="6"/>
        <v>4.6446818392940079E-3</v>
      </c>
      <c r="H14" s="220">
        <f t="shared" si="5"/>
        <v>98024.790681307859</v>
      </c>
      <c r="I14" s="220">
        <f t="shared" si="1"/>
        <v>455.29396507806086</v>
      </c>
      <c r="J14" s="222">
        <f t="shared" si="7"/>
        <v>488985.71849384415</v>
      </c>
      <c r="K14" s="222">
        <f t="shared" si="2"/>
        <v>4192345.1390076419</v>
      </c>
      <c r="L14" s="589">
        <f t="shared" si="3"/>
        <v>42.768213121082148</v>
      </c>
      <c r="N14" s="418" t="s">
        <v>62</v>
      </c>
      <c r="O14" s="237">
        <f>SUM(O10:O13)</f>
        <v>392</v>
      </c>
      <c r="P14" s="237">
        <f t="shared" ref="P14" si="9">SUM(P10:P13)</f>
        <v>344</v>
      </c>
      <c r="Q14" s="237">
        <f t="shared" ref="Q14" si="10">SUM(Q10:Q13)</f>
        <v>736</v>
      </c>
    </row>
    <row r="15" spans="1:17">
      <c r="B15" s="219" t="s">
        <v>72</v>
      </c>
      <c r="C15" s="262">
        <f>h26_h28死亡数!AT14</f>
        <v>1</v>
      </c>
      <c r="D15" s="263">
        <f t="shared" si="4"/>
        <v>0.33333333333333331</v>
      </c>
      <c r="E15" s="264">
        <f>h27国調人口!AT14</f>
        <v>555</v>
      </c>
      <c r="F15" s="221">
        <f t="shared" si="0"/>
        <v>6.0060060060060057E-4</v>
      </c>
      <c r="G15" s="221">
        <f t="shared" si="6"/>
        <v>2.9985007496251877E-3</v>
      </c>
      <c r="H15" s="220">
        <f t="shared" si="5"/>
        <v>97569.496716229798</v>
      </c>
      <c r="I15" s="220">
        <f t="shared" si="1"/>
        <v>292.56220904416114</v>
      </c>
      <c r="J15" s="222">
        <f t="shared" si="7"/>
        <v>487116.07805853855</v>
      </c>
      <c r="K15" s="222">
        <f t="shared" si="2"/>
        <v>3703359.4205137976</v>
      </c>
      <c r="L15" s="589">
        <f t="shared" si="3"/>
        <v>37.956118921927136</v>
      </c>
      <c r="N15" s="479" t="s">
        <v>162</v>
      </c>
      <c r="O15" s="479"/>
      <c r="P15" s="479"/>
      <c r="Q15" s="479"/>
    </row>
    <row r="16" spans="1:17">
      <c r="B16" s="219" t="s">
        <v>73</v>
      </c>
      <c r="C16" s="262">
        <f>h26_h28死亡数!AT15</f>
        <v>5</v>
      </c>
      <c r="D16" s="263">
        <f t="shared" si="4"/>
        <v>1.6666666666666667</v>
      </c>
      <c r="E16" s="264">
        <f>h27国調人口!AT15</f>
        <v>556</v>
      </c>
      <c r="F16" s="221">
        <f t="shared" si="0"/>
        <v>2.9976019184652278E-3</v>
      </c>
      <c r="G16" s="221">
        <f t="shared" si="6"/>
        <v>1.4876524843796488E-2</v>
      </c>
      <c r="H16" s="220">
        <f t="shared" si="5"/>
        <v>97276.934507185637</v>
      </c>
      <c r="I16" s="220">
        <f t="shared" si="1"/>
        <v>1447.1427329245198</v>
      </c>
      <c r="J16" s="222">
        <f t="shared" si="7"/>
        <v>482766.81570361689</v>
      </c>
      <c r="K16" s="222">
        <f t="shared" si="2"/>
        <v>3216243.3424552591</v>
      </c>
      <c r="L16" s="589">
        <f t="shared" si="3"/>
        <v>33.062753866053235</v>
      </c>
      <c r="N16" s="418" t="s">
        <v>158</v>
      </c>
      <c r="O16" s="237" t="s">
        <v>122</v>
      </c>
      <c r="P16" s="237" t="s">
        <v>123</v>
      </c>
      <c r="Q16" s="237" t="s">
        <v>62</v>
      </c>
    </row>
    <row r="17" spans="1:17">
      <c r="B17" s="219" t="s">
        <v>74</v>
      </c>
      <c r="C17" s="262">
        <f>h26_h28死亡数!AT16</f>
        <v>10</v>
      </c>
      <c r="D17" s="263">
        <f t="shared" si="4"/>
        <v>3.3333333333333335</v>
      </c>
      <c r="E17" s="264">
        <f>h27国調人口!AT16</f>
        <v>576</v>
      </c>
      <c r="F17" s="221">
        <f t="shared" si="0"/>
        <v>5.7870370370370376E-3</v>
      </c>
      <c r="G17" s="221">
        <f t="shared" si="6"/>
        <v>2.8522532800912725E-2</v>
      </c>
      <c r="H17" s="220">
        <f t="shared" si="5"/>
        <v>95829.791774261117</v>
      </c>
      <c r="I17" s="220">
        <f t="shared" si="1"/>
        <v>2733.3083791859972</v>
      </c>
      <c r="J17" s="222">
        <f t="shared" si="7"/>
        <v>472315.68792334059</v>
      </c>
      <c r="K17" s="222">
        <f t="shared" si="2"/>
        <v>2733476.5267516421</v>
      </c>
      <c r="L17" s="589">
        <f t="shared" si="3"/>
        <v>28.524287449050114</v>
      </c>
      <c r="N17" s="418" t="s">
        <v>159</v>
      </c>
      <c r="O17" s="253">
        <f t="shared" ref="O17:Q18" si="11">O10/O3</f>
        <v>3.0995106035889071E-2</v>
      </c>
      <c r="P17" s="253">
        <f t="shared" si="11"/>
        <v>1.0802469135802469E-2</v>
      </c>
      <c r="Q17" s="253">
        <f t="shared" si="11"/>
        <v>2.0618556701030927E-2</v>
      </c>
    </row>
    <row r="18" spans="1:17">
      <c r="B18" s="219" t="s">
        <v>75</v>
      </c>
      <c r="C18" s="262">
        <f>h26_h28死亡数!AT17</f>
        <v>16</v>
      </c>
      <c r="D18" s="263">
        <f t="shared" si="4"/>
        <v>5.333333333333333</v>
      </c>
      <c r="E18" s="264">
        <f>h27国調人口!AT17</f>
        <v>633</v>
      </c>
      <c r="F18" s="221">
        <f t="shared" si="0"/>
        <v>8.4254870984728798E-3</v>
      </c>
      <c r="G18" s="221">
        <f t="shared" si="6"/>
        <v>4.1258380608561115E-2</v>
      </c>
      <c r="H18" s="220">
        <f t="shared" si="5"/>
        <v>93096.48339507512</v>
      </c>
      <c r="I18" s="220">
        <f t="shared" si="1"/>
        <v>3841.0101452326053</v>
      </c>
      <c r="J18" s="222">
        <f t="shared" si="7"/>
        <v>455879.89161229407</v>
      </c>
      <c r="K18" s="222">
        <f t="shared" si="2"/>
        <v>2261160.8388283015</v>
      </c>
      <c r="L18" s="589">
        <f t="shared" si="3"/>
        <v>24.288359306039251</v>
      </c>
      <c r="N18" s="418" t="s">
        <v>160</v>
      </c>
      <c r="O18" s="253">
        <f t="shared" si="11"/>
        <v>2.8301886792452831E-2</v>
      </c>
      <c r="P18" s="253">
        <f t="shared" si="11"/>
        <v>1.800720288115246E-2</v>
      </c>
      <c r="Q18" s="253">
        <f t="shared" si="11"/>
        <v>2.2857142857142857E-2</v>
      </c>
    </row>
    <row r="19" spans="1:17">
      <c r="B19" s="219" t="s">
        <v>76</v>
      </c>
      <c r="C19" s="262">
        <f>h26_h28死亡数!AT18</f>
        <v>20</v>
      </c>
      <c r="D19" s="263">
        <f t="shared" si="4"/>
        <v>6.666666666666667</v>
      </c>
      <c r="E19" s="264">
        <f>h27国調人口!AT18</f>
        <v>742</v>
      </c>
      <c r="F19" s="221">
        <f t="shared" si="0"/>
        <v>8.9847259658580418E-3</v>
      </c>
      <c r="G19" s="221">
        <f t="shared" si="6"/>
        <v>4.3936731107205626E-2</v>
      </c>
      <c r="H19" s="220">
        <f t="shared" si="5"/>
        <v>89255.473249842515</v>
      </c>
      <c r="I19" s="220">
        <f t="shared" si="1"/>
        <v>3921.5937280247163</v>
      </c>
      <c r="J19" s="222">
        <f t="shared" si="7"/>
        <v>436473.38192915078</v>
      </c>
      <c r="K19" s="222">
        <f t="shared" si="2"/>
        <v>1805280.9472160074</v>
      </c>
      <c r="L19" s="589">
        <f t="shared" si="3"/>
        <v>20.225997145997908</v>
      </c>
      <c r="N19" s="418" t="s">
        <v>1022</v>
      </c>
      <c r="O19" s="253">
        <f t="shared" ref="O19:Q21" si="12">O12/O5</f>
        <v>0.17766497461928935</v>
      </c>
      <c r="P19" s="253">
        <f t="shared" si="12"/>
        <v>4.3872919818456882E-2</v>
      </c>
      <c r="Q19" s="253">
        <f t="shared" si="12"/>
        <v>0.10702875399361023</v>
      </c>
    </row>
    <row r="20" spans="1:17">
      <c r="B20" s="219" t="s">
        <v>77</v>
      </c>
      <c r="C20" s="262">
        <f>h26_h28死亡数!AT19</f>
        <v>43</v>
      </c>
      <c r="D20" s="263">
        <f t="shared" si="4"/>
        <v>14.333333333333334</v>
      </c>
      <c r="E20" s="264">
        <f>h27国調人口!AT19</f>
        <v>591</v>
      </c>
      <c r="F20" s="221">
        <f t="shared" si="0"/>
        <v>2.4252679075014102E-2</v>
      </c>
      <c r="G20" s="221">
        <f t="shared" si="6"/>
        <v>0.11433129486838609</v>
      </c>
      <c r="H20" s="220">
        <f t="shared" si="5"/>
        <v>85333.879521817798</v>
      </c>
      <c r="I20" s="220">
        <f t="shared" si="1"/>
        <v>9756.332941872286</v>
      </c>
      <c r="J20" s="222">
        <f t="shared" si="7"/>
        <v>402278.56525440828</v>
      </c>
      <c r="K20" s="222">
        <f t="shared" si="2"/>
        <v>1368807.5652868566</v>
      </c>
      <c r="L20" s="589">
        <f t="shared" si="3"/>
        <v>16.040610985427961</v>
      </c>
      <c r="N20" s="418" t="s">
        <v>1023</v>
      </c>
      <c r="O20" s="253">
        <f t="shared" si="12"/>
        <v>0.62690355329949243</v>
      </c>
      <c r="P20" s="253">
        <f t="shared" si="12"/>
        <v>0.58019801980198016</v>
      </c>
      <c r="Q20" s="253">
        <f t="shared" si="12"/>
        <v>0.60066740823136822</v>
      </c>
    </row>
    <row r="21" spans="1:17">
      <c r="B21" s="219" t="s">
        <v>78</v>
      </c>
      <c r="C21" s="262">
        <f>h26_h28死亡数!AT20</f>
        <v>29</v>
      </c>
      <c r="D21" s="263">
        <f t="shared" si="4"/>
        <v>9.6666666666666661</v>
      </c>
      <c r="E21" s="264">
        <f>h27国調人口!AT20</f>
        <v>394</v>
      </c>
      <c r="F21" s="221">
        <f t="shared" si="0"/>
        <v>2.4534686971235193E-2</v>
      </c>
      <c r="G21" s="221">
        <f t="shared" si="6"/>
        <v>0.11558389796731766</v>
      </c>
      <c r="H21" s="220">
        <f t="shared" si="5"/>
        <v>75577.546579945512</v>
      </c>
      <c r="I21" s="220">
        <f t="shared" si="1"/>
        <v>8735.5474325166142</v>
      </c>
      <c r="J21" s="222">
        <f t="shared" si="7"/>
        <v>356048.86431843601</v>
      </c>
      <c r="K21" s="222">
        <f t="shared" si="2"/>
        <v>966529.00003244821</v>
      </c>
      <c r="L21" s="589">
        <f t="shared" si="3"/>
        <v>12.788573376221722</v>
      </c>
      <c r="N21" s="418" t="s">
        <v>62</v>
      </c>
      <c r="O21" s="253">
        <f t="shared" si="12"/>
        <v>0.16752136752136751</v>
      </c>
      <c r="P21" s="253">
        <f t="shared" si="12"/>
        <v>0.12995844352096714</v>
      </c>
      <c r="Q21" s="253">
        <f t="shared" si="12"/>
        <v>0.14758371766593142</v>
      </c>
    </row>
    <row r="22" spans="1:17">
      <c r="B22" s="219" t="s">
        <v>79</v>
      </c>
      <c r="C22" s="262">
        <f>h26_h28死亡数!AT21</f>
        <v>56</v>
      </c>
      <c r="D22" s="263">
        <f t="shared" si="4"/>
        <v>18.666666666666668</v>
      </c>
      <c r="E22" s="264">
        <f>h27国調人口!AT21</f>
        <v>328</v>
      </c>
      <c r="F22" s="221">
        <f t="shared" si="0"/>
        <v>5.6910569105691061E-2</v>
      </c>
      <c r="G22" s="221">
        <f t="shared" si="6"/>
        <v>0.24911032028469748</v>
      </c>
      <c r="H22" s="220">
        <f t="shared" si="5"/>
        <v>66841.999147428898</v>
      </c>
      <c r="I22" s="220">
        <f t="shared" si="1"/>
        <v>16651.031816085488</v>
      </c>
      <c r="J22" s="222">
        <f t="shared" si="7"/>
        <v>292582.4161969308</v>
      </c>
      <c r="K22" s="222">
        <f t="shared" si="2"/>
        <v>610480.1357140122</v>
      </c>
      <c r="L22" s="589">
        <f t="shared" si="3"/>
        <v>9.1331818841551584</v>
      </c>
      <c r="N22" s="479" t="s">
        <v>163</v>
      </c>
      <c r="O22" s="479"/>
      <c r="P22" s="479"/>
      <c r="Q22" s="479"/>
    </row>
    <row r="23" spans="1:17">
      <c r="B23" s="219" t="s">
        <v>80</v>
      </c>
      <c r="C23" s="262">
        <f>h26_h28死亡数!AT22</f>
        <v>77</v>
      </c>
      <c r="D23" s="263">
        <f t="shared" si="4"/>
        <v>25.666666666666668</v>
      </c>
      <c r="E23" s="264">
        <f>h27国調人口!AT22</f>
        <v>209</v>
      </c>
      <c r="F23" s="221">
        <f t="shared" si="0"/>
        <v>0.12280701754385966</v>
      </c>
      <c r="G23" s="221">
        <f t="shared" si="6"/>
        <v>0.46979865771812079</v>
      </c>
      <c r="H23" s="220">
        <f t="shared" si="5"/>
        <v>50190.96733134341</v>
      </c>
      <c r="I23" s="220">
        <f t="shared" si="1"/>
        <v>23579.649081839187</v>
      </c>
      <c r="J23" s="222">
        <f t="shared" si="7"/>
        <v>192005.71395211908</v>
      </c>
      <c r="K23" s="222">
        <f t="shared" si="2"/>
        <v>317897.71951708139</v>
      </c>
      <c r="L23" s="589">
        <f t="shared" si="3"/>
        <v>6.3337635518843571</v>
      </c>
      <c r="N23" s="418" t="s">
        <v>158</v>
      </c>
      <c r="O23" s="237" t="s">
        <v>122</v>
      </c>
      <c r="P23" s="237" t="s">
        <v>123</v>
      </c>
      <c r="Q23" s="237" t="s">
        <v>62</v>
      </c>
    </row>
    <row r="24" spans="1:17">
      <c r="B24" s="219" t="s">
        <v>100</v>
      </c>
      <c r="C24" s="262">
        <f>h26_h28死亡数!AT23</f>
        <v>52</v>
      </c>
      <c r="D24" s="263">
        <f t="shared" si="4"/>
        <v>17.333333333333332</v>
      </c>
      <c r="E24" s="264">
        <f>h27国調人口!AT23</f>
        <v>82</v>
      </c>
      <c r="F24" s="221">
        <f t="shared" si="0"/>
        <v>0.2113821138211382</v>
      </c>
      <c r="G24" s="221">
        <f t="shared" si="6"/>
        <v>0.69148936170212771</v>
      </c>
      <c r="H24" s="220">
        <f t="shared" si="5"/>
        <v>26611.318249504224</v>
      </c>
      <c r="I24" s="220">
        <f t="shared" si="1"/>
        <v>26611.318249504224</v>
      </c>
      <c r="J24" s="222">
        <f>H24/F24</f>
        <v>125892.0055649623</v>
      </c>
      <c r="K24" s="222">
        <f>J24</f>
        <v>125892.0055649623</v>
      </c>
      <c r="L24" s="589">
        <f t="shared" si="3"/>
        <v>4.7307692307692308</v>
      </c>
      <c r="N24" s="418" t="s">
        <v>159</v>
      </c>
      <c r="O24" s="253">
        <f>1-O17</f>
        <v>0.96900489396411094</v>
      </c>
      <c r="P24" s="253">
        <f>1-P17</f>
        <v>0.98919753086419748</v>
      </c>
      <c r="Q24" s="253">
        <f>1-Q17</f>
        <v>0.97938144329896903</v>
      </c>
    </row>
    <row r="25" spans="1:17">
      <c r="B25" s="265" t="s">
        <v>101</v>
      </c>
      <c r="C25" s="266">
        <f>SUM(C5:C24)</f>
        <v>318</v>
      </c>
      <c r="D25" s="266">
        <f>SUM(D5:D24)</f>
        <v>106</v>
      </c>
      <c r="E25" s="266">
        <f>SUM(E5:E24)</f>
        <v>9422</v>
      </c>
      <c r="F25" s="267"/>
      <c r="G25" s="267"/>
      <c r="H25" s="266"/>
      <c r="I25" s="266"/>
      <c r="J25" s="268"/>
      <c r="K25" s="268"/>
      <c r="L25" s="257"/>
      <c r="N25" s="418" t="s">
        <v>160</v>
      </c>
      <c r="O25" s="253">
        <f t="shared" ref="O25:Q25" si="13">1-O18</f>
        <v>0.97169811320754718</v>
      </c>
      <c r="P25" s="253">
        <f t="shared" si="13"/>
        <v>0.98199279711884757</v>
      </c>
      <c r="Q25" s="253">
        <f t="shared" si="13"/>
        <v>0.97714285714285709</v>
      </c>
    </row>
    <row r="26" spans="1:17">
      <c r="A26" s="265"/>
      <c r="B26" s="265"/>
      <c r="C26" s="226"/>
      <c r="D26" s="226"/>
      <c r="E26" s="266"/>
      <c r="F26" s="267"/>
      <c r="G26" s="267"/>
      <c r="H26" s="266"/>
      <c r="I26" s="266"/>
      <c r="J26" s="268"/>
      <c r="K26" s="268"/>
      <c r="L26" s="269"/>
      <c r="N26" s="418" t="s">
        <v>1022</v>
      </c>
      <c r="O26" s="253">
        <f t="shared" ref="O26:Q28" si="14">1-O19</f>
        <v>0.82233502538071068</v>
      </c>
      <c r="P26" s="253">
        <f t="shared" si="14"/>
        <v>0.95612708018154313</v>
      </c>
      <c r="Q26" s="253">
        <f t="shared" si="14"/>
        <v>0.89297124600638977</v>
      </c>
    </row>
    <row r="27" spans="1:17">
      <c r="A27" s="225" t="s">
        <v>102</v>
      </c>
      <c r="B27" s="225" t="s">
        <v>85</v>
      </c>
      <c r="C27" s="254">
        <f>h26_h28死亡数!AT28</f>
        <v>3</v>
      </c>
      <c r="D27" s="226">
        <f>SUM(C27:C27)/3</f>
        <v>1</v>
      </c>
      <c r="E27" s="254">
        <f>h27国調人口!AT28</f>
        <v>87</v>
      </c>
      <c r="F27" s="227">
        <f t="shared" ref="F27:F46" si="15">D27/E27</f>
        <v>1.1494252873563218E-2</v>
      </c>
      <c r="G27" s="227">
        <f>D53</f>
        <v>4.2918454935622317E-3</v>
      </c>
      <c r="H27" s="226">
        <v>100000</v>
      </c>
      <c r="I27" s="226">
        <f t="shared" ref="I27:I46" si="16">H27-H28</f>
        <v>429.18454935621412</v>
      </c>
      <c r="J27" s="242">
        <f>H28+I27/2</f>
        <v>99785.407725321886</v>
      </c>
      <c r="K27" s="242">
        <f t="shared" ref="K27:K45" si="17">J27+K28</f>
        <v>8874796.6388022806</v>
      </c>
      <c r="L27" s="587">
        <f t="shared" ref="L27:L46" si="18">K27/H27</f>
        <v>88.747966388022803</v>
      </c>
      <c r="N27" s="418" t="s">
        <v>1023</v>
      </c>
      <c r="O27" s="253">
        <f t="shared" si="14"/>
        <v>0.37309644670050757</v>
      </c>
      <c r="P27" s="253">
        <f t="shared" si="14"/>
        <v>0.41980198019801984</v>
      </c>
      <c r="Q27" s="253">
        <f t="shared" si="14"/>
        <v>0.39933259176863178</v>
      </c>
    </row>
    <row r="28" spans="1:17">
      <c r="A28" s="245"/>
      <c r="B28" s="245" t="s">
        <v>86</v>
      </c>
      <c r="C28" s="255">
        <f>h26_h28死亡数!AT29</f>
        <v>0</v>
      </c>
      <c r="D28" s="250">
        <f t="shared" ref="D28:D46" si="19">SUM(C28:C28)/3</f>
        <v>0</v>
      </c>
      <c r="E28" s="255">
        <f>h27国調人口!AT29</f>
        <v>325</v>
      </c>
      <c r="F28" s="249">
        <f t="shared" si="15"/>
        <v>0</v>
      </c>
      <c r="G28" s="249">
        <f>F28*4/(1+2*F28)</f>
        <v>0</v>
      </c>
      <c r="H28" s="250">
        <f t="shared" ref="H28:H46" si="20">(1-G27)*H27</f>
        <v>99570.815450643786</v>
      </c>
      <c r="I28" s="250">
        <f t="shared" si="16"/>
        <v>0</v>
      </c>
      <c r="J28" s="251">
        <f>(H29+I28/2)*4</f>
        <v>398283.26180257514</v>
      </c>
      <c r="K28" s="251">
        <f t="shared" si="17"/>
        <v>8775011.2310769595</v>
      </c>
      <c r="L28" s="589">
        <f t="shared" si="18"/>
        <v>88.128345553488415</v>
      </c>
      <c r="N28" s="418" t="s">
        <v>62</v>
      </c>
      <c r="O28" s="253">
        <f t="shared" si="14"/>
        <v>0.83247863247863252</v>
      </c>
      <c r="P28" s="253">
        <f t="shared" si="14"/>
        <v>0.87004155647903292</v>
      </c>
      <c r="Q28" s="253">
        <f t="shared" si="14"/>
        <v>0.85241628233406863</v>
      </c>
    </row>
    <row r="29" spans="1:17">
      <c r="A29" s="245"/>
      <c r="B29" s="245" t="s">
        <v>84</v>
      </c>
      <c r="C29" s="255">
        <f>h26_h28死亡数!AT30</f>
        <v>0</v>
      </c>
      <c r="D29" s="250">
        <f t="shared" si="19"/>
        <v>0</v>
      </c>
      <c r="E29" s="255">
        <f>h27国調人口!AT30</f>
        <v>450</v>
      </c>
      <c r="F29" s="249">
        <f t="shared" si="15"/>
        <v>0</v>
      </c>
      <c r="G29" s="249">
        <f t="shared" ref="G29:G46" si="21">F29*5/(1+2.5*F29)</f>
        <v>0</v>
      </c>
      <c r="H29" s="250">
        <f t="shared" si="20"/>
        <v>99570.815450643786</v>
      </c>
      <c r="I29" s="250">
        <f t="shared" si="16"/>
        <v>0</v>
      </c>
      <c r="J29" s="251">
        <f t="shared" ref="J29:J45" si="22">(H30+I29/2)*5</f>
        <v>497854.07725321891</v>
      </c>
      <c r="K29" s="251">
        <f t="shared" si="17"/>
        <v>8376727.9692743849</v>
      </c>
      <c r="L29" s="589">
        <f t="shared" si="18"/>
        <v>84.12834555348843</v>
      </c>
      <c r="N29" s="219" t="s">
        <v>164</v>
      </c>
    </row>
    <row r="30" spans="1:17">
      <c r="A30" s="245"/>
      <c r="B30" s="245" t="s">
        <v>65</v>
      </c>
      <c r="C30" s="255">
        <f>h26_h28死亡数!AT31</f>
        <v>0</v>
      </c>
      <c r="D30" s="250">
        <f t="shared" si="19"/>
        <v>0</v>
      </c>
      <c r="E30" s="255">
        <f>h27国調人口!AT31</f>
        <v>508</v>
      </c>
      <c r="F30" s="249">
        <f t="shared" si="15"/>
        <v>0</v>
      </c>
      <c r="G30" s="249">
        <f t="shared" si="21"/>
        <v>0</v>
      </c>
      <c r="H30" s="250">
        <f t="shared" si="20"/>
        <v>99570.815450643786</v>
      </c>
      <c r="I30" s="250">
        <f t="shared" si="16"/>
        <v>0</v>
      </c>
      <c r="J30" s="251">
        <f t="shared" si="22"/>
        <v>497854.07725321891</v>
      </c>
      <c r="K30" s="251">
        <f t="shared" si="17"/>
        <v>7878873.8920211662</v>
      </c>
      <c r="L30" s="589">
        <f t="shared" si="18"/>
        <v>79.12834555348843</v>
      </c>
      <c r="N30" s="256" t="s">
        <v>158</v>
      </c>
      <c r="O30" s="237" t="s">
        <v>97</v>
      </c>
      <c r="P30" s="237" t="s">
        <v>98</v>
      </c>
      <c r="Q30" s="219"/>
    </row>
    <row r="31" spans="1:17">
      <c r="A31" s="245"/>
      <c r="B31" s="245" t="s">
        <v>66</v>
      </c>
      <c r="C31" s="255">
        <f>h26_h28死亡数!AT32</f>
        <v>0</v>
      </c>
      <c r="D31" s="250">
        <f t="shared" si="19"/>
        <v>0</v>
      </c>
      <c r="E31" s="255">
        <f>h27国調人口!AT32</f>
        <v>571</v>
      </c>
      <c r="F31" s="249">
        <f t="shared" si="15"/>
        <v>0</v>
      </c>
      <c r="G31" s="249">
        <f t="shared" si="21"/>
        <v>0</v>
      </c>
      <c r="H31" s="250">
        <f t="shared" si="20"/>
        <v>99570.815450643786</v>
      </c>
      <c r="I31" s="250">
        <f t="shared" si="16"/>
        <v>0</v>
      </c>
      <c r="J31" s="251">
        <f t="shared" si="22"/>
        <v>497854.07725321891</v>
      </c>
      <c r="K31" s="251">
        <f t="shared" si="17"/>
        <v>7381019.8147679474</v>
      </c>
      <c r="L31" s="589">
        <f t="shared" si="18"/>
        <v>74.12834555348843</v>
      </c>
      <c r="N31" s="418" t="s">
        <v>159</v>
      </c>
      <c r="O31" s="237">
        <f>J19*O24</f>
        <v>422944.84317441366</v>
      </c>
      <c r="P31" s="237">
        <f>SUM(O31,P32)</f>
        <v>1334397.5873081773</v>
      </c>
      <c r="Q31" s="219"/>
    </row>
    <row r="32" spans="1:17">
      <c r="A32" s="245"/>
      <c r="B32" s="245" t="s">
        <v>67</v>
      </c>
      <c r="C32" s="255">
        <f>h26_h28死亡数!AT33</f>
        <v>0</v>
      </c>
      <c r="D32" s="250">
        <f t="shared" si="19"/>
        <v>0</v>
      </c>
      <c r="E32" s="255">
        <f>h27国調人口!AT33</f>
        <v>605</v>
      </c>
      <c r="F32" s="249">
        <f t="shared" si="15"/>
        <v>0</v>
      </c>
      <c r="G32" s="249">
        <f t="shared" si="21"/>
        <v>0</v>
      </c>
      <c r="H32" s="250">
        <f t="shared" si="20"/>
        <v>99570.815450643786</v>
      </c>
      <c r="I32" s="250">
        <f t="shared" si="16"/>
        <v>0</v>
      </c>
      <c r="J32" s="251">
        <f t="shared" si="22"/>
        <v>497854.07725321891</v>
      </c>
      <c r="K32" s="251">
        <f t="shared" si="17"/>
        <v>6883165.7375147287</v>
      </c>
      <c r="L32" s="589">
        <f t="shared" si="18"/>
        <v>69.12834555348843</v>
      </c>
      <c r="N32" s="418" t="s">
        <v>160</v>
      </c>
      <c r="O32" s="237">
        <f>J20*O25</f>
        <v>390893.32284154766</v>
      </c>
      <c r="P32" s="237">
        <f>SUM(O32,P33)</f>
        <v>911452.74413376348</v>
      </c>
      <c r="Q32" s="219"/>
    </row>
    <row r="33" spans="1:17">
      <c r="A33" s="245"/>
      <c r="B33" s="245" t="s">
        <v>68</v>
      </c>
      <c r="C33" s="255">
        <f>h26_h28死亡数!AT34</f>
        <v>0</v>
      </c>
      <c r="D33" s="250">
        <f t="shared" si="19"/>
        <v>0</v>
      </c>
      <c r="E33" s="255">
        <f>h27国調人口!AT34</f>
        <v>504</v>
      </c>
      <c r="F33" s="249">
        <f t="shared" si="15"/>
        <v>0</v>
      </c>
      <c r="G33" s="249">
        <f t="shared" si="21"/>
        <v>0</v>
      </c>
      <c r="H33" s="250">
        <f t="shared" si="20"/>
        <v>99570.815450643786</v>
      </c>
      <c r="I33" s="250">
        <f t="shared" si="16"/>
        <v>0</v>
      </c>
      <c r="J33" s="251">
        <f t="shared" si="22"/>
        <v>497854.07725321891</v>
      </c>
      <c r="K33" s="251">
        <f t="shared" si="17"/>
        <v>6385311.6602615099</v>
      </c>
      <c r="L33" s="589">
        <f t="shared" si="18"/>
        <v>64.12834555348843</v>
      </c>
      <c r="N33" s="418" t="s">
        <v>1022</v>
      </c>
      <c r="O33" s="237">
        <f>J21*O26</f>
        <v>292791.45187607431</v>
      </c>
      <c r="P33" s="237">
        <f t="shared" ref="P33:P34" si="23">SUM(O33,P34)</f>
        <v>520559.42129221588</v>
      </c>
      <c r="Q33" s="219"/>
    </row>
    <row r="34" spans="1:17">
      <c r="A34" s="245"/>
      <c r="B34" s="245" t="s">
        <v>69</v>
      </c>
      <c r="C34" s="255">
        <f>h26_h28死亡数!AT35</f>
        <v>0</v>
      </c>
      <c r="D34" s="250">
        <f t="shared" si="19"/>
        <v>0</v>
      </c>
      <c r="E34" s="255">
        <f>h27国調人口!AT35</f>
        <v>513</v>
      </c>
      <c r="F34" s="249">
        <f t="shared" si="15"/>
        <v>0</v>
      </c>
      <c r="G34" s="249">
        <f t="shared" si="21"/>
        <v>0</v>
      </c>
      <c r="H34" s="250">
        <f t="shared" si="20"/>
        <v>99570.815450643786</v>
      </c>
      <c r="I34" s="250">
        <f t="shared" si="16"/>
        <v>0</v>
      </c>
      <c r="J34" s="251">
        <f t="shared" si="22"/>
        <v>497854.07725321891</v>
      </c>
      <c r="K34" s="251">
        <f t="shared" si="17"/>
        <v>5887457.5830082912</v>
      </c>
      <c r="L34" s="589">
        <f t="shared" si="18"/>
        <v>59.128345553488437</v>
      </c>
      <c r="N34" s="418" t="s">
        <v>1023</v>
      </c>
      <c r="O34" s="237">
        <f>SUM(J22:J24)*O27</f>
        <v>227767.96941614157</v>
      </c>
      <c r="P34" s="237">
        <f t="shared" si="23"/>
        <v>227767.96941614157</v>
      </c>
      <c r="Q34" s="219"/>
    </row>
    <row r="35" spans="1:17">
      <c r="A35" s="245"/>
      <c r="B35" s="245" t="s">
        <v>70</v>
      </c>
      <c r="C35" s="255">
        <f>h26_h28死亡数!AT36</f>
        <v>0</v>
      </c>
      <c r="D35" s="250">
        <f t="shared" si="19"/>
        <v>0</v>
      </c>
      <c r="E35" s="255">
        <f>h27国調人口!AT36</f>
        <v>606</v>
      </c>
      <c r="F35" s="249">
        <f t="shared" si="15"/>
        <v>0</v>
      </c>
      <c r="G35" s="249">
        <f t="shared" si="21"/>
        <v>0</v>
      </c>
      <c r="H35" s="250">
        <f t="shared" si="20"/>
        <v>99570.815450643786</v>
      </c>
      <c r="I35" s="250">
        <f t="shared" si="16"/>
        <v>0</v>
      </c>
      <c r="J35" s="251">
        <f t="shared" si="22"/>
        <v>497854.07725321891</v>
      </c>
      <c r="K35" s="251">
        <f t="shared" si="17"/>
        <v>5389603.5057550725</v>
      </c>
      <c r="L35" s="589">
        <f t="shared" si="18"/>
        <v>54.128345553488437</v>
      </c>
      <c r="N35" s="219" t="s">
        <v>165</v>
      </c>
      <c r="Q35" s="219"/>
    </row>
    <row r="36" spans="1:17">
      <c r="A36" s="245"/>
      <c r="B36" s="245" t="s">
        <v>71</v>
      </c>
      <c r="C36" s="255">
        <f>h26_h28死亡数!AT37</f>
        <v>2</v>
      </c>
      <c r="D36" s="250">
        <f t="shared" si="19"/>
        <v>0.66666666666666663</v>
      </c>
      <c r="E36" s="255">
        <f>h27国調人口!AT37</f>
        <v>697</v>
      </c>
      <c r="F36" s="249">
        <f t="shared" si="15"/>
        <v>9.5648015303682443E-4</v>
      </c>
      <c r="G36" s="249">
        <f t="shared" si="21"/>
        <v>4.770992366412213E-3</v>
      </c>
      <c r="H36" s="250">
        <f t="shared" si="20"/>
        <v>99570.815450643786</v>
      </c>
      <c r="I36" s="250">
        <f t="shared" si="16"/>
        <v>475.05160043245996</v>
      </c>
      <c r="J36" s="251">
        <f t="shared" si="22"/>
        <v>496666.44825213775</v>
      </c>
      <c r="K36" s="251">
        <f t="shared" si="17"/>
        <v>4891749.4285018537</v>
      </c>
      <c r="L36" s="589">
        <f t="shared" si="18"/>
        <v>49.128345553488437</v>
      </c>
      <c r="N36" s="256" t="s">
        <v>158</v>
      </c>
      <c r="O36" s="237" t="s">
        <v>97</v>
      </c>
      <c r="P36" s="237" t="s">
        <v>98</v>
      </c>
      <c r="Q36" s="219"/>
    </row>
    <row r="37" spans="1:17">
      <c r="A37" s="245"/>
      <c r="B37" s="245" t="s">
        <v>72</v>
      </c>
      <c r="C37" s="255">
        <f>h26_h28死亡数!AT38</f>
        <v>0</v>
      </c>
      <c r="D37" s="250">
        <f t="shared" si="19"/>
        <v>0</v>
      </c>
      <c r="E37" s="255">
        <f>h27国調人口!AT38</f>
        <v>559</v>
      </c>
      <c r="F37" s="249">
        <f t="shared" si="15"/>
        <v>0</v>
      </c>
      <c r="G37" s="249">
        <f t="shared" si="21"/>
        <v>0</v>
      </c>
      <c r="H37" s="250">
        <f t="shared" si="20"/>
        <v>99095.763850211326</v>
      </c>
      <c r="I37" s="250">
        <f t="shared" si="16"/>
        <v>0</v>
      </c>
      <c r="J37" s="251">
        <f t="shared" si="22"/>
        <v>495478.81925105664</v>
      </c>
      <c r="K37" s="251">
        <f t="shared" si="17"/>
        <v>4395082.980249716</v>
      </c>
      <c r="L37" s="589">
        <f t="shared" si="18"/>
        <v>44.351875493821559</v>
      </c>
      <c r="N37" s="418" t="s">
        <v>159</v>
      </c>
      <c r="O37" s="237">
        <f>J41*P24</f>
        <v>467251.49818903708</v>
      </c>
      <c r="P37" s="237">
        <f>SUM(O37,P38)</f>
        <v>1785144.9782822565</v>
      </c>
      <c r="Q37" s="219"/>
    </row>
    <row r="38" spans="1:17">
      <c r="A38" s="245"/>
      <c r="B38" s="245" t="s">
        <v>73</v>
      </c>
      <c r="C38" s="255">
        <f>h26_h28死亡数!AT39</f>
        <v>3</v>
      </c>
      <c r="D38" s="250">
        <f t="shared" si="19"/>
        <v>1</v>
      </c>
      <c r="E38" s="255">
        <f>h27国調人口!AT39</f>
        <v>561</v>
      </c>
      <c r="F38" s="249">
        <f t="shared" si="15"/>
        <v>1.7825311942959001E-3</v>
      </c>
      <c r="G38" s="249">
        <f t="shared" si="21"/>
        <v>8.8731144631765749E-3</v>
      </c>
      <c r="H38" s="250">
        <f t="shared" si="20"/>
        <v>99095.763850211326</v>
      </c>
      <c r="I38" s="250">
        <f t="shared" si="16"/>
        <v>879.28805545884825</v>
      </c>
      <c r="J38" s="251">
        <f t="shared" si="22"/>
        <v>493280.59911240952</v>
      </c>
      <c r="K38" s="251">
        <f t="shared" si="17"/>
        <v>3899604.1609986597</v>
      </c>
      <c r="L38" s="589">
        <f t="shared" si="18"/>
        <v>39.351875493821559</v>
      </c>
      <c r="N38" s="418" t="s">
        <v>160</v>
      </c>
      <c r="O38" s="237">
        <f>J42*P25</f>
        <v>451803.23067127977</v>
      </c>
      <c r="P38" s="237">
        <f>SUM(O38,P39)</f>
        <v>1317893.4800932193</v>
      </c>
      <c r="Q38" s="219"/>
    </row>
    <row r="39" spans="1:17">
      <c r="A39" s="245"/>
      <c r="B39" s="245" t="s">
        <v>74</v>
      </c>
      <c r="C39" s="255">
        <f>h26_h28死亡数!AT40</f>
        <v>6</v>
      </c>
      <c r="D39" s="250">
        <f t="shared" si="19"/>
        <v>2</v>
      </c>
      <c r="E39" s="255">
        <f>h27国調人口!AT40</f>
        <v>591</v>
      </c>
      <c r="F39" s="249">
        <f t="shared" si="15"/>
        <v>3.3840947546531302E-3</v>
      </c>
      <c r="G39" s="249">
        <f t="shared" si="21"/>
        <v>1.6778523489932886E-2</v>
      </c>
      <c r="H39" s="250">
        <f t="shared" si="20"/>
        <v>98216.475794752478</v>
      </c>
      <c r="I39" s="250">
        <f t="shared" si="16"/>
        <v>1647.9274462206813</v>
      </c>
      <c r="J39" s="251">
        <f t="shared" si="22"/>
        <v>486962.5603582107</v>
      </c>
      <c r="K39" s="251">
        <f t="shared" si="17"/>
        <v>3406323.56188625</v>
      </c>
      <c r="L39" s="589">
        <f t="shared" si="18"/>
        <v>34.681793806210294</v>
      </c>
      <c r="N39" s="418" t="s">
        <v>1022</v>
      </c>
      <c r="O39" s="237">
        <f>J43*P26</f>
        <v>416209.476018605</v>
      </c>
      <c r="P39" s="237">
        <f t="shared" ref="P39:P40" si="24">SUM(O39,P40)</f>
        <v>866090.24942193949</v>
      </c>
    </row>
    <row r="40" spans="1:17">
      <c r="A40" s="245"/>
      <c r="B40" s="245" t="s">
        <v>75</v>
      </c>
      <c r="C40" s="255">
        <f>h26_h28死亡数!AT41</f>
        <v>5</v>
      </c>
      <c r="D40" s="250">
        <f t="shared" si="19"/>
        <v>1.6666666666666667</v>
      </c>
      <c r="E40" s="255">
        <f>h27国調人口!AT41</f>
        <v>694</v>
      </c>
      <c r="F40" s="249">
        <f t="shared" si="15"/>
        <v>2.4015369836695487E-3</v>
      </c>
      <c r="G40" s="249">
        <f t="shared" si="21"/>
        <v>1.1936022917164E-2</v>
      </c>
      <c r="H40" s="250">
        <f t="shared" si="20"/>
        <v>96568.548348531796</v>
      </c>
      <c r="I40" s="250">
        <f t="shared" si="16"/>
        <v>1152.644406165331</v>
      </c>
      <c r="J40" s="251">
        <f t="shared" si="22"/>
        <v>479961.13072724559</v>
      </c>
      <c r="K40" s="251">
        <f t="shared" si="17"/>
        <v>2919361.0015280396</v>
      </c>
      <c r="L40" s="589">
        <f t="shared" si="18"/>
        <v>30.230971174916959</v>
      </c>
      <c r="N40" s="418" t="s">
        <v>1023</v>
      </c>
      <c r="O40" s="237">
        <f>SUM(J44:J46)*P27</f>
        <v>449880.77340333455</v>
      </c>
      <c r="P40" s="237">
        <f t="shared" si="24"/>
        <v>449880.77340333455</v>
      </c>
    </row>
    <row r="41" spans="1:17">
      <c r="A41" s="245"/>
      <c r="B41" s="245" t="s">
        <v>76</v>
      </c>
      <c r="C41" s="255">
        <f>h26_h28死亡数!AT42</f>
        <v>10</v>
      </c>
      <c r="D41" s="250">
        <f t="shared" si="19"/>
        <v>3.3333333333333335</v>
      </c>
      <c r="E41" s="255">
        <f>h27国調人口!AT42</f>
        <v>833</v>
      </c>
      <c r="F41" s="249">
        <f t="shared" si="15"/>
        <v>4.0016006402561026E-3</v>
      </c>
      <c r="G41" s="249">
        <f t="shared" si="21"/>
        <v>1.9809825673534075E-2</v>
      </c>
      <c r="H41" s="250">
        <f t="shared" si="20"/>
        <v>95415.903942366465</v>
      </c>
      <c r="I41" s="250">
        <f t="shared" si="16"/>
        <v>1890.1724235809525</v>
      </c>
      <c r="J41" s="251">
        <f t="shared" si="22"/>
        <v>472354.08865287993</v>
      </c>
      <c r="K41" s="251">
        <f t="shared" si="17"/>
        <v>2439399.8708007941</v>
      </c>
      <c r="L41" s="589">
        <f t="shared" si="18"/>
        <v>25.565967202640046</v>
      </c>
      <c r="N41" s="219" t="s">
        <v>166</v>
      </c>
    </row>
    <row r="42" spans="1:17">
      <c r="A42" s="245"/>
      <c r="B42" s="245" t="s">
        <v>77</v>
      </c>
      <c r="C42" s="255">
        <f>h26_h28死亡数!AT43</f>
        <v>13</v>
      </c>
      <c r="D42" s="250">
        <f t="shared" si="19"/>
        <v>4.333333333333333</v>
      </c>
      <c r="E42" s="255">
        <f>h27国調人口!AT43</f>
        <v>661</v>
      </c>
      <c r="F42" s="249">
        <f t="shared" si="15"/>
        <v>6.5557236510337871E-3</v>
      </c>
      <c r="G42" s="249">
        <f t="shared" si="21"/>
        <v>3.2250062019350038E-2</v>
      </c>
      <c r="H42" s="250">
        <f t="shared" si="20"/>
        <v>93525.731518785513</v>
      </c>
      <c r="I42" s="250">
        <f t="shared" si="16"/>
        <v>3016.2106418859039</v>
      </c>
      <c r="J42" s="251">
        <f t="shared" si="22"/>
        <v>460088.13098921278</v>
      </c>
      <c r="K42" s="251">
        <f t="shared" si="17"/>
        <v>1967045.7821479139</v>
      </c>
      <c r="L42" s="589">
        <f t="shared" si="18"/>
        <v>21.032134688546268</v>
      </c>
      <c r="N42" s="420"/>
      <c r="O42" s="256" t="s">
        <v>122</v>
      </c>
      <c r="P42" s="256" t="s">
        <v>123</v>
      </c>
    </row>
    <row r="43" spans="1:17">
      <c r="A43" s="245"/>
      <c r="B43" s="245" t="s">
        <v>78</v>
      </c>
      <c r="C43" s="255">
        <f>h26_h28死亡数!AT44</f>
        <v>24</v>
      </c>
      <c r="D43" s="250">
        <f t="shared" si="19"/>
        <v>8</v>
      </c>
      <c r="E43" s="255">
        <f>h27国調人口!AT44</f>
        <v>505</v>
      </c>
      <c r="F43" s="249">
        <f t="shared" si="15"/>
        <v>1.5841584158415842E-2</v>
      </c>
      <c r="G43" s="249">
        <f t="shared" si="21"/>
        <v>7.6190476190476183E-2</v>
      </c>
      <c r="H43" s="250">
        <f t="shared" si="20"/>
        <v>90509.520876899609</v>
      </c>
      <c r="I43" s="250">
        <f t="shared" si="16"/>
        <v>6895.9634953828208</v>
      </c>
      <c r="J43" s="251">
        <f t="shared" si="22"/>
        <v>435307.69564604096</v>
      </c>
      <c r="K43" s="251">
        <f t="shared" si="17"/>
        <v>1506957.6511587012</v>
      </c>
      <c r="L43" s="589">
        <f t="shared" si="18"/>
        <v>16.649714157787749</v>
      </c>
      <c r="N43" s="256" t="s">
        <v>167</v>
      </c>
      <c r="O43" s="257">
        <f>L19</f>
        <v>20.225997145997908</v>
      </c>
      <c r="P43" s="257">
        <f>L41</f>
        <v>25.565967202640046</v>
      </c>
      <c r="Q43" s="222" t="s">
        <v>168</v>
      </c>
    </row>
    <row r="44" spans="1:17">
      <c r="A44" s="245"/>
      <c r="B44" s="245" t="s">
        <v>79</v>
      </c>
      <c r="C44" s="255">
        <f>h26_h28死亡数!AT45</f>
        <v>39</v>
      </c>
      <c r="D44" s="250">
        <f t="shared" si="19"/>
        <v>13</v>
      </c>
      <c r="E44" s="255">
        <f>h27国調人口!AT45</f>
        <v>464</v>
      </c>
      <c r="F44" s="249">
        <f t="shared" si="15"/>
        <v>2.8017241379310345E-2</v>
      </c>
      <c r="G44" s="249">
        <f t="shared" si="21"/>
        <v>0.13091641490433031</v>
      </c>
      <c r="H44" s="250">
        <f t="shared" si="20"/>
        <v>83613.557381516788</v>
      </c>
      <c r="I44" s="250">
        <f t="shared" si="16"/>
        <v>10946.387169785681</v>
      </c>
      <c r="J44" s="251">
        <f t="shared" si="22"/>
        <v>390701.81898311974</v>
      </c>
      <c r="K44" s="251">
        <f t="shared" si="17"/>
        <v>1071649.9555126601</v>
      </c>
      <c r="L44" s="589">
        <f t="shared" si="18"/>
        <v>12.816700892450653</v>
      </c>
      <c r="N44" s="256" t="s">
        <v>169</v>
      </c>
      <c r="O44" s="258">
        <f>P31/H19</f>
        <v>14.9503166441452</v>
      </c>
      <c r="P44" s="258">
        <f>P37/H41</f>
        <v>18.709092557154076</v>
      </c>
      <c r="Q44" s="222" t="s">
        <v>170</v>
      </c>
    </row>
    <row r="45" spans="1:17">
      <c r="A45" s="245"/>
      <c r="B45" s="245" t="s">
        <v>80</v>
      </c>
      <c r="C45" s="255">
        <f>h26_h28死亡数!AT46</f>
        <v>48</v>
      </c>
      <c r="D45" s="250">
        <f t="shared" si="19"/>
        <v>16</v>
      </c>
      <c r="E45" s="255">
        <f>h27国調人口!AT46</f>
        <v>329</v>
      </c>
      <c r="F45" s="249">
        <f t="shared" si="15"/>
        <v>4.8632218844984802E-2</v>
      </c>
      <c r="G45" s="249">
        <f t="shared" si="21"/>
        <v>0.21680216802168023</v>
      </c>
      <c r="H45" s="250">
        <f t="shared" si="20"/>
        <v>72667.170211731107</v>
      </c>
      <c r="I45" s="250">
        <f t="shared" si="16"/>
        <v>15754.400045903771</v>
      </c>
      <c r="J45" s="251">
        <f t="shared" si="22"/>
        <v>323949.8509438961</v>
      </c>
      <c r="K45" s="251">
        <f t="shared" si="17"/>
        <v>680948.13652954029</v>
      </c>
      <c r="L45" s="589">
        <f t="shared" si="18"/>
        <v>9.3707809805370772</v>
      </c>
      <c r="N45" s="256" t="s">
        <v>171</v>
      </c>
      <c r="O45" s="257">
        <f>O43-O44</f>
        <v>5.2756805018527082</v>
      </c>
      <c r="P45" s="257">
        <f>P43-P44</f>
        <v>6.8568746454859699</v>
      </c>
      <c r="Q45" s="222" t="s">
        <v>172</v>
      </c>
    </row>
    <row r="46" spans="1:17">
      <c r="A46" s="245"/>
      <c r="B46" s="245" t="s">
        <v>100</v>
      </c>
      <c r="C46" s="531">
        <f>h26_h28死亡数!AT47</f>
        <v>121</v>
      </c>
      <c r="D46" s="234">
        <f t="shared" si="19"/>
        <v>40.333333333333336</v>
      </c>
      <c r="E46" s="255">
        <f>h27国調人口!AT47</f>
        <v>253</v>
      </c>
      <c r="F46" s="249">
        <f t="shared" si="15"/>
        <v>0.15942028985507248</v>
      </c>
      <c r="G46" s="249">
        <f t="shared" si="21"/>
        <v>0.56994818652849744</v>
      </c>
      <c r="H46" s="250">
        <f t="shared" si="20"/>
        <v>56912.770165827336</v>
      </c>
      <c r="I46" s="250">
        <f t="shared" si="16"/>
        <v>56912.770165827336</v>
      </c>
      <c r="J46" s="251">
        <f>I46/F46</f>
        <v>356998.28558564419</v>
      </c>
      <c r="K46" s="251">
        <f>J46</f>
        <v>356998.28558564419</v>
      </c>
      <c r="L46" s="589">
        <f t="shared" si="18"/>
        <v>6.2727272727272725</v>
      </c>
      <c r="N46" s="256" t="s">
        <v>173</v>
      </c>
      <c r="O46" s="257">
        <f>L5</f>
        <v>81.651821964972441</v>
      </c>
      <c r="P46" s="257">
        <f>L27</f>
        <v>88.747966388022803</v>
      </c>
      <c r="Q46" s="222" t="s">
        <v>174</v>
      </c>
    </row>
    <row r="47" spans="1:17">
      <c r="A47" s="229"/>
      <c r="B47" s="265" t="s">
        <v>101</v>
      </c>
      <c r="C47" s="234">
        <f>SUM(C27:C46)</f>
        <v>274</v>
      </c>
      <c r="D47" s="234">
        <f>SUM(D27:D46)</f>
        <v>91.333333333333343</v>
      </c>
      <c r="E47" s="266">
        <f>SUM(E27:E46)</f>
        <v>10316</v>
      </c>
      <c r="F47" s="267"/>
      <c r="G47" s="267"/>
      <c r="H47" s="266"/>
      <c r="I47" s="265"/>
      <c r="J47" s="268"/>
      <c r="K47" s="268"/>
      <c r="L47" s="257"/>
      <c r="N47" s="256" t="s">
        <v>175</v>
      </c>
      <c r="O47" s="257">
        <f>O46-O45</f>
        <v>76.376141463119737</v>
      </c>
      <c r="P47" s="257">
        <f>P46-P45</f>
        <v>81.89109174253683</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3</v>
      </c>
      <c r="E51" s="221"/>
      <c r="F51" s="220"/>
      <c r="G51" s="219"/>
      <c r="H51" s="222"/>
      <c r="I51" s="222"/>
      <c r="J51" s="223"/>
      <c r="L51" s="259"/>
    </row>
    <row r="52" spans="1:12">
      <c r="A52" s="219" t="s">
        <v>104</v>
      </c>
      <c r="B52" s="219" t="s">
        <v>1067</v>
      </c>
      <c r="C52" s="260">
        <f>h26_28出生!F35</f>
        <v>712</v>
      </c>
      <c r="D52" s="260">
        <f>h26_28出生!G35</f>
        <v>699</v>
      </c>
      <c r="E52" s="221"/>
      <c r="F52" s="220"/>
      <c r="G52" s="219"/>
      <c r="H52" s="222"/>
      <c r="I52" s="222"/>
      <c r="J52" s="223"/>
      <c r="L52" s="259"/>
    </row>
    <row r="53" spans="1:12">
      <c r="A53" s="219" t="s">
        <v>105</v>
      </c>
      <c r="C53" s="261">
        <f>C51/C52</f>
        <v>1.4044943820224719E-3</v>
      </c>
      <c r="D53" s="261">
        <f>D51/D52</f>
        <v>4.2918454935622317E-3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136</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h27_29自立率1!AX7</f>
        <v>407</v>
      </c>
      <c r="P3" s="243">
        <f>h27_29自立率1!AY7</f>
        <v>410</v>
      </c>
      <c r="Q3" s="244">
        <f>SUM(O3:P3)</f>
        <v>817</v>
      </c>
    </row>
    <row r="4" spans="1:17">
      <c r="A4" s="229"/>
      <c r="B4" s="229"/>
      <c r="C4" s="230" t="s">
        <v>1063</v>
      </c>
      <c r="D4" s="231" t="s">
        <v>1064</v>
      </c>
      <c r="E4" s="232" t="s">
        <v>410</v>
      </c>
      <c r="F4" s="233"/>
      <c r="G4" s="233"/>
      <c r="H4" s="234"/>
      <c r="I4" s="229"/>
      <c r="J4" s="235" t="s">
        <v>97</v>
      </c>
      <c r="K4" s="235" t="s">
        <v>98</v>
      </c>
      <c r="L4" s="588"/>
      <c r="N4" s="418" t="s">
        <v>160</v>
      </c>
      <c r="O4" s="243">
        <f>h27_29自立率1!AX8</f>
        <v>506</v>
      </c>
      <c r="P4" s="243">
        <f>h27_29自立率1!AY8</f>
        <v>470</v>
      </c>
      <c r="Q4" s="244">
        <f>SUM(O4:P4)</f>
        <v>976</v>
      </c>
    </row>
    <row r="5" spans="1:17">
      <c r="A5" s="219" t="s">
        <v>99</v>
      </c>
      <c r="B5" s="219" t="s">
        <v>85</v>
      </c>
      <c r="C5" s="262">
        <f>h26_h28死亡数!AU4</f>
        <v>0</v>
      </c>
      <c r="D5" s="263">
        <f>SUM(C5:C5)/3</f>
        <v>0</v>
      </c>
      <c r="E5" s="264">
        <f>h27国調人口!AU4</f>
        <v>34</v>
      </c>
      <c r="F5" s="221">
        <f t="shared" ref="F5:F24" si="0">D5/E5</f>
        <v>0</v>
      </c>
      <c r="G5" s="261">
        <f>C53</f>
        <v>0</v>
      </c>
      <c r="H5" s="220">
        <v>100000</v>
      </c>
      <c r="I5" s="220">
        <f t="shared" ref="I5:I24" si="1">H5-H6</f>
        <v>0</v>
      </c>
      <c r="J5" s="222">
        <f>H6+I5/2</f>
        <v>100000</v>
      </c>
      <c r="K5" s="222">
        <f t="shared" ref="K5:K23" si="2">J5+K6</f>
        <v>8190516.0790694188</v>
      </c>
      <c r="L5" s="589">
        <f t="shared" ref="L5:L24" si="3">K5/H5</f>
        <v>81.905160790694183</v>
      </c>
      <c r="N5" s="418" t="s">
        <v>1022</v>
      </c>
      <c r="O5" s="243">
        <f>h27_29自立率1!AX9</f>
        <v>397</v>
      </c>
      <c r="P5" s="243">
        <f>h27_29自立率1!AY9</f>
        <v>405</v>
      </c>
      <c r="Q5" s="244">
        <f>SUM(O5:P5)</f>
        <v>802</v>
      </c>
    </row>
    <row r="6" spans="1:17">
      <c r="B6" s="219" t="s">
        <v>86</v>
      </c>
      <c r="C6" s="262">
        <f>h26_h28死亡数!AU5</f>
        <v>0</v>
      </c>
      <c r="D6" s="263">
        <f t="shared" ref="D6:D24" si="4">SUM(C6:C6)/3</f>
        <v>0</v>
      </c>
      <c r="E6" s="264">
        <f>h27国調人口!AU5</f>
        <v>130</v>
      </c>
      <c r="F6" s="221">
        <f t="shared" si="0"/>
        <v>0</v>
      </c>
      <c r="G6" s="221">
        <f>F6*4/(1+2*F6)</f>
        <v>0</v>
      </c>
      <c r="H6" s="220">
        <f t="shared" ref="H6:H24" si="5">(1-G5)*H5</f>
        <v>100000</v>
      </c>
      <c r="I6" s="220">
        <f t="shared" si="1"/>
        <v>0</v>
      </c>
      <c r="J6" s="222">
        <f>(H7+I6/2)*4</f>
        <v>400000</v>
      </c>
      <c r="K6" s="222">
        <f t="shared" si="2"/>
        <v>8090516.0790694188</v>
      </c>
      <c r="L6" s="589">
        <f t="shared" si="3"/>
        <v>80.905160790694183</v>
      </c>
      <c r="N6" s="418" t="s">
        <v>1023</v>
      </c>
      <c r="O6" s="243">
        <f>h27_29自立率1!AX10</f>
        <v>279</v>
      </c>
      <c r="P6" s="243">
        <f>h27_29自立率1!AY10</f>
        <v>368</v>
      </c>
      <c r="Q6" s="244">
        <f>SUM(O6:P6)</f>
        <v>647</v>
      </c>
    </row>
    <row r="7" spans="1:17">
      <c r="B7" s="219" t="s">
        <v>84</v>
      </c>
      <c r="C7" s="262">
        <f>h26_h28死亡数!AU6</f>
        <v>0</v>
      </c>
      <c r="D7" s="263">
        <f t="shared" si="4"/>
        <v>0</v>
      </c>
      <c r="E7" s="264">
        <f>h27国調人口!AU6</f>
        <v>233</v>
      </c>
      <c r="F7" s="221">
        <f t="shared" si="0"/>
        <v>0</v>
      </c>
      <c r="G7" s="221">
        <f t="shared" ref="G7:G24" si="6">F7*5/(1+2.5*F7)</f>
        <v>0</v>
      </c>
      <c r="H7" s="220">
        <f t="shared" si="5"/>
        <v>100000</v>
      </c>
      <c r="I7" s="220">
        <f t="shared" si="1"/>
        <v>0</v>
      </c>
      <c r="J7" s="222">
        <f t="shared" ref="J7:J23" si="7">(H8+I7/2)*5</f>
        <v>500000</v>
      </c>
      <c r="K7" s="222">
        <f t="shared" si="2"/>
        <v>7690516.0790694188</v>
      </c>
      <c r="L7" s="589">
        <f t="shared" si="3"/>
        <v>76.905160790694183</v>
      </c>
      <c r="N7" s="418" t="s">
        <v>62</v>
      </c>
      <c r="O7" s="237">
        <f>SUM(O3:O6)</f>
        <v>1589</v>
      </c>
      <c r="P7" s="237">
        <f t="shared" ref="P7:Q7" si="8">SUM(P3:P6)</f>
        <v>1653</v>
      </c>
      <c r="Q7" s="237">
        <f t="shared" si="8"/>
        <v>3242</v>
      </c>
    </row>
    <row r="8" spans="1:17">
      <c r="B8" s="219" t="s">
        <v>65</v>
      </c>
      <c r="C8" s="262">
        <f>h26_h28死亡数!AU7</f>
        <v>0</v>
      </c>
      <c r="D8" s="263">
        <f t="shared" si="4"/>
        <v>0</v>
      </c>
      <c r="E8" s="264">
        <f>h27国調人口!AU7</f>
        <v>265</v>
      </c>
      <c r="F8" s="221">
        <f t="shared" si="0"/>
        <v>0</v>
      </c>
      <c r="G8" s="221">
        <f t="shared" si="6"/>
        <v>0</v>
      </c>
      <c r="H8" s="220">
        <f t="shared" si="5"/>
        <v>100000</v>
      </c>
      <c r="I8" s="220">
        <f t="shared" si="1"/>
        <v>0</v>
      </c>
      <c r="J8" s="222">
        <f t="shared" si="7"/>
        <v>500000</v>
      </c>
      <c r="K8" s="222">
        <f t="shared" si="2"/>
        <v>7190516.0790694188</v>
      </c>
      <c r="L8" s="589">
        <f t="shared" si="3"/>
        <v>71.905160790694183</v>
      </c>
      <c r="N8" s="479" t="s">
        <v>161</v>
      </c>
      <c r="O8" s="479"/>
      <c r="P8" s="479"/>
      <c r="Q8" s="479"/>
    </row>
    <row r="9" spans="1:17">
      <c r="B9" s="219" t="s">
        <v>66</v>
      </c>
      <c r="C9" s="262">
        <f>h26_h28死亡数!AU8</f>
        <v>0</v>
      </c>
      <c r="D9" s="263">
        <f t="shared" si="4"/>
        <v>0</v>
      </c>
      <c r="E9" s="264">
        <f>h27国調人口!AU8</f>
        <v>275</v>
      </c>
      <c r="F9" s="221">
        <f t="shared" si="0"/>
        <v>0</v>
      </c>
      <c r="G9" s="221">
        <f t="shared" si="6"/>
        <v>0</v>
      </c>
      <c r="H9" s="220">
        <f t="shared" si="5"/>
        <v>100000</v>
      </c>
      <c r="I9" s="220">
        <f t="shared" si="1"/>
        <v>0</v>
      </c>
      <c r="J9" s="222">
        <f t="shared" si="7"/>
        <v>500000</v>
      </c>
      <c r="K9" s="222">
        <f t="shared" si="2"/>
        <v>6690516.0790694188</v>
      </c>
      <c r="L9" s="589">
        <f t="shared" si="3"/>
        <v>66.905160790694183</v>
      </c>
      <c r="N9" s="418" t="s">
        <v>158</v>
      </c>
      <c r="O9" s="237" t="s">
        <v>122</v>
      </c>
      <c r="P9" s="237" t="s">
        <v>123</v>
      </c>
      <c r="Q9" s="237" t="s">
        <v>62</v>
      </c>
    </row>
    <row r="10" spans="1:17">
      <c r="B10" s="219" t="s">
        <v>67</v>
      </c>
      <c r="C10" s="262">
        <f>h26_h28死亡数!AU9</f>
        <v>2</v>
      </c>
      <c r="D10" s="263">
        <f t="shared" si="4"/>
        <v>0.66666666666666663</v>
      </c>
      <c r="E10" s="264">
        <f>h27国調人口!AU9</f>
        <v>200</v>
      </c>
      <c r="F10" s="221">
        <f t="shared" si="0"/>
        <v>3.3333333333333331E-3</v>
      </c>
      <c r="G10" s="221">
        <f t="shared" si="6"/>
        <v>1.6528925619834711E-2</v>
      </c>
      <c r="H10" s="220">
        <f t="shared" si="5"/>
        <v>100000</v>
      </c>
      <c r="I10" s="220">
        <f t="shared" si="1"/>
        <v>1652.8925619834627</v>
      </c>
      <c r="J10" s="222">
        <f t="shared" si="7"/>
        <v>495867.76859504136</v>
      </c>
      <c r="K10" s="222">
        <f t="shared" si="2"/>
        <v>6190516.0790694188</v>
      </c>
      <c r="L10" s="589">
        <f t="shared" si="3"/>
        <v>61.90516079069419</v>
      </c>
      <c r="N10" s="418" t="s">
        <v>159</v>
      </c>
      <c r="O10" s="243">
        <f>h27_29自立率1!AX21</f>
        <v>13</v>
      </c>
      <c r="P10" s="243">
        <f>h27_29自立率1!AY21</f>
        <v>5</v>
      </c>
      <c r="Q10" s="244">
        <f>SUM(O10:P10)</f>
        <v>18</v>
      </c>
    </row>
    <row r="11" spans="1:17">
      <c r="B11" s="219" t="s">
        <v>68</v>
      </c>
      <c r="C11" s="262">
        <f>h26_h28死亡数!AU10</f>
        <v>0</v>
      </c>
      <c r="D11" s="263">
        <f t="shared" si="4"/>
        <v>0</v>
      </c>
      <c r="E11" s="264">
        <f>h27国調人口!AU10</f>
        <v>224</v>
      </c>
      <c r="F11" s="221">
        <f t="shared" si="0"/>
        <v>0</v>
      </c>
      <c r="G11" s="221">
        <f t="shared" si="6"/>
        <v>0</v>
      </c>
      <c r="H11" s="220">
        <f t="shared" si="5"/>
        <v>98347.107438016537</v>
      </c>
      <c r="I11" s="220">
        <f t="shared" si="1"/>
        <v>0</v>
      </c>
      <c r="J11" s="222">
        <f t="shared" si="7"/>
        <v>491735.53719008272</v>
      </c>
      <c r="K11" s="222">
        <f t="shared" si="2"/>
        <v>5694648.3104743771</v>
      </c>
      <c r="L11" s="589">
        <f t="shared" si="3"/>
        <v>57.903566854403323</v>
      </c>
      <c r="N11" s="418" t="s">
        <v>160</v>
      </c>
      <c r="O11" s="243">
        <f>h27_29自立率1!AX22</f>
        <v>21</v>
      </c>
      <c r="P11" s="243">
        <f>h27_29自立率1!AY22</f>
        <v>9</v>
      </c>
      <c r="Q11" s="244">
        <f>SUM(O11:P11)</f>
        <v>30</v>
      </c>
    </row>
    <row r="12" spans="1:17">
      <c r="B12" s="219" t="s">
        <v>69</v>
      </c>
      <c r="C12" s="262">
        <f>h26_h28死亡数!AU11</f>
        <v>1</v>
      </c>
      <c r="D12" s="263">
        <f t="shared" si="4"/>
        <v>0.33333333333333331</v>
      </c>
      <c r="E12" s="264">
        <f>h27国調人口!AU11</f>
        <v>247</v>
      </c>
      <c r="F12" s="221">
        <f t="shared" si="0"/>
        <v>1.3495276653171389E-3</v>
      </c>
      <c r="G12" s="221">
        <f t="shared" si="6"/>
        <v>6.7249495628782779E-3</v>
      </c>
      <c r="H12" s="220">
        <f t="shared" si="5"/>
        <v>98347.107438016537</v>
      </c>
      <c r="I12" s="220">
        <f t="shared" si="1"/>
        <v>661.37933717563283</v>
      </c>
      <c r="J12" s="222">
        <f t="shared" si="7"/>
        <v>490082.08884714358</v>
      </c>
      <c r="K12" s="222">
        <f t="shared" si="2"/>
        <v>5202912.7732842946</v>
      </c>
      <c r="L12" s="589">
        <f t="shared" si="3"/>
        <v>52.90356685440333</v>
      </c>
      <c r="N12" s="418" t="s">
        <v>1022</v>
      </c>
      <c r="O12" s="243">
        <f>h27_29自立率1!AX23</f>
        <v>92</v>
      </c>
      <c r="P12" s="243">
        <f>h27_29自立率1!AY23</f>
        <v>17</v>
      </c>
      <c r="Q12" s="244">
        <f>SUM(O12:P12)</f>
        <v>109</v>
      </c>
    </row>
    <row r="13" spans="1:17">
      <c r="B13" s="219" t="s">
        <v>70</v>
      </c>
      <c r="C13" s="262">
        <f>h26_h28死亡数!AU12</f>
        <v>0</v>
      </c>
      <c r="D13" s="263">
        <f t="shared" si="4"/>
        <v>0</v>
      </c>
      <c r="E13" s="264">
        <f>h27国調人口!AU12</f>
        <v>273</v>
      </c>
      <c r="F13" s="221">
        <f t="shared" si="0"/>
        <v>0</v>
      </c>
      <c r="G13" s="221">
        <f t="shared" si="6"/>
        <v>0</v>
      </c>
      <c r="H13" s="220">
        <f t="shared" si="5"/>
        <v>97685.728100840905</v>
      </c>
      <c r="I13" s="220">
        <f t="shared" si="1"/>
        <v>0</v>
      </c>
      <c r="J13" s="222">
        <f t="shared" si="7"/>
        <v>488428.64050420455</v>
      </c>
      <c r="K13" s="222">
        <f t="shared" si="2"/>
        <v>4712830.6844371511</v>
      </c>
      <c r="L13" s="589">
        <f t="shared" si="3"/>
        <v>48.24482323121039</v>
      </c>
      <c r="N13" s="418" t="s">
        <v>1023</v>
      </c>
      <c r="O13" s="243">
        <f>h27_29自立率1!AX24</f>
        <v>169</v>
      </c>
      <c r="P13" s="243">
        <f>h27_29自立率1!AY24</f>
        <v>260</v>
      </c>
      <c r="Q13" s="244">
        <f>SUM(O13:P13)</f>
        <v>429</v>
      </c>
    </row>
    <row r="14" spans="1:17">
      <c r="B14" s="219" t="s">
        <v>71</v>
      </c>
      <c r="C14" s="262">
        <f>h26_h28死亡数!AU13</f>
        <v>1</v>
      </c>
      <c r="D14" s="263">
        <f t="shared" si="4"/>
        <v>0.33333333333333331</v>
      </c>
      <c r="E14" s="264">
        <f>h27国調人口!AU13</f>
        <v>311</v>
      </c>
      <c r="F14" s="221">
        <f t="shared" si="0"/>
        <v>1.0718113612004287E-3</v>
      </c>
      <c r="G14" s="221">
        <f t="shared" si="6"/>
        <v>5.3447354355959384E-3</v>
      </c>
      <c r="H14" s="220">
        <f t="shared" si="5"/>
        <v>97685.728100840905</v>
      </c>
      <c r="I14" s="220">
        <f t="shared" si="1"/>
        <v>522.10437253255805</v>
      </c>
      <c r="J14" s="222">
        <f t="shared" si="7"/>
        <v>487123.37957287312</v>
      </c>
      <c r="K14" s="222">
        <f t="shared" si="2"/>
        <v>4224402.0439329464</v>
      </c>
      <c r="L14" s="589">
        <f t="shared" si="3"/>
        <v>43.24482323121039</v>
      </c>
      <c r="N14" s="418" t="s">
        <v>62</v>
      </c>
      <c r="O14" s="237">
        <f>SUM(O10:O13)</f>
        <v>295</v>
      </c>
      <c r="P14" s="237">
        <f t="shared" ref="P14:Q14" si="9">SUM(P10:P13)</f>
        <v>291</v>
      </c>
      <c r="Q14" s="237">
        <f t="shared" si="9"/>
        <v>586</v>
      </c>
    </row>
    <row r="15" spans="1:17">
      <c r="B15" s="219" t="s">
        <v>72</v>
      </c>
      <c r="C15" s="262">
        <f>h26_h28死亡数!AU14</f>
        <v>1</v>
      </c>
      <c r="D15" s="263">
        <f t="shared" si="4"/>
        <v>0.33333333333333331</v>
      </c>
      <c r="E15" s="264">
        <f>h27国調人口!AU14</f>
        <v>317</v>
      </c>
      <c r="F15" s="221">
        <f t="shared" si="0"/>
        <v>1.0515247108307045E-3</v>
      </c>
      <c r="G15" s="221">
        <f t="shared" si="6"/>
        <v>5.243838489774515E-3</v>
      </c>
      <c r="H15" s="220">
        <f t="shared" si="5"/>
        <v>97163.623728308346</v>
      </c>
      <c r="I15" s="220">
        <f t="shared" si="1"/>
        <v>509.51034991246706</v>
      </c>
      <c r="J15" s="222">
        <f t="shared" si="7"/>
        <v>484544.3427667605</v>
      </c>
      <c r="K15" s="222">
        <f t="shared" si="2"/>
        <v>3737278.6643600734</v>
      </c>
      <c r="L15" s="589">
        <f t="shared" si="3"/>
        <v>38.463763710690301</v>
      </c>
      <c r="N15" s="479" t="s">
        <v>162</v>
      </c>
      <c r="O15" s="479"/>
      <c r="P15" s="479"/>
      <c r="Q15" s="479"/>
    </row>
    <row r="16" spans="1:17">
      <c r="B16" s="219" t="s">
        <v>73</v>
      </c>
      <c r="C16" s="262">
        <f>h26_h28死亡数!AU15</f>
        <v>2</v>
      </c>
      <c r="D16" s="263">
        <f t="shared" si="4"/>
        <v>0.66666666666666663</v>
      </c>
      <c r="E16" s="264">
        <f>h27国調人口!AU15</f>
        <v>378</v>
      </c>
      <c r="F16" s="221">
        <f t="shared" si="0"/>
        <v>1.7636684303350969E-3</v>
      </c>
      <c r="G16" s="221">
        <f t="shared" si="6"/>
        <v>8.779631255487268E-3</v>
      </c>
      <c r="H16" s="220">
        <f t="shared" si="5"/>
        <v>96654.113378395879</v>
      </c>
      <c r="I16" s="220">
        <f t="shared" si="1"/>
        <v>848.58747478837904</v>
      </c>
      <c r="J16" s="222">
        <f t="shared" si="7"/>
        <v>481149.09820500849</v>
      </c>
      <c r="K16" s="222">
        <f t="shared" si="2"/>
        <v>3252734.321593313</v>
      </c>
      <c r="L16" s="589">
        <f t="shared" si="3"/>
        <v>33.653346018074011</v>
      </c>
      <c r="N16" s="418" t="s">
        <v>158</v>
      </c>
      <c r="O16" s="237" t="s">
        <v>122</v>
      </c>
      <c r="P16" s="237" t="s">
        <v>123</v>
      </c>
      <c r="Q16" s="237" t="s">
        <v>62</v>
      </c>
    </row>
    <row r="17" spans="1:17">
      <c r="B17" s="219" t="s">
        <v>74</v>
      </c>
      <c r="C17" s="262">
        <f>h26_h28死亡数!AU16</f>
        <v>4</v>
      </c>
      <c r="D17" s="263">
        <f t="shared" si="4"/>
        <v>1.3333333333333333</v>
      </c>
      <c r="E17" s="264">
        <f>h27国調人口!AU16</f>
        <v>354</v>
      </c>
      <c r="F17" s="221">
        <f t="shared" si="0"/>
        <v>3.766478342749529E-3</v>
      </c>
      <c r="G17" s="221">
        <f t="shared" si="6"/>
        <v>1.8656716417910446E-2</v>
      </c>
      <c r="H17" s="220">
        <f t="shared" si="5"/>
        <v>95805.5259036075</v>
      </c>
      <c r="I17" s="220">
        <f t="shared" si="1"/>
        <v>1787.4165280523739</v>
      </c>
      <c r="J17" s="222">
        <f t="shared" si="7"/>
        <v>474559.0881979065</v>
      </c>
      <c r="K17" s="222">
        <f t="shared" si="2"/>
        <v>2771585.2233883045</v>
      </c>
      <c r="L17" s="589">
        <f t="shared" si="3"/>
        <v>28.92928353816324</v>
      </c>
      <c r="N17" s="418" t="s">
        <v>159</v>
      </c>
      <c r="O17" s="253">
        <f t="shared" ref="O17:Q20" si="10">O10/O3</f>
        <v>3.1941031941031942E-2</v>
      </c>
      <c r="P17" s="253">
        <f t="shared" si="10"/>
        <v>1.2195121951219513E-2</v>
      </c>
      <c r="Q17" s="253">
        <f t="shared" si="10"/>
        <v>2.2031823745410038E-2</v>
      </c>
    </row>
    <row r="18" spans="1:17">
      <c r="B18" s="219" t="s">
        <v>75</v>
      </c>
      <c r="C18" s="262">
        <f>h26_h28死亡数!AU17</f>
        <v>6</v>
      </c>
      <c r="D18" s="263">
        <f t="shared" si="4"/>
        <v>2</v>
      </c>
      <c r="E18" s="264">
        <f>h27国調人口!AU17</f>
        <v>473</v>
      </c>
      <c r="F18" s="221">
        <f t="shared" si="0"/>
        <v>4.2283298097251587E-3</v>
      </c>
      <c r="G18" s="221">
        <f t="shared" si="6"/>
        <v>2.0920502092050212E-2</v>
      </c>
      <c r="H18" s="220">
        <f t="shared" si="5"/>
        <v>94018.109375555126</v>
      </c>
      <c r="I18" s="220">
        <f t="shared" si="1"/>
        <v>1966.9060538819031</v>
      </c>
      <c r="J18" s="222">
        <f t="shared" si="7"/>
        <v>465173.28174307081</v>
      </c>
      <c r="K18" s="222">
        <f t="shared" si="2"/>
        <v>2297026.135190398</v>
      </c>
      <c r="L18" s="589">
        <f t="shared" si="3"/>
        <v>24.431741400105508</v>
      </c>
      <c r="N18" s="418" t="s">
        <v>160</v>
      </c>
      <c r="O18" s="253">
        <f t="shared" si="10"/>
        <v>4.1501976284584984E-2</v>
      </c>
      <c r="P18" s="253">
        <f t="shared" si="10"/>
        <v>1.9148936170212766E-2</v>
      </c>
      <c r="Q18" s="253">
        <f t="shared" si="10"/>
        <v>3.0737704918032786E-2</v>
      </c>
    </row>
    <row r="19" spans="1:17">
      <c r="B19" s="219" t="s">
        <v>76</v>
      </c>
      <c r="C19" s="262">
        <f>h26_h28死亡数!AU18</f>
        <v>18</v>
      </c>
      <c r="D19" s="263">
        <f t="shared" si="4"/>
        <v>6</v>
      </c>
      <c r="E19" s="264">
        <f>h27国調人口!AU18</f>
        <v>506</v>
      </c>
      <c r="F19" s="221">
        <f t="shared" si="0"/>
        <v>1.1857707509881422E-2</v>
      </c>
      <c r="G19" s="221">
        <f t="shared" si="6"/>
        <v>5.7581573896353162E-2</v>
      </c>
      <c r="H19" s="220">
        <f t="shared" si="5"/>
        <v>92051.203321673223</v>
      </c>
      <c r="I19" s="220">
        <f t="shared" si="1"/>
        <v>5300.4531663151574</v>
      </c>
      <c r="J19" s="222">
        <f t="shared" si="7"/>
        <v>447004.88369257824</v>
      </c>
      <c r="K19" s="222">
        <f t="shared" si="2"/>
        <v>1831852.8534473272</v>
      </c>
      <c r="L19" s="589">
        <f t="shared" si="3"/>
        <v>19.900368353099214</v>
      </c>
      <c r="N19" s="418" t="s">
        <v>1022</v>
      </c>
      <c r="O19" s="253">
        <f t="shared" si="10"/>
        <v>0.23173803526448364</v>
      </c>
      <c r="P19" s="253">
        <f t="shared" si="10"/>
        <v>4.1975308641975309E-2</v>
      </c>
      <c r="Q19" s="253">
        <f t="shared" si="10"/>
        <v>0.13591022443890274</v>
      </c>
    </row>
    <row r="20" spans="1:17">
      <c r="B20" s="219" t="s">
        <v>77</v>
      </c>
      <c r="C20" s="262">
        <f>h26_h28死亡数!AU19</f>
        <v>27</v>
      </c>
      <c r="D20" s="263">
        <f t="shared" si="4"/>
        <v>9</v>
      </c>
      <c r="E20" s="264">
        <f>h27国調人口!AU19</f>
        <v>397</v>
      </c>
      <c r="F20" s="221">
        <f t="shared" si="0"/>
        <v>2.2670025188916875E-2</v>
      </c>
      <c r="G20" s="221">
        <f t="shared" si="6"/>
        <v>0.10727056019070323</v>
      </c>
      <c r="H20" s="220">
        <f t="shared" si="5"/>
        <v>86750.750155358066</v>
      </c>
      <c r="I20" s="220">
        <f t="shared" si="1"/>
        <v>9305.8015661289974</v>
      </c>
      <c r="J20" s="222">
        <f t="shared" si="7"/>
        <v>410489.24686146784</v>
      </c>
      <c r="K20" s="222">
        <f t="shared" si="2"/>
        <v>1384847.969754749</v>
      </c>
      <c r="L20" s="589">
        <f t="shared" si="3"/>
        <v>15.963527315610369</v>
      </c>
      <c r="N20" s="418" t="s">
        <v>1023</v>
      </c>
      <c r="O20" s="253">
        <f t="shared" si="10"/>
        <v>0.60573476702508966</v>
      </c>
      <c r="P20" s="253">
        <f t="shared" si="10"/>
        <v>0.70652173913043481</v>
      </c>
      <c r="Q20" s="253">
        <f t="shared" si="10"/>
        <v>0.66306027820710978</v>
      </c>
    </row>
    <row r="21" spans="1:17">
      <c r="B21" s="219" t="s">
        <v>78</v>
      </c>
      <c r="C21" s="262">
        <f>h26_h28死亡数!AU20</f>
        <v>20</v>
      </c>
      <c r="D21" s="263">
        <f t="shared" si="4"/>
        <v>6.666666666666667</v>
      </c>
      <c r="E21" s="264">
        <f>h27国調人口!AU20</f>
        <v>279</v>
      </c>
      <c r="F21" s="221">
        <f t="shared" si="0"/>
        <v>2.3894862604540025E-2</v>
      </c>
      <c r="G21" s="221">
        <f t="shared" si="6"/>
        <v>0.11273957158962795</v>
      </c>
      <c r="H21" s="220">
        <f t="shared" si="5"/>
        <v>77444.948589229069</v>
      </c>
      <c r="I21" s="220">
        <f t="shared" si="1"/>
        <v>8731.1103257304494</v>
      </c>
      <c r="J21" s="222">
        <f t="shared" si="7"/>
        <v>365396.96713181923</v>
      </c>
      <c r="K21" s="222">
        <f t="shared" si="2"/>
        <v>974358.72289328126</v>
      </c>
      <c r="L21" s="589">
        <f t="shared" si="3"/>
        <v>12.581307633908013</v>
      </c>
      <c r="N21" s="418" t="s">
        <v>62</v>
      </c>
      <c r="O21" s="253">
        <f>O14/O7</f>
        <v>0.1856513530522341</v>
      </c>
      <c r="P21" s="253">
        <f>P14/P7</f>
        <v>0.17604355716878403</v>
      </c>
      <c r="Q21" s="253">
        <f>Q14/Q7</f>
        <v>0.18075262183837137</v>
      </c>
    </row>
    <row r="22" spans="1:17">
      <c r="B22" s="219" t="s">
        <v>79</v>
      </c>
      <c r="C22" s="262">
        <f>h26_h28死亡数!AU21</f>
        <v>57</v>
      </c>
      <c r="D22" s="263">
        <f t="shared" si="4"/>
        <v>19</v>
      </c>
      <c r="E22" s="264">
        <f>h27国調人口!AU21</f>
        <v>250</v>
      </c>
      <c r="F22" s="221">
        <f t="shared" si="0"/>
        <v>7.5999999999999998E-2</v>
      </c>
      <c r="G22" s="221">
        <f t="shared" si="6"/>
        <v>0.31932773109243701</v>
      </c>
      <c r="H22" s="220">
        <f t="shared" si="5"/>
        <v>68713.838263498619</v>
      </c>
      <c r="I22" s="220">
        <f t="shared" si="1"/>
        <v>21942.234067335688</v>
      </c>
      <c r="J22" s="222">
        <f t="shared" si="7"/>
        <v>288713.60614915384</v>
      </c>
      <c r="K22" s="222">
        <f t="shared" si="2"/>
        <v>608961.75576146203</v>
      </c>
      <c r="L22" s="589">
        <f t="shared" si="3"/>
        <v>8.8622870028925131</v>
      </c>
      <c r="N22" s="479" t="s">
        <v>163</v>
      </c>
      <c r="O22" s="479"/>
      <c r="P22" s="479"/>
      <c r="Q22" s="479"/>
    </row>
    <row r="23" spans="1:17">
      <c r="B23" s="219" t="s">
        <v>80</v>
      </c>
      <c r="C23" s="262">
        <f>h26_h28死亡数!AU22</f>
        <v>58</v>
      </c>
      <c r="D23" s="263">
        <f t="shared" si="4"/>
        <v>19.333333333333332</v>
      </c>
      <c r="E23" s="264">
        <f>h27国調人口!AU22</f>
        <v>156</v>
      </c>
      <c r="F23" s="221">
        <f t="shared" si="0"/>
        <v>0.12393162393162392</v>
      </c>
      <c r="G23" s="221">
        <f t="shared" si="6"/>
        <v>0.47308319738988575</v>
      </c>
      <c r="H23" s="220">
        <f t="shared" si="5"/>
        <v>46771.604196162931</v>
      </c>
      <c r="I23" s="220">
        <f t="shared" si="1"/>
        <v>22126.860060174953</v>
      </c>
      <c r="J23" s="222">
        <f t="shared" si="7"/>
        <v>178540.87083037727</v>
      </c>
      <c r="K23" s="222">
        <f t="shared" si="2"/>
        <v>320248.14961230813</v>
      </c>
      <c r="L23" s="589">
        <f t="shared" si="3"/>
        <v>6.8470636215334428</v>
      </c>
      <c r="N23" s="418" t="s">
        <v>158</v>
      </c>
      <c r="O23" s="237" t="s">
        <v>122</v>
      </c>
      <c r="P23" s="237" t="s">
        <v>123</v>
      </c>
      <c r="Q23" s="237" t="s">
        <v>62</v>
      </c>
    </row>
    <row r="24" spans="1:17">
      <c r="B24" s="219" t="s">
        <v>100</v>
      </c>
      <c r="C24" s="262">
        <f>h26_h28死亡数!AU23</f>
        <v>36</v>
      </c>
      <c r="D24" s="263">
        <f t="shared" si="4"/>
        <v>12</v>
      </c>
      <c r="E24" s="264">
        <f>h27国調人口!AU23</f>
        <v>69</v>
      </c>
      <c r="F24" s="221">
        <f t="shared" si="0"/>
        <v>0.17391304347826086</v>
      </c>
      <c r="G24" s="221">
        <f t="shared" si="6"/>
        <v>0.60606060606060608</v>
      </c>
      <c r="H24" s="220">
        <f t="shared" si="5"/>
        <v>24644.744135987978</v>
      </c>
      <c r="I24" s="220">
        <f t="shared" si="1"/>
        <v>24644.744135987978</v>
      </c>
      <c r="J24" s="222">
        <f>H24/F24</f>
        <v>141707.27878193089</v>
      </c>
      <c r="K24" s="222">
        <f>J24</f>
        <v>141707.27878193089</v>
      </c>
      <c r="L24" s="588">
        <f t="shared" si="3"/>
        <v>5.7500000000000009</v>
      </c>
      <c r="N24" s="418" t="s">
        <v>159</v>
      </c>
      <c r="O24" s="253">
        <f>1-O17</f>
        <v>0.96805896805896807</v>
      </c>
      <c r="P24" s="253">
        <f>1-P17</f>
        <v>0.98780487804878048</v>
      </c>
      <c r="Q24" s="253">
        <f>1-Q17</f>
        <v>0.97796817625458998</v>
      </c>
    </row>
    <row r="25" spans="1:17">
      <c r="B25" s="265" t="s">
        <v>101</v>
      </c>
      <c r="C25" s="266">
        <f>SUM(C5:C24)</f>
        <v>233</v>
      </c>
      <c r="D25" s="266">
        <f>SUM(D5:D24)</f>
        <v>77.666666666666657</v>
      </c>
      <c r="E25" s="266">
        <f>SUM(E5:E24)</f>
        <v>5371</v>
      </c>
      <c r="F25" s="267"/>
      <c r="G25" s="267"/>
      <c r="H25" s="266"/>
      <c r="I25" s="266"/>
      <c r="J25" s="268"/>
      <c r="K25" s="268"/>
      <c r="L25" s="269"/>
      <c r="N25" s="418" t="s">
        <v>160</v>
      </c>
      <c r="O25" s="253">
        <f t="shared" ref="O25:Q27" si="11">1-O18</f>
        <v>0.95849802371541504</v>
      </c>
      <c r="P25" s="253">
        <f t="shared" si="11"/>
        <v>0.98085106382978726</v>
      </c>
      <c r="Q25" s="253">
        <f t="shared" si="11"/>
        <v>0.96926229508196726</v>
      </c>
    </row>
    <row r="26" spans="1:17">
      <c r="A26" s="265"/>
      <c r="B26" s="265"/>
      <c r="C26" s="226"/>
      <c r="D26" s="226"/>
      <c r="E26" s="266"/>
      <c r="F26" s="267"/>
      <c r="G26" s="267"/>
      <c r="H26" s="266"/>
      <c r="I26" s="266"/>
      <c r="J26" s="268"/>
      <c r="K26" s="268"/>
      <c r="L26" s="269"/>
      <c r="N26" s="418" t="s">
        <v>1022</v>
      </c>
      <c r="O26" s="253">
        <f t="shared" si="11"/>
        <v>0.76826196473551633</v>
      </c>
      <c r="P26" s="253">
        <f t="shared" si="11"/>
        <v>0.9580246913580247</v>
      </c>
      <c r="Q26" s="253">
        <f t="shared" si="11"/>
        <v>0.86408977556109723</v>
      </c>
    </row>
    <row r="27" spans="1:17">
      <c r="A27" s="225" t="s">
        <v>102</v>
      </c>
      <c r="B27" s="225" t="s">
        <v>85</v>
      </c>
      <c r="C27" s="254">
        <f>h26_h28死亡数!AU28</f>
        <v>0</v>
      </c>
      <c r="D27" s="226">
        <f>SUM(C27:C27)/3</f>
        <v>0</v>
      </c>
      <c r="E27" s="254">
        <f>h27国調人口!AU28</f>
        <v>26</v>
      </c>
      <c r="F27" s="227">
        <f t="shared" ref="F27:F46" si="12">D27/E27</f>
        <v>0</v>
      </c>
      <c r="G27" s="227">
        <f>D53</f>
        <v>0</v>
      </c>
      <c r="H27" s="226">
        <v>100000</v>
      </c>
      <c r="I27" s="226">
        <f t="shared" ref="I27:I46" si="13">H27-H28</f>
        <v>0</v>
      </c>
      <c r="J27" s="242">
        <f>H28+I27/2</f>
        <v>100000</v>
      </c>
      <c r="K27" s="242">
        <f t="shared" ref="K27:K45" si="14">J27+K28</f>
        <v>8988806.936341146</v>
      </c>
      <c r="L27" s="587">
        <f t="shared" ref="L27:L46" si="15">K27/H27</f>
        <v>89.888069363411461</v>
      </c>
      <c r="N27" s="418" t="s">
        <v>1023</v>
      </c>
      <c r="O27" s="253">
        <f t="shared" si="11"/>
        <v>0.39426523297491034</v>
      </c>
      <c r="P27" s="253">
        <f t="shared" si="11"/>
        <v>0.29347826086956519</v>
      </c>
      <c r="Q27" s="253">
        <f t="shared" si="11"/>
        <v>0.33693972179289022</v>
      </c>
    </row>
    <row r="28" spans="1:17">
      <c r="A28" s="245"/>
      <c r="B28" s="245" t="s">
        <v>86</v>
      </c>
      <c r="C28" s="255">
        <f>h26_h28死亡数!AU29</f>
        <v>0</v>
      </c>
      <c r="D28" s="250">
        <f t="shared" ref="D28:D46" si="16">SUM(C28:C28)/3</f>
        <v>0</v>
      </c>
      <c r="E28" s="255">
        <f>h27国調人口!AU29</f>
        <v>113</v>
      </c>
      <c r="F28" s="249">
        <f t="shared" si="12"/>
        <v>0</v>
      </c>
      <c r="G28" s="249">
        <f>F28*4/(1+2*F28)</f>
        <v>0</v>
      </c>
      <c r="H28" s="250">
        <f t="shared" ref="H28:H46" si="17">(1-G27)*H27</f>
        <v>100000</v>
      </c>
      <c r="I28" s="250">
        <f t="shared" si="13"/>
        <v>0</v>
      </c>
      <c r="J28" s="251">
        <f>(H29+I28/2)*4</f>
        <v>400000</v>
      </c>
      <c r="K28" s="251">
        <f t="shared" si="14"/>
        <v>8888806.936341146</v>
      </c>
      <c r="L28" s="589">
        <f t="shared" si="15"/>
        <v>88.888069363411461</v>
      </c>
      <c r="N28" s="418" t="s">
        <v>62</v>
      </c>
      <c r="O28" s="253">
        <f>1-O21</f>
        <v>0.81434864694776588</v>
      </c>
      <c r="P28" s="253">
        <f>1-P21</f>
        <v>0.82395644283121594</v>
      </c>
      <c r="Q28" s="253">
        <f>1-Q21</f>
        <v>0.81924737816162863</v>
      </c>
    </row>
    <row r="29" spans="1:17">
      <c r="A29" s="245"/>
      <c r="B29" s="245" t="s">
        <v>84</v>
      </c>
      <c r="C29" s="255">
        <f>h26_h28死亡数!AU30</f>
        <v>0</v>
      </c>
      <c r="D29" s="250">
        <f t="shared" si="16"/>
        <v>0</v>
      </c>
      <c r="E29" s="255">
        <f>h27国調人口!AU30</f>
        <v>256</v>
      </c>
      <c r="F29" s="249">
        <f t="shared" si="12"/>
        <v>0</v>
      </c>
      <c r="G29" s="249">
        <f t="shared" ref="G29:G46" si="18">F29*5/(1+2.5*F29)</f>
        <v>0</v>
      </c>
      <c r="H29" s="250">
        <f t="shared" si="17"/>
        <v>100000</v>
      </c>
      <c r="I29" s="250">
        <f t="shared" si="13"/>
        <v>0</v>
      </c>
      <c r="J29" s="251">
        <f t="shared" ref="J29:J45" si="19">(H30+I29/2)*5</f>
        <v>500000</v>
      </c>
      <c r="K29" s="251">
        <f t="shared" si="14"/>
        <v>8488806.936341146</v>
      </c>
      <c r="L29" s="589">
        <f t="shared" si="15"/>
        <v>84.888069363411461</v>
      </c>
      <c r="N29" s="219" t="s">
        <v>164</v>
      </c>
    </row>
    <row r="30" spans="1:17">
      <c r="A30" s="245"/>
      <c r="B30" s="245" t="s">
        <v>65</v>
      </c>
      <c r="C30" s="255">
        <f>h26_h28死亡数!AU31</f>
        <v>0</v>
      </c>
      <c r="D30" s="250">
        <f t="shared" si="16"/>
        <v>0</v>
      </c>
      <c r="E30" s="255">
        <f>h27国調人口!AU31</f>
        <v>272</v>
      </c>
      <c r="F30" s="249">
        <f t="shared" si="12"/>
        <v>0</v>
      </c>
      <c r="G30" s="249">
        <f t="shared" si="18"/>
        <v>0</v>
      </c>
      <c r="H30" s="250">
        <f t="shared" si="17"/>
        <v>100000</v>
      </c>
      <c r="I30" s="250">
        <f t="shared" si="13"/>
        <v>0</v>
      </c>
      <c r="J30" s="251">
        <f t="shared" si="19"/>
        <v>500000</v>
      </c>
      <c r="K30" s="251">
        <f t="shared" si="14"/>
        <v>7988806.936341146</v>
      </c>
      <c r="L30" s="589">
        <f t="shared" si="15"/>
        <v>79.888069363411461</v>
      </c>
      <c r="N30" s="256" t="s">
        <v>158</v>
      </c>
      <c r="O30" s="237" t="s">
        <v>97</v>
      </c>
      <c r="P30" s="237" t="s">
        <v>98</v>
      </c>
      <c r="Q30" s="219"/>
    </row>
    <row r="31" spans="1:17">
      <c r="A31" s="245"/>
      <c r="B31" s="245" t="s">
        <v>66</v>
      </c>
      <c r="C31" s="255">
        <f>h26_h28死亡数!AU32</f>
        <v>0</v>
      </c>
      <c r="D31" s="250">
        <f t="shared" si="16"/>
        <v>0</v>
      </c>
      <c r="E31" s="255">
        <f>h27国調人口!AU32</f>
        <v>293</v>
      </c>
      <c r="F31" s="249">
        <f t="shared" si="12"/>
        <v>0</v>
      </c>
      <c r="G31" s="249">
        <f t="shared" si="18"/>
        <v>0</v>
      </c>
      <c r="H31" s="250">
        <f t="shared" si="17"/>
        <v>100000</v>
      </c>
      <c r="I31" s="250">
        <f t="shared" si="13"/>
        <v>0</v>
      </c>
      <c r="J31" s="251">
        <f t="shared" si="19"/>
        <v>500000</v>
      </c>
      <c r="K31" s="251">
        <f t="shared" si="14"/>
        <v>7488806.936341146</v>
      </c>
      <c r="L31" s="589">
        <f t="shared" si="15"/>
        <v>74.888069363411461</v>
      </c>
      <c r="N31" s="418" t="s">
        <v>159</v>
      </c>
      <c r="O31" s="237">
        <f>J19*O24</f>
        <v>432727.08642475633</v>
      </c>
      <c r="P31" s="237">
        <f>SUM(O31,P32)</f>
        <v>1346993.2586830962</v>
      </c>
      <c r="Q31" s="219"/>
    </row>
    <row r="32" spans="1:17">
      <c r="A32" s="245"/>
      <c r="B32" s="245" t="s">
        <v>67</v>
      </c>
      <c r="C32" s="255">
        <f>h26_h28死亡数!AU33</f>
        <v>0</v>
      </c>
      <c r="D32" s="250">
        <f t="shared" si="16"/>
        <v>0</v>
      </c>
      <c r="E32" s="255">
        <f>h27国調人口!AU33</f>
        <v>217</v>
      </c>
      <c r="F32" s="249">
        <f t="shared" si="12"/>
        <v>0</v>
      </c>
      <c r="G32" s="249">
        <f t="shared" si="18"/>
        <v>0</v>
      </c>
      <c r="H32" s="250">
        <f t="shared" si="17"/>
        <v>100000</v>
      </c>
      <c r="I32" s="250">
        <f t="shared" si="13"/>
        <v>0</v>
      </c>
      <c r="J32" s="251">
        <f t="shared" si="19"/>
        <v>500000</v>
      </c>
      <c r="K32" s="251">
        <f t="shared" si="14"/>
        <v>6988806.936341146</v>
      </c>
      <c r="L32" s="589">
        <f t="shared" si="15"/>
        <v>69.888069363411461</v>
      </c>
      <c r="N32" s="418" t="s">
        <v>160</v>
      </c>
      <c r="O32" s="237">
        <f>J20*O25</f>
        <v>393453.13187314605</v>
      </c>
      <c r="P32" s="237">
        <f>SUM(O32,P33)</f>
        <v>914266.17225833971</v>
      </c>
      <c r="Q32" s="219"/>
    </row>
    <row r="33" spans="1:17">
      <c r="A33" s="245"/>
      <c r="B33" s="245" t="s">
        <v>68</v>
      </c>
      <c r="C33" s="255">
        <f>h26_h28死亡数!AU34</f>
        <v>0</v>
      </c>
      <c r="D33" s="250">
        <f t="shared" si="16"/>
        <v>0</v>
      </c>
      <c r="E33" s="255">
        <f>h27国調人口!AU34</f>
        <v>212</v>
      </c>
      <c r="F33" s="249">
        <f t="shared" si="12"/>
        <v>0</v>
      </c>
      <c r="G33" s="249">
        <f t="shared" si="18"/>
        <v>0</v>
      </c>
      <c r="H33" s="250">
        <f t="shared" si="17"/>
        <v>100000</v>
      </c>
      <c r="I33" s="250">
        <f t="shared" si="13"/>
        <v>0</v>
      </c>
      <c r="J33" s="251">
        <f t="shared" si="19"/>
        <v>500000</v>
      </c>
      <c r="K33" s="251">
        <f t="shared" si="14"/>
        <v>6488806.936341146</v>
      </c>
      <c r="L33" s="589">
        <f t="shared" si="15"/>
        <v>64.888069363411461</v>
      </c>
      <c r="N33" s="418" t="s">
        <v>1022</v>
      </c>
      <c r="O33" s="237">
        <f>J21*O26</f>
        <v>280720.59187709034</v>
      </c>
      <c r="P33" s="237">
        <f t="shared" ref="P33:P34" si="20">SUM(O33,P34)</f>
        <v>520813.04038519366</v>
      </c>
      <c r="Q33" s="219"/>
    </row>
    <row r="34" spans="1:17">
      <c r="A34" s="245"/>
      <c r="B34" s="245" t="s">
        <v>69</v>
      </c>
      <c r="C34" s="255">
        <f>h26_h28死亡数!AU35</f>
        <v>0</v>
      </c>
      <c r="D34" s="250">
        <f t="shared" si="16"/>
        <v>0</v>
      </c>
      <c r="E34" s="255">
        <f>h27国調人口!AU35</f>
        <v>218</v>
      </c>
      <c r="F34" s="249">
        <f t="shared" si="12"/>
        <v>0</v>
      </c>
      <c r="G34" s="249">
        <f t="shared" si="18"/>
        <v>0</v>
      </c>
      <c r="H34" s="250">
        <f t="shared" si="17"/>
        <v>100000</v>
      </c>
      <c r="I34" s="250">
        <f t="shared" si="13"/>
        <v>0</v>
      </c>
      <c r="J34" s="251">
        <f t="shared" si="19"/>
        <v>500000</v>
      </c>
      <c r="K34" s="251">
        <f t="shared" si="14"/>
        <v>5988806.936341146</v>
      </c>
      <c r="L34" s="589">
        <f t="shared" si="15"/>
        <v>59.888069363411461</v>
      </c>
      <c r="N34" s="418" t="s">
        <v>1023</v>
      </c>
      <c r="O34" s="237">
        <f>SUM(J22:J24)*O27</f>
        <v>240092.44850810329</v>
      </c>
      <c r="P34" s="237">
        <f t="shared" si="20"/>
        <v>240092.44850810329</v>
      </c>
      <c r="Q34" s="219"/>
    </row>
    <row r="35" spans="1:17">
      <c r="A35" s="245"/>
      <c r="B35" s="245" t="s">
        <v>70</v>
      </c>
      <c r="C35" s="255">
        <f>h26_h28死亡数!AU36</f>
        <v>0</v>
      </c>
      <c r="D35" s="250">
        <f t="shared" si="16"/>
        <v>0</v>
      </c>
      <c r="E35" s="255">
        <f>h27国調人口!AU36</f>
        <v>282</v>
      </c>
      <c r="F35" s="249">
        <f t="shared" si="12"/>
        <v>0</v>
      </c>
      <c r="G35" s="249">
        <f t="shared" si="18"/>
        <v>0</v>
      </c>
      <c r="H35" s="250">
        <f t="shared" si="17"/>
        <v>100000</v>
      </c>
      <c r="I35" s="250">
        <f t="shared" si="13"/>
        <v>0</v>
      </c>
      <c r="J35" s="251">
        <f t="shared" si="19"/>
        <v>500000</v>
      </c>
      <c r="K35" s="251">
        <f t="shared" si="14"/>
        <v>5488806.936341146</v>
      </c>
      <c r="L35" s="589">
        <f t="shared" si="15"/>
        <v>54.888069363411461</v>
      </c>
      <c r="N35" s="219" t="s">
        <v>165</v>
      </c>
      <c r="Q35" s="219"/>
    </row>
    <row r="36" spans="1:17">
      <c r="A36" s="245"/>
      <c r="B36" s="245" t="s">
        <v>71</v>
      </c>
      <c r="C36" s="255">
        <f>h26_h28死亡数!AU37</f>
        <v>0</v>
      </c>
      <c r="D36" s="250">
        <f t="shared" si="16"/>
        <v>0</v>
      </c>
      <c r="E36" s="255">
        <f>h27国調人口!AU37</f>
        <v>348</v>
      </c>
      <c r="F36" s="249">
        <f t="shared" si="12"/>
        <v>0</v>
      </c>
      <c r="G36" s="249">
        <f t="shared" si="18"/>
        <v>0</v>
      </c>
      <c r="H36" s="250">
        <f t="shared" si="17"/>
        <v>100000</v>
      </c>
      <c r="I36" s="250">
        <f t="shared" si="13"/>
        <v>0</v>
      </c>
      <c r="J36" s="251">
        <f t="shared" si="19"/>
        <v>500000</v>
      </c>
      <c r="K36" s="251">
        <f t="shared" si="14"/>
        <v>4988806.936341146</v>
      </c>
      <c r="L36" s="589">
        <f t="shared" si="15"/>
        <v>49.888069363411461</v>
      </c>
      <c r="N36" s="256" t="s">
        <v>158</v>
      </c>
      <c r="O36" s="237" t="s">
        <v>97</v>
      </c>
      <c r="P36" s="237" t="s">
        <v>98</v>
      </c>
      <c r="Q36" s="219"/>
    </row>
    <row r="37" spans="1:17">
      <c r="A37" s="245"/>
      <c r="B37" s="245" t="s">
        <v>72</v>
      </c>
      <c r="C37" s="255">
        <f>h26_h28死亡数!AU38</f>
        <v>0</v>
      </c>
      <c r="D37" s="250">
        <f t="shared" si="16"/>
        <v>0</v>
      </c>
      <c r="E37" s="255">
        <f>h27国調人口!AU38</f>
        <v>341</v>
      </c>
      <c r="F37" s="249">
        <f t="shared" si="12"/>
        <v>0</v>
      </c>
      <c r="G37" s="249">
        <f t="shared" si="18"/>
        <v>0</v>
      </c>
      <c r="H37" s="250">
        <f t="shared" si="17"/>
        <v>100000</v>
      </c>
      <c r="I37" s="250">
        <f t="shared" si="13"/>
        <v>0</v>
      </c>
      <c r="J37" s="251">
        <f t="shared" si="19"/>
        <v>500000</v>
      </c>
      <c r="K37" s="251">
        <f t="shared" si="14"/>
        <v>4488806.936341146</v>
      </c>
      <c r="L37" s="589">
        <f t="shared" si="15"/>
        <v>44.888069363411461</v>
      </c>
      <c r="N37" s="418" t="s">
        <v>159</v>
      </c>
      <c r="O37" s="237">
        <f>J41*P24</f>
        <v>474877.98048806906</v>
      </c>
      <c r="P37" s="237">
        <f>SUM(O37,P38)</f>
        <v>1691158.7641350043</v>
      </c>
      <c r="Q37" s="219"/>
    </row>
    <row r="38" spans="1:17">
      <c r="A38" s="245"/>
      <c r="B38" s="245" t="s">
        <v>73</v>
      </c>
      <c r="C38" s="255">
        <f>h26_h28死亡数!AU39</f>
        <v>1</v>
      </c>
      <c r="D38" s="250">
        <f t="shared" si="16"/>
        <v>0.33333333333333331</v>
      </c>
      <c r="E38" s="255">
        <f>h27国調人口!AU39</f>
        <v>389</v>
      </c>
      <c r="F38" s="249">
        <f t="shared" si="12"/>
        <v>8.5689802913453293E-4</v>
      </c>
      <c r="G38" s="249">
        <f t="shared" si="18"/>
        <v>4.2753313381787093E-3</v>
      </c>
      <c r="H38" s="250">
        <f t="shared" si="17"/>
        <v>100000</v>
      </c>
      <c r="I38" s="250">
        <f t="shared" si="13"/>
        <v>427.53313381786575</v>
      </c>
      <c r="J38" s="251">
        <f t="shared" si="19"/>
        <v>498931.16716545535</v>
      </c>
      <c r="K38" s="251">
        <f t="shared" si="14"/>
        <v>3988806.9363411455</v>
      </c>
      <c r="L38" s="589">
        <f t="shared" si="15"/>
        <v>39.888069363411454</v>
      </c>
      <c r="N38" s="418" t="s">
        <v>160</v>
      </c>
      <c r="O38" s="237">
        <f>J42*P25</f>
        <v>461881.12369870767</v>
      </c>
      <c r="P38" s="237">
        <f>SUM(O38,P39)</f>
        <v>1216280.7836469351</v>
      </c>
      <c r="Q38" s="219"/>
    </row>
    <row r="39" spans="1:17">
      <c r="A39" s="245"/>
      <c r="B39" s="245" t="s">
        <v>74</v>
      </c>
      <c r="C39" s="255">
        <f>h26_h28死亡数!AU40</f>
        <v>2</v>
      </c>
      <c r="D39" s="250">
        <f t="shared" si="16"/>
        <v>0.66666666666666663</v>
      </c>
      <c r="E39" s="255">
        <f>h27国調人口!AU40</f>
        <v>399</v>
      </c>
      <c r="F39" s="249">
        <f t="shared" si="12"/>
        <v>1.6708437761069339E-3</v>
      </c>
      <c r="G39" s="249">
        <f t="shared" si="18"/>
        <v>8.3194675540765387E-3</v>
      </c>
      <c r="H39" s="250">
        <f t="shared" si="17"/>
        <v>99572.466866182134</v>
      </c>
      <c r="I39" s="250">
        <f t="shared" si="13"/>
        <v>828.38990737256245</v>
      </c>
      <c r="J39" s="251">
        <f t="shared" si="19"/>
        <v>495791.35956247925</v>
      </c>
      <c r="K39" s="251">
        <f t="shared" si="14"/>
        <v>3489875.7691756901</v>
      </c>
      <c r="L39" s="589">
        <f t="shared" si="15"/>
        <v>35.048602078582817</v>
      </c>
      <c r="N39" s="418" t="s">
        <v>1022</v>
      </c>
      <c r="O39" s="237">
        <f>J43*P26</f>
        <v>430833.66557480919</v>
      </c>
      <c r="P39" s="237">
        <f t="shared" ref="P39:P40" si="21">SUM(O39,P40)</f>
        <v>754399.65994822746</v>
      </c>
    </row>
    <row r="40" spans="1:17">
      <c r="A40" s="245"/>
      <c r="B40" s="245" t="s">
        <v>75</v>
      </c>
      <c r="C40" s="255">
        <f>h26_h28死亡数!AU41</f>
        <v>4</v>
      </c>
      <c r="D40" s="250">
        <f t="shared" si="16"/>
        <v>1.3333333333333333</v>
      </c>
      <c r="E40" s="255">
        <f>h27国調人口!AU41</f>
        <v>466</v>
      </c>
      <c r="F40" s="249">
        <f t="shared" si="12"/>
        <v>2.8612303290414878E-3</v>
      </c>
      <c r="G40" s="249">
        <f t="shared" si="18"/>
        <v>1.4204545454545454E-2</v>
      </c>
      <c r="H40" s="250">
        <f t="shared" si="17"/>
        <v>98744.076958809572</v>
      </c>
      <c r="I40" s="250">
        <f t="shared" si="13"/>
        <v>1402.6147295285482</v>
      </c>
      <c r="J40" s="251">
        <f t="shared" si="19"/>
        <v>490213.84797022649</v>
      </c>
      <c r="K40" s="251">
        <f t="shared" si="14"/>
        <v>2994084.4096132107</v>
      </c>
      <c r="L40" s="589">
        <f t="shared" si="15"/>
        <v>30.321660820852809</v>
      </c>
      <c r="N40" s="418" t="s">
        <v>1023</v>
      </c>
      <c r="O40" s="237">
        <f>SUM(J44:J46)*P27</f>
        <v>323565.99437341822</v>
      </c>
      <c r="P40" s="237">
        <f t="shared" si="21"/>
        <v>323565.99437341822</v>
      </c>
    </row>
    <row r="41" spans="1:17">
      <c r="A41" s="245"/>
      <c r="B41" s="245" t="s">
        <v>76</v>
      </c>
      <c r="C41" s="255">
        <f>h26_h28死亡数!AU42</f>
        <v>7</v>
      </c>
      <c r="D41" s="250">
        <f t="shared" si="16"/>
        <v>2.3333333333333335</v>
      </c>
      <c r="E41" s="255">
        <f>h27国調人口!AU42</f>
        <v>470</v>
      </c>
      <c r="F41" s="249">
        <f t="shared" si="12"/>
        <v>4.9645390070921988E-3</v>
      </c>
      <c r="G41" s="249">
        <f t="shared" si="18"/>
        <v>2.4518388791593695E-2</v>
      </c>
      <c r="H41" s="250">
        <f t="shared" si="17"/>
        <v>97341.462229281024</v>
      </c>
      <c r="I41" s="250">
        <f t="shared" si="13"/>
        <v>2386.6558164797461</v>
      </c>
      <c r="J41" s="251">
        <f t="shared" si="19"/>
        <v>480740.67160520575</v>
      </c>
      <c r="K41" s="251">
        <f t="shared" si="14"/>
        <v>2503870.5616429844</v>
      </c>
      <c r="L41" s="589">
        <f t="shared" si="15"/>
        <v>25.72254930530314</v>
      </c>
      <c r="N41" s="219" t="s">
        <v>166</v>
      </c>
    </row>
    <row r="42" spans="1:17">
      <c r="A42" s="245"/>
      <c r="B42" s="245" t="s">
        <v>77</v>
      </c>
      <c r="C42" s="255">
        <f>h26_h28死亡数!AU43</f>
        <v>4</v>
      </c>
      <c r="D42" s="250">
        <f t="shared" si="16"/>
        <v>1.3333333333333333</v>
      </c>
      <c r="E42" s="255">
        <f>h27国調人口!AU43</f>
        <v>405</v>
      </c>
      <c r="F42" s="249">
        <f t="shared" si="12"/>
        <v>3.2921810699588477E-3</v>
      </c>
      <c r="G42" s="249">
        <f t="shared" si="18"/>
        <v>1.6326530612244899E-2</v>
      </c>
      <c r="H42" s="250">
        <f t="shared" si="17"/>
        <v>94954.806412801277</v>
      </c>
      <c r="I42" s="250">
        <f t="shared" si="13"/>
        <v>1550.2825536783785</v>
      </c>
      <c r="J42" s="251">
        <f t="shared" si="19"/>
        <v>470898.32567981043</v>
      </c>
      <c r="K42" s="251">
        <f t="shared" si="14"/>
        <v>2023129.8900377788</v>
      </c>
      <c r="L42" s="589">
        <f t="shared" si="15"/>
        <v>21.306239952115071</v>
      </c>
      <c r="N42" s="420"/>
      <c r="O42" s="256" t="s">
        <v>122</v>
      </c>
      <c r="P42" s="256" t="s">
        <v>123</v>
      </c>
    </row>
    <row r="43" spans="1:17">
      <c r="A43" s="245"/>
      <c r="B43" s="245" t="s">
        <v>78</v>
      </c>
      <c r="C43" s="255">
        <f>h26_h28死亡数!AU44</f>
        <v>17</v>
      </c>
      <c r="D43" s="250">
        <f t="shared" si="16"/>
        <v>5.666666666666667</v>
      </c>
      <c r="E43" s="255">
        <f>h27国調人口!AU44</f>
        <v>368</v>
      </c>
      <c r="F43" s="249">
        <f t="shared" si="12"/>
        <v>1.5398550724637682E-2</v>
      </c>
      <c r="G43" s="249">
        <f t="shared" si="18"/>
        <v>7.4138682948102927E-2</v>
      </c>
      <c r="H43" s="250">
        <f t="shared" si="17"/>
        <v>93404.523859122899</v>
      </c>
      <c r="I43" s="250">
        <f t="shared" si="13"/>
        <v>6924.888380310018</v>
      </c>
      <c r="J43" s="251">
        <f t="shared" si="19"/>
        <v>449710.39834483946</v>
      </c>
      <c r="K43" s="251">
        <f t="shared" si="14"/>
        <v>1552231.5643579683</v>
      </c>
      <c r="L43" s="589">
        <f t="shared" si="15"/>
        <v>16.618376714805773</v>
      </c>
      <c r="N43" s="256" t="s">
        <v>167</v>
      </c>
      <c r="O43" s="257">
        <f>L19</f>
        <v>19.900368353099214</v>
      </c>
      <c r="P43" s="257">
        <f>L41</f>
        <v>25.72254930530314</v>
      </c>
      <c r="Q43" s="222" t="s">
        <v>168</v>
      </c>
    </row>
    <row r="44" spans="1:17">
      <c r="A44" s="245"/>
      <c r="B44" s="245" t="s">
        <v>79</v>
      </c>
      <c r="C44" s="255">
        <f>h26_h28死亡数!AU45</f>
        <v>37</v>
      </c>
      <c r="D44" s="250">
        <f t="shared" si="16"/>
        <v>12.333333333333334</v>
      </c>
      <c r="E44" s="255">
        <f>h27国調人口!AU45</f>
        <v>436</v>
      </c>
      <c r="F44" s="249">
        <f t="shared" si="12"/>
        <v>2.8287461773700309E-2</v>
      </c>
      <c r="G44" s="249">
        <f t="shared" si="18"/>
        <v>0.13209568011424491</v>
      </c>
      <c r="H44" s="250">
        <f t="shared" si="17"/>
        <v>86479.635478812881</v>
      </c>
      <c r="I44" s="250">
        <f t="shared" si="13"/>
        <v>11423.586264605765</v>
      </c>
      <c r="J44" s="251">
        <f t="shared" si="19"/>
        <v>403839.21173255006</v>
      </c>
      <c r="K44" s="251">
        <f t="shared" si="14"/>
        <v>1102521.1660131288</v>
      </c>
      <c r="L44" s="589">
        <f t="shared" si="15"/>
        <v>12.748910884149616</v>
      </c>
      <c r="N44" s="256" t="s">
        <v>169</v>
      </c>
      <c r="O44" s="258">
        <f>P31/H19</f>
        <v>14.633086913334788</v>
      </c>
      <c r="P44" s="258">
        <f>P37/H41</f>
        <v>17.373467846122939</v>
      </c>
      <c r="Q44" s="222" t="s">
        <v>170</v>
      </c>
    </row>
    <row r="45" spans="1:17">
      <c r="A45" s="245"/>
      <c r="B45" s="245" t="s">
        <v>80</v>
      </c>
      <c r="C45" s="255">
        <f>h26_h28死亡数!AU46</f>
        <v>53</v>
      </c>
      <c r="D45" s="250">
        <f t="shared" si="16"/>
        <v>17.666666666666668</v>
      </c>
      <c r="E45" s="255">
        <f>h27国調人口!AU46</f>
        <v>309</v>
      </c>
      <c r="F45" s="249">
        <f t="shared" si="12"/>
        <v>5.7173678532901839E-2</v>
      </c>
      <c r="G45" s="249">
        <f t="shared" si="18"/>
        <v>0.2501179801793299</v>
      </c>
      <c r="H45" s="250">
        <f t="shared" si="17"/>
        <v>75056.049214207116</v>
      </c>
      <c r="I45" s="250">
        <f t="shared" si="13"/>
        <v>18772.867429697864</v>
      </c>
      <c r="J45" s="251">
        <f t="shared" si="19"/>
        <v>328348.07749679091</v>
      </c>
      <c r="K45" s="251">
        <f t="shared" si="14"/>
        <v>698681.95428057876</v>
      </c>
      <c r="L45" s="589">
        <f t="shared" si="15"/>
        <v>9.3088027093801191</v>
      </c>
      <c r="N45" s="256" t="s">
        <v>171</v>
      </c>
      <c r="O45" s="257">
        <f>O43-O44</f>
        <v>5.2672814397644263</v>
      </c>
      <c r="P45" s="257">
        <f>P43-P44</f>
        <v>8.3490814591802014</v>
      </c>
      <c r="Q45" s="222" t="s">
        <v>172</v>
      </c>
    </row>
    <row r="46" spans="1:17">
      <c r="A46" s="245"/>
      <c r="B46" s="245" t="s">
        <v>100</v>
      </c>
      <c r="C46" s="531">
        <f>h26_h28死亡数!AU47</f>
        <v>119</v>
      </c>
      <c r="D46" s="234">
        <f t="shared" si="16"/>
        <v>39.666666666666664</v>
      </c>
      <c r="E46" s="255">
        <f>h27国調人口!AU47</f>
        <v>261</v>
      </c>
      <c r="F46" s="249">
        <f t="shared" si="12"/>
        <v>0.15197956577266922</v>
      </c>
      <c r="G46" s="249">
        <f t="shared" si="18"/>
        <v>0.55067098565478945</v>
      </c>
      <c r="H46" s="250">
        <f t="shared" si="17"/>
        <v>56283.181784509252</v>
      </c>
      <c r="I46" s="250">
        <f t="shared" si="13"/>
        <v>56283.181784509252</v>
      </c>
      <c r="J46" s="251">
        <f>I46/F46</f>
        <v>370333.8767837878</v>
      </c>
      <c r="K46" s="251">
        <f>J46</f>
        <v>370333.8767837878</v>
      </c>
      <c r="L46" s="589">
        <f t="shared" si="15"/>
        <v>6.5798319327731098</v>
      </c>
      <c r="N46" s="256" t="s">
        <v>173</v>
      </c>
      <c r="O46" s="257">
        <f>L5</f>
        <v>81.905160790694183</v>
      </c>
      <c r="P46" s="257">
        <f>L27</f>
        <v>89.888069363411461</v>
      </c>
      <c r="Q46" s="222" t="s">
        <v>174</v>
      </c>
    </row>
    <row r="47" spans="1:17">
      <c r="A47" s="229"/>
      <c r="B47" s="265" t="s">
        <v>101</v>
      </c>
      <c r="C47" s="234">
        <f>SUM(C27:C46)</f>
        <v>244</v>
      </c>
      <c r="D47" s="234">
        <f>SUM(D27:D46)</f>
        <v>81.333333333333343</v>
      </c>
      <c r="E47" s="266">
        <f>SUM(E27:E46)</f>
        <v>6081</v>
      </c>
      <c r="F47" s="267"/>
      <c r="G47" s="267"/>
      <c r="H47" s="266"/>
      <c r="I47" s="265"/>
      <c r="J47" s="268"/>
      <c r="K47" s="268"/>
      <c r="L47" s="257"/>
      <c r="N47" s="256" t="s">
        <v>175</v>
      </c>
      <c r="O47" s="257">
        <f>O46-O45</f>
        <v>76.637879350929751</v>
      </c>
      <c r="P47" s="257">
        <f>P46-P45</f>
        <v>81.538987904231263</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h26_28出生!F36</f>
        <v>547</v>
      </c>
      <c r="D52" s="260">
        <f>h26_28出生!G36</f>
        <v>516</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137</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587" t="s">
        <v>96</v>
      </c>
      <c r="N3" s="418" t="s">
        <v>159</v>
      </c>
      <c r="O3" s="243">
        <f>h27_29自立率1!AZ7</f>
        <v>1181</v>
      </c>
      <c r="P3" s="243">
        <f>h27_29自立率1!BA7</f>
        <v>1290</v>
      </c>
      <c r="Q3" s="244">
        <f>SUM(O3:P3)</f>
        <v>2471</v>
      </c>
    </row>
    <row r="4" spans="1:17">
      <c r="A4" s="229"/>
      <c r="B4" s="229"/>
      <c r="C4" s="230" t="s">
        <v>1063</v>
      </c>
      <c r="D4" s="231" t="s">
        <v>1064</v>
      </c>
      <c r="E4" s="232" t="s">
        <v>410</v>
      </c>
      <c r="F4" s="233"/>
      <c r="G4" s="233"/>
      <c r="H4" s="234"/>
      <c r="I4" s="229"/>
      <c r="J4" s="235" t="s">
        <v>97</v>
      </c>
      <c r="K4" s="235" t="s">
        <v>98</v>
      </c>
      <c r="L4" s="588"/>
      <c r="N4" s="418" t="s">
        <v>160</v>
      </c>
      <c r="O4" s="243">
        <f>h27_29自立率1!AZ8</f>
        <v>1450</v>
      </c>
      <c r="P4" s="243">
        <f>h27_29自立率1!BA8</f>
        <v>1531</v>
      </c>
      <c r="Q4" s="244">
        <f>SUM(O4:P4)</f>
        <v>2981</v>
      </c>
    </row>
    <row r="5" spans="1:17">
      <c r="A5" s="219" t="s">
        <v>99</v>
      </c>
      <c r="B5" s="219" t="s">
        <v>85</v>
      </c>
      <c r="C5" s="262">
        <f>h26_h28死亡数!T4</f>
        <v>0</v>
      </c>
      <c r="D5" s="263">
        <f>SUM(C5:C5)/3</f>
        <v>0</v>
      </c>
      <c r="E5" s="264">
        <f>h27国調人口!T4</f>
        <v>99</v>
      </c>
      <c r="F5" s="221">
        <f t="shared" ref="F5:F24" si="0">D5/E5</f>
        <v>0</v>
      </c>
      <c r="G5" s="261">
        <f>C53</f>
        <v>0</v>
      </c>
      <c r="H5" s="220">
        <v>100000</v>
      </c>
      <c r="I5" s="220">
        <f t="shared" ref="I5:I24" si="1">H5-H6</f>
        <v>0</v>
      </c>
      <c r="J5" s="222">
        <f>H6+I5/2</f>
        <v>100000</v>
      </c>
      <c r="K5" s="222">
        <f t="shared" ref="K5:K23" si="2">J5+K6</f>
        <v>8176846.7883153381</v>
      </c>
      <c r="L5" s="589">
        <f t="shared" ref="L5:L24" si="3">K5/H5</f>
        <v>81.768467883153377</v>
      </c>
      <c r="N5" s="418" t="s">
        <v>1022</v>
      </c>
      <c r="O5" s="243">
        <f>h27_29自立率1!AZ9</f>
        <v>1130</v>
      </c>
      <c r="P5" s="243">
        <f>h27_29自立率1!BA9</f>
        <v>1291</v>
      </c>
      <c r="Q5" s="244">
        <f>SUM(O5:P5)</f>
        <v>2421</v>
      </c>
    </row>
    <row r="6" spans="1:17">
      <c r="B6" s="219" t="s">
        <v>86</v>
      </c>
      <c r="C6" s="262">
        <f>h26_h28死亡数!T5</f>
        <v>0</v>
      </c>
      <c r="D6" s="263">
        <f t="shared" ref="D6:D24" si="4">SUM(C6:C6)/3</f>
        <v>0</v>
      </c>
      <c r="E6" s="264">
        <f>h27国調人口!T5</f>
        <v>452</v>
      </c>
      <c r="F6" s="221">
        <f t="shared" si="0"/>
        <v>0</v>
      </c>
      <c r="G6" s="221">
        <f>F6*4/(1+2*F6)</f>
        <v>0</v>
      </c>
      <c r="H6" s="220">
        <f t="shared" ref="H6:H24" si="5">(1-G5)*H5</f>
        <v>100000</v>
      </c>
      <c r="I6" s="220">
        <f t="shared" si="1"/>
        <v>0</v>
      </c>
      <c r="J6" s="222">
        <f>(H7+I6/2)*4</f>
        <v>400000</v>
      </c>
      <c r="K6" s="222">
        <f t="shared" si="2"/>
        <v>8076846.7883153381</v>
      </c>
      <c r="L6" s="589">
        <f t="shared" si="3"/>
        <v>80.768467883153377</v>
      </c>
      <c r="N6" s="418" t="s">
        <v>1023</v>
      </c>
      <c r="O6" s="243">
        <f>h27_29自立率1!AZ10</f>
        <v>827</v>
      </c>
      <c r="P6" s="243">
        <f>h27_29自立率1!BA10</f>
        <v>1077</v>
      </c>
      <c r="Q6" s="244">
        <f>SUM(O6:P6)</f>
        <v>1904</v>
      </c>
    </row>
    <row r="7" spans="1:17">
      <c r="B7" s="219" t="s">
        <v>84</v>
      </c>
      <c r="C7" s="262">
        <f>h26_h28死亡数!T6</f>
        <v>0</v>
      </c>
      <c r="D7" s="263">
        <f t="shared" si="4"/>
        <v>0</v>
      </c>
      <c r="E7" s="264">
        <f>h27国調人口!T6</f>
        <v>603</v>
      </c>
      <c r="F7" s="221">
        <f t="shared" si="0"/>
        <v>0</v>
      </c>
      <c r="G7" s="221">
        <f t="shared" ref="G7:G24" si="6">F7*5/(1+2.5*F7)</f>
        <v>0</v>
      </c>
      <c r="H7" s="220">
        <f t="shared" si="5"/>
        <v>100000</v>
      </c>
      <c r="I7" s="220">
        <f t="shared" si="1"/>
        <v>0</v>
      </c>
      <c r="J7" s="222">
        <f t="shared" ref="J7:J23" si="7">(H8+I7/2)*5</f>
        <v>500000</v>
      </c>
      <c r="K7" s="222">
        <f t="shared" si="2"/>
        <v>7676846.7883153381</v>
      </c>
      <c r="L7" s="589">
        <f t="shared" si="3"/>
        <v>76.768467883153377</v>
      </c>
      <c r="N7" s="418" t="s">
        <v>62</v>
      </c>
      <c r="O7" s="237">
        <f>SUM(O3:O6)</f>
        <v>4588</v>
      </c>
      <c r="P7" s="237">
        <f t="shared" ref="P7:Q7" si="8">SUM(P3:P6)</f>
        <v>5189</v>
      </c>
      <c r="Q7" s="237">
        <f t="shared" si="8"/>
        <v>9777</v>
      </c>
    </row>
    <row r="8" spans="1:17">
      <c r="B8" s="219" t="s">
        <v>65</v>
      </c>
      <c r="C8" s="262">
        <f>h26_h28死亡数!T7</f>
        <v>0</v>
      </c>
      <c r="D8" s="263">
        <f t="shared" si="4"/>
        <v>0</v>
      </c>
      <c r="E8" s="264">
        <f>h27国調人口!T7</f>
        <v>551</v>
      </c>
      <c r="F8" s="221">
        <f t="shared" si="0"/>
        <v>0</v>
      </c>
      <c r="G8" s="221">
        <f t="shared" si="6"/>
        <v>0</v>
      </c>
      <c r="H8" s="220">
        <f t="shared" si="5"/>
        <v>100000</v>
      </c>
      <c r="I8" s="220">
        <f t="shared" si="1"/>
        <v>0</v>
      </c>
      <c r="J8" s="222">
        <f t="shared" si="7"/>
        <v>500000</v>
      </c>
      <c r="K8" s="222">
        <f t="shared" si="2"/>
        <v>7176846.7883153381</v>
      </c>
      <c r="L8" s="589">
        <f t="shared" si="3"/>
        <v>71.768467883153377</v>
      </c>
      <c r="N8" s="479" t="s">
        <v>161</v>
      </c>
      <c r="O8" s="479"/>
      <c r="P8" s="479"/>
      <c r="Q8" s="479"/>
    </row>
    <row r="9" spans="1:17">
      <c r="B9" s="219" t="s">
        <v>66</v>
      </c>
      <c r="C9" s="262">
        <f>h26_h28死亡数!T8</f>
        <v>0</v>
      </c>
      <c r="D9" s="263">
        <f t="shared" si="4"/>
        <v>0</v>
      </c>
      <c r="E9" s="264">
        <f>h27国調人口!T8</f>
        <v>722</v>
      </c>
      <c r="F9" s="221">
        <f t="shared" si="0"/>
        <v>0</v>
      </c>
      <c r="G9" s="221">
        <f t="shared" si="6"/>
        <v>0</v>
      </c>
      <c r="H9" s="220">
        <f t="shared" si="5"/>
        <v>100000</v>
      </c>
      <c r="I9" s="220">
        <f t="shared" si="1"/>
        <v>0</v>
      </c>
      <c r="J9" s="222">
        <f t="shared" si="7"/>
        <v>500000</v>
      </c>
      <c r="K9" s="222">
        <f t="shared" si="2"/>
        <v>6676846.7883153381</v>
      </c>
      <c r="L9" s="589">
        <f t="shared" si="3"/>
        <v>66.768467883153377</v>
      </c>
      <c r="N9" s="418" t="s">
        <v>158</v>
      </c>
      <c r="O9" s="237" t="s">
        <v>122</v>
      </c>
      <c r="P9" s="237" t="s">
        <v>123</v>
      </c>
      <c r="Q9" s="237" t="s">
        <v>62</v>
      </c>
    </row>
    <row r="10" spans="1:17">
      <c r="B10" s="219" t="s">
        <v>67</v>
      </c>
      <c r="C10" s="262">
        <f>h26_h28死亡数!T9</f>
        <v>0</v>
      </c>
      <c r="D10" s="263">
        <f t="shared" si="4"/>
        <v>0</v>
      </c>
      <c r="E10" s="264">
        <f>h27国調人口!T9</f>
        <v>618</v>
      </c>
      <c r="F10" s="221">
        <f t="shared" si="0"/>
        <v>0</v>
      </c>
      <c r="G10" s="221">
        <f t="shared" si="6"/>
        <v>0</v>
      </c>
      <c r="H10" s="220">
        <f t="shared" si="5"/>
        <v>100000</v>
      </c>
      <c r="I10" s="220">
        <f t="shared" si="1"/>
        <v>0</v>
      </c>
      <c r="J10" s="222">
        <f t="shared" si="7"/>
        <v>500000</v>
      </c>
      <c r="K10" s="222">
        <f t="shared" si="2"/>
        <v>6176846.7883153381</v>
      </c>
      <c r="L10" s="589">
        <f t="shared" si="3"/>
        <v>61.768467883153377</v>
      </c>
      <c r="N10" s="418" t="s">
        <v>159</v>
      </c>
      <c r="O10" s="243">
        <f>h27_29自立率1!AZ21</f>
        <v>21</v>
      </c>
      <c r="P10" s="243">
        <f>h27_29自立率1!BA21</f>
        <v>19</v>
      </c>
      <c r="Q10" s="244">
        <f>SUM(O10:P10)</f>
        <v>40</v>
      </c>
    </row>
    <row r="11" spans="1:17">
      <c r="B11" s="219" t="s">
        <v>68</v>
      </c>
      <c r="C11" s="262">
        <f>h26_h28死亡数!T10</f>
        <v>0</v>
      </c>
      <c r="D11" s="263">
        <f t="shared" si="4"/>
        <v>0</v>
      </c>
      <c r="E11" s="264">
        <f>h27国調人口!T10</f>
        <v>719</v>
      </c>
      <c r="F11" s="221">
        <f t="shared" si="0"/>
        <v>0</v>
      </c>
      <c r="G11" s="221">
        <f t="shared" si="6"/>
        <v>0</v>
      </c>
      <c r="H11" s="220">
        <f t="shared" si="5"/>
        <v>100000</v>
      </c>
      <c r="I11" s="220">
        <f t="shared" si="1"/>
        <v>0</v>
      </c>
      <c r="J11" s="222">
        <f t="shared" si="7"/>
        <v>500000</v>
      </c>
      <c r="K11" s="222">
        <f t="shared" si="2"/>
        <v>5676846.7883153381</v>
      </c>
      <c r="L11" s="589">
        <f t="shared" si="3"/>
        <v>56.768467883153377</v>
      </c>
      <c r="N11" s="418" t="s">
        <v>160</v>
      </c>
      <c r="O11" s="243">
        <f>h27_29自立率1!AZ22</f>
        <v>36</v>
      </c>
      <c r="P11" s="243">
        <f>h27_29自立率1!BA22</f>
        <v>28</v>
      </c>
      <c r="Q11" s="244">
        <f>SUM(O11:P11)</f>
        <v>64</v>
      </c>
    </row>
    <row r="12" spans="1:17">
      <c r="B12" s="219" t="s">
        <v>69</v>
      </c>
      <c r="C12" s="262">
        <f>h26_h28死亡数!T11</f>
        <v>1</v>
      </c>
      <c r="D12" s="263">
        <f t="shared" si="4"/>
        <v>0.33333333333333331</v>
      </c>
      <c r="E12" s="264">
        <f>h27国調人口!T11</f>
        <v>773</v>
      </c>
      <c r="F12" s="221">
        <f t="shared" si="0"/>
        <v>4.3122035360068992E-4</v>
      </c>
      <c r="G12" s="221">
        <f t="shared" si="6"/>
        <v>2.1537798836958858E-3</v>
      </c>
      <c r="H12" s="220">
        <f t="shared" si="5"/>
        <v>100000</v>
      </c>
      <c r="I12" s="220">
        <f t="shared" si="1"/>
        <v>215.37798836959701</v>
      </c>
      <c r="J12" s="222">
        <f t="shared" si="7"/>
        <v>499461.55502907594</v>
      </c>
      <c r="K12" s="222">
        <f t="shared" si="2"/>
        <v>5176846.7883153381</v>
      </c>
      <c r="L12" s="589">
        <f t="shared" si="3"/>
        <v>51.768467883153377</v>
      </c>
      <c r="N12" s="418" t="s">
        <v>1022</v>
      </c>
      <c r="O12" s="243">
        <f>h27_29自立率1!AZ23</f>
        <v>137</v>
      </c>
      <c r="P12" s="243">
        <f>h27_29自立率1!BA23</f>
        <v>52</v>
      </c>
      <c r="Q12" s="244">
        <f>SUM(O12:P12)</f>
        <v>189</v>
      </c>
    </row>
    <row r="13" spans="1:17">
      <c r="B13" s="219" t="s">
        <v>70</v>
      </c>
      <c r="C13" s="262">
        <f>h26_h28死亡数!T12</f>
        <v>2</v>
      </c>
      <c r="D13" s="263">
        <f t="shared" si="4"/>
        <v>0.66666666666666663</v>
      </c>
      <c r="E13" s="264">
        <f>h27国調人口!T12</f>
        <v>878</v>
      </c>
      <c r="F13" s="221">
        <f t="shared" si="0"/>
        <v>7.5930144267274101E-4</v>
      </c>
      <c r="G13" s="221">
        <f t="shared" si="6"/>
        <v>3.7893141341417201E-3</v>
      </c>
      <c r="H13" s="220">
        <f t="shared" si="5"/>
        <v>99784.622011630403</v>
      </c>
      <c r="I13" s="220">
        <f t="shared" si="1"/>
        <v>378.11527855866007</v>
      </c>
      <c r="J13" s="222">
        <f t="shared" si="7"/>
        <v>497977.82186175534</v>
      </c>
      <c r="K13" s="222">
        <f t="shared" si="2"/>
        <v>4677385.2332862625</v>
      </c>
      <c r="L13" s="589">
        <f t="shared" si="3"/>
        <v>46.874810356460436</v>
      </c>
      <c r="N13" s="418" t="s">
        <v>1023</v>
      </c>
      <c r="O13" s="243">
        <f>h27_29自立率1!AZ24</f>
        <v>483</v>
      </c>
      <c r="P13" s="243">
        <f>h27_29自立率1!BA24</f>
        <v>509</v>
      </c>
      <c r="Q13" s="244">
        <f>SUM(O13:P13)</f>
        <v>992</v>
      </c>
    </row>
    <row r="14" spans="1:17">
      <c r="B14" s="219" t="s">
        <v>71</v>
      </c>
      <c r="C14" s="262">
        <f>h26_h28死亡数!T13</f>
        <v>5</v>
      </c>
      <c r="D14" s="263">
        <f t="shared" si="4"/>
        <v>1.6666666666666667</v>
      </c>
      <c r="E14" s="264">
        <f>h27国調人口!T13</f>
        <v>1036</v>
      </c>
      <c r="F14" s="221">
        <f t="shared" si="0"/>
        <v>1.6087516087516089E-3</v>
      </c>
      <c r="G14" s="221">
        <f t="shared" si="6"/>
        <v>8.0115366127223187E-3</v>
      </c>
      <c r="H14" s="220">
        <f t="shared" si="5"/>
        <v>99406.506733071743</v>
      </c>
      <c r="I14" s="220">
        <f t="shared" si="1"/>
        <v>796.39886823484267</v>
      </c>
      <c r="J14" s="222">
        <f t="shared" si="7"/>
        <v>495041.5364947716</v>
      </c>
      <c r="K14" s="222">
        <f t="shared" si="2"/>
        <v>4179407.4114245069</v>
      </c>
      <c r="L14" s="589">
        <f t="shared" si="3"/>
        <v>42.043600049714371</v>
      </c>
      <c r="N14" s="418" t="s">
        <v>62</v>
      </c>
      <c r="O14" s="237">
        <f>SUM(O10:O13)</f>
        <v>677</v>
      </c>
      <c r="P14" s="237">
        <f t="shared" ref="P14:Q14" si="9">SUM(P10:P13)</f>
        <v>608</v>
      </c>
      <c r="Q14" s="237">
        <f t="shared" si="9"/>
        <v>1285</v>
      </c>
    </row>
    <row r="15" spans="1:17">
      <c r="B15" s="219" t="s">
        <v>72</v>
      </c>
      <c r="C15" s="262">
        <f>h26_h28死亡数!T14</f>
        <v>5</v>
      </c>
      <c r="D15" s="263">
        <f t="shared" si="4"/>
        <v>1.6666666666666667</v>
      </c>
      <c r="E15" s="264">
        <f>h27国調人口!T14</f>
        <v>863</v>
      </c>
      <c r="F15" s="221">
        <f t="shared" si="0"/>
        <v>1.9312475859405178E-3</v>
      </c>
      <c r="G15" s="221">
        <f t="shared" si="6"/>
        <v>9.6098404766480888E-3</v>
      </c>
      <c r="H15" s="220">
        <f t="shared" si="5"/>
        <v>98610.1078648369</v>
      </c>
      <c r="I15" s="220">
        <f t="shared" si="1"/>
        <v>947.6274059661373</v>
      </c>
      <c r="J15" s="222">
        <f t="shared" si="7"/>
        <v>490681.47080926917</v>
      </c>
      <c r="K15" s="222">
        <f t="shared" si="2"/>
        <v>3684365.8749297354</v>
      </c>
      <c r="L15" s="589">
        <f t="shared" si="3"/>
        <v>37.362963642427303</v>
      </c>
      <c r="N15" s="479" t="s">
        <v>162</v>
      </c>
      <c r="O15" s="479"/>
      <c r="P15" s="479"/>
      <c r="Q15" s="479"/>
    </row>
    <row r="16" spans="1:17">
      <c r="B16" s="219" t="s">
        <v>73</v>
      </c>
      <c r="C16" s="262">
        <f>h26_h28死亡数!T15</f>
        <v>5</v>
      </c>
      <c r="D16" s="263">
        <f t="shared" si="4"/>
        <v>1.6666666666666667</v>
      </c>
      <c r="E16" s="264">
        <f>h27国調人口!T15</f>
        <v>845</v>
      </c>
      <c r="F16" s="221">
        <f t="shared" si="0"/>
        <v>1.9723865877712033E-3</v>
      </c>
      <c r="G16" s="221">
        <f t="shared" si="6"/>
        <v>9.8135426889106973E-3</v>
      </c>
      <c r="H16" s="220">
        <f t="shared" si="5"/>
        <v>97662.480458870763</v>
      </c>
      <c r="I16" s="220">
        <f t="shared" si="1"/>
        <v>958.41492108802777</v>
      </c>
      <c r="J16" s="222">
        <f t="shared" si="7"/>
        <v>485916.36499163375</v>
      </c>
      <c r="K16" s="222">
        <f t="shared" si="2"/>
        <v>3193684.4041204662</v>
      </c>
      <c r="L16" s="589">
        <f t="shared" si="3"/>
        <v>32.701241962264547</v>
      </c>
      <c r="N16" s="418" t="s">
        <v>158</v>
      </c>
      <c r="O16" s="237" t="s">
        <v>122</v>
      </c>
      <c r="P16" s="237" t="s">
        <v>123</v>
      </c>
      <c r="Q16" s="237" t="s">
        <v>62</v>
      </c>
    </row>
    <row r="17" spans="1:17">
      <c r="B17" s="219" t="s">
        <v>74</v>
      </c>
      <c r="C17" s="262">
        <f>h26_h28死亡数!T16</f>
        <v>15</v>
      </c>
      <c r="D17" s="263">
        <f t="shared" si="4"/>
        <v>5</v>
      </c>
      <c r="E17" s="264">
        <f>h27国調人口!T16</f>
        <v>829</v>
      </c>
      <c r="F17" s="221">
        <f t="shared" si="0"/>
        <v>6.0313630880579009E-3</v>
      </c>
      <c r="G17" s="221">
        <f t="shared" si="6"/>
        <v>2.9708853238265002E-2</v>
      </c>
      <c r="H17" s="220">
        <f t="shared" si="5"/>
        <v>96704.065537782735</v>
      </c>
      <c r="I17" s="220">
        <f t="shared" si="1"/>
        <v>2872.9668906055449</v>
      </c>
      <c r="J17" s="222">
        <f t="shared" si="7"/>
        <v>476337.91046239983</v>
      </c>
      <c r="K17" s="222">
        <f t="shared" si="2"/>
        <v>2707768.0391288325</v>
      </c>
      <c r="L17" s="589">
        <f t="shared" si="3"/>
        <v>28.000560514913353</v>
      </c>
      <c r="N17" s="418" t="s">
        <v>159</v>
      </c>
      <c r="O17" s="253">
        <f t="shared" ref="O17:Q20" si="10">O10/O3</f>
        <v>1.7781541066892465E-2</v>
      </c>
      <c r="P17" s="253">
        <f t="shared" si="10"/>
        <v>1.4728682170542635E-2</v>
      </c>
      <c r="Q17" s="253">
        <f t="shared" si="10"/>
        <v>1.6187778227438283E-2</v>
      </c>
    </row>
    <row r="18" spans="1:17">
      <c r="B18" s="219" t="s">
        <v>75</v>
      </c>
      <c r="C18" s="262">
        <f>h26_h28死亡数!T17</f>
        <v>24</v>
      </c>
      <c r="D18" s="263">
        <f t="shared" si="4"/>
        <v>8</v>
      </c>
      <c r="E18" s="264">
        <f>h27国調人口!T17</f>
        <v>1077</v>
      </c>
      <c r="F18" s="221">
        <f t="shared" si="0"/>
        <v>7.4280408542246983E-3</v>
      </c>
      <c r="G18" s="221">
        <f t="shared" si="6"/>
        <v>3.6463081130355519E-2</v>
      </c>
      <c r="H18" s="220">
        <f t="shared" si="5"/>
        <v>93831.09864717719</v>
      </c>
      <c r="I18" s="220">
        <f t="shared" si="1"/>
        <v>3421.3709625224146</v>
      </c>
      <c r="J18" s="222">
        <f t="shared" si="7"/>
        <v>460602.06582957995</v>
      </c>
      <c r="K18" s="222">
        <f t="shared" si="2"/>
        <v>2231430.1286664326</v>
      </c>
      <c r="L18" s="589">
        <f t="shared" si="3"/>
        <v>23.78134926307359</v>
      </c>
      <c r="N18" s="418" t="s">
        <v>160</v>
      </c>
      <c r="O18" s="253">
        <f t="shared" si="10"/>
        <v>2.4827586206896551E-2</v>
      </c>
      <c r="P18" s="253">
        <f t="shared" si="10"/>
        <v>1.8288700195950358E-2</v>
      </c>
      <c r="Q18" s="253">
        <f t="shared" si="10"/>
        <v>2.1469305602146931E-2</v>
      </c>
    </row>
    <row r="19" spans="1:17">
      <c r="B19" s="219" t="s">
        <v>76</v>
      </c>
      <c r="C19" s="262">
        <f>h26_h28死亡数!T18</f>
        <v>59</v>
      </c>
      <c r="D19" s="263">
        <f t="shared" si="4"/>
        <v>19.666666666666668</v>
      </c>
      <c r="E19" s="264">
        <f>h27国調人口!T18</f>
        <v>1450</v>
      </c>
      <c r="F19" s="221">
        <f t="shared" si="0"/>
        <v>1.3563218390804599E-2</v>
      </c>
      <c r="G19" s="221">
        <f t="shared" si="6"/>
        <v>6.559199555308505E-2</v>
      </c>
      <c r="H19" s="220">
        <f t="shared" si="5"/>
        <v>90409.727684654776</v>
      </c>
      <c r="I19" s="220">
        <f t="shared" si="1"/>
        <v>5930.1544562475028</v>
      </c>
      <c r="J19" s="222">
        <f t="shared" si="7"/>
        <v>437223.25228265516</v>
      </c>
      <c r="K19" s="222">
        <f t="shared" si="2"/>
        <v>1770828.0628368529</v>
      </c>
      <c r="L19" s="589">
        <f t="shared" si="3"/>
        <v>19.586698336416017</v>
      </c>
      <c r="N19" s="418" t="s">
        <v>1022</v>
      </c>
      <c r="O19" s="253">
        <f t="shared" si="10"/>
        <v>0.12123893805309735</v>
      </c>
      <c r="P19" s="253">
        <f t="shared" si="10"/>
        <v>4.0278853601859024E-2</v>
      </c>
      <c r="Q19" s="253">
        <f t="shared" si="10"/>
        <v>7.8066914498141265E-2</v>
      </c>
    </row>
    <row r="20" spans="1:17">
      <c r="B20" s="219" t="s">
        <v>77</v>
      </c>
      <c r="C20" s="262">
        <f>h26_h28死亡数!T19</f>
        <v>67</v>
      </c>
      <c r="D20" s="263">
        <f t="shared" si="4"/>
        <v>22.333333333333332</v>
      </c>
      <c r="E20" s="264">
        <f>h27国調人口!T19</f>
        <v>1130</v>
      </c>
      <c r="F20" s="221">
        <f t="shared" si="0"/>
        <v>1.9764011799410029E-2</v>
      </c>
      <c r="G20" s="221">
        <f t="shared" si="6"/>
        <v>9.4167252283907238E-2</v>
      </c>
      <c r="H20" s="220">
        <f t="shared" si="5"/>
        <v>84479.573228407273</v>
      </c>
      <c r="I20" s="220">
        <f t="shared" si="1"/>
        <v>7955.2092850362387</v>
      </c>
      <c r="J20" s="222">
        <f t="shared" si="7"/>
        <v>402509.84292944573</v>
      </c>
      <c r="K20" s="222">
        <f t="shared" si="2"/>
        <v>1333604.8105541978</v>
      </c>
      <c r="L20" s="589">
        <f t="shared" si="3"/>
        <v>15.786121539091264</v>
      </c>
      <c r="N20" s="418" t="s">
        <v>1023</v>
      </c>
      <c r="O20" s="253">
        <f t="shared" si="10"/>
        <v>0.58403869407496978</v>
      </c>
      <c r="P20" s="253">
        <f t="shared" si="10"/>
        <v>0.47260909935004641</v>
      </c>
      <c r="Q20" s="253">
        <f t="shared" si="10"/>
        <v>0.52100840336134457</v>
      </c>
    </row>
    <row r="21" spans="1:17">
      <c r="B21" s="219" t="s">
        <v>78</v>
      </c>
      <c r="C21" s="262">
        <f>h26_h28死亡数!T20</f>
        <v>100</v>
      </c>
      <c r="D21" s="263">
        <f t="shared" si="4"/>
        <v>33.333333333333336</v>
      </c>
      <c r="E21" s="264">
        <f>h27国調人口!T20</f>
        <v>827</v>
      </c>
      <c r="F21" s="221">
        <f t="shared" si="0"/>
        <v>4.0306328093510681E-2</v>
      </c>
      <c r="G21" s="221">
        <f t="shared" si="6"/>
        <v>0.18308311973636029</v>
      </c>
      <c r="H21" s="220">
        <f t="shared" si="5"/>
        <v>76524.363943371034</v>
      </c>
      <c r="I21" s="220">
        <f t="shared" si="1"/>
        <v>14010.31928659301</v>
      </c>
      <c r="J21" s="222">
        <f t="shared" si="7"/>
        <v>347596.02150037268</v>
      </c>
      <c r="K21" s="222">
        <f t="shared" si="2"/>
        <v>931094.96762475208</v>
      </c>
      <c r="L21" s="589">
        <f t="shared" si="3"/>
        <v>12.167300969842412</v>
      </c>
      <c r="N21" s="418" t="s">
        <v>62</v>
      </c>
      <c r="O21" s="253">
        <f>O14/O7</f>
        <v>0.14755884917175241</v>
      </c>
      <c r="P21" s="253">
        <f>P14/P7</f>
        <v>0.11717093852380035</v>
      </c>
      <c r="Q21" s="253">
        <f>Q14/Q7</f>
        <v>0.13143090927687429</v>
      </c>
    </row>
    <row r="22" spans="1:17">
      <c r="B22" s="219" t="s">
        <v>79</v>
      </c>
      <c r="C22" s="262">
        <f>h26_h28死亡数!T21</f>
        <v>106</v>
      </c>
      <c r="D22" s="263">
        <f t="shared" si="4"/>
        <v>35.333333333333336</v>
      </c>
      <c r="E22" s="264">
        <f>h27国調人口!T21</f>
        <v>582</v>
      </c>
      <c r="F22" s="221">
        <f t="shared" si="0"/>
        <v>6.0710194730813294E-2</v>
      </c>
      <c r="G22" s="221">
        <f t="shared" si="6"/>
        <v>0.26355047240179019</v>
      </c>
      <c r="H22" s="220">
        <f t="shared" si="5"/>
        <v>62514.044656778024</v>
      </c>
      <c r="I22" s="220">
        <f t="shared" si="1"/>
        <v>16475.606001040454</v>
      </c>
      <c r="J22" s="222">
        <f t="shared" si="7"/>
        <v>271381.20828128897</v>
      </c>
      <c r="K22" s="222">
        <f t="shared" si="2"/>
        <v>583498.94612437941</v>
      </c>
      <c r="L22" s="589">
        <f t="shared" si="3"/>
        <v>9.3338856784579232</v>
      </c>
      <c r="N22" s="479" t="s">
        <v>163</v>
      </c>
      <c r="O22" s="479"/>
      <c r="P22" s="479"/>
      <c r="Q22" s="479"/>
    </row>
    <row r="23" spans="1:17">
      <c r="B23" s="219" t="s">
        <v>80</v>
      </c>
      <c r="C23" s="262">
        <f>h26_h28死亡数!T22</f>
        <v>105</v>
      </c>
      <c r="D23" s="263">
        <f t="shared" si="4"/>
        <v>35</v>
      </c>
      <c r="E23" s="264">
        <f>h27国調人口!T22</f>
        <v>315</v>
      </c>
      <c r="F23" s="221">
        <f t="shared" si="0"/>
        <v>0.1111111111111111</v>
      </c>
      <c r="G23" s="221">
        <f t="shared" si="6"/>
        <v>0.43478260869565222</v>
      </c>
      <c r="H23" s="220">
        <f t="shared" si="5"/>
        <v>46038.438655737569</v>
      </c>
      <c r="I23" s="220">
        <f t="shared" si="1"/>
        <v>20016.712459016337</v>
      </c>
      <c r="J23" s="222">
        <f t="shared" si="7"/>
        <v>180150.41213114702</v>
      </c>
      <c r="K23" s="222">
        <f t="shared" si="2"/>
        <v>312117.73784309044</v>
      </c>
      <c r="L23" s="589">
        <f t="shared" si="3"/>
        <v>6.779503105590063</v>
      </c>
      <c r="N23" s="418" t="s">
        <v>158</v>
      </c>
      <c r="O23" s="237" t="s">
        <v>122</v>
      </c>
      <c r="P23" s="237" t="s">
        <v>123</v>
      </c>
      <c r="Q23" s="237" t="s">
        <v>62</v>
      </c>
    </row>
    <row r="24" spans="1:17">
      <c r="B24" s="219" t="s">
        <v>100</v>
      </c>
      <c r="C24" s="262">
        <f>h26_h28死亡数!T23</f>
        <v>84</v>
      </c>
      <c r="D24" s="263">
        <f t="shared" si="4"/>
        <v>28</v>
      </c>
      <c r="E24" s="264">
        <f>h27国調人口!T23</f>
        <v>142</v>
      </c>
      <c r="F24" s="221">
        <f t="shared" si="0"/>
        <v>0.19718309859154928</v>
      </c>
      <c r="G24" s="221">
        <f t="shared" si="6"/>
        <v>0.660377358490566</v>
      </c>
      <c r="H24" s="220">
        <f t="shared" si="5"/>
        <v>26021.726196721233</v>
      </c>
      <c r="I24" s="220">
        <f t="shared" si="1"/>
        <v>26021.726196721233</v>
      </c>
      <c r="J24" s="222">
        <f>H24/F24</f>
        <v>131967.32571194341</v>
      </c>
      <c r="K24" s="222">
        <f>J24</f>
        <v>131967.32571194341</v>
      </c>
      <c r="L24" s="588">
        <f t="shared" si="3"/>
        <v>5.0714285714285721</v>
      </c>
      <c r="N24" s="418" t="s">
        <v>159</v>
      </c>
      <c r="O24" s="253">
        <f>1-O17</f>
        <v>0.98221845893310755</v>
      </c>
      <c r="P24" s="253">
        <f>1-P17</f>
        <v>0.98527131782945732</v>
      </c>
      <c r="Q24" s="253">
        <f>1-Q17</f>
        <v>0.98381222177256167</v>
      </c>
    </row>
    <row r="25" spans="1:17">
      <c r="B25" s="265" t="s">
        <v>101</v>
      </c>
      <c r="C25" s="266">
        <f>SUM(C5:C24)</f>
        <v>578</v>
      </c>
      <c r="D25" s="266">
        <f>SUM(D5:D24)</f>
        <v>192.66666666666669</v>
      </c>
      <c r="E25" s="266">
        <f>SUM(E5:E24)</f>
        <v>14511</v>
      </c>
      <c r="F25" s="267"/>
      <c r="G25" s="267"/>
      <c r="H25" s="266"/>
      <c r="I25" s="266"/>
      <c r="J25" s="268"/>
      <c r="K25" s="268"/>
      <c r="L25" s="269"/>
      <c r="N25" s="418" t="s">
        <v>160</v>
      </c>
      <c r="O25" s="253">
        <f t="shared" ref="O25:Q27" si="11">1-O18</f>
        <v>0.97517241379310349</v>
      </c>
      <c r="P25" s="253">
        <f t="shared" si="11"/>
        <v>0.98171129980404959</v>
      </c>
      <c r="Q25" s="253">
        <f t="shared" si="11"/>
        <v>0.97853069439785312</v>
      </c>
    </row>
    <row r="26" spans="1:17">
      <c r="A26" s="265"/>
      <c r="B26" s="265"/>
      <c r="C26" s="226"/>
      <c r="D26" s="226"/>
      <c r="E26" s="266"/>
      <c r="F26" s="267"/>
      <c r="G26" s="267"/>
      <c r="H26" s="266"/>
      <c r="I26" s="266"/>
      <c r="J26" s="268"/>
      <c r="K26" s="268"/>
      <c r="L26" s="269"/>
      <c r="N26" s="418" t="s">
        <v>1022</v>
      </c>
      <c r="O26" s="253">
        <f t="shared" si="11"/>
        <v>0.87876106194690262</v>
      </c>
      <c r="P26" s="253">
        <f t="shared" si="11"/>
        <v>0.95972114639814099</v>
      </c>
      <c r="Q26" s="253">
        <f t="shared" si="11"/>
        <v>0.92193308550185871</v>
      </c>
    </row>
    <row r="27" spans="1:17">
      <c r="A27" s="225" t="s">
        <v>102</v>
      </c>
      <c r="B27" s="225" t="s">
        <v>85</v>
      </c>
      <c r="C27" s="254">
        <f>h26_h28死亡数!T28</f>
        <v>0</v>
      </c>
      <c r="D27" s="226">
        <f>SUM(C27:C27)/3</f>
        <v>0</v>
      </c>
      <c r="E27" s="254">
        <f>h27国調人口!T28</f>
        <v>96</v>
      </c>
      <c r="F27" s="227">
        <f t="shared" ref="F27:F46" si="12">D27/E27</f>
        <v>0</v>
      </c>
      <c r="G27" s="227">
        <f>D53</f>
        <v>0</v>
      </c>
      <c r="H27" s="226">
        <v>100000</v>
      </c>
      <c r="I27" s="226">
        <f t="shared" ref="I27:I46" si="13">H27-H28</f>
        <v>0</v>
      </c>
      <c r="J27" s="242">
        <f>H28+I27/2</f>
        <v>100000</v>
      </c>
      <c r="K27" s="242">
        <f t="shared" ref="K27:K45" si="14">J27+K28</f>
        <v>8729904.226689402</v>
      </c>
      <c r="L27" s="587">
        <f t="shared" ref="L27:L46" si="15">K27/H27</f>
        <v>87.29904226689402</v>
      </c>
      <c r="N27" s="418" t="s">
        <v>1023</v>
      </c>
      <c r="O27" s="253">
        <f t="shared" si="11"/>
        <v>0.41596130592503022</v>
      </c>
      <c r="P27" s="253">
        <f t="shared" si="11"/>
        <v>0.52739090064995353</v>
      </c>
      <c r="Q27" s="253">
        <f t="shared" si="11"/>
        <v>0.47899159663865543</v>
      </c>
    </row>
    <row r="28" spans="1:17">
      <c r="A28" s="245"/>
      <c r="B28" s="245" t="s">
        <v>86</v>
      </c>
      <c r="C28" s="255">
        <f>h26_h28死亡数!T29</f>
        <v>0</v>
      </c>
      <c r="D28" s="250">
        <f t="shared" ref="D28:D46" si="16">SUM(C28:C28)/3</f>
        <v>0</v>
      </c>
      <c r="E28" s="255">
        <f>h27国調人口!T29</f>
        <v>455</v>
      </c>
      <c r="F28" s="249">
        <f t="shared" si="12"/>
        <v>0</v>
      </c>
      <c r="G28" s="249">
        <f>F28*4/(1+2*F28)</f>
        <v>0</v>
      </c>
      <c r="H28" s="250">
        <f t="shared" ref="H28:H46" si="17">(1-G27)*H27</f>
        <v>100000</v>
      </c>
      <c r="I28" s="250">
        <f t="shared" si="13"/>
        <v>0</v>
      </c>
      <c r="J28" s="251">
        <f>(H29+I28/2)*4</f>
        <v>400000</v>
      </c>
      <c r="K28" s="251">
        <f t="shared" si="14"/>
        <v>8629904.226689402</v>
      </c>
      <c r="L28" s="589">
        <f t="shared" si="15"/>
        <v>86.29904226689402</v>
      </c>
      <c r="N28" s="418" t="s">
        <v>62</v>
      </c>
      <c r="O28" s="253">
        <f>1-O21</f>
        <v>0.85244115082824756</v>
      </c>
      <c r="P28" s="253">
        <f>1-P21</f>
        <v>0.88282906147619966</v>
      </c>
      <c r="Q28" s="253">
        <f>1-Q21</f>
        <v>0.86856909072312571</v>
      </c>
    </row>
    <row r="29" spans="1:17">
      <c r="A29" s="245"/>
      <c r="B29" s="245" t="s">
        <v>84</v>
      </c>
      <c r="C29" s="255">
        <f>h26_h28死亡数!T30</f>
        <v>0</v>
      </c>
      <c r="D29" s="250">
        <f t="shared" si="16"/>
        <v>0</v>
      </c>
      <c r="E29" s="255">
        <f>h27国調人口!T30</f>
        <v>531</v>
      </c>
      <c r="F29" s="249">
        <f t="shared" si="12"/>
        <v>0</v>
      </c>
      <c r="G29" s="249">
        <f t="shared" ref="G29:G46" si="18">F29*5/(1+2.5*F29)</f>
        <v>0</v>
      </c>
      <c r="H29" s="250">
        <f t="shared" si="17"/>
        <v>100000</v>
      </c>
      <c r="I29" s="250">
        <f t="shared" si="13"/>
        <v>0</v>
      </c>
      <c r="J29" s="251">
        <f t="shared" ref="J29:J45" si="19">(H30+I29/2)*5</f>
        <v>500000</v>
      </c>
      <c r="K29" s="251">
        <f t="shared" si="14"/>
        <v>8229904.2266894029</v>
      </c>
      <c r="L29" s="589">
        <f t="shared" si="15"/>
        <v>82.299042266894034</v>
      </c>
      <c r="N29" s="219" t="s">
        <v>164</v>
      </c>
    </row>
    <row r="30" spans="1:17">
      <c r="A30" s="245"/>
      <c r="B30" s="245" t="s">
        <v>65</v>
      </c>
      <c r="C30" s="255">
        <f>h26_h28死亡数!T31</f>
        <v>0</v>
      </c>
      <c r="D30" s="250">
        <f t="shared" si="16"/>
        <v>0</v>
      </c>
      <c r="E30" s="255">
        <f>h27国調人口!T31</f>
        <v>578</v>
      </c>
      <c r="F30" s="249">
        <f t="shared" si="12"/>
        <v>0</v>
      </c>
      <c r="G30" s="249">
        <f t="shared" si="18"/>
        <v>0</v>
      </c>
      <c r="H30" s="250">
        <f t="shared" si="17"/>
        <v>100000</v>
      </c>
      <c r="I30" s="250">
        <f t="shared" si="13"/>
        <v>0</v>
      </c>
      <c r="J30" s="251">
        <f t="shared" si="19"/>
        <v>500000</v>
      </c>
      <c r="K30" s="251">
        <f t="shared" si="14"/>
        <v>7729904.2266894029</v>
      </c>
      <c r="L30" s="589">
        <f t="shared" si="15"/>
        <v>77.299042266894034</v>
      </c>
      <c r="N30" s="256" t="s">
        <v>158</v>
      </c>
      <c r="O30" s="237" t="s">
        <v>97</v>
      </c>
      <c r="P30" s="237" t="s">
        <v>98</v>
      </c>
      <c r="Q30" s="219"/>
    </row>
    <row r="31" spans="1:17">
      <c r="A31" s="245"/>
      <c r="B31" s="245" t="s">
        <v>66</v>
      </c>
      <c r="C31" s="255">
        <f>h26_h28死亡数!T32</f>
        <v>0</v>
      </c>
      <c r="D31" s="250">
        <f t="shared" si="16"/>
        <v>0</v>
      </c>
      <c r="E31" s="255">
        <f>h27国調人口!T32</f>
        <v>625</v>
      </c>
      <c r="F31" s="249">
        <f t="shared" si="12"/>
        <v>0</v>
      </c>
      <c r="G31" s="249">
        <f t="shared" si="18"/>
        <v>0</v>
      </c>
      <c r="H31" s="250">
        <f t="shared" si="17"/>
        <v>100000</v>
      </c>
      <c r="I31" s="250">
        <f t="shared" si="13"/>
        <v>0</v>
      </c>
      <c r="J31" s="251">
        <f t="shared" si="19"/>
        <v>500000</v>
      </c>
      <c r="K31" s="251">
        <f t="shared" si="14"/>
        <v>7229904.2266894029</v>
      </c>
      <c r="L31" s="589">
        <f t="shared" si="15"/>
        <v>72.299042266894034</v>
      </c>
      <c r="N31" s="418" t="s">
        <v>159</v>
      </c>
      <c r="O31" s="237">
        <f>J19*O24</f>
        <v>429448.74906679086</v>
      </c>
      <c r="P31" s="237">
        <f>SUM(O31,P32)</f>
        <v>1370132.076789743</v>
      </c>
      <c r="Q31" s="219"/>
    </row>
    <row r="32" spans="1:17">
      <c r="A32" s="245"/>
      <c r="B32" s="245" t="s">
        <v>67</v>
      </c>
      <c r="C32" s="255">
        <f>h26_h28死亡数!T33</f>
        <v>1</v>
      </c>
      <c r="D32" s="250">
        <f t="shared" si="16"/>
        <v>0.33333333333333331</v>
      </c>
      <c r="E32" s="255">
        <f>h27国調人口!T33</f>
        <v>544</v>
      </c>
      <c r="F32" s="249">
        <f t="shared" si="12"/>
        <v>6.1274509803921568E-4</v>
      </c>
      <c r="G32" s="249">
        <f t="shared" si="18"/>
        <v>3.0590394616090547E-3</v>
      </c>
      <c r="H32" s="250">
        <f t="shared" si="17"/>
        <v>100000</v>
      </c>
      <c r="I32" s="250">
        <f t="shared" si="13"/>
        <v>305.90394616090634</v>
      </c>
      <c r="J32" s="251">
        <f t="shared" si="19"/>
        <v>499235.2401345977</v>
      </c>
      <c r="K32" s="251">
        <f t="shared" si="14"/>
        <v>6729904.2266894029</v>
      </c>
      <c r="L32" s="589">
        <f t="shared" si="15"/>
        <v>67.299042266894034</v>
      </c>
      <c r="N32" s="418" t="s">
        <v>160</v>
      </c>
      <c r="O32" s="237">
        <f>J20*O25</f>
        <v>392516.49510499055</v>
      </c>
      <c r="P32" s="237">
        <f>SUM(O32,P33)</f>
        <v>940683.32772295212</v>
      </c>
      <c r="Q32" s="219"/>
    </row>
    <row r="33" spans="1:17">
      <c r="A33" s="245"/>
      <c r="B33" s="245" t="s">
        <v>68</v>
      </c>
      <c r="C33" s="255">
        <f>h26_h28死亡数!T34</f>
        <v>0</v>
      </c>
      <c r="D33" s="250">
        <f t="shared" si="16"/>
        <v>0</v>
      </c>
      <c r="E33" s="255">
        <f>h27国調人口!T34</f>
        <v>616</v>
      </c>
      <c r="F33" s="249">
        <f t="shared" si="12"/>
        <v>0</v>
      </c>
      <c r="G33" s="249">
        <f t="shared" si="18"/>
        <v>0</v>
      </c>
      <c r="H33" s="250">
        <f t="shared" si="17"/>
        <v>99694.096053839094</v>
      </c>
      <c r="I33" s="250">
        <f t="shared" si="13"/>
        <v>0</v>
      </c>
      <c r="J33" s="251">
        <f t="shared" si="19"/>
        <v>498470.48026919545</v>
      </c>
      <c r="K33" s="251">
        <f t="shared" si="14"/>
        <v>6230668.9865548052</v>
      </c>
      <c r="L33" s="589">
        <f t="shared" si="15"/>
        <v>62.497873326319912</v>
      </c>
      <c r="N33" s="418" t="s">
        <v>1022</v>
      </c>
      <c r="O33" s="237">
        <f>J21*O26</f>
        <v>305453.84898218588</v>
      </c>
      <c r="P33" s="237">
        <f t="shared" ref="P33:P34" si="20">SUM(O33,P34)</f>
        <v>548166.83261796157</v>
      </c>
      <c r="Q33" s="219"/>
    </row>
    <row r="34" spans="1:17">
      <c r="A34" s="245"/>
      <c r="B34" s="245" t="s">
        <v>69</v>
      </c>
      <c r="C34" s="255">
        <f>h26_h28死亡数!T35</f>
        <v>0</v>
      </c>
      <c r="D34" s="250">
        <f t="shared" si="16"/>
        <v>0</v>
      </c>
      <c r="E34" s="255">
        <f>h27国調人口!T35</f>
        <v>736</v>
      </c>
      <c r="F34" s="249">
        <f t="shared" si="12"/>
        <v>0</v>
      </c>
      <c r="G34" s="249">
        <f t="shared" si="18"/>
        <v>0</v>
      </c>
      <c r="H34" s="250">
        <f t="shared" si="17"/>
        <v>99694.096053839094</v>
      </c>
      <c r="I34" s="250">
        <f t="shared" si="13"/>
        <v>0</v>
      </c>
      <c r="J34" s="251">
        <f t="shared" si="19"/>
        <v>498470.48026919545</v>
      </c>
      <c r="K34" s="251">
        <f t="shared" si="14"/>
        <v>5732198.5062856097</v>
      </c>
      <c r="L34" s="589">
        <f t="shared" si="15"/>
        <v>57.497873326319912</v>
      </c>
      <c r="N34" s="418" t="s">
        <v>1023</v>
      </c>
      <c r="O34" s="237">
        <f>SUM(J22:J24)*O27</f>
        <v>242712.98363577572</v>
      </c>
      <c r="P34" s="237">
        <f t="shared" si="20"/>
        <v>242712.98363577572</v>
      </c>
      <c r="Q34" s="219"/>
    </row>
    <row r="35" spans="1:17">
      <c r="A35" s="245"/>
      <c r="B35" s="245" t="s">
        <v>70</v>
      </c>
      <c r="C35" s="255">
        <f>h26_h28死亡数!T36</f>
        <v>4</v>
      </c>
      <c r="D35" s="250">
        <f t="shared" si="16"/>
        <v>1.3333333333333333</v>
      </c>
      <c r="E35" s="255">
        <f>h27国調人口!T36</f>
        <v>801</v>
      </c>
      <c r="F35" s="249">
        <f t="shared" si="12"/>
        <v>1.6645859342488555E-3</v>
      </c>
      <c r="G35" s="249">
        <f t="shared" si="18"/>
        <v>8.2884376295068382E-3</v>
      </c>
      <c r="H35" s="250">
        <f t="shared" si="17"/>
        <v>99694.096053839094</v>
      </c>
      <c r="I35" s="250">
        <f t="shared" si="13"/>
        <v>826.30829717230517</v>
      </c>
      <c r="J35" s="251">
        <f t="shared" si="19"/>
        <v>496404.70952626469</v>
      </c>
      <c r="K35" s="251">
        <f t="shared" si="14"/>
        <v>5233728.0260164142</v>
      </c>
      <c r="L35" s="589">
        <f t="shared" si="15"/>
        <v>52.497873326319905</v>
      </c>
      <c r="N35" s="219" t="s">
        <v>165</v>
      </c>
      <c r="Q35" s="219"/>
    </row>
    <row r="36" spans="1:17">
      <c r="A36" s="245"/>
      <c r="B36" s="245" t="s">
        <v>71</v>
      </c>
      <c r="C36" s="255">
        <f>h26_h28死亡数!T37</f>
        <v>3</v>
      </c>
      <c r="D36" s="250">
        <f t="shared" si="16"/>
        <v>1</v>
      </c>
      <c r="E36" s="255">
        <f>h27国調人口!T37</f>
        <v>1002</v>
      </c>
      <c r="F36" s="249">
        <f t="shared" si="12"/>
        <v>9.9800399201596798E-4</v>
      </c>
      <c r="G36" s="249">
        <f t="shared" si="18"/>
        <v>4.9776007964161279E-3</v>
      </c>
      <c r="H36" s="250">
        <f t="shared" si="17"/>
        <v>98867.787756666788</v>
      </c>
      <c r="I36" s="250">
        <f t="shared" si="13"/>
        <v>492.12437907748972</v>
      </c>
      <c r="J36" s="251">
        <f t="shared" si="19"/>
        <v>493108.62783564022</v>
      </c>
      <c r="K36" s="251">
        <f t="shared" si="14"/>
        <v>4737323.3164901491</v>
      </c>
      <c r="L36" s="589">
        <f t="shared" si="15"/>
        <v>47.915741051571217</v>
      </c>
      <c r="N36" s="256" t="s">
        <v>158</v>
      </c>
      <c r="O36" s="237" t="s">
        <v>97</v>
      </c>
      <c r="P36" s="237" t="s">
        <v>98</v>
      </c>
      <c r="Q36" s="219"/>
    </row>
    <row r="37" spans="1:17">
      <c r="A37" s="245"/>
      <c r="B37" s="245" t="s">
        <v>72</v>
      </c>
      <c r="C37" s="255">
        <f>h26_h28死亡数!T38</f>
        <v>3</v>
      </c>
      <c r="D37" s="250">
        <f t="shared" si="16"/>
        <v>1</v>
      </c>
      <c r="E37" s="255">
        <f>h27国調人口!T38</f>
        <v>858</v>
      </c>
      <c r="F37" s="249">
        <f t="shared" si="12"/>
        <v>1.1655011655011655E-3</v>
      </c>
      <c r="G37" s="249">
        <f t="shared" si="18"/>
        <v>5.8105752469494489E-3</v>
      </c>
      <c r="H37" s="250">
        <f t="shared" si="17"/>
        <v>98375.663377589299</v>
      </c>
      <c r="I37" s="250">
        <f t="shared" si="13"/>
        <v>571.61919452405709</v>
      </c>
      <c r="J37" s="251">
        <f t="shared" si="19"/>
        <v>490449.26890163636</v>
      </c>
      <c r="K37" s="251">
        <f t="shared" si="14"/>
        <v>4244214.6886545084</v>
      </c>
      <c r="L37" s="589">
        <f t="shared" si="15"/>
        <v>43.142933352979774</v>
      </c>
      <c r="N37" s="418" t="s">
        <v>159</v>
      </c>
      <c r="O37" s="237">
        <f>J41*P24</f>
        <v>457706.5824530932</v>
      </c>
      <c r="P37" s="237">
        <f>SUM(O37,P38)</f>
        <v>1813970.499707886</v>
      </c>
      <c r="Q37" s="219"/>
    </row>
    <row r="38" spans="1:17">
      <c r="A38" s="245"/>
      <c r="B38" s="245" t="s">
        <v>73</v>
      </c>
      <c r="C38" s="255">
        <f>h26_h28死亡数!T39</f>
        <v>4</v>
      </c>
      <c r="D38" s="250">
        <f t="shared" si="16"/>
        <v>1.3333333333333333</v>
      </c>
      <c r="E38" s="255">
        <f>h27国調人口!T39</f>
        <v>864</v>
      </c>
      <c r="F38" s="249">
        <f t="shared" si="12"/>
        <v>1.5432098765432098E-3</v>
      </c>
      <c r="G38" s="249">
        <f t="shared" si="18"/>
        <v>7.6863950807071479E-3</v>
      </c>
      <c r="H38" s="250">
        <f t="shared" si="17"/>
        <v>97804.044183065242</v>
      </c>
      <c r="I38" s="250">
        <f t="shared" si="13"/>
        <v>751.76052408196847</v>
      </c>
      <c r="J38" s="251">
        <f t="shared" si="19"/>
        <v>487140.81960512127</v>
      </c>
      <c r="K38" s="251">
        <f t="shared" si="14"/>
        <v>3753765.4197528716</v>
      </c>
      <c r="L38" s="589">
        <f t="shared" si="15"/>
        <v>38.380472414072585</v>
      </c>
      <c r="N38" s="418" t="s">
        <v>160</v>
      </c>
      <c r="O38" s="237">
        <f>J42*P25</f>
        <v>439214.67585619999</v>
      </c>
      <c r="P38" s="237">
        <f>SUM(O38,P39)</f>
        <v>1356263.9172547928</v>
      </c>
      <c r="Q38" s="219"/>
    </row>
    <row r="39" spans="1:17">
      <c r="A39" s="245"/>
      <c r="B39" s="245" t="s">
        <v>74</v>
      </c>
      <c r="C39" s="255">
        <f>h26_h28死亡数!T40</f>
        <v>3</v>
      </c>
      <c r="D39" s="250">
        <f t="shared" si="16"/>
        <v>1</v>
      </c>
      <c r="E39" s="255">
        <f>h27国調人口!T40</f>
        <v>832</v>
      </c>
      <c r="F39" s="249">
        <f t="shared" si="12"/>
        <v>1.201923076923077E-3</v>
      </c>
      <c r="G39" s="249">
        <f t="shared" si="18"/>
        <v>5.9916117435590173E-3</v>
      </c>
      <c r="H39" s="250">
        <f t="shared" si="17"/>
        <v>97052.283658983273</v>
      </c>
      <c r="I39" s="250">
        <f t="shared" si="13"/>
        <v>581.4996025103901</v>
      </c>
      <c r="J39" s="251">
        <f t="shared" si="19"/>
        <v>483807.66928864038</v>
      </c>
      <c r="K39" s="251">
        <f t="shared" si="14"/>
        <v>3266624.6001477502</v>
      </c>
      <c r="L39" s="589">
        <f t="shared" si="15"/>
        <v>33.658400163213344</v>
      </c>
      <c r="N39" s="418" t="s">
        <v>1022</v>
      </c>
      <c r="O39" s="237">
        <f>J43*P26</f>
        <v>404010.0755806347</v>
      </c>
      <c r="P39" s="237">
        <f t="shared" ref="P39:P40" si="21">SUM(O39,P40)</f>
        <v>917049.24139859271</v>
      </c>
    </row>
    <row r="40" spans="1:17">
      <c r="A40" s="245"/>
      <c r="B40" s="245" t="s">
        <v>75</v>
      </c>
      <c r="C40" s="255">
        <f>h26_h28死亡数!T41</f>
        <v>15</v>
      </c>
      <c r="D40" s="250">
        <f t="shared" si="16"/>
        <v>5</v>
      </c>
      <c r="E40" s="255">
        <f>h27国調人口!T41</f>
        <v>1139</v>
      </c>
      <c r="F40" s="249">
        <f t="shared" si="12"/>
        <v>4.3898156277436349E-3</v>
      </c>
      <c r="G40" s="249">
        <f t="shared" si="18"/>
        <v>2.1710811984368212E-2</v>
      </c>
      <c r="H40" s="250">
        <f t="shared" si="17"/>
        <v>96470.784056472883</v>
      </c>
      <c r="I40" s="250">
        <f t="shared" si="13"/>
        <v>2094.4590546346735</v>
      </c>
      <c r="J40" s="251">
        <f t="shared" si="19"/>
        <v>477117.77264577773</v>
      </c>
      <c r="K40" s="251">
        <f t="shared" si="14"/>
        <v>2782816.9308591099</v>
      </c>
      <c r="L40" s="589">
        <f t="shared" si="15"/>
        <v>28.846214510188712</v>
      </c>
      <c r="N40" s="418" t="s">
        <v>1023</v>
      </c>
      <c r="O40" s="237">
        <f>SUM(J44:J46)*P27</f>
        <v>513039.16581795801</v>
      </c>
      <c r="P40" s="237">
        <f t="shared" si="21"/>
        <v>513039.16581795801</v>
      </c>
    </row>
    <row r="41" spans="1:17">
      <c r="A41" s="245"/>
      <c r="B41" s="245" t="s">
        <v>76</v>
      </c>
      <c r="C41" s="255">
        <f>h26_h28死亡数!T42</f>
        <v>29</v>
      </c>
      <c r="D41" s="250">
        <f t="shared" si="16"/>
        <v>9.6666666666666661</v>
      </c>
      <c r="E41" s="255">
        <f>h27国調人口!T42</f>
        <v>1531</v>
      </c>
      <c r="F41" s="249">
        <f t="shared" si="12"/>
        <v>6.3139560200304807E-3</v>
      </c>
      <c r="G41" s="249">
        <f t="shared" si="18"/>
        <v>3.1079198371021331E-2</v>
      </c>
      <c r="H41" s="250">
        <f t="shared" si="17"/>
        <v>94376.32500183821</v>
      </c>
      <c r="I41" s="250">
        <f t="shared" si="13"/>
        <v>2933.1405262601183</v>
      </c>
      <c r="J41" s="251">
        <f t="shared" si="19"/>
        <v>464548.77369354072</v>
      </c>
      <c r="K41" s="251">
        <f t="shared" si="14"/>
        <v>2305699.1582133323</v>
      </c>
      <c r="L41" s="589">
        <f t="shared" si="15"/>
        <v>24.43090635462255</v>
      </c>
      <c r="N41" s="219" t="s">
        <v>166</v>
      </c>
    </row>
    <row r="42" spans="1:17">
      <c r="A42" s="245"/>
      <c r="B42" s="245" t="s">
        <v>77</v>
      </c>
      <c r="C42" s="255">
        <f>h26_h28死亡数!T43</f>
        <v>34</v>
      </c>
      <c r="D42" s="250">
        <f t="shared" si="16"/>
        <v>11.333333333333334</v>
      </c>
      <c r="E42" s="255">
        <f>h27国調人口!T43</f>
        <v>1291</v>
      </c>
      <c r="F42" s="249">
        <f t="shared" si="12"/>
        <v>8.7787245029692755E-3</v>
      </c>
      <c r="G42" s="249">
        <f t="shared" si="18"/>
        <v>4.2950985346134417E-2</v>
      </c>
      <c r="H42" s="250">
        <f t="shared" si="17"/>
        <v>91443.184475578091</v>
      </c>
      <c r="I42" s="250">
        <f t="shared" si="13"/>
        <v>3927.5748764144228</v>
      </c>
      <c r="J42" s="251">
        <f t="shared" si="19"/>
        <v>447396.98518685444</v>
      </c>
      <c r="K42" s="251">
        <f t="shared" si="14"/>
        <v>1841150.3845197915</v>
      </c>
      <c r="L42" s="589">
        <f t="shared" si="15"/>
        <v>20.134364251187151</v>
      </c>
      <c r="N42" s="420"/>
      <c r="O42" s="256" t="s">
        <v>122</v>
      </c>
      <c r="P42" s="256" t="s">
        <v>123</v>
      </c>
    </row>
    <row r="43" spans="1:17">
      <c r="A43" s="245"/>
      <c r="B43" s="245" t="s">
        <v>78</v>
      </c>
      <c r="C43" s="255">
        <f>h26_h28死亡数!T44</f>
        <v>51</v>
      </c>
      <c r="D43" s="250">
        <f t="shared" si="16"/>
        <v>17</v>
      </c>
      <c r="E43" s="255">
        <f>h27国調人口!T44</f>
        <v>1077</v>
      </c>
      <c r="F43" s="249">
        <f t="shared" si="12"/>
        <v>1.5784586815227482E-2</v>
      </c>
      <c r="G43" s="249">
        <f t="shared" si="18"/>
        <v>7.5926753014738724E-2</v>
      </c>
      <c r="H43" s="250">
        <f t="shared" si="17"/>
        <v>87515.609599163668</v>
      </c>
      <c r="I43" s="250">
        <f t="shared" si="13"/>
        <v>6644.7760749699955</v>
      </c>
      <c r="J43" s="251">
        <f t="shared" si="19"/>
        <v>420966.10780839337</v>
      </c>
      <c r="K43" s="251">
        <f t="shared" si="14"/>
        <v>1393753.3993329371</v>
      </c>
      <c r="L43" s="589">
        <f t="shared" si="15"/>
        <v>15.925769193822267</v>
      </c>
      <c r="N43" s="256" t="s">
        <v>167</v>
      </c>
      <c r="O43" s="257">
        <f>L19</f>
        <v>19.586698336416017</v>
      </c>
      <c r="P43" s="257">
        <f>L41</f>
        <v>24.43090635462255</v>
      </c>
      <c r="Q43" s="222" t="s">
        <v>168</v>
      </c>
    </row>
    <row r="44" spans="1:17">
      <c r="A44" s="245"/>
      <c r="B44" s="245" t="s">
        <v>79</v>
      </c>
      <c r="C44" s="255">
        <f>h26_h28死亡数!T45</f>
        <v>91</v>
      </c>
      <c r="D44" s="250">
        <f t="shared" si="16"/>
        <v>30.333333333333332</v>
      </c>
      <c r="E44" s="255">
        <f>h27国調人口!T45</f>
        <v>890</v>
      </c>
      <c r="F44" s="249">
        <f t="shared" si="12"/>
        <v>3.4082397003745317E-2</v>
      </c>
      <c r="G44" s="249">
        <f t="shared" si="18"/>
        <v>0.15703192407247626</v>
      </c>
      <c r="H44" s="250">
        <f t="shared" si="17"/>
        <v>80870.833524193673</v>
      </c>
      <c r="I44" s="250">
        <f t="shared" si="13"/>
        <v>12699.302589649044</v>
      </c>
      <c r="J44" s="251">
        <f t="shared" si="19"/>
        <v>372605.91114684578</v>
      </c>
      <c r="K44" s="251">
        <f t="shared" si="14"/>
        <v>972787.29152454366</v>
      </c>
      <c r="L44" s="589">
        <f t="shared" si="15"/>
        <v>12.028901510376054</v>
      </c>
      <c r="N44" s="256" t="s">
        <v>169</v>
      </c>
      <c r="O44" s="258">
        <f>P31/H19</f>
        <v>15.154697529547976</v>
      </c>
      <c r="P44" s="258">
        <f>P37/H41</f>
        <v>19.220609614461619</v>
      </c>
      <c r="Q44" s="222" t="s">
        <v>170</v>
      </c>
    </row>
    <row r="45" spans="1:17">
      <c r="A45" s="245"/>
      <c r="B45" s="245" t="s">
        <v>80</v>
      </c>
      <c r="C45" s="255">
        <f>h26_h28死亡数!T46</f>
        <v>133</v>
      </c>
      <c r="D45" s="250">
        <f t="shared" si="16"/>
        <v>44.333333333333336</v>
      </c>
      <c r="E45" s="255">
        <f>h27国調人口!T46</f>
        <v>634</v>
      </c>
      <c r="F45" s="249">
        <f t="shared" si="12"/>
        <v>6.992639327024186E-2</v>
      </c>
      <c r="G45" s="249">
        <f t="shared" si="18"/>
        <v>0.29760572835086152</v>
      </c>
      <c r="H45" s="250">
        <f t="shared" si="17"/>
        <v>68171.530934544629</v>
      </c>
      <c r="I45" s="250">
        <f t="shared" si="13"/>
        <v>20288.238116568442</v>
      </c>
      <c r="J45" s="251">
        <f t="shared" si="19"/>
        <v>290137.05938130204</v>
      </c>
      <c r="K45" s="251">
        <f t="shared" si="14"/>
        <v>600181.38037769787</v>
      </c>
      <c r="L45" s="589">
        <f t="shared" si="15"/>
        <v>8.803988588051018</v>
      </c>
      <c r="N45" s="256" t="s">
        <v>171</v>
      </c>
      <c r="O45" s="257">
        <f>O43-O44</f>
        <v>4.4320008068680412</v>
      </c>
      <c r="P45" s="257">
        <f>P43-P44</f>
        <v>5.2102967401609313</v>
      </c>
      <c r="Q45" s="222" t="s">
        <v>172</v>
      </c>
    </row>
    <row r="46" spans="1:17">
      <c r="A46" s="245"/>
      <c r="B46" s="245" t="s">
        <v>100</v>
      </c>
      <c r="C46" s="531">
        <f>h26_h28死亡数!T47</f>
        <v>240</v>
      </c>
      <c r="D46" s="234">
        <f t="shared" si="16"/>
        <v>80</v>
      </c>
      <c r="E46" s="255">
        <f>h27国調人口!T47</f>
        <v>518</v>
      </c>
      <c r="F46" s="249">
        <f t="shared" si="12"/>
        <v>0.15444015444015444</v>
      </c>
      <c r="G46" s="249">
        <f t="shared" si="18"/>
        <v>0.55710306406685228</v>
      </c>
      <c r="H46" s="250">
        <f t="shared" si="17"/>
        <v>47883.292817976188</v>
      </c>
      <c r="I46" s="250">
        <f t="shared" si="13"/>
        <v>47883.292817976188</v>
      </c>
      <c r="J46" s="251">
        <f>I46/F46</f>
        <v>310044.32099639584</v>
      </c>
      <c r="K46" s="251">
        <f>J46</f>
        <v>310044.32099639584</v>
      </c>
      <c r="L46" s="589">
        <f t="shared" si="15"/>
        <v>6.4750000000000005</v>
      </c>
      <c r="N46" s="256" t="s">
        <v>173</v>
      </c>
      <c r="O46" s="257">
        <f>L5</f>
        <v>81.768467883153377</v>
      </c>
      <c r="P46" s="257">
        <f>L27</f>
        <v>87.29904226689402</v>
      </c>
      <c r="Q46" s="222" t="s">
        <v>174</v>
      </c>
    </row>
    <row r="47" spans="1:17">
      <c r="A47" s="229"/>
      <c r="B47" s="265" t="s">
        <v>101</v>
      </c>
      <c r="C47" s="234">
        <f>SUM(C27:C46)</f>
        <v>611</v>
      </c>
      <c r="D47" s="234">
        <f>SUM(D27:D46)</f>
        <v>203.66666666666666</v>
      </c>
      <c r="E47" s="266">
        <f>SUM(E27:E46)</f>
        <v>15618</v>
      </c>
      <c r="F47" s="267"/>
      <c r="G47" s="267"/>
      <c r="H47" s="266"/>
      <c r="I47" s="265"/>
      <c r="J47" s="268"/>
      <c r="K47" s="268"/>
      <c r="L47" s="257"/>
      <c r="N47" s="256" t="s">
        <v>175</v>
      </c>
      <c r="O47" s="257">
        <f>O46-O45</f>
        <v>77.336467076285331</v>
      </c>
      <c r="P47" s="257">
        <f>P46-P45</f>
        <v>82.088745526733092</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h26_28出生!F37</f>
        <v>339</v>
      </c>
      <c r="D52" s="260">
        <f>h26_28出生!G37</f>
        <v>345</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sheetPr>
  <dimension ref="A1:J57"/>
  <sheetViews>
    <sheetView view="pageBreakPreview" zoomScaleNormal="100" workbookViewId="0">
      <pane xSplit="5" ySplit="3" topLeftCell="F4" activePane="bottomRight" state="frozen"/>
      <selection pane="topRight"/>
      <selection pane="bottomLeft"/>
      <selection pane="bottomRight" activeCell="D1" sqref="D1:J1"/>
    </sheetView>
  </sheetViews>
  <sheetFormatPr defaultRowHeight="13.5"/>
  <cols>
    <col min="1" max="1" width="3.5" style="553" hidden="1" customWidth="1"/>
    <col min="2" max="2" width="7.125" style="553" hidden="1" customWidth="1"/>
    <col min="3" max="3" width="6.5" style="553" hidden="1" customWidth="1"/>
    <col min="4" max="4" width="11" style="553" bestFit="1" customWidth="1"/>
    <col min="5" max="5" width="10" style="553" bestFit="1" customWidth="1"/>
    <col min="6" max="7" width="13.125" style="553" bestFit="1" customWidth="1"/>
    <col min="8" max="8" width="15.25" style="553" bestFit="1" customWidth="1"/>
    <col min="9" max="9" width="14.25" style="553" bestFit="1" customWidth="1"/>
    <col min="10" max="10" width="13.125" style="553" customWidth="1"/>
    <col min="11" max="16384" width="9" style="553"/>
  </cols>
  <sheetData>
    <row r="1" spans="1:10" ht="14.25">
      <c r="D1" s="780" t="s">
        <v>1039</v>
      </c>
      <c r="E1" s="780"/>
      <c r="F1" s="780"/>
      <c r="G1" s="780"/>
      <c r="H1" s="780"/>
      <c r="I1" s="780"/>
      <c r="J1" s="780"/>
    </row>
    <row r="2" spans="1:10" ht="27">
      <c r="D2" s="554"/>
      <c r="E2" s="555"/>
      <c r="F2" s="556" t="s">
        <v>167</v>
      </c>
      <c r="G2" s="556" t="s">
        <v>169</v>
      </c>
      <c r="H2" s="557" t="s">
        <v>268</v>
      </c>
      <c r="I2" s="558" t="s">
        <v>195</v>
      </c>
      <c r="J2" s="559" t="s">
        <v>175</v>
      </c>
    </row>
    <row r="3" spans="1:10">
      <c r="D3" s="560"/>
      <c r="E3" s="561"/>
      <c r="F3" s="562" t="s">
        <v>197</v>
      </c>
      <c r="G3" s="562" t="s">
        <v>198</v>
      </c>
      <c r="H3" s="563" t="s">
        <v>199</v>
      </c>
      <c r="I3" s="563" t="s">
        <v>200</v>
      </c>
      <c r="J3" s="562" t="s">
        <v>201</v>
      </c>
    </row>
    <row r="4" spans="1:10">
      <c r="D4" s="564" t="s">
        <v>202</v>
      </c>
      <c r="E4" s="565"/>
      <c r="F4" s="566">
        <f>兵庫県!Q$44</f>
        <v>24.542559991210556</v>
      </c>
      <c r="G4" s="566">
        <f>兵庫県!Q$45</f>
        <v>21.367620672057924</v>
      </c>
      <c r="H4" s="566">
        <f>兵庫県!Q$46</f>
        <v>3.1749393191526316</v>
      </c>
      <c r="I4" s="566">
        <f>兵庫県!Q$47</f>
        <v>87.353391221683268</v>
      </c>
      <c r="J4" s="566">
        <f>兵庫県!Q$48</f>
        <v>84.178451902530639</v>
      </c>
    </row>
    <row r="5" spans="1:10">
      <c r="A5" s="553">
        <v>1</v>
      </c>
      <c r="B5" s="553" t="s">
        <v>1</v>
      </c>
      <c r="C5" s="553">
        <v>28100</v>
      </c>
      <c r="D5" s="567" t="s">
        <v>203</v>
      </c>
      <c r="E5" s="568" t="s">
        <v>0</v>
      </c>
      <c r="F5" s="566">
        <f>神戸市!P$43</f>
        <v>24.570087532869358</v>
      </c>
      <c r="G5" s="566">
        <f>神戸市!P$44</f>
        <v>21.367473980796554</v>
      </c>
      <c r="H5" s="566">
        <f>神戸市!P$45</f>
        <v>3.2026135520728047</v>
      </c>
      <c r="I5" s="566">
        <f>神戸市!P$46</f>
        <v>87.348552819486898</v>
      </c>
      <c r="J5" s="566">
        <f>神戸市!P$47</f>
        <v>84.145939267414093</v>
      </c>
    </row>
    <row r="6" spans="1:10">
      <c r="A6" s="553">
        <v>2</v>
      </c>
      <c r="B6" s="553" t="s">
        <v>5</v>
      </c>
      <c r="C6" s="553">
        <v>28202</v>
      </c>
      <c r="D6" s="569" t="s">
        <v>204</v>
      </c>
      <c r="E6" s="570" t="s">
        <v>4</v>
      </c>
      <c r="F6" s="571">
        <f>尼崎市!P$43</f>
        <v>23.96468651363147</v>
      </c>
      <c r="G6" s="571">
        <f>尼崎市!P$44</f>
        <v>20.487681872092679</v>
      </c>
      <c r="H6" s="571">
        <f>尼崎市!P$45</f>
        <v>3.477004641538791</v>
      </c>
      <c r="I6" s="571">
        <f>尼崎市!P$46</f>
        <v>86.606814571453924</v>
      </c>
      <c r="J6" s="571">
        <f>尼崎市!P$47</f>
        <v>83.129809929915126</v>
      </c>
    </row>
    <row r="7" spans="1:10">
      <c r="A7" s="553">
        <v>2</v>
      </c>
      <c r="B7" s="553" t="s">
        <v>5</v>
      </c>
      <c r="C7" s="553">
        <v>28204</v>
      </c>
      <c r="D7" s="572"/>
      <c r="E7" s="573" t="s">
        <v>8</v>
      </c>
      <c r="F7" s="574">
        <f>西宮市!P$43</f>
        <v>24.924973930404878</v>
      </c>
      <c r="G7" s="574">
        <f>西宮市!P$44</f>
        <v>22.084694418682396</v>
      </c>
      <c r="H7" s="574">
        <f>西宮市!P$45</f>
        <v>2.8402795117224819</v>
      </c>
      <c r="I7" s="574">
        <f>西宮市!P$46</f>
        <v>88.034779125930726</v>
      </c>
      <c r="J7" s="574">
        <f>西宮市!P$47</f>
        <v>85.19449961420824</v>
      </c>
    </row>
    <row r="8" spans="1:10">
      <c r="A8" s="553">
        <v>2</v>
      </c>
      <c r="B8" s="553" t="s">
        <v>5</v>
      </c>
      <c r="C8" s="553">
        <v>28206</v>
      </c>
      <c r="D8" s="575"/>
      <c r="E8" s="576" t="s">
        <v>11</v>
      </c>
      <c r="F8" s="577">
        <f>芦屋市!P$43</f>
        <v>25.605949659672579</v>
      </c>
      <c r="G8" s="577">
        <f>芦屋市!P$44</f>
        <v>22.53095012906601</v>
      </c>
      <c r="H8" s="577">
        <f>芦屋市!P$45</f>
        <v>3.0749995306065685</v>
      </c>
      <c r="I8" s="577">
        <f>芦屋市!P$46</f>
        <v>88.51279213290205</v>
      </c>
      <c r="J8" s="577">
        <f>芦屋市!P$47</f>
        <v>85.437792602295474</v>
      </c>
    </row>
    <row r="9" spans="1:10">
      <c r="A9" s="553">
        <v>3</v>
      </c>
      <c r="B9" s="553" t="s">
        <v>13</v>
      </c>
      <c r="C9" s="553">
        <v>28207</v>
      </c>
      <c r="D9" s="569" t="s">
        <v>205</v>
      </c>
      <c r="E9" s="570" t="s">
        <v>12</v>
      </c>
      <c r="F9" s="571">
        <f>伊丹市!P$43</f>
        <v>24.565293487543073</v>
      </c>
      <c r="G9" s="571">
        <f>伊丹市!P$44</f>
        <v>21.65430157423155</v>
      </c>
      <c r="H9" s="571">
        <f>伊丹市!P$45</f>
        <v>2.9109919133115234</v>
      </c>
      <c r="I9" s="571">
        <f>伊丹市!P$46</f>
        <v>87.312076913150975</v>
      </c>
      <c r="J9" s="571">
        <f>伊丹市!P$47</f>
        <v>84.401084999839455</v>
      </c>
    </row>
    <row r="10" spans="1:10">
      <c r="A10" s="553">
        <v>3</v>
      </c>
      <c r="B10" s="553" t="s">
        <v>13</v>
      </c>
      <c r="C10" s="553">
        <v>28214</v>
      </c>
      <c r="D10" s="572"/>
      <c r="E10" s="573" t="s">
        <v>22</v>
      </c>
      <c r="F10" s="574">
        <f>宝塚市!P$43</f>
        <v>25.333869077251016</v>
      </c>
      <c r="G10" s="574">
        <f>宝塚市!P$44</f>
        <v>21.905961313206738</v>
      </c>
      <c r="H10" s="574">
        <f>宝塚市!P$45</f>
        <v>3.4279077640442779</v>
      </c>
      <c r="I10" s="574">
        <f>宝塚市!P$46</f>
        <v>87.092483001226952</v>
      </c>
      <c r="J10" s="574">
        <f>宝塚市!P$47</f>
        <v>83.664575237182675</v>
      </c>
    </row>
    <row r="11" spans="1:10">
      <c r="A11" s="553">
        <v>3</v>
      </c>
      <c r="B11" s="553" t="s">
        <v>13</v>
      </c>
      <c r="C11" s="553">
        <v>28217</v>
      </c>
      <c r="D11" s="572"/>
      <c r="E11" s="573" t="s">
        <v>25</v>
      </c>
      <c r="F11" s="574">
        <f>川西市!P$43</f>
        <v>25.219974546760621</v>
      </c>
      <c r="G11" s="574">
        <f>川西市!P$44</f>
        <v>22.041195693140001</v>
      </c>
      <c r="H11" s="574">
        <f>川西市!P$45</f>
        <v>3.1787788536206207</v>
      </c>
      <c r="I11" s="574">
        <f>川西市!P$46</f>
        <v>87.696847502106223</v>
      </c>
      <c r="J11" s="574">
        <f>川西市!P$47</f>
        <v>84.51806864848561</v>
      </c>
    </row>
    <row r="12" spans="1:10">
      <c r="A12" s="553">
        <v>3</v>
      </c>
      <c r="B12" s="553" t="s">
        <v>13</v>
      </c>
      <c r="C12" s="553">
        <v>28219</v>
      </c>
      <c r="D12" s="572"/>
      <c r="E12" s="573" t="s">
        <v>27</v>
      </c>
      <c r="F12" s="574">
        <f>三田市!P$43</f>
        <v>25.275666068983206</v>
      </c>
      <c r="G12" s="574">
        <f>三田市!P$44</f>
        <v>22.153248996274154</v>
      </c>
      <c r="H12" s="574">
        <f>三田市!P$45</f>
        <v>3.1224170727090517</v>
      </c>
      <c r="I12" s="574">
        <f>三田市!P$46</f>
        <v>88.429340173465491</v>
      </c>
      <c r="J12" s="574">
        <f>三田市!P$47</f>
        <v>85.306923100756435</v>
      </c>
    </row>
    <row r="13" spans="1:10">
      <c r="A13" s="553">
        <v>3</v>
      </c>
      <c r="B13" s="553" t="s">
        <v>13</v>
      </c>
      <c r="C13" s="553">
        <v>28301</v>
      </c>
      <c r="D13" s="575"/>
      <c r="E13" s="576" t="s">
        <v>39</v>
      </c>
      <c r="F13" s="577">
        <f>猪名川町!P$43</f>
        <v>26.384659232972808</v>
      </c>
      <c r="G13" s="577">
        <f>猪名川町!P$44</f>
        <v>23.256341111386295</v>
      </c>
      <c r="H13" s="577">
        <f>猪名川町!P$45</f>
        <v>3.1283181215865135</v>
      </c>
      <c r="I13" s="577">
        <f>猪名川町!P$46</f>
        <v>89.691596792721967</v>
      </c>
      <c r="J13" s="577">
        <f>猪名川町!P$47</f>
        <v>86.56327867113545</v>
      </c>
    </row>
    <row r="14" spans="1:10">
      <c r="A14" s="553">
        <v>4</v>
      </c>
      <c r="B14" s="553" t="s">
        <v>7</v>
      </c>
      <c r="C14" s="553">
        <v>28203</v>
      </c>
      <c r="D14" s="569" t="s">
        <v>206</v>
      </c>
      <c r="E14" s="570" t="s">
        <v>6</v>
      </c>
      <c r="F14" s="571">
        <f>明石市!P$43</f>
        <v>24.358432448280354</v>
      </c>
      <c r="G14" s="571">
        <f>明石市!P$44</f>
        <v>21.227347867946769</v>
      </c>
      <c r="H14" s="571">
        <f>明石市!P$45</f>
        <v>3.1310845803335852</v>
      </c>
      <c r="I14" s="571">
        <f>明石市!P$46</f>
        <v>86.840862803912501</v>
      </c>
      <c r="J14" s="571">
        <f>明石市!P$47</f>
        <v>83.709778223578923</v>
      </c>
    </row>
    <row r="15" spans="1:10">
      <c r="A15" s="553">
        <v>4</v>
      </c>
      <c r="B15" s="553" t="s">
        <v>7</v>
      </c>
      <c r="C15" s="553">
        <v>28210</v>
      </c>
      <c r="D15" s="572"/>
      <c r="E15" s="573" t="s">
        <v>18</v>
      </c>
      <c r="F15" s="574">
        <f>加古川市!P$43</f>
        <v>24.077449964981398</v>
      </c>
      <c r="G15" s="574">
        <f>加古川市!P$44</f>
        <v>21.218073274981609</v>
      </c>
      <c r="H15" s="574">
        <f>加古川市!P$45</f>
        <v>2.8593766899997881</v>
      </c>
      <c r="I15" s="574">
        <f>加古川市!P$46</f>
        <v>86.7314278266293</v>
      </c>
      <c r="J15" s="574">
        <f>加古川市!P$47</f>
        <v>83.872051136629509</v>
      </c>
    </row>
    <row r="16" spans="1:10">
      <c r="A16" s="553">
        <v>4</v>
      </c>
      <c r="B16" s="553" t="s">
        <v>7</v>
      </c>
      <c r="C16" s="553">
        <v>28216</v>
      </c>
      <c r="D16" s="572"/>
      <c r="E16" s="573" t="s">
        <v>24</v>
      </c>
      <c r="F16" s="574">
        <f>高砂市!P$43</f>
        <v>23.838684965057727</v>
      </c>
      <c r="G16" s="574">
        <f>高砂市!P$44</f>
        <v>20.979748007572287</v>
      </c>
      <c r="H16" s="574">
        <f>高砂市!P$45</f>
        <v>2.8589369574854402</v>
      </c>
      <c r="I16" s="574">
        <f>高砂市!P$46</f>
        <v>86.139992444420898</v>
      </c>
      <c r="J16" s="574">
        <f>高砂市!P$47</f>
        <v>83.281055486935458</v>
      </c>
    </row>
    <row r="17" spans="1:10">
      <c r="A17" s="553">
        <v>4</v>
      </c>
      <c r="B17" s="553" t="s">
        <v>7</v>
      </c>
      <c r="C17" s="553">
        <v>28381</v>
      </c>
      <c r="D17" s="572"/>
      <c r="E17" s="573" t="s">
        <v>41</v>
      </c>
      <c r="F17" s="574">
        <f>稲美町!P$43</f>
        <v>23.593655503834373</v>
      </c>
      <c r="G17" s="574">
        <f>稲美町!P$44</f>
        <v>21.285704099348532</v>
      </c>
      <c r="H17" s="574">
        <f>稲美町!P$45</f>
        <v>2.3079514044858414</v>
      </c>
      <c r="I17" s="574">
        <f>稲美町!P$46</f>
        <v>87.291993942791649</v>
      </c>
      <c r="J17" s="574">
        <f>稲美町!P$47</f>
        <v>84.9840425383058</v>
      </c>
    </row>
    <row r="18" spans="1:10">
      <c r="A18" s="553">
        <v>4</v>
      </c>
      <c r="B18" s="553" t="s">
        <v>7</v>
      </c>
      <c r="C18" s="553">
        <v>28382</v>
      </c>
      <c r="D18" s="575"/>
      <c r="E18" s="576" t="s">
        <v>42</v>
      </c>
      <c r="F18" s="577">
        <f>播磨町!P$43</f>
        <v>24.038352054762704</v>
      </c>
      <c r="G18" s="577">
        <f>播磨町!P$44</f>
        <v>20.86222094134131</v>
      </c>
      <c r="H18" s="577">
        <f>播磨町!P$45</f>
        <v>3.1761311134213948</v>
      </c>
      <c r="I18" s="577">
        <f>播磨町!P$46</f>
        <v>87.309323777362579</v>
      </c>
      <c r="J18" s="577">
        <f>播磨町!P$47</f>
        <v>84.133192663941188</v>
      </c>
    </row>
    <row r="19" spans="1:10">
      <c r="A19" s="553">
        <v>5</v>
      </c>
      <c r="B19" s="553" t="s">
        <v>21</v>
      </c>
      <c r="C19" s="553">
        <v>28213</v>
      </c>
      <c r="D19" s="569" t="s">
        <v>207</v>
      </c>
      <c r="E19" s="570" t="s">
        <v>20</v>
      </c>
      <c r="F19" s="571">
        <f>西脇市!P$43</f>
        <v>24.767007500388864</v>
      </c>
      <c r="G19" s="571">
        <f>西脇市!P$44</f>
        <v>21.180224406563674</v>
      </c>
      <c r="H19" s="571">
        <f>西脇市!P$45</f>
        <v>3.5867830938251899</v>
      </c>
      <c r="I19" s="571">
        <f>西脇市!P$46</f>
        <v>87.756986236301898</v>
      </c>
      <c r="J19" s="571">
        <f>西脇市!P$47</f>
        <v>84.170203142476709</v>
      </c>
    </row>
    <row r="20" spans="1:10">
      <c r="A20" s="553">
        <v>5</v>
      </c>
      <c r="B20" s="553" t="s">
        <v>21</v>
      </c>
      <c r="C20" s="553">
        <v>28215</v>
      </c>
      <c r="D20" s="572"/>
      <c r="E20" s="573" t="s">
        <v>23</v>
      </c>
      <c r="F20" s="574">
        <f>三木市!P$43</f>
        <v>25.301836711076881</v>
      </c>
      <c r="G20" s="574">
        <f>三木市!P$44</f>
        <v>21.886781547644912</v>
      </c>
      <c r="H20" s="574">
        <f>三木市!P$45</f>
        <v>3.415055163431969</v>
      </c>
      <c r="I20" s="574">
        <f>三木市!P$46</f>
        <v>88.335272767022346</v>
      </c>
      <c r="J20" s="574">
        <f>三木市!P$47</f>
        <v>84.920217603590373</v>
      </c>
    </row>
    <row r="21" spans="1:10">
      <c r="A21" s="553">
        <v>5</v>
      </c>
      <c r="B21" s="553" t="s">
        <v>21</v>
      </c>
      <c r="C21" s="553">
        <v>28218</v>
      </c>
      <c r="D21" s="572"/>
      <c r="E21" s="573" t="s">
        <v>26</v>
      </c>
      <c r="F21" s="574">
        <f>小野市!P$43</f>
        <v>24.03907036818898</v>
      </c>
      <c r="G21" s="574">
        <f>小野市!P$44</f>
        <v>20.477149984280814</v>
      </c>
      <c r="H21" s="574">
        <f>小野市!P$45</f>
        <v>3.5619203839081663</v>
      </c>
      <c r="I21" s="574">
        <f>小野市!P$46</f>
        <v>87.324383277599452</v>
      </c>
      <c r="J21" s="574">
        <f>小野市!P$47</f>
        <v>83.762462893691293</v>
      </c>
    </row>
    <row r="22" spans="1:10">
      <c r="A22" s="553">
        <v>5</v>
      </c>
      <c r="B22" s="553" t="s">
        <v>21</v>
      </c>
      <c r="C22" s="553">
        <v>28220</v>
      </c>
      <c r="D22" s="572"/>
      <c r="E22" s="573" t="s">
        <v>28</v>
      </c>
      <c r="F22" s="574">
        <f>加西市!P$43</f>
        <v>24.604505576495569</v>
      </c>
      <c r="G22" s="574">
        <f>加西市!P$44</f>
        <v>20.88907490168188</v>
      </c>
      <c r="H22" s="574">
        <f>加西市!P$45</f>
        <v>3.7154306748136889</v>
      </c>
      <c r="I22" s="574">
        <f>加西市!P$46</f>
        <v>87.567966911701873</v>
      </c>
      <c r="J22" s="574">
        <f>加西市!P$47</f>
        <v>83.852536236888184</v>
      </c>
    </row>
    <row r="23" spans="1:10">
      <c r="A23" s="553">
        <v>5</v>
      </c>
      <c r="B23" s="553" t="s">
        <v>21</v>
      </c>
      <c r="C23" s="553">
        <v>28228</v>
      </c>
      <c r="D23" s="572"/>
      <c r="E23" s="573" t="s">
        <v>37</v>
      </c>
      <c r="F23" s="574">
        <f>加東市!P$43</f>
        <v>24.886025658679831</v>
      </c>
      <c r="G23" s="574">
        <f>加東市!P$44</f>
        <v>18.682477307639967</v>
      </c>
      <c r="H23" s="574">
        <f>加東市!P$45</f>
        <v>6.2035483510398635</v>
      </c>
      <c r="I23" s="574">
        <f>加東市!P$46</f>
        <v>87.826272788214652</v>
      </c>
      <c r="J23" s="574">
        <f>加東市!P$47</f>
        <v>81.622724437174782</v>
      </c>
    </row>
    <row r="24" spans="1:10">
      <c r="A24" s="553">
        <v>5</v>
      </c>
      <c r="B24" s="553" t="s">
        <v>21</v>
      </c>
      <c r="C24" s="553">
        <v>28365</v>
      </c>
      <c r="D24" s="575"/>
      <c r="E24" s="576" t="s">
        <v>40</v>
      </c>
      <c r="F24" s="577">
        <f>多可町!P$43</f>
        <v>25.014531939351812</v>
      </c>
      <c r="G24" s="577">
        <f>多可町!P$44</f>
        <v>17.878872520507571</v>
      </c>
      <c r="H24" s="577">
        <f>多可町!P$45</f>
        <v>7.1356594188442415</v>
      </c>
      <c r="I24" s="577">
        <f>多可町!P$46</f>
        <v>88.146290619080602</v>
      </c>
      <c r="J24" s="577">
        <f>多可町!P$47</f>
        <v>81.010631200236361</v>
      </c>
    </row>
    <row r="25" spans="1:10">
      <c r="A25" s="553">
        <v>6</v>
      </c>
      <c r="B25" s="553" t="s">
        <v>3</v>
      </c>
      <c r="C25" s="553">
        <v>28201</v>
      </c>
      <c r="D25" s="569" t="s">
        <v>208</v>
      </c>
      <c r="E25" s="570" t="s">
        <v>2</v>
      </c>
      <c r="F25" s="571">
        <f>姫路市!P$43</f>
        <v>24.077835633572651</v>
      </c>
      <c r="G25" s="571">
        <f>姫路市!P$44</f>
        <v>19.125592869456671</v>
      </c>
      <c r="H25" s="571">
        <f>姫路市!P$45</f>
        <v>4.9522427641159794</v>
      </c>
      <c r="I25" s="571">
        <f>姫路市!P$46</f>
        <v>84.944411084431152</v>
      </c>
      <c r="J25" s="571">
        <f>姫路市!P$47</f>
        <v>79.992168320315173</v>
      </c>
    </row>
    <row r="26" spans="1:10">
      <c r="A26" s="553">
        <v>6</v>
      </c>
      <c r="B26" s="553" t="s">
        <v>3</v>
      </c>
      <c r="C26" s="553">
        <v>28442</v>
      </c>
      <c r="D26" s="572"/>
      <c r="E26" s="573" t="s">
        <v>43</v>
      </c>
      <c r="F26" s="574">
        <f>市川町!P$43</f>
        <v>23.75103758565356</v>
      </c>
      <c r="G26" s="574">
        <f>市川町!P$44</f>
        <v>17.721819015682506</v>
      </c>
      <c r="H26" s="574">
        <f>市川町!P$45</f>
        <v>6.0292185699710537</v>
      </c>
      <c r="I26" s="574">
        <f>市川町!P$46</f>
        <v>86.840896226993692</v>
      </c>
      <c r="J26" s="574">
        <f>市川町!P$47</f>
        <v>80.811677657022642</v>
      </c>
    </row>
    <row r="27" spans="1:10">
      <c r="A27" s="553">
        <v>6</v>
      </c>
      <c r="B27" s="553" t="s">
        <v>3</v>
      </c>
      <c r="C27" s="553">
        <v>28443</v>
      </c>
      <c r="D27" s="572"/>
      <c r="E27" s="573" t="s">
        <v>44</v>
      </c>
      <c r="F27" s="574">
        <f>福崎町!P$43</f>
        <v>25.565967202640046</v>
      </c>
      <c r="G27" s="574">
        <f>福崎町!P$44</f>
        <v>18.709092557154076</v>
      </c>
      <c r="H27" s="574">
        <f>福崎町!P$45</f>
        <v>6.8568746454859699</v>
      </c>
      <c r="I27" s="574">
        <f>福崎町!P$46</f>
        <v>88.747966388022803</v>
      </c>
      <c r="J27" s="574">
        <f>福崎町!P$47</f>
        <v>81.89109174253683</v>
      </c>
    </row>
    <row r="28" spans="1:10">
      <c r="A28" s="553">
        <v>6</v>
      </c>
      <c r="B28" s="553" t="s">
        <v>3</v>
      </c>
      <c r="C28" s="553">
        <v>28446</v>
      </c>
      <c r="D28" s="575"/>
      <c r="E28" s="576" t="s">
        <v>45</v>
      </c>
      <c r="F28" s="577">
        <f>神河町!P$43</f>
        <v>25.72254930530314</v>
      </c>
      <c r="G28" s="577">
        <f>神河町!P$44</f>
        <v>17.373467846122939</v>
      </c>
      <c r="H28" s="577">
        <f>神河町!P$45</f>
        <v>8.3490814591802014</v>
      </c>
      <c r="I28" s="577">
        <f>神河町!P$46</f>
        <v>89.888069363411461</v>
      </c>
      <c r="J28" s="577">
        <f>神河町!P$47</f>
        <v>81.538987904231263</v>
      </c>
    </row>
    <row r="29" spans="1:10">
      <c r="A29" s="553">
        <v>7</v>
      </c>
      <c r="B29" s="553" t="s">
        <v>15</v>
      </c>
      <c r="C29" s="553">
        <v>28208</v>
      </c>
      <c r="D29" s="569" t="s">
        <v>209</v>
      </c>
      <c r="E29" s="570" t="s">
        <v>14</v>
      </c>
      <c r="F29" s="571">
        <f>相生市!P$43</f>
        <v>24.43090635462255</v>
      </c>
      <c r="G29" s="571">
        <f>相生市!P$44</f>
        <v>19.220609614461619</v>
      </c>
      <c r="H29" s="571">
        <f>相生市!P$45</f>
        <v>5.2102967401609313</v>
      </c>
      <c r="I29" s="571">
        <f>相生市!P$46</f>
        <v>87.29904226689402</v>
      </c>
      <c r="J29" s="571">
        <f>相生市!P$47</f>
        <v>82.088745526733092</v>
      </c>
    </row>
    <row r="30" spans="1:10">
      <c r="A30" s="553">
        <v>7</v>
      </c>
      <c r="B30" s="553" t="s">
        <v>15</v>
      </c>
      <c r="C30" s="553">
        <v>28212</v>
      </c>
      <c r="D30" s="572"/>
      <c r="E30" s="573" t="s">
        <v>19</v>
      </c>
      <c r="F30" s="574">
        <f>赤穂市!P$43</f>
        <v>24.891216226963991</v>
      </c>
      <c r="G30" s="574">
        <f>赤穂市!P$44</f>
        <v>18.749995423444638</v>
      </c>
      <c r="H30" s="574">
        <f>赤穂市!P$45</f>
        <v>6.141220803519353</v>
      </c>
      <c r="I30" s="574">
        <f>赤穂市!P$46</f>
        <v>87.782461311617553</v>
      </c>
      <c r="J30" s="574">
        <f>赤穂市!P$47</f>
        <v>81.641240508098207</v>
      </c>
    </row>
    <row r="31" spans="1:10">
      <c r="A31" s="553">
        <v>7</v>
      </c>
      <c r="B31" s="553" t="s">
        <v>15</v>
      </c>
      <c r="C31" s="553">
        <v>28227</v>
      </c>
      <c r="D31" s="572"/>
      <c r="E31" s="573" t="s">
        <v>36</v>
      </c>
      <c r="F31" s="574">
        <f>宍粟市!P$43</f>
        <v>23.795274835875883</v>
      </c>
      <c r="G31" s="574">
        <f>宍粟市!P$44</f>
        <v>20.071499466738839</v>
      </c>
      <c r="H31" s="574">
        <f>宍粟市!P$45</f>
        <v>3.7237753691370443</v>
      </c>
      <c r="I31" s="574">
        <f>宍粟市!P$46</f>
        <v>86.531755034309384</v>
      </c>
      <c r="J31" s="574">
        <f>宍粟市!P$47</f>
        <v>82.80797966517234</v>
      </c>
    </row>
    <row r="32" spans="1:10">
      <c r="A32" s="553">
        <v>7</v>
      </c>
      <c r="B32" s="553" t="s">
        <v>15</v>
      </c>
      <c r="C32" s="553">
        <v>28229</v>
      </c>
      <c r="D32" s="572"/>
      <c r="E32" s="573" t="s">
        <v>38</v>
      </c>
      <c r="F32" s="574">
        <f>たつの市!P$43</f>
        <v>23.736506490441343</v>
      </c>
      <c r="G32" s="574">
        <f>たつの市!P$44</f>
        <v>20.447159942390645</v>
      </c>
      <c r="H32" s="574">
        <f>たつの市!P$45</f>
        <v>3.2893465480506983</v>
      </c>
      <c r="I32" s="574">
        <f>たつの市!P$46</f>
        <v>86.601106765650641</v>
      </c>
      <c r="J32" s="574">
        <f>たつの市!P$47</f>
        <v>83.311760217599939</v>
      </c>
    </row>
    <row r="33" spans="1:10">
      <c r="A33" s="553">
        <v>7</v>
      </c>
      <c r="B33" s="553" t="s">
        <v>15</v>
      </c>
      <c r="C33" s="553">
        <v>28464</v>
      </c>
      <c r="D33" s="572"/>
      <c r="E33" s="573" t="s">
        <v>46</v>
      </c>
      <c r="F33" s="574">
        <f>太子町!P$43</f>
        <v>26.078667766524557</v>
      </c>
      <c r="G33" s="574">
        <f>太子町!P$44</f>
        <v>22.114159237685517</v>
      </c>
      <c r="H33" s="574">
        <f>太子町!P$45</f>
        <v>3.9645085288390405</v>
      </c>
      <c r="I33" s="574">
        <f>太子町!P$46</f>
        <v>89.877715673152437</v>
      </c>
      <c r="J33" s="574">
        <f>太子町!P$47</f>
        <v>85.91320714431339</v>
      </c>
    </row>
    <row r="34" spans="1:10">
      <c r="A34" s="553">
        <v>7</v>
      </c>
      <c r="B34" s="553" t="s">
        <v>15</v>
      </c>
      <c r="C34" s="553">
        <v>28481</v>
      </c>
      <c r="D34" s="572"/>
      <c r="E34" s="573" t="s">
        <v>47</v>
      </c>
      <c r="F34" s="574">
        <f>上郡町!P$43</f>
        <v>24.171160617336575</v>
      </c>
      <c r="G34" s="574">
        <f>上郡町!P$44</f>
        <v>20.545862984503898</v>
      </c>
      <c r="H34" s="574">
        <f>上郡町!P$45</f>
        <v>3.6252976328326767</v>
      </c>
      <c r="I34" s="574">
        <f>上郡町!P$46</f>
        <v>86.318911297705654</v>
      </c>
      <c r="J34" s="574">
        <f>上郡町!P$47</f>
        <v>82.69361366487297</v>
      </c>
    </row>
    <row r="35" spans="1:10">
      <c r="A35" s="553">
        <v>7</v>
      </c>
      <c r="B35" s="553" t="s">
        <v>15</v>
      </c>
      <c r="C35" s="553">
        <v>28501</v>
      </c>
      <c r="D35" s="575"/>
      <c r="E35" s="576" t="s">
        <v>48</v>
      </c>
      <c r="F35" s="577">
        <f>佐用町!P$43</f>
        <v>25.615198303682078</v>
      </c>
      <c r="G35" s="577">
        <f>佐用町!P$44</f>
        <v>21.657468203139462</v>
      </c>
      <c r="H35" s="577">
        <f>佐用町!P$45</f>
        <v>3.9577301005426158</v>
      </c>
      <c r="I35" s="577">
        <f>佐用町!P$46</f>
        <v>87.413167012874709</v>
      </c>
      <c r="J35" s="577">
        <f>佐用町!P$47</f>
        <v>83.45543691233209</v>
      </c>
    </row>
    <row r="36" spans="1:10">
      <c r="A36" s="553">
        <v>8</v>
      </c>
      <c r="B36" s="553" t="s">
        <v>17</v>
      </c>
      <c r="C36" s="553">
        <v>28209</v>
      </c>
      <c r="D36" s="569" t="s">
        <v>210</v>
      </c>
      <c r="E36" s="570" t="s">
        <v>16</v>
      </c>
      <c r="F36" s="571">
        <f>豊岡市!P$43</f>
        <v>24.540355925600558</v>
      </c>
      <c r="G36" s="571">
        <f>豊岡市!P$44</f>
        <v>21.69333535845481</v>
      </c>
      <c r="H36" s="571">
        <f>豊岡市!P$45</f>
        <v>2.8470205671457478</v>
      </c>
      <c r="I36" s="571">
        <f>豊岡市!P$46</f>
        <v>87.155433459125177</v>
      </c>
      <c r="J36" s="571">
        <f>豊岡市!P$47</f>
        <v>84.30841289197943</v>
      </c>
    </row>
    <row r="37" spans="1:10">
      <c r="A37" s="553">
        <v>8</v>
      </c>
      <c r="B37" s="553" t="s">
        <v>17</v>
      </c>
      <c r="C37" s="553">
        <v>28222</v>
      </c>
      <c r="D37" s="572"/>
      <c r="E37" s="573" t="s">
        <v>31</v>
      </c>
      <c r="F37" s="574">
        <f>養父市!P$43</f>
        <v>25.044195785962255</v>
      </c>
      <c r="G37" s="574">
        <f>養父市!P$44</f>
        <v>21.204333703769745</v>
      </c>
      <c r="H37" s="574">
        <f>養父市!P$45</f>
        <v>3.8398620821925107</v>
      </c>
      <c r="I37" s="574">
        <f>養父市!P$46</f>
        <v>88.479587611252398</v>
      </c>
      <c r="J37" s="574">
        <f>養父市!P$47</f>
        <v>84.639725529059888</v>
      </c>
    </row>
    <row r="38" spans="1:10">
      <c r="A38" s="553">
        <v>8</v>
      </c>
      <c r="B38" s="553" t="s">
        <v>17</v>
      </c>
      <c r="C38" s="553">
        <v>28225</v>
      </c>
      <c r="D38" s="572"/>
      <c r="E38" s="573" t="s">
        <v>34</v>
      </c>
      <c r="F38" s="574">
        <f>朝来市!P$43</f>
        <v>24.181713139116582</v>
      </c>
      <c r="G38" s="574">
        <f>朝来市!P$44</f>
        <v>21.421555278286682</v>
      </c>
      <c r="H38" s="574">
        <f>朝来市!P$45</f>
        <v>2.7601578608298993</v>
      </c>
      <c r="I38" s="574">
        <f>朝来市!P$46</f>
        <v>87.412072457761724</v>
      </c>
      <c r="J38" s="574">
        <f>朝来市!P$47</f>
        <v>84.651914596931817</v>
      </c>
    </row>
    <row r="39" spans="1:10">
      <c r="A39" s="553">
        <v>8</v>
      </c>
      <c r="B39" s="553" t="s">
        <v>17</v>
      </c>
      <c r="C39" s="553">
        <v>28585</v>
      </c>
      <c r="D39" s="572"/>
      <c r="E39" s="573" t="s">
        <v>49</v>
      </c>
      <c r="F39" s="574">
        <f>香美町!P$43</f>
        <v>24.973488023763476</v>
      </c>
      <c r="G39" s="574">
        <f>香美町!P$44</f>
        <v>22.201472216289805</v>
      </c>
      <c r="H39" s="574">
        <f>香美町!P$45</f>
        <v>2.7720158074736716</v>
      </c>
      <c r="I39" s="574">
        <f>香美町!P$46</f>
        <v>88.148130981306096</v>
      </c>
      <c r="J39" s="574">
        <f>香美町!P$47</f>
        <v>85.376115173832432</v>
      </c>
    </row>
    <row r="40" spans="1:10">
      <c r="A40" s="553">
        <v>8</v>
      </c>
      <c r="B40" s="553" t="s">
        <v>17</v>
      </c>
      <c r="C40" s="553">
        <v>28586</v>
      </c>
      <c r="D40" s="575"/>
      <c r="E40" s="576" t="s">
        <v>50</v>
      </c>
      <c r="F40" s="577">
        <f>新温泉町!P$43</f>
        <v>25.797307097483504</v>
      </c>
      <c r="G40" s="577">
        <f>新温泉町!P$44</f>
        <v>22.923952189602574</v>
      </c>
      <c r="H40" s="577">
        <f>新温泉町!P$45</f>
        <v>2.8733549078809304</v>
      </c>
      <c r="I40" s="577">
        <f>新温泉町!P$46</f>
        <v>87.628473366128375</v>
      </c>
      <c r="J40" s="577">
        <f>新温泉町!P$47</f>
        <v>84.755118458247438</v>
      </c>
    </row>
    <row r="41" spans="1:10">
      <c r="A41" s="553">
        <v>9</v>
      </c>
      <c r="B41" s="553" t="s">
        <v>30</v>
      </c>
      <c r="C41" s="553">
        <v>28221</v>
      </c>
      <c r="D41" s="569" t="s">
        <v>211</v>
      </c>
      <c r="E41" s="570" t="s">
        <v>29</v>
      </c>
      <c r="F41" s="571">
        <f>篠山市!P$43</f>
        <v>25.061235317263748</v>
      </c>
      <c r="G41" s="571">
        <f>篠山市!P$44</f>
        <v>21.846138171610797</v>
      </c>
      <c r="H41" s="571">
        <f>篠山市!P$45</f>
        <v>3.2150971456529511</v>
      </c>
      <c r="I41" s="571">
        <f>篠山市!P$46</f>
        <v>87.48996938808564</v>
      </c>
      <c r="J41" s="571">
        <f>篠山市!P$47</f>
        <v>84.274872242432693</v>
      </c>
    </row>
    <row r="42" spans="1:10">
      <c r="A42" s="553">
        <v>9</v>
      </c>
      <c r="B42" s="553" t="s">
        <v>30</v>
      </c>
      <c r="C42" s="553">
        <v>28223</v>
      </c>
      <c r="D42" s="575"/>
      <c r="E42" s="576" t="s">
        <v>32</v>
      </c>
      <c r="F42" s="577">
        <f>丹波市!P$43</f>
        <v>24.878751583424105</v>
      </c>
      <c r="G42" s="577">
        <f>丹波市!P$44</f>
        <v>21.606922620378334</v>
      </c>
      <c r="H42" s="577">
        <f>丹波市!P$45</f>
        <v>3.2718289630457704</v>
      </c>
      <c r="I42" s="577">
        <f>丹波市!P$46</f>
        <v>86.942708700212719</v>
      </c>
      <c r="J42" s="577">
        <f>丹波市!P$47</f>
        <v>83.670879737166956</v>
      </c>
    </row>
    <row r="43" spans="1:10">
      <c r="A43" s="553">
        <v>10</v>
      </c>
      <c r="B43" s="553" t="s">
        <v>10</v>
      </c>
      <c r="C43" s="553">
        <v>28205</v>
      </c>
      <c r="D43" s="569" t="s">
        <v>212</v>
      </c>
      <c r="E43" s="570" t="s">
        <v>9</v>
      </c>
      <c r="F43" s="571">
        <f>洲本市!P$43</f>
        <v>23.599921043256867</v>
      </c>
      <c r="G43" s="571">
        <f>洲本市!P$44</f>
        <v>20.477549971766312</v>
      </c>
      <c r="H43" s="571">
        <f>洲本市!P$45</f>
        <v>3.122371071490555</v>
      </c>
      <c r="I43" s="571">
        <f>洲本市!P$46</f>
        <v>85.434071117219688</v>
      </c>
      <c r="J43" s="571">
        <f>洲本市!P$47</f>
        <v>82.31170004572914</v>
      </c>
    </row>
    <row r="44" spans="1:10">
      <c r="A44" s="553">
        <v>10</v>
      </c>
      <c r="B44" s="553" t="s">
        <v>10</v>
      </c>
      <c r="C44" s="553">
        <v>28224</v>
      </c>
      <c r="D44" s="572"/>
      <c r="E44" s="573" t="s">
        <v>33</v>
      </c>
      <c r="F44" s="574">
        <f>南あわじ市!P$43</f>
        <v>24.374008424415148</v>
      </c>
      <c r="G44" s="574">
        <f>南あわじ市!P$44</f>
        <v>21.346036071988532</v>
      </c>
      <c r="H44" s="574">
        <f>南あわじ市!P$45</f>
        <v>3.027972352426616</v>
      </c>
      <c r="I44" s="574">
        <f>南あわじ市!P$46</f>
        <v>87.263012124966238</v>
      </c>
      <c r="J44" s="574">
        <f>南あわじ市!P$47</f>
        <v>84.235039772539622</v>
      </c>
    </row>
    <row r="45" spans="1:10">
      <c r="A45" s="553">
        <v>10</v>
      </c>
      <c r="B45" s="553" t="s">
        <v>10</v>
      </c>
      <c r="C45" s="553">
        <v>28226</v>
      </c>
      <c r="D45" s="575"/>
      <c r="E45" s="576" t="s">
        <v>35</v>
      </c>
      <c r="F45" s="577">
        <f>淡路市!P$43</f>
        <v>24.578819960722502</v>
      </c>
      <c r="G45" s="577">
        <f>淡路市!P$44</f>
        <v>21.767329711922528</v>
      </c>
      <c r="H45" s="577">
        <f>淡路市!P$45</f>
        <v>2.8114902487999736</v>
      </c>
      <c r="I45" s="577">
        <f>淡路市!P$46</f>
        <v>86.543352661907377</v>
      </c>
      <c r="J45" s="577">
        <f>淡路市!P$47</f>
        <v>83.731862413107407</v>
      </c>
    </row>
    <row r="46" spans="1:10">
      <c r="D46" s="578" t="s">
        <v>821</v>
      </c>
      <c r="E46" s="579"/>
      <c r="F46" s="571">
        <f>神戸市!P$43</f>
        <v>24.570087532869358</v>
      </c>
      <c r="G46" s="571">
        <f>神戸市!P$44</f>
        <v>21.367473980796554</v>
      </c>
      <c r="H46" s="571">
        <f>神戸市!P$45</f>
        <v>3.2026135520728047</v>
      </c>
      <c r="I46" s="571">
        <f>神戸市!P$46</f>
        <v>87.348552819486898</v>
      </c>
      <c r="J46" s="571">
        <f>神戸市!P$47</f>
        <v>84.145939267414093</v>
      </c>
    </row>
    <row r="47" spans="1:10">
      <c r="D47" s="580" t="s">
        <v>186</v>
      </c>
      <c r="E47" s="581"/>
      <c r="F47" s="574">
        <f>阪神南!P$43</f>
        <v>24.536643986738145</v>
      </c>
      <c r="G47" s="574">
        <f>阪神南!P$44</f>
        <v>21.364652532659573</v>
      </c>
      <c r="H47" s="574">
        <f>阪神南!P$45</f>
        <v>3.1719914540785723</v>
      </c>
      <c r="I47" s="574">
        <f>阪神南!P$46</f>
        <v>87.445997693016125</v>
      </c>
      <c r="J47" s="574">
        <f>阪神南!P$47</f>
        <v>84.274006238937545</v>
      </c>
    </row>
    <row r="48" spans="1:10">
      <c r="D48" s="580" t="s">
        <v>187</v>
      </c>
      <c r="E48" s="581"/>
      <c r="F48" s="574">
        <f>阪神北!P$43</f>
        <v>25.159132935672336</v>
      </c>
      <c r="G48" s="574">
        <f>阪神北!P$44</f>
        <v>21.974945547940351</v>
      </c>
      <c r="H48" s="574">
        <f>阪神北!P$45</f>
        <v>3.1841873877319848</v>
      </c>
      <c r="I48" s="574">
        <f>阪神北!P$46</f>
        <v>88.053566222311701</v>
      </c>
      <c r="J48" s="574">
        <f>阪神北!P$47</f>
        <v>84.86937883457972</v>
      </c>
    </row>
    <row r="49" spans="4:10">
      <c r="D49" s="580" t="s">
        <v>188</v>
      </c>
      <c r="E49" s="581"/>
      <c r="F49" s="574">
        <f>東播磨!P$43</f>
        <v>24.122759252171342</v>
      </c>
      <c r="G49" s="574">
        <f>東播磨!P$44</f>
        <v>21.167977279377823</v>
      </c>
      <c r="H49" s="574">
        <f>東播磨!P$45</f>
        <v>2.9547819727935192</v>
      </c>
      <c r="I49" s="574">
        <f>東播磨!P$46</f>
        <v>86.865422179791352</v>
      </c>
      <c r="J49" s="574">
        <f>東播磨!P$47</f>
        <v>83.91064020699784</v>
      </c>
    </row>
    <row r="50" spans="4:10">
      <c r="D50" s="580" t="s">
        <v>189</v>
      </c>
      <c r="E50" s="581"/>
      <c r="F50" s="574">
        <f>北播磨!P$43</f>
        <v>24.822182186966362</v>
      </c>
      <c r="G50" s="574">
        <f>北播磨!P$44</f>
        <v>20.875539417475736</v>
      </c>
      <c r="H50" s="574">
        <f>北播磨!P$45</f>
        <v>3.9466427694906265</v>
      </c>
      <c r="I50" s="574">
        <f>北播磨!P$46</f>
        <v>87.87706595419904</v>
      </c>
      <c r="J50" s="574">
        <f>北播磨!P$47</f>
        <v>83.930423184708417</v>
      </c>
    </row>
    <row r="51" spans="4:10">
      <c r="D51" s="580" t="s">
        <v>190</v>
      </c>
      <c r="E51" s="581"/>
      <c r="F51" s="574">
        <f>中播磨!P$43</f>
        <v>24.161482098456371</v>
      </c>
      <c r="G51" s="574">
        <f>中播磨!P$44</f>
        <v>19.046413753554919</v>
      </c>
      <c r="H51" s="574">
        <f>中播磨!P$45</f>
        <v>5.1150683449014522</v>
      </c>
      <c r="I51" s="574">
        <f>中播磨!P$46</f>
        <v>86.478363080899825</v>
      </c>
      <c r="J51" s="574">
        <f>中播磨!P$47</f>
        <v>81.36329473599838</v>
      </c>
    </row>
    <row r="52" spans="4:10">
      <c r="D52" s="580" t="s">
        <v>191</v>
      </c>
      <c r="E52" s="581"/>
      <c r="F52" s="574">
        <f>西播磨!P$43</f>
        <v>24.287999895677981</v>
      </c>
      <c r="G52" s="574">
        <f>西播磨!P$44</f>
        <v>20.340498900905875</v>
      </c>
      <c r="H52" s="574">
        <f>西播磨!P$45</f>
        <v>3.9475009947721063</v>
      </c>
      <c r="I52" s="574">
        <f>西播磨!P$46</f>
        <v>87.079965413071605</v>
      </c>
      <c r="J52" s="574">
        <f>西播磨!P$47</f>
        <v>83.132464418299492</v>
      </c>
    </row>
    <row r="53" spans="4:10">
      <c r="D53" s="580" t="s">
        <v>192</v>
      </c>
      <c r="E53" s="581"/>
      <c r="F53" s="574">
        <f>但馬!P$43</f>
        <v>24.706553562748372</v>
      </c>
      <c r="G53" s="574">
        <f>但馬!P$44</f>
        <v>21.731590023999402</v>
      </c>
      <c r="H53" s="574">
        <f>但馬!P$45</f>
        <v>2.9749635387489697</v>
      </c>
      <c r="I53" s="574">
        <f>但馬!P$46</f>
        <v>87.612134577034098</v>
      </c>
      <c r="J53" s="574">
        <f>但馬!P$47</f>
        <v>84.637171038285132</v>
      </c>
    </row>
    <row r="54" spans="4:10">
      <c r="D54" s="580" t="s">
        <v>193</v>
      </c>
      <c r="E54" s="581"/>
      <c r="F54" s="574">
        <f>丹波!P$43</f>
        <v>24.951656389184688</v>
      </c>
      <c r="G54" s="574">
        <f>丹波!P$44</f>
        <v>21.701680089343579</v>
      </c>
      <c r="H54" s="574">
        <f>丹波!P$45</f>
        <v>3.2499762998411086</v>
      </c>
      <c r="I54" s="574">
        <f>丹波!P$46</f>
        <v>87.497409370464553</v>
      </c>
      <c r="J54" s="574">
        <f>丹波!P$47</f>
        <v>84.247433070623444</v>
      </c>
    </row>
    <row r="55" spans="4:10">
      <c r="D55" s="582" t="s">
        <v>194</v>
      </c>
      <c r="E55" s="583"/>
      <c r="F55" s="577">
        <f>淡路!P$43</f>
        <v>24.203785818735806</v>
      </c>
      <c r="G55" s="577">
        <f>淡路!P$44</f>
        <v>21.222798751155413</v>
      </c>
      <c r="H55" s="577">
        <f>淡路!P$45</f>
        <v>2.9809870675803936</v>
      </c>
      <c r="I55" s="577">
        <f>淡路!P$46</f>
        <v>86.446257350306226</v>
      </c>
      <c r="J55" s="577">
        <f>淡路!P$47</f>
        <v>83.465270282725839</v>
      </c>
    </row>
    <row r="57" spans="4:10" s="584" customFormat="1">
      <c r="F57" s="585"/>
      <c r="G57" s="585"/>
      <c r="H57" s="585"/>
      <c r="I57" s="585"/>
      <c r="J57" s="585"/>
    </row>
  </sheetData>
  <mergeCells count="1">
    <mergeCell ref="D1:J1"/>
  </mergeCells>
  <phoneticPr fontId="2"/>
  <pageMargins left="0.78740157480314965" right="0.78740157480314965" top="0.78740157480314965" bottom="0.78740157480314965" header="0.39370078740157483" footer="0.39370078740157483"/>
  <pageSetup paperSize="9" scale="9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139</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h27_29自立率1!BD7</f>
        <v>1640</v>
      </c>
      <c r="P3" s="243">
        <f>h27_29自立率1!BE7</f>
        <v>1692</v>
      </c>
      <c r="Q3" s="244">
        <f>SUM(O3:P3)</f>
        <v>3332</v>
      </c>
    </row>
    <row r="4" spans="1:17">
      <c r="A4" s="229"/>
      <c r="B4" s="229"/>
      <c r="C4" s="230" t="s">
        <v>1063</v>
      </c>
      <c r="D4" s="231" t="s">
        <v>1064</v>
      </c>
      <c r="E4" s="232" t="s">
        <v>410</v>
      </c>
      <c r="F4" s="233"/>
      <c r="G4" s="233"/>
      <c r="H4" s="234"/>
      <c r="I4" s="229"/>
      <c r="J4" s="235" t="s">
        <v>97</v>
      </c>
      <c r="K4" s="235" t="s">
        <v>98</v>
      </c>
      <c r="L4" s="588"/>
      <c r="N4" s="418" t="s">
        <v>160</v>
      </c>
      <c r="O4" s="243">
        <f>h27_29自立率1!BD8</f>
        <v>1121</v>
      </c>
      <c r="P4" s="243">
        <f>h27_29自立率1!BE8</f>
        <v>1307</v>
      </c>
      <c r="Q4" s="244">
        <f>SUM(O4:P4)</f>
        <v>2428</v>
      </c>
    </row>
    <row r="5" spans="1:17">
      <c r="A5" s="219" t="s">
        <v>99</v>
      </c>
      <c r="B5" s="219" t="s">
        <v>85</v>
      </c>
      <c r="C5" s="262">
        <f>h26_h28死亡数!AL4</f>
        <v>1</v>
      </c>
      <c r="D5" s="263">
        <f>SUM(C5:C5)/3</f>
        <v>0.33333333333333331</v>
      </c>
      <c r="E5" s="264">
        <f>h27国調人口!AL4</f>
        <v>123</v>
      </c>
      <c r="F5" s="221">
        <f t="shared" ref="F5:F24" si="0">D5/E5</f>
        <v>2.7100271002710027E-3</v>
      </c>
      <c r="G5" s="261">
        <f>C53</f>
        <v>2.7247956403269754E-3</v>
      </c>
      <c r="H5" s="220">
        <v>100000</v>
      </c>
      <c r="I5" s="220">
        <f t="shared" ref="I5:I24" si="1">H5-H6</f>
        <v>272.47956403270655</v>
      </c>
      <c r="J5" s="222">
        <f>H6+I5/2</f>
        <v>99863.760217983654</v>
      </c>
      <c r="K5" s="222">
        <f t="shared" ref="K5:K23" si="2">J5+K6</f>
        <v>7981580.4879472358</v>
      </c>
      <c r="L5" s="589">
        <f t="shared" ref="L5:L24" si="3">K5/H5</f>
        <v>79.815804879472353</v>
      </c>
      <c r="N5" s="418" t="s">
        <v>1022</v>
      </c>
      <c r="O5" s="243">
        <f>h27_29自立率1!BD9</f>
        <v>910</v>
      </c>
      <c r="P5" s="243">
        <f>h27_29自立率1!BE9</f>
        <v>1234</v>
      </c>
      <c r="Q5" s="244">
        <f>SUM(O5:P5)</f>
        <v>2144</v>
      </c>
    </row>
    <row r="6" spans="1:17">
      <c r="B6" s="219" t="s">
        <v>86</v>
      </c>
      <c r="C6" s="262">
        <f>h26_h28死亡数!AL5</f>
        <v>1</v>
      </c>
      <c r="D6" s="263">
        <f t="shared" ref="D6:D24" si="4">SUM(C6:C6)/3</f>
        <v>0.33333333333333331</v>
      </c>
      <c r="E6" s="264">
        <f>h27国調人口!AL5</f>
        <v>580</v>
      </c>
      <c r="F6" s="221">
        <f t="shared" si="0"/>
        <v>5.7471264367816091E-4</v>
      </c>
      <c r="G6" s="221">
        <f>F6*4/(1+2*F6)</f>
        <v>2.2962112514351321E-3</v>
      </c>
      <c r="H6" s="220">
        <f t="shared" ref="H6:H24" si="5">(1-G5)*H5</f>
        <v>99727.520435967293</v>
      </c>
      <c r="I6" s="220">
        <f t="shared" si="1"/>
        <v>228.99545450278674</v>
      </c>
      <c r="J6" s="222">
        <f>(H7+I6/2)*4</f>
        <v>398452.0908348636</v>
      </c>
      <c r="K6" s="222">
        <f t="shared" si="2"/>
        <v>7881716.7277292525</v>
      </c>
      <c r="L6" s="589">
        <f t="shared" si="3"/>
        <v>79.032514728869828</v>
      </c>
      <c r="N6" s="418" t="s">
        <v>1023</v>
      </c>
      <c r="O6" s="243">
        <f>h27_29自立率1!BD10</f>
        <v>1470</v>
      </c>
      <c r="P6" s="243">
        <f>h27_29自立率1!BE10</f>
        <v>2751</v>
      </c>
      <c r="Q6" s="244">
        <f>SUM(O6:P6)</f>
        <v>4221</v>
      </c>
    </row>
    <row r="7" spans="1:17">
      <c r="B7" s="219" t="s">
        <v>84</v>
      </c>
      <c r="C7" s="262">
        <f>h26_h28死亡数!AL6</f>
        <v>0</v>
      </c>
      <c r="D7" s="263">
        <f t="shared" si="4"/>
        <v>0</v>
      </c>
      <c r="E7" s="264">
        <f>h27国調人口!AL6</f>
        <v>837</v>
      </c>
      <c r="F7" s="221">
        <f t="shared" si="0"/>
        <v>0</v>
      </c>
      <c r="G7" s="221">
        <f t="shared" ref="G7:G24" si="6">F7*5/(1+2.5*F7)</f>
        <v>0</v>
      </c>
      <c r="H7" s="220">
        <f t="shared" si="5"/>
        <v>99498.524981464507</v>
      </c>
      <c r="I7" s="220">
        <f t="shared" si="1"/>
        <v>0</v>
      </c>
      <c r="J7" s="222">
        <f t="shared" ref="J7:J23" si="7">(H8+I7/2)*5</f>
        <v>497492.62490732252</v>
      </c>
      <c r="K7" s="222">
        <f t="shared" si="2"/>
        <v>7483264.6368943891</v>
      </c>
      <c r="L7" s="589">
        <f t="shared" si="3"/>
        <v>75.209804751260791</v>
      </c>
      <c r="N7" s="418" t="s">
        <v>62</v>
      </c>
      <c r="O7" s="237">
        <f>SUM(O3:O6)</f>
        <v>5141</v>
      </c>
      <c r="P7" s="237">
        <f t="shared" ref="P7:Q7" si="8">SUM(P3:P6)</f>
        <v>6984</v>
      </c>
      <c r="Q7" s="237">
        <f t="shared" si="8"/>
        <v>12125</v>
      </c>
    </row>
    <row r="8" spans="1:17">
      <c r="B8" s="219" t="s">
        <v>65</v>
      </c>
      <c r="C8" s="262">
        <f>h26_h28死亡数!AL7</f>
        <v>0</v>
      </c>
      <c r="D8" s="263">
        <f t="shared" si="4"/>
        <v>0</v>
      </c>
      <c r="E8" s="264">
        <f>h27国調人口!AL7</f>
        <v>946</v>
      </c>
      <c r="F8" s="221">
        <f t="shared" si="0"/>
        <v>0</v>
      </c>
      <c r="G8" s="221">
        <f t="shared" si="6"/>
        <v>0</v>
      </c>
      <c r="H8" s="220">
        <f t="shared" si="5"/>
        <v>99498.524981464507</v>
      </c>
      <c r="I8" s="220">
        <f t="shared" si="1"/>
        <v>0</v>
      </c>
      <c r="J8" s="222">
        <f t="shared" si="7"/>
        <v>497492.62490732252</v>
      </c>
      <c r="K8" s="222">
        <f t="shared" si="2"/>
        <v>6985772.0119870668</v>
      </c>
      <c r="L8" s="589">
        <f t="shared" si="3"/>
        <v>70.209804751260791</v>
      </c>
      <c r="N8" s="479" t="s">
        <v>161</v>
      </c>
      <c r="O8" s="479"/>
      <c r="P8" s="479"/>
      <c r="Q8" s="479"/>
    </row>
    <row r="9" spans="1:17">
      <c r="B9" s="219" t="s">
        <v>66</v>
      </c>
      <c r="C9" s="262">
        <f>h26_h28死亡数!AL8</f>
        <v>1</v>
      </c>
      <c r="D9" s="263">
        <f t="shared" si="4"/>
        <v>0.33333333333333331</v>
      </c>
      <c r="E9" s="264">
        <f>h27国調人口!AL8</f>
        <v>863</v>
      </c>
      <c r="F9" s="221">
        <f t="shared" si="0"/>
        <v>3.8624951718810351E-4</v>
      </c>
      <c r="G9" s="221">
        <f t="shared" si="6"/>
        <v>1.9293845263360988E-3</v>
      </c>
      <c r="H9" s="220">
        <f t="shared" si="5"/>
        <v>99498.524981464507</v>
      </c>
      <c r="I9" s="220">
        <f t="shared" si="1"/>
        <v>191.97091449250001</v>
      </c>
      <c r="J9" s="222">
        <f t="shared" si="7"/>
        <v>497012.69762109127</v>
      </c>
      <c r="K9" s="222">
        <f t="shared" si="2"/>
        <v>6488279.3870797446</v>
      </c>
      <c r="L9" s="589">
        <f t="shared" si="3"/>
        <v>65.209804751260791</v>
      </c>
      <c r="N9" s="418" t="s">
        <v>158</v>
      </c>
      <c r="O9" s="237" t="s">
        <v>122</v>
      </c>
      <c r="P9" s="237" t="s">
        <v>123</v>
      </c>
      <c r="Q9" s="237" t="s">
        <v>62</v>
      </c>
    </row>
    <row r="10" spans="1:17">
      <c r="B10" s="219" t="s">
        <v>67</v>
      </c>
      <c r="C10" s="262">
        <f>h26_h28死亡数!AL9</f>
        <v>0</v>
      </c>
      <c r="D10" s="263">
        <f t="shared" si="4"/>
        <v>0</v>
      </c>
      <c r="E10" s="264">
        <f>h27国調人口!AL9</f>
        <v>573</v>
      </c>
      <c r="F10" s="221">
        <f t="shared" si="0"/>
        <v>0</v>
      </c>
      <c r="G10" s="221">
        <f t="shared" si="6"/>
        <v>0</v>
      </c>
      <c r="H10" s="220">
        <f t="shared" si="5"/>
        <v>99306.554066972007</v>
      </c>
      <c r="I10" s="220">
        <f t="shared" si="1"/>
        <v>0</v>
      </c>
      <c r="J10" s="222">
        <f t="shared" si="7"/>
        <v>496532.77033486002</v>
      </c>
      <c r="K10" s="222">
        <f t="shared" si="2"/>
        <v>5991266.6894586533</v>
      </c>
      <c r="L10" s="589">
        <f t="shared" si="3"/>
        <v>60.331029968255301</v>
      </c>
      <c r="N10" s="418" t="s">
        <v>159</v>
      </c>
      <c r="O10" s="243">
        <f>h27_29自立率1!BD21</f>
        <v>38</v>
      </c>
      <c r="P10" s="243">
        <f>h27_29自立率1!BE21</f>
        <v>27</v>
      </c>
      <c r="Q10" s="244">
        <f>SUM(O10:P10)</f>
        <v>65</v>
      </c>
    </row>
    <row r="11" spans="1:17">
      <c r="B11" s="219" t="s">
        <v>68</v>
      </c>
      <c r="C11" s="262">
        <f>h26_h28死亡数!AL10</f>
        <v>2</v>
      </c>
      <c r="D11" s="263">
        <f t="shared" si="4"/>
        <v>0.66666666666666663</v>
      </c>
      <c r="E11" s="264">
        <f>h27国調人口!AL10</f>
        <v>759</v>
      </c>
      <c r="F11" s="221">
        <f t="shared" si="0"/>
        <v>8.7834870443566089E-4</v>
      </c>
      <c r="G11" s="221">
        <f t="shared" si="6"/>
        <v>4.3821209465381246E-3</v>
      </c>
      <c r="H11" s="220">
        <f t="shared" si="5"/>
        <v>99306.554066972007</v>
      </c>
      <c r="I11" s="220">
        <f t="shared" si="1"/>
        <v>435.17333070539462</v>
      </c>
      <c r="J11" s="222">
        <f t="shared" si="7"/>
        <v>495444.83700809651</v>
      </c>
      <c r="K11" s="222">
        <f t="shared" si="2"/>
        <v>5494733.919123793</v>
      </c>
      <c r="L11" s="589">
        <f t="shared" si="3"/>
        <v>55.331029968255294</v>
      </c>
      <c r="N11" s="418" t="s">
        <v>160</v>
      </c>
      <c r="O11" s="243">
        <f>h27_29自立率1!BD22</f>
        <v>66</v>
      </c>
      <c r="P11" s="243">
        <f>h27_29自立率1!BE22</f>
        <v>40</v>
      </c>
      <c r="Q11" s="244">
        <f>SUM(O11:P11)</f>
        <v>106</v>
      </c>
    </row>
    <row r="12" spans="1:17">
      <c r="B12" s="219" t="s">
        <v>69</v>
      </c>
      <c r="C12" s="262">
        <f>h26_h28死亡数!AL11</f>
        <v>2</v>
      </c>
      <c r="D12" s="263">
        <f t="shared" si="4"/>
        <v>0.66666666666666663</v>
      </c>
      <c r="E12" s="264">
        <f>h27国調人口!AL11</f>
        <v>927</v>
      </c>
      <c r="F12" s="221">
        <f t="shared" si="0"/>
        <v>7.19165767709457E-4</v>
      </c>
      <c r="G12" s="221">
        <f t="shared" si="6"/>
        <v>3.5893754486719309E-3</v>
      </c>
      <c r="H12" s="220">
        <f t="shared" si="5"/>
        <v>98871.380736266612</v>
      </c>
      <c r="I12" s="220">
        <f t="shared" si="1"/>
        <v>354.88650659105042</v>
      </c>
      <c r="J12" s="222">
        <f t="shared" si="7"/>
        <v>493469.68741485546</v>
      </c>
      <c r="K12" s="222">
        <f t="shared" si="2"/>
        <v>4999289.0821156967</v>
      </c>
      <c r="L12" s="589">
        <f t="shared" si="3"/>
        <v>50.563560910016982</v>
      </c>
      <c r="N12" s="418" t="s">
        <v>1022</v>
      </c>
      <c r="O12" s="243">
        <f>h27_29自立率1!BD23</f>
        <v>303</v>
      </c>
      <c r="P12" s="243">
        <f>h27_29自立率1!BE23</f>
        <v>81</v>
      </c>
      <c r="Q12" s="244">
        <f>SUM(O12:P12)</f>
        <v>384</v>
      </c>
    </row>
    <row r="13" spans="1:17">
      <c r="B13" s="219" t="s">
        <v>70</v>
      </c>
      <c r="C13" s="262">
        <f>h26_h28死亡数!AL12</f>
        <v>4</v>
      </c>
      <c r="D13" s="263">
        <f t="shared" si="4"/>
        <v>1.3333333333333333</v>
      </c>
      <c r="E13" s="264">
        <f>h27国調人口!AL12</f>
        <v>1050</v>
      </c>
      <c r="F13" s="221">
        <f t="shared" si="0"/>
        <v>1.2698412698412698E-3</v>
      </c>
      <c r="G13" s="221">
        <f t="shared" si="6"/>
        <v>6.3291139240506328E-3</v>
      </c>
      <c r="H13" s="220">
        <f t="shared" si="5"/>
        <v>98516.494229675562</v>
      </c>
      <c r="I13" s="220">
        <f t="shared" si="1"/>
        <v>623.52211537769472</v>
      </c>
      <c r="J13" s="222">
        <f t="shared" si="7"/>
        <v>491023.66585993354</v>
      </c>
      <c r="K13" s="222">
        <f t="shared" si="2"/>
        <v>4505819.394700841</v>
      </c>
      <c r="L13" s="589">
        <f t="shared" si="3"/>
        <v>45.73670053865537</v>
      </c>
      <c r="N13" s="418" t="s">
        <v>1023</v>
      </c>
      <c r="O13" s="243">
        <f>h27_29自立率1!BD24</f>
        <v>547</v>
      </c>
      <c r="P13" s="243">
        <f>h27_29自立率1!BE24</f>
        <v>924</v>
      </c>
      <c r="Q13" s="244">
        <f>SUM(O13:P13)</f>
        <v>1471</v>
      </c>
    </row>
    <row r="14" spans="1:17">
      <c r="B14" s="219" t="s">
        <v>71</v>
      </c>
      <c r="C14" s="262">
        <f>h26_h28死亡数!AL13</f>
        <v>1</v>
      </c>
      <c r="D14" s="263">
        <f t="shared" si="4"/>
        <v>0.33333333333333331</v>
      </c>
      <c r="E14" s="264">
        <f>h27国調人口!AL13</f>
        <v>1252</v>
      </c>
      <c r="F14" s="221">
        <f t="shared" si="0"/>
        <v>2.6624068157614481E-4</v>
      </c>
      <c r="G14" s="221">
        <f t="shared" si="6"/>
        <v>1.3303179459890912E-3</v>
      </c>
      <c r="H14" s="220">
        <f t="shared" si="5"/>
        <v>97892.972114297867</v>
      </c>
      <c r="I14" s="220">
        <f t="shared" si="1"/>
        <v>130.22877758985851</v>
      </c>
      <c r="J14" s="222">
        <f t="shared" si="7"/>
        <v>489139.28862751467</v>
      </c>
      <c r="K14" s="222">
        <f t="shared" si="2"/>
        <v>4014795.7288409076</v>
      </c>
      <c r="L14" s="589">
        <f t="shared" si="3"/>
        <v>41.012093535716872</v>
      </c>
      <c r="N14" s="418" t="s">
        <v>62</v>
      </c>
      <c r="O14" s="237">
        <f>SUM(O10:O13)</f>
        <v>954</v>
      </c>
      <c r="P14" s="237">
        <f t="shared" ref="P14:Q14" si="9">SUM(P10:P13)</f>
        <v>1072</v>
      </c>
      <c r="Q14" s="237">
        <f t="shared" si="9"/>
        <v>2026</v>
      </c>
    </row>
    <row r="15" spans="1:17">
      <c r="B15" s="219" t="s">
        <v>72</v>
      </c>
      <c r="C15" s="262">
        <f>h26_h28死亡数!AL14</f>
        <v>12</v>
      </c>
      <c r="D15" s="263">
        <f t="shared" si="4"/>
        <v>4</v>
      </c>
      <c r="E15" s="264">
        <f>h27国調人口!AL14</f>
        <v>987</v>
      </c>
      <c r="F15" s="221">
        <f t="shared" si="0"/>
        <v>4.0526849037487338E-3</v>
      </c>
      <c r="G15" s="221">
        <f t="shared" si="6"/>
        <v>2.0060180541624874E-2</v>
      </c>
      <c r="H15" s="220">
        <f t="shared" si="5"/>
        <v>97762.743336708008</v>
      </c>
      <c r="I15" s="220">
        <f t="shared" si="1"/>
        <v>1961.1382815788966</v>
      </c>
      <c r="J15" s="222">
        <f t="shared" si="7"/>
        <v>483910.87097959279</v>
      </c>
      <c r="K15" s="222">
        <f t="shared" si="2"/>
        <v>3525656.440213393</v>
      </c>
      <c r="L15" s="589">
        <f t="shared" si="3"/>
        <v>36.063395112293023</v>
      </c>
      <c r="N15" s="479" t="s">
        <v>162</v>
      </c>
      <c r="O15" s="479"/>
      <c r="P15" s="479"/>
      <c r="Q15" s="479"/>
    </row>
    <row r="16" spans="1:17">
      <c r="B16" s="219" t="s">
        <v>73</v>
      </c>
      <c r="C16" s="262">
        <f>h26_h28死亡数!AL15</f>
        <v>11</v>
      </c>
      <c r="D16" s="263">
        <f t="shared" si="4"/>
        <v>3.6666666666666665</v>
      </c>
      <c r="E16" s="264">
        <f>h27国調人口!AL15</f>
        <v>1096</v>
      </c>
      <c r="F16" s="221">
        <f t="shared" si="0"/>
        <v>3.3454987834549877E-3</v>
      </c>
      <c r="G16" s="221">
        <f t="shared" si="6"/>
        <v>1.6588749811491478E-2</v>
      </c>
      <c r="H16" s="220">
        <f t="shared" si="5"/>
        <v>95801.605055129112</v>
      </c>
      <c r="I16" s="220">
        <f t="shared" si="1"/>
        <v>1589.2288577988511</v>
      </c>
      <c r="J16" s="222">
        <f t="shared" si="7"/>
        <v>475034.95313114842</v>
      </c>
      <c r="K16" s="222">
        <f t="shared" si="2"/>
        <v>3041745.5692338003</v>
      </c>
      <c r="L16" s="589">
        <f t="shared" si="3"/>
        <v>31.750465636597898</v>
      </c>
      <c r="N16" s="418" t="s">
        <v>158</v>
      </c>
      <c r="O16" s="237" t="s">
        <v>122</v>
      </c>
      <c r="P16" s="237" t="s">
        <v>123</v>
      </c>
      <c r="Q16" s="237" t="s">
        <v>62</v>
      </c>
    </row>
    <row r="17" spans="1:17">
      <c r="B17" s="219" t="s">
        <v>74</v>
      </c>
      <c r="C17" s="262">
        <f>h26_h28死亡数!AL16</f>
        <v>23</v>
      </c>
      <c r="D17" s="263">
        <f t="shared" si="4"/>
        <v>7.666666666666667</v>
      </c>
      <c r="E17" s="264">
        <f>h27国調人口!AL16</f>
        <v>1312</v>
      </c>
      <c r="F17" s="221">
        <f t="shared" si="0"/>
        <v>5.8434959349593502E-3</v>
      </c>
      <c r="G17" s="221">
        <f t="shared" si="6"/>
        <v>2.8796794791536247E-2</v>
      </c>
      <c r="H17" s="220">
        <f t="shared" si="5"/>
        <v>94212.376197330261</v>
      </c>
      <c r="I17" s="220">
        <f t="shared" si="1"/>
        <v>2713.0144641775405</v>
      </c>
      <c r="J17" s="222">
        <f t="shared" si="7"/>
        <v>464279.34482620744</v>
      </c>
      <c r="K17" s="222">
        <f t="shared" si="2"/>
        <v>2566710.6161026517</v>
      </c>
      <c r="L17" s="589">
        <f t="shared" si="3"/>
        <v>27.243879410562894</v>
      </c>
      <c r="N17" s="418" t="s">
        <v>159</v>
      </c>
      <c r="O17" s="253">
        <f t="shared" ref="O17:Q20" si="10">O10/O3</f>
        <v>2.3170731707317073E-2</v>
      </c>
      <c r="P17" s="253">
        <f t="shared" si="10"/>
        <v>1.5957446808510637E-2</v>
      </c>
      <c r="Q17" s="253">
        <f t="shared" si="10"/>
        <v>1.9507803121248498E-2</v>
      </c>
    </row>
    <row r="18" spans="1:17">
      <c r="B18" s="219" t="s">
        <v>75</v>
      </c>
      <c r="C18" s="262">
        <f>h26_h28死亡数!AL17</f>
        <v>35</v>
      </c>
      <c r="D18" s="263">
        <f t="shared" si="4"/>
        <v>11.666666666666666</v>
      </c>
      <c r="E18" s="264">
        <f>h27国調人口!AL17</f>
        <v>1578</v>
      </c>
      <c r="F18" s="221">
        <f t="shared" si="0"/>
        <v>7.3933248838191799E-3</v>
      </c>
      <c r="G18" s="221">
        <f t="shared" si="6"/>
        <v>3.6295758581354344E-2</v>
      </c>
      <c r="H18" s="220">
        <f t="shared" si="5"/>
        <v>91499.36173315272</v>
      </c>
      <c r="I18" s="220">
        <f t="shared" si="1"/>
        <v>3321.0387438145262</v>
      </c>
      <c r="J18" s="222">
        <f t="shared" si="7"/>
        <v>449194.21180622722</v>
      </c>
      <c r="K18" s="222">
        <f t="shared" si="2"/>
        <v>2102431.2712764442</v>
      </c>
      <c r="L18" s="589">
        <f t="shared" si="3"/>
        <v>22.977551224979482</v>
      </c>
      <c r="N18" s="418" t="s">
        <v>160</v>
      </c>
      <c r="O18" s="253">
        <f t="shared" si="10"/>
        <v>5.8876003568242644E-2</v>
      </c>
      <c r="P18" s="253">
        <f t="shared" si="10"/>
        <v>3.0604437643458302E-2</v>
      </c>
      <c r="Q18" s="253">
        <f t="shared" si="10"/>
        <v>4.3657331136738059E-2</v>
      </c>
    </row>
    <row r="19" spans="1:17">
      <c r="B19" s="219" t="s">
        <v>76</v>
      </c>
      <c r="C19" s="262">
        <f>h26_h28死亡数!AL18</f>
        <v>69</v>
      </c>
      <c r="D19" s="263">
        <f t="shared" si="4"/>
        <v>23</v>
      </c>
      <c r="E19" s="264">
        <f>h27国調人口!AL18</f>
        <v>1640</v>
      </c>
      <c r="F19" s="221">
        <f t="shared" si="0"/>
        <v>1.4024390243902439E-2</v>
      </c>
      <c r="G19" s="221">
        <f t="shared" si="6"/>
        <v>6.774668630338733E-2</v>
      </c>
      <c r="H19" s="220">
        <f t="shared" si="5"/>
        <v>88178.322989338194</v>
      </c>
      <c r="I19" s="220">
        <f t="shared" si="1"/>
        <v>5973.7891863174591</v>
      </c>
      <c r="J19" s="222">
        <f t="shared" si="7"/>
        <v>425957.14198089729</v>
      </c>
      <c r="K19" s="222">
        <f t="shared" si="2"/>
        <v>1653237.0594702167</v>
      </c>
      <c r="L19" s="589">
        <f t="shared" si="3"/>
        <v>18.748792258955898</v>
      </c>
      <c r="N19" s="418" t="s">
        <v>1022</v>
      </c>
      <c r="O19" s="253">
        <f t="shared" si="10"/>
        <v>0.33296703296703295</v>
      </c>
      <c r="P19" s="253">
        <f t="shared" si="10"/>
        <v>6.5640194489465148E-2</v>
      </c>
      <c r="Q19" s="253">
        <f t="shared" si="10"/>
        <v>0.17910447761194029</v>
      </c>
    </row>
    <row r="20" spans="1:17">
      <c r="B20" s="219" t="s">
        <v>77</v>
      </c>
      <c r="C20" s="262">
        <f>h26_h28死亡数!AL19</f>
        <v>78</v>
      </c>
      <c r="D20" s="263">
        <f t="shared" si="4"/>
        <v>26</v>
      </c>
      <c r="E20" s="264">
        <f>h27国調人口!AL19</f>
        <v>1121</v>
      </c>
      <c r="F20" s="221">
        <f t="shared" si="0"/>
        <v>2.31935771632471E-2</v>
      </c>
      <c r="G20" s="221">
        <f t="shared" si="6"/>
        <v>0.10961214165261383</v>
      </c>
      <c r="H20" s="220">
        <f t="shared" si="5"/>
        <v>82204.533803020735</v>
      </c>
      <c r="I20" s="220">
        <f t="shared" si="1"/>
        <v>9010.6150037037878</v>
      </c>
      <c r="J20" s="222">
        <f t="shared" si="7"/>
        <v>388496.13150584424</v>
      </c>
      <c r="K20" s="222">
        <f t="shared" si="2"/>
        <v>1227279.9174893193</v>
      </c>
      <c r="L20" s="589">
        <f t="shared" si="3"/>
        <v>14.929589168769436</v>
      </c>
      <c r="N20" s="418" t="s">
        <v>1023</v>
      </c>
      <c r="O20" s="253">
        <f t="shared" si="10"/>
        <v>0.37210884353741497</v>
      </c>
      <c r="P20" s="253">
        <f t="shared" si="10"/>
        <v>0.33587786259541985</v>
      </c>
      <c r="Q20" s="253">
        <f t="shared" si="10"/>
        <v>0.34849561715233357</v>
      </c>
    </row>
    <row r="21" spans="1:17">
      <c r="B21" s="219" t="s">
        <v>78</v>
      </c>
      <c r="C21" s="262">
        <f>h26_h28死亡数!AL20</f>
        <v>104</v>
      </c>
      <c r="D21" s="263">
        <f t="shared" si="4"/>
        <v>34.666666666666664</v>
      </c>
      <c r="E21" s="264">
        <f>h27国調人口!AL20</f>
        <v>910</v>
      </c>
      <c r="F21" s="221">
        <f t="shared" si="0"/>
        <v>3.8095238095238092E-2</v>
      </c>
      <c r="G21" s="221">
        <f t="shared" si="6"/>
        <v>0.17391304347826084</v>
      </c>
      <c r="H21" s="220">
        <f t="shared" si="5"/>
        <v>73193.918799316947</v>
      </c>
      <c r="I21" s="220">
        <f t="shared" si="1"/>
        <v>12729.377182489901</v>
      </c>
      <c r="J21" s="222">
        <f t="shared" si="7"/>
        <v>334146.15104035998</v>
      </c>
      <c r="K21" s="222">
        <f t="shared" si="2"/>
        <v>838783.78598347504</v>
      </c>
      <c r="L21" s="589">
        <f t="shared" si="3"/>
        <v>11.4597469262884</v>
      </c>
      <c r="N21" s="418" t="s">
        <v>62</v>
      </c>
      <c r="O21" s="253">
        <f>O14/O7</f>
        <v>0.18556701030927836</v>
      </c>
      <c r="P21" s="253">
        <f>P14/P7</f>
        <v>0.15349369988545247</v>
      </c>
      <c r="Q21" s="253">
        <f>Q14/Q7</f>
        <v>0.16709278350515464</v>
      </c>
    </row>
    <row r="22" spans="1:17">
      <c r="B22" s="219" t="s">
        <v>79</v>
      </c>
      <c r="C22" s="262">
        <f>h26_h28死亡数!AL21</f>
        <v>201</v>
      </c>
      <c r="D22" s="263">
        <f t="shared" si="4"/>
        <v>67</v>
      </c>
      <c r="E22" s="264">
        <f>h27国調人口!AL21</f>
        <v>836</v>
      </c>
      <c r="F22" s="221">
        <f t="shared" si="0"/>
        <v>8.0143540669856461E-2</v>
      </c>
      <c r="G22" s="221">
        <f t="shared" si="6"/>
        <v>0.33383158943697061</v>
      </c>
      <c r="H22" s="220">
        <f t="shared" si="5"/>
        <v>60464.541616827046</v>
      </c>
      <c r="I22" s="220">
        <f t="shared" si="1"/>
        <v>20184.974032523227</v>
      </c>
      <c r="J22" s="222">
        <f t="shared" si="7"/>
        <v>251860.27300282716</v>
      </c>
      <c r="K22" s="222">
        <f t="shared" si="2"/>
        <v>504637.63494311506</v>
      </c>
      <c r="L22" s="589">
        <f t="shared" si="3"/>
        <v>8.3460094370859554</v>
      </c>
      <c r="N22" s="479" t="s">
        <v>163</v>
      </c>
      <c r="O22" s="479"/>
      <c r="P22" s="479"/>
      <c r="Q22" s="479"/>
    </row>
    <row r="23" spans="1:17">
      <c r="B23" s="219" t="s">
        <v>80</v>
      </c>
      <c r="C23" s="262">
        <f>h26_h28死亡数!AL22</f>
        <v>177</v>
      </c>
      <c r="D23" s="263">
        <f t="shared" si="4"/>
        <v>59</v>
      </c>
      <c r="E23" s="264">
        <f>h27国調人口!AL22</f>
        <v>475</v>
      </c>
      <c r="F23" s="221">
        <f t="shared" si="0"/>
        <v>0.12421052631578948</v>
      </c>
      <c r="G23" s="221">
        <f t="shared" si="6"/>
        <v>0.47389558232931728</v>
      </c>
      <c r="H23" s="220">
        <f t="shared" si="5"/>
        <v>40279.567584303819</v>
      </c>
      <c r="I23" s="220">
        <f t="shared" si="1"/>
        <v>19088.309136336749</v>
      </c>
      <c r="J23" s="222">
        <f t="shared" si="7"/>
        <v>153677.06508067722</v>
      </c>
      <c r="K23" s="222">
        <f t="shared" si="2"/>
        <v>252777.36194028793</v>
      </c>
      <c r="L23" s="589">
        <f t="shared" si="3"/>
        <v>6.2755728797543116</v>
      </c>
      <c r="N23" s="418" t="s">
        <v>158</v>
      </c>
      <c r="O23" s="237" t="s">
        <v>122</v>
      </c>
      <c r="P23" s="237" t="s">
        <v>123</v>
      </c>
      <c r="Q23" s="237" t="s">
        <v>62</v>
      </c>
    </row>
    <row r="24" spans="1:17">
      <c r="B24" s="219" t="s">
        <v>100</v>
      </c>
      <c r="C24" s="262">
        <f>h26_h28死亡数!AL23</f>
        <v>102</v>
      </c>
      <c r="D24" s="263">
        <f t="shared" si="4"/>
        <v>34</v>
      </c>
      <c r="E24" s="264">
        <f>h27国調人口!AL23</f>
        <v>159</v>
      </c>
      <c r="F24" s="221">
        <f t="shared" si="0"/>
        <v>0.21383647798742139</v>
      </c>
      <c r="G24" s="221">
        <f t="shared" si="6"/>
        <v>0.69672131147540983</v>
      </c>
      <c r="H24" s="220">
        <f t="shared" si="5"/>
        <v>21191.25844796707</v>
      </c>
      <c r="I24" s="220">
        <f t="shared" si="1"/>
        <v>21191.25844796707</v>
      </c>
      <c r="J24" s="222">
        <f>H24/F24</f>
        <v>99100.296859610709</v>
      </c>
      <c r="K24" s="222">
        <f>J24</f>
        <v>99100.296859610709</v>
      </c>
      <c r="L24" s="589">
        <f t="shared" si="3"/>
        <v>4.6764705882352944</v>
      </c>
      <c r="N24" s="418" t="s">
        <v>159</v>
      </c>
      <c r="O24" s="253">
        <f>1-O17</f>
        <v>0.97682926829268291</v>
      </c>
      <c r="P24" s="253">
        <f>1-P17</f>
        <v>0.98404255319148937</v>
      </c>
      <c r="Q24" s="253">
        <f>1-Q17</f>
        <v>0.98049219687875155</v>
      </c>
    </row>
    <row r="25" spans="1:17">
      <c r="B25" s="265" t="s">
        <v>101</v>
      </c>
      <c r="C25" s="266">
        <f>SUM(C5:C24)</f>
        <v>824</v>
      </c>
      <c r="D25" s="266">
        <f>SUM(D5:D24)</f>
        <v>274.66666666666663</v>
      </c>
      <c r="E25" s="266">
        <f>SUM(E5:E24)</f>
        <v>18024</v>
      </c>
      <c r="F25" s="267"/>
      <c r="G25" s="267"/>
      <c r="H25" s="266"/>
      <c r="I25" s="266"/>
      <c r="J25" s="268"/>
      <c r="K25" s="268"/>
      <c r="L25" s="257"/>
      <c r="N25" s="418" t="s">
        <v>160</v>
      </c>
      <c r="O25" s="253">
        <f t="shared" ref="O25:Q25" si="11">1-O18</f>
        <v>0.94112399643175737</v>
      </c>
      <c r="P25" s="253">
        <f t="shared" si="11"/>
        <v>0.96939556235654167</v>
      </c>
      <c r="Q25" s="253">
        <f t="shared" si="11"/>
        <v>0.95634266886326191</v>
      </c>
    </row>
    <row r="26" spans="1:17">
      <c r="A26" s="265"/>
      <c r="B26" s="265"/>
      <c r="C26" s="226"/>
      <c r="D26" s="226"/>
      <c r="E26" s="266"/>
      <c r="F26" s="267"/>
      <c r="G26" s="267"/>
      <c r="H26" s="266"/>
      <c r="I26" s="266"/>
      <c r="J26" s="268"/>
      <c r="K26" s="268"/>
      <c r="L26" s="269"/>
      <c r="N26" s="418" t="s">
        <v>1022</v>
      </c>
      <c r="O26" s="253">
        <f t="shared" ref="O26:Q28" si="12">1-O19</f>
        <v>0.66703296703296711</v>
      </c>
      <c r="P26" s="253">
        <f t="shared" si="12"/>
        <v>0.93435980551053488</v>
      </c>
      <c r="Q26" s="253">
        <f t="shared" si="12"/>
        <v>0.82089552238805974</v>
      </c>
    </row>
    <row r="27" spans="1:17">
      <c r="A27" s="225" t="s">
        <v>102</v>
      </c>
      <c r="B27" s="225" t="s">
        <v>85</v>
      </c>
      <c r="C27" s="254">
        <f>h26_h28死亡数!AL28</f>
        <v>0</v>
      </c>
      <c r="D27" s="226">
        <f>SUM(C27:C27)/3</f>
        <v>0</v>
      </c>
      <c r="E27" s="254">
        <f>h27国調人口!AL28</f>
        <v>98</v>
      </c>
      <c r="F27" s="227">
        <f t="shared" ref="F27:F46" si="13">D27/E27</f>
        <v>0</v>
      </c>
      <c r="G27" s="227">
        <f>D53</f>
        <v>0</v>
      </c>
      <c r="H27" s="226">
        <v>100000</v>
      </c>
      <c r="I27" s="226">
        <f t="shared" ref="I27:I46" si="14">H27-H28</f>
        <v>0</v>
      </c>
      <c r="J27" s="242">
        <f>H28+I27/2</f>
        <v>100000</v>
      </c>
      <c r="K27" s="242">
        <f t="shared" ref="K27:K45" si="15">J27+K28</f>
        <v>8653175.5034309383</v>
      </c>
      <c r="L27" s="587">
        <f t="shared" ref="L27:L46" si="16">K27/H27</f>
        <v>86.531755034309384</v>
      </c>
      <c r="N27" s="418" t="s">
        <v>1023</v>
      </c>
      <c r="O27" s="253">
        <f t="shared" si="12"/>
        <v>0.62789115646258509</v>
      </c>
      <c r="P27" s="253">
        <f t="shared" si="12"/>
        <v>0.66412213740458015</v>
      </c>
      <c r="Q27" s="253">
        <f t="shared" si="12"/>
        <v>0.65150438284766643</v>
      </c>
    </row>
    <row r="28" spans="1:17">
      <c r="A28" s="245"/>
      <c r="B28" s="245" t="s">
        <v>86</v>
      </c>
      <c r="C28" s="255">
        <f>h26_h28死亡数!AL29</f>
        <v>0</v>
      </c>
      <c r="D28" s="250">
        <f t="shared" ref="D28:D46" si="17">SUM(C28:C28)/3</f>
        <v>0</v>
      </c>
      <c r="E28" s="255">
        <f>h27国調人口!AL29</f>
        <v>518</v>
      </c>
      <c r="F28" s="249">
        <f t="shared" si="13"/>
        <v>0</v>
      </c>
      <c r="G28" s="249">
        <f>F28*4/(1+2*F28)</f>
        <v>0</v>
      </c>
      <c r="H28" s="250">
        <f t="shared" ref="H28:H46" si="18">(1-G27)*H27</f>
        <v>100000</v>
      </c>
      <c r="I28" s="250">
        <f t="shared" si="14"/>
        <v>0</v>
      </c>
      <c r="J28" s="251">
        <f>(H29+I28/2)*4</f>
        <v>400000</v>
      </c>
      <c r="K28" s="251">
        <f t="shared" si="15"/>
        <v>8553175.5034309383</v>
      </c>
      <c r="L28" s="589">
        <f t="shared" si="16"/>
        <v>85.531755034309384</v>
      </c>
      <c r="N28" s="418" t="s">
        <v>62</v>
      </c>
      <c r="O28" s="253">
        <f t="shared" si="12"/>
        <v>0.81443298969072164</v>
      </c>
      <c r="P28" s="253">
        <f t="shared" si="12"/>
        <v>0.84650630011454753</v>
      </c>
      <c r="Q28" s="253">
        <f t="shared" si="12"/>
        <v>0.83290721649484534</v>
      </c>
    </row>
    <row r="29" spans="1:17">
      <c r="A29" s="245"/>
      <c r="B29" s="245" t="s">
        <v>84</v>
      </c>
      <c r="C29" s="255">
        <f>h26_h28死亡数!AL30</f>
        <v>0</v>
      </c>
      <c r="D29" s="250">
        <f t="shared" si="17"/>
        <v>0</v>
      </c>
      <c r="E29" s="255">
        <f>h27国調人口!AL30</f>
        <v>823</v>
      </c>
      <c r="F29" s="249">
        <f t="shared" si="13"/>
        <v>0</v>
      </c>
      <c r="G29" s="249">
        <f t="shared" ref="G29:G46" si="19">F29*5/(1+2.5*F29)</f>
        <v>0</v>
      </c>
      <c r="H29" s="250">
        <f t="shared" si="18"/>
        <v>100000</v>
      </c>
      <c r="I29" s="250">
        <f t="shared" si="14"/>
        <v>0</v>
      </c>
      <c r="J29" s="251">
        <f t="shared" ref="J29:J45" si="20">(H30+I29/2)*5</f>
        <v>500000</v>
      </c>
      <c r="K29" s="251">
        <f t="shared" si="15"/>
        <v>8153175.5034309383</v>
      </c>
      <c r="L29" s="589">
        <f t="shared" si="16"/>
        <v>81.531755034309384</v>
      </c>
      <c r="N29" s="219" t="s">
        <v>164</v>
      </c>
    </row>
    <row r="30" spans="1:17">
      <c r="A30" s="245"/>
      <c r="B30" s="245" t="s">
        <v>65</v>
      </c>
      <c r="C30" s="255">
        <f>h26_h28死亡数!AL31</f>
        <v>0</v>
      </c>
      <c r="D30" s="250">
        <f t="shared" si="17"/>
        <v>0</v>
      </c>
      <c r="E30" s="255">
        <f>h27国調人口!AL31</f>
        <v>904</v>
      </c>
      <c r="F30" s="249">
        <f t="shared" si="13"/>
        <v>0</v>
      </c>
      <c r="G30" s="249">
        <f t="shared" si="19"/>
        <v>0</v>
      </c>
      <c r="H30" s="250">
        <f t="shared" si="18"/>
        <v>100000</v>
      </c>
      <c r="I30" s="250">
        <f t="shared" si="14"/>
        <v>0</v>
      </c>
      <c r="J30" s="251">
        <f t="shared" si="20"/>
        <v>500000</v>
      </c>
      <c r="K30" s="251">
        <f t="shared" si="15"/>
        <v>7653175.5034309383</v>
      </c>
      <c r="L30" s="589">
        <f t="shared" si="16"/>
        <v>76.531755034309384</v>
      </c>
      <c r="N30" s="256" t="s">
        <v>158</v>
      </c>
      <c r="O30" s="237" t="s">
        <v>97</v>
      </c>
      <c r="P30" s="237" t="s">
        <v>98</v>
      </c>
      <c r="Q30" s="219"/>
    </row>
    <row r="31" spans="1:17">
      <c r="A31" s="245"/>
      <c r="B31" s="245" t="s">
        <v>66</v>
      </c>
      <c r="C31" s="255">
        <f>h26_h28死亡数!AL32</f>
        <v>0</v>
      </c>
      <c r="D31" s="250">
        <f t="shared" si="17"/>
        <v>0</v>
      </c>
      <c r="E31" s="255">
        <f>h27国調人口!AL32</f>
        <v>828</v>
      </c>
      <c r="F31" s="249">
        <f t="shared" si="13"/>
        <v>0</v>
      </c>
      <c r="G31" s="249">
        <f t="shared" si="19"/>
        <v>0</v>
      </c>
      <c r="H31" s="250">
        <f t="shared" si="18"/>
        <v>100000</v>
      </c>
      <c r="I31" s="250">
        <f t="shared" si="14"/>
        <v>0</v>
      </c>
      <c r="J31" s="251">
        <f t="shared" si="20"/>
        <v>500000</v>
      </c>
      <c r="K31" s="251">
        <f t="shared" si="15"/>
        <v>7153175.5034309383</v>
      </c>
      <c r="L31" s="589">
        <f t="shared" si="16"/>
        <v>71.531755034309384</v>
      </c>
      <c r="N31" s="418" t="s">
        <v>159</v>
      </c>
      <c r="O31" s="237">
        <f>J19*O24</f>
        <v>416087.40332524234</v>
      </c>
      <c r="P31" s="237">
        <f>SUM(O31,P32)</f>
        <v>1321454.4419563739</v>
      </c>
      <c r="Q31" s="219"/>
    </row>
    <row r="32" spans="1:17">
      <c r="A32" s="245"/>
      <c r="B32" s="245" t="s">
        <v>67</v>
      </c>
      <c r="C32" s="255">
        <f>h26_h28死亡数!AL33</f>
        <v>2</v>
      </c>
      <c r="D32" s="250">
        <f t="shared" si="17"/>
        <v>0.66666666666666663</v>
      </c>
      <c r="E32" s="255">
        <f>h27国調人口!AL33</f>
        <v>490</v>
      </c>
      <c r="F32" s="249">
        <f t="shared" si="13"/>
        <v>1.3605442176870747E-3</v>
      </c>
      <c r="G32" s="249">
        <f t="shared" si="19"/>
        <v>6.7796610169491532E-3</v>
      </c>
      <c r="H32" s="250">
        <f t="shared" si="18"/>
        <v>100000</v>
      </c>
      <c r="I32" s="250">
        <f t="shared" si="14"/>
        <v>677.96610169491032</v>
      </c>
      <c r="J32" s="251">
        <f t="shared" si="20"/>
        <v>498305.08474576275</v>
      </c>
      <c r="K32" s="251">
        <f t="shared" si="15"/>
        <v>6653175.5034309383</v>
      </c>
      <c r="L32" s="589">
        <f t="shared" si="16"/>
        <v>66.531755034309384</v>
      </c>
      <c r="N32" s="418" t="s">
        <v>160</v>
      </c>
      <c r="O32" s="237">
        <f>J20*O25</f>
        <v>365623.03188105772</v>
      </c>
      <c r="P32" s="237">
        <f>SUM(O32,P33)</f>
        <v>905367.03863113141</v>
      </c>
      <c r="Q32" s="219"/>
    </row>
    <row r="33" spans="1:17">
      <c r="A33" s="245"/>
      <c r="B33" s="245" t="s">
        <v>68</v>
      </c>
      <c r="C33" s="255">
        <f>h26_h28死亡数!AL34</f>
        <v>3</v>
      </c>
      <c r="D33" s="250">
        <f t="shared" si="17"/>
        <v>1</v>
      </c>
      <c r="E33" s="255">
        <f>h27国調人口!AL34</f>
        <v>764</v>
      </c>
      <c r="F33" s="249">
        <f t="shared" si="13"/>
        <v>1.3089005235602095E-3</v>
      </c>
      <c r="G33" s="249">
        <f t="shared" si="19"/>
        <v>6.5231572080887146E-3</v>
      </c>
      <c r="H33" s="250">
        <f t="shared" si="18"/>
        <v>99322.03389830509</v>
      </c>
      <c r="I33" s="250">
        <f t="shared" si="14"/>
        <v>647.893241345766</v>
      </c>
      <c r="J33" s="251">
        <f t="shared" si="20"/>
        <v>494990.43638816103</v>
      </c>
      <c r="K33" s="251">
        <f t="shared" si="15"/>
        <v>6154870.4186851755</v>
      </c>
      <c r="L33" s="589">
        <f t="shared" si="16"/>
        <v>61.96883186048214</v>
      </c>
      <c r="N33" s="418" t="s">
        <v>1022</v>
      </c>
      <c r="O33" s="237">
        <f>J21*O26</f>
        <v>222886.49855109729</v>
      </c>
      <c r="P33" s="237">
        <f t="shared" ref="P33:P34" si="21">SUM(O33,P34)</f>
        <v>539744.00675007363</v>
      </c>
      <c r="Q33" s="219"/>
    </row>
    <row r="34" spans="1:17">
      <c r="A34" s="245"/>
      <c r="B34" s="245" t="s">
        <v>69</v>
      </c>
      <c r="C34" s="255">
        <f>h26_h28死亡数!AL35</f>
        <v>2</v>
      </c>
      <c r="D34" s="250">
        <f t="shared" si="17"/>
        <v>0.66666666666666663</v>
      </c>
      <c r="E34" s="255">
        <f>h27国調人口!AL35</f>
        <v>846</v>
      </c>
      <c r="F34" s="249">
        <f t="shared" si="13"/>
        <v>7.8802206461780924E-4</v>
      </c>
      <c r="G34" s="249">
        <f t="shared" si="19"/>
        <v>3.9323633503735743E-3</v>
      </c>
      <c r="H34" s="250">
        <f t="shared" si="18"/>
        <v>98674.140656959324</v>
      </c>
      <c r="I34" s="250">
        <f t="shared" si="14"/>
        <v>388.02257434904459</v>
      </c>
      <c r="J34" s="251">
        <f t="shared" si="20"/>
        <v>492400.64684892399</v>
      </c>
      <c r="K34" s="251">
        <f t="shared" si="15"/>
        <v>5659879.9822970144</v>
      </c>
      <c r="L34" s="589">
        <f t="shared" si="16"/>
        <v>57.3593035076291</v>
      </c>
      <c r="N34" s="418" t="s">
        <v>1023</v>
      </c>
      <c r="O34" s="237">
        <f>SUM(J22:J24)*O27</f>
        <v>316857.50819897634</v>
      </c>
      <c r="P34" s="237">
        <f t="shared" si="21"/>
        <v>316857.50819897634</v>
      </c>
      <c r="Q34" s="219"/>
    </row>
    <row r="35" spans="1:17">
      <c r="A35" s="245"/>
      <c r="B35" s="245" t="s">
        <v>70</v>
      </c>
      <c r="C35" s="255">
        <f>h26_h28死亡数!AL36</f>
        <v>0</v>
      </c>
      <c r="D35" s="250">
        <f t="shared" si="17"/>
        <v>0</v>
      </c>
      <c r="E35" s="255">
        <f>h27国調人口!AL36</f>
        <v>1019</v>
      </c>
      <c r="F35" s="249">
        <f t="shared" si="13"/>
        <v>0</v>
      </c>
      <c r="G35" s="249">
        <f t="shared" si="19"/>
        <v>0</v>
      </c>
      <c r="H35" s="250">
        <f t="shared" si="18"/>
        <v>98286.118082610279</v>
      </c>
      <c r="I35" s="250">
        <f t="shared" si="14"/>
        <v>0</v>
      </c>
      <c r="J35" s="251">
        <f t="shared" si="20"/>
        <v>491430.59041305142</v>
      </c>
      <c r="K35" s="251">
        <f t="shared" si="15"/>
        <v>5167479.33544809</v>
      </c>
      <c r="L35" s="589">
        <f t="shared" si="16"/>
        <v>52.575881887051246</v>
      </c>
      <c r="N35" s="219" t="s">
        <v>165</v>
      </c>
      <c r="Q35" s="219"/>
    </row>
    <row r="36" spans="1:17">
      <c r="A36" s="245"/>
      <c r="B36" s="245" t="s">
        <v>71</v>
      </c>
      <c r="C36" s="255">
        <f>h26_h28死亡数!AL37</f>
        <v>1</v>
      </c>
      <c r="D36" s="250">
        <f t="shared" si="17"/>
        <v>0.33333333333333331</v>
      </c>
      <c r="E36" s="255">
        <f>h27国調人口!AL37</f>
        <v>1221</v>
      </c>
      <c r="F36" s="249">
        <f t="shared" si="13"/>
        <v>2.7300027300027296E-4</v>
      </c>
      <c r="G36" s="249">
        <f t="shared" si="19"/>
        <v>1.3640703860319191E-3</v>
      </c>
      <c r="H36" s="250">
        <f t="shared" si="18"/>
        <v>98286.118082610279</v>
      </c>
      <c r="I36" s="250">
        <f t="shared" si="14"/>
        <v>134.06918303453131</v>
      </c>
      <c r="J36" s="251">
        <f t="shared" si="20"/>
        <v>491095.41745546507</v>
      </c>
      <c r="K36" s="251">
        <f t="shared" si="15"/>
        <v>4676048.7450350383</v>
      </c>
      <c r="L36" s="589">
        <f t="shared" si="16"/>
        <v>47.575881887051246</v>
      </c>
      <c r="N36" s="256" t="s">
        <v>158</v>
      </c>
      <c r="O36" s="237" t="s">
        <v>97</v>
      </c>
      <c r="P36" s="237" t="s">
        <v>98</v>
      </c>
      <c r="Q36" s="219"/>
    </row>
    <row r="37" spans="1:17">
      <c r="A37" s="245"/>
      <c r="B37" s="245" t="s">
        <v>72</v>
      </c>
      <c r="C37" s="255">
        <f>h26_h28死亡数!AL38</f>
        <v>5</v>
      </c>
      <c r="D37" s="250">
        <f t="shared" si="17"/>
        <v>1.6666666666666667</v>
      </c>
      <c r="E37" s="255">
        <f>h27国調人口!AL38</f>
        <v>1096</v>
      </c>
      <c r="F37" s="249">
        <f t="shared" si="13"/>
        <v>1.5206812652068127E-3</v>
      </c>
      <c r="G37" s="249">
        <f t="shared" si="19"/>
        <v>7.5746099075897589E-3</v>
      </c>
      <c r="H37" s="250">
        <f t="shared" si="18"/>
        <v>98152.048899575748</v>
      </c>
      <c r="I37" s="250">
        <f t="shared" si="14"/>
        <v>743.46348204495735</v>
      </c>
      <c r="J37" s="251">
        <f t="shared" si="20"/>
        <v>488901.58579276636</v>
      </c>
      <c r="K37" s="251">
        <f t="shared" si="15"/>
        <v>4184953.3275795733</v>
      </c>
      <c r="L37" s="589">
        <f t="shared" si="16"/>
        <v>42.637452549374771</v>
      </c>
      <c r="N37" s="418" t="s">
        <v>159</v>
      </c>
      <c r="O37" s="237">
        <f>J41*P24</f>
        <v>460922.71090461721</v>
      </c>
      <c r="P37" s="237">
        <f>SUM(O37,P38)</f>
        <v>1900660.0373810707</v>
      </c>
      <c r="Q37" s="219"/>
    </row>
    <row r="38" spans="1:17">
      <c r="A38" s="245"/>
      <c r="B38" s="245" t="s">
        <v>73</v>
      </c>
      <c r="C38" s="255">
        <f>h26_h28死亡数!AL39</f>
        <v>6</v>
      </c>
      <c r="D38" s="250">
        <f t="shared" si="17"/>
        <v>2</v>
      </c>
      <c r="E38" s="255">
        <f>h27国調人口!AL39</f>
        <v>1199</v>
      </c>
      <c r="F38" s="249">
        <f t="shared" si="13"/>
        <v>1.6680567139282735E-3</v>
      </c>
      <c r="G38" s="249">
        <f t="shared" si="19"/>
        <v>8.3056478405315604E-3</v>
      </c>
      <c r="H38" s="250">
        <f t="shared" si="18"/>
        <v>97408.58541753079</v>
      </c>
      <c r="I38" s="250">
        <f t="shared" si="14"/>
        <v>809.04140712234948</v>
      </c>
      <c r="J38" s="251">
        <f t="shared" si="20"/>
        <v>485020.32356984809</v>
      </c>
      <c r="K38" s="251">
        <f t="shared" si="15"/>
        <v>3696051.7417868068</v>
      </c>
      <c r="L38" s="589">
        <f t="shared" si="16"/>
        <v>37.943798546545999</v>
      </c>
      <c r="N38" s="418" t="s">
        <v>160</v>
      </c>
      <c r="O38" s="237">
        <f>J42*P25</f>
        <v>440161.60286501795</v>
      </c>
      <c r="P38" s="237">
        <f>SUM(O38,P39)</f>
        <v>1439737.3264764536</v>
      </c>
      <c r="Q38" s="219"/>
    </row>
    <row r="39" spans="1:17">
      <c r="A39" s="245"/>
      <c r="B39" s="245" t="s">
        <v>74</v>
      </c>
      <c r="C39" s="255">
        <f>h26_h28死亡数!AL40</f>
        <v>6</v>
      </c>
      <c r="D39" s="250">
        <f t="shared" si="17"/>
        <v>2</v>
      </c>
      <c r="E39" s="255">
        <f>h27国調人口!AL40</f>
        <v>1382</v>
      </c>
      <c r="F39" s="249">
        <f t="shared" si="13"/>
        <v>1.4471780028943559E-3</v>
      </c>
      <c r="G39" s="249">
        <f t="shared" si="19"/>
        <v>7.2098053352559486E-3</v>
      </c>
      <c r="H39" s="250">
        <f t="shared" si="18"/>
        <v>96599.544010408441</v>
      </c>
      <c r="I39" s="250">
        <f t="shared" si="14"/>
        <v>696.46390778954083</v>
      </c>
      <c r="J39" s="251">
        <f t="shared" si="20"/>
        <v>481256.56028256839</v>
      </c>
      <c r="K39" s="251">
        <f t="shared" si="15"/>
        <v>3211031.4182169586</v>
      </c>
      <c r="L39" s="589">
        <f t="shared" si="16"/>
        <v>33.240647780604178</v>
      </c>
      <c r="N39" s="418" t="s">
        <v>1022</v>
      </c>
      <c r="O39" s="237">
        <f>J43*P26</f>
        <v>400192.81663152028</v>
      </c>
      <c r="P39" s="237">
        <f t="shared" ref="P39:P40" si="22">SUM(O39,P40)</f>
        <v>999575.72361143562</v>
      </c>
    </row>
    <row r="40" spans="1:17">
      <c r="A40" s="245"/>
      <c r="B40" s="245" t="s">
        <v>75</v>
      </c>
      <c r="C40" s="255">
        <f>h26_h28死亡数!AL41</f>
        <v>12</v>
      </c>
      <c r="D40" s="250">
        <f t="shared" si="17"/>
        <v>4</v>
      </c>
      <c r="E40" s="255">
        <f>h27国調人口!AL41</f>
        <v>1577</v>
      </c>
      <c r="F40" s="249">
        <f t="shared" si="13"/>
        <v>2.5364616360177552E-3</v>
      </c>
      <c r="G40" s="249">
        <f t="shared" si="19"/>
        <v>1.2602394454946439E-2</v>
      </c>
      <c r="H40" s="250">
        <f t="shared" si="18"/>
        <v>95903.0801026189</v>
      </c>
      <c r="I40" s="250">
        <f t="shared" si="14"/>
        <v>1208.6084448975307</v>
      </c>
      <c r="J40" s="251">
        <f t="shared" si="20"/>
        <v>476493.87940085074</v>
      </c>
      <c r="K40" s="251">
        <f t="shared" si="15"/>
        <v>2729774.8579343902</v>
      </c>
      <c r="L40" s="589">
        <f t="shared" si="16"/>
        <v>28.463891410092948</v>
      </c>
      <c r="N40" s="418" t="s">
        <v>1023</v>
      </c>
      <c r="O40" s="237">
        <f>SUM(J44:J46)*P27</f>
        <v>599382.90697991534</v>
      </c>
      <c r="P40" s="237">
        <f t="shared" si="22"/>
        <v>599382.90697991534</v>
      </c>
    </row>
    <row r="41" spans="1:17">
      <c r="A41" s="245"/>
      <c r="B41" s="245" t="s">
        <v>76</v>
      </c>
      <c r="C41" s="255">
        <f>h26_h28死亡数!AL42</f>
        <v>22</v>
      </c>
      <c r="D41" s="250">
        <f t="shared" si="17"/>
        <v>7.333333333333333</v>
      </c>
      <c r="E41" s="255">
        <f>h27国調人口!AL42</f>
        <v>1692</v>
      </c>
      <c r="F41" s="249">
        <f t="shared" si="13"/>
        <v>4.3341213553979513E-3</v>
      </c>
      <c r="G41" s="249">
        <f t="shared" si="19"/>
        <v>2.1438316117715843E-2</v>
      </c>
      <c r="H41" s="250">
        <f t="shared" si="18"/>
        <v>94694.471657721369</v>
      </c>
      <c r="I41" s="250">
        <f t="shared" si="14"/>
        <v>2030.0900179983146</v>
      </c>
      <c r="J41" s="251">
        <f t="shared" si="20"/>
        <v>468397.13324361102</v>
      </c>
      <c r="K41" s="251">
        <f t="shared" si="15"/>
        <v>2253280.9785335395</v>
      </c>
      <c r="L41" s="589">
        <f t="shared" si="16"/>
        <v>23.795274835875883</v>
      </c>
      <c r="N41" s="219" t="s">
        <v>166</v>
      </c>
    </row>
    <row r="42" spans="1:17">
      <c r="A42" s="245"/>
      <c r="B42" s="245" t="s">
        <v>77</v>
      </c>
      <c r="C42" s="255">
        <f>h26_h28死亡数!AL43</f>
        <v>32</v>
      </c>
      <c r="D42" s="250">
        <f t="shared" si="17"/>
        <v>10.666666666666666</v>
      </c>
      <c r="E42" s="255">
        <f>h27国調人口!AL43</f>
        <v>1307</v>
      </c>
      <c r="F42" s="249">
        <f t="shared" si="13"/>
        <v>8.1611833715888801E-3</v>
      </c>
      <c r="G42" s="249">
        <f t="shared" si="19"/>
        <v>3.9990002499375156E-2</v>
      </c>
      <c r="H42" s="250">
        <f t="shared" si="18"/>
        <v>92664.381639723055</v>
      </c>
      <c r="I42" s="250">
        <f t="shared" si="14"/>
        <v>3705.6488533755764</v>
      </c>
      <c r="J42" s="251">
        <f t="shared" si="20"/>
        <v>454057.78606517636</v>
      </c>
      <c r="K42" s="251">
        <f t="shared" si="15"/>
        <v>1784883.8452899286</v>
      </c>
      <c r="L42" s="589">
        <f t="shared" si="16"/>
        <v>19.261811428575818</v>
      </c>
      <c r="N42" s="420"/>
      <c r="O42" s="256" t="s">
        <v>122</v>
      </c>
      <c r="P42" s="256" t="s">
        <v>123</v>
      </c>
    </row>
    <row r="43" spans="1:17">
      <c r="A43" s="245"/>
      <c r="B43" s="245" t="s">
        <v>78</v>
      </c>
      <c r="C43" s="255">
        <f>h26_h28死亡数!AL44</f>
        <v>57</v>
      </c>
      <c r="D43" s="250">
        <f t="shared" si="17"/>
        <v>19</v>
      </c>
      <c r="E43" s="255">
        <f>h27国調人口!AL44</f>
        <v>1234</v>
      </c>
      <c r="F43" s="249">
        <f t="shared" si="13"/>
        <v>1.539708265802269E-2</v>
      </c>
      <c r="G43" s="249">
        <f t="shared" si="19"/>
        <v>7.4131876706983998E-2</v>
      </c>
      <c r="H43" s="250">
        <f t="shared" si="18"/>
        <v>88958.732786347478</v>
      </c>
      <c r="I43" s="250">
        <f t="shared" si="14"/>
        <v>6594.6778109270381</v>
      </c>
      <c r="J43" s="251">
        <f t="shared" si="20"/>
        <v>428306.96940441977</v>
      </c>
      <c r="K43" s="251">
        <f t="shared" si="15"/>
        <v>1330826.0592247522</v>
      </c>
      <c r="L43" s="589">
        <f t="shared" si="16"/>
        <v>14.960038408157208</v>
      </c>
      <c r="N43" s="256" t="s">
        <v>167</v>
      </c>
      <c r="O43" s="257">
        <f>L19</f>
        <v>18.748792258955898</v>
      </c>
      <c r="P43" s="257">
        <f>L41</f>
        <v>23.795274835875883</v>
      </c>
      <c r="Q43" s="222" t="s">
        <v>168</v>
      </c>
    </row>
    <row r="44" spans="1:17">
      <c r="A44" s="245"/>
      <c r="B44" s="245" t="s">
        <v>79</v>
      </c>
      <c r="C44" s="255">
        <f>h26_h28死亡数!AL45</f>
        <v>141</v>
      </c>
      <c r="D44" s="250">
        <f t="shared" si="17"/>
        <v>47</v>
      </c>
      <c r="E44" s="255">
        <f>h27国調人口!AL45</f>
        <v>1219</v>
      </c>
      <c r="F44" s="249">
        <f t="shared" si="13"/>
        <v>3.8556193601312551E-2</v>
      </c>
      <c r="G44" s="249">
        <f t="shared" si="19"/>
        <v>0.17583239805462025</v>
      </c>
      <c r="H44" s="250">
        <f t="shared" si="18"/>
        <v>82364.05497542044</v>
      </c>
      <c r="I44" s="250">
        <f t="shared" si="14"/>
        <v>14482.269299830747</v>
      </c>
      <c r="J44" s="251">
        <f t="shared" si="20"/>
        <v>375614.60162752535</v>
      </c>
      <c r="K44" s="251">
        <f t="shared" si="15"/>
        <v>902519.08982033236</v>
      </c>
      <c r="L44" s="589">
        <f t="shared" si="16"/>
        <v>10.957681601393562</v>
      </c>
      <c r="N44" s="256" t="s">
        <v>169</v>
      </c>
      <c r="O44" s="258">
        <f>P31/H19</f>
        <v>14.986159831097643</v>
      </c>
      <c r="P44" s="258">
        <f>P37/H41</f>
        <v>20.071499466738839</v>
      </c>
      <c r="Q44" s="222" t="s">
        <v>170</v>
      </c>
    </row>
    <row r="45" spans="1:17">
      <c r="A45" s="245"/>
      <c r="B45" s="245" t="s">
        <v>80</v>
      </c>
      <c r="C45" s="255">
        <f>h26_h28死亡数!AL46</f>
        <v>192</v>
      </c>
      <c r="D45" s="250">
        <f t="shared" si="17"/>
        <v>64</v>
      </c>
      <c r="E45" s="255">
        <f>h27国調人口!AL46</f>
        <v>917</v>
      </c>
      <c r="F45" s="249">
        <f t="shared" si="13"/>
        <v>6.9792802617230101E-2</v>
      </c>
      <c r="G45" s="249">
        <f t="shared" si="19"/>
        <v>0.29712163416898796</v>
      </c>
      <c r="H45" s="250">
        <f t="shared" si="18"/>
        <v>67881.785675589694</v>
      </c>
      <c r="I45" s="250">
        <f t="shared" si="14"/>
        <v>20169.147090240207</v>
      </c>
      <c r="J45" s="251">
        <f t="shared" si="20"/>
        <v>288986.06065234798</v>
      </c>
      <c r="K45" s="251">
        <f t="shared" si="15"/>
        <v>526904.48819280695</v>
      </c>
      <c r="L45" s="589">
        <f t="shared" si="16"/>
        <v>7.7620893874375776</v>
      </c>
      <c r="N45" s="256" t="s">
        <v>171</v>
      </c>
      <c r="O45" s="257">
        <f>O43-O44</f>
        <v>3.7626324278582555</v>
      </c>
      <c r="P45" s="257">
        <f>P43-P44</f>
        <v>3.7237753691370443</v>
      </c>
      <c r="Q45" s="222" t="s">
        <v>172</v>
      </c>
    </row>
    <row r="46" spans="1:17">
      <c r="A46" s="245"/>
      <c r="B46" s="245" t="s">
        <v>100</v>
      </c>
      <c r="C46" s="531">
        <f>h26_h28死亡数!AL47</f>
        <v>370</v>
      </c>
      <c r="D46" s="234">
        <f t="shared" si="17"/>
        <v>123.33333333333333</v>
      </c>
      <c r="E46" s="255">
        <f>h27国調人口!AL47</f>
        <v>615</v>
      </c>
      <c r="F46" s="249">
        <f t="shared" si="13"/>
        <v>0.20054200542005418</v>
      </c>
      <c r="G46" s="249">
        <f t="shared" si="19"/>
        <v>0.66787003610108298</v>
      </c>
      <c r="H46" s="250">
        <f t="shared" si="18"/>
        <v>47712.638585349487</v>
      </c>
      <c r="I46" s="250">
        <f t="shared" si="14"/>
        <v>47712.638585349487</v>
      </c>
      <c r="J46" s="251">
        <f>I46/F46</f>
        <v>237918.42754045894</v>
      </c>
      <c r="K46" s="251">
        <f>J46</f>
        <v>237918.42754045894</v>
      </c>
      <c r="L46" s="589">
        <f t="shared" si="16"/>
        <v>4.9864864864864868</v>
      </c>
      <c r="N46" s="256" t="s">
        <v>173</v>
      </c>
      <c r="O46" s="257">
        <f>L5</f>
        <v>79.815804879472353</v>
      </c>
      <c r="P46" s="257">
        <f>L27</f>
        <v>86.531755034309384</v>
      </c>
      <c r="Q46" s="222" t="s">
        <v>174</v>
      </c>
    </row>
    <row r="47" spans="1:17">
      <c r="A47" s="229"/>
      <c r="B47" s="265" t="s">
        <v>101</v>
      </c>
      <c r="C47" s="234">
        <f>SUM(C27:C46)</f>
        <v>851</v>
      </c>
      <c r="D47" s="234">
        <f>SUM(D27:D46)</f>
        <v>283.66666666666663</v>
      </c>
      <c r="E47" s="266">
        <f>SUM(E27:E46)</f>
        <v>19749</v>
      </c>
      <c r="F47" s="267"/>
      <c r="G47" s="267"/>
      <c r="H47" s="266"/>
      <c r="I47" s="265"/>
      <c r="J47" s="268"/>
      <c r="K47" s="268"/>
      <c r="L47" s="257"/>
      <c r="N47" s="256" t="s">
        <v>175</v>
      </c>
      <c r="O47" s="257">
        <f>O46-O45</f>
        <v>76.053172451614103</v>
      </c>
      <c r="P47" s="257">
        <f>P46-P45</f>
        <v>82.80797966517234</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0</v>
      </c>
      <c r="E51" s="221"/>
      <c r="F51" s="220"/>
      <c r="G51" s="219"/>
      <c r="H51" s="222"/>
      <c r="I51" s="222"/>
      <c r="J51" s="223"/>
      <c r="L51" s="259"/>
    </row>
    <row r="52" spans="1:12">
      <c r="A52" s="219" t="s">
        <v>104</v>
      </c>
      <c r="B52" s="219" t="s">
        <v>1067</v>
      </c>
      <c r="C52" s="260">
        <f>h26_28出生!F39</f>
        <v>367</v>
      </c>
      <c r="D52" s="260">
        <f>h26_28出生!G39</f>
        <v>330</v>
      </c>
      <c r="E52" s="221"/>
      <c r="F52" s="220"/>
      <c r="G52" s="219"/>
      <c r="H52" s="222"/>
      <c r="I52" s="222"/>
      <c r="J52" s="223"/>
      <c r="L52" s="259"/>
    </row>
    <row r="53" spans="1:12">
      <c r="A53" s="219" t="s">
        <v>105</v>
      </c>
      <c r="C53" s="261">
        <f>C51/C52</f>
        <v>2.7247956403269754E-3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138</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h27_29自立率1!BB7</f>
        <v>1612</v>
      </c>
      <c r="P3" s="243">
        <f>h27_29自立率1!BC7</f>
        <v>1795</v>
      </c>
      <c r="Q3" s="244">
        <f>SUM(O3:P3)</f>
        <v>3407</v>
      </c>
    </row>
    <row r="4" spans="1:17">
      <c r="A4" s="229"/>
      <c r="B4" s="229"/>
      <c r="C4" s="230" t="s">
        <v>1063</v>
      </c>
      <c r="D4" s="231" t="s">
        <v>1064</v>
      </c>
      <c r="E4" s="232" t="s">
        <v>410</v>
      </c>
      <c r="F4" s="233"/>
      <c r="G4" s="233"/>
      <c r="H4" s="234"/>
      <c r="I4" s="229"/>
      <c r="J4" s="235" t="s">
        <v>97</v>
      </c>
      <c r="K4" s="235" t="s">
        <v>98</v>
      </c>
      <c r="L4" s="588"/>
      <c r="N4" s="418" t="s">
        <v>160</v>
      </c>
      <c r="O4" s="243">
        <f>h27_29自立率1!BB8</f>
        <v>2005</v>
      </c>
      <c r="P4" s="243">
        <f>h27_29自立率1!BC8</f>
        <v>2113</v>
      </c>
      <c r="Q4" s="244">
        <f>SUM(O4:P4)</f>
        <v>4118</v>
      </c>
    </row>
    <row r="5" spans="1:17">
      <c r="A5" s="219" t="s">
        <v>99</v>
      </c>
      <c r="B5" s="219" t="s">
        <v>85</v>
      </c>
      <c r="C5" s="262">
        <f>h26_h28死亡数!W4</f>
        <v>0</v>
      </c>
      <c r="D5" s="263">
        <f>SUM(C5:C5)/3</f>
        <v>0</v>
      </c>
      <c r="E5" s="264">
        <f>h27国調人口!W4</f>
        <v>157</v>
      </c>
      <c r="F5" s="221">
        <f t="shared" ref="F5:F24" si="0">D5/E5</f>
        <v>0</v>
      </c>
      <c r="G5" s="261">
        <f>C53</f>
        <v>0</v>
      </c>
      <c r="H5" s="220">
        <v>100000</v>
      </c>
      <c r="I5" s="220">
        <f t="shared" ref="I5:I24" si="1">H5-H6</f>
        <v>0</v>
      </c>
      <c r="J5" s="222">
        <f>H6+I5/2</f>
        <v>100000</v>
      </c>
      <c r="K5" s="222">
        <f t="shared" ref="K5:K23" si="2">J5+K6</f>
        <v>8114509.8797049681</v>
      </c>
      <c r="L5" s="589">
        <f t="shared" ref="L5:L24" si="3">K5/H5</f>
        <v>81.145098797049684</v>
      </c>
      <c r="N5" s="418" t="s">
        <v>1022</v>
      </c>
      <c r="O5" s="243">
        <f>h27_29自立率1!BB9</f>
        <v>1524</v>
      </c>
      <c r="P5" s="243">
        <f>h27_29自立率1!BC9</f>
        <v>1807</v>
      </c>
      <c r="Q5" s="244">
        <f>SUM(O5:P5)</f>
        <v>3331</v>
      </c>
    </row>
    <row r="6" spans="1:17">
      <c r="B6" s="219" t="s">
        <v>86</v>
      </c>
      <c r="C6" s="262">
        <f>h26_h28死亡数!W5</f>
        <v>0</v>
      </c>
      <c r="D6" s="263">
        <f t="shared" ref="D6:D24" si="4">SUM(C6:C6)/3</f>
        <v>0</v>
      </c>
      <c r="E6" s="264">
        <f>h27国調人口!W5</f>
        <v>767</v>
      </c>
      <c r="F6" s="221">
        <f t="shared" si="0"/>
        <v>0</v>
      </c>
      <c r="G6" s="221">
        <f>F6*4/(1+2*F6)</f>
        <v>0</v>
      </c>
      <c r="H6" s="220">
        <f t="shared" ref="H6:H24" si="5">(1-G5)*H5</f>
        <v>100000</v>
      </c>
      <c r="I6" s="220">
        <f t="shared" si="1"/>
        <v>0</v>
      </c>
      <c r="J6" s="222">
        <f>(H7+I6/2)*4</f>
        <v>400000</v>
      </c>
      <c r="K6" s="222">
        <f t="shared" si="2"/>
        <v>8014509.8797049681</v>
      </c>
      <c r="L6" s="589">
        <f t="shared" si="3"/>
        <v>80.145098797049684</v>
      </c>
      <c r="N6" s="418" t="s">
        <v>1023</v>
      </c>
      <c r="O6" s="243">
        <f>h27_29自立率1!BB10</f>
        <v>1217</v>
      </c>
      <c r="P6" s="243">
        <f>h27_29自立率1!BC10</f>
        <v>1509</v>
      </c>
      <c r="Q6" s="244">
        <f>SUM(O6:P6)</f>
        <v>2726</v>
      </c>
    </row>
    <row r="7" spans="1:17">
      <c r="B7" s="219" t="s">
        <v>84</v>
      </c>
      <c r="C7" s="262">
        <f>h26_h28死亡数!W6</f>
        <v>0</v>
      </c>
      <c r="D7" s="263">
        <f t="shared" si="4"/>
        <v>0</v>
      </c>
      <c r="E7" s="264">
        <f>h27国調人口!W6</f>
        <v>1056</v>
      </c>
      <c r="F7" s="221">
        <f t="shared" si="0"/>
        <v>0</v>
      </c>
      <c r="G7" s="221">
        <f t="shared" ref="G7:G24" si="6">F7*5/(1+2.5*F7)</f>
        <v>0</v>
      </c>
      <c r="H7" s="220">
        <f t="shared" si="5"/>
        <v>100000</v>
      </c>
      <c r="I7" s="220">
        <f t="shared" si="1"/>
        <v>0</v>
      </c>
      <c r="J7" s="222">
        <f t="shared" ref="J7:J23" si="7">(H8+I7/2)*5</f>
        <v>500000</v>
      </c>
      <c r="K7" s="222">
        <f t="shared" si="2"/>
        <v>7614509.8797049681</v>
      </c>
      <c r="L7" s="589">
        <f t="shared" si="3"/>
        <v>76.145098797049684</v>
      </c>
      <c r="N7" s="418" t="s">
        <v>62</v>
      </c>
      <c r="O7" s="237">
        <f>SUM(O3:O6)</f>
        <v>6358</v>
      </c>
      <c r="P7" s="237">
        <f t="shared" ref="P7:Q7" si="8">SUM(P3:P6)</f>
        <v>7224</v>
      </c>
      <c r="Q7" s="237">
        <f t="shared" si="8"/>
        <v>13582</v>
      </c>
    </row>
    <row r="8" spans="1:17">
      <c r="B8" s="219" t="s">
        <v>65</v>
      </c>
      <c r="C8" s="262">
        <f>h26_h28死亡数!W7</f>
        <v>0</v>
      </c>
      <c r="D8" s="263">
        <f t="shared" si="4"/>
        <v>0</v>
      </c>
      <c r="E8" s="264">
        <f>h27国調人口!W7</f>
        <v>1192</v>
      </c>
      <c r="F8" s="221">
        <f t="shared" si="0"/>
        <v>0</v>
      </c>
      <c r="G8" s="221">
        <f t="shared" si="6"/>
        <v>0</v>
      </c>
      <c r="H8" s="220">
        <f t="shared" si="5"/>
        <v>100000</v>
      </c>
      <c r="I8" s="220">
        <f t="shared" si="1"/>
        <v>0</v>
      </c>
      <c r="J8" s="222">
        <f t="shared" si="7"/>
        <v>500000</v>
      </c>
      <c r="K8" s="222">
        <f t="shared" si="2"/>
        <v>7114509.8797049681</v>
      </c>
      <c r="L8" s="589">
        <f t="shared" si="3"/>
        <v>71.145098797049684</v>
      </c>
      <c r="N8" s="479" t="s">
        <v>161</v>
      </c>
      <c r="O8" s="479"/>
      <c r="P8" s="479"/>
      <c r="Q8" s="479"/>
    </row>
    <row r="9" spans="1:17">
      <c r="B9" s="219" t="s">
        <v>66</v>
      </c>
      <c r="C9" s="262">
        <f>h26_h28死亡数!W8</f>
        <v>0</v>
      </c>
      <c r="D9" s="263">
        <f t="shared" si="4"/>
        <v>0</v>
      </c>
      <c r="E9" s="264">
        <f>h27国調人口!W8</f>
        <v>1275</v>
      </c>
      <c r="F9" s="221">
        <f t="shared" si="0"/>
        <v>0</v>
      </c>
      <c r="G9" s="221">
        <f t="shared" si="6"/>
        <v>0</v>
      </c>
      <c r="H9" s="220">
        <f t="shared" si="5"/>
        <v>100000</v>
      </c>
      <c r="I9" s="220">
        <f t="shared" si="1"/>
        <v>0</v>
      </c>
      <c r="J9" s="222">
        <f t="shared" si="7"/>
        <v>500000</v>
      </c>
      <c r="K9" s="222">
        <f t="shared" si="2"/>
        <v>6614509.8797049681</v>
      </c>
      <c r="L9" s="589">
        <f t="shared" si="3"/>
        <v>66.145098797049684</v>
      </c>
      <c r="N9" s="418" t="s">
        <v>158</v>
      </c>
      <c r="O9" s="237" t="s">
        <v>122</v>
      </c>
      <c r="P9" s="237" t="s">
        <v>123</v>
      </c>
      <c r="Q9" s="237" t="s">
        <v>62</v>
      </c>
    </row>
    <row r="10" spans="1:17">
      <c r="B10" s="219" t="s">
        <v>67</v>
      </c>
      <c r="C10" s="262">
        <f>h26_h28死亡数!W9</f>
        <v>2</v>
      </c>
      <c r="D10" s="263">
        <f t="shared" si="4"/>
        <v>0.66666666666666663</v>
      </c>
      <c r="E10" s="264">
        <f>h27国調人口!W9</f>
        <v>970</v>
      </c>
      <c r="F10" s="221">
        <f t="shared" si="0"/>
        <v>6.8728522336769754E-4</v>
      </c>
      <c r="G10" s="221">
        <f t="shared" si="6"/>
        <v>3.4305317324185248E-3</v>
      </c>
      <c r="H10" s="220">
        <f t="shared" si="5"/>
        <v>100000</v>
      </c>
      <c r="I10" s="220">
        <f t="shared" si="1"/>
        <v>343.0531732418458</v>
      </c>
      <c r="J10" s="222">
        <f t="shared" si="7"/>
        <v>499142.36706689536</v>
      </c>
      <c r="K10" s="222">
        <f t="shared" si="2"/>
        <v>6114509.8797049681</v>
      </c>
      <c r="L10" s="589">
        <f t="shared" si="3"/>
        <v>61.145098797049684</v>
      </c>
      <c r="N10" s="418" t="s">
        <v>159</v>
      </c>
      <c r="O10" s="243">
        <f>h27_29自立率1!BB21</f>
        <v>44</v>
      </c>
      <c r="P10" s="243">
        <f>h27_29自立率1!BC21</f>
        <v>21</v>
      </c>
      <c r="Q10" s="244">
        <f>SUM(O10:P10)</f>
        <v>65</v>
      </c>
    </row>
    <row r="11" spans="1:17">
      <c r="B11" s="219" t="s">
        <v>68</v>
      </c>
      <c r="C11" s="262">
        <f>h26_h28死亡数!W10</f>
        <v>4</v>
      </c>
      <c r="D11" s="263">
        <f t="shared" si="4"/>
        <v>1.3333333333333333</v>
      </c>
      <c r="E11" s="264">
        <f>h27国調人口!W10</f>
        <v>1196</v>
      </c>
      <c r="F11" s="221">
        <f t="shared" si="0"/>
        <v>1.1148272017837235E-3</v>
      </c>
      <c r="G11" s="221">
        <f t="shared" si="6"/>
        <v>5.558643690939411E-3</v>
      </c>
      <c r="H11" s="220">
        <f t="shared" si="5"/>
        <v>99656.946826758154</v>
      </c>
      <c r="I11" s="220">
        <f t="shared" si="1"/>
        <v>553.95745873684064</v>
      </c>
      <c r="J11" s="222">
        <f t="shared" si="7"/>
        <v>496899.84048694867</v>
      </c>
      <c r="K11" s="222">
        <f t="shared" si="2"/>
        <v>5615367.5126380725</v>
      </c>
      <c r="L11" s="589">
        <f t="shared" si="3"/>
        <v>56.346975212874284</v>
      </c>
      <c r="N11" s="418" t="s">
        <v>160</v>
      </c>
      <c r="O11" s="243">
        <f>h27_29自立率1!BB22</f>
        <v>63</v>
      </c>
      <c r="P11" s="243">
        <f>h27_29自立率1!BC22</f>
        <v>41</v>
      </c>
      <c r="Q11" s="244">
        <f>SUM(O11:P11)</f>
        <v>104</v>
      </c>
    </row>
    <row r="12" spans="1:17">
      <c r="B12" s="219" t="s">
        <v>69</v>
      </c>
      <c r="C12" s="262">
        <f>h26_h28死亡数!W11</f>
        <v>1</v>
      </c>
      <c r="D12" s="263">
        <f t="shared" si="4"/>
        <v>0.33333333333333331</v>
      </c>
      <c r="E12" s="264">
        <f>h27国調人口!W11</f>
        <v>1221</v>
      </c>
      <c r="F12" s="221">
        <f t="shared" si="0"/>
        <v>2.7300027300027296E-4</v>
      </c>
      <c r="G12" s="221">
        <f t="shared" si="6"/>
        <v>1.3640703860319191E-3</v>
      </c>
      <c r="H12" s="220">
        <f t="shared" si="5"/>
        <v>99102.989368021314</v>
      </c>
      <c r="I12" s="220">
        <f t="shared" si="1"/>
        <v>135.18345296414918</v>
      </c>
      <c r="J12" s="222">
        <f t="shared" si="7"/>
        <v>495176.98820769618</v>
      </c>
      <c r="K12" s="222">
        <f t="shared" si="2"/>
        <v>5118467.6721511241</v>
      </c>
      <c r="L12" s="589">
        <f t="shared" si="3"/>
        <v>51.647964453862961</v>
      </c>
      <c r="N12" s="418" t="s">
        <v>1022</v>
      </c>
      <c r="O12" s="243">
        <f>h27_29自立率1!BB23</f>
        <v>278</v>
      </c>
      <c r="P12" s="243">
        <f>h27_29自立率1!BC23</f>
        <v>90</v>
      </c>
      <c r="Q12" s="244">
        <f>SUM(O12:P12)</f>
        <v>368</v>
      </c>
    </row>
    <row r="13" spans="1:17">
      <c r="B13" s="219" t="s">
        <v>70</v>
      </c>
      <c r="C13" s="262">
        <f>h26_h28死亡数!W12</f>
        <v>3</v>
      </c>
      <c r="D13" s="263">
        <f t="shared" si="4"/>
        <v>1</v>
      </c>
      <c r="E13" s="264">
        <f>h27国調人口!W12</f>
        <v>1423</v>
      </c>
      <c r="F13" s="221">
        <f t="shared" si="0"/>
        <v>7.0274068868587491E-4</v>
      </c>
      <c r="G13" s="221">
        <f t="shared" si="6"/>
        <v>3.5075412136092604E-3</v>
      </c>
      <c r="H13" s="220">
        <f t="shared" si="5"/>
        <v>98967.805915057164</v>
      </c>
      <c r="I13" s="220">
        <f t="shared" si="1"/>
        <v>347.1336580675561</v>
      </c>
      <c r="J13" s="222">
        <f t="shared" si="7"/>
        <v>493971.19543011696</v>
      </c>
      <c r="K13" s="222">
        <f t="shared" si="2"/>
        <v>4623290.6839434281</v>
      </c>
      <c r="L13" s="589">
        <f t="shared" si="3"/>
        <v>46.715097310650101</v>
      </c>
      <c r="N13" s="418" t="s">
        <v>1023</v>
      </c>
      <c r="O13" s="243">
        <f>h27_29自立率1!BB24</f>
        <v>668</v>
      </c>
      <c r="P13" s="243">
        <f>h27_29自立率1!BC24</f>
        <v>822</v>
      </c>
      <c r="Q13" s="244">
        <f>SUM(O13:P13)</f>
        <v>1490</v>
      </c>
    </row>
    <row r="14" spans="1:17">
      <c r="B14" s="219" t="s">
        <v>71</v>
      </c>
      <c r="C14" s="262">
        <f>h26_h28死亡数!W13</f>
        <v>12</v>
      </c>
      <c r="D14" s="263">
        <f t="shared" si="4"/>
        <v>4</v>
      </c>
      <c r="E14" s="264">
        <f>h27国調人口!W13</f>
        <v>1657</v>
      </c>
      <c r="F14" s="221">
        <f t="shared" si="0"/>
        <v>2.4140012070006035E-3</v>
      </c>
      <c r="G14" s="221">
        <f t="shared" si="6"/>
        <v>1.1997600479904018E-2</v>
      </c>
      <c r="H14" s="220">
        <f t="shared" si="5"/>
        <v>98620.672256989608</v>
      </c>
      <c r="I14" s="220">
        <f t="shared" si="1"/>
        <v>1183.211424798923</v>
      </c>
      <c r="J14" s="222">
        <f t="shared" si="7"/>
        <v>490145.33272295073</v>
      </c>
      <c r="K14" s="222">
        <f t="shared" si="2"/>
        <v>4129319.4885133114</v>
      </c>
      <c r="L14" s="589">
        <f t="shared" si="3"/>
        <v>41.870729472954402</v>
      </c>
      <c r="N14" s="418" t="s">
        <v>62</v>
      </c>
      <c r="O14" s="237">
        <f>SUM(O10:O13)</f>
        <v>1053</v>
      </c>
      <c r="P14" s="237">
        <f t="shared" ref="P14:Q14" si="9">SUM(P10:P13)</f>
        <v>974</v>
      </c>
      <c r="Q14" s="237">
        <f t="shared" si="9"/>
        <v>2027</v>
      </c>
    </row>
    <row r="15" spans="1:17">
      <c r="B15" s="219" t="s">
        <v>72</v>
      </c>
      <c r="C15" s="262">
        <f>h26_h28死亡数!W14</f>
        <v>7</v>
      </c>
      <c r="D15" s="263">
        <f t="shared" si="4"/>
        <v>2.3333333333333335</v>
      </c>
      <c r="E15" s="264">
        <f>h27国調人口!W14</f>
        <v>1554</v>
      </c>
      <c r="F15" s="221">
        <f t="shared" si="0"/>
        <v>1.5015015015015015E-3</v>
      </c>
      <c r="G15" s="221">
        <f t="shared" si="6"/>
        <v>7.4794315632011965E-3</v>
      </c>
      <c r="H15" s="220">
        <f t="shared" si="5"/>
        <v>97437.460832190685</v>
      </c>
      <c r="I15" s="220">
        <f t="shared" si="1"/>
        <v>728.77681998646585</v>
      </c>
      <c r="J15" s="222">
        <f t="shared" si="7"/>
        <v>485365.36211098725</v>
      </c>
      <c r="K15" s="222">
        <f t="shared" si="2"/>
        <v>3639174.1557903606</v>
      </c>
      <c r="L15" s="589">
        <f t="shared" si="3"/>
        <v>37.348819691205215</v>
      </c>
      <c r="N15" s="479" t="s">
        <v>162</v>
      </c>
      <c r="O15" s="479"/>
      <c r="P15" s="479"/>
      <c r="Q15" s="479"/>
    </row>
    <row r="16" spans="1:17">
      <c r="B16" s="219" t="s">
        <v>73</v>
      </c>
      <c r="C16" s="262">
        <f>h26_h28死亡数!W15</f>
        <v>13</v>
      </c>
      <c r="D16" s="263">
        <f t="shared" si="4"/>
        <v>4.333333333333333</v>
      </c>
      <c r="E16" s="264">
        <f>h27国調人口!W15</f>
        <v>1424</v>
      </c>
      <c r="F16" s="221">
        <f t="shared" si="0"/>
        <v>3.0430711610486888E-3</v>
      </c>
      <c r="G16" s="221">
        <f t="shared" si="6"/>
        <v>1.510047624578929E-2</v>
      </c>
      <c r="H16" s="220">
        <f t="shared" si="5"/>
        <v>96708.684012204219</v>
      </c>
      <c r="I16" s="220">
        <f t="shared" si="1"/>
        <v>1460.3471856878314</v>
      </c>
      <c r="J16" s="222">
        <f t="shared" si="7"/>
        <v>479892.55209680152</v>
      </c>
      <c r="K16" s="222">
        <f t="shared" si="2"/>
        <v>3153808.7936793733</v>
      </c>
      <c r="L16" s="589">
        <f t="shared" si="3"/>
        <v>32.611433253309251</v>
      </c>
      <c r="N16" s="418" t="s">
        <v>158</v>
      </c>
      <c r="O16" s="237" t="s">
        <v>122</v>
      </c>
      <c r="P16" s="237" t="s">
        <v>123</v>
      </c>
      <c r="Q16" s="237" t="s">
        <v>62</v>
      </c>
    </row>
    <row r="17" spans="1:17">
      <c r="B17" s="219" t="s">
        <v>74</v>
      </c>
      <c r="C17" s="262">
        <f>h26_h28死亡数!W16</f>
        <v>14</v>
      </c>
      <c r="D17" s="263">
        <f t="shared" si="4"/>
        <v>4.666666666666667</v>
      </c>
      <c r="E17" s="264">
        <f>h27国調人口!W16</f>
        <v>1434</v>
      </c>
      <c r="F17" s="221">
        <f t="shared" si="0"/>
        <v>3.2543003254300326E-3</v>
      </c>
      <c r="G17" s="221">
        <f t="shared" si="6"/>
        <v>1.6140189070786258E-2</v>
      </c>
      <c r="H17" s="220">
        <f t="shared" si="5"/>
        <v>95248.336826516388</v>
      </c>
      <c r="I17" s="220">
        <f t="shared" si="1"/>
        <v>1537.3261650579079</v>
      </c>
      <c r="J17" s="222">
        <f t="shared" si="7"/>
        <v>472398.36871993716</v>
      </c>
      <c r="K17" s="222">
        <f t="shared" si="2"/>
        <v>2673916.241582572</v>
      </c>
      <c r="L17" s="589">
        <f t="shared" si="3"/>
        <v>28.073101648512718</v>
      </c>
      <c r="N17" s="418" t="s">
        <v>159</v>
      </c>
      <c r="O17" s="253">
        <f t="shared" ref="O17:Q20" si="10">O10/O3</f>
        <v>2.729528535980149E-2</v>
      </c>
      <c r="P17" s="253">
        <f t="shared" si="10"/>
        <v>1.16991643454039E-2</v>
      </c>
      <c r="Q17" s="253">
        <f t="shared" si="10"/>
        <v>1.9078368065746993E-2</v>
      </c>
    </row>
    <row r="18" spans="1:17">
      <c r="B18" s="219" t="s">
        <v>75</v>
      </c>
      <c r="C18" s="262">
        <f>h26_h28死亡数!W17</f>
        <v>38</v>
      </c>
      <c r="D18" s="263">
        <f t="shared" si="4"/>
        <v>12.666666666666666</v>
      </c>
      <c r="E18" s="264">
        <f>h27国調人口!W17</f>
        <v>1713</v>
      </c>
      <c r="F18" s="221">
        <f t="shared" si="0"/>
        <v>7.3944347149250828E-3</v>
      </c>
      <c r="G18" s="221">
        <f t="shared" si="6"/>
        <v>3.6301108139090564E-2</v>
      </c>
      <c r="H18" s="220">
        <f t="shared" si="5"/>
        <v>93711.01066145848</v>
      </c>
      <c r="I18" s="220">
        <f t="shared" si="1"/>
        <v>3401.8135318450804</v>
      </c>
      <c r="J18" s="222">
        <f t="shared" si="7"/>
        <v>460050.51947767969</v>
      </c>
      <c r="K18" s="222">
        <f t="shared" si="2"/>
        <v>2201517.8728626347</v>
      </c>
      <c r="L18" s="589">
        <f t="shared" si="3"/>
        <v>23.492627571970861</v>
      </c>
      <c r="N18" s="418" t="s">
        <v>160</v>
      </c>
      <c r="O18" s="253">
        <f t="shared" si="10"/>
        <v>3.1421446384039903E-2</v>
      </c>
      <c r="P18" s="253">
        <f t="shared" si="10"/>
        <v>1.9403691433980123E-2</v>
      </c>
      <c r="Q18" s="253">
        <f t="shared" si="10"/>
        <v>2.5254978144730451E-2</v>
      </c>
    </row>
    <row r="19" spans="1:17">
      <c r="B19" s="219" t="s">
        <v>76</v>
      </c>
      <c r="C19" s="262">
        <f>h26_h28死亡数!W18</f>
        <v>70</v>
      </c>
      <c r="D19" s="263">
        <f t="shared" si="4"/>
        <v>23.333333333333332</v>
      </c>
      <c r="E19" s="264">
        <f>h27国調人口!W18</f>
        <v>2005</v>
      </c>
      <c r="F19" s="221">
        <f t="shared" si="0"/>
        <v>1.1637572734829592E-2</v>
      </c>
      <c r="G19" s="221">
        <f t="shared" si="6"/>
        <v>5.6542810985460414E-2</v>
      </c>
      <c r="H19" s="220">
        <f t="shared" si="5"/>
        <v>90309.1971296134</v>
      </c>
      <c r="I19" s="220">
        <f t="shared" si="1"/>
        <v>5106.3358635484183</v>
      </c>
      <c r="J19" s="222">
        <f t="shared" si="7"/>
        <v>438780.14598919597</v>
      </c>
      <c r="K19" s="222">
        <f t="shared" si="2"/>
        <v>1741467.3533849549</v>
      </c>
      <c r="L19" s="589">
        <f t="shared" si="3"/>
        <v>19.283388721589112</v>
      </c>
      <c r="N19" s="418" t="s">
        <v>1022</v>
      </c>
      <c r="O19" s="253">
        <f t="shared" si="10"/>
        <v>0.18241469816272965</v>
      </c>
      <c r="P19" s="253">
        <f t="shared" si="10"/>
        <v>4.9806308799114553E-2</v>
      </c>
      <c r="Q19" s="253">
        <f t="shared" si="10"/>
        <v>0.11047733413389373</v>
      </c>
    </row>
    <row r="20" spans="1:17">
      <c r="B20" s="219" t="s">
        <v>77</v>
      </c>
      <c r="C20" s="262">
        <f>h26_h28死亡数!W19</f>
        <v>97</v>
      </c>
      <c r="D20" s="263">
        <f t="shared" si="4"/>
        <v>32.333333333333336</v>
      </c>
      <c r="E20" s="264">
        <f>h27国調人口!W19</f>
        <v>1524</v>
      </c>
      <c r="F20" s="221">
        <f t="shared" si="0"/>
        <v>2.1216097987751533E-2</v>
      </c>
      <c r="G20" s="221">
        <f t="shared" si="6"/>
        <v>0.1007373559040399</v>
      </c>
      <c r="H20" s="220">
        <f t="shared" si="5"/>
        <v>85202.861266064981</v>
      </c>
      <c r="I20" s="220">
        <f t="shared" si="1"/>
        <v>8583.1109594021254</v>
      </c>
      <c r="J20" s="222">
        <f t="shared" si="7"/>
        <v>404556.5289318196</v>
      </c>
      <c r="K20" s="222">
        <f t="shared" si="2"/>
        <v>1302687.2073957589</v>
      </c>
      <c r="L20" s="589">
        <f t="shared" si="3"/>
        <v>15.289242497711749</v>
      </c>
      <c r="N20" s="418" t="s">
        <v>1023</v>
      </c>
      <c r="O20" s="253">
        <f t="shared" si="10"/>
        <v>0.54889071487263763</v>
      </c>
      <c r="P20" s="253">
        <f t="shared" si="10"/>
        <v>0.54473161033797213</v>
      </c>
      <c r="Q20" s="253">
        <f t="shared" si="10"/>
        <v>0.54658840792369767</v>
      </c>
    </row>
    <row r="21" spans="1:17">
      <c r="B21" s="219" t="s">
        <v>78</v>
      </c>
      <c r="C21" s="262">
        <f>h26_h28死亡数!W20</f>
        <v>122</v>
      </c>
      <c r="D21" s="263">
        <f t="shared" si="4"/>
        <v>40.666666666666664</v>
      </c>
      <c r="E21" s="264">
        <f>h27国調人口!W20</f>
        <v>1217</v>
      </c>
      <c r="F21" s="221">
        <f t="shared" si="0"/>
        <v>3.3415502602026838E-2</v>
      </c>
      <c r="G21" s="221">
        <f t="shared" si="6"/>
        <v>0.15419615773508591</v>
      </c>
      <c r="H21" s="220">
        <f t="shared" si="5"/>
        <v>76619.750306662856</v>
      </c>
      <c r="I21" s="220">
        <f t="shared" si="1"/>
        <v>11814.471103909083</v>
      </c>
      <c r="J21" s="222">
        <f t="shared" si="7"/>
        <v>353562.5737735416</v>
      </c>
      <c r="K21" s="222">
        <f t="shared" si="2"/>
        <v>898130.67846393934</v>
      </c>
      <c r="L21" s="589">
        <f t="shared" si="3"/>
        <v>11.721921239226981</v>
      </c>
      <c r="N21" s="418" t="s">
        <v>62</v>
      </c>
      <c r="O21" s="253">
        <f>O14/O7</f>
        <v>0.16561811890531614</v>
      </c>
      <c r="P21" s="253">
        <f>P14/P7</f>
        <v>0.13482834994462903</v>
      </c>
      <c r="Q21" s="253">
        <f>Q14/Q7</f>
        <v>0.14924164335149462</v>
      </c>
    </row>
    <row r="22" spans="1:17">
      <c r="B22" s="219" t="s">
        <v>79</v>
      </c>
      <c r="C22" s="262">
        <f>h26_h28死亡数!W21</f>
        <v>188</v>
      </c>
      <c r="D22" s="263">
        <f t="shared" si="4"/>
        <v>62.666666666666664</v>
      </c>
      <c r="E22" s="264">
        <f>h27国調人口!W21</f>
        <v>881</v>
      </c>
      <c r="F22" s="221">
        <f t="shared" si="0"/>
        <v>7.1131290200529704E-2</v>
      </c>
      <c r="G22" s="221">
        <f t="shared" si="6"/>
        <v>0.30195952457436559</v>
      </c>
      <c r="H22" s="220">
        <f t="shared" si="5"/>
        <v>64805.279202753773</v>
      </c>
      <c r="I22" s="220">
        <f t="shared" si="1"/>
        <v>19568.57129797255</v>
      </c>
      <c r="J22" s="222">
        <f t="shared" si="7"/>
        <v>275104.96776883746</v>
      </c>
      <c r="K22" s="222">
        <f t="shared" si="2"/>
        <v>544568.10469039774</v>
      </c>
      <c r="L22" s="589">
        <f t="shared" si="3"/>
        <v>8.4031441788350083</v>
      </c>
      <c r="N22" s="479" t="s">
        <v>163</v>
      </c>
      <c r="O22" s="479"/>
      <c r="P22" s="479"/>
      <c r="Q22" s="479"/>
    </row>
    <row r="23" spans="1:17">
      <c r="B23" s="219" t="s">
        <v>80</v>
      </c>
      <c r="C23" s="262">
        <f>h26_h28死亡数!W22</f>
        <v>197</v>
      </c>
      <c r="D23" s="263">
        <f t="shared" si="4"/>
        <v>65.666666666666671</v>
      </c>
      <c r="E23" s="264">
        <f>h27国調人口!W22</f>
        <v>498</v>
      </c>
      <c r="F23" s="221">
        <f t="shared" si="0"/>
        <v>0.13186077643908969</v>
      </c>
      <c r="G23" s="221">
        <f t="shared" si="6"/>
        <v>0.49584696702743514</v>
      </c>
      <c r="H23" s="220">
        <f t="shared" si="5"/>
        <v>45236.707904781222</v>
      </c>
      <c r="I23" s="220">
        <f t="shared" si="1"/>
        <v>22430.484412891768</v>
      </c>
      <c r="J23" s="222">
        <f t="shared" si="7"/>
        <v>170107.32849167666</v>
      </c>
      <c r="K23" s="222">
        <f t="shared" si="2"/>
        <v>269463.13692156028</v>
      </c>
      <c r="L23" s="589">
        <f t="shared" si="3"/>
        <v>5.9567362304249336</v>
      </c>
      <c r="N23" s="418" t="s">
        <v>158</v>
      </c>
      <c r="O23" s="237" t="s">
        <v>122</v>
      </c>
      <c r="P23" s="237" t="s">
        <v>123</v>
      </c>
      <c r="Q23" s="237" t="s">
        <v>62</v>
      </c>
    </row>
    <row r="24" spans="1:17">
      <c r="B24" s="219" t="s">
        <v>100</v>
      </c>
      <c r="C24" s="262">
        <f>h26_h28死亡数!W23</f>
        <v>115</v>
      </c>
      <c r="D24" s="263">
        <f t="shared" si="4"/>
        <v>38.333333333333336</v>
      </c>
      <c r="E24" s="264">
        <f>h27国調人口!W23</f>
        <v>167</v>
      </c>
      <c r="F24" s="221">
        <f t="shared" si="0"/>
        <v>0.22954091816367267</v>
      </c>
      <c r="G24" s="221">
        <f t="shared" si="6"/>
        <v>0.72923272035510478</v>
      </c>
      <c r="H24" s="220">
        <f t="shared" si="5"/>
        <v>22806.223491889454</v>
      </c>
      <c r="I24" s="220">
        <f t="shared" si="1"/>
        <v>22806.223491889454</v>
      </c>
      <c r="J24" s="222">
        <f>H24/F24</f>
        <v>99355.808429883618</v>
      </c>
      <c r="K24" s="222">
        <f>J24</f>
        <v>99355.808429883618</v>
      </c>
      <c r="L24" s="589">
        <f t="shared" si="3"/>
        <v>4.3565217391304349</v>
      </c>
      <c r="N24" s="418" t="s">
        <v>159</v>
      </c>
      <c r="O24" s="253">
        <f>1-O17</f>
        <v>0.97270471464019848</v>
      </c>
      <c r="P24" s="253">
        <f>1-P17</f>
        <v>0.98830083565459614</v>
      </c>
      <c r="Q24" s="253">
        <f>1-Q17</f>
        <v>0.98092163193425297</v>
      </c>
    </row>
    <row r="25" spans="1:17">
      <c r="B25" s="265" t="s">
        <v>101</v>
      </c>
      <c r="C25" s="266">
        <f>SUM(C5:C24)</f>
        <v>883</v>
      </c>
      <c r="D25" s="266">
        <f>SUM(D5:D24)</f>
        <v>294.33333333333331</v>
      </c>
      <c r="E25" s="266">
        <f>SUM(E5:E24)</f>
        <v>23331</v>
      </c>
      <c r="F25" s="267"/>
      <c r="G25" s="267"/>
      <c r="H25" s="266"/>
      <c r="I25" s="266"/>
      <c r="J25" s="268"/>
      <c r="K25" s="268"/>
      <c r="L25" s="257"/>
      <c r="N25" s="418" t="s">
        <v>160</v>
      </c>
      <c r="O25" s="253">
        <f t="shared" ref="O25:Q27" si="11">1-O18</f>
        <v>0.96857855361596013</v>
      </c>
      <c r="P25" s="253">
        <f t="shared" si="11"/>
        <v>0.98059630856601987</v>
      </c>
      <c r="Q25" s="253">
        <f t="shared" si="11"/>
        <v>0.97474502185526957</v>
      </c>
    </row>
    <row r="26" spans="1:17">
      <c r="A26" s="265"/>
      <c r="B26" s="265"/>
      <c r="C26" s="226"/>
      <c r="D26" s="226"/>
      <c r="E26" s="266"/>
      <c r="F26" s="267"/>
      <c r="G26" s="267"/>
      <c r="H26" s="266"/>
      <c r="I26" s="266"/>
      <c r="J26" s="268"/>
      <c r="K26" s="268"/>
      <c r="L26" s="269"/>
      <c r="N26" s="418" t="s">
        <v>1022</v>
      </c>
      <c r="O26" s="253">
        <f t="shared" si="11"/>
        <v>0.8175853018372703</v>
      </c>
      <c r="P26" s="253">
        <f t="shared" si="11"/>
        <v>0.95019369120088548</v>
      </c>
      <c r="Q26" s="253">
        <f t="shared" si="11"/>
        <v>0.88952266586610629</v>
      </c>
    </row>
    <row r="27" spans="1:17">
      <c r="A27" s="225" t="s">
        <v>102</v>
      </c>
      <c r="B27" s="225" t="s">
        <v>85</v>
      </c>
      <c r="C27" s="254">
        <f>h26_h28死亡数!W28</f>
        <v>0</v>
      </c>
      <c r="D27" s="226">
        <f>SUM(C27:C27)/3</f>
        <v>0</v>
      </c>
      <c r="E27" s="254">
        <f>h27国調人口!W28</f>
        <v>141</v>
      </c>
      <c r="F27" s="227">
        <f t="shared" ref="F27:F46" si="12">D27/E27</f>
        <v>0</v>
      </c>
      <c r="G27" s="227">
        <f>D53</f>
        <v>0</v>
      </c>
      <c r="H27" s="226">
        <v>100000</v>
      </c>
      <c r="I27" s="226">
        <f t="shared" ref="I27:I46" si="13">H27-H28</f>
        <v>0</v>
      </c>
      <c r="J27" s="242">
        <f>H28+I27/2</f>
        <v>100000</v>
      </c>
      <c r="K27" s="242">
        <f t="shared" ref="K27:K45" si="14">J27+K28</f>
        <v>8778246.131161755</v>
      </c>
      <c r="L27" s="587">
        <f t="shared" ref="L27:L46" si="15">K27/H27</f>
        <v>87.782461311617553</v>
      </c>
      <c r="N27" s="418" t="s">
        <v>1023</v>
      </c>
      <c r="O27" s="253">
        <f t="shared" si="11"/>
        <v>0.45110928512736237</v>
      </c>
      <c r="P27" s="253">
        <f t="shared" si="11"/>
        <v>0.45526838966202787</v>
      </c>
      <c r="Q27" s="253">
        <f t="shared" si="11"/>
        <v>0.45341159207630233</v>
      </c>
    </row>
    <row r="28" spans="1:17">
      <c r="A28" s="245"/>
      <c r="B28" s="245" t="s">
        <v>86</v>
      </c>
      <c r="C28" s="255">
        <f>h26_h28死亡数!W29</f>
        <v>0</v>
      </c>
      <c r="D28" s="250">
        <f t="shared" ref="D28:D46" si="16">SUM(C28:C28)/3</f>
        <v>0</v>
      </c>
      <c r="E28" s="255">
        <f>h27国調人口!W29</f>
        <v>678</v>
      </c>
      <c r="F28" s="249">
        <f t="shared" si="12"/>
        <v>0</v>
      </c>
      <c r="G28" s="249">
        <f>F28*4/(1+2*F28)</f>
        <v>0</v>
      </c>
      <c r="H28" s="250">
        <f t="shared" ref="H28:H46" si="17">(1-G27)*H27</f>
        <v>100000</v>
      </c>
      <c r="I28" s="250">
        <f t="shared" si="13"/>
        <v>0</v>
      </c>
      <c r="J28" s="251">
        <f>(H29+I28/2)*4</f>
        <v>400000</v>
      </c>
      <c r="K28" s="251">
        <f t="shared" si="14"/>
        <v>8678246.131161755</v>
      </c>
      <c r="L28" s="589">
        <f t="shared" si="15"/>
        <v>86.782461311617553</v>
      </c>
      <c r="N28" s="418" t="s">
        <v>62</v>
      </c>
      <c r="O28" s="253">
        <f>1-O21</f>
        <v>0.83438188109468392</v>
      </c>
      <c r="P28" s="253">
        <f>1-P21</f>
        <v>0.865171650055371</v>
      </c>
      <c r="Q28" s="253">
        <f>1-Q21</f>
        <v>0.85075835664850541</v>
      </c>
    </row>
    <row r="29" spans="1:17">
      <c r="A29" s="245"/>
      <c r="B29" s="245" t="s">
        <v>84</v>
      </c>
      <c r="C29" s="255">
        <f>h26_h28死亡数!W30</f>
        <v>0</v>
      </c>
      <c r="D29" s="250">
        <f t="shared" si="16"/>
        <v>0</v>
      </c>
      <c r="E29" s="255">
        <f>h27国調人口!W30</f>
        <v>928</v>
      </c>
      <c r="F29" s="249">
        <f t="shared" si="12"/>
        <v>0</v>
      </c>
      <c r="G29" s="249">
        <f t="shared" ref="G29:G46" si="18">F29*5/(1+2.5*F29)</f>
        <v>0</v>
      </c>
      <c r="H29" s="250">
        <f t="shared" si="17"/>
        <v>100000</v>
      </c>
      <c r="I29" s="250">
        <f t="shared" si="13"/>
        <v>0</v>
      </c>
      <c r="J29" s="251">
        <f t="shared" ref="J29:J45" si="19">(H30+I29/2)*5</f>
        <v>500000</v>
      </c>
      <c r="K29" s="251">
        <f t="shared" si="14"/>
        <v>8278246.131161755</v>
      </c>
      <c r="L29" s="589">
        <f t="shared" si="15"/>
        <v>82.782461311617553</v>
      </c>
      <c r="N29" s="219" t="s">
        <v>164</v>
      </c>
    </row>
    <row r="30" spans="1:17">
      <c r="A30" s="245"/>
      <c r="B30" s="245" t="s">
        <v>65</v>
      </c>
      <c r="C30" s="255">
        <f>h26_h28死亡数!W31</f>
        <v>0</v>
      </c>
      <c r="D30" s="250">
        <f t="shared" si="16"/>
        <v>0</v>
      </c>
      <c r="E30" s="255">
        <f>h27国調人口!W31</f>
        <v>1145</v>
      </c>
      <c r="F30" s="249">
        <f t="shared" si="12"/>
        <v>0</v>
      </c>
      <c r="G30" s="249">
        <f t="shared" si="18"/>
        <v>0</v>
      </c>
      <c r="H30" s="250">
        <f t="shared" si="17"/>
        <v>100000</v>
      </c>
      <c r="I30" s="250">
        <f t="shared" si="13"/>
        <v>0</v>
      </c>
      <c r="J30" s="251">
        <f t="shared" si="19"/>
        <v>500000</v>
      </c>
      <c r="K30" s="251">
        <f t="shared" si="14"/>
        <v>7778246.131161755</v>
      </c>
      <c r="L30" s="589">
        <f t="shared" si="15"/>
        <v>77.782461311617553</v>
      </c>
      <c r="N30" s="256" t="s">
        <v>158</v>
      </c>
      <c r="O30" s="237" t="s">
        <v>97</v>
      </c>
      <c r="P30" s="237" t="s">
        <v>98</v>
      </c>
      <c r="Q30" s="219"/>
    </row>
    <row r="31" spans="1:17">
      <c r="A31" s="245"/>
      <c r="B31" s="245" t="s">
        <v>66</v>
      </c>
      <c r="C31" s="255">
        <f>h26_h28死亡数!W32</f>
        <v>0</v>
      </c>
      <c r="D31" s="250">
        <f t="shared" si="16"/>
        <v>0</v>
      </c>
      <c r="E31" s="255">
        <f>h27国調人口!W32</f>
        <v>1255</v>
      </c>
      <c r="F31" s="249">
        <f t="shared" si="12"/>
        <v>0</v>
      </c>
      <c r="G31" s="249">
        <f t="shared" si="18"/>
        <v>0</v>
      </c>
      <c r="H31" s="250">
        <f t="shared" si="17"/>
        <v>100000</v>
      </c>
      <c r="I31" s="250">
        <f t="shared" si="13"/>
        <v>0</v>
      </c>
      <c r="J31" s="251">
        <f t="shared" si="19"/>
        <v>500000</v>
      </c>
      <c r="K31" s="251">
        <f t="shared" si="14"/>
        <v>7278246.131161755</v>
      </c>
      <c r="L31" s="589">
        <f t="shared" si="15"/>
        <v>72.782461311617553</v>
      </c>
      <c r="N31" s="418" t="s">
        <v>159</v>
      </c>
      <c r="O31" s="237">
        <f>J19*O24</f>
        <v>426803.51669420546</v>
      </c>
      <c r="P31" s="237">
        <f>SUM(O31,P32)</f>
        <v>1353375.5863499318</v>
      </c>
      <c r="Q31" s="219"/>
    </row>
    <row r="32" spans="1:17">
      <c r="A32" s="245"/>
      <c r="B32" s="245" t="s">
        <v>67</v>
      </c>
      <c r="C32" s="255">
        <f>h26_h28死亡数!W33</f>
        <v>1</v>
      </c>
      <c r="D32" s="250">
        <f t="shared" si="16"/>
        <v>0.33333333333333331</v>
      </c>
      <c r="E32" s="255">
        <f>h27国調人口!W33</f>
        <v>989</v>
      </c>
      <c r="F32" s="249">
        <f t="shared" si="12"/>
        <v>3.3704078193461405E-4</v>
      </c>
      <c r="G32" s="249">
        <f t="shared" si="18"/>
        <v>1.6837851490149858E-3</v>
      </c>
      <c r="H32" s="250">
        <f t="shared" si="17"/>
        <v>100000</v>
      </c>
      <c r="I32" s="250">
        <f t="shared" si="13"/>
        <v>168.37851490150206</v>
      </c>
      <c r="J32" s="251">
        <f t="shared" si="19"/>
        <v>499579.05371274624</v>
      </c>
      <c r="K32" s="251">
        <f t="shared" si="14"/>
        <v>6778246.131161755</v>
      </c>
      <c r="L32" s="589">
        <f t="shared" si="15"/>
        <v>67.782461311617553</v>
      </c>
      <c r="N32" s="418" t="s">
        <v>160</v>
      </c>
      <c r="O32" s="237">
        <f>J20*O25</f>
        <v>391844.77764867514</v>
      </c>
      <c r="P32" s="237">
        <f>SUM(O32,P33)</f>
        <v>926572.06965572631</v>
      </c>
      <c r="Q32" s="219"/>
    </row>
    <row r="33" spans="1:17">
      <c r="A33" s="245"/>
      <c r="B33" s="245" t="s">
        <v>68</v>
      </c>
      <c r="C33" s="255">
        <f>h26_h28死亡数!W34</f>
        <v>0</v>
      </c>
      <c r="D33" s="250">
        <f t="shared" si="16"/>
        <v>0</v>
      </c>
      <c r="E33" s="255">
        <f>h27国調人口!W34</f>
        <v>1067</v>
      </c>
      <c r="F33" s="249">
        <f t="shared" si="12"/>
        <v>0</v>
      </c>
      <c r="G33" s="249">
        <f t="shared" si="18"/>
        <v>0</v>
      </c>
      <c r="H33" s="250">
        <f t="shared" si="17"/>
        <v>99831.621485098498</v>
      </c>
      <c r="I33" s="250">
        <f t="shared" si="13"/>
        <v>0</v>
      </c>
      <c r="J33" s="251">
        <f t="shared" si="19"/>
        <v>499158.10742549249</v>
      </c>
      <c r="K33" s="251">
        <f t="shared" si="14"/>
        <v>6278667.0774490088</v>
      </c>
      <c r="L33" s="589">
        <f t="shared" si="15"/>
        <v>62.892568347056276</v>
      </c>
      <c r="N33" s="418" t="s">
        <v>1022</v>
      </c>
      <c r="O33" s="237">
        <f>J21*O26</f>
        <v>289067.56359700317</v>
      </c>
      <c r="P33" s="237">
        <f t="shared" ref="P33:P34" si="20">SUM(O33,P34)</f>
        <v>534727.29200705118</v>
      </c>
      <c r="Q33" s="219"/>
    </row>
    <row r="34" spans="1:17">
      <c r="A34" s="245"/>
      <c r="B34" s="245" t="s">
        <v>69</v>
      </c>
      <c r="C34" s="255">
        <f>h26_h28死亡数!W35</f>
        <v>0</v>
      </c>
      <c r="D34" s="250">
        <f t="shared" si="16"/>
        <v>0</v>
      </c>
      <c r="E34" s="255">
        <f>h27国調人口!W35</f>
        <v>1105</v>
      </c>
      <c r="F34" s="249">
        <f t="shared" si="12"/>
        <v>0</v>
      </c>
      <c r="G34" s="249">
        <f t="shared" si="18"/>
        <v>0</v>
      </c>
      <c r="H34" s="250">
        <f t="shared" si="17"/>
        <v>99831.621485098498</v>
      </c>
      <c r="I34" s="250">
        <f t="shared" si="13"/>
        <v>0</v>
      </c>
      <c r="J34" s="251">
        <f t="shared" si="19"/>
        <v>499158.10742549249</v>
      </c>
      <c r="K34" s="251">
        <f t="shared" si="14"/>
        <v>5779508.9700235166</v>
      </c>
      <c r="L34" s="589">
        <f t="shared" si="15"/>
        <v>57.892568347056276</v>
      </c>
      <c r="N34" s="418" t="s">
        <v>1023</v>
      </c>
      <c r="O34" s="237">
        <f>SUM(J22:J24)*O27</f>
        <v>245659.72841004794</v>
      </c>
      <c r="P34" s="237">
        <f t="shared" si="20"/>
        <v>245659.72841004794</v>
      </c>
      <c r="Q34" s="219"/>
    </row>
    <row r="35" spans="1:17">
      <c r="A35" s="245"/>
      <c r="B35" s="245" t="s">
        <v>70</v>
      </c>
      <c r="C35" s="255">
        <f>h26_h28死亡数!W36</f>
        <v>2</v>
      </c>
      <c r="D35" s="250">
        <f t="shared" si="16"/>
        <v>0.66666666666666663</v>
      </c>
      <c r="E35" s="255">
        <f>h27国調人口!W36</f>
        <v>1403</v>
      </c>
      <c r="F35" s="249">
        <f t="shared" si="12"/>
        <v>4.7517224994060342E-4</v>
      </c>
      <c r="G35" s="249">
        <f t="shared" si="18"/>
        <v>2.3730422401518742E-3</v>
      </c>
      <c r="H35" s="250">
        <f t="shared" si="17"/>
        <v>99831.621485098498</v>
      </c>
      <c r="I35" s="250">
        <f t="shared" si="13"/>
        <v>236.90465468699404</v>
      </c>
      <c r="J35" s="251">
        <f t="shared" si="19"/>
        <v>498565.84578877501</v>
      </c>
      <c r="K35" s="251">
        <f t="shared" si="14"/>
        <v>5280350.8625980243</v>
      </c>
      <c r="L35" s="589">
        <f t="shared" si="15"/>
        <v>52.892568347056276</v>
      </c>
      <c r="N35" s="219" t="s">
        <v>165</v>
      </c>
      <c r="Q35" s="219"/>
    </row>
    <row r="36" spans="1:17">
      <c r="A36" s="245"/>
      <c r="B36" s="245" t="s">
        <v>71</v>
      </c>
      <c r="C36" s="255">
        <f>h26_h28死亡数!W37</f>
        <v>5</v>
      </c>
      <c r="D36" s="250">
        <f t="shared" si="16"/>
        <v>1.6666666666666667</v>
      </c>
      <c r="E36" s="255">
        <f>h27国調人口!W37</f>
        <v>1735</v>
      </c>
      <c r="F36" s="249">
        <f t="shared" si="12"/>
        <v>9.6061479346781949E-4</v>
      </c>
      <c r="G36" s="249">
        <f t="shared" si="18"/>
        <v>4.7915668423574509E-3</v>
      </c>
      <c r="H36" s="250">
        <f t="shared" si="17"/>
        <v>99594.716830411504</v>
      </c>
      <c r="I36" s="250">
        <f t="shared" si="13"/>
        <v>477.2147428385797</v>
      </c>
      <c r="J36" s="251">
        <f t="shared" si="19"/>
        <v>496780.54729496106</v>
      </c>
      <c r="K36" s="251">
        <f t="shared" si="14"/>
        <v>4781785.0168092493</v>
      </c>
      <c r="L36" s="589">
        <f t="shared" si="15"/>
        <v>48.012436492505984</v>
      </c>
      <c r="N36" s="256" t="s">
        <v>158</v>
      </c>
      <c r="O36" s="237" t="s">
        <v>97</v>
      </c>
      <c r="P36" s="237" t="s">
        <v>98</v>
      </c>
      <c r="Q36" s="219"/>
    </row>
    <row r="37" spans="1:17">
      <c r="A37" s="245"/>
      <c r="B37" s="245" t="s">
        <v>72</v>
      </c>
      <c r="C37" s="255">
        <f>h26_h28死亡数!W38</f>
        <v>3</v>
      </c>
      <c r="D37" s="250">
        <f t="shared" si="16"/>
        <v>1</v>
      </c>
      <c r="E37" s="255">
        <f>h27国調人口!W38</f>
        <v>1575</v>
      </c>
      <c r="F37" s="249">
        <f t="shared" si="12"/>
        <v>6.3492063492063492E-4</v>
      </c>
      <c r="G37" s="249">
        <f t="shared" si="18"/>
        <v>3.1695721077654518E-3</v>
      </c>
      <c r="H37" s="250">
        <f t="shared" si="17"/>
        <v>99117.502087572924</v>
      </c>
      <c r="I37" s="250">
        <f t="shared" si="13"/>
        <v>314.16007000816171</v>
      </c>
      <c r="J37" s="251">
        <f t="shared" si="19"/>
        <v>494802.11026284425</v>
      </c>
      <c r="K37" s="251">
        <f t="shared" si="14"/>
        <v>4285004.469514288</v>
      </c>
      <c r="L37" s="589">
        <f t="shared" si="15"/>
        <v>43.231562330216654</v>
      </c>
      <c r="N37" s="418" t="s">
        <v>159</v>
      </c>
      <c r="O37" s="237">
        <f>J41*P24</f>
        <v>460211.83059134876</v>
      </c>
      <c r="P37" s="237">
        <f>SUM(O37,P38)</f>
        <v>1763440.3588189546</v>
      </c>
      <c r="Q37" s="219"/>
    </row>
    <row r="38" spans="1:17">
      <c r="A38" s="245"/>
      <c r="B38" s="245" t="s">
        <v>73</v>
      </c>
      <c r="C38" s="255">
        <f>h26_h28死亡数!W39</f>
        <v>12</v>
      </c>
      <c r="D38" s="250">
        <f t="shared" si="16"/>
        <v>4</v>
      </c>
      <c r="E38" s="255">
        <f>h27国調人口!W39</f>
        <v>1534</v>
      </c>
      <c r="F38" s="249">
        <f t="shared" si="12"/>
        <v>2.6075619295958278E-3</v>
      </c>
      <c r="G38" s="249">
        <f t="shared" si="18"/>
        <v>1.2953367875647669E-2</v>
      </c>
      <c r="H38" s="250">
        <f t="shared" si="17"/>
        <v>98803.342017564763</v>
      </c>
      <c r="I38" s="250">
        <f t="shared" si="13"/>
        <v>1279.8360364969558</v>
      </c>
      <c r="J38" s="251">
        <f t="shared" si="19"/>
        <v>490817.11999658146</v>
      </c>
      <c r="K38" s="251">
        <f t="shared" si="14"/>
        <v>3790202.3592514442</v>
      </c>
      <c r="L38" s="589">
        <f t="shared" si="15"/>
        <v>38.361074452093341</v>
      </c>
      <c r="N38" s="418" t="s">
        <v>160</v>
      </c>
      <c r="O38" s="237">
        <f>J42*P25</f>
        <v>444738.41903509392</v>
      </c>
      <c r="P38" s="237">
        <f>SUM(O38,P39)</f>
        <v>1303228.5282276059</v>
      </c>
      <c r="Q38" s="219"/>
    </row>
    <row r="39" spans="1:17">
      <c r="A39" s="245"/>
      <c r="B39" s="245" t="s">
        <v>74</v>
      </c>
      <c r="C39" s="255">
        <f>h26_h28死亡数!W40</f>
        <v>15</v>
      </c>
      <c r="D39" s="250">
        <f t="shared" si="16"/>
        <v>5</v>
      </c>
      <c r="E39" s="255">
        <f>h27国調人口!W40</f>
        <v>1476</v>
      </c>
      <c r="F39" s="249">
        <f t="shared" si="12"/>
        <v>3.3875338753387536E-3</v>
      </c>
      <c r="G39" s="249">
        <f t="shared" si="18"/>
        <v>1.6795431642593218E-2</v>
      </c>
      <c r="H39" s="250">
        <f t="shared" si="17"/>
        <v>97523.505981067807</v>
      </c>
      <c r="I39" s="250">
        <f t="shared" si="13"/>
        <v>1637.9493782510544</v>
      </c>
      <c r="J39" s="251">
        <f t="shared" si="19"/>
        <v>483522.65645971143</v>
      </c>
      <c r="K39" s="251">
        <f t="shared" si="14"/>
        <v>3299385.239254863</v>
      </c>
      <c r="L39" s="589">
        <f t="shared" si="15"/>
        <v>33.8316922270552</v>
      </c>
      <c r="N39" s="418" t="s">
        <v>1022</v>
      </c>
      <c r="O39" s="237">
        <f>J43*P26</f>
        <v>405435.31080827571</v>
      </c>
      <c r="P39" s="237">
        <f t="shared" ref="P39:P40" si="21">SUM(O39,P40)</f>
        <v>858490.109192512</v>
      </c>
    </row>
    <row r="40" spans="1:17">
      <c r="A40" s="245"/>
      <c r="B40" s="245" t="s">
        <v>75</v>
      </c>
      <c r="C40" s="255">
        <f>h26_h28死亡数!W41</f>
        <v>21</v>
      </c>
      <c r="D40" s="250">
        <f t="shared" si="16"/>
        <v>7</v>
      </c>
      <c r="E40" s="255">
        <f>h27国調人口!W41</f>
        <v>1811</v>
      </c>
      <c r="F40" s="249">
        <f t="shared" si="12"/>
        <v>3.865267807840972E-3</v>
      </c>
      <c r="G40" s="249">
        <f t="shared" si="18"/>
        <v>1.9141372709871481E-2</v>
      </c>
      <c r="H40" s="250">
        <f t="shared" si="17"/>
        <v>95885.556602816752</v>
      </c>
      <c r="I40" s="250">
        <f t="shared" si="13"/>
        <v>1835.3811764279963</v>
      </c>
      <c r="J40" s="251">
        <f t="shared" si="19"/>
        <v>474839.33007301379</v>
      </c>
      <c r="K40" s="251">
        <f t="shared" si="14"/>
        <v>2815862.5827951515</v>
      </c>
      <c r="L40" s="589">
        <f t="shared" si="15"/>
        <v>29.366910748186992</v>
      </c>
      <c r="N40" s="418" t="s">
        <v>1023</v>
      </c>
      <c r="O40" s="237">
        <f>SUM(J44:J46)*P27</f>
        <v>453054.79838423623</v>
      </c>
      <c r="P40" s="237">
        <f t="shared" si="21"/>
        <v>453054.79838423623</v>
      </c>
    </row>
    <row r="41" spans="1:17">
      <c r="A41" s="245"/>
      <c r="B41" s="245" t="s">
        <v>76</v>
      </c>
      <c r="C41" s="255">
        <f>h26_h28死亡数!W42</f>
        <v>25</v>
      </c>
      <c r="D41" s="250">
        <f t="shared" si="16"/>
        <v>8.3333333333333339</v>
      </c>
      <c r="E41" s="255">
        <f>h27国調人口!W42</f>
        <v>2113</v>
      </c>
      <c r="F41" s="249">
        <f t="shared" si="12"/>
        <v>3.943839722353684E-3</v>
      </c>
      <c r="G41" s="249">
        <f t="shared" si="18"/>
        <v>1.9526673435913459E-2</v>
      </c>
      <c r="H41" s="250">
        <f t="shared" si="17"/>
        <v>94050.175426388756</v>
      </c>
      <c r="I41" s="250">
        <f t="shared" si="13"/>
        <v>1836.4870621414593</v>
      </c>
      <c r="J41" s="251">
        <f t="shared" si="19"/>
        <v>465659.65947659017</v>
      </c>
      <c r="K41" s="251">
        <f t="shared" si="14"/>
        <v>2341023.2527221376</v>
      </c>
      <c r="L41" s="589">
        <f t="shared" si="15"/>
        <v>24.891216226963991</v>
      </c>
      <c r="N41" s="219" t="s">
        <v>166</v>
      </c>
    </row>
    <row r="42" spans="1:17">
      <c r="A42" s="245"/>
      <c r="B42" s="245" t="s">
        <v>77</v>
      </c>
      <c r="C42" s="255">
        <f>h26_h28死亡数!W43</f>
        <v>36</v>
      </c>
      <c r="D42" s="250">
        <f t="shared" si="16"/>
        <v>12</v>
      </c>
      <c r="E42" s="255">
        <f>h27国調人口!W43</f>
        <v>1807</v>
      </c>
      <c r="F42" s="249">
        <f t="shared" si="12"/>
        <v>6.6408411732152743E-3</v>
      </c>
      <c r="G42" s="249">
        <f t="shared" si="18"/>
        <v>3.2661948829613506E-2</v>
      </c>
      <c r="H42" s="250">
        <f t="shared" si="17"/>
        <v>92213.688364247297</v>
      </c>
      <c r="I42" s="250">
        <f t="shared" si="13"/>
        <v>3011.8787707429728</v>
      </c>
      <c r="J42" s="251">
        <f t="shared" si="19"/>
        <v>453538.74489437905</v>
      </c>
      <c r="K42" s="251">
        <f t="shared" si="14"/>
        <v>1875363.5932455473</v>
      </c>
      <c r="L42" s="589">
        <f t="shared" si="15"/>
        <v>20.337149793182498</v>
      </c>
      <c r="N42" s="420"/>
      <c r="O42" s="256" t="s">
        <v>122</v>
      </c>
      <c r="P42" s="256" t="s">
        <v>123</v>
      </c>
    </row>
    <row r="43" spans="1:17">
      <c r="A43" s="245"/>
      <c r="B43" s="245" t="s">
        <v>78</v>
      </c>
      <c r="C43" s="255">
        <f>h26_h28死亡数!W44</f>
        <v>82</v>
      </c>
      <c r="D43" s="250">
        <f t="shared" si="16"/>
        <v>27.333333333333332</v>
      </c>
      <c r="E43" s="255">
        <f>h27国調人口!W44</f>
        <v>1509</v>
      </c>
      <c r="F43" s="249">
        <f t="shared" si="12"/>
        <v>1.8113540976364036E-2</v>
      </c>
      <c r="G43" s="249">
        <f t="shared" si="18"/>
        <v>8.664412510566355E-2</v>
      </c>
      <c r="H43" s="250">
        <f t="shared" si="17"/>
        <v>89201.809593504324</v>
      </c>
      <c r="I43" s="250">
        <f t="shared" si="13"/>
        <v>7728.8127500711707</v>
      </c>
      <c r="J43" s="251">
        <f t="shared" si="19"/>
        <v>426687.01609234372</v>
      </c>
      <c r="K43" s="251">
        <f t="shared" si="14"/>
        <v>1421824.8483511682</v>
      </c>
      <c r="L43" s="589">
        <f t="shared" si="15"/>
        <v>15.939417090645048</v>
      </c>
      <c r="N43" s="256" t="s">
        <v>167</v>
      </c>
      <c r="O43" s="257">
        <f>L19</f>
        <v>19.283388721589112</v>
      </c>
      <c r="P43" s="257">
        <f>L41</f>
        <v>24.891216226963991</v>
      </c>
      <c r="Q43" s="222" t="s">
        <v>168</v>
      </c>
    </row>
    <row r="44" spans="1:17">
      <c r="A44" s="245"/>
      <c r="B44" s="245" t="s">
        <v>79</v>
      </c>
      <c r="C44" s="255">
        <f>h26_h28死亡数!W45</f>
        <v>131</v>
      </c>
      <c r="D44" s="250">
        <f t="shared" si="16"/>
        <v>43.666666666666664</v>
      </c>
      <c r="E44" s="255">
        <f>h27国調人口!W45</f>
        <v>1389</v>
      </c>
      <c r="F44" s="249">
        <f t="shared" si="12"/>
        <v>3.1437485001199902E-2</v>
      </c>
      <c r="G44" s="249">
        <f t="shared" si="18"/>
        <v>0.1457336744910446</v>
      </c>
      <c r="H44" s="250">
        <f t="shared" si="17"/>
        <v>81472.996843433153</v>
      </c>
      <c r="I44" s="250">
        <f t="shared" si="13"/>
        <v>11873.359201790794</v>
      </c>
      <c r="J44" s="251">
        <f t="shared" si="19"/>
        <v>377681.58621268877</v>
      </c>
      <c r="K44" s="251">
        <f t="shared" si="14"/>
        <v>995137.83225882449</v>
      </c>
      <c r="L44" s="589">
        <f t="shared" si="15"/>
        <v>12.214327087675235</v>
      </c>
      <c r="N44" s="256" t="s">
        <v>169</v>
      </c>
      <c r="O44" s="258">
        <f>P31/H19</f>
        <v>14.986021682902823</v>
      </c>
      <c r="P44" s="258">
        <f>P37/H41</f>
        <v>18.749995423444638</v>
      </c>
      <c r="Q44" s="222" t="s">
        <v>170</v>
      </c>
    </row>
    <row r="45" spans="1:17">
      <c r="A45" s="245"/>
      <c r="B45" s="245" t="s">
        <v>80</v>
      </c>
      <c r="C45" s="255">
        <f>h26_h28死亡数!W46</f>
        <v>161</v>
      </c>
      <c r="D45" s="250">
        <f t="shared" si="16"/>
        <v>53.666666666666664</v>
      </c>
      <c r="E45" s="255">
        <f>h27国調人口!W46</f>
        <v>941</v>
      </c>
      <c r="F45" s="249">
        <f t="shared" si="12"/>
        <v>5.7031526744597945E-2</v>
      </c>
      <c r="G45" s="249">
        <f t="shared" si="18"/>
        <v>0.24957370950240276</v>
      </c>
      <c r="H45" s="250">
        <f t="shared" si="17"/>
        <v>69599.637641642359</v>
      </c>
      <c r="I45" s="250">
        <f t="shared" si="13"/>
        <v>17370.239746247746</v>
      </c>
      <c r="J45" s="251">
        <f t="shared" si="19"/>
        <v>304572.58884259243</v>
      </c>
      <c r="K45" s="251">
        <f t="shared" si="14"/>
        <v>617456.24604613567</v>
      </c>
      <c r="L45" s="589">
        <f t="shared" si="15"/>
        <v>8.8715439759229966</v>
      </c>
      <c r="N45" s="256" t="s">
        <v>171</v>
      </c>
      <c r="O45" s="257">
        <f>O43-O44</f>
        <v>4.2973670386862892</v>
      </c>
      <c r="P45" s="257">
        <f>P43-P44</f>
        <v>6.141220803519353</v>
      </c>
      <c r="Q45" s="222" t="s">
        <v>172</v>
      </c>
    </row>
    <row r="46" spans="1:17">
      <c r="A46" s="245"/>
      <c r="B46" s="245" t="s">
        <v>100</v>
      </c>
      <c r="C46" s="531">
        <f>h26_h28死亡数!W47</f>
        <v>318</v>
      </c>
      <c r="D46" s="234">
        <f t="shared" si="16"/>
        <v>106</v>
      </c>
      <c r="E46" s="255">
        <f>h27国調人口!W47</f>
        <v>635</v>
      </c>
      <c r="F46" s="249">
        <f t="shared" si="12"/>
        <v>0.16692913385826771</v>
      </c>
      <c r="G46" s="249">
        <f t="shared" si="18"/>
        <v>0.58888888888888891</v>
      </c>
      <c r="H46" s="250">
        <f t="shared" si="17"/>
        <v>52229.397895394613</v>
      </c>
      <c r="I46" s="250">
        <f t="shared" si="13"/>
        <v>52229.397895394613</v>
      </c>
      <c r="J46" s="251">
        <f>I46/F46</f>
        <v>312883.65720354323</v>
      </c>
      <c r="K46" s="251">
        <f>J46</f>
        <v>312883.65720354323</v>
      </c>
      <c r="L46" s="589">
        <f t="shared" si="15"/>
        <v>5.9905660377358494</v>
      </c>
      <c r="N46" s="256" t="s">
        <v>173</v>
      </c>
      <c r="O46" s="257">
        <f>L5</f>
        <v>81.145098797049684</v>
      </c>
      <c r="P46" s="257">
        <f>L27</f>
        <v>87.782461311617553</v>
      </c>
      <c r="Q46" s="222" t="s">
        <v>174</v>
      </c>
    </row>
    <row r="47" spans="1:17">
      <c r="A47" s="229"/>
      <c r="B47" s="265" t="s">
        <v>101</v>
      </c>
      <c r="C47" s="234">
        <f>SUM(C27:C46)</f>
        <v>812</v>
      </c>
      <c r="D47" s="234">
        <f>SUM(D27:D46)</f>
        <v>270.66666666666663</v>
      </c>
      <c r="E47" s="266">
        <f>SUM(E27:E46)</f>
        <v>25236</v>
      </c>
      <c r="F47" s="267"/>
      <c r="G47" s="267"/>
      <c r="H47" s="266"/>
      <c r="I47" s="265"/>
      <c r="J47" s="268"/>
      <c r="K47" s="268"/>
      <c r="L47" s="257"/>
      <c r="N47" s="256" t="s">
        <v>175</v>
      </c>
      <c r="O47" s="257">
        <f>O46-O45</f>
        <v>76.847731758363395</v>
      </c>
      <c r="P47" s="257">
        <f>P46-P45</f>
        <v>81.641240508098207</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h26_28出生!F38</f>
        <v>427</v>
      </c>
      <c r="D52" s="260">
        <f>h26_28出生!G38</f>
        <v>437</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140</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h27_29自立率1!BF7</f>
        <v>3176</v>
      </c>
      <c r="P3" s="243">
        <f>h27_29自立率1!BG7</f>
        <v>3418</v>
      </c>
      <c r="Q3" s="244">
        <f>SUM(O3:P3)</f>
        <v>6594</v>
      </c>
    </row>
    <row r="4" spans="1:17">
      <c r="A4" s="229"/>
      <c r="B4" s="229"/>
      <c r="C4" s="230" t="s">
        <v>1063</v>
      </c>
      <c r="D4" s="231" t="s">
        <v>1064</v>
      </c>
      <c r="E4" s="232" t="s">
        <v>410</v>
      </c>
      <c r="F4" s="233"/>
      <c r="G4" s="233"/>
      <c r="H4" s="234"/>
      <c r="I4" s="229"/>
      <c r="J4" s="235" t="s">
        <v>97</v>
      </c>
      <c r="K4" s="235" t="s">
        <v>98</v>
      </c>
      <c r="L4" s="588"/>
      <c r="N4" s="418" t="s">
        <v>160</v>
      </c>
      <c r="O4" s="243">
        <f>h27_29自立率1!BF8</f>
        <v>2497</v>
      </c>
      <c r="P4" s="243">
        <f>h27_29自立率1!BG8</f>
        <v>2793</v>
      </c>
      <c r="Q4" s="244">
        <f>SUM(O4:P4)</f>
        <v>5290</v>
      </c>
    </row>
    <row r="5" spans="1:17">
      <c r="A5" s="219" t="s">
        <v>99</v>
      </c>
      <c r="B5" s="219" t="s">
        <v>85</v>
      </c>
      <c r="C5" s="262">
        <f>h26_h28死亡数!AN4</f>
        <v>2</v>
      </c>
      <c r="D5" s="263">
        <f>SUM(C5:C5)/3</f>
        <v>0.66666666666666663</v>
      </c>
      <c r="E5" s="264">
        <f>h27国調人口!AN4</f>
        <v>272</v>
      </c>
      <c r="F5" s="221">
        <f t="shared" ref="F5:F24" si="0">D5/E5</f>
        <v>2.4509803921568627E-3</v>
      </c>
      <c r="G5" s="261">
        <f>C53</f>
        <v>3.6764705882352941E-3</v>
      </c>
      <c r="H5" s="220">
        <v>100000</v>
      </c>
      <c r="I5" s="220">
        <f t="shared" ref="I5:I24" si="1">H5-H6</f>
        <v>367.64705882352428</v>
      </c>
      <c r="J5" s="222">
        <f>H6+I5/2</f>
        <v>99816.176470588238</v>
      </c>
      <c r="K5" s="222">
        <f t="shared" ref="K5:K23" si="2">J5+K6</f>
        <v>7920275.184429233</v>
      </c>
      <c r="L5" s="589">
        <f t="shared" ref="L5:L24" si="3">K5/H5</f>
        <v>79.202751844292337</v>
      </c>
      <c r="N5" s="418" t="s">
        <v>1022</v>
      </c>
      <c r="O5" s="243">
        <f>h27_29自立率1!BF9</f>
        <v>1670</v>
      </c>
      <c r="P5" s="243">
        <f>h27_29自立率1!BG9</f>
        <v>2150</v>
      </c>
      <c r="Q5" s="244">
        <f>SUM(O5:P5)</f>
        <v>3820</v>
      </c>
    </row>
    <row r="6" spans="1:17">
      <c r="B6" s="219" t="s">
        <v>86</v>
      </c>
      <c r="C6" s="262">
        <f>h26_h28死亡数!AN5</f>
        <v>1</v>
      </c>
      <c r="D6" s="263">
        <f t="shared" ref="D6:D24" si="4">SUM(C6:C6)/3</f>
        <v>0.33333333333333331</v>
      </c>
      <c r="E6" s="264">
        <f>h27国調人口!AN5</f>
        <v>1336</v>
      </c>
      <c r="F6" s="221">
        <f t="shared" si="0"/>
        <v>2.4950099800399199E-4</v>
      </c>
      <c r="G6" s="221">
        <f>F6*4/(1+2*F6)</f>
        <v>9.9750623441396502E-4</v>
      </c>
      <c r="H6" s="220">
        <f t="shared" ref="H6:H24" si="5">(1-G5)*H5</f>
        <v>99632.352941176476</v>
      </c>
      <c r="I6" s="220">
        <f t="shared" si="1"/>
        <v>99.383893208156223</v>
      </c>
      <c r="J6" s="222">
        <f>(H7+I6/2)*4</f>
        <v>398330.64397828956</v>
      </c>
      <c r="K6" s="222">
        <f t="shared" si="2"/>
        <v>7820459.007958645</v>
      </c>
      <c r="L6" s="589">
        <f t="shared" si="3"/>
        <v>78.493167902758358</v>
      </c>
      <c r="N6" s="418" t="s">
        <v>1023</v>
      </c>
      <c r="O6" s="243">
        <f>h27_29自立率1!BF10</f>
        <v>2070</v>
      </c>
      <c r="P6" s="243">
        <f>h27_29自立率1!BG10</f>
        <v>4171</v>
      </c>
      <c r="Q6" s="244">
        <f>SUM(O6:P6)</f>
        <v>6241</v>
      </c>
    </row>
    <row r="7" spans="1:17">
      <c r="B7" s="219" t="s">
        <v>84</v>
      </c>
      <c r="C7" s="262">
        <f>h26_h28死亡数!AN6</f>
        <v>1</v>
      </c>
      <c r="D7" s="263">
        <f t="shared" si="4"/>
        <v>0.33333333333333331</v>
      </c>
      <c r="E7" s="264">
        <f>h27国調人口!AN6</f>
        <v>1751</v>
      </c>
      <c r="F7" s="221">
        <f t="shared" si="0"/>
        <v>1.9036740909956216E-4</v>
      </c>
      <c r="G7" s="221">
        <f t="shared" ref="G7:G24" si="6">F7*5/(1+2.5*F7)</f>
        <v>9.5138426410427165E-4</v>
      </c>
      <c r="H7" s="220">
        <f t="shared" si="5"/>
        <v>99532.96904796832</v>
      </c>
      <c r="I7" s="220">
        <f t="shared" si="1"/>
        <v>94.694100511813303</v>
      </c>
      <c r="J7" s="222">
        <f t="shared" ref="J7:J23" si="7">(H8+I7/2)*5</f>
        <v>497428.10998856206</v>
      </c>
      <c r="K7" s="222">
        <f t="shared" si="2"/>
        <v>7422128.3639803557</v>
      </c>
      <c r="L7" s="589">
        <f t="shared" si="3"/>
        <v>74.569546502761114</v>
      </c>
      <c r="N7" s="418" t="s">
        <v>62</v>
      </c>
      <c r="O7" s="237">
        <f>SUM(O3:O6)</f>
        <v>9413</v>
      </c>
      <c r="P7" s="237">
        <f t="shared" ref="P7:Q7" si="8">SUM(P3:P6)</f>
        <v>12532</v>
      </c>
      <c r="Q7" s="237">
        <f t="shared" si="8"/>
        <v>21945</v>
      </c>
    </row>
    <row r="8" spans="1:17">
      <c r="B8" s="219" t="s">
        <v>65</v>
      </c>
      <c r="C8" s="262">
        <f>h26_h28死亡数!AN7</f>
        <v>2</v>
      </c>
      <c r="D8" s="263">
        <f t="shared" si="4"/>
        <v>0.66666666666666663</v>
      </c>
      <c r="E8" s="264">
        <f>h27国調人口!AN7</f>
        <v>1878</v>
      </c>
      <c r="F8" s="221">
        <f t="shared" si="0"/>
        <v>3.5498757543485978E-4</v>
      </c>
      <c r="G8" s="221">
        <f t="shared" si="6"/>
        <v>1.7733640716439084E-3</v>
      </c>
      <c r="H8" s="220">
        <f t="shared" si="5"/>
        <v>99438.274947456506</v>
      </c>
      <c r="I8" s="220">
        <f t="shared" si="1"/>
        <v>176.34026413806714</v>
      </c>
      <c r="J8" s="222">
        <f t="shared" si="7"/>
        <v>496750.52407693735</v>
      </c>
      <c r="K8" s="222">
        <f t="shared" si="2"/>
        <v>6924700.2539917938</v>
      </c>
      <c r="L8" s="589">
        <f t="shared" si="3"/>
        <v>69.638177629799259</v>
      </c>
      <c r="N8" s="479" t="s">
        <v>161</v>
      </c>
      <c r="O8" s="479"/>
      <c r="P8" s="479"/>
      <c r="Q8" s="479"/>
    </row>
    <row r="9" spans="1:17">
      <c r="B9" s="219" t="s">
        <v>66</v>
      </c>
      <c r="C9" s="262">
        <f>h26_h28死亡数!AN8</f>
        <v>3</v>
      </c>
      <c r="D9" s="263">
        <f t="shared" si="4"/>
        <v>1</v>
      </c>
      <c r="E9" s="264">
        <f>h27国調人口!AN8</f>
        <v>2020</v>
      </c>
      <c r="F9" s="221">
        <f t="shared" si="0"/>
        <v>4.9504950495049506E-4</v>
      </c>
      <c r="G9" s="221">
        <f t="shared" si="6"/>
        <v>2.4721878862793575E-3</v>
      </c>
      <c r="H9" s="220">
        <f t="shared" si="5"/>
        <v>99261.934683318439</v>
      </c>
      <c r="I9" s="220">
        <f t="shared" si="1"/>
        <v>245.39415249275044</v>
      </c>
      <c r="J9" s="222">
        <f t="shared" si="7"/>
        <v>495696.1880353603</v>
      </c>
      <c r="K9" s="222">
        <f t="shared" si="2"/>
        <v>6427949.7299148561</v>
      </c>
      <c r="L9" s="589">
        <f t="shared" si="3"/>
        <v>64.757449574424939</v>
      </c>
      <c r="N9" s="418" t="s">
        <v>158</v>
      </c>
      <c r="O9" s="237" t="s">
        <v>122</v>
      </c>
      <c r="P9" s="237" t="s">
        <v>123</v>
      </c>
      <c r="Q9" s="237" t="s">
        <v>62</v>
      </c>
    </row>
    <row r="10" spans="1:17">
      <c r="B10" s="219" t="s">
        <v>67</v>
      </c>
      <c r="C10" s="262">
        <f>h26_h28死亡数!AN9</f>
        <v>5</v>
      </c>
      <c r="D10" s="263">
        <f t="shared" si="4"/>
        <v>1.6666666666666667</v>
      </c>
      <c r="E10" s="264">
        <f>h27国調人口!AN9</f>
        <v>1733</v>
      </c>
      <c r="F10" s="221">
        <f t="shared" si="0"/>
        <v>9.6172340834775919E-4</v>
      </c>
      <c r="G10" s="221">
        <f t="shared" si="6"/>
        <v>4.7970833733090284E-3</v>
      </c>
      <c r="H10" s="220">
        <f t="shared" si="5"/>
        <v>99016.540530825689</v>
      </c>
      <c r="I10" s="220">
        <f t="shared" si="1"/>
        <v>474.9906002630014</v>
      </c>
      <c r="J10" s="222">
        <f t="shared" si="7"/>
        <v>493895.22615347093</v>
      </c>
      <c r="K10" s="222">
        <f t="shared" si="2"/>
        <v>5932253.5418794956</v>
      </c>
      <c r="L10" s="589">
        <f t="shared" si="3"/>
        <v>59.911743129751891</v>
      </c>
      <c r="N10" s="418" t="s">
        <v>159</v>
      </c>
      <c r="O10" s="243">
        <f>h27_29自立率1!BF21</f>
        <v>75</v>
      </c>
      <c r="P10" s="243">
        <f>h27_29自立率1!BG21</f>
        <v>56</v>
      </c>
      <c r="Q10" s="244">
        <f>SUM(O10:P10)</f>
        <v>131</v>
      </c>
    </row>
    <row r="11" spans="1:17">
      <c r="B11" s="219" t="s">
        <v>68</v>
      </c>
      <c r="C11" s="262">
        <f>h26_h28死亡数!AN10</f>
        <v>4</v>
      </c>
      <c r="D11" s="263">
        <f t="shared" si="4"/>
        <v>1.3333333333333333</v>
      </c>
      <c r="E11" s="264">
        <f>h27国調人口!AN10</f>
        <v>1786</v>
      </c>
      <c r="F11" s="221">
        <f t="shared" si="0"/>
        <v>7.4654721911160881E-4</v>
      </c>
      <c r="G11" s="221">
        <f t="shared" si="6"/>
        <v>3.7257824143070045E-3</v>
      </c>
      <c r="H11" s="220">
        <f t="shared" si="5"/>
        <v>98541.549930562687</v>
      </c>
      <c r="I11" s="220">
        <f t="shared" si="1"/>
        <v>367.144373809846</v>
      </c>
      <c r="J11" s="222">
        <f t="shared" si="7"/>
        <v>491789.88871828886</v>
      </c>
      <c r="K11" s="222">
        <f t="shared" si="2"/>
        <v>5438358.315726025</v>
      </c>
      <c r="L11" s="589">
        <f t="shared" si="3"/>
        <v>55.188479575957196</v>
      </c>
      <c r="N11" s="418" t="s">
        <v>160</v>
      </c>
      <c r="O11" s="243">
        <f>h27_29自立率1!BF22</f>
        <v>119</v>
      </c>
      <c r="P11" s="243">
        <f>h27_29自立率1!BG22</f>
        <v>73</v>
      </c>
      <c r="Q11" s="244">
        <f>SUM(O11:P11)</f>
        <v>192</v>
      </c>
    </row>
    <row r="12" spans="1:17">
      <c r="B12" s="219" t="s">
        <v>69</v>
      </c>
      <c r="C12" s="262">
        <f>h26_h28死亡数!AN11</f>
        <v>3</v>
      </c>
      <c r="D12" s="263">
        <f t="shared" si="4"/>
        <v>1</v>
      </c>
      <c r="E12" s="264">
        <f>h27国調人口!AN11</f>
        <v>2123</v>
      </c>
      <c r="F12" s="221">
        <f t="shared" si="0"/>
        <v>4.7103155911446069E-4</v>
      </c>
      <c r="G12" s="221">
        <f t="shared" si="6"/>
        <v>2.3523876734885909E-3</v>
      </c>
      <c r="H12" s="220">
        <f t="shared" si="5"/>
        <v>98174.405556752841</v>
      </c>
      <c r="I12" s="220">
        <f t="shared" si="1"/>
        <v>230.94426148377534</v>
      </c>
      <c r="J12" s="222">
        <f t="shared" si="7"/>
        <v>490294.66713005473</v>
      </c>
      <c r="K12" s="222">
        <f t="shared" si="2"/>
        <v>4946568.4270077366</v>
      </c>
      <c r="L12" s="589">
        <f t="shared" si="3"/>
        <v>50.38551951453595</v>
      </c>
      <c r="N12" s="418" t="s">
        <v>1022</v>
      </c>
      <c r="O12" s="243">
        <f>h27_29自立率1!BF23</f>
        <v>375</v>
      </c>
      <c r="P12" s="243">
        <f>h27_29自立率1!BG23</f>
        <v>140</v>
      </c>
      <c r="Q12" s="244">
        <f>SUM(O12:P12)</f>
        <v>515</v>
      </c>
    </row>
    <row r="13" spans="1:17">
      <c r="B13" s="219" t="s">
        <v>70</v>
      </c>
      <c r="C13" s="262">
        <f>h26_h28死亡数!AN12</f>
        <v>11</v>
      </c>
      <c r="D13" s="263">
        <f t="shared" si="4"/>
        <v>3.6666666666666665</v>
      </c>
      <c r="E13" s="264">
        <f>h27国調人口!AN12</f>
        <v>2425</v>
      </c>
      <c r="F13" s="221">
        <f t="shared" si="0"/>
        <v>1.5120274914089346E-3</v>
      </c>
      <c r="G13" s="221">
        <f t="shared" si="6"/>
        <v>7.5316672372475173E-3</v>
      </c>
      <c r="H13" s="220">
        <f t="shared" si="5"/>
        <v>97943.461295269066</v>
      </c>
      <c r="I13" s="220">
        <f t="shared" si="1"/>
        <v>737.67755854019197</v>
      </c>
      <c r="J13" s="222">
        <f t="shared" si="7"/>
        <v>487873.11257999483</v>
      </c>
      <c r="K13" s="222">
        <f t="shared" si="2"/>
        <v>4456273.7598776817</v>
      </c>
      <c r="L13" s="589">
        <f t="shared" si="3"/>
        <v>45.498430430627756</v>
      </c>
      <c r="N13" s="418" t="s">
        <v>1023</v>
      </c>
      <c r="O13" s="243">
        <f>h27_29自立率1!BF24</f>
        <v>1059</v>
      </c>
      <c r="P13" s="243">
        <f>h27_29自立率1!BG24</f>
        <v>1216</v>
      </c>
      <c r="Q13" s="244">
        <f>SUM(O13:P13)</f>
        <v>2275</v>
      </c>
    </row>
    <row r="14" spans="1:17">
      <c r="B14" s="219" t="s">
        <v>71</v>
      </c>
      <c r="C14" s="262">
        <f>h26_h28死亡数!AN13</f>
        <v>12</v>
      </c>
      <c r="D14" s="263">
        <f t="shared" si="4"/>
        <v>4</v>
      </c>
      <c r="E14" s="264">
        <f>h27国調人口!AN13</f>
        <v>2848</v>
      </c>
      <c r="F14" s="221">
        <f t="shared" si="0"/>
        <v>1.4044943820224719E-3</v>
      </c>
      <c r="G14" s="221">
        <f t="shared" si="6"/>
        <v>6.9979006298110562E-3</v>
      </c>
      <c r="H14" s="220">
        <f t="shared" si="5"/>
        <v>97205.783736728874</v>
      </c>
      <c r="I14" s="220">
        <f t="shared" si="1"/>
        <v>680.23641523253173</v>
      </c>
      <c r="J14" s="222">
        <f t="shared" si="7"/>
        <v>484328.32764556305</v>
      </c>
      <c r="K14" s="222">
        <f t="shared" si="2"/>
        <v>3968400.6472976869</v>
      </c>
      <c r="L14" s="589">
        <f t="shared" si="3"/>
        <v>40.824737939932277</v>
      </c>
      <c r="N14" s="418" t="s">
        <v>62</v>
      </c>
      <c r="O14" s="237">
        <f>SUM(O10:O13)</f>
        <v>1628</v>
      </c>
      <c r="P14" s="237">
        <f t="shared" ref="P14:Q14" si="9">SUM(P10:P13)</f>
        <v>1485</v>
      </c>
      <c r="Q14" s="237">
        <f t="shared" si="9"/>
        <v>3113</v>
      </c>
    </row>
    <row r="15" spans="1:17">
      <c r="B15" s="219" t="s">
        <v>72</v>
      </c>
      <c r="C15" s="262">
        <f>h26_h28死亡数!AN14</f>
        <v>17</v>
      </c>
      <c r="D15" s="263">
        <f t="shared" si="4"/>
        <v>5.666666666666667</v>
      </c>
      <c r="E15" s="264">
        <f>h27国調人口!AN14</f>
        <v>2359</v>
      </c>
      <c r="F15" s="221">
        <f t="shared" si="0"/>
        <v>2.4021478027412748E-3</v>
      </c>
      <c r="G15" s="221">
        <f t="shared" si="6"/>
        <v>1.1939040662967906E-2</v>
      </c>
      <c r="H15" s="220">
        <f t="shared" si="5"/>
        <v>96525.547321496342</v>
      </c>
      <c r="I15" s="220">
        <f t="shared" si="1"/>
        <v>1152.4224344865797</v>
      </c>
      <c r="J15" s="222">
        <f t="shared" si="7"/>
        <v>479746.68052126525</v>
      </c>
      <c r="K15" s="222">
        <f t="shared" si="2"/>
        <v>3484072.3196521238</v>
      </c>
      <c r="L15" s="589">
        <f t="shared" si="3"/>
        <v>36.094820659734474</v>
      </c>
      <c r="N15" s="479" t="s">
        <v>162</v>
      </c>
      <c r="O15" s="479"/>
      <c r="P15" s="479"/>
      <c r="Q15" s="479"/>
    </row>
    <row r="16" spans="1:17">
      <c r="B16" s="219" t="s">
        <v>73</v>
      </c>
      <c r="C16" s="262">
        <f>h26_h28死亡数!AN15</f>
        <v>18</v>
      </c>
      <c r="D16" s="263">
        <f t="shared" si="4"/>
        <v>6</v>
      </c>
      <c r="E16" s="264">
        <f>h27国調人口!AN15</f>
        <v>2239</v>
      </c>
      <c r="F16" s="221">
        <f t="shared" si="0"/>
        <v>2.6797677534613666E-3</v>
      </c>
      <c r="G16" s="221">
        <f t="shared" si="6"/>
        <v>1.3309671694764862E-2</v>
      </c>
      <c r="H16" s="220">
        <f t="shared" si="5"/>
        <v>95373.124887009762</v>
      </c>
      <c r="I16" s="220">
        <f t="shared" si="1"/>
        <v>1269.3849807499064</v>
      </c>
      <c r="J16" s="222">
        <f t="shared" si="7"/>
        <v>473692.16198317404</v>
      </c>
      <c r="K16" s="222">
        <f t="shared" si="2"/>
        <v>3004325.6391308587</v>
      </c>
      <c r="L16" s="589">
        <f t="shared" si="3"/>
        <v>31.500757081097394</v>
      </c>
      <c r="N16" s="418" t="s">
        <v>158</v>
      </c>
      <c r="O16" s="237" t="s">
        <v>122</v>
      </c>
      <c r="P16" s="237" t="s">
        <v>123</v>
      </c>
      <c r="Q16" s="237" t="s">
        <v>62</v>
      </c>
    </row>
    <row r="17" spans="1:17">
      <c r="B17" s="219" t="s">
        <v>74</v>
      </c>
      <c r="C17" s="262">
        <f>h26_h28死亡数!AN16</f>
        <v>47</v>
      </c>
      <c r="D17" s="263">
        <f t="shared" si="4"/>
        <v>15.666666666666666</v>
      </c>
      <c r="E17" s="264">
        <f>h27国調人口!AN16</f>
        <v>2290</v>
      </c>
      <c r="F17" s="221">
        <f t="shared" si="0"/>
        <v>6.8413391557496355E-3</v>
      </c>
      <c r="G17" s="221">
        <f t="shared" si="6"/>
        <v>3.3631484794275489E-2</v>
      </c>
      <c r="H17" s="220">
        <f t="shared" si="5"/>
        <v>94103.739906259856</v>
      </c>
      <c r="I17" s="220">
        <f t="shared" si="1"/>
        <v>3164.8484977418266</v>
      </c>
      <c r="J17" s="222">
        <f t="shared" si="7"/>
        <v>462606.57828694471</v>
      </c>
      <c r="K17" s="222">
        <f t="shared" si="2"/>
        <v>2530633.4771476844</v>
      </c>
      <c r="L17" s="589">
        <f t="shared" si="3"/>
        <v>26.891954343881977</v>
      </c>
      <c r="N17" s="418" t="s">
        <v>159</v>
      </c>
      <c r="O17" s="253">
        <f t="shared" ref="O17:Q20" si="10">O10/O3</f>
        <v>2.3614609571788413E-2</v>
      </c>
      <c r="P17" s="253">
        <f t="shared" si="10"/>
        <v>1.6383850204798128E-2</v>
      </c>
      <c r="Q17" s="253">
        <f t="shared" si="10"/>
        <v>1.9866545344252352E-2</v>
      </c>
    </row>
    <row r="18" spans="1:17">
      <c r="B18" s="219" t="s">
        <v>75</v>
      </c>
      <c r="C18" s="262">
        <f>h26_h28死亡数!AN17</f>
        <v>82</v>
      </c>
      <c r="D18" s="263">
        <f t="shared" si="4"/>
        <v>27.333333333333332</v>
      </c>
      <c r="E18" s="264">
        <f>h27国調人口!AN17</f>
        <v>2787</v>
      </c>
      <c r="F18" s="221">
        <f t="shared" si="0"/>
        <v>9.8074393015189568E-3</v>
      </c>
      <c r="G18" s="221">
        <f t="shared" si="6"/>
        <v>4.7863646976418393E-2</v>
      </c>
      <c r="H18" s="220">
        <f t="shared" si="5"/>
        <v>90938.891408518029</v>
      </c>
      <c r="I18" s="220">
        <f t="shared" si="1"/>
        <v>4352.6669948041526</v>
      </c>
      <c r="J18" s="222">
        <f t="shared" si="7"/>
        <v>443812.78955557977</v>
      </c>
      <c r="K18" s="222">
        <f t="shared" si="2"/>
        <v>2068026.8988607395</v>
      </c>
      <c r="L18" s="589">
        <f t="shared" si="3"/>
        <v>22.740841314753837</v>
      </c>
      <c r="N18" s="418" t="s">
        <v>160</v>
      </c>
      <c r="O18" s="253">
        <f t="shared" si="10"/>
        <v>4.765718862635162E-2</v>
      </c>
      <c r="P18" s="253">
        <f t="shared" si="10"/>
        <v>2.6136770497672754E-2</v>
      </c>
      <c r="Q18" s="253">
        <f t="shared" si="10"/>
        <v>3.6294896030245744E-2</v>
      </c>
    </row>
    <row r="19" spans="1:17">
      <c r="B19" s="219" t="s">
        <v>76</v>
      </c>
      <c r="C19" s="262">
        <f>h26_h28死亡数!AN18</f>
        <v>131</v>
      </c>
      <c r="D19" s="263">
        <f t="shared" si="4"/>
        <v>43.666666666666664</v>
      </c>
      <c r="E19" s="264">
        <f>h27国調人口!AN18</f>
        <v>3176</v>
      </c>
      <c r="F19" s="221">
        <f t="shared" si="0"/>
        <v>1.3748950461796808E-2</v>
      </c>
      <c r="G19" s="221">
        <f t="shared" si="6"/>
        <v>6.6460352087666777E-2</v>
      </c>
      <c r="H19" s="220">
        <f t="shared" si="5"/>
        <v>86586.224413713877</v>
      </c>
      <c r="I19" s="220">
        <f t="shared" si="1"/>
        <v>5754.5509604771505</v>
      </c>
      <c r="J19" s="222">
        <f t="shared" si="7"/>
        <v>418544.74466737651</v>
      </c>
      <c r="K19" s="222">
        <f t="shared" si="2"/>
        <v>1624214.1093051597</v>
      </c>
      <c r="L19" s="589">
        <f t="shared" si="3"/>
        <v>18.758343146417527</v>
      </c>
      <c r="N19" s="418" t="s">
        <v>1022</v>
      </c>
      <c r="O19" s="253">
        <f t="shared" si="10"/>
        <v>0.22455089820359281</v>
      </c>
      <c r="P19" s="253">
        <f t="shared" si="10"/>
        <v>6.5116279069767441E-2</v>
      </c>
      <c r="Q19" s="253">
        <f t="shared" si="10"/>
        <v>0.13481675392670156</v>
      </c>
    </row>
    <row r="20" spans="1:17">
      <c r="B20" s="219" t="s">
        <v>77</v>
      </c>
      <c r="C20" s="262">
        <f>h26_h28死亡数!AN19</f>
        <v>173</v>
      </c>
      <c r="D20" s="263">
        <f t="shared" si="4"/>
        <v>57.666666666666664</v>
      </c>
      <c r="E20" s="264">
        <f>h27国調人口!AN19</f>
        <v>2497</v>
      </c>
      <c r="F20" s="221">
        <f t="shared" si="0"/>
        <v>2.3094379922573755E-2</v>
      </c>
      <c r="G20" s="221">
        <f t="shared" si="6"/>
        <v>0.10916892787278348</v>
      </c>
      <c r="H20" s="220">
        <f t="shared" si="5"/>
        <v>80831.673453236726</v>
      </c>
      <c r="I20" s="220">
        <f t="shared" si="1"/>
        <v>8824.3071290527878</v>
      </c>
      <c r="J20" s="222">
        <f t="shared" si="7"/>
        <v>382097.59944355168</v>
      </c>
      <c r="K20" s="222">
        <f t="shared" si="2"/>
        <v>1205669.364637783</v>
      </c>
      <c r="L20" s="589">
        <f t="shared" si="3"/>
        <v>14.915803584535396</v>
      </c>
      <c r="N20" s="418" t="s">
        <v>1023</v>
      </c>
      <c r="O20" s="253">
        <f t="shared" si="10"/>
        <v>0.51159420289855073</v>
      </c>
      <c r="P20" s="253">
        <f t="shared" si="10"/>
        <v>0.29153680172620472</v>
      </c>
      <c r="Q20" s="253">
        <f t="shared" si="10"/>
        <v>0.36452491587886554</v>
      </c>
    </row>
    <row r="21" spans="1:17">
      <c r="B21" s="219" t="s">
        <v>78</v>
      </c>
      <c r="C21" s="262">
        <f>h26_h28死亡数!AN20</f>
        <v>216</v>
      </c>
      <c r="D21" s="263">
        <f t="shared" si="4"/>
        <v>72</v>
      </c>
      <c r="E21" s="264">
        <f>h27国調人口!AN20</f>
        <v>1670</v>
      </c>
      <c r="F21" s="221">
        <f t="shared" si="0"/>
        <v>4.3113772455089822E-2</v>
      </c>
      <c r="G21" s="221">
        <f t="shared" si="6"/>
        <v>0.19459459459459461</v>
      </c>
      <c r="H21" s="220">
        <f t="shared" si="5"/>
        <v>72007.366324183939</v>
      </c>
      <c r="I21" s="220">
        <f t="shared" si="1"/>
        <v>14012.244257679034</v>
      </c>
      <c r="J21" s="222">
        <f t="shared" si="7"/>
        <v>325006.22097672208</v>
      </c>
      <c r="K21" s="222">
        <f t="shared" si="2"/>
        <v>823571.76519423141</v>
      </c>
      <c r="L21" s="589">
        <f t="shared" si="3"/>
        <v>11.437326585261205</v>
      </c>
      <c r="N21" s="418" t="s">
        <v>62</v>
      </c>
      <c r="O21" s="253">
        <f>O14/O7</f>
        <v>0.17295230001062362</v>
      </c>
      <c r="P21" s="253">
        <f>P14/P7</f>
        <v>0.11849664857963613</v>
      </c>
      <c r="Q21" s="253">
        <f>Q14/Q7</f>
        <v>0.14185463659147871</v>
      </c>
    </row>
    <row r="22" spans="1:17">
      <c r="B22" s="219" t="s">
        <v>79</v>
      </c>
      <c r="C22" s="262">
        <f>h26_h28死亡数!AN21</f>
        <v>252</v>
      </c>
      <c r="D22" s="263">
        <f t="shared" si="4"/>
        <v>84</v>
      </c>
      <c r="E22" s="264">
        <f>h27国調人口!AN21</f>
        <v>1201</v>
      </c>
      <c r="F22" s="221">
        <f t="shared" si="0"/>
        <v>6.9941715237302249E-2</v>
      </c>
      <c r="G22" s="221">
        <f t="shared" si="6"/>
        <v>0.297661233167966</v>
      </c>
      <c r="H22" s="220">
        <f t="shared" si="5"/>
        <v>57995.122066504904</v>
      </c>
      <c r="I22" s="220">
        <f t="shared" si="1"/>
        <v>17262.899552042567</v>
      </c>
      <c r="J22" s="222">
        <f t="shared" si="7"/>
        <v>246818.36145241809</v>
      </c>
      <c r="K22" s="222">
        <f t="shared" si="2"/>
        <v>498565.54421750933</v>
      </c>
      <c r="L22" s="589">
        <f t="shared" si="3"/>
        <v>8.5966806595525043</v>
      </c>
      <c r="N22" s="479" t="s">
        <v>163</v>
      </c>
      <c r="O22" s="479"/>
      <c r="P22" s="479"/>
      <c r="Q22" s="479"/>
    </row>
    <row r="23" spans="1:17">
      <c r="B23" s="219" t="s">
        <v>80</v>
      </c>
      <c r="C23" s="262">
        <f>h26_h28死亡数!AN22</f>
        <v>238</v>
      </c>
      <c r="D23" s="263">
        <f t="shared" si="4"/>
        <v>79.333333333333329</v>
      </c>
      <c r="E23" s="264">
        <f>h27国調人口!AN22</f>
        <v>652</v>
      </c>
      <c r="F23" s="221">
        <f t="shared" si="0"/>
        <v>0.12167689161554192</v>
      </c>
      <c r="G23" s="221">
        <f t="shared" si="6"/>
        <v>0.46648373186985492</v>
      </c>
      <c r="H23" s="220">
        <f t="shared" si="5"/>
        <v>40732.222514462337</v>
      </c>
      <c r="I23" s="220">
        <f t="shared" si="1"/>
        <v>19000.919165899715</v>
      </c>
      <c r="J23" s="222">
        <f t="shared" si="7"/>
        <v>156158.81465756241</v>
      </c>
      <c r="K23" s="222">
        <f t="shared" si="2"/>
        <v>251747.18276509125</v>
      </c>
      <c r="L23" s="589">
        <f t="shared" si="3"/>
        <v>6.1805412821680958</v>
      </c>
      <c r="N23" s="418" t="s">
        <v>158</v>
      </c>
      <c r="O23" s="237" t="s">
        <v>122</v>
      </c>
      <c r="P23" s="237" t="s">
        <v>123</v>
      </c>
      <c r="Q23" s="237" t="s">
        <v>62</v>
      </c>
    </row>
    <row r="24" spans="1:17">
      <c r="B24" s="219" t="s">
        <v>100</v>
      </c>
      <c r="C24" s="262">
        <f>h26_h28死亡数!AN23</f>
        <v>148</v>
      </c>
      <c r="D24" s="263">
        <f t="shared" si="4"/>
        <v>49.333333333333336</v>
      </c>
      <c r="E24" s="264">
        <f>h27国調人口!AN23</f>
        <v>217</v>
      </c>
      <c r="F24" s="221">
        <f t="shared" si="0"/>
        <v>0.22734254992319511</v>
      </c>
      <c r="G24" s="221">
        <f t="shared" si="6"/>
        <v>0.7247796278158668</v>
      </c>
      <c r="H24" s="220">
        <f t="shared" si="5"/>
        <v>21731.303348562622</v>
      </c>
      <c r="I24" s="220">
        <f t="shared" si="1"/>
        <v>21731.303348562622</v>
      </c>
      <c r="J24" s="222">
        <f>H24/F24</f>
        <v>95588.368107528819</v>
      </c>
      <c r="K24" s="222">
        <f>J24</f>
        <v>95588.368107528819</v>
      </c>
      <c r="L24" s="588">
        <f t="shared" si="3"/>
        <v>4.3986486486486482</v>
      </c>
      <c r="N24" s="418" t="s">
        <v>159</v>
      </c>
      <c r="O24" s="253">
        <f>1-O17</f>
        <v>0.9763853904282116</v>
      </c>
      <c r="P24" s="253">
        <f>1-P17</f>
        <v>0.98361614979520184</v>
      </c>
      <c r="Q24" s="253">
        <f>1-Q17</f>
        <v>0.98013345465574764</v>
      </c>
    </row>
    <row r="25" spans="1:17">
      <c r="B25" s="265" t="s">
        <v>101</v>
      </c>
      <c r="C25" s="266">
        <f>SUM(C5:C24)</f>
        <v>1366</v>
      </c>
      <c r="D25" s="266">
        <f>SUM(D5:D24)</f>
        <v>455.33333333333326</v>
      </c>
      <c r="E25" s="266">
        <f>SUM(E5:E24)</f>
        <v>37260</v>
      </c>
      <c r="F25" s="267"/>
      <c r="G25" s="267"/>
      <c r="H25" s="266"/>
      <c r="I25" s="266"/>
      <c r="J25" s="268"/>
      <c r="K25" s="268"/>
      <c r="L25" s="257"/>
      <c r="N25" s="418" t="s">
        <v>160</v>
      </c>
      <c r="O25" s="253">
        <f t="shared" ref="O25:Q27" si="11">1-O18</f>
        <v>0.9523428113736484</v>
      </c>
      <c r="P25" s="253">
        <f t="shared" si="11"/>
        <v>0.97386322950232729</v>
      </c>
      <c r="Q25" s="253">
        <f t="shared" si="11"/>
        <v>0.96370510396975428</v>
      </c>
    </row>
    <row r="26" spans="1:17">
      <c r="A26" s="265"/>
      <c r="B26" s="265"/>
      <c r="C26" s="226"/>
      <c r="D26" s="226"/>
      <c r="E26" s="266"/>
      <c r="F26" s="267"/>
      <c r="G26" s="267"/>
      <c r="H26" s="266"/>
      <c r="I26" s="266"/>
      <c r="J26" s="268"/>
      <c r="K26" s="268"/>
      <c r="L26" s="269"/>
      <c r="N26" s="418" t="s">
        <v>1022</v>
      </c>
      <c r="O26" s="253">
        <f t="shared" si="11"/>
        <v>0.77544910179640714</v>
      </c>
      <c r="P26" s="253">
        <f t="shared" si="11"/>
        <v>0.93488372093023253</v>
      </c>
      <c r="Q26" s="253">
        <f t="shared" si="11"/>
        <v>0.86518324607329844</v>
      </c>
    </row>
    <row r="27" spans="1:17">
      <c r="A27" s="225" t="s">
        <v>102</v>
      </c>
      <c r="B27" s="225" t="s">
        <v>85</v>
      </c>
      <c r="C27" s="254">
        <f>h26_h28死亡数!AN28</f>
        <v>0</v>
      </c>
      <c r="D27" s="226">
        <f>SUM(C27:C27)/3</f>
        <v>0</v>
      </c>
      <c r="E27" s="254">
        <f>h27国調人口!AN28</f>
        <v>271</v>
      </c>
      <c r="F27" s="227">
        <f t="shared" ref="F27:F46" si="12">D27/E27</f>
        <v>0</v>
      </c>
      <c r="G27" s="227">
        <f>D53</f>
        <v>0</v>
      </c>
      <c r="H27" s="226">
        <v>100000</v>
      </c>
      <c r="I27" s="226">
        <f t="shared" ref="I27:I46" si="13">H27-H28</f>
        <v>0</v>
      </c>
      <c r="J27" s="242">
        <f>H28+I27/2</f>
        <v>100000</v>
      </c>
      <c r="K27" s="242">
        <f t="shared" ref="K27:K45" si="14">J27+K28</f>
        <v>8660110.6765650641</v>
      </c>
      <c r="L27" s="587">
        <f t="shared" ref="L27:L46" si="15">K27/H27</f>
        <v>86.601106765650641</v>
      </c>
      <c r="N27" s="418" t="s">
        <v>1023</v>
      </c>
      <c r="O27" s="253">
        <f t="shared" si="11"/>
        <v>0.48840579710144927</v>
      </c>
      <c r="P27" s="253">
        <f t="shared" si="11"/>
        <v>0.70846319827379522</v>
      </c>
      <c r="Q27" s="253">
        <f t="shared" si="11"/>
        <v>0.63547508412113451</v>
      </c>
    </row>
    <row r="28" spans="1:17">
      <c r="A28" s="245"/>
      <c r="B28" s="245" t="s">
        <v>86</v>
      </c>
      <c r="C28" s="255">
        <f>h26_h28死亡数!AN29</f>
        <v>0</v>
      </c>
      <c r="D28" s="250">
        <f t="shared" ref="D28:D46" si="16">SUM(C28:C28)/3</f>
        <v>0</v>
      </c>
      <c r="E28" s="255">
        <f>h27国調人口!AN29</f>
        <v>1190</v>
      </c>
      <c r="F28" s="249">
        <f t="shared" si="12"/>
        <v>0</v>
      </c>
      <c r="G28" s="249">
        <f>F28*4/(1+2*F28)</f>
        <v>0</v>
      </c>
      <c r="H28" s="250">
        <f t="shared" ref="H28:H46" si="17">(1-G27)*H27</f>
        <v>100000</v>
      </c>
      <c r="I28" s="250">
        <f t="shared" si="13"/>
        <v>0</v>
      </c>
      <c r="J28" s="251">
        <f>(H29+I28/2)*4</f>
        <v>400000</v>
      </c>
      <c r="K28" s="251">
        <f t="shared" si="14"/>
        <v>8560110.6765650641</v>
      </c>
      <c r="L28" s="589">
        <f t="shared" si="15"/>
        <v>85.601106765650641</v>
      </c>
      <c r="N28" s="418" t="s">
        <v>62</v>
      </c>
      <c r="O28" s="253">
        <f>1-O21</f>
        <v>0.82704769998937633</v>
      </c>
      <c r="P28" s="253">
        <f>1-P21</f>
        <v>0.88150335142036385</v>
      </c>
      <c r="Q28" s="253">
        <f>1-Q21</f>
        <v>0.85814536340852132</v>
      </c>
    </row>
    <row r="29" spans="1:17">
      <c r="A29" s="245"/>
      <c r="B29" s="245" t="s">
        <v>84</v>
      </c>
      <c r="C29" s="255">
        <f>h26_h28死亡数!AN30</f>
        <v>1</v>
      </c>
      <c r="D29" s="250">
        <f t="shared" si="16"/>
        <v>0.33333333333333331</v>
      </c>
      <c r="E29" s="255">
        <f>h27国調人口!AN30</f>
        <v>1630</v>
      </c>
      <c r="F29" s="249">
        <f t="shared" si="12"/>
        <v>2.0449897750511245E-4</v>
      </c>
      <c r="G29" s="249">
        <f t="shared" ref="G29:G46" si="18">F29*5/(1+2.5*F29)</f>
        <v>1.0219724067450178E-3</v>
      </c>
      <c r="H29" s="250">
        <f t="shared" si="17"/>
        <v>100000</v>
      </c>
      <c r="I29" s="250">
        <f t="shared" si="13"/>
        <v>102.19724067450443</v>
      </c>
      <c r="J29" s="251">
        <f t="shared" ref="J29:J45" si="19">(H30+I29/2)*5</f>
        <v>499744.5068983137</v>
      </c>
      <c r="K29" s="251">
        <f t="shared" si="14"/>
        <v>8160110.6765650641</v>
      </c>
      <c r="L29" s="589">
        <f t="shared" si="15"/>
        <v>81.601106765650641</v>
      </c>
      <c r="N29" s="219" t="s">
        <v>164</v>
      </c>
    </row>
    <row r="30" spans="1:17">
      <c r="A30" s="245"/>
      <c r="B30" s="245" t="s">
        <v>65</v>
      </c>
      <c r="C30" s="255">
        <f>h26_h28死亡数!AN31</f>
        <v>0</v>
      </c>
      <c r="D30" s="250">
        <f t="shared" si="16"/>
        <v>0</v>
      </c>
      <c r="E30" s="255">
        <f>h27国調人口!AN31</f>
        <v>1867</v>
      </c>
      <c r="F30" s="249">
        <f t="shared" si="12"/>
        <v>0</v>
      </c>
      <c r="G30" s="249">
        <f t="shared" si="18"/>
        <v>0</v>
      </c>
      <c r="H30" s="250">
        <f t="shared" si="17"/>
        <v>99897.802759325496</v>
      </c>
      <c r="I30" s="250">
        <f t="shared" si="13"/>
        <v>0</v>
      </c>
      <c r="J30" s="251">
        <f t="shared" si="19"/>
        <v>499489.01379662746</v>
      </c>
      <c r="K30" s="251">
        <f t="shared" si="14"/>
        <v>7660366.1696667504</v>
      </c>
      <c r="L30" s="589">
        <f t="shared" si="15"/>
        <v>76.682028614004253</v>
      </c>
      <c r="N30" s="256" t="s">
        <v>158</v>
      </c>
      <c r="O30" s="237" t="s">
        <v>97</v>
      </c>
      <c r="P30" s="237" t="s">
        <v>98</v>
      </c>
      <c r="Q30" s="219"/>
    </row>
    <row r="31" spans="1:17">
      <c r="A31" s="245"/>
      <c r="B31" s="245" t="s">
        <v>66</v>
      </c>
      <c r="C31" s="255">
        <f>h26_h28死亡数!AN32</f>
        <v>1</v>
      </c>
      <c r="D31" s="250">
        <f t="shared" si="16"/>
        <v>0.33333333333333331</v>
      </c>
      <c r="E31" s="255">
        <f>h27国調人口!AN32</f>
        <v>1994</v>
      </c>
      <c r="F31" s="249">
        <f t="shared" si="12"/>
        <v>1.6716817118020728E-4</v>
      </c>
      <c r="G31" s="249">
        <f t="shared" si="18"/>
        <v>8.3549168685771583E-4</v>
      </c>
      <c r="H31" s="250">
        <f t="shared" si="17"/>
        <v>99897.802759325496</v>
      </c>
      <c r="I31" s="250">
        <f t="shared" si="13"/>
        <v>83.463783740764484</v>
      </c>
      <c r="J31" s="251">
        <f t="shared" si="19"/>
        <v>499280.35433727555</v>
      </c>
      <c r="K31" s="251">
        <f t="shared" si="14"/>
        <v>7160877.1558701228</v>
      </c>
      <c r="L31" s="589">
        <f t="shared" si="15"/>
        <v>71.682028614004253</v>
      </c>
      <c r="N31" s="418" t="s">
        <v>159</v>
      </c>
      <c r="O31" s="237">
        <f>J19*O24</f>
        <v>408660.97393373254</v>
      </c>
      <c r="P31" s="237">
        <f>SUM(O31,P32)</f>
        <v>1268076.9601724411</v>
      </c>
      <c r="Q31" s="219"/>
    </row>
    <row r="32" spans="1:17">
      <c r="A32" s="245"/>
      <c r="B32" s="245" t="s">
        <v>67</v>
      </c>
      <c r="C32" s="255">
        <f>h26_h28死亡数!AN33</f>
        <v>1</v>
      </c>
      <c r="D32" s="250">
        <f t="shared" si="16"/>
        <v>0.33333333333333331</v>
      </c>
      <c r="E32" s="255">
        <f>h27国調人口!AN33</f>
        <v>1585</v>
      </c>
      <c r="F32" s="249">
        <f t="shared" si="12"/>
        <v>2.1030494216614089E-4</v>
      </c>
      <c r="G32" s="249">
        <f t="shared" si="18"/>
        <v>1.0509721492380452E-3</v>
      </c>
      <c r="H32" s="250">
        <f t="shared" si="17"/>
        <v>99814.338975584731</v>
      </c>
      <c r="I32" s="250">
        <f t="shared" si="13"/>
        <v>104.90209035793669</v>
      </c>
      <c r="J32" s="251">
        <f t="shared" si="19"/>
        <v>498809.43965202884</v>
      </c>
      <c r="K32" s="251">
        <f t="shared" si="14"/>
        <v>6661596.8015328469</v>
      </c>
      <c r="L32" s="589">
        <f t="shared" si="15"/>
        <v>66.73987795643589</v>
      </c>
      <c r="N32" s="418" t="s">
        <v>160</v>
      </c>
      <c r="O32" s="237">
        <f>J20*O25</f>
        <v>363887.90207319421</v>
      </c>
      <c r="P32" s="237">
        <f>SUM(O32,P33)</f>
        <v>859415.98623870849</v>
      </c>
      <c r="Q32" s="219"/>
    </row>
    <row r="33" spans="1:17">
      <c r="A33" s="245"/>
      <c r="B33" s="245" t="s">
        <v>68</v>
      </c>
      <c r="C33" s="255">
        <f>h26_h28死亡数!AN34</f>
        <v>3</v>
      </c>
      <c r="D33" s="250">
        <f t="shared" si="16"/>
        <v>1</v>
      </c>
      <c r="E33" s="255">
        <f>h27国調人口!AN34</f>
        <v>1752</v>
      </c>
      <c r="F33" s="249">
        <f t="shared" si="12"/>
        <v>5.7077625570776253E-4</v>
      </c>
      <c r="G33" s="249">
        <f t="shared" si="18"/>
        <v>2.8498147620404667E-3</v>
      </c>
      <c r="H33" s="250">
        <f t="shared" si="17"/>
        <v>99709.436885226794</v>
      </c>
      <c r="I33" s="250">
        <f t="shared" si="13"/>
        <v>284.15342515025986</v>
      </c>
      <c r="J33" s="251">
        <f t="shared" si="19"/>
        <v>497836.80086325831</v>
      </c>
      <c r="K33" s="251">
        <f t="shared" si="14"/>
        <v>6162787.3618808184</v>
      </c>
      <c r="L33" s="589">
        <f t="shared" si="15"/>
        <v>61.80746330936217</v>
      </c>
      <c r="N33" s="418" t="s">
        <v>1022</v>
      </c>
      <c r="O33" s="237">
        <f>J21*O26</f>
        <v>252025.78213464376</v>
      </c>
      <c r="P33" s="237">
        <f t="shared" ref="P33:P34" si="20">SUM(O33,P34)</f>
        <v>495528.08416551421</v>
      </c>
      <c r="Q33" s="219"/>
    </row>
    <row r="34" spans="1:17">
      <c r="A34" s="245"/>
      <c r="B34" s="245" t="s">
        <v>69</v>
      </c>
      <c r="C34" s="255">
        <f>h26_h28死亡数!AN35</f>
        <v>6</v>
      </c>
      <c r="D34" s="250">
        <f t="shared" si="16"/>
        <v>2</v>
      </c>
      <c r="E34" s="255">
        <f>h27国調人口!AN35</f>
        <v>2011</v>
      </c>
      <c r="F34" s="249">
        <f t="shared" si="12"/>
        <v>9.945300845350571E-4</v>
      </c>
      <c r="G34" s="249">
        <f t="shared" si="18"/>
        <v>4.96031746031746E-3</v>
      </c>
      <c r="H34" s="250">
        <f t="shared" si="17"/>
        <v>99425.283460076535</v>
      </c>
      <c r="I34" s="250">
        <f t="shared" si="13"/>
        <v>493.18096954403154</v>
      </c>
      <c r="J34" s="251">
        <f t="shared" si="19"/>
        <v>495893.46487652266</v>
      </c>
      <c r="K34" s="251">
        <f t="shared" si="14"/>
        <v>5664950.5610175598</v>
      </c>
      <c r="L34" s="589">
        <f t="shared" si="15"/>
        <v>56.976961632624139</v>
      </c>
      <c r="N34" s="418" t="s">
        <v>1023</v>
      </c>
      <c r="O34" s="237">
        <f>SUM(J22:J24)*O27</f>
        <v>243502.30203087049</v>
      </c>
      <c r="P34" s="237">
        <f t="shared" si="20"/>
        <v>243502.30203087049</v>
      </c>
      <c r="Q34" s="219"/>
    </row>
    <row r="35" spans="1:17">
      <c r="A35" s="245"/>
      <c r="B35" s="245" t="s">
        <v>70</v>
      </c>
      <c r="C35" s="255">
        <f>h26_h28死亡数!AN36</f>
        <v>2</v>
      </c>
      <c r="D35" s="250">
        <f t="shared" si="16"/>
        <v>0.66666666666666663</v>
      </c>
      <c r="E35" s="255">
        <f>h27国調人口!AN36</f>
        <v>2320</v>
      </c>
      <c r="F35" s="249">
        <f t="shared" si="12"/>
        <v>2.8735632183908046E-4</v>
      </c>
      <c r="G35" s="249">
        <f t="shared" si="18"/>
        <v>1.4357501794687723E-3</v>
      </c>
      <c r="H35" s="250">
        <f t="shared" si="17"/>
        <v>98932.102490532503</v>
      </c>
      <c r="I35" s="250">
        <f t="shared" si="13"/>
        <v>142.04178390599554</v>
      </c>
      <c r="J35" s="251">
        <f t="shared" si="19"/>
        <v>494305.40799289756</v>
      </c>
      <c r="K35" s="251">
        <f t="shared" si="14"/>
        <v>5169057.0961410375</v>
      </c>
      <c r="L35" s="589">
        <f t="shared" si="15"/>
        <v>52.248531730493653</v>
      </c>
      <c r="N35" s="219" t="s">
        <v>165</v>
      </c>
      <c r="Q35" s="219"/>
    </row>
    <row r="36" spans="1:17">
      <c r="A36" s="245"/>
      <c r="B36" s="245" t="s">
        <v>71</v>
      </c>
      <c r="C36" s="255">
        <f>h26_h28死亡数!AN37</f>
        <v>3</v>
      </c>
      <c r="D36" s="250">
        <f t="shared" si="16"/>
        <v>1</v>
      </c>
      <c r="E36" s="255">
        <f>h27国調人口!AN37</f>
        <v>2847</v>
      </c>
      <c r="F36" s="249">
        <f t="shared" si="12"/>
        <v>3.5124692658939234E-4</v>
      </c>
      <c r="G36" s="249">
        <f t="shared" si="18"/>
        <v>1.7546938059308649E-3</v>
      </c>
      <c r="H36" s="250">
        <f t="shared" si="17"/>
        <v>98790.060706626507</v>
      </c>
      <c r="I36" s="250">
        <f t="shared" si="13"/>
        <v>173.34630760944856</v>
      </c>
      <c r="J36" s="251">
        <f t="shared" si="19"/>
        <v>493516.93776410888</v>
      </c>
      <c r="K36" s="251">
        <f t="shared" si="14"/>
        <v>4674751.68814814</v>
      </c>
      <c r="L36" s="589">
        <f t="shared" si="15"/>
        <v>47.32006089186028</v>
      </c>
      <c r="N36" s="256" t="s">
        <v>158</v>
      </c>
      <c r="O36" s="237" t="s">
        <v>97</v>
      </c>
      <c r="P36" s="237" t="s">
        <v>98</v>
      </c>
      <c r="Q36" s="219"/>
    </row>
    <row r="37" spans="1:17">
      <c r="A37" s="245"/>
      <c r="B37" s="245" t="s">
        <v>72</v>
      </c>
      <c r="C37" s="255">
        <f>h26_h28死亡数!AN38</f>
        <v>7</v>
      </c>
      <c r="D37" s="250">
        <f t="shared" si="16"/>
        <v>2.3333333333333335</v>
      </c>
      <c r="E37" s="255">
        <f>h27国調人口!AN38</f>
        <v>2488</v>
      </c>
      <c r="F37" s="249">
        <f t="shared" si="12"/>
        <v>9.3783494105037523E-4</v>
      </c>
      <c r="G37" s="249">
        <f t="shared" si="18"/>
        <v>4.6782062420637569E-3</v>
      </c>
      <c r="H37" s="250">
        <f t="shared" si="17"/>
        <v>98616.714399017059</v>
      </c>
      <c r="I37" s="250">
        <f t="shared" si="13"/>
        <v>461.34932887330069</v>
      </c>
      <c r="J37" s="251">
        <f t="shared" si="19"/>
        <v>491930.19867290207</v>
      </c>
      <c r="K37" s="251">
        <f t="shared" si="14"/>
        <v>4181234.7503840309</v>
      </c>
      <c r="L37" s="589">
        <f t="shared" si="15"/>
        <v>42.39884461640213</v>
      </c>
      <c r="N37" s="418" t="s">
        <v>159</v>
      </c>
      <c r="O37" s="237">
        <f>J41*P24</f>
        <v>458968.36830758105</v>
      </c>
      <c r="P37" s="237">
        <f>SUM(O37,P38)</f>
        <v>1929118.6222320632</v>
      </c>
      <c r="Q37" s="219"/>
    </row>
    <row r="38" spans="1:17">
      <c r="A38" s="245"/>
      <c r="B38" s="245" t="s">
        <v>73</v>
      </c>
      <c r="C38" s="255">
        <f>h26_h28死亡数!AN39</f>
        <v>9</v>
      </c>
      <c r="D38" s="250">
        <f t="shared" si="16"/>
        <v>3</v>
      </c>
      <c r="E38" s="255">
        <f>h27国調人口!AN39</f>
        <v>2319</v>
      </c>
      <c r="F38" s="249">
        <f t="shared" si="12"/>
        <v>1.29366106080207E-3</v>
      </c>
      <c r="G38" s="249">
        <f t="shared" si="18"/>
        <v>6.4474532559638939E-3</v>
      </c>
      <c r="H38" s="250">
        <f t="shared" si="17"/>
        <v>98155.365070143758</v>
      </c>
      <c r="I38" s="250">
        <f t="shared" si="13"/>
        <v>632.85212811181555</v>
      </c>
      <c r="J38" s="251">
        <f t="shared" si="19"/>
        <v>489194.69503043924</v>
      </c>
      <c r="K38" s="251">
        <f t="shared" si="14"/>
        <v>3689304.551711129</v>
      </c>
      <c r="L38" s="589">
        <f t="shared" si="15"/>
        <v>37.586376955296117</v>
      </c>
      <c r="N38" s="418" t="s">
        <v>160</v>
      </c>
      <c r="O38" s="237">
        <f>J42*P25</f>
        <v>437933.52849505504</v>
      </c>
      <c r="P38" s="237">
        <f>SUM(O38,P39)</f>
        <v>1470150.253924482</v>
      </c>
      <c r="Q38" s="219"/>
    </row>
    <row r="39" spans="1:17">
      <c r="A39" s="245"/>
      <c r="B39" s="245" t="s">
        <v>74</v>
      </c>
      <c r="C39" s="255">
        <f>h26_h28死亡数!AN40</f>
        <v>20</v>
      </c>
      <c r="D39" s="250">
        <f t="shared" si="16"/>
        <v>6.666666666666667</v>
      </c>
      <c r="E39" s="255">
        <f>h27国調人口!AN40</f>
        <v>2434</v>
      </c>
      <c r="F39" s="249">
        <f t="shared" si="12"/>
        <v>2.7389756231169546E-3</v>
      </c>
      <c r="G39" s="249">
        <f t="shared" si="18"/>
        <v>1.3601741022850927E-2</v>
      </c>
      <c r="H39" s="250">
        <f t="shared" si="17"/>
        <v>97522.512942031943</v>
      </c>
      <c r="I39" s="250">
        <f t="shared" si="13"/>
        <v>1326.4759649351472</v>
      </c>
      <c r="J39" s="251">
        <f t="shared" si="19"/>
        <v>484296.37479782186</v>
      </c>
      <c r="K39" s="251">
        <f t="shared" si="14"/>
        <v>3200109.8566806898</v>
      </c>
      <c r="L39" s="589">
        <f t="shared" si="15"/>
        <v>32.814062723987199</v>
      </c>
      <c r="N39" s="418" t="s">
        <v>1022</v>
      </c>
      <c r="O39" s="237">
        <f>J43*P26</f>
        <v>391462.64741705288</v>
      </c>
      <c r="P39" s="237">
        <f t="shared" ref="P39:P40" si="21">SUM(O39,P40)</f>
        <v>1032216.725429427</v>
      </c>
    </row>
    <row r="40" spans="1:17">
      <c r="A40" s="245"/>
      <c r="B40" s="245" t="s">
        <v>75</v>
      </c>
      <c r="C40" s="255">
        <f>h26_h28死亡数!AN41</f>
        <v>34</v>
      </c>
      <c r="D40" s="250">
        <f t="shared" si="16"/>
        <v>11.333333333333334</v>
      </c>
      <c r="E40" s="255">
        <f>h27国調人口!AN41</f>
        <v>2919</v>
      </c>
      <c r="F40" s="249">
        <f t="shared" si="12"/>
        <v>3.8826081991549621E-3</v>
      </c>
      <c r="G40" s="249">
        <f t="shared" si="18"/>
        <v>1.9226419362135264E-2</v>
      </c>
      <c r="H40" s="250">
        <f t="shared" si="17"/>
        <v>96196.036977096795</v>
      </c>
      <c r="I40" s="250">
        <f t="shared" si="13"/>
        <v>1849.5053478971386</v>
      </c>
      <c r="J40" s="251">
        <f t="shared" si="19"/>
        <v>476356.42151574109</v>
      </c>
      <c r="K40" s="251">
        <f t="shared" si="14"/>
        <v>2715813.4818828679</v>
      </c>
      <c r="L40" s="589">
        <f t="shared" si="15"/>
        <v>28.232072414058727</v>
      </c>
      <c r="N40" s="418" t="s">
        <v>1023</v>
      </c>
      <c r="O40" s="237">
        <f>SUM(J44:J46)*P27</f>
        <v>640754.07801237411</v>
      </c>
      <c r="P40" s="237">
        <f t="shared" si="21"/>
        <v>640754.07801237411</v>
      </c>
    </row>
    <row r="41" spans="1:17">
      <c r="A41" s="245"/>
      <c r="B41" s="245" t="s">
        <v>76</v>
      </c>
      <c r="C41" s="255">
        <f>h26_h28死亡数!AN42</f>
        <v>45</v>
      </c>
      <c r="D41" s="250">
        <f t="shared" si="16"/>
        <v>15</v>
      </c>
      <c r="E41" s="255">
        <f>h27国調人口!AN42</f>
        <v>3418</v>
      </c>
      <c r="F41" s="249">
        <f t="shared" si="12"/>
        <v>4.388531304856641E-3</v>
      </c>
      <c r="G41" s="249">
        <f t="shared" si="18"/>
        <v>2.1704529011720444E-2</v>
      </c>
      <c r="H41" s="250">
        <f t="shared" si="17"/>
        <v>94346.531629199657</v>
      </c>
      <c r="I41" s="250">
        <f t="shared" si="13"/>
        <v>2047.7470329011703</v>
      </c>
      <c r="J41" s="251">
        <f t="shared" si="19"/>
        <v>466613.29056374542</v>
      </c>
      <c r="K41" s="251">
        <f t="shared" si="14"/>
        <v>2239457.0603671269</v>
      </c>
      <c r="L41" s="589">
        <f t="shared" si="15"/>
        <v>23.736506490441343</v>
      </c>
      <c r="N41" s="219" t="s">
        <v>166</v>
      </c>
    </row>
    <row r="42" spans="1:17">
      <c r="A42" s="245"/>
      <c r="B42" s="245" t="s">
        <v>77</v>
      </c>
      <c r="C42" s="255">
        <f>h26_h28死亡数!AN43</f>
        <v>88</v>
      </c>
      <c r="D42" s="250">
        <f t="shared" si="16"/>
        <v>29.333333333333332</v>
      </c>
      <c r="E42" s="255">
        <f>h27国調人口!AN43</f>
        <v>2793</v>
      </c>
      <c r="F42" s="249">
        <f t="shared" si="12"/>
        <v>1.0502446592672156E-2</v>
      </c>
      <c r="G42" s="249">
        <f t="shared" si="18"/>
        <v>5.1168740551226895E-2</v>
      </c>
      <c r="H42" s="250">
        <f t="shared" si="17"/>
        <v>92298.784596298487</v>
      </c>
      <c r="I42" s="250">
        <f t="shared" si="13"/>
        <v>4722.8125622015796</v>
      </c>
      <c r="J42" s="251">
        <f t="shared" si="19"/>
        <v>449686.8915759885</v>
      </c>
      <c r="K42" s="251">
        <f t="shared" si="14"/>
        <v>1772843.7698033815</v>
      </c>
      <c r="L42" s="589">
        <f t="shared" si="15"/>
        <v>19.207661049466072</v>
      </c>
      <c r="N42" s="420"/>
      <c r="O42" s="256" t="s">
        <v>122</v>
      </c>
      <c r="P42" s="256" t="s">
        <v>123</v>
      </c>
    </row>
    <row r="43" spans="1:17">
      <c r="A43" s="245"/>
      <c r="B43" s="245" t="s">
        <v>78</v>
      </c>
      <c r="C43" s="255">
        <f>h26_h28死亡数!AN44</f>
        <v>118</v>
      </c>
      <c r="D43" s="250">
        <f t="shared" si="16"/>
        <v>39.333333333333336</v>
      </c>
      <c r="E43" s="255">
        <f>h27国調人口!AN44</f>
        <v>2150</v>
      </c>
      <c r="F43" s="249">
        <f t="shared" si="12"/>
        <v>1.8294573643410854E-2</v>
      </c>
      <c r="G43" s="249">
        <f t="shared" si="18"/>
        <v>8.7472201630837673E-2</v>
      </c>
      <c r="H43" s="250">
        <f t="shared" si="17"/>
        <v>87575.972034096907</v>
      </c>
      <c r="I43" s="250">
        <f t="shared" si="13"/>
        <v>7660.463083783121</v>
      </c>
      <c r="J43" s="251">
        <f t="shared" si="19"/>
        <v>418728.70246102673</v>
      </c>
      <c r="K43" s="251">
        <f t="shared" si="14"/>
        <v>1323156.8782273931</v>
      </c>
      <c r="L43" s="589">
        <f t="shared" si="15"/>
        <v>15.108674759695891</v>
      </c>
      <c r="N43" s="256" t="s">
        <v>167</v>
      </c>
      <c r="O43" s="257">
        <f>L19</f>
        <v>18.758343146417527</v>
      </c>
      <c r="P43" s="257">
        <f>L41</f>
        <v>23.736506490441343</v>
      </c>
      <c r="Q43" s="222" t="s">
        <v>168</v>
      </c>
    </row>
    <row r="44" spans="1:17">
      <c r="A44" s="245"/>
      <c r="B44" s="245" t="s">
        <v>79</v>
      </c>
      <c r="C44" s="255">
        <f>h26_h28死亡数!AN45</f>
        <v>200</v>
      </c>
      <c r="D44" s="250">
        <f t="shared" si="16"/>
        <v>66.666666666666671</v>
      </c>
      <c r="E44" s="255">
        <f>h27国調人口!AN45</f>
        <v>1881</v>
      </c>
      <c r="F44" s="249">
        <f t="shared" si="12"/>
        <v>3.5442140705298601E-2</v>
      </c>
      <c r="G44" s="249">
        <f t="shared" si="18"/>
        <v>0.16278691193228065</v>
      </c>
      <c r="H44" s="250">
        <f t="shared" si="17"/>
        <v>79915.508950313786</v>
      </c>
      <c r="I44" s="250">
        <f t="shared" si="13"/>
        <v>13009.198917518122</v>
      </c>
      <c r="J44" s="251">
        <f t="shared" si="19"/>
        <v>367054.54745777359</v>
      </c>
      <c r="K44" s="251">
        <f t="shared" si="14"/>
        <v>904428.1757663663</v>
      </c>
      <c r="L44" s="589">
        <f t="shared" si="15"/>
        <v>11.317304834142774</v>
      </c>
      <c r="N44" s="256" t="s">
        <v>169</v>
      </c>
      <c r="O44" s="258">
        <f>P31/H19</f>
        <v>14.64525065919837</v>
      </c>
      <c r="P44" s="258">
        <f>P37/H41</f>
        <v>20.447159942390645</v>
      </c>
      <c r="Q44" s="222" t="s">
        <v>170</v>
      </c>
    </row>
    <row r="45" spans="1:17">
      <c r="A45" s="245"/>
      <c r="B45" s="245" t="s">
        <v>80</v>
      </c>
      <c r="C45" s="255">
        <f>h26_h28死亡数!AN46</f>
        <v>294</v>
      </c>
      <c r="D45" s="250">
        <f t="shared" si="16"/>
        <v>98</v>
      </c>
      <c r="E45" s="255">
        <f>h27国調人口!AN46</f>
        <v>1365</v>
      </c>
      <c r="F45" s="249">
        <f t="shared" si="12"/>
        <v>7.179487179487179E-2</v>
      </c>
      <c r="G45" s="249">
        <f t="shared" si="18"/>
        <v>0.30434782608695649</v>
      </c>
      <c r="H45" s="250">
        <f t="shared" si="17"/>
        <v>66906.310032795664</v>
      </c>
      <c r="I45" s="250">
        <f t="shared" si="13"/>
        <v>20362.79000998129</v>
      </c>
      <c r="J45" s="251">
        <f t="shared" si="19"/>
        <v>283624.57513902511</v>
      </c>
      <c r="K45" s="251">
        <f t="shared" si="14"/>
        <v>537373.62830859271</v>
      </c>
      <c r="L45" s="589">
        <f t="shared" si="15"/>
        <v>8.0317331511061774</v>
      </c>
      <c r="N45" s="256" t="s">
        <v>171</v>
      </c>
      <c r="O45" s="257">
        <f>O43-O44</f>
        <v>4.1130924872191574</v>
      </c>
      <c r="P45" s="257">
        <f>P43-P44</f>
        <v>3.2893465480506983</v>
      </c>
      <c r="Q45" s="222" t="s">
        <v>172</v>
      </c>
    </row>
    <row r="46" spans="1:17">
      <c r="A46" s="245"/>
      <c r="B46" s="245" t="s">
        <v>100</v>
      </c>
      <c r="C46" s="531">
        <f>h26_h28死亡数!AN47</f>
        <v>509</v>
      </c>
      <c r="D46" s="234">
        <f t="shared" si="16"/>
        <v>169.66666666666666</v>
      </c>
      <c r="E46" s="255">
        <f>h27国調人口!AN47</f>
        <v>925</v>
      </c>
      <c r="F46" s="249">
        <f t="shared" si="12"/>
        <v>0.18342342342342341</v>
      </c>
      <c r="G46" s="249">
        <f t="shared" si="18"/>
        <v>0.62878319950586781</v>
      </c>
      <c r="H46" s="250">
        <f t="shared" si="17"/>
        <v>46543.520022814373</v>
      </c>
      <c r="I46" s="250">
        <f t="shared" si="13"/>
        <v>46543.520022814373</v>
      </c>
      <c r="J46" s="251">
        <f>I46/F46</f>
        <v>253749.05316956757</v>
      </c>
      <c r="K46" s="251">
        <f>J46</f>
        <v>253749.05316956757</v>
      </c>
      <c r="L46" s="589">
        <f t="shared" si="15"/>
        <v>5.451866404715128</v>
      </c>
      <c r="N46" s="256" t="s">
        <v>173</v>
      </c>
      <c r="O46" s="257">
        <f>L5</f>
        <v>79.202751844292337</v>
      </c>
      <c r="P46" s="257">
        <f>L27</f>
        <v>86.601106765650641</v>
      </c>
      <c r="Q46" s="222" t="s">
        <v>174</v>
      </c>
    </row>
    <row r="47" spans="1:17">
      <c r="A47" s="229"/>
      <c r="B47" s="265" t="s">
        <v>101</v>
      </c>
      <c r="C47" s="234">
        <f>SUM(C27:C46)</f>
        <v>1341</v>
      </c>
      <c r="D47" s="234">
        <f>SUM(D27:D46)</f>
        <v>447</v>
      </c>
      <c r="E47" s="266">
        <f>SUM(E27:E46)</f>
        <v>40159</v>
      </c>
      <c r="F47" s="267"/>
      <c r="G47" s="267"/>
      <c r="H47" s="266"/>
      <c r="I47" s="265"/>
      <c r="J47" s="268"/>
      <c r="K47" s="268"/>
      <c r="L47" s="257"/>
      <c r="N47" s="256" t="s">
        <v>175</v>
      </c>
      <c r="O47" s="257">
        <f>O46-O45</f>
        <v>75.089659357073174</v>
      </c>
      <c r="P47" s="257">
        <f>P46-P45</f>
        <v>83.311760217599939</v>
      </c>
      <c r="Q47" s="222" t="s">
        <v>176</v>
      </c>
    </row>
    <row r="50" spans="1:12">
      <c r="C50" s="219" t="s">
        <v>122</v>
      </c>
      <c r="D50" s="219" t="s">
        <v>123</v>
      </c>
      <c r="E50" s="221"/>
      <c r="F50" s="220"/>
      <c r="G50" s="219"/>
      <c r="H50" s="222"/>
      <c r="I50" s="222"/>
      <c r="J50" s="223"/>
      <c r="L50" s="259"/>
    </row>
    <row r="51" spans="1:12">
      <c r="A51" s="219" t="s">
        <v>103</v>
      </c>
      <c r="B51" s="219" t="s">
        <v>1067</v>
      </c>
      <c r="C51" s="220">
        <f>C5</f>
        <v>2</v>
      </c>
      <c r="D51" s="220">
        <f>C27</f>
        <v>0</v>
      </c>
      <c r="E51" s="221"/>
      <c r="F51" s="220"/>
      <c r="G51" s="219"/>
      <c r="H51" s="222"/>
      <c r="I51" s="222"/>
      <c r="J51" s="223"/>
      <c r="L51" s="259"/>
    </row>
    <row r="52" spans="1:12">
      <c r="A52" s="219" t="s">
        <v>104</v>
      </c>
      <c r="B52" s="219" t="s">
        <v>1067</v>
      </c>
      <c r="C52" s="260">
        <f>h26_28出生!F40</f>
        <v>544</v>
      </c>
      <c r="D52" s="260">
        <f>h26_28出生!G40</f>
        <v>519</v>
      </c>
      <c r="E52" s="221"/>
      <c r="F52" s="220"/>
      <c r="G52" s="219"/>
      <c r="H52" s="222"/>
      <c r="I52" s="222"/>
      <c r="J52" s="223"/>
      <c r="L52" s="259"/>
    </row>
    <row r="53" spans="1:12">
      <c r="A53" s="219" t="s">
        <v>105</v>
      </c>
      <c r="C53" s="261">
        <f>C51/C52</f>
        <v>3.6764705882352941E-3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141</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h27_29自立率1!BH7</f>
        <v>1286</v>
      </c>
      <c r="P3" s="243">
        <f>h27_29自立率1!BI7</f>
        <v>1437</v>
      </c>
      <c r="Q3" s="244">
        <f>SUM(O3:P3)</f>
        <v>2723</v>
      </c>
    </row>
    <row r="4" spans="1:17">
      <c r="A4" s="229"/>
      <c r="B4" s="229"/>
      <c r="C4" s="230" t="s">
        <v>1063</v>
      </c>
      <c r="D4" s="231" t="s">
        <v>1064</v>
      </c>
      <c r="E4" s="232" t="s">
        <v>410</v>
      </c>
      <c r="F4" s="233"/>
      <c r="G4" s="233"/>
      <c r="H4" s="234"/>
      <c r="I4" s="229"/>
      <c r="J4" s="235" t="s">
        <v>97</v>
      </c>
      <c r="K4" s="235" t="s">
        <v>98</v>
      </c>
      <c r="L4" s="588"/>
      <c r="N4" s="418" t="s">
        <v>160</v>
      </c>
      <c r="O4" s="243">
        <f>h27_29自立率1!BH8</f>
        <v>1039</v>
      </c>
      <c r="P4" s="243">
        <f>h27_29自立率1!BI8</f>
        <v>1127</v>
      </c>
      <c r="Q4" s="244">
        <f>SUM(O4:P4)</f>
        <v>2166</v>
      </c>
    </row>
    <row r="5" spans="1:17">
      <c r="A5" s="219" t="s">
        <v>99</v>
      </c>
      <c r="B5" s="219" t="s">
        <v>85</v>
      </c>
      <c r="C5" s="262">
        <f>h26_h28死亡数!AV4</f>
        <v>1</v>
      </c>
      <c r="D5" s="263">
        <f>SUM(C5:C5)/3</f>
        <v>0.33333333333333331</v>
      </c>
      <c r="E5" s="264">
        <f>h27国調人口!AV4</f>
        <v>152</v>
      </c>
      <c r="F5" s="221">
        <f t="shared" ref="F5:F24" si="0">D5/E5</f>
        <v>2.1929824561403508E-3</v>
      </c>
      <c r="G5" s="261">
        <f>C53</f>
        <v>1.1325028312570782E-3</v>
      </c>
      <c r="H5" s="220">
        <v>100000</v>
      </c>
      <c r="I5" s="220">
        <f t="shared" ref="I5:I24" si="1">H5-H6</f>
        <v>113.25028312571521</v>
      </c>
      <c r="J5" s="222">
        <f>H6+I5/2</f>
        <v>99943.374858437135</v>
      </c>
      <c r="K5" s="222">
        <f t="shared" ref="K5:K23" si="2">J5+K6</f>
        <v>8106205.1827173131</v>
      </c>
      <c r="L5" s="589">
        <f t="shared" ref="L5:L24" si="3">K5/H5</f>
        <v>81.062051827173136</v>
      </c>
      <c r="N5" s="418" t="s">
        <v>1022</v>
      </c>
      <c r="O5" s="243">
        <f>h27_29自立率1!BH9</f>
        <v>723</v>
      </c>
      <c r="P5" s="243">
        <f>h27_29自立率1!BI9</f>
        <v>738</v>
      </c>
      <c r="Q5" s="244">
        <f>SUM(O5:P5)</f>
        <v>1461</v>
      </c>
    </row>
    <row r="6" spans="1:17">
      <c r="B6" s="219" t="s">
        <v>86</v>
      </c>
      <c r="C6" s="262">
        <f>h26_h28死亡数!AV5</f>
        <v>1</v>
      </c>
      <c r="D6" s="263">
        <f t="shared" ref="D6:D24" si="4">SUM(C6:C6)/3</f>
        <v>0.33333333333333331</v>
      </c>
      <c r="E6" s="264">
        <f>h27国調人口!AV5</f>
        <v>665</v>
      </c>
      <c r="F6" s="221">
        <f t="shared" si="0"/>
        <v>5.0125313283208019E-4</v>
      </c>
      <c r="G6" s="221">
        <f>F6*4/(1+2*F6)</f>
        <v>2.00300450676014E-3</v>
      </c>
      <c r="H6" s="220">
        <f t="shared" ref="H6:H24" si="5">(1-G5)*H5</f>
        <v>99886.749716874285</v>
      </c>
      <c r="I6" s="220">
        <f t="shared" si="1"/>
        <v>200.0736098485213</v>
      </c>
      <c r="J6" s="222">
        <f>(H7+I6/2)*4</f>
        <v>399146.85164780007</v>
      </c>
      <c r="K6" s="222">
        <f t="shared" si="2"/>
        <v>8006261.807858876</v>
      </c>
      <c r="L6" s="589">
        <f t="shared" si="3"/>
        <v>80.153392021988523</v>
      </c>
      <c r="N6" s="418" t="s">
        <v>1023</v>
      </c>
      <c r="O6" s="243">
        <f>h27_29自立率1!BH10</f>
        <v>658</v>
      </c>
      <c r="P6" s="243">
        <f>h27_29自立率1!BI10</f>
        <v>1246</v>
      </c>
      <c r="Q6" s="244">
        <f>SUM(O6:P6)</f>
        <v>1904</v>
      </c>
    </row>
    <row r="7" spans="1:17">
      <c r="B7" s="219" t="s">
        <v>84</v>
      </c>
      <c r="C7" s="262">
        <f>h26_h28死亡数!AV6</f>
        <v>0</v>
      </c>
      <c r="D7" s="263">
        <f t="shared" si="4"/>
        <v>0</v>
      </c>
      <c r="E7" s="264">
        <f>h27国調人口!AV6</f>
        <v>1022</v>
      </c>
      <c r="F7" s="221">
        <f t="shared" si="0"/>
        <v>0</v>
      </c>
      <c r="G7" s="221">
        <f t="shared" ref="G7:G24" si="6">F7*5/(1+2.5*F7)</f>
        <v>0</v>
      </c>
      <c r="H7" s="220">
        <f t="shared" si="5"/>
        <v>99686.676107025763</v>
      </c>
      <c r="I7" s="220">
        <f t="shared" si="1"/>
        <v>0</v>
      </c>
      <c r="J7" s="222">
        <f t="shared" ref="J7:J23" si="7">(H8+I7/2)*5</f>
        <v>498433.38053512882</v>
      </c>
      <c r="K7" s="222">
        <f t="shared" si="2"/>
        <v>7607114.9562110761</v>
      </c>
      <c r="L7" s="589">
        <f t="shared" si="3"/>
        <v>76.310247801259962</v>
      </c>
      <c r="N7" s="418" t="s">
        <v>62</v>
      </c>
      <c r="O7" s="237">
        <f>SUM(O3:O6)</f>
        <v>3706</v>
      </c>
      <c r="P7" s="237">
        <f t="shared" ref="P7:Q7" si="8">SUM(P3:P6)</f>
        <v>4548</v>
      </c>
      <c r="Q7" s="237">
        <f t="shared" si="8"/>
        <v>8254</v>
      </c>
    </row>
    <row r="8" spans="1:17">
      <c r="B8" s="219" t="s">
        <v>65</v>
      </c>
      <c r="C8" s="262">
        <f>h26_h28死亡数!AV7</f>
        <v>0</v>
      </c>
      <c r="D8" s="263">
        <f t="shared" si="4"/>
        <v>0</v>
      </c>
      <c r="E8" s="264">
        <f>h27国調人口!AV7</f>
        <v>1033</v>
      </c>
      <c r="F8" s="221">
        <f t="shared" si="0"/>
        <v>0</v>
      </c>
      <c r="G8" s="221">
        <f t="shared" si="6"/>
        <v>0</v>
      </c>
      <c r="H8" s="220">
        <f t="shared" si="5"/>
        <v>99686.676107025763</v>
      </c>
      <c r="I8" s="220">
        <f t="shared" si="1"/>
        <v>0</v>
      </c>
      <c r="J8" s="222">
        <f t="shared" si="7"/>
        <v>498433.38053512882</v>
      </c>
      <c r="K8" s="222">
        <f t="shared" si="2"/>
        <v>7108681.5756759476</v>
      </c>
      <c r="L8" s="589">
        <f t="shared" si="3"/>
        <v>71.310247801259962</v>
      </c>
      <c r="N8" s="479" t="s">
        <v>161</v>
      </c>
      <c r="O8" s="479"/>
      <c r="P8" s="479"/>
      <c r="Q8" s="479"/>
    </row>
    <row r="9" spans="1:17">
      <c r="B9" s="219" t="s">
        <v>66</v>
      </c>
      <c r="C9" s="262">
        <f>h26_h28死亡数!AV8</f>
        <v>0</v>
      </c>
      <c r="D9" s="263">
        <f t="shared" si="4"/>
        <v>0</v>
      </c>
      <c r="E9" s="264">
        <f>h27国調人口!AV8</f>
        <v>850</v>
      </c>
      <c r="F9" s="221">
        <f t="shared" si="0"/>
        <v>0</v>
      </c>
      <c r="G9" s="221">
        <f t="shared" si="6"/>
        <v>0</v>
      </c>
      <c r="H9" s="220">
        <f t="shared" si="5"/>
        <v>99686.676107025763</v>
      </c>
      <c r="I9" s="220">
        <f t="shared" si="1"/>
        <v>0</v>
      </c>
      <c r="J9" s="222">
        <f t="shared" si="7"/>
        <v>498433.38053512882</v>
      </c>
      <c r="K9" s="222">
        <f t="shared" si="2"/>
        <v>6610248.1951408191</v>
      </c>
      <c r="L9" s="589">
        <f t="shared" si="3"/>
        <v>66.310247801259962</v>
      </c>
      <c r="N9" s="418" t="s">
        <v>158</v>
      </c>
      <c r="O9" s="237" t="s">
        <v>122</v>
      </c>
      <c r="P9" s="237" t="s">
        <v>123</v>
      </c>
      <c r="Q9" s="237" t="s">
        <v>62</v>
      </c>
    </row>
    <row r="10" spans="1:17">
      <c r="B10" s="219" t="s">
        <v>67</v>
      </c>
      <c r="C10" s="262">
        <f>h26_h28死亡数!AV9</f>
        <v>2</v>
      </c>
      <c r="D10" s="263">
        <f t="shared" si="4"/>
        <v>0.66666666666666663</v>
      </c>
      <c r="E10" s="264">
        <f>h27国調人口!AV9</f>
        <v>609</v>
      </c>
      <c r="F10" s="221">
        <f t="shared" si="0"/>
        <v>1.0946907498631637E-3</v>
      </c>
      <c r="G10" s="221">
        <f t="shared" si="6"/>
        <v>5.4585152838427953E-3</v>
      </c>
      <c r="H10" s="220">
        <f t="shared" si="5"/>
        <v>99686.676107025763</v>
      </c>
      <c r="I10" s="220">
        <f t="shared" si="1"/>
        <v>544.14124512569106</v>
      </c>
      <c r="J10" s="222">
        <f t="shared" si="7"/>
        <v>497073.02742231463</v>
      </c>
      <c r="K10" s="222">
        <f t="shared" si="2"/>
        <v>6111814.8146056905</v>
      </c>
      <c r="L10" s="589">
        <f t="shared" si="3"/>
        <v>61.310247801259962</v>
      </c>
      <c r="N10" s="418" t="s">
        <v>159</v>
      </c>
      <c r="O10" s="243">
        <f>h27_29自立率1!BH21</f>
        <v>24</v>
      </c>
      <c r="P10" s="243">
        <f>h27_29自立率1!BI21</f>
        <v>12</v>
      </c>
      <c r="Q10" s="244">
        <f>SUM(O10:P10)</f>
        <v>36</v>
      </c>
    </row>
    <row r="11" spans="1:17">
      <c r="B11" s="219" t="s">
        <v>68</v>
      </c>
      <c r="C11" s="262">
        <f>h26_h28死亡数!AV10</f>
        <v>4</v>
      </c>
      <c r="D11" s="263">
        <f t="shared" si="4"/>
        <v>1.3333333333333333</v>
      </c>
      <c r="E11" s="264">
        <f>h27国調人口!AV10</f>
        <v>753</v>
      </c>
      <c r="F11" s="221">
        <f t="shared" si="0"/>
        <v>1.7706949977866311E-3</v>
      </c>
      <c r="G11" s="221">
        <f t="shared" si="6"/>
        <v>8.8144557073600704E-3</v>
      </c>
      <c r="H11" s="220">
        <f t="shared" si="5"/>
        <v>99142.534861900072</v>
      </c>
      <c r="I11" s="220">
        <f t="shared" si="1"/>
        <v>873.88748225562449</v>
      </c>
      <c r="J11" s="222">
        <f t="shared" si="7"/>
        <v>493527.95560386137</v>
      </c>
      <c r="K11" s="222">
        <f t="shared" si="2"/>
        <v>5614741.787183376</v>
      </c>
      <c r="L11" s="589">
        <f t="shared" si="3"/>
        <v>56.633026329258101</v>
      </c>
      <c r="N11" s="418" t="s">
        <v>160</v>
      </c>
      <c r="O11" s="243">
        <f>h27_29自立率1!BH22</f>
        <v>36</v>
      </c>
      <c r="P11" s="243">
        <f>h27_29自立率1!BI22</f>
        <v>29</v>
      </c>
      <c r="Q11" s="244">
        <f>SUM(O11:P11)</f>
        <v>65</v>
      </c>
    </row>
    <row r="12" spans="1:17">
      <c r="B12" s="219" t="s">
        <v>69</v>
      </c>
      <c r="C12" s="262">
        <f>h26_h28死亡数!AV11</f>
        <v>3</v>
      </c>
      <c r="D12" s="263">
        <f t="shared" si="4"/>
        <v>1</v>
      </c>
      <c r="E12" s="264">
        <f>h27国調人口!AV11</f>
        <v>923</v>
      </c>
      <c r="F12" s="221">
        <f t="shared" si="0"/>
        <v>1.0834236186348862E-3</v>
      </c>
      <c r="G12" s="221">
        <f t="shared" si="6"/>
        <v>5.4024851431658562E-3</v>
      </c>
      <c r="H12" s="220">
        <f t="shared" si="5"/>
        <v>98268.647379644448</v>
      </c>
      <c r="I12" s="220">
        <f t="shared" si="1"/>
        <v>530.89490750753612</v>
      </c>
      <c r="J12" s="222">
        <f t="shared" si="7"/>
        <v>490015.99962945341</v>
      </c>
      <c r="K12" s="222">
        <f t="shared" si="2"/>
        <v>5121213.8315795148</v>
      </c>
      <c r="L12" s="589">
        <f t="shared" si="3"/>
        <v>52.114422739478272</v>
      </c>
      <c r="N12" s="418" t="s">
        <v>1022</v>
      </c>
      <c r="O12" s="243">
        <f>h27_29自立率1!BH23</f>
        <v>109</v>
      </c>
      <c r="P12" s="243">
        <f>h27_29自立率1!BI23</f>
        <v>47</v>
      </c>
      <c r="Q12" s="244">
        <f>SUM(O12:P12)</f>
        <v>156</v>
      </c>
    </row>
    <row r="13" spans="1:17">
      <c r="B13" s="219" t="s">
        <v>70</v>
      </c>
      <c r="C13" s="262">
        <f>h26_h28死亡数!AV12</f>
        <v>3</v>
      </c>
      <c r="D13" s="263">
        <f t="shared" si="4"/>
        <v>1</v>
      </c>
      <c r="E13" s="264">
        <f>h27国調人口!AV12</f>
        <v>1242</v>
      </c>
      <c r="F13" s="221">
        <f t="shared" si="0"/>
        <v>8.0515297906602254E-4</v>
      </c>
      <c r="G13" s="221">
        <f t="shared" si="6"/>
        <v>4.017677782241864E-3</v>
      </c>
      <c r="H13" s="220">
        <f t="shared" si="5"/>
        <v>97737.752472136912</v>
      </c>
      <c r="I13" s="220">
        <f t="shared" si="1"/>
        <v>392.67879659355094</v>
      </c>
      <c r="J13" s="222">
        <f t="shared" si="7"/>
        <v>487707.06536920072</v>
      </c>
      <c r="K13" s="222">
        <f t="shared" si="2"/>
        <v>4631197.831950061</v>
      </c>
      <c r="L13" s="589">
        <f t="shared" si="3"/>
        <v>47.383919875488473</v>
      </c>
      <c r="N13" s="418" t="s">
        <v>1023</v>
      </c>
      <c r="O13" s="243">
        <f>h27_29自立率1!BH24</f>
        <v>429</v>
      </c>
      <c r="P13" s="243">
        <f>h27_29自立率1!BI24</f>
        <v>375</v>
      </c>
      <c r="Q13" s="244">
        <f>SUM(O13:P13)</f>
        <v>804</v>
      </c>
    </row>
    <row r="14" spans="1:17">
      <c r="B14" s="219" t="s">
        <v>71</v>
      </c>
      <c r="C14" s="262">
        <f>h26_h28死亡数!AV13</f>
        <v>6</v>
      </c>
      <c r="D14" s="263">
        <f t="shared" si="4"/>
        <v>2</v>
      </c>
      <c r="E14" s="264">
        <f>h27国調人口!AV13</f>
        <v>1518</v>
      </c>
      <c r="F14" s="221">
        <f t="shared" si="0"/>
        <v>1.3175230566534915E-3</v>
      </c>
      <c r="G14" s="221">
        <f t="shared" si="6"/>
        <v>6.5659881812212741E-3</v>
      </c>
      <c r="H14" s="220">
        <f t="shared" si="5"/>
        <v>97345.073675543361</v>
      </c>
      <c r="I14" s="220">
        <f t="shared" si="1"/>
        <v>639.16660325373232</v>
      </c>
      <c r="J14" s="222">
        <f t="shared" si="7"/>
        <v>485127.45186958241</v>
      </c>
      <c r="K14" s="222">
        <f t="shared" si="2"/>
        <v>4143490.7665808606</v>
      </c>
      <c r="L14" s="589">
        <f t="shared" si="3"/>
        <v>42.564976430048731</v>
      </c>
      <c r="N14" s="418" t="s">
        <v>62</v>
      </c>
      <c r="O14" s="237">
        <f>SUM(O10:O13)</f>
        <v>598</v>
      </c>
      <c r="P14" s="237">
        <f t="shared" ref="P14:Q14" si="9">SUM(P10:P13)</f>
        <v>463</v>
      </c>
      <c r="Q14" s="237">
        <f t="shared" si="9"/>
        <v>1061</v>
      </c>
    </row>
    <row r="15" spans="1:17">
      <c r="B15" s="219" t="s">
        <v>72</v>
      </c>
      <c r="C15" s="262">
        <f>h26_h28死亡数!AV14</f>
        <v>8</v>
      </c>
      <c r="D15" s="263">
        <f t="shared" si="4"/>
        <v>2.6666666666666665</v>
      </c>
      <c r="E15" s="264">
        <f>h27国調人口!AV14</f>
        <v>1096</v>
      </c>
      <c r="F15" s="221">
        <f t="shared" si="0"/>
        <v>2.4330900243309003E-3</v>
      </c>
      <c r="G15" s="221">
        <f t="shared" si="6"/>
        <v>1.2091898428053204E-2</v>
      </c>
      <c r="H15" s="220">
        <f t="shared" si="5"/>
        <v>96705.907072289629</v>
      </c>
      <c r="I15" s="220">
        <f t="shared" si="1"/>
        <v>1169.3580057108775</v>
      </c>
      <c r="J15" s="222">
        <f t="shared" si="7"/>
        <v>480606.14034717093</v>
      </c>
      <c r="K15" s="222">
        <f t="shared" si="2"/>
        <v>3658363.3147112783</v>
      </c>
      <c r="L15" s="589">
        <f t="shared" si="3"/>
        <v>37.829781297398696</v>
      </c>
      <c r="N15" s="479" t="s">
        <v>162</v>
      </c>
      <c r="O15" s="479"/>
      <c r="P15" s="479"/>
      <c r="Q15" s="479"/>
    </row>
    <row r="16" spans="1:17">
      <c r="B16" s="219" t="s">
        <v>73</v>
      </c>
      <c r="C16" s="262">
        <f>h26_h28死亡数!AV15</f>
        <v>6</v>
      </c>
      <c r="D16" s="263">
        <f t="shared" si="4"/>
        <v>2</v>
      </c>
      <c r="E16" s="264">
        <f>h27国調人口!AV15</f>
        <v>941</v>
      </c>
      <c r="F16" s="221">
        <f t="shared" si="0"/>
        <v>2.1253985122210413E-3</v>
      </c>
      <c r="G16" s="221">
        <f t="shared" si="6"/>
        <v>1.0570824524312895E-2</v>
      </c>
      <c r="H16" s="220">
        <f t="shared" si="5"/>
        <v>95536.549066578751</v>
      </c>
      <c r="I16" s="220">
        <f t="shared" si="1"/>
        <v>1009.9000958412071</v>
      </c>
      <c r="J16" s="222">
        <f t="shared" si="7"/>
        <v>475157.99509329075</v>
      </c>
      <c r="K16" s="222">
        <f t="shared" si="2"/>
        <v>3177757.1743641072</v>
      </c>
      <c r="L16" s="589">
        <f t="shared" si="3"/>
        <v>33.262214361014344</v>
      </c>
      <c r="N16" s="418" t="s">
        <v>158</v>
      </c>
      <c r="O16" s="237" t="s">
        <v>122</v>
      </c>
      <c r="P16" s="237" t="s">
        <v>123</v>
      </c>
      <c r="Q16" s="237" t="s">
        <v>62</v>
      </c>
    </row>
    <row r="17" spans="1:17">
      <c r="B17" s="219" t="s">
        <v>74</v>
      </c>
      <c r="C17" s="262">
        <f>h26_h28死亡数!AV16</f>
        <v>10</v>
      </c>
      <c r="D17" s="263">
        <f t="shared" si="4"/>
        <v>3.3333333333333335</v>
      </c>
      <c r="E17" s="264">
        <f>h27国調人口!AV16</f>
        <v>800</v>
      </c>
      <c r="F17" s="221">
        <f t="shared" si="0"/>
        <v>4.1666666666666666E-3</v>
      </c>
      <c r="G17" s="221">
        <f t="shared" si="6"/>
        <v>2.0618556701030924E-2</v>
      </c>
      <c r="H17" s="220">
        <f t="shared" si="5"/>
        <v>94526.648970737544</v>
      </c>
      <c r="I17" s="220">
        <f t="shared" si="1"/>
        <v>1949.0030715616012</v>
      </c>
      <c r="J17" s="222">
        <f t="shared" si="7"/>
        <v>467760.73717478372</v>
      </c>
      <c r="K17" s="222">
        <f t="shared" si="2"/>
        <v>2702599.1792708165</v>
      </c>
      <c r="L17" s="589">
        <f t="shared" si="3"/>
        <v>28.590870497349965</v>
      </c>
      <c r="N17" s="418" t="s">
        <v>159</v>
      </c>
      <c r="O17" s="253">
        <f t="shared" ref="O17:Q20" si="10">O10/O3</f>
        <v>1.8662519440124418E-2</v>
      </c>
      <c r="P17" s="253">
        <f t="shared" si="10"/>
        <v>8.350730688935281E-3</v>
      </c>
      <c r="Q17" s="253">
        <f t="shared" si="10"/>
        <v>1.3220712449504223E-2</v>
      </c>
    </row>
    <row r="18" spans="1:17">
      <c r="B18" s="219" t="s">
        <v>75</v>
      </c>
      <c r="C18" s="262">
        <f>h26_h28死亡数!AV17</f>
        <v>25</v>
      </c>
      <c r="D18" s="263">
        <f t="shared" si="4"/>
        <v>8.3333333333333339</v>
      </c>
      <c r="E18" s="264">
        <f>h27国調人口!AV17</f>
        <v>1059</v>
      </c>
      <c r="F18" s="221">
        <f t="shared" si="0"/>
        <v>7.8690588605602775E-3</v>
      </c>
      <c r="G18" s="221">
        <f t="shared" si="6"/>
        <v>3.8586201574317025E-2</v>
      </c>
      <c r="H18" s="220">
        <f t="shared" si="5"/>
        <v>92577.645899175943</v>
      </c>
      <c r="I18" s="220">
        <f t="shared" si="1"/>
        <v>3572.2197059413447</v>
      </c>
      <c r="J18" s="222">
        <f t="shared" si="7"/>
        <v>453957.68023102632</v>
      </c>
      <c r="K18" s="222">
        <f t="shared" si="2"/>
        <v>2234838.4420960327</v>
      </c>
      <c r="L18" s="589">
        <f t="shared" si="3"/>
        <v>24.140151981504701</v>
      </c>
      <c r="N18" s="418" t="s">
        <v>160</v>
      </c>
      <c r="O18" s="253">
        <f t="shared" si="10"/>
        <v>3.4648700673724733E-2</v>
      </c>
      <c r="P18" s="253">
        <f t="shared" si="10"/>
        <v>2.5732031943212066E-2</v>
      </c>
      <c r="Q18" s="253">
        <f t="shared" si="10"/>
        <v>3.0009233610341645E-2</v>
      </c>
    </row>
    <row r="19" spans="1:17">
      <c r="B19" s="219" t="s">
        <v>76</v>
      </c>
      <c r="C19" s="262">
        <f>h26_h28死亡数!AV18</f>
        <v>49</v>
      </c>
      <c r="D19" s="263">
        <f t="shared" si="4"/>
        <v>16.333333333333332</v>
      </c>
      <c r="E19" s="264">
        <f>h27国調人口!AV18</f>
        <v>1286</v>
      </c>
      <c r="F19" s="221">
        <f t="shared" si="0"/>
        <v>1.2700881285640227E-2</v>
      </c>
      <c r="G19" s="221">
        <f t="shared" si="6"/>
        <v>6.1550056525562107E-2</v>
      </c>
      <c r="H19" s="220">
        <f t="shared" si="5"/>
        <v>89005.426193234598</v>
      </c>
      <c r="I19" s="220">
        <f t="shared" si="1"/>
        <v>5478.2890132753382</v>
      </c>
      <c r="J19" s="222">
        <f t="shared" si="7"/>
        <v>431331.40843298461</v>
      </c>
      <c r="K19" s="222">
        <f t="shared" si="2"/>
        <v>1780880.7618650063</v>
      </c>
      <c r="L19" s="589">
        <f t="shared" si="3"/>
        <v>20.008676302483376</v>
      </c>
      <c r="N19" s="418" t="s">
        <v>1022</v>
      </c>
      <c r="O19" s="253">
        <f t="shared" si="10"/>
        <v>0.15076071922544951</v>
      </c>
      <c r="P19" s="253">
        <f t="shared" si="10"/>
        <v>6.3685636856368563E-2</v>
      </c>
      <c r="Q19" s="253">
        <f t="shared" si="10"/>
        <v>0.10677618069815195</v>
      </c>
    </row>
    <row r="20" spans="1:17">
      <c r="B20" s="219" t="s">
        <v>77</v>
      </c>
      <c r="C20" s="262">
        <f>h26_h28死亡数!AV19</f>
        <v>51</v>
      </c>
      <c r="D20" s="263">
        <f t="shared" si="4"/>
        <v>17</v>
      </c>
      <c r="E20" s="264">
        <f>h27国調人口!AV19</f>
        <v>1039</v>
      </c>
      <c r="F20" s="221">
        <f t="shared" si="0"/>
        <v>1.6361886429258902E-2</v>
      </c>
      <c r="G20" s="221">
        <f t="shared" si="6"/>
        <v>7.8594544613962078E-2</v>
      </c>
      <c r="H20" s="220">
        <f t="shared" si="5"/>
        <v>83527.13717995926</v>
      </c>
      <c r="I20" s="220">
        <f t="shared" si="1"/>
        <v>6564.7773095668381</v>
      </c>
      <c r="J20" s="222">
        <f t="shared" si="7"/>
        <v>401223.74262587924</v>
      </c>
      <c r="K20" s="222">
        <f t="shared" si="2"/>
        <v>1349549.3534320216</v>
      </c>
      <c r="L20" s="589">
        <f t="shared" si="3"/>
        <v>16.157016737260093</v>
      </c>
      <c r="N20" s="418" t="s">
        <v>1023</v>
      </c>
      <c r="O20" s="253">
        <f t="shared" si="10"/>
        <v>0.65197568389057747</v>
      </c>
      <c r="P20" s="253">
        <f t="shared" si="10"/>
        <v>0.30096308186195825</v>
      </c>
      <c r="Q20" s="253">
        <f t="shared" si="10"/>
        <v>0.42226890756302521</v>
      </c>
    </row>
    <row r="21" spans="1:17">
      <c r="B21" s="219" t="s">
        <v>78</v>
      </c>
      <c r="C21" s="262">
        <f>h26_h28死亡数!AV20</f>
        <v>78</v>
      </c>
      <c r="D21" s="263">
        <f t="shared" si="4"/>
        <v>26</v>
      </c>
      <c r="E21" s="264">
        <f>h27国調人口!AV20</f>
        <v>723</v>
      </c>
      <c r="F21" s="221">
        <f t="shared" si="0"/>
        <v>3.5961272475795295E-2</v>
      </c>
      <c r="G21" s="221">
        <f t="shared" si="6"/>
        <v>0.1649746192893401</v>
      </c>
      <c r="H21" s="220">
        <f t="shared" si="5"/>
        <v>76962.359870392422</v>
      </c>
      <c r="I21" s="220">
        <f t="shared" si="1"/>
        <v>12696.836019227179</v>
      </c>
      <c r="J21" s="222">
        <f t="shared" si="7"/>
        <v>353069.7093038942</v>
      </c>
      <c r="K21" s="222">
        <f t="shared" si="2"/>
        <v>948325.61080614245</v>
      </c>
      <c r="L21" s="589">
        <f t="shared" si="3"/>
        <v>12.321940392721316</v>
      </c>
      <c r="N21" s="418" t="s">
        <v>62</v>
      </c>
      <c r="O21" s="253">
        <f>O14/O7</f>
        <v>0.1613599568267674</v>
      </c>
      <c r="P21" s="253">
        <f>P14/P7</f>
        <v>0.10180299032541777</v>
      </c>
      <c r="Q21" s="253">
        <f>Q14/Q7</f>
        <v>0.12854373637024474</v>
      </c>
    </row>
    <row r="22" spans="1:17">
      <c r="B22" s="219" t="s">
        <v>79</v>
      </c>
      <c r="C22" s="262">
        <f>h26_h28死亡数!AV21</f>
        <v>67</v>
      </c>
      <c r="D22" s="263">
        <f t="shared" si="4"/>
        <v>22.333333333333332</v>
      </c>
      <c r="E22" s="264">
        <f>h27国調人口!AV21</f>
        <v>395</v>
      </c>
      <c r="F22" s="221">
        <f t="shared" si="0"/>
        <v>5.6540084388185648E-2</v>
      </c>
      <c r="G22" s="221">
        <f t="shared" si="6"/>
        <v>0.24768946395563771</v>
      </c>
      <c r="H22" s="220">
        <f t="shared" si="5"/>
        <v>64265.523851165242</v>
      </c>
      <c r="I22" s="220">
        <f t="shared" si="1"/>
        <v>15917.893153523371</v>
      </c>
      <c r="J22" s="222">
        <f t="shared" si="7"/>
        <v>281532.88637201779</v>
      </c>
      <c r="K22" s="222">
        <f t="shared" si="2"/>
        <v>595255.90150224825</v>
      </c>
      <c r="L22" s="589">
        <f t="shared" si="3"/>
        <v>9.2624453335325185</v>
      </c>
      <c r="N22" s="479" t="s">
        <v>163</v>
      </c>
      <c r="O22" s="479"/>
      <c r="P22" s="479"/>
      <c r="Q22" s="479"/>
    </row>
    <row r="23" spans="1:17">
      <c r="B23" s="219" t="s">
        <v>80</v>
      </c>
      <c r="C23" s="262">
        <f>h26_h28死亡数!AV22</f>
        <v>72</v>
      </c>
      <c r="D23" s="263">
        <f t="shared" si="4"/>
        <v>24</v>
      </c>
      <c r="E23" s="264">
        <f>h27国調人口!AV22</f>
        <v>191</v>
      </c>
      <c r="F23" s="221">
        <f t="shared" si="0"/>
        <v>0.1256544502617801</v>
      </c>
      <c r="G23" s="221">
        <f t="shared" si="6"/>
        <v>0.4780876494023904</v>
      </c>
      <c r="H23" s="220">
        <f t="shared" si="5"/>
        <v>48347.630697641871</v>
      </c>
      <c r="I23" s="220">
        <f t="shared" si="1"/>
        <v>23114.405114410456</v>
      </c>
      <c r="J23" s="222">
        <f t="shared" si="7"/>
        <v>183952.14070218321</v>
      </c>
      <c r="K23" s="222">
        <f t="shared" si="2"/>
        <v>313723.01513023046</v>
      </c>
      <c r="L23" s="589">
        <f t="shared" si="3"/>
        <v>6.4889015367103013</v>
      </c>
      <c r="N23" s="418" t="s">
        <v>158</v>
      </c>
      <c r="O23" s="237" t="s">
        <v>122</v>
      </c>
      <c r="P23" s="237" t="s">
        <v>123</v>
      </c>
      <c r="Q23" s="237" t="s">
        <v>62</v>
      </c>
    </row>
    <row r="24" spans="1:17">
      <c r="B24" s="219" t="s">
        <v>100</v>
      </c>
      <c r="C24" s="262">
        <f>h26_h28死亡数!AV23</f>
        <v>42</v>
      </c>
      <c r="D24" s="263">
        <f t="shared" si="4"/>
        <v>14</v>
      </c>
      <c r="E24" s="264">
        <f>h27国調人口!AV23</f>
        <v>72</v>
      </c>
      <c r="F24" s="221">
        <f t="shared" si="0"/>
        <v>0.19444444444444445</v>
      </c>
      <c r="G24" s="221">
        <f t="shared" si="6"/>
        <v>0.65420560747663548</v>
      </c>
      <c r="H24" s="220">
        <f t="shared" si="5"/>
        <v>25233.225583231415</v>
      </c>
      <c r="I24" s="220">
        <f t="shared" si="1"/>
        <v>25233.225583231415</v>
      </c>
      <c r="J24" s="222">
        <f>H24/F24</f>
        <v>129770.87442804727</v>
      </c>
      <c r="K24" s="222">
        <f>J24</f>
        <v>129770.87442804727</v>
      </c>
      <c r="L24" s="589">
        <f t="shared" si="3"/>
        <v>5.1428571428571423</v>
      </c>
      <c r="N24" s="418" t="s">
        <v>159</v>
      </c>
      <c r="O24" s="253">
        <f>1-O17</f>
        <v>0.98133748055987557</v>
      </c>
      <c r="P24" s="253">
        <f>1-P17</f>
        <v>0.99164926931106467</v>
      </c>
      <c r="Q24" s="253">
        <f>1-Q17</f>
        <v>0.98677928755049582</v>
      </c>
    </row>
    <row r="25" spans="1:17">
      <c r="B25" s="265" t="s">
        <v>101</v>
      </c>
      <c r="C25" s="266">
        <f>SUM(C5:C24)</f>
        <v>428</v>
      </c>
      <c r="D25" s="266">
        <f>SUM(D5:D24)</f>
        <v>142.66666666666666</v>
      </c>
      <c r="E25" s="266">
        <f>SUM(E5:E24)</f>
        <v>16369</v>
      </c>
      <c r="F25" s="267"/>
      <c r="G25" s="267"/>
      <c r="H25" s="266"/>
      <c r="I25" s="266"/>
      <c r="J25" s="268"/>
      <c r="K25" s="268"/>
      <c r="L25" s="257"/>
      <c r="N25" s="418" t="s">
        <v>160</v>
      </c>
      <c r="O25" s="253">
        <f t="shared" ref="O25:Q27" si="11">1-O18</f>
        <v>0.96535129932627528</v>
      </c>
      <c r="P25" s="253">
        <f t="shared" si="11"/>
        <v>0.97426796805678795</v>
      </c>
      <c r="Q25" s="253">
        <f t="shared" si="11"/>
        <v>0.96999076638965831</v>
      </c>
    </row>
    <row r="26" spans="1:17">
      <c r="A26" s="265"/>
      <c r="B26" s="265"/>
      <c r="C26" s="226"/>
      <c r="D26" s="226"/>
      <c r="E26" s="266"/>
      <c r="F26" s="267"/>
      <c r="G26" s="267"/>
      <c r="H26" s="266"/>
      <c r="I26" s="266"/>
      <c r="J26" s="268"/>
      <c r="K26" s="268"/>
      <c r="L26" s="269"/>
      <c r="N26" s="418" t="s">
        <v>1022</v>
      </c>
      <c r="O26" s="253">
        <f t="shared" si="11"/>
        <v>0.84923928077455046</v>
      </c>
      <c r="P26" s="253">
        <f t="shared" si="11"/>
        <v>0.93631436314363148</v>
      </c>
      <c r="Q26" s="253">
        <f t="shared" si="11"/>
        <v>0.89322381930184802</v>
      </c>
    </row>
    <row r="27" spans="1:17">
      <c r="A27" s="225" t="s">
        <v>102</v>
      </c>
      <c r="B27" s="225" t="s">
        <v>85</v>
      </c>
      <c r="C27" s="254">
        <f>上郡町!C27</f>
        <v>1</v>
      </c>
      <c r="D27" s="226">
        <f>SUM(C27:C27)/3</f>
        <v>0.33333333333333331</v>
      </c>
      <c r="E27" s="254">
        <f>h27国調人口!AV28</f>
        <v>136</v>
      </c>
      <c r="F27" s="227">
        <f t="shared" ref="F27:F46" si="12">D27/E27</f>
        <v>2.4509803921568627E-3</v>
      </c>
      <c r="G27" s="227">
        <f>D53</f>
        <v>1.2004801920768306E-3</v>
      </c>
      <c r="H27" s="226">
        <v>100000</v>
      </c>
      <c r="I27" s="226">
        <f t="shared" ref="I27:I46" si="13">H27-H28</f>
        <v>120.04801920767932</v>
      </c>
      <c r="J27" s="242">
        <f>H28+I27/2</f>
        <v>99939.975990396168</v>
      </c>
      <c r="K27" s="242">
        <f t="shared" ref="K27:K45" si="14">J27+K28</f>
        <v>8987771.5673152432</v>
      </c>
      <c r="L27" s="587">
        <f t="shared" ref="L27:L46" si="15">K27/H27</f>
        <v>89.877715673152437</v>
      </c>
      <c r="N27" s="418" t="s">
        <v>1023</v>
      </c>
      <c r="O27" s="253">
        <f t="shared" si="11"/>
        <v>0.34802431610942253</v>
      </c>
      <c r="P27" s="253">
        <f t="shared" si="11"/>
        <v>0.69903691813804181</v>
      </c>
      <c r="Q27" s="253">
        <f t="shared" si="11"/>
        <v>0.57773109243697474</v>
      </c>
    </row>
    <row r="28" spans="1:17">
      <c r="A28" s="245"/>
      <c r="B28" s="245" t="s">
        <v>86</v>
      </c>
      <c r="C28" s="255">
        <f>上郡町!C28</f>
        <v>1</v>
      </c>
      <c r="D28" s="250">
        <f t="shared" ref="D28:D46" si="16">SUM(C28:C28)/3</f>
        <v>0.33333333333333331</v>
      </c>
      <c r="E28" s="255">
        <f>h27国調人口!AV29</f>
        <v>632</v>
      </c>
      <c r="F28" s="249">
        <f t="shared" si="12"/>
        <v>5.274261603375527E-4</v>
      </c>
      <c r="G28" s="249">
        <f>F28*4/(1+2*F28)</f>
        <v>2.1074815595363539E-3</v>
      </c>
      <c r="H28" s="250">
        <f t="shared" ref="H28:H46" si="17">(1-G27)*H27</f>
        <v>99879.951980792321</v>
      </c>
      <c r="I28" s="250">
        <f t="shared" si="13"/>
        <v>210.49515696689195</v>
      </c>
      <c r="J28" s="251">
        <f>(H29+I28/2)*4</f>
        <v>399098.81760923553</v>
      </c>
      <c r="K28" s="251">
        <f t="shared" si="14"/>
        <v>8887831.5913248472</v>
      </c>
      <c r="L28" s="589">
        <f t="shared" si="15"/>
        <v>88.985140812182664</v>
      </c>
      <c r="N28" s="418" t="s">
        <v>62</v>
      </c>
      <c r="O28" s="253">
        <f>1-O21</f>
        <v>0.8386400431732326</v>
      </c>
      <c r="P28" s="253">
        <f>1-P21</f>
        <v>0.89819700967458227</v>
      </c>
      <c r="Q28" s="253">
        <f>1-Q21</f>
        <v>0.87145626362975526</v>
      </c>
    </row>
    <row r="29" spans="1:17">
      <c r="A29" s="245"/>
      <c r="B29" s="245" t="s">
        <v>84</v>
      </c>
      <c r="C29" s="255">
        <f>上郡町!C29</f>
        <v>0</v>
      </c>
      <c r="D29" s="250">
        <f t="shared" si="16"/>
        <v>0</v>
      </c>
      <c r="E29" s="255">
        <f>h27国調人口!AV30</f>
        <v>889</v>
      </c>
      <c r="F29" s="249">
        <f t="shared" si="12"/>
        <v>0</v>
      </c>
      <c r="G29" s="249">
        <f t="shared" ref="G29:G46" si="18">F29*5/(1+2.5*F29)</f>
        <v>0</v>
      </c>
      <c r="H29" s="250">
        <f t="shared" si="17"/>
        <v>99669.456823825429</v>
      </c>
      <c r="I29" s="250">
        <f t="shared" si="13"/>
        <v>0</v>
      </c>
      <c r="J29" s="251">
        <f t="shared" ref="J29:J45" si="19">(H30+I29/2)*5</f>
        <v>498347.28411912714</v>
      </c>
      <c r="K29" s="251">
        <f t="shared" si="14"/>
        <v>8488732.7737156115</v>
      </c>
      <c r="L29" s="589">
        <f t="shared" si="15"/>
        <v>85.16884755096234</v>
      </c>
      <c r="N29" s="219" t="s">
        <v>164</v>
      </c>
    </row>
    <row r="30" spans="1:17">
      <c r="A30" s="245"/>
      <c r="B30" s="245" t="s">
        <v>65</v>
      </c>
      <c r="C30" s="255">
        <f>上郡町!C30</f>
        <v>0</v>
      </c>
      <c r="D30" s="250">
        <f t="shared" si="16"/>
        <v>0</v>
      </c>
      <c r="E30" s="255">
        <f>h27国調人口!AV31</f>
        <v>989</v>
      </c>
      <c r="F30" s="249">
        <f t="shared" si="12"/>
        <v>0</v>
      </c>
      <c r="G30" s="249">
        <f t="shared" si="18"/>
        <v>0</v>
      </c>
      <c r="H30" s="250">
        <f t="shared" si="17"/>
        <v>99669.456823825429</v>
      </c>
      <c r="I30" s="250">
        <f t="shared" si="13"/>
        <v>0</v>
      </c>
      <c r="J30" s="251">
        <f t="shared" si="19"/>
        <v>498347.28411912714</v>
      </c>
      <c r="K30" s="251">
        <f t="shared" si="14"/>
        <v>7990385.4895964842</v>
      </c>
      <c r="L30" s="589">
        <f t="shared" si="15"/>
        <v>80.16884755096234</v>
      </c>
      <c r="N30" s="256" t="s">
        <v>158</v>
      </c>
      <c r="O30" s="237" t="s">
        <v>97</v>
      </c>
      <c r="P30" s="237" t="s">
        <v>98</v>
      </c>
      <c r="Q30" s="219"/>
    </row>
    <row r="31" spans="1:17">
      <c r="A31" s="245"/>
      <c r="B31" s="245" t="s">
        <v>66</v>
      </c>
      <c r="C31" s="255">
        <f>上郡町!C31</f>
        <v>0</v>
      </c>
      <c r="D31" s="250">
        <f t="shared" si="16"/>
        <v>0</v>
      </c>
      <c r="E31" s="255">
        <f>h27国調人口!AV32</f>
        <v>928</v>
      </c>
      <c r="F31" s="249">
        <f t="shared" si="12"/>
        <v>0</v>
      </c>
      <c r="G31" s="249">
        <f t="shared" si="18"/>
        <v>0</v>
      </c>
      <c r="H31" s="250">
        <f t="shared" si="17"/>
        <v>99669.456823825429</v>
      </c>
      <c r="I31" s="250">
        <f t="shared" si="13"/>
        <v>0</v>
      </c>
      <c r="J31" s="251">
        <f t="shared" si="19"/>
        <v>498347.28411912714</v>
      </c>
      <c r="K31" s="251">
        <f t="shared" si="14"/>
        <v>7492038.2054773569</v>
      </c>
      <c r="L31" s="589">
        <f t="shared" si="15"/>
        <v>75.16884755096234</v>
      </c>
      <c r="N31" s="418" t="s">
        <v>159</v>
      </c>
      <c r="O31" s="237">
        <f>J19*O24</f>
        <v>423281.6776379678</v>
      </c>
      <c r="P31" s="237">
        <f>SUM(O31,P32)</f>
        <v>1317607.732925348</v>
      </c>
      <c r="Q31" s="219"/>
    </row>
    <row r="32" spans="1:17">
      <c r="A32" s="245"/>
      <c r="B32" s="245" t="s">
        <v>67</v>
      </c>
      <c r="C32" s="255">
        <f>上郡町!C32</f>
        <v>1</v>
      </c>
      <c r="D32" s="250">
        <f t="shared" si="16"/>
        <v>0.33333333333333331</v>
      </c>
      <c r="E32" s="255">
        <f>h27国調人口!AV33</f>
        <v>645</v>
      </c>
      <c r="F32" s="249">
        <f t="shared" si="12"/>
        <v>5.1679586563307489E-4</v>
      </c>
      <c r="G32" s="249">
        <f t="shared" si="18"/>
        <v>2.5806451612903226E-3</v>
      </c>
      <c r="H32" s="250">
        <f t="shared" si="17"/>
        <v>99669.456823825429</v>
      </c>
      <c r="I32" s="250">
        <f t="shared" si="13"/>
        <v>257.21150148083689</v>
      </c>
      <c r="J32" s="251">
        <f t="shared" si="19"/>
        <v>497704.25536542502</v>
      </c>
      <c r="K32" s="251">
        <f t="shared" si="14"/>
        <v>6993690.9213582296</v>
      </c>
      <c r="L32" s="589">
        <f t="shared" si="15"/>
        <v>70.16884755096234</v>
      </c>
      <c r="N32" s="418" t="s">
        <v>160</v>
      </c>
      <c r="O32" s="237">
        <f>J20*O25</f>
        <v>387321.86126444361</v>
      </c>
      <c r="P32" s="237">
        <f>SUM(O32,P33)</f>
        <v>894326.05528738012</v>
      </c>
      <c r="Q32" s="219"/>
    </row>
    <row r="33" spans="1:17">
      <c r="A33" s="245"/>
      <c r="B33" s="245" t="s">
        <v>68</v>
      </c>
      <c r="C33" s="255">
        <f>上郡町!C33</f>
        <v>0</v>
      </c>
      <c r="D33" s="250">
        <f t="shared" si="16"/>
        <v>0</v>
      </c>
      <c r="E33" s="255">
        <f>h27国調人口!AV34</f>
        <v>765</v>
      </c>
      <c r="F33" s="249">
        <f t="shared" si="12"/>
        <v>0</v>
      </c>
      <c r="G33" s="249">
        <f t="shared" si="18"/>
        <v>0</v>
      </c>
      <c r="H33" s="250">
        <f t="shared" si="17"/>
        <v>99412.245322344592</v>
      </c>
      <c r="I33" s="250">
        <f t="shared" si="13"/>
        <v>0</v>
      </c>
      <c r="J33" s="251">
        <f t="shared" si="19"/>
        <v>497061.22661172296</v>
      </c>
      <c r="K33" s="251">
        <f t="shared" si="14"/>
        <v>6495986.6659928048</v>
      </c>
      <c r="L33" s="589">
        <f t="shared" si="15"/>
        <v>65.343928657174402</v>
      </c>
      <c r="N33" s="418" t="s">
        <v>1022</v>
      </c>
      <c r="O33" s="237">
        <f>J21*O26</f>
        <v>299840.66599251871</v>
      </c>
      <c r="P33" s="237">
        <f t="shared" ref="P33:P34" si="20">SUM(O33,P34)</f>
        <v>507004.19402293651</v>
      </c>
      <c r="Q33" s="219"/>
    </row>
    <row r="34" spans="1:17">
      <c r="A34" s="245"/>
      <c r="B34" s="245" t="s">
        <v>69</v>
      </c>
      <c r="C34" s="255">
        <f>上郡町!C34</f>
        <v>0</v>
      </c>
      <c r="D34" s="250">
        <f t="shared" si="16"/>
        <v>0</v>
      </c>
      <c r="E34" s="255">
        <f>h27国調人口!AV35</f>
        <v>995</v>
      </c>
      <c r="F34" s="249">
        <f t="shared" si="12"/>
        <v>0</v>
      </c>
      <c r="G34" s="249">
        <f t="shared" si="18"/>
        <v>0</v>
      </c>
      <c r="H34" s="250">
        <f t="shared" si="17"/>
        <v>99412.245322344592</v>
      </c>
      <c r="I34" s="250">
        <f t="shared" si="13"/>
        <v>0</v>
      </c>
      <c r="J34" s="251">
        <f t="shared" si="19"/>
        <v>497061.22661172296</v>
      </c>
      <c r="K34" s="251">
        <f t="shared" si="14"/>
        <v>5998925.4393810816</v>
      </c>
      <c r="L34" s="589">
        <f t="shared" si="15"/>
        <v>60.343928657174402</v>
      </c>
      <c r="N34" s="418" t="s">
        <v>1023</v>
      </c>
      <c r="O34" s="237">
        <f>SUM(J22:J24)*O27</f>
        <v>207163.52803041777</v>
      </c>
      <c r="P34" s="237">
        <f t="shared" si="20"/>
        <v>207163.52803041777</v>
      </c>
      <c r="Q34" s="219"/>
    </row>
    <row r="35" spans="1:17">
      <c r="A35" s="245"/>
      <c r="B35" s="245" t="s">
        <v>70</v>
      </c>
      <c r="C35" s="255">
        <f>上郡町!C35</f>
        <v>1</v>
      </c>
      <c r="D35" s="250">
        <f t="shared" si="16"/>
        <v>0.33333333333333331</v>
      </c>
      <c r="E35" s="255">
        <f>h27国調人口!AV36</f>
        <v>1192</v>
      </c>
      <c r="F35" s="249">
        <f t="shared" si="12"/>
        <v>2.7964205816554809E-4</v>
      </c>
      <c r="G35" s="249">
        <f t="shared" si="18"/>
        <v>1.3972334777141257E-3</v>
      </c>
      <c r="H35" s="250">
        <f t="shared" si="17"/>
        <v>99412.245322344592</v>
      </c>
      <c r="I35" s="250">
        <f t="shared" si="13"/>
        <v>138.90211725911649</v>
      </c>
      <c r="J35" s="251">
        <f t="shared" si="19"/>
        <v>496713.9713185752</v>
      </c>
      <c r="K35" s="251">
        <f t="shared" si="14"/>
        <v>5501864.2127693584</v>
      </c>
      <c r="L35" s="589">
        <f t="shared" si="15"/>
        <v>55.343928657174402</v>
      </c>
      <c r="N35" s="219" t="s">
        <v>165</v>
      </c>
      <c r="Q35" s="219"/>
    </row>
    <row r="36" spans="1:17">
      <c r="A36" s="245"/>
      <c r="B36" s="245" t="s">
        <v>71</v>
      </c>
      <c r="C36" s="255">
        <f>上郡町!C36</f>
        <v>1</v>
      </c>
      <c r="D36" s="250">
        <f t="shared" si="16"/>
        <v>0.33333333333333331</v>
      </c>
      <c r="E36" s="255">
        <f>h27国調人口!AV37</f>
        <v>1498</v>
      </c>
      <c r="F36" s="249">
        <f t="shared" si="12"/>
        <v>2.2251891410769915E-4</v>
      </c>
      <c r="G36" s="249">
        <f t="shared" si="18"/>
        <v>1.1119759813188034E-3</v>
      </c>
      <c r="H36" s="250">
        <f t="shared" si="17"/>
        <v>99273.343205085475</v>
      </c>
      <c r="I36" s="250">
        <f t="shared" si="13"/>
        <v>110.38957322927308</v>
      </c>
      <c r="J36" s="251">
        <f t="shared" si="19"/>
        <v>496090.74209235422</v>
      </c>
      <c r="K36" s="251">
        <f t="shared" si="14"/>
        <v>5005150.2414507829</v>
      </c>
      <c r="L36" s="589">
        <f t="shared" si="15"/>
        <v>50.417867272897325</v>
      </c>
      <c r="N36" s="256" t="s">
        <v>158</v>
      </c>
      <c r="O36" s="237" t="s">
        <v>97</v>
      </c>
      <c r="P36" s="237" t="s">
        <v>98</v>
      </c>
      <c r="Q36" s="219"/>
    </row>
    <row r="37" spans="1:17">
      <c r="A37" s="245"/>
      <c r="B37" s="245" t="s">
        <v>72</v>
      </c>
      <c r="C37" s="255">
        <f>上郡町!C37</f>
        <v>0</v>
      </c>
      <c r="D37" s="250">
        <f t="shared" si="16"/>
        <v>0</v>
      </c>
      <c r="E37" s="255">
        <f>h27国調人口!AV38</f>
        <v>1100</v>
      </c>
      <c r="F37" s="249">
        <f t="shared" si="12"/>
        <v>0</v>
      </c>
      <c r="G37" s="249">
        <f t="shared" si="18"/>
        <v>0</v>
      </c>
      <c r="H37" s="250">
        <f t="shared" si="17"/>
        <v>99162.953631856202</v>
      </c>
      <c r="I37" s="250">
        <f t="shared" si="13"/>
        <v>0</v>
      </c>
      <c r="J37" s="251">
        <f t="shared" si="19"/>
        <v>495814.768159281</v>
      </c>
      <c r="K37" s="251">
        <f t="shared" si="14"/>
        <v>4509059.4993584286</v>
      </c>
      <c r="L37" s="589">
        <f t="shared" si="15"/>
        <v>45.471210106330361</v>
      </c>
      <c r="N37" s="418" t="s">
        <v>159</v>
      </c>
      <c r="O37" s="237">
        <f>J41*P24</f>
        <v>478342.61295726144</v>
      </c>
      <c r="P37" s="237">
        <f>SUM(O37,P38)</f>
        <v>2152002.9139156844</v>
      </c>
      <c r="Q37" s="219"/>
    </row>
    <row r="38" spans="1:17">
      <c r="A38" s="245"/>
      <c r="B38" s="245" t="s">
        <v>73</v>
      </c>
      <c r="C38" s="255">
        <f>上郡町!C38</f>
        <v>3</v>
      </c>
      <c r="D38" s="250">
        <f t="shared" si="16"/>
        <v>1</v>
      </c>
      <c r="E38" s="255">
        <f>h27国調人口!AV39</f>
        <v>902</v>
      </c>
      <c r="F38" s="249">
        <f t="shared" si="12"/>
        <v>1.1086474501108647E-3</v>
      </c>
      <c r="G38" s="249">
        <f t="shared" si="18"/>
        <v>5.5279159756771697E-3</v>
      </c>
      <c r="H38" s="250">
        <f t="shared" si="17"/>
        <v>99162.953631856202</v>
      </c>
      <c r="I38" s="250">
        <f t="shared" si="13"/>
        <v>548.16447557686479</v>
      </c>
      <c r="J38" s="251">
        <f t="shared" si="19"/>
        <v>494444.35697033885</v>
      </c>
      <c r="K38" s="251">
        <f t="shared" si="14"/>
        <v>4013244.7311991481</v>
      </c>
      <c r="L38" s="589">
        <f t="shared" si="15"/>
        <v>40.471210106330368</v>
      </c>
      <c r="N38" s="418" t="s">
        <v>160</v>
      </c>
      <c r="O38" s="237">
        <f>J42*P25</f>
        <v>459415.98475261743</v>
      </c>
      <c r="P38" s="237">
        <f>SUM(O38,P39)</f>
        <v>1673660.3009584229</v>
      </c>
      <c r="Q38" s="219"/>
    </row>
    <row r="39" spans="1:17">
      <c r="A39" s="245"/>
      <c r="B39" s="245" t="s">
        <v>74</v>
      </c>
      <c r="C39" s="255">
        <f>上郡町!C39</f>
        <v>2</v>
      </c>
      <c r="D39" s="250">
        <f t="shared" si="16"/>
        <v>0.66666666666666663</v>
      </c>
      <c r="E39" s="255">
        <f>h27国調人口!AV40</f>
        <v>865</v>
      </c>
      <c r="F39" s="249">
        <f t="shared" si="12"/>
        <v>7.7071290944123304E-4</v>
      </c>
      <c r="G39" s="249">
        <f t="shared" si="18"/>
        <v>3.8461538461538455E-3</v>
      </c>
      <c r="H39" s="250">
        <f t="shared" si="17"/>
        <v>98614.789156279337</v>
      </c>
      <c r="I39" s="250">
        <f t="shared" si="13"/>
        <v>379.2876506010798</v>
      </c>
      <c r="J39" s="251">
        <f t="shared" si="19"/>
        <v>492125.72665489395</v>
      </c>
      <c r="K39" s="251">
        <f t="shared" si="14"/>
        <v>3518800.374228809</v>
      </c>
      <c r="L39" s="589">
        <f t="shared" si="15"/>
        <v>35.682278533825247</v>
      </c>
      <c r="N39" s="418" t="s">
        <v>1022</v>
      </c>
      <c r="O39" s="237">
        <f>J43*P26</f>
        <v>422436.84987964074</v>
      </c>
      <c r="P39" s="237">
        <f t="shared" ref="P39:P40" si="21">SUM(O39,P40)</f>
        <v>1214244.3162058056</v>
      </c>
    </row>
    <row r="40" spans="1:17">
      <c r="A40" s="245"/>
      <c r="B40" s="245" t="s">
        <v>75</v>
      </c>
      <c r="C40" s="255">
        <f>上郡町!C40</f>
        <v>7</v>
      </c>
      <c r="D40" s="250">
        <f t="shared" si="16"/>
        <v>2.3333333333333335</v>
      </c>
      <c r="E40" s="255">
        <f>h27国調人口!AV41</f>
        <v>1237</v>
      </c>
      <c r="F40" s="249">
        <f t="shared" si="12"/>
        <v>1.8862840204796553E-3</v>
      </c>
      <c r="G40" s="249">
        <f t="shared" si="18"/>
        <v>9.387153010594073E-3</v>
      </c>
      <c r="H40" s="250">
        <f t="shared" si="17"/>
        <v>98235.501505678258</v>
      </c>
      <c r="I40" s="250">
        <f t="shared" si="13"/>
        <v>922.15168370625179</v>
      </c>
      <c r="J40" s="251">
        <f t="shared" si="19"/>
        <v>488872.12831912562</v>
      </c>
      <c r="K40" s="251">
        <f t="shared" si="14"/>
        <v>3026674.6475739153</v>
      </c>
      <c r="L40" s="589">
        <f t="shared" si="15"/>
        <v>30.810395439361258</v>
      </c>
      <c r="N40" s="418" t="s">
        <v>1023</v>
      </c>
      <c r="O40" s="237">
        <f>SUM(J44:J46)*P27</f>
        <v>791807.46632616478</v>
      </c>
      <c r="P40" s="237">
        <f t="shared" si="21"/>
        <v>791807.46632616478</v>
      </c>
    </row>
    <row r="41" spans="1:17">
      <c r="A41" s="245"/>
      <c r="B41" s="245" t="s">
        <v>76</v>
      </c>
      <c r="C41" s="255">
        <f>上郡町!C41</f>
        <v>15</v>
      </c>
      <c r="D41" s="250">
        <f t="shared" si="16"/>
        <v>5</v>
      </c>
      <c r="E41" s="255">
        <f>h27国調人口!AV42</f>
        <v>1437</v>
      </c>
      <c r="F41" s="249">
        <f t="shared" si="12"/>
        <v>3.4794711203897009E-3</v>
      </c>
      <c r="G41" s="249">
        <f t="shared" si="18"/>
        <v>1.7247326664367024E-2</v>
      </c>
      <c r="H41" s="250">
        <f t="shared" si="17"/>
        <v>97313.349821972006</v>
      </c>
      <c r="I41" s="250">
        <f t="shared" si="13"/>
        <v>1678.3951331833669</v>
      </c>
      <c r="J41" s="251">
        <f t="shared" si="19"/>
        <v>482370.76127690158</v>
      </c>
      <c r="K41" s="251">
        <f t="shared" si="14"/>
        <v>2537802.5192547897</v>
      </c>
      <c r="L41" s="589">
        <f t="shared" si="15"/>
        <v>26.078667766524557</v>
      </c>
      <c r="N41" s="219" t="s">
        <v>166</v>
      </c>
    </row>
    <row r="42" spans="1:17">
      <c r="A42" s="245"/>
      <c r="B42" s="245" t="s">
        <v>77</v>
      </c>
      <c r="C42" s="255">
        <f>上郡町!C42</f>
        <v>19</v>
      </c>
      <c r="D42" s="250">
        <f t="shared" si="16"/>
        <v>6.333333333333333</v>
      </c>
      <c r="E42" s="255">
        <f>h27国調人口!AV43</f>
        <v>1127</v>
      </c>
      <c r="F42" s="249">
        <f t="shared" si="12"/>
        <v>5.6196391600118302E-3</v>
      </c>
      <c r="G42" s="249">
        <f t="shared" si="18"/>
        <v>2.770891060230421E-2</v>
      </c>
      <c r="H42" s="250">
        <f t="shared" si="17"/>
        <v>95634.954688788639</v>
      </c>
      <c r="I42" s="250">
        <f t="shared" si="13"/>
        <v>2649.9404099270614</v>
      </c>
      <c r="J42" s="251">
        <f t="shared" si="19"/>
        <v>471549.92241912551</v>
      </c>
      <c r="K42" s="251">
        <f t="shared" si="14"/>
        <v>2055431.757977888</v>
      </c>
      <c r="L42" s="589">
        <f t="shared" si="15"/>
        <v>21.492473799633096</v>
      </c>
      <c r="N42" s="420"/>
      <c r="O42" s="256" t="s">
        <v>122</v>
      </c>
      <c r="P42" s="256" t="s">
        <v>123</v>
      </c>
    </row>
    <row r="43" spans="1:17">
      <c r="A43" s="245"/>
      <c r="B43" s="245" t="s">
        <v>78</v>
      </c>
      <c r="C43" s="255">
        <f>上郡町!C43</f>
        <v>27</v>
      </c>
      <c r="D43" s="250">
        <f t="shared" si="16"/>
        <v>9</v>
      </c>
      <c r="E43" s="255">
        <f>h27国調人口!AV44</f>
        <v>738</v>
      </c>
      <c r="F43" s="249">
        <f t="shared" si="12"/>
        <v>1.2195121951219513E-2</v>
      </c>
      <c r="G43" s="249">
        <f t="shared" si="18"/>
        <v>5.9171597633136092E-2</v>
      </c>
      <c r="H43" s="250">
        <f t="shared" si="17"/>
        <v>92985.014278861578</v>
      </c>
      <c r="I43" s="250">
        <f t="shared" si="13"/>
        <v>5502.0718508202117</v>
      </c>
      <c r="J43" s="251">
        <f t="shared" si="19"/>
        <v>451169.89176725736</v>
      </c>
      <c r="K43" s="251">
        <f t="shared" si="14"/>
        <v>1583881.8355587625</v>
      </c>
      <c r="L43" s="589">
        <f t="shared" si="15"/>
        <v>17.033732240000621</v>
      </c>
      <c r="N43" s="256" t="s">
        <v>167</v>
      </c>
      <c r="O43" s="257">
        <f>L19</f>
        <v>20.008676302483376</v>
      </c>
      <c r="P43" s="257">
        <f>L41</f>
        <v>26.078667766524557</v>
      </c>
      <c r="Q43" s="222" t="s">
        <v>168</v>
      </c>
    </row>
    <row r="44" spans="1:17">
      <c r="A44" s="245"/>
      <c r="B44" s="245" t="s">
        <v>79</v>
      </c>
      <c r="C44" s="255">
        <f>上郡町!C44</f>
        <v>44</v>
      </c>
      <c r="D44" s="250">
        <f t="shared" si="16"/>
        <v>14.666666666666666</v>
      </c>
      <c r="E44" s="255">
        <f>h27国調人口!AV45</f>
        <v>599</v>
      </c>
      <c r="F44" s="249">
        <f t="shared" si="12"/>
        <v>2.4485253199777405E-2</v>
      </c>
      <c r="G44" s="249">
        <f t="shared" si="18"/>
        <v>0.11536444677503933</v>
      </c>
      <c r="H44" s="250">
        <f t="shared" si="17"/>
        <v>87482.942428041366</v>
      </c>
      <c r="I44" s="250">
        <f t="shared" si="13"/>
        <v>10092.421255463603</v>
      </c>
      <c r="J44" s="251">
        <f t="shared" si="19"/>
        <v>412183.65900154779</v>
      </c>
      <c r="K44" s="251">
        <f t="shared" si="14"/>
        <v>1132711.9437915052</v>
      </c>
      <c r="L44" s="589">
        <f t="shared" si="15"/>
        <v>12.947803450063553</v>
      </c>
      <c r="N44" s="256" t="s">
        <v>169</v>
      </c>
      <c r="O44" s="258">
        <f>P31/H19</f>
        <v>14.803678711281771</v>
      </c>
      <c r="P44" s="258">
        <f>P37/H41</f>
        <v>22.114159237685517</v>
      </c>
      <c r="Q44" s="222" t="s">
        <v>170</v>
      </c>
    </row>
    <row r="45" spans="1:17">
      <c r="A45" s="245"/>
      <c r="B45" s="245" t="s">
        <v>80</v>
      </c>
      <c r="C45" s="255">
        <f>上郡町!C45</f>
        <v>58</v>
      </c>
      <c r="D45" s="250">
        <f t="shared" si="16"/>
        <v>19.333333333333332</v>
      </c>
      <c r="E45" s="255">
        <f>h27国調人口!AV46</f>
        <v>375</v>
      </c>
      <c r="F45" s="249">
        <f t="shared" si="12"/>
        <v>5.1555555555555556E-2</v>
      </c>
      <c r="G45" s="249">
        <f t="shared" si="18"/>
        <v>0.2283464566929134</v>
      </c>
      <c r="H45" s="250">
        <f t="shared" si="17"/>
        <v>77390.521172577763</v>
      </c>
      <c r="I45" s="250">
        <f t="shared" si="13"/>
        <v>17671.851291376028</v>
      </c>
      <c r="J45" s="251">
        <f t="shared" si="19"/>
        <v>342772.97763444879</v>
      </c>
      <c r="K45" s="251">
        <f t="shared" si="14"/>
        <v>720528.28478995746</v>
      </c>
      <c r="L45" s="589">
        <f t="shared" si="15"/>
        <v>9.3102911554660324</v>
      </c>
      <c r="N45" s="256" t="s">
        <v>171</v>
      </c>
      <c r="O45" s="257">
        <f>O43-O44</f>
        <v>5.2049975912016055</v>
      </c>
      <c r="P45" s="257">
        <f>P43-P44</f>
        <v>3.9645085288390405</v>
      </c>
      <c r="Q45" s="222" t="s">
        <v>172</v>
      </c>
    </row>
    <row r="46" spans="1:17">
      <c r="A46" s="245"/>
      <c r="B46" s="245" t="s">
        <v>100</v>
      </c>
      <c r="C46" s="531">
        <f>上郡町!C46</f>
        <v>129</v>
      </c>
      <c r="D46" s="234">
        <f t="shared" si="16"/>
        <v>43</v>
      </c>
      <c r="E46" s="255">
        <f>h27国調人口!AV47</f>
        <v>272</v>
      </c>
      <c r="F46" s="249">
        <f t="shared" si="12"/>
        <v>0.15808823529411764</v>
      </c>
      <c r="G46" s="249">
        <f t="shared" si="18"/>
        <v>0.56653491436100123</v>
      </c>
      <c r="H46" s="250">
        <f t="shared" si="17"/>
        <v>59718.669881201735</v>
      </c>
      <c r="I46" s="250">
        <f t="shared" si="13"/>
        <v>59718.669881201735</v>
      </c>
      <c r="J46" s="251">
        <f>I46/F46</f>
        <v>377755.30715550866</v>
      </c>
      <c r="K46" s="251">
        <f>J46</f>
        <v>377755.30715550866</v>
      </c>
      <c r="L46" s="589">
        <f t="shared" si="15"/>
        <v>6.3255813953488378</v>
      </c>
      <c r="N46" s="256" t="s">
        <v>173</v>
      </c>
      <c r="O46" s="257">
        <f>L5</f>
        <v>81.062051827173136</v>
      </c>
      <c r="P46" s="257">
        <f>L27</f>
        <v>89.877715673152437</v>
      </c>
      <c r="Q46" s="222" t="s">
        <v>174</v>
      </c>
    </row>
    <row r="47" spans="1:17">
      <c r="A47" s="229"/>
      <c r="B47" s="265" t="s">
        <v>101</v>
      </c>
      <c r="C47" s="234">
        <f>SUM(C27:C46)</f>
        <v>309</v>
      </c>
      <c r="D47" s="234">
        <f>SUM(D27:D46)</f>
        <v>103</v>
      </c>
      <c r="E47" s="266">
        <f>SUM(E27:E46)</f>
        <v>17321</v>
      </c>
      <c r="F47" s="267"/>
      <c r="G47" s="267"/>
      <c r="H47" s="266"/>
      <c r="I47" s="265"/>
      <c r="J47" s="268"/>
      <c r="K47" s="268"/>
      <c r="L47" s="257"/>
      <c r="N47" s="256" t="s">
        <v>175</v>
      </c>
      <c r="O47" s="257">
        <f>O46-O45</f>
        <v>75.857054235971532</v>
      </c>
      <c r="P47" s="257">
        <f>P46-P45</f>
        <v>85.91320714431339</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1</v>
      </c>
      <c r="E51" s="221"/>
      <c r="F51" s="220"/>
      <c r="G51" s="219"/>
      <c r="H51" s="222"/>
      <c r="I51" s="222"/>
      <c r="J51" s="223"/>
      <c r="L51" s="259"/>
    </row>
    <row r="52" spans="1:12">
      <c r="A52" s="219" t="s">
        <v>104</v>
      </c>
      <c r="B52" s="219" t="s">
        <v>1067</v>
      </c>
      <c r="C52" s="260">
        <f>h26_28出生!F41</f>
        <v>883</v>
      </c>
      <c r="D52" s="260">
        <f>h26_28出生!G41</f>
        <v>833</v>
      </c>
      <c r="E52" s="221"/>
      <c r="F52" s="220"/>
      <c r="G52" s="219"/>
      <c r="H52" s="222"/>
      <c r="I52" s="222"/>
      <c r="J52" s="223"/>
      <c r="L52" s="259"/>
    </row>
    <row r="53" spans="1:12">
      <c r="A53" s="219" t="s">
        <v>105</v>
      </c>
      <c r="C53" s="261">
        <f>C51/C52</f>
        <v>1.1325028312570782E-3</v>
      </c>
      <c r="D53" s="261">
        <f>D51/D52</f>
        <v>1.2004801920768306E-3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142</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h27_29自立率1!BJ7</f>
        <v>775</v>
      </c>
      <c r="P3" s="243">
        <f>h27_29自立率1!BK7</f>
        <v>786</v>
      </c>
      <c r="Q3" s="244">
        <f>SUM(O3:P3)</f>
        <v>1561</v>
      </c>
    </row>
    <row r="4" spans="1:17">
      <c r="A4" s="229"/>
      <c r="B4" s="229"/>
      <c r="C4" s="230" t="s">
        <v>1063</v>
      </c>
      <c r="D4" s="231" t="s">
        <v>1064</v>
      </c>
      <c r="E4" s="232" t="s">
        <v>410</v>
      </c>
      <c r="F4" s="233"/>
      <c r="G4" s="233"/>
      <c r="H4" s="234"/>
      <c r="I4" s="229"/>
      <c r="J4" s="235" t="s">
        <v>97</v>
      </c>
      <c r="K4" s="235" t="s">
        <v>98</v>
      </c>
      <c r="L4" s="588"/>
      <c r="N4" s="418" t="s">
        <v>160</v>
      </c>
      <c r="O4" s="243">
        <f>h27_29自立率1!BJ8</f>
        <v>574</v>
      </c>
      <c r="P4" s="243">
        <f>h27_29自立率1!BK8</f>
        <v>625</v>
      </c>
      <c r="Q4" s="244">
        <f>SUM(O4:P4)</f>
        <v>1199</v>
      </c>
    </row>
    <row r="5" spans="1:17">
      <c r="A5" s="225" t="s">
        <v>99</v>
      </c>
      <c r="B5" s="225" t="s">
        <v>85</v>
      </c>
      <c r="C5" s="238">
        <f>h26_h28死亡数!AW4</f>
        <v>0</v>
      </c>
      <c r="D5" s="239">
        <f>SUM(C5:C5)/3</f>
        <v>0</v>
      </c>
      <c r="E5" s="254">
        <f>h27国調人口!AW4</f>
        <v>40</v>
      </c>
      <c r="F5" s="227">
        <f t="shared" ref="F5:F24" si="0">D5/E5</f>
        <v>0</v>
      </c>
      <c r="G5" s="241">
        <f>C53</f>
        <v>0</v>
      </c>
      <c r="H5" s="226">
        <v>100000</v>
      </c>
      <c r="I5" s="226">
        <f t="shared" ref="I5:I24" si="1">H5-H6</f>
        <v>0</v>
      </c>
      <c r="J5" s="242">
        <f>H6+I5/2</f>
        <v>100000</v>
      </c>
      <c r="K5" s="242">
        <f t="shared" ref="K5:K23" si="2">J5+K6</f>
        <v>8156516.8082898371</v>
      </c>
      <c r="L5" s="587">
        <f t="shared" ref="L5:L24" si="3">K5/H5</f>
        <v>81.565168082898367</v>
      </c>
      <c r="N5" s="418" t="s">
        <v>1022</v>
      </c>
      <c r="O5" s="243">
        <f>h27_29自立率1!BJ9</f>
        <v>371</v>
      </c>
      <c r="P5" s="243">
        <f>h27_29自立率1!BK9</f>
        <v>463</v>
      </c>
      <c r="Q5" s="244">
        <f>SUM(O5:P5)</f>
        <v>834</v>
      </c>
    </row>
    <row r="6" spans="1:17">
      <c r="A6" s="245"/>
      <c r="B6" s="245" t="s">
        <v>86</v>
      </c>
      <c r="C6" s="246">
        <f>h26_h28死亡数!AW5</f>
        <v>0</v>
      </c>
      <c r="D6" s="247">
        <f t="shared" ref="D6:D24" si="4">SUM(C6:C6)/3</f>
        <v>0</v>
      </c>
      <c r="E6" s="255">
        <f>h27国調人口!AW5</f>
        <v>197</v>
      </c>
      <c r="F6" s="249">
        <f t="shared" si="0"/>
        <v>0</v>
      </c>
      <c r="G6" s="249">
        <f>F6*4/(1+2*F6)</f>
        <v>0</v>
      </c>
      <c r="H6" s="250">
        <f t="shared" ref="H6:H24" si="5">(1-G5)*H5</f>
        <v>100000</v>
      </c>
      <c r="I6" s="250">
        <f t="shared" si="1"/>
        <v>0</v>
      </c>
      <c r="J6" s="251">
        <f>(H7+I6/2)*4</f>
        <v>400000</v>
      </c>
      <c r="K6" s="251">
        <f t="shared" si="2"/>
        <v>8056516.8082898371</v>
      </c>
      <c r="L6" s="589">
        <f t="shared" si="3"/>
        <v>80.565168082898367</v>
      </c>
      <c r="N6" s="418" t="s">
        <v>1023</v>
      </c>
      <c r="O6" s="243">
        <f>h27_29自立率1!BJ10</f>
        <v>543</v>
      </c>
      <c r="P6" s="243">
        <f>h27_29自立率1!BK10</f>
        <v>1099</v>
      </c>
      <c r="Q6" s="244">
        <f>SUM(O6:P6)</f>
        <v>1642</v>
      </c>
    </row>
    <row r="7" spans="1:17">
      <c r="A7" s="245"/>
      <c r="B7" s="245" t="s">
        <v>84</v>
      </c>
      <c r="C7" s="246">
        <f>h26_h28死亡数!AW6</f>
        <v>0</v>
      </c>
      <c r="D7" s="247">
        <f t="shared" si="4"/>
        <v>0</v>
      </c>
      <c r="E7" s="255">
        <f>h27国調人口!AW6</f>
        <v>301</v>
      </c>
      <c r="F7" s="249">
        <f t="shared" si="0"/>
        <v>0</v>
      </c>
      <c r="G7" s="249">
        <f t="shared" ref="G7:G24" si="6">F7*5/(1+2.5*F7)</f>
        <v>0</v>
      </c>
      <c r="H7" s="250">
        <f t="shared" si="5"/>
        <v>100000</v>
      </c>
      <c r="I7" s="250">
        <f t="shared" si="1"/>
        <v>0</v>
      </c>
      <c r="J7" s="251">
        <f t="shared" ref="J7:J23" si="7">(H8+I7/2)*5</f>
        <v>500000</v>
      </c>
      <c r="K7" s="251">
        <f t="shared" si="2"/>
        <v>7656516.8082898371</v>
      </c>
      <c r="L7" s="589">
        <f t="shared" si="3"/>
        <v>76.565168082898367</v>
      </c>
      <c r="N7" s="418" t="s">
        <v>62</v>
      </c>
      <c r="O7" s="237">
        <f>SUM(O3:O6)</f>
        <v>2263</v>
      </c>
      <c r="P7" s="237">
        <f t="shared" ref="P7:Q7" si="8">SUM(P3:P6)</f>
        <v>2973</v>
      </c>
      <c r="Q7" s="237">
        <f t="shared" si="8"/>
        <v>5236</v>
      </c>
    </row>
    <row r="8" spans="1:17">
      <c r="A8" s="245"/>
      <c r="B8" s="245" t="s">
        <v>65</v>
      </c>
      <c r="C8" s="246">
        <f>h26_h28死亡数!AW7</f>
        <v>0</v>
      </c>
      <c r="D8" s="247">
        <f t="shared" si="4"/>
        <v>0</v>
      </c>
      <c r="E8" s="255">
        <f>h27国調人口!AW7</f>
        <v>357</v>
      </c>
      <c r="F8" s="249">
        <f t="shared" si="0"/>
        <v>0</v>
      </c>
      <c r="G8" s="249">
        <f t="shared" si="6"/>
        <v>0</v>
      </c>
      <c r="H8" s="250">
        <f t="shared" si="5"/>
        <v>100000</v>
      </c>
      <c r="I8" s="250">
        <f t="shared" si="1"/>
        <v>0</v>
      </c>
      <c r="J8" s="251">
        <f t="shared" si="7"/>
        <v>500000</v>
      </c>
      <c r="K8" s="251">
        <f t="shared" si="2"/>
        <v>7156516.8082898371</v>
      </c>
      <c r="L8" s="589">
        <f t="shared" si="3"/>
        <v>71.565168082898367</v>
      </c>
      <c r="N8" s="479" t="s">
        <v>161</v>
      </c>
      <c r="O8" s="479"/>
      <c r="P8" s="479"/>
      <c r="Q8" s="479"/>
    </row>
    <row r="9" spans="1:17">
      <c r="A9" s="245"/>
      <c r="B9" s="245" t="s">
        <v>66</v>
      </c>
      <c r="C9" s="246">
        <f>h26_h28死亡数!AW8</f>
        <v>0</v>
      </c>
      <c r="D9" s="247">
        <f t="shared" si="4"/>
        <v>0</v>
      </c>
      <c r="E9" s="255">
        <f>h27国調人口!AW8</f>
        <v>366</v>
      </c>
      <c r="F9" s="249">
        <f t="shared" si="0"/>
        <v>0</v>
      </c>
      <c r="G9" s="249">
        <f t="shared" si="6"/>
        <v>0</v>
      </c>
      <c r="H9" s="250">
        <f t="shared" si="5"/>
        <v>100000</v>
      </c>
      <c r="I9" s="250">
        <f t="shared" si="1"/>
        <v>0</v>
      </c>
      <c r="J9" s="251">
        <f t="shared" si="7"/>
        <v>500000</v>
      </c>
      <c r="K9" s="251">
        <f t="shared" si="2"/>
        <v>6656516.8082898371</v>
      </c>
      <c r="L9" s="589">
        <f t="shared" si="3"/>
        <v>66.565168082898367</v>
      </c>
      <c r="N9" s="418" t="s">
        <v>158</v>
      </c>
      <c r="O9" s="237" t="s">
        <v>122</v>
      </c>
      <c r="P9" s="237" t="s">
        <v>123</v>
      </c>
      <c r="Q9" s="237" t="s">
        <v>62</v>
      </c>
    </row>
    <row r="10" spans="1:17">
      <c r="A10" s="245"/>
      <c r="B10" s="245" t="s">
        <v>67</v>
      </c>
      <c r="C10" s="246">
        <f>h26_h28死亡数!AW9</f>
        <v>0</v>
      </c>
      <c r="D10" s="247">
        <f t="shared" si="4"/>
        <v>0</v>
      </c>
      <c r="E10" s="255">
        <f>h27国調人口!AW9</f>
        <v>217</v>
      </c>
      <c r="F10" s="249">
        <f t="shared" si="0"/>
        <v>0</v>
      </c>
      <c r="G10" s="249">
        <f t="shared" si="6"/>
        <v>0</v>
      </c>
      <c r="H10" s="250">
        <f t="shared" si="5"/>
        <v>100000</v>
      </c>
      <c r="I10" s="250">
        <f t="shared" si="1"/>
        <v>0</v>
      </c>
      <c r="J10" s="251">
        <f t="shared" si="7"/>
        <v>500000</v>
      </c>
      <c r="K10" s="251">
        <f t="shared" si="2"/>
        <v>6156516.8082898371</v>
      </c>
      <c r="L10" s="589">
        <f t="shared" si="3"/>
        <v>61.565168082898374</v>
      </c>
      <c r="N10" s="418" t="s">
        <v>159</v>
      </c>
      <c r="O10" s="243">
        <f>h27_29自立率1!BJ21</f>
        <v>14</v>
      </c>
      <c r="P10" s="243">
        <f>h27_29自立率1!BK21</f>
        <v>8</v>
      </c>
      <c r="Q10" s="244">
        <f>SUM(O10:P10)</f>
        <v>22</v>
      </c>
    </row>
    <row r="11" spans="1:17">
      <c r="A11" s="245"/>
      <c r="B11" s="245" t="s">
        <v>68</v>
      </c>
      <c r="C11" s="246">
        <f>h26_h28死亡数!AW10</f>
        <v>1</v>
      </c>
      <c r="D11" s="247">
        <f t="shared" si="4"/>
        <v>0.33333333333333331</v>
      </c>
      <c r="E11" s="255">
        <f>h27国調人口!AW10</f>
        <v>318</v>
      </c>
      <c r="F11" s="249">
        <f t="shared" si="0"/>
        <v>1.0482180293501047E-3</v>
      </c>
      <c r="G11" s="249">
        <f t="shared" si="6"/>
        <v>5.2273915316257188E-3</v>
      </c>
      <c r="H11" s="250">
        <f t="shared" si="5"/>
        <v>100000</v>
      </c>
      <c r="I11" s="250">
        <f t="shared" si="1"/>
        <v>522.73915316257626</v>
      </c>
      <c r="J11" s="251">
        <f t="shared" si="7"/>
        <v>498693.15211709356</v>
      </c>
      <c r="K11" s="251">
        <f t="shared" si="2"/>
        <v>5656516.8082898371</v>
      </c>
      <c r="L11" s="589">
        <f t="shared" si="3"/>
        <v>56.565168082898374</v>
      </c>
      <c r="N11" s="418" t="s">
        <v>160</v>
      </c>
      <c r="O11" s="243">
        <f>h27_29自立率1!BJ22</f>
        <v>25</v>
      </c>
      <c r="P11" s="243">
        <f>h27_29自立率1!BK22</f>
        <v>12</v>
      </c>
      <c r="Q11" s="244">
        <f>SUM(O11:P11)</f>
        <v>37</v>
      </c>
    </row>
    <row r="12" spans="1:17">
      <c r="A12" s="245"/>
      <c r="B12" s="245" t="s">
        <v>69</v>
      </c>
      <c r="C12" s="246">
        <f>h26_h28死亡数!AW11</f>
        <v>0</v>
      </c>
      <c r="D12" s="247">
        <f t="shared" si="4"/>
        <v>0</v>
      </c>
      <c r="E12" s="255">
        <f>h27国調人口!AW11</f>
        <v>360</v>
      </c>
      <c r="F12" s="249">
        <f t="shared" si="0"/>
        <v>0</v>
      </c>
      <c r="G12" s="249">
        <f t="shared" si="6"/>
        <v>0</v>
      </c>
      <c r="H12" s="250">
        <f t="shared" si="5"/>
        <v>99477.260846837424</v>
      </c>
      <c r="I12" s="250">
        <f t="shared" si="1"/>
        <v>0</v>
      </c>
      <c r="J12" s="251">
        <f t="shared" si="7"/>
        <v>497386.30423418712</v>
      </c>
      <c r="K12" s="251">
        <f t="shared" si="2"/>
        <v>5157823.6561727431</v>
      </c>
      <c r="L12" s="589">
        <f t="shared" si="3"/>
        <v>51.849273012393368</v>
      </c>
      <c r="N12" s="418" t="s">
        <v>1022</v>
      </c>
      <c r="O12" s="243">
        <f>h27_29自立率1!BJ23</f>
        <v>106</v>
      </c>
      <c r="P12" s="243">
        <f>h27_29自立率1!BK23</f>
        <v>30</v>
      </c>
      <c r="Q12" s="244">
        <f>SUM(O12:P12)</f>
        <v>136</v>
      </c>
    </row>
    <row r="13" spans="1:17">
      <c r="A13" s="245"/>
      <c r="B13" s="245" t="s">
        <v>70</v>
      </c>
      <c r="C13" s="246">
        <f>h26_h28死亡数!AW12</f>
        <v>3</v>
      </c>
      <c r="D13" s="247">
        <f t="shared" si="4"/>
        <v>1</v>
      </c>
      <c r="E13" s="255">
        <f>h27国調人口!AW12</f>
        <v>373</v>
      </c>
      <c r="F13" s="249">
        <f t="shared" si="0"/>
        <v>2.6809651474530832E-3</v>
      </c>
      <c r="G13" s="249">
        <f t="shared" si="6"/>
        <v>1.3315579227696406E-2</v>
      </c>
      <c r="H13" s="250">
        <f t="shared" si="5"/>
        <v>99477.260846837424</v>
      </c>
      <c r="I13" s="250">
        <f t="shared" si="1"/>
        <v>1324.597348160285</v>
      </c>
      <c r="J13" s="251">
        <f t="shared" si="7"/>
        <v>494074.81086378638</v>
      </c>
      <c r="K13" s="251">
        <f t="shared" si="2"/>
        <v>4660437.3519385559</v>
      </c>
      <c r="L13" s="589">
        <f t="shared" si="3"/>
        <v>46.849273012393368</v>
      </c>
      <c r="N13" s="418" t="s">
        <v>1023</v>
      </c>
      <c r="O13" s="243">
        <f>h27_29自立率1!BJ24</f>
        <v>258</v>
      </c>
      <c r="P13" s="243">
        <f>h27_29自立率1!BK24</f>
        <v>347</v>
      </c>
      <c r="Q13" s="244">
        <f>SUM(O13:P13)</f>
        <v>605</v>
      </c>
    </row>
    <row r="14" spans="1:17">
      <c r="A14" s="245"/>
      <c r="B14" s="245" t="s">
        <v>71</v>
      </c>
      <c r="C14" s="246">
        <f>h26_h28死亡数!AW13</f>
        <v>1</v>
      </c>
      <c r="D14" s="247">
        <f t="shared" si="4"/>
        <v>0.33333333333333331</v>
      </c>
      <c r="E14" s="255">
        <f>h27国調人口!AW13</f>
        <v>489</v>
      </c>
      <c r="F14" s="249">
        <f t="shared" si="0"/>
        <v>6.8166325835037483E-4</v>
      </c>
      <c r="G14" s="249">
        <f t="shared" si="6"/>
        <v>3.4025178632187819E-3</v>
      </c>
      <c r="H14" s="250">
        <f t="shared" si="5"/>
        <v>98152.663498677139</v>
      </c>
      <c r="I14" s="250">
        <f t="shared" si="1"/>
        <v>333.9661908767448</v>
      </c>
      <c r="J14" s="251">
        <f t="shared" si="7"/>
        <v>489928.40201619384</v>
      </c>
      <c r="K14" s="251">
        <f t="shared" si="2"/>
        <v>4166362.5410747696</v>
      </c>
      <c r="L14" s="589">
        <f t="shared" si="3"/>
        <v>42.447778721062647</v>
      </c>
      <c r="N14" s="418" t="s">
        <v>62</v>
      </c>
      <c r="O14" s="237">
        <f>SUM(O10:O13)</f>
        <v>403</v>
      </c>
      <c r="P14" s="237">
        <f t="shared" ref="P14:Q14" si="9">SUM(P10:P13)</f>
        <v>397</v>
      </c>
      <c r="Q14" s="237">
        <f t="shared" si="9"/>
        <v>800</v>
      </c>
    </row>
    <row r="15" spans="1:17">
      <c r="A15" s="245"/>
      <c r="B15" s="245" t="s">
        <v>72</v>
      </c>
      <c r="C15" s="246">
        <f>h26_h28死亡数!AW14</f>
        <v>2</v>
      </c>
      <c r="D15" s="247">
        <f t="shared" si="4"/>
        <v>0.66666666666666663</v>
      </c>
      <c r="E15" s="255">
        <f>h27国調人口!AW14</f>
        <v>411</v>
      </c>
      <c r="F15" s="249">
        <f t="shared" si="0"/>
        <v>1.6220600162206E-3</v>
      </c>
      <c r="G15" s="249">
        <f t="shared" si="6"/>
        <v>8.0775444264943458E-3</v>
      </c>
      <c r="H15" s="250">
        <f t="shared" si="5"/>
        <v>97818.697307800394</v>
      </c>
      <c r="I15" s="250">
        <f t="shared" si="1"/>
        <v>790.13487324556627</v>
      </c>
      <c r="J15" s="251">
        <f t="shared" si="7"/>
        <v>487118.14935588802</v>
      </c>
      <c r="K15" s="251">
        <f t="shared" si="2"/>
        <v>3676434.1390585755</v>
      </c>
      <c r="L15" s="589">
        <f t="shared" si="3"/>
        <v>37.584165811267702</v>
      </c>
      <c r="N15" s="479" t="s">
        <v>162</v>
      </c>
      <c r="O15" s="479"/>
      <c r="P15" s="479"/>
      <c r="Q15" s="479"/>
    </row>
    <row r="16" spans="1:17">
      <c r="A16" s="245"/>
      <c r="B16" s="245" t="s">
        <v>73</v>
      </c>
      <c r="C16" s="246">
        <f>h26_h28死亡数!AW15</f>
        <v>2</v>
      </c>
      <c r="D16" s="247">
        <f t="shared" si="4"/>
        <v>0.66666666666666663</v>
      </c>
      <c r="E16" s="255">
        <f>h27国調人口!AW15</f>
        <v>472</v>
      </c>
      <c r="F16" s="249">
        <f t="shared" si="0"/>
        <v>1.4124293785310734E-3</v>
      </c>
      <c r="G16" s="249">
        <f t="shared" si="6"/>
        <v>7.0372976776917669E-3</v>
      </c>
      <c r="H16" s="250">
        <f t="shared" si="5"/>
        <v>97028.562434554828</v>
      </c>
      <c r="I16" s="250">
        <f t="shared" si="1"/>
        <v>682.81887709046714</v>
      </c>
      <c r="J16" s="251">
        <f t="shared" si="7"/>
        <v>483435.76498004794</v>
      </c>
      <c r="K16" s="251">
        <f t="shared" si="2"/>
        <v>3189315.9897026876</v>
      </c>
      <c r="L16" s="589">
        <f t="shared" si="3"/>
        <v>32.869867487255227</v>
      </c>
      <c r="N16" s="418" t="s">
        <v>158</v>
      </c>
      <c r="O16" s="237" t="s">
        <v>122</v>
      </c>
      <c r="P16" s="237" t="s">
        <v>123</v>
      </c>
      <c r="Q16" s="237" t="s">
        <v>62</v>
      </c>
    </row>
    <row r="17" spans="1:17">
      <c r="A17" s="245"/>
      <c r="B17" s="245" t="s">
        <v>74</v>
      </c>
      <c r="C17" s="246">
        <f>h26_h28死亡数!AW16</f>
        <v>6</v>
      </c>
      <c r="D17" s="247">
        <f t="shared" si="4"/>
        <v>2</v>
      </c>
      <c r="E17" s="255">
        <f>h27国調人口!AW16</f>
        <v>542</v>
      </c>
      <c r="F17" s="249">
        <f t="shared" si="0"/>
        <v>3.6900369003690036E-3</v>
      </c>
      <c r="G17" s="249">
        <f t="shared" si="6"/>
        <v>1.8281535648994516E-2</v>
      </c>
      <c r="H17" s="250">
        <f t="shared" si="5"/>
        <v>96345.74355746436</v>
      </c>
      <c r="I17" s="250">
        <f t="shared" si="1"/>
        <v>1761.3481454746652</v>
      </c>
      <c r="J17" s="251">
        <f t="shared" si="7"/>
        <v>477325.34742363507</v>
      </c>
      <c r="K17" s="251">
        <f t="shared" si="2"/>
        <v>2705880.2247226397</v>
      </c>
      <c r="L17" s="589">
        <f t="shared" si="3"/>
        <v>28.085103968383898</v>
      </c>
      <c r="N17" s="418" t="s">
        <v>159</v>
      </c>
      <c r="O17" s="253">
        <f t="shared" ref="O17:Q20" si="10">O10/O3</f>
        <v>1.806451612903226E-2</v>
      </c>
      <c r="P17" s="253">
        <f t="shared" si="10"/>
        <v>1.0178117048346057E-2</v>
      </c>
      <c r="Q17" s="253">
        <f t="shared" si="10"/>
        <v>1.4093529788597053E-2</v>
      </c>
    </row>
    <row r="18" spans="1:17">
      <c r="A18" s="245"/>
      <c r="B18" s="245" t="s">
        <v>75</v>
      </c>
      <c r="C18" s="246">
        <f>h26_h28死亡数!AW17</f>
        <v>12</v>
      </c>
      <c r="D18" s="247">
        <f t="shared" si="4"/>
        <v>4</v>
      </c>
      <c r="E18" s="255">
        <f>h27国調人口!AW17</f>
        <v>623</v>
      </c>
      <c r="F18" s="249">
        <f t="shared" si="0"/>
        <v>6.420545746388443E-3</v>
      </c>
      <c r="G18" s="249">
        <f t="shared" si="6"/>
        <v>3.1595576619273293E-2</v>
      </c>
      <c r="H18" s="250">
        <f t="shared" si="5"/>
        <v>94584.395411989695</v>
      </c>
      <c r="I18" s="250">
        <f t="shared" si="1"/>
        <v>2988.4485122271581</v>
      </c>
      <c r="J18" s="251">
        <f t="shared" si="7"/>
        <v>465450.8557793806</v>
      </c>
      <c r="K18" s="251">
        <f t="shared" si="2"/>
        <v>2228554.8772990047</v>
      </c>
      <c r="L18" s="589">
        <f t="shared" si="3"/>
        <v>23.56154910745995</v>
      </c>
      <c r="N18" s="418" t="s">
        <v>160</v>
      </c>
      <c r="O18" s="253">
        <f t="shared" si="10"/>
        <v>4.3554006968641118E-2</v>
      </c>
      <c r="P18" s="253">
        <f t="shared" si="10"/>
        <v>1.9199999999999998E-2</v>
      </c>
      <c r="Q18" s="253">
        <f t="shared" si="10"/>
        <v>3.0859049207673062E-2</v>
      </c>
    </row>
    <row r="19" spans="1:17">
      <c r="A19" s="245"/>
      <c r="B19" s="245" t="s">
        <v>76</v>
      </c>
      <c r="C19" s="246">
        <f>h26_h28死亡数!AW18</f>
        <v>26</v>
      </c>
      <c r="D19" s="247">
        <f t="shared" si="4"/>
        <v>8.6666666666666661</v>
      </c>
      <c r="E19" s="255">
        <f>h27国調人口!AW18</f>
        <v>775</v>
      </c>
      <c r="F19" s="249">
        <f t="shared" si="0"/>
        <v>1.1182795698924731E-2</v>
      </c>
      <c r="G19" s="249">
        <f t="shared" si="6"/>
        <v>5.439330543933054E-2</v>
      </c>
      <c r="H19" s="250">
        <f t="shared" si="5"/>
        <v>91595.946899762537</v>
      </c>
      <c r="I19" s="250">
        <f t="shared" si="1"/>
        <v>4982.2063167234883</v>
      </c>
      <c r="J19" s="251">
        <f t="shared" si="7"/>
        <v>445524.21870700398</v>
      </c>
      <c r="K19" s="251">
        <f t="shared" si="2"/>
        <v>1763104.0215196242</v>
      </c>
      <c r="L19" s="589">
        <f t="shared" si="3"/>
        <v>19.248712210476587</v>
      </c>
      <c r="N19" s="418" t="s">
        <v>1022</v>
      </c>
      <c r="O19" s="253">
        <f t="shared" si="10"/>
        <v>0.2857142857142857</v>
      </c>
      <c r="P19" s="253">
        <f t="shared" si="10"/>
        <v>6.4794816414686832E-2</v>
      </c>
      <c r="Q19" s="253">
        <f t="shared" si="10"/>
        <v>0.16306954436450841</v>
      </c>
    </row>
    <row r="20" spans="1:17">
      <c r="A20" s="245"/>
      <c r="B20" s="245" t="s">
        <v>77</v>
      </c>
      <c r="C20" s="246">
        <f>h26_h28死亡数!AW19</f>
        <v>28</v>
      </c>
      <c r="D20" s="247">
        <f t="shared" si="4"/>
        <v>9.3333333333333339</v>
      </c>
      <c r="E20" s="255">
        <f>h27国調人口!AW19</f>
        <v>574</v>
      </c>
      <c r="F20" s="249">
        <f t="shared" si="0"/>
        <v>1.6260162601626018E-2</v>
      </c>
      <c r="G20" s="249">
        <f t="shared" si="6"/>
        <v>7.8125E-2</v>
      </c>
      <c r="H20" s="250">
        <f t="shared" si="5"/>
        <v>86613.740583039049</v>
      </c>
      <c r="I20" s="250">
        <f t="shared" si="1"/>
        <v>6766.6984830499277</v>
      </c>
      <c r="J20" s="251">
        <f t="shared" si="7"/>
        <v>416151.95670757041</v>
      </c>
      <c r="K20" s="251">
        <f t="shared" si="2"/>
        <v>1317579.8028126201</v>
      </c>
      <c r="L20" s="589">
        <f t="shared" si="3"/>
        <v>15.21213370930931</v>
      </c>
      <c r="N20" s="418" t="s">
        <v>1023</v>
      </c>
      <c r="O20" s="253">
        <f t="shared" si="10"/>
        <v>0.47513812154696133</v>
      </c>
      <c r="P20" s="253">
        <f t="shared" si="10"/>
        <v>0.31574158325750684</v>
      </c>
      <c r="Q20" s="253">
        <f t="shared" si="10"/>
        <v>0.36845310596833131</v>
      </c>
    </row>
    <row r="21" spans="1:17">
      <c r="A21" s="245"/>
      <c r="B21" s="245" t="s">
        <v>78</v>
      </c>
      <c r="C21" s="246">
        <f>h26_h28死亡数!AW20</f>
        <v>45</v>
      </c>
      <c r="D21" s="247">
        <f t="shared" si="4"/>
        <v>15</v>
      </c>
      <c r="E21" s="255">
        <f>h27国調人口!AW20</f>
        <v>371</v>
      </c>
      <c r="F21" s="249">
        <f t="shared" si="0"/>
        <v>4.0431266846361183E-2</v>
      </c>
      <c r="G21" s="249">
        <f t="shared" si="6"/>
        <v>0.18359853121175029</v>
      </c>
      <c r="H21" s="250">
        <f t="shared" si="5"/>
        <v>79847.042099989121</v>
      </c>
      <c r="I21" s="250">
        <f t="shared" si="1"/>
        <v>14659.799651160793</v>
      </c>
      <c r="J21" s="251">
        <f t="shared" si="7"/>
        <v>362585.71137204359</v>
      </c>
      <c r="K21" s="251">
        <f t="shared" si="2"/>
        <v>901427.84610504971</v>
      </c>
      <c r="L21" s="589">
        <f t="shared" si="3"/>
        <v>11.28943317619993</v>
      </c>
      <c r="N21" s="418" t="s">
        <v>62</v>
      </c>
      <c r="O21" s="253">
        <f>O14/O7</f>
        <v>0.17808219178082191</v>
      </c>
      <c r="P21" s="253">
        <f>P14/P7</f>
        <v>0.13353514968045746</v>
      </c>
      <c r="Q21" s="253">
        <f>Q14/Q7</f>
        <v>0.15278838808250572</v>
      </c>
    </row>
    <row r="22" spans="1:17">
      <c r="A22" s="245"/>
      <c r="B22" s="245" t="s">
        <v>79</v>
      </c>
      <c r="C22" s="246">
        <f>h26_h28死亡数!AW21</f>
        <v>74</v>
      </c>
      <c r="D22" s="247">
        <f t="shared" si="4"/>
        <v>24.666666666666668</v>
      </c>
      <c r="E22" s="255">
        <f>h27国調人口!AW21</f>
        <v>303</v>
      </c>
      <c r="F22" s="249">
        <f t="shared" si="0"/>
        <v>8.1408140814081417E-2</v>
      </c>
      <c r="G22" s="249">
        <f t="shared" si="6"/>
        <v>0.33820840950639858</v>
      </c>
      <c r="H22" s="250">
        <f t="shared" si="5"/>
        <v>65187.242448828329</v>
      </c>
      <c r="I22" s="250">
        <f t="shared" si="1"/>
        <v>22046.873588726223</v>
      </c>
      <c r="J22" s="251">
        <f t="shared" si="7"/>
        <v>270819.0282723261</v>
      </c>
      <c r="K22" s="251">
        <f t="shared" si="2"/>
        <v>538842.13473300613</v>
      </c>
      <c r="L22" s="589">
        <f t="shared" si="3"/>
        <v>8.2660673237711286</v>
      </c>
      <c r="N22" s="479" t="s">
        <v>163</v>
      </c>
      <c r="O22" s="479"/>
      <c r="P22" s="479"/>
      <c r="Q22" s="479"/>
    </row>
    <row r="23" spans="1:17">
      <c r="A23" s="245"/>
      <c r="B23" s="245" t="s">
        <v>80</v>
      </c>
      <c r="C23" s="246">
        <f>h26_h28死亡数!AW22</f>
        <v>60</v>
      </c>
      <c r="D23" s="247">
        <f t="shared" si="4"/>
        <v>20</v>
      </c>
      <c r="E23" s="255">
        <f>h27国調人口!AW22</f>
        <v>161</v>
      </c>
      <c r="F23" s="249">
        <f t="shared" si="0"/>
        <v>0.12422360248447205</v>
      </c>
      <c r="G23" s="249">
        <f t="shared" si="6"/>
        <v>0.47393364928909953</v>
      </c>
      <c r="H23" s="250">
        <f t="shared" si="5"/>
        <v>43140.368860102106</v>
      </c>
      <c r="I23" s="250">
        <f t="shared" si="1"/>
        <v>20445.672445546021</v>
      </c>
      <c r="J23" s="251">
        <f t="shared" si="7"/>
        <v>164587.66318664548</v>
      </c>
      <c r="K23" s="251">
        <f t="shared" si="2"/>
        <v>268023.10646067996</v>
      </c>
      <c r="L23" s="589">
        <f t="shared" si="3"/>
        <v>6.2128144367480864</v>
      </c>
      <c r="N23" s="418" t="s">
        <v>158</v>
      </c>
      <c r="O23" s="237" t="s">
        <v>122</v>
      </c>
      <c r="P23" s="237" t="s">
        <v>123</v>
      </c>
      <c r="Q23" s="237" t="s">
        <v>62</v>
      </c>
    </row>
    <row r="24" spans="1:17">
      <c r="A24" s="245"/>
      <c r="B24" s="245" t="s">
        <v>100</v>
      </c>
      <c r="C24" s="246">
        <f>h26_h28死亡数!AW23</f>
        <v>52</v>
      </c>
      <c r="D24" s="247">
        <f t="shared" si="4"/>
        <v>17.333333333333332</v>
      </c>
      <c r="E24" s="255">
        <f>h27国調人口!AW23</f>
        <v>79</v>
      </c>
      <c r="F24" s="249">
        <f t="shared" si="0"/>
        <v>0.21940928270042193</v>
      </c>
      <c r="G24" s="249">
        <f t="shared" si="6"/>
        <v>0.70844686648501354</v>
      </c>
      <c r="H24" s="250">
        <f t="shared" si="5"/>
        <v>22694.696414556085</v>
      </c>
      <c r="I24" s="250">
        <f t="shared" si="1"/>
        <v>22694.696414556085</v>
      </c>
      <c r="J24" s="251">
        <f>H24/F24</f>
        <v>103435.44327403448</v>
      </c>
      <c r="K24" s="251">
        <f>J24</f>
        <v>103435.44327403448</v>
      </c>
      <c r="L24" s="589">
        <f t="shared" si="3"/>
        <v>4.5576923076923084</v>
      </c>
      <c r="N24" s="418" t="s">
        <v>159</v>
      </c>
      <c r="O24" s="253">
        <f>1-O17</f>
        <v>0.98193548387096774</v>
      </c>
      <c r="P24" s="253">
        <f>1-P17</f>
        <v>0.98982188295165396</v>
      </c>
      <c r="Q24" s="253">
        <f>1-Q17</f>
        <v>0.98590647021140299</v>
      </c>
    </row>
    <row r="25" spans="1:17">
      <c r="A25" s="229"/>
      <c r="B25" s="265" t="s">
        <v>101</v>
      </c>
      <c r="C25" s="266">
        <f>SUM(C5:C24)</f>
        <v>312</v>
      </c>
      <c r="D25" s="266">
        <f>SUM(D5:D24)</f>
        <v>104</v>
      </c>
      <c r="E25" s="266">
        <f>SUM(E5:E24)</f>
        <v>7329</v>
      </c>
      <c r="F25" s="267"/>
      <c r="G25" s="267"/>
      <c r="H25" s="266"/>
      <c r="I25" s="266"/>
      <c r="J25" s="268"/>
      <c r="K25" s="268"/>
      <c r="L25" s="257"/>
      <c r="N25" s="418" t="s">
        <v>160</v>
      </c>
      <c r="O25" s="253">
        <f t="shared" ref="O25:Q27" si="11">1-O18</f>
        <v>0.95644599303135891</v>
      </c>
      <c r="P25" s="253">
        <f t="shared" si="11"/>
        <v>0.98080000000000001</v>
      </c>
      <c r="Q25" s="253">
        <f t="shared" si="11"/>
        <v>0.96914095079232698</v>
      </c>
    </row>
    <row r="26" spans="1:17">
      <c r="C26" s="220"/>
      <c r="D26" s="220"/>
      <c r="I26" s="220"/>
      <c r="N26" s="418" t="s">
        <v>1022</v>
      </c>
      <c r="O26" s="253">
        <f t="shared" si="11"/>
        <v>0.7142857142857143</v>
      </c>
      <c r="P26" s="253">
        <f t="shared" si="11"/>
        <v>0.93520518358531313</v>
      </c>
      <c r="Q26" s="253">
        <f t="shared" si="11"/>
        <v>0.83693045563549162</v>
      </c>
    </row>
    <row r="27" spans="1:17">
      <c r="A27" s="225" t="s">
        <v>102</v>
      </c>
      <c r="B27" s="225" t="s">
        <v>85</v>
      </c>
      <c r="C27" s="254">
        <f>h26_h28死亡数!AW28</f>
        <v>1</v>
      </c>
      <c r="D27" s="226">
        <f>SUM(C27:C27)/3</f>
        <v>0.33333333333333331</v>
      </c>
      <c r="E27" s="254">
        <f>h27国調人口!AW28</f>
        <v>29</v>
      </c>
      <c r="F27" s="227">
        <f t="shared" ref="F27:F46" si="12">D27/E27</f>
        <v>1.1494252873563218E-2</v>
      </c>
      <c r="G27" s="227">
        <f>D53</f>
        <v>4.0983606557377051E-3</v>
      </c>
      <c r="H27" s="226">
        <v>100000</v>
      </c>
      <c r="I27" s="226">
        <f t="shared" ref="I27:I46" si="13">H27-H28</f>
        <v>409.83606557376334</v>
      </c>
      <c r="J27" s="242">
        <f>H28+I27/2</f>
        <v>99795.081967213118</v>
      </c>
      <c r="K27" s="242">
        <f t="shared" ref="K27:K45" si="14">J27+K28</f>
        <v>8631891.1297705658</v>
      </c>
      <c r="L27" s="587">
        <f t="shared" ref="L27:L46" si="15">K27/H27</f>
        <v>86.318911297705654</v>
      </c>
      <c r="N27" s="418" t="s">
        <v>1023</v>
      </c>
      <c r="O27" s="253">
        <f t="shared" si="11"/>
        <v>0.52486187845303867</v>
      </c>
      <c r="P27" s="253">
        <f t="shared" si="11"/>
        <v>0.68425841674249321</v>
      </c>
      <c r="Q27" s="253">
        <f t="shared" si="11"/>
        <v>0.63154689403166864</v>
      </c>
    </row>
    <row r="28" spans="1:17">
      <c r="A28" s="245"/>
      <c r="B28" s="245" t="s">
        <v>86</v>
      </c>
      <c r="C28" s="255">
        <f>h26_h28死亡数!AW29</f>
        <v>1</v>
      </c>
      <c r="D28" s="250">
        <f t="shared" ref="D28:D46" si="16">SUM(C28:C28)/3</f>
        <v>0.33333333333333331</v>
      </c>
      <c r="E28" s="255">
        <f>h27国調人口!AW29</f>
        <v>169</v>
      </c>
      <c r="F28" s="249">
        <f t="shared" si="12"/>
        <v>1.9723865877712033E-3</v>
      </c>
      <c r="G28" s="249">
        <f>F28*4/(1+2*F28)</f>
        <v>7.8585461689587421E-3</v>
      </c>
      <c r="H28" s="250">
        <f t="shared" ref="H28:H46" si="17">(1-G27)*H27</f>
        <v>99590.163934426237</v>
      </c>
      <c r="I28" s="250">
        <f t="shared" si="13"/>
        <v>782.63390125286242</v>
      </c>
      <c r="J28" s="251">
        <f>(H29+I28/2)*4</f>
        <v>396795.38793519919</v>
      </c>
      <c r="K28" s="251">
        <f t="shared" si="14"/>
        <v>8532096.0478033535</v>
      </c>
      <c r="L28" s="589">
        <f t="shared" si="15"/>
        <v>85.672075541729143</v>
      </c>
      <c r="N28" s="418" t="s">
        <v>62</v>
      </c>
      <c r="O28" s="253">
        <f>1-O21</f>
        <v>0.82191780821917804</v>
      </c>
      <c r="P28" s="253">
        <f>1-P21</f>
        <v>0.86646485031954257</v>
      </c>
      <c r="Q28" s="253">
        <f>1-Q21</f>
        <v>0.84721161191749428</v>
      </c>
    </row>
    <row r="29" spans="1:17">
      <c r="A29" s="245"/>
      <c r="B29" s="245" t="s">
        <v>84</v>
      </c>
      <c r="C29" s="255">
        <f>h26_h28死亡数!AW30</f>
        <v>0</v>
      </c>
      <c r="D29" s="250">
        <f t="shared" si="16"/>
        <v>0</v>
      </c>
      <c r="E29" s="255">
        <f>h27国調人口!AW30</f>
        <v>259</v>
      </c>
      <c r="F29" s="249">
        <f t="shared" si="12"/>
        <v>0</v>
      </c>
      <c r="G29" s="249">
        <f t="shared" ref="G29:G46" si="18">F29*5/(1+2.5*F29)</f>
        <v>0</v>
      </c>
      <c r="H29" s="250">
        <f t="shared" si="17"/>
        <v>98807.530033173374</v>
      </c>
      <c r="I29" s="250">
        <f t="shared" si="13"/>
        <v>0</v>
      </c>
      <c r="J29" s="251">
        <f t="shared" ref="J29:J45" si="19">(H30+I29/2)*5</f>
        <v>494037.65016586689</v>
      </c>
      <c r="K29" s="251">
        <f t="shared" si="14"/>
        <v>8135300.6598681547</v>
      </c>
      <c r="L29" s="589">
        <f t="shared" si="15"/>
        <v>82.334824654930969</v>
      </c>
      <c r="N29" s="219" t="s">
        <v>164</v>
      </c>
    </row>
    <row r="30" spans="1:17">
      <c r="A30" s="245"/>
      <c r="B30" s="245" t="s">
        <v>65</v>
      </c>
      <c r="C30" s="255">
        <f>h26_h28死亡数!AW31</f>
        <v>0</v>
      </c>
      <c r="D30" s="250">
        <f t="shared" si="16"/>
        <v>0</v>
      </c>
      <c r="E30" s="255">
        <f>h27国調人口!AW31</f>
        <v>334</v>
      </c>
      <c r="F30" s="249">
        <f t="shared" si="12"/>
        <v>0</v>
      </c>
      <c r="G30" s="249">
        <f t="shared" si="18"/>
        <v>0</v>
      </c>
      <c r="H30" s="250">
        <f t="shared" si="17"/>
        <v>98807.530033173374</v>
      </c>
      <c r="I30" s="250">
        <f t="shared" si="13"/>
        <v>0</v>
      </c>
      <c r="J30" s="251">
        <f t="shared" si="19"/>
        <v>494037.65016586689</v>
      </c>
      <c r="K30" s="251">
        <f t="shared" si="14"/>
        <v>7641263.0097022876</v>
      </c>
      <c r="L30" s="589">
        <f t="shared" si="15"/>
        <v>77.334824654930955</v>
      </c>
      <c r="N30" s="256" t="s">
        <v>158</v>
      </c>
      <c r="O30" s="237" t="s">
        <v>97</v>
      </c>
      <c r="P30" s="237" t="s">
        <v>98</v>
      </c>
      <c r="Q30" s="219"/>
    </row>
    <row r="31" spans="1:17">
      <c r="A31" s="245"/>
      <c r="B31" s="245" t="s">
        <v>66</v>
      </c>
      <c r="C31" s="255">
        <f>h26_h28死亡数!AW32</f>
        <v>0</v>
      </c>
      <c r="D31" s="250">
        <f t="shared" si="16"/>
        <v>0</v>
      </c>
      <c r="E31" s="255">
        <f>h27国調人口!AW32</f>
        <v>299</v>
      </c>
      <c r="F31" s="249">
        <f t="shared" si="12"/>
        <v>0</v>
      </c>
      <c r="G31" s="249">
        <f t="shared" si="18"/>
        <v>0</v>
      </c>
      <c r="H31" s="250">
        <f t="shared" si="17"/>
        <v>98807.530033173374</v>
      </c>
      <c r="I31" s="250">
        <f t="shared" si="13"/>
        <v>0</v>
      </c>
      <c r="J31" s="251">
        <f t="shared" si="19"/>
        <v>494037.65016586689</v>
      </c>
      <c r="K31" s="251">
        <f t="shared" si="14"/>
        <v>7147225.3595364206</v>
      </c>
      <c r="L31" s="589">
        <f t="shared" si="15"/>
        <v>72.334824654930955</v>
      </c>
      <c r="N31" s="418" t="s">
        <v>159</v>
      </c>
      <c r="O31" s="237">
        <f>J19*O24</f>
        <v>437476.03927229682</v>
      </c>
      <c r="P31" s="237">
        <f>SUM(O31,P32)</f>
        <v>1377310.399620197</v>
      </c>
      <c r="Q31" s="219"/>
    </row>
    <row r="32" spans="1:17">
      <c r="A32" s="245"/>
      <c r="B32" s="245" t="s">
        <v>67</v>
      </c>
      <c r="C32" s="255">
        <f>h26_h28死亡数!AW33</f>
        <v>1</v>
      </c>
      <c r="D32" s="250">
        <f t="shared" si="16"/>
        <v>0.33333333333333331</v>
      </c>
      <c r="E32" s="255">
        <f>h27国調人口!AW33</f>
        <v>241</v>
      </c>
      <c r="F32" s="249">
        <f t="shared" si="12"/>
        <v>1.3831258644536651E-3</v>
      </c>
      <c r="G32" s="249">
        <f t="shared" si="18"/>
        <v>6.8917987594762234E-3</v>
      </c>
      <c r="H32" s="250">
        <f t="shared" si="17"/>
        <v>98807.530033173374</v>
      </c>
      <c r="I32" s="250">
        <f t="shared" si="13"/>
        <v>680.96161290953751</v>
      </c>
      <c r="J32" s="251">
        <f t="shared" si="19"/>
        <v>492335.24613359303</v>
      </c>
      <c r="K32" s="251">
        <f t="shared" si="14"/>
        <v>6653187.7093705535</v>
      </c>
      <c r="L32" s="589">
        <f t="shared" si="15"/>
        <v>67.334824654930955</v>
      </c>
      <c r="N32" s="418" t="s">
        <v>160</v>
      </c>
      <c r="O32" s="237">
        <f>J20*O25</f>
        <v>398026.87148511526</v>
      </c>
      <c r="P32" s="237">
        <f>SUM(O32,P33)</f>
        <v>939834.36034790019</v>
      </c>
      <c r="Q32" s="219"/>
    </row>
    <row r="33" spans="1:17">
      <c r="A33" s="245"/>
      <c r="B33" s="245" t="s">
        <v>68</v>
      </c>
      <c r="C33" s="255">
        <f>h26_h28死亡数!AW34</f>
        <v>0</v>
      </c>
      <c r="D33" s="250">
        <f t="shared" si="16"/>
        <v>0</v>
      </c>
      <c r="E33" s="255">
        <f>h27国調人口!AW34</f>
        <v>279</v>
      </c>
      <c r="F33" s="249">
        <f t="shared" si="12"/>
        <v>0</v>
      </c>
      <c r="G33" s="249">
        <f t="shared" si="18"/>
        <v>0</v>
      </c>
      <c r="H33" s="250">
        <f t="shared" si="17"/>
        <v>98126.568420263837</v>
      </c>
      <c r="I33" s="250">
        <f t="shared" si="13"/>
        <v>0</v>
      </c>
      <c r="J33" s="251">
        <f t="shared" si="19"/>
        <v>490632.84210131917</v>
      </c>
      <c r="K33" s="251">
        <f t="shared" si="14"/>
        <v>6160852.4632369606</v>
      </c>
      <c r="L33" s="589">
        <f t="shared" si="15"/>
        <v>62.78475404184929</v>
      </c>
      <c r="N33" s="418" t="s">
        <v>1022</v>
      </c>
      <c r="O33" s="237">
        <f>J21*O26</f>
        <v>258989.79383717399</v>
      </c>
      <c r="P33" s="237">
        <f t="shared" ref="P33:P34" si="20">SUM(O33,P34)</f>
        <v>541807.48886278493</v>
      </c>
      <c r="Q33" s="219"/>
    </row>
    <row r="34" spans="1:17">
      <c r="A34" s="245"/>
      <c r="B34" s="245" t="s">
        <v>69</v>
      </c>
      <c r="C34" s="255">
        <f>h26_h28死亡数!AW35</f>
        <v>0</v>
      </c>
      <c r="D34" s="250">
        <f t="shared" si="16"/>
        <v>0</v>
      </c>
      <c r="E34" s="255">
        <f>h27国調人口!AW35</f>
        <v>304</v>
      </c>
      <c r="F34" s="249">
        <f t="shared" si="12"/>
        <v>0</v>
      </c>
      <c r="G34" s="249">
        <f t="shared" si="18"/>
        <v>0</v>
      </c>
      <c r="H34" s="250">
        <f t="shared" si="17"/>
        <v>98126.568420263837</v>
      </c>
      <c r="I34" s="250">
        <f t="shared" si="13"/>
        <v>0</v>
      </c>
      <c r="J34" s="251">
        <f t="shared" si="19"/>
        <v>490632.84210131917</v>
      </c>
      <c r="K34" s="251">
        <f t="shared" si="14"/>
        <v>5670219.6211356418</v>
      </c>
      <c r="L34" s="589">
        <f t="shared" si="15"/>
        <v>57.78475404184929</v>
      </c>
      <c r="N34" s="418" t="s">
        <v>1023</v>
      </c>
      <c r="O34" s="237">
        <f>SUM(J22:J24)*O27</f>
        <v>282817.69502561097</v>
      </c>
      <c r="P34" s="237">
        <f t="shared" si="20"/>
        <v>282817.69502561097</v>
      </c>
      <c r="Q34" s="219"/>
    </row>
    <row r="35" spans="1:17">
      <c r="A35" s="245"/>
      <c r="B35" s="245" t="s">
        <v>70</v>
      </c>
      <c r="C35" s="255">
        <f>h26_h28死亡数!AW36</f>
        <v>1</v>
      </c>
      <c r="D35" s="250">
        <f t="shared" si="16"/>
        <v>0.33333333333333331</v>
      </c>
      <c r="E35" s="255">
        <f>h27国調人口!AW36</f>
        <v>395</v>
      </c>
      <c r="F35" s="249">
        <f t="shared" si="12"/>
        <v>8.438818565400843E-4</v>
      </c>
      <c r="G35" s="249">
        <f t="shared" si="18"/>
        <v>4.2105263157894727E-3</v>
      </c>
      <c r="H35" s="250">
        <f t="shared" si="17"/>
        <v>98126.568420263837</v>
      </c>
      <c r="I35" s="250">
        <f t="shared" si="13"/>
        <v>413.16449861162982</v>
      </c>
      <c r="J35" s="251">
        <f t="shared" si="19"/>
        <v>489599.93085479015</v>
      </c>
      <c r="K35" s="251">
        <f t="shared" si="14"/>
        <v>5179586.7790343231</v>
      </c>
      <c r="L35" s="589">
        <f t="shared" si="15"/>
        <v>52.784754041849297</v>
      </c>
      <c r="N35" s="219" t="s">
        <v>165</v>
      </c>
      <c r="Q35" s="219"/>
    </row>
    <row r="36" spans="1:17">
      <c r="A36" s="245"/>
      <c r="B36" s="245" t="s">
        <v>71</v>
      </c>
      <c r="C36" s="255">
        <f>h26_h28死亡数!AW37</f>
        <v>1</v>
      </c>
      <c r="D36" s="250">
        <f t="shared" si="16"/>
        <v>0.33333333333333331</v>
      </c>
      <c r="E36" s="255">
        <f>h27国調人口!AW37</f>
        <v>469</v>
      </c>
      <c r="F36" s="249">
        <f t="shared" si="12"/>
        <v>7.1073205401563609E-4</v>
      </c>
      <c r="G36" s="249">
        <f t="shared" si="18"/>
        <v>3.5473572188719402E-3</v>
      </c>
      <c r="H36" s="250">
        <f t="shared" si="17"/>
        <v>97713.403921652207</v>
      </c>
      <c r="I36" s="250">
        <f t="shared" si="13"/>
        <v>346.62434878201748</v>
      </c>
      <c r="J36" s="251">
        <f t="shared" si="19"/>
        <v>487700.45873630606</v>
      </c>
      <c r="K36" s="251">
        <f t="shared" si="14"/>
        <v>4689986.8481795331</v>
      </c>
      <c r="L36" s="589">
        <f t="shared" si="15"/>
        <v>47.997374566339147</v>
      </c>
      <c r="N36" s="256" t="s">
        <v>158</v>
      </c>
      <c r="O36" s="237" t="s">
        <v>97</v>
      </c>
      <c r="P36" s="237" t="s">
        <v>98</v>
      </c>
      <c r="Q36" s="219"/>
    </row>
    <row r="37" spans="1:17">
      <c r="A37" s="245"/>
      <c r="B37" s="245" t="s">
        <v>72</v>
      </c>
      <c r="C37" s="255">
        <f>h26_h28死亡数!AW38</f>
        <v>0</v>
      </c>
      <c r="D37" s="250">
        <f t="shared" si="16"/>
        <v>0</v>
      </c>
      <c r="E37" s="255">
        <f>h27国調人口!AW38</f>
        <v>426</v>
      </c>
      <c r="F37" s="249">
        <f t="shared" si="12"/>
        <v>0</v>
      </c>
      <c r="G37" s="249">
        <f t="shared" si="18"/>
        <v>0</v>
      </c>
      <c r="H37" s="250">
        <f t="shared" si="17"/>
        <v>97366.779572870189</v>
      </c>
      <c r="I37" s="250">
        <f t="shared" si="13"/>
        <v>0</v>
      </c>
      <c r="J37" s="251">
        <f t="shared" si="19"/>
        <v>486833.89786435093</v>
      </c>
      <c r="K37" s="251">
        <f t="shared" si="14"/>
        <v>4202286.3894432271</v>
      </c>
      <c r="L37" s="589">
        <f t="shared" si="15"/>
        <v>43.159344571915284</v>
      </c>
      <c r="N37" s="418" t="s">
        <v>159</v>
      </c>
      <c r="O37" s="237">
        <f>J41*P24</f>
        <v>458760.11510501191</v>
      </c>
      <c r="P37" s="237">
        <f>SUM(O37,P38)</f>
        <v>1934796.7970335979</v>
      </c>
      <c r="Q37" s="219"/>
    </row>
    <row r="38" spans="1:17">
      <c r="A38" s="245"/>
      <c r="B38" s="245" t="s">
        <v>73</v>
      </c>
      <c r="C38" s="255">
        <f>h26_h28死亡数!AW39</f>
        <v>3</v>
      </c>
      <c r="D38" s="250">
        <f t="shared" si="16"/>
        <v>1</v>
      </c>
      <c r="E38" s="255">
        <f>h27国調人口!AW39</f>
        <v>469</v>
      </c>
      <c r="F38" s="249">
        <f t="shared" si="12"/>
        <v>2.1321961620469083E-3</v>
      </c>
      <c r="G38" s="249">
        <f t="shared" si="18"/>
        <v>1.0604453870625663E-2</v>
      </c>
      <c r="H38" s="250">
        <f t="shared" si="17"/>
        <v>97366.779572870189</v>
      </c>
      <c r="I38" s="250">
        <f t="shared" si="13"/>
        <v>1032.5215225118882</v>
      </c>
      <c r="J38" s="251">
        <f t="shared" si="19"/>
        <v>484252.59405807126</v>
      </c>
      <c r="K38" s="251">
        <f t="shared" si="14"/>
        <v>3715452.4915788765</v>
      </c>
      <c r="L38" s="589">
        <f t="shared" si="15"/>
        <v>38.159344571915291</v>
      </c>
      <c r="N38" s="418" t="s">
        <v>160</v>
      </c>
      <c r="O38" s="237">
        <f>J42*P25</f>
        <v>436296.52590117935</v>
      </c>
      <c r="P38" s="237">
        <f>SUM(O38,P39)</f>
        <v>1476036.681928586</v>
      </c>
      <c r="Q38" s="219"/>
    </row>
    <row r="39" spans="1:17">
      <c r="A39" s="245"/>
      <c r="B39" s="245" t="s">
        <v>74</v>
      </c>
      <c r="C39" s="255">
        <f>h26_h28死亡数!AW40</f>
        <v>2</v>
      </c>
      <c r="D39" s="250">
        <f t="shared" si="16"/>
        <v>0.66666666666666663</v>
      </c>
      <c r="E39" s="255">
        <f>h27国調人口!AW40</f>
        <v>548</v>
      </c>
      <c r="F39" s="249">
        <f t="shared" si="12"/>
        <v>1.2165450121654502E-3</v>
      </c>
      <c r="G39" s="249">
        <f t="shared" si="18"/>
        <v>6.0642813826561563E-3</v>
      </c>
      <c r="H39" s="250">
        <f t="shared" si="17"/>
        <v>96334.258050358301</v>
      </c>
      <c r="I39" s="250">
        <f t="shared" si="13"/>
        <v>584.1980476067838</v>
      </c>
      <c r="J39" s="251">
        <f t="shared" si="19"/>
        <v>480210.79513277451</v>
      </c>
      <c r="K39" s="251">
        <f t="shared" si="14"/>
        <v>3231199.8975208052</v>
      </c>
      <c r="L39" s="589">
        <f t="shared" si="15"/>
        <v>33.541545478366686</v>
      </c>
      <c r="N39" s="418" t="s">
        <v>1022</v>
      </c>
      <c r="O39" s="237">
        <f>J43*P26</f>
        <v>386683.88505321805</v>
      </c>
      <c r="P39" s="237">
        <f t="shared" ref="P39:P40" si="21">SUM(O39,P40)</f>
        <v>1039740.1560274067</v>
      </c>
    </row>
    <row r="40" spans="1:17">
      <c r="A40" s="245"/>
      <c r="B40" s="245" t="s">
        <v>75</v>
      </c>
      <c r="C40" s="255">
        <f>h26_h28死亡数!AW41</f>
        <v>7</v>
      </c>
      <c r="D40" s="250">
        <f t="shared" si="16"/>
        <v>2.3333333333333335</v>
      </c>
      <c r="E40" s="255">
        <f>h27国調人口!AW41</f>
        <v>701</v>
      </c>
      <c r="F40" s="249">
        <f t="shared" si="12"/>
        <v>3.3285782215882074E-3</v>
      </c>
      <c r="G40" s="249">
        <f t="shared" si="18"/>
        <v>1.6505541145956142E-2</v>
      </c>
      <c r="H40" s="250">
        <f t="shared" si="17"/>
        <v>95750.060002751517</v>
      </c>
      <c r="I40" s="250">
        <f t="shared" si="13"/>
        <v>1580.4065551031817</v>
      </c>
      <c r="J40" s="251">
        <f t="shared" si="19"/>
        <v>474799.2836259997</v>
      </c>
      <c r="K40" s="251">
        <f t="shared" si="14"/>
        <v>2750989.1023880308</v>
      </c>
      <c r="L40" s="589">
        <f t="shared" si="15"/>
        <v>28.730938678356726</v>
      </c>
      <c r="N40" s="418" t="s">
        <v>1023</v>
      </c>
      <c r="O40" s="237">
        <f>SUM(J44:J46)*P27</f>
        <v>653056.27097418869</v>
      </c>
      <c r="P40" s="237">
        <f t="shared" si="21"/>
        <v>653056.27097418869</v>
      </c>
    </row>
    <row r="41" spans="1:17">
      <c r="A41" s="245"/>
      <c r="B41" s="245" t="s">
        <v>76</v>
      </c>
      <c r="C41" s="255">
        <f>h26_h28死亡数!AW42</f>
        <v>15</v>
      </c>
      <c r="D41" s="250">
        <f t="shared" si="16"/>
        <v>5</v>
      </c>
      <c r="E41" s="255">
        <f>h27国調人口!AW42</f>
        <v>786</v>
      </c>
      <c r="F41" s="249">
        <f t="shared" si="12"/>
        <v>6.3613231552162846E-3</v>
      </c>
      <c r="G41" s="249">
        <f t="shared" si="18"/>
        <v>3.1308703819661866E-2</v>
      </c>
      <c r="H41" s="250">
        <f t="shared" si="17"/>
        <v>94169.653447648336</v>
      </c>
      <c r="I41" s="250">
        <f t="shared" si="13"/>
        <v>2948.3297885926295</v>
      </c>
      <c r="J41" s="251">
        <f t="shared" si="19"/>
        <v>463477.44276676007</v>
      </c>
      <c r="K41" s="251">
        <f t="shared" si="14"/>
        <v>2276189.8187620309</v>
      </c>
      <c r="L41" s="589">
        <f t="shared" si="15"/>
        <v>24.171160617336575</v>
      </c>
      <c r="N41" s="219" t="s">
        <v>166</v>
      </c>
    </row>
    <row r="42" spans="1:17">
      <c r="A42" s="245"/>
      <c r="B42" s="245" t="s">
        <v>77</v>
      </c>
      <c r="C42" s="255">
        <f>h26_h28死亡数!AW43</f>
        <v>19</v>
      </c>
      <c r="D42" s="250">
        <f t="shared" si="16"/>
        <v>6.333333333333333</v>
      </c>
      <c r="E42" s="255">
        <f>h27国調人口!AW43</f>
        <v>625</v>
      </c>
      <c r="F42" s="249">
        <f t="shared" si="12"/>
        <v>1.0133333333333333E-2</v>
      </c>
      <c r="G42" s="249">
        <f t="shared" si="18"/>
        <v>4.9414824447334194E-2</v>
      </c>
      <c r="H42" s="250">
        <f t="shared" si="17"/>
        <v>91221.323659055706</v>
      </c>
      <c r="I42" s="250">
        <f t="shared" si="13"/>
        <v>4507.6856944656902</v>
      </c>
      <c r="J42" s="251">
        <f t="shared" si="19"/>
        <v>444837.40405911434</v>
      </c>
      <c r="K42" s="251">
        <f t="shared" si="14"/>
        <v>1812712.3759952707</v>
      </c>
      <c r="L42" s="589">
        <f t="shared" si="15"/>
        <v>19.871585976655794</v>
      </c>
      <c r="N42" s="420"/>
      <c r="O42" s="256" t="s">
        <v>122</v>
      </c>
      <c r="P42" s="256" t="s">
        <v>123</v>
      </c>
    </row>
    <row r="43" spans="1:17">
      <c r="A43" s="245"/>
      <c r="B43" s="245" t="s">
        <v>78</v>
      </c>
      <c r="C43" s="255">
        <f>h26_h28死亡数!AW44</f>
        <v>27</v>
      </c>
      <c r="D43" s="250">
        <f t="shared" si="16"/>
        <v>9</v>
      </c>
      <c r="E43" s="255">
        <f>h27国調人口!AW44</f>
        <v>463</v>
      </c>
      <c r="F43" s="249">
        <f t="shared" si="12"/>
        <v>1.9438444924406047E-2</v>
      </c>
      <c r="G43" s="249">
        <f t="shared" si="18"/>
        <v>9.2687950566426383E-2</v>
      </c>
      <c r="H43" s="250">
        <f t="shared" si="17"/>
        <v>86713.637964590016</v>
      </c>
      <c r="I43" s="250">
        <f t="shared" si="13"/>
        <v>8037.3093890969176</v>
      </c>
      <c r="J43" s="251">
        <f t="shared" si="19"/>
        <v>413474.91635020776</v>
      </c>
      <c r="K43" s="251">
        <f t="shared" si="14"/>
        <v>1367874.9719361563</v>
      </c>
      <c r="L43" s="589">
        <f t="shared" si="15"/>
        <v>15.774623277767857</v>
      </c>
      <c r="N43" s="256" t="s">
        <v>167</v>
      </c>
      <c r="O43" s="257">
        <f>L19</f>
        <v>19.248712210476587</v>
      </c>
      <c r="P43" s="257">
        <f>L41</f>
        <v>24.171160617336575</v>
      </c>
      <c r="Q43" s="222" t="s">
        <v>168</v>
      </c>
    </row>
    <row r="44" spans="1:17">
      <c r="A44" s="245"/>
      <c r="B44" s="245" t="s">
        <v>79</v>
      </c>
      <c r="C44" s="255">
        <f>h26_h28死亡数!AW45</f>
        <v>44</v>
      </c>
      <c r="D44" s="250">
        <f t="shared" si="16"/>
        <v>14.666666666666666</v>
      </c>
      <c r="E44" s="255">
        <f>h27国調人口!AW45</f>
        <v>483</v>
      </c>
      <c r="F44" s="249">
        <f t="shared" si="12"/>
        <v>3.0365769496204276E-2</v>
      </c>
      <c r="G44" s="249">
        <f t="shared" si="18"/>
        <v>0.14111610006414366</v>
      </c>
      <c r="H44" s="250">
        <f t="shared" si="17"/>
        <v>78676.328575493098</v>
      </c>
      <c r="I44" s="250">
        <f t="shared" si="13"/>
        <v>11102.496655938725</v>
      </c>
      <c r="J44" s="251">
        <f t="shared" si="19"/>
        <v>365625.40123761864</v>
      </c>
      <c r="K44" s="251">
        <f t="shared" si="14"/>
        <v>954400.05558594852</v>
      </c>
      <c r="L44" s="589">
        <f t="shared" si="15"/>
        <v>12.130714191501237</v>
      </c>
      <c r="N44" s="256" t="s">
        <v>169</v>
      </c>
      <c r="O44" s="258">
        <f>P31/H19</f>
        <v>15.036805079677251</v>
      </c>
      <c r="P44" s="258">
        <f>P37/H41</f>
        <v>20.545862984503898</v>
      </c>
      <c r="Q44" s="222" t="s">
        <v>170</v>
      </c>
    </row>
    <row r="45" spans="1:17">
      <c r="A45" s="245"/>
      <c r="B45" s="245" t="s">
        <v>80</v>
      </c>
      <c r="C45" s="255">
        <f>h26_h28死亡数!AW46</f>
        <v>58</v>
      </c>
      <c r="D45" s="250">
        <f t="shared" si="16"/>
        <v>19.333333333333332</v>
      </c>
      <c r="E45" s="255">
        <f>h27国調人口!AW46</f>
        <v>378</v>
      </c>
      <c r="F45" s="249">
        <f t="shared" si="12"/>
        <v>5.114638447971781E-2</v>
      </c>
      <c r="G45" s="249">
        <f t="shared" si="18"/>
        <v>0.22673964034401875</v>
      </c>
      <c r="H45" s="250">
        <f t="shared" si="17"/>
        <v>67573.831919554374</v>
      </c>
      <c r="I45" s="250">
        <f t="shared" si="13"/>
        <v>15321.666346106933</v>
      </c>
      <c r="J45" s="251">
        <f t="shared" si="19"/>
        <v>299564.99373250455</v>
      </c>
      <c r="K45" s="251">
        <f t="shared" si="14"/>
        <v>588774.65434832987</v>
      </c>
      <c r="L45" s="589">
        <f t="shared" si="15"/>
        <v>8.7130570758404993</v>
      </c>
      <c r="N45" s="256" t="s">
        <v>171</v>
      </c>
      <c r="O45" s="257">
        <f>O43-O44</f>
        <v>4.2119071307993359</v>
      </c>
      <c r="P45" s="257">
        <f>P43-P44</f>
        <v>3.6252976328326767</v>
      </c>
      <c r="Q45" s="222" t="s">
        <v>172</v>
      </c>
    </row>
    <row r="46" spans="1:17">
      <c r="A46" s="245"/>
      <c r="B46" s="245" t="s">
        <v>100</v>
      </c>
      <c r="C46" s="255">
        <f>h26_h28死亡数!AW47</f>
        <v>129</v>
      </c>
      <c r="D46" s="250">
        <f t="shared" si="16"/>
        <v>43</v>
      </c>
      <c r="E46" s="255">
        <f>h27国調人口!AW47</f>
        <v>238</v>
      </c>
      <c r="F46" s="249">
        <f t="shared" si="12"/>
        <v>0.18067226890756302</v>
      </c>
      <c r="G46" s="249">
        <f t="shared" si="18"/>
        <v>0.62228654124457317</v>
      </c>
      <c r="H46" s="250">
        <f t="shared" si="17"/>
        <v>52252.165573447441</v>
      </c>
      <c r="I46" s="250">
        <f t="shared" si="13"/>
        <v>52252.165573447441</v>
      </c>
      <c r="J46" s="251">
        <f>I46/F46</f>
        <v>289209.66061582539</v>
      </c>
      <c r="K46" s="251">
        <f>J46</f>
        <v>289209.66061582539</v>
      </c>
      <c r="L46" s="589">
        <f t="shared" si="15"/>
        <v>5.5348837209302326</v>
      </c>
      <c r="N46" s="256" t="s">
        <v>173</v>
      </c>
      <c r="O46" s="257">
        <f>L5</f>
        <v>81.565168082898367</v>
      </c>
      <c r="P46" s="257">
        <f>L27</f>
        <v>86.318911297705654</v>
      </c>
      <c r="Q46" s="222" t="s">
        <v>174</v>
      </c>
    </row>
    <row r="47" spans="1:17">
      <c r="A47" s="229"/>
      <c r="B47" s="265" t="s">
        <v>101</v>
      </c>
      <c r="C47" s="266">
        <f>SUM(C27:C46)</f>
        <v>309</v>
      </c>
      <c r="D47" s="266">
        <f>SUM(D27:D46)</f>
        <v>103</v>
      </c>
      <c r="E47" s="266">
        <f>SUM(E27:E46)</f>
        <v>7895</v>
      </c>
      <c r="F47" s="267"/>
      <c r="G47" s="267"/>
      <c r="H47" s="266"/>
      <c r="I47" s="265"/>
      <c r="J47" s="268"/>
      <c r="K47" s="268"/>
      <c r="L47" s="257"/>
      <c r="N47" s="256" t="s">
        <v>175</v>
      </c>
      <c r="O47" s="257">
        <f>O46-O45</f>
        <v>77.353260952099035</v>
      </c>
      <c r="P47" s="257">
        <f>P46-P45</f>
        <v>82.69361366487297</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70"/>
      <c r="F51" s="220"/>
      <c r="G51" s="219"/>
      <c r="H51" s="222"/>
      <c r="I51" s="222"/>
      <c r="J51" s="223"/>
      <c r="L51" s="259"/>
    </row>
    <row r="52" spans="1:12">
      <c r="A52" s="219" t="s">
        <v>104</v>
      </c>
      <c r="B52" s="219" t="s">
        <v>1067</v>
      </c>
      <c r="C52" s="260">
        <f>h26_28出生!F42</f>
        <v>239</v>
      </c>
      <c r="D52" s="260">
        <f>h26_28出生!G42</f>
        <v>244</v>
      </c>
      <c r="E52" s="271"/>
      <c r="F52" s="220"/>
      <c r="G52" s="219"/>
      <c r="H52" s="222"/>
      <c r="I52" s="222"/>
      <c r="J52" s="223"/>
      <c r="L52" s="259"/>
    </row>
    <row r="53" spans="1:12">
      <c r="A53" s="219" t="s">
        <v>105</v>
      </c>
      <c r="C53" s="261">
        <f>C51/C52</f>
        <v>0</v>
      </c>
      <c r="D53" s="261">
        <f>D51/D52</f>
        <v>4.0983606557377051E-3</v>
      </c>
      <c r="E53" s="270"/>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143</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h27_29自立率1!BL7</f>
        <v>837</v>
      </c>
      <c r="P3" s="243">
        <f>h27_29自立率1!BM7</f>
        <v>772</v>
      </c>
      <c r="Q3" s="244">
        <f>SUM(O3:P3)</f>
        <v>1609</v>
      </c>
    </row>
    <row r="4" spans="1:17">
      <c r="A4" s="229"/>
      <c r="B4" s="229"/>
      <c r="C4" s="230" t="s">
        <v>1063</v>
      </c>
      <c r="D4" s="231" t="s">
        <v>1064</v>
      </c>
      <c r="E4" s="232" t="s">
        <v>410</v>
      </c>
      <c r="F4" s="233"/>
      <c r="G4" s="233"/>
      <c r="H4" s="234"/>
      <c r="I4" s="229"/>
      <c r="J4" s="235" t="s">
        <v>97</v>
      </c>
      <c r="K4" s="235" t="s">
        <v>98</v>
      </c>
      <c r="L4" s="588"/>
      <c r="N4" s="418" t="s">
        <v>160</v>
      </c>
      <c r="O4" s="243">
        <f>h27_29自立率1!BL8</f>
        <v>563</v>
      </c>
      <c r="P4" s="243">
        <f>h27_29自立率1!BM8</f>
        <v>645</v>
      </c>
      <c r="Q4" s="244">
        <f>SUM(O4:P4)</f>
        <v>1208</v>
      </c>
    </row>
    <row r="5" spans="1:17">
      <c r="A5" s="219" t="s">
        <v>99</v>
      </c>
      <c r="B5" s="219" t="s">
        <v>85</v>
      </c>
      <c r="C5" s="262">
        <f>h26_h28死亡数!AX4</f>
        <v>2</v>
      </c>
      <c r="D5" s="263">
        <f>SUM(C5:C5)/3</f>
        <v>0.66666666666666663</v>
      </c>
      <c r="E5" s="264">
        <f>h27国調人口!AX4</f>
        <v>47</v>
      </c>
      <c r="F5" s="221">
        <f t="shared" ref="F5:F24" si="0">D5/E5</f>
        <v>1.4184397163120567E-2</v>
      </c>
      <c r="G5" s="261">
        <f>C53</f>
        <v>1.1695906432748537E-2</v>
      </c>
      <c r="H5" s="220">
        <v>100000</v>
      </c>
      <c r="I5" s="220">
        <f t="shared" ref="I5:I24" si="1">H5-H6</f>
        <v>1169.5906432748598</v>
      </c>
      <c r="J5" s="222">
        <f>H6+I5/2</f>
        <v>99415.20467836257</v>
      </c>
      <c r="K5" s="222">
        <f t="shared" ref="K5:K23" si="2">J5+K6</f>
        <v>7981383.8945415858</v>
      </c>
      <c r="L5" s="589">
        <f t="shared" ref="L5:L24" si="3">K5/H5</f>
        <v>79.813838945415853</v>
      </c>
      <c r="N5" s="418" t="s">
        <v>1022</v>
      </c>
      <c r="O5" s="243">
        <f>h27_29自立率1!BL9</f>
        <v>510</v>
      </c>
      <c r="P5" s="243">
        <f>h27_29自立率1!BM9</f>
        <v>676</v>
      </c>
      <c r="Q5" s="244">
        <f>SUM(O5:P5)</f>
        <v>1186</v>
      </c>
    </row>
    <row r="6" spans="1:17">
      <c r="B6" s="219" t="s">
        <v>86</v>
      </c>
      <c r="C6" s="262">
        <f>h26_h28死亡数!AX5</f>
        <v>0</v>
      </c>
      <c r="D6" s="263">
        <f t="shared" ref="D6:D24" si="4">SUM(C6:C6)/3</f>
        <v>0</v>
      </c>
      <c r="E6" s="264">
        <f>h27国調人口!AX5</f>
        <v>216</v>
      </c>
      <c r="F6" s="221">
        <f t="shared" si="0"/>
        <v>0</v>
      </c>
      <c r="G6" s="221">
        <f>F6*4/(1+2*F6)</f>
        <v>0</v>
      </c>
      <c r="H6" s="220">
        <f t="shared" ref="H6:H24" si="5">(1-G5)*H5</f>
        <v>98830.40935672514</v>
      </c>
      <c r="I6" s="220">
        <f t="shared" si="1"/>
        <v>0</v>
      </c>
      <c r="J6" s="222">
        <f>(H7+I6/2)*4</f>
        <v>395321.63742690056</v>
      </c>
      <c r="K6" s="222">
        <f t="shared" si="2"/>
        <v>7881968.6898632236</v>
      </c>
      <c r="L6" s="589">
        <f t="shared" si="3"/>
        <v>79.752464258379362</v>
      </c>
      <c r="N6" s="418" t="s">
        <v>1023</v>
      </c>
      <c r="O6" s="243">
        <f>h27_29自立率1!BL10</f>
        <v>889</v>
      </c>
      <c r="P6" s="243">
        <f>h27_29自立率1!BM10</f>
        <v>1805</v>
      </c>
      <c r="Q6" s="244">
        <f>SUM(O6:P6)</f>
        <v>2694</v>
      </c>
    </row>
    <row r="7" spans="1:17">
      <c r="B7" s="219" t="s">
        <v>84</v>
      </c>
      <c r="C7" s="262">
        <f>h26_h28死亡数!AX6</f>
        <v>0</v>
      </c>
      <c r="D7" s="263">
        <f t="shared" si="4"/>
        <v>0</v>
      </c>
      <c r="E7" s="264">
        <f>h27国調人口!AX6</f>
        <v>299</v>
      </c>
      <c r="F7" s="221">
        <f t="shared" si="0"/>
        <v>0</v>
      </c>
      <c r="G7" s="221">
        <f t="shared" ref="G7:G24" si="6">F7*5/(1+2.5*F7)</f>
        <v>0</v>
      </c>
      <c r="H7" s="220">
        <f t="shared" si="5"/>
        <v>98830.40935672514</v>
      </c>
      <c r="I7" s="220">
        <f t="shared" si="1"/>
        <v>0</v>
      </c>
      <c r="J7" s="222">
        <f t="shared" ref="J7:J23" si="7">(H8+I7/2)*5</f>
        <v>494152.04678362573</v>
      </c>
      <c r="K7" s="222">
        <f t="shared" si="2"/>
        <v>7486647.0524363229</v>
      </c>
      <c r="L7" s="589">
        <f t="shared" si="3"/>
        <v>75.752464258379362</v>
      </c>
      <c r="N7" s="418" t="s">
        <v>62</v>
      </c>
      <c r="O7" s="237">
        <f>SUM(O3:O6)</f>
        <v>2799</v>
      </c>
      <c r="P7" s="237">
        <f t="shared" ref="P7:Q7" si="8">SUM(P3:P6)</f>
        <v>3898</v>
      </c>
      <c r="Q7" s="237">
        <f t="shared" si="8"/>
        <v>6697</v>
      </c>
    </row>
    <row r="8" spans="1:17">
      <c r="B8" s="219" t="s">
        <v>65</v>
      </c>
      <c r="C8" s="262">
        <f>h26_h28死亡数!AX7</f>
        <v>0</v>
      </c>
      <c r="D8" s="263">
        <f t="shared" si="4"/>
        <v>0</v>
      </c>
      <c r="E8" s="264">
        <f>h27国調人口!AX7</f>
        <v>371</v>
      </c>
      <c r="F8" s="221">
        <f t="shared" si="0"/>
        <v>0</v>
      </c>
      <c r="G8" s="221">
        <f t="shared" si="6"/>
        <v>0</v>
      </c>
      <c r="H8" s="220">
        <f t="shared" si="5"/>
        <v>98830.40935672514</v>
      </c>
      <c r="I8" s="220">
        <f t="shared" si="1"/>
        <v>0</v>
      </c>
      <c r="J8" s="222">
        <f t="shared" si="7"/>
        <v>494152.04678362573</v>
      </c>
      <c r="K8" s="222">
        <f t="shared" si="2"/>
        <v>6992495.0056526968</v>
      </c>
      <c r="L8" s="589">
        <f t="shared" si="3"/>
        <v>70.752464258379362</v>
      </c>
      <c r="N8" s="479" t="s">
        <v>161</v>
      </c>
      <c r="O8" s="479"/>
      <c r="P8" s="479"/>
      <c r="Q8" s="479"/>
    </row>
    <row r="9" spans="1:17">
      <c r="B9" s="219" t="s">
        <v>66</v>
      </c>
      <c r="C9" s="262">
        <f>h26_h28死亡数!AX8</f>
        <v>0</v>
      </c>
      <c r="D9" s="263">
        <f t="shared" si="4"/>
        <v>0</v>
      </c>
      <c r="E9" s="264">
        <f>h27国調人口!AX8</f>
        <v>354</v>
      </c>
      <c r="F9" s="221">
        <f t="shared" si="0"/>
        <v>0</v>
      </c>
      <c r="G9" s="221">
        <f t="shared" si="6"/>
        <v>0</v>
      </c>
      <c r="H9" s="220">
        <f t="shared" si="5"/>
        <v>98830.40935672514</v>
      </c>
      <c r="I9" s="220">
        <f t="shared" si="1"/>
        <v>0</v>
      </c>
      <c r="J9" s="222">
        <f t="shared" si="7"/>
        <v>494152.04678362573</v>
      </c>
      <c r="K9" s="222">
        <f t="shared" si="2"/>
        <v>6498342.9588690707</v>
      </c>
      <c r="L9" s="589">
        <f t="shared" si="3"/>
        <v>65.752464258379362</v>
      </c>
      <c r="N9" s="418" t="s">
        <v>158</v>
      </c>
      <c r="O9" s="237" t="s">
        <v>122</v>
      </c>
      <c r="P9" s="237" t="s">
        <v>123</v>
      </c>
      <c r="Q9" s="237" t="s">
        <v>62</v>
      </c>
    </row>
    <row r="10" spans="1:17">
      <c r="B10" s="219" t="s">
        <v>67</v>
      </c>
      <c r="C10" s="262">
        <f>h26_h28死亡数!AX9</f>
        <v>0</v>
      </c>
      <c r="D10" s="263">
        <f t="shared" si="4"/>
        <v>0</v>
      </c>
      <c r="E10" s="264">
        <f>h27国調人口!AX9</f>
        <v>244</v>
      </c>
      <c r="F10" s="221">
        <f t="shared" si="0"/>
        <v>0</v>
      </c>
      <c r="G10" s="221">
        <f t="shared" si="6"/>
        <v>0</v>
      </c>
      <c r="H10" s="220">
        <f t="shared" si="5"/>
        <v>98830.40935672514</v>
      </c>
      <c r="I10" s="220">
        <f t="shared" si="1"/>
        <v>0</v>
      </c>
      <c r="J10" s="222">
        <f t="shared" si="7"/>
        <v>494152.04678362573</v>
      </c>
      <c r="K10" s="222">
        <f t="shared" si="2"/>
        <v>6004190.9120854447</v>
      </c>
      <c r="L10" s="589">
        <f t="shared" si="3"/>
        <v>60.752464258379355</v>
      </c>
      <c r="N10" s="418" t="s">
        <v>159</v>
      </c>
      <c r="O10" s="243">
        <f>h27_29自立率1!BL21</f>
        <v>22</v>
      </c>
      <c r="P10" s="243">
        <f>h27_29自立率1!BM21</f>
        <v>11</v>
      </c>
      <c r="Q10" s="244">
        <f>SUM(O10:P10)</f>
        <v>33</v>
      </c>
    </row>
    <row r="11" spans="1:17">
      <c r="B11" s="219" t="s">
        <v>68</v>
      </c>
      <c r="C11" s="262">
        <f>h26_h28死亡数!AX10</f>
        <v>0</v>
      </c>
      <c r="D11" s="263">
        <f t="shared" si="4"/>
        <v>0</v>
      </c>
      <c r="E11" s="264">
        <f>h27国調人口!AX10</f>
        <v>319</v>
      </c>
      <c r="F11" s="221">
        <f t="shared" si="0"/>
        <v>0</v>
      </c>
      <c r="G11" s="221">
        <f t="shared" si="6"/>
        <v>0</v>
      </c>
      <c r="H11" s="220">
        <f t="shared" si="5"/>
        <v>98830.40935672514</v>
      </c>
      <c r="I11" s="220">
        <f t="shared" si="1"/>
        <v>0</v>
      </c>
      <c r="J11" s="222">
        <f t="shared" si="7"/>
        <v>494152.04678362573</v>
      </c>
      <c r="K11" s="222">
        <f t="shared" si="2"/>
        <v>5510038.8653018186</v>
      </c>
      <c r="L11" s="589">
        <f t="shared" si="3"/>
        <v>55.752464258379348</v>
      </c>
      <c r="N11" s="418" t="s">
        <v>160</v>
      </c>
      <c r="O11" s="243">
        <f>h27_29自立率1!BL22</f>
        <v>29</v>
      </c>
      <c r="P11" s="243">
        <f>h27_29自立率1!BM22</f>
        <v>16</v>
      </c>
      <c r="Q11" s="244">
        <f>SUM(O11:P11)</f>
        <v>45</v>
      </c>
    </row>
    <row r="12" spans="1:17">
      <c r="B12" s="219" t="s">
        <v>69</v>
      </c>
      <c r="C12" s="262">
        <f>h26_h28死亡数!AX11</f>
        <v>3</v>
      </c>
      <c r="D12" s="263">
        <f t="shared" si="4"/>
        <v>1</v>
      </c>
      <c r="E12" s="264">
        <f>h27国調人口!AX11</f>
        <v>340</v>
      </c>
      <c r="F12" s="221">
        <f t="shared" si="0"/>
        <v>2.9411764705882353E-3</v>
      </c>
      <c r="G12" s="221">
        <f t="shared" si="6"/>
        <v>1.4598540145985401E-2</v>
      </c>
      <c r="H12" s="220">
        <f t="shared" si="5"/>
        <v>98830.40935672514</v>
      </c>
      <c r="I12" s="220">
        <f t="shared" si="1"/>
        <v>1442.7796986383182</v>
      </c>
      <c r="J12" s="222">
        <f t="shared" si="7"/>
        <v>490545.09753702994</v>
      </c>
      <c r="K12" s="222">
        <f t="shared" si="2"/>
        <v>5015886.8185181925</v>
      </c>
      <c r="L12" s="589">
        <f t="shared" si="3"/>
        <v>50.752464258379348</v>
      </c>
      <c r="N12" s="418" t="s">
        <v>1022</v>
      </c>
      <c r="O12" s="243">
        <f>h27_29自立率1!BL23</f>
        <v>203</v>
      </c>
      <c r="P12" s="243">
        <f>h27_29自立率1!BM23</f>
        <v>34</v>
      </c>
      <c r="Q12" s="244">
        <f>SUM(O12:P12)</f>
        <v>237</v>
      </c>
    </row>
    <row r="13" spans="1:17">
      <c r="B13" s="219" t="s">
        <v>70</v>
      </c>
      <c r="C13" s="262">
        <f>h26_h28死亡数!AX12</f>
        <v>1</v>
      </c>
      <c r="D13" s="263">
        <f t="shared" si="4"/>
        <v>0.33333333333333331</v>
      </c>
      <c r="E13" s="264">
        <f>h27国調人口!AX12</f>
        <v>473</v>
      </c>
      <c r="F13" s="221">
        <f t="shared" si="0"/>
        <v>7.0472163495419301E-4</v>
      </c>
      <c r="G13" s="221">
        <f t="shared" si="6"/>
        <v>3.5174111853675692E-3</v>
      </c>
      <c r="H13" s="220">
        <f t="shared" si="5"/>
        <v>97387.629658086822</v>
      </c>
      <c r="I13" s="220">
        <f t="shared" si="1"/>
        <v>342.5523378757789</v>
      </c>
      <c r="J13" s="222">
        <f t="shared" si="7"/>
        <v>486081.7674457446</v>
      </c>
      <c r="K13" s="222">
        <f t="shared" si="2"/>
        <v>4525341.720981163</v>
      </c>
      <c r="L13" s="589">
        <f t="shared" si="3"/>
        <v>46.46731558072571</v>
      </c>
      <c r="N13" s="418" t="s">
        <v>1023</v>
      </c>
      <c r="O13" s="243">
        <f>h27_29自立率1!BL24</f>
        <v>279</v>
      </c>
      <c r="P13" s="243">
        <f>h27_29自立率1!BM24</f>
        <v>565</v>
      </c>
      <c r="Q13" s="244">
        <f>SUM(O13:P13)</f>
        <v>844</v>
      </c>
    </row>
    <row r="14" spans="1:17">
      <c r="B14" s="219" t="s">
        <v>71</v>
      </c>
      <c r="C14" s="262">
        <f>h26_h28死亡数!AX13</f>
        <v>4</v>
      </c>
      <c r="D14" s="263">
        <f t="shared" si="4"/>
        <v>1.3333333333333333</v>
      </c>
      <c r="E14" s="264">
        <f>h27国調人口!AX13</f>
        <v>473</v>
      </c>
      <c r="F14" s="221">
        <f t="shared" si="0"/>
        <v>2.8188865398167721E-3</v>
      </c>
      <c r="G14" s="221">
        <f t="shared" si="6"/>
        <v>1.3995801259622112E-2</v>
      </c>
      <c r="H14" s="220">
        <f t="shared" si="5"/>
        <v>97045.077320211043</v>
      </c>
      <c r="I14" s="220">
        <f t="shared" si="1"/>
        <v>1358.2236153983249</v>
      </c>
      <c r="J14" s="222">
        <f t="shared" si="7"/>
        <v>481829.8275625594</v>
      </c>
      <c r="K14" s="222">
        <f t="shared" si="2"/>
        <v>4039259.9535354185</v>
      </c>
      <c r="L14" s="589">
        <f t="shared" si="3"/>
        <v>41.622512600071722</v>
      </c>
      <c r="N14" s="418" t="s">
        <v>62</v>
      </c>
      <c r="O14" s="237">
        <f>SUM(O10:O13)</f>
        <v>533</v>
      </c>
      <c r="P14" s="237">
        <f t="shared" ref="P14:Q14" si="9">SUM(P10:P13)</f>
        <v>626</v>
      </c>
      <c r="Q14" s="237">
        <f t="shared" si="9"/>
        <v>1159</v>
      </c>
    </row>
    <row r="15" spans="1:17">
      <c r="B15" s="219" t="s">
        <v>72</v>
      </c>
      <c r="C15" s="262">
        <f>h26_h28死亡数!AX14</f>
        <v>2</v>
      </c>
      <c r="D15" s="263">
        <f t="shared" si="4"/>
        <v>0.66666666666666663</v>
      </c>
      <c r="E15" s="264">
        <f>h27国調人口!AX14</f>
        <v>418</v>
      </c>
      <c r="F15" s="221">
        <f t="shared" si="0"/>
        <v>1.594896331738437E-3</v>
      </c>
      <c r="G15" s="221">
        <f t="shared" si="6"/>
        <v>7.9428117553613977E-3</v>
      </c>
      <c r="H15" s="220">
        <f t="shared" si="5"/>
        <v>95686.853704812718</v>
      </c>
      <c r="I15" s="220">
        <f t="shared" si="1"/>
        <v>760.02266644012707</v>
      </c>
      <c r="J15" s="222">
        <f t="shared" si="7"/>
        <v>476534.21185796324</v>
      </c>
      <c r="K15" s="222">
        <f t="shared" si="2"/>
        <v>3557430.1259728591</v>
      </c>
      <c r="L15" s="589">
        <f t="shared" si="3"/>
        <v>37.177835702982598</v>
      </c>
      <c r="N15" s="479" t="s">
        <v>162</v>
      </c>
      <c r="O15" s="479"/>
      <c r="P15" s="479"/>
      <c r="Q15" s="479"/>
    </row>
    <row r="16" spans="1:17">
      <c r="B16" s="219" t="s">
        <v>73</v>
      </c>
      <c r="C16" s="262">
        <f>h26_h28死亡数!AX15</f>
        <v>7</v>
      </c>
      <c r="D16" s="263">
        <f t="shared" si="4"/>
        <v>2.3333333333333335</v>
      </c>
      <c r="E16" s="264">
        <f>h27国調人口!AX15</f>
        <v>513</v>
      </c>
      <c r="F16" s="221">
        <f t="shared" si="0"/>
        <v>4.5484080571799876E-3</v>
      </c>
      <c r="G16" s="221">
        <f t="shared" si="6"/>
        <v>2.2486347574686798E-2</v>
      </c>
      <c r="H16" s="220">
        <f t="shared" si="5"/>
        <v>94926.831038372591</v>
      </c>
      <c r="I16" s="220">
        <f t="shared" si="1"/>
        <v>2134.557716892421</v>
      </c>
      <c r="J16" s="222">
        <f t="shared" si="7"/>
        <v>469297.76089963189</v>
      </c>
      <c r="K16" s="222">
        <f t="shared" si="2"/>
        <v>3080895.9141148957</v>
      </c>
      <c r="L16" s="589">
        <f t="shared" si="3"/>
        <v>32.455480504447628</v>
      </c>
      <c r="N16" s="418" t="s">
        <v>158</v>
      </c>
      <c r="O16" s="237" t="s">
        <v>122</v>
      </c>
      <c r="P16" s="237" t="s">
        <v>123</v>
      </c>
      <c r="Q16" s="237" t="s">
        <v>62</v>
      </c>
    </row>
    <row r="17" spans="1:17">
      <c r="B17" s="219" t="s">
        <v>74</v>
      </c>
      <c r="C17" s="262">
        <f>h26_h28死亡数!AX16</f>
        <v>10</v>
      </c>
      <c r="D17" s="263">
        <f t="shared" si="4"/>
        <v>3.3333333333333335</v>
      </c>
      <c r="E17" s="264">
        <f>h27国調人口!AX16</f>
        <v>644</v>
      </c>
      <c r="F17" s="221">
        <f t="shared" si="0"/>
        <v>5.175983436853002E-3</v>
      </c>
      <c r="G17" s="221">
        <f t="shared" si="6"/>
        <v>2.5549310168625442E-2</v>
      </c>
      <c r="H17" s="220">
        <f t="shared" si="5"/>
        <v>92792.27332148017</v>
      </c>
      <c r="I17" s="220">
        <f t="shared" si="1"/>
        <v>2370.7785723423731</v>
      </c>
      <c r="J17" s="222">
        <f t="shared" si="7"/>
        <v>458034.42017654493</v>
      </c>
      <c r="K17" s="222">
        <f t="shared" si="2"/>
        <v>2611598.153215264</v>
      </c>
      <c r="L17" s="589">
        <f t="shared" si="3"/>
        <v>28.144564840731345</v>
      </c>
      <c r="N17" s="418" t="s">
        <v>159</v>
      </c>
      <c r="O17" s="253">
        <f t="shared" ref="O17:Q20" si="10">O10/O3</f>
        <v>2.6284348864994027E-2</v>
      </c>
      <c r="P17" s="253">
        <f t="shared" si="10"/>
        <v>1.4248704663212436E-2</v>
      </c>
      <c r="Q17" s="253">
        <f t="shared" si="10"/>
        <v>2.0509633312616533E-2</v>
      </c>
    </row>
    <row r="18" spans="1:17">
      <c r="B18" s="219" t="s">
        <v>75</v>
      </c>
      <c r="C18" s="262">
        <f>h26_h28死亡数!AX17</f>
        <v>11</v>
      </c>
      <c r="D18" s="263">
        <f t="shared" si="4"/>
        <v>3.6666666666666665</v>
      </c>
      <c r="E18" s="264">
        <f>h27国調人口!AX17</f>
        <v>819</v>
      </c>
      <c r="F18" s="221">
        <f t="shared" si="0"/>
        <v>4.4770044770044764E-3</v>
      </c>
      <c r="G18" s="221">
        <f t="shared" si="6"/>
        <v>2.2137250955926741E-2</v>
      </c>
      <c r="H18" s="220">
        <f t="shared" si="5"/>
        <v>90421.494749137797</v>
      </c>
      <c r="I18" s="220">
        <f t="shared" si="1"/>
        <v>2001.6833210716723</v>
      </c>
      <c r="J18" s="222">
        <f t="shared" si="7"/>
        <v>447103.26544300979</v>
      </c>
      <c r="K18" s="222">
        <f t="shared" si="2"/>
        <v>2153563.7330387193</v>
      </c>
      <c r="L18" s="589">
        <f t="shared" si="3"/>
        <v>23.816944621558076</v>
      </c>
      <c r="N18" s="418" t="s">
        <v>160</v>
      </c>
      <c r="O18" s="253">
        <f t="shared" si="10"/>
        <v>5.1509769094138541E-2</v>
      </c>
      <c r="P18" s="253">
        <f t="shared" si="10"/>
        <v>2.4806201550387597E-2</v>
      </c>
      <c r="Q18" s="253">
        <f t="shared" si="10"/>
        <v>3.7251655629139076E-2</v>
      </c>
    </row>
    <row r="19" spans="1:17">
      <c r="B19" s="219" t="s">
        <v>76</v>
      </c>
      <c r="C19" s="262">
        <f>h26_h28死亡数!AX18</f>
        <v>27</v>
      </c>
      <c r="D19" s="263">
        <f t="shared" si="4"/>
        <v>9</v>
      </c>
      <c r="E19" s="264">
        <f>h27国調人口!AX18</f>
        <v>837</v>
      </c>
      <c r="F19" s="221">
        <f t="shared" si="0"/>
        <v>1.0752688172043012E-2</v>
      </c>
      <c r="G19" s="221">
        <f t="shared" si="6"/>
        <v>5.2356020942408384E-2</v>
      </c>
      <c r="H19" s="220">
        <f t="shared" si="5"/>
        <v>88419.811428066125</v>
      </c>
      <c r="I19" s="220">
        <f t="shared" si="1"/>
        <v>4629.3094988516386</v>
      </c>
      <c r="J19" s="222">
        <f t="shared" si="7"/>
        <v>430525.78339320153</v>
      </c>
      <c r="K19" s="222">
        <f t="shared" si="2"/>
        <v>1706460.4675957095</v>
      </c>
      <c r="L19" s="589">
        <f t="shared" si="3"/>
        <v>19.299526203853073</v>
      </c>
      <c r="N19" s="418" t="s">
        <v>1022</v>
      </c>
      <c r="O19" s="253">
        <f t="shared" si="10"/>
        <v>0.39803921568627448</v>
      </c>
      <c r="P19" s="253">
        <f t="shared" si="10"/>
        <v>5.0295857988165681E-2</v>
      </c>
      <c r="Q19" s="253">
        <f t="shared" si="10"/>
        <v>0.19983136593591905</v>
      </c>
    </row>
    <row r="20" spans="1:17">
      <c r="B20" s="219" t="s">
        <v>77</v>
      </c>
      <c r="C20" s="262">
        <f>h26_h28死亡数!AX19</f>
        <v>42</v>
      </c>
      <c r="D20" s="263">
        <f t="shared" si="4"/>
        <v>14</v>
      </c>
      <c r="E20" s="264">
        <f>h27国調人口!AX19</f>
        <v>563</v>
      </c>
      <c r="F20" s="221">
        <f t="shared" si="0"/>
        <v>2.4866785079928951E-2</v>
      </c>
      <c r="G20" s="221">
        <f t="shared" si="6"/>
        <v>0.11705685618729096</v>
      </c>
      <c r="H20" s="220">
        <f t="shared" si="5"/>
        <v>83790.501929214486</v>
      </c>
      <c r="I20" s="220">
        <f t="shared" si="1"/>
        <v>9808.2527341889945</v>
      </c>
      <c r="J20" s="222">
        <f t="shared" si="7"/>
        <v>394431.87781059998</v>
      </c>
      <c r="K20" s="222">
        <f t="shared" si="2"/>
        <v>1275934.6842025081</v>
      </c>
      <c r="L20" s="589">
        <f t="shared" si="3"/>
        <v>15.227676822850482</v>
      </c>
      <c r="N20" s="418" t="s">
        <v>1023</v>
      </c>
      <c r="O20" s="253">
        <f t="shared" si="10"/>
        <v>0.31383577052868389</v>
      </c>
      <c r="P20" s="253">
        <f t="shared" si="10"/>
        <v>0.31301939058171746</v>
      </c>
      <c r="Q20" s="253">
        <f t="shared" si="10"/>
        <v>0.31328878990348924</v>
      </c>
    </row>
    <row r="21" spans="1:17">
      <c r="B21" s="219" t="s">
        <v>78</v>
      </c>
      <c r="C21" s="262">
        <f>h26_h28死亡数!AX20</f>
        <v>49</v>
      </c>
      <c r="D21" s="263">
        <f t="shared" si="4"/>
        <v>16.333333333333332</v>
      </c>
      <c r="E21" s="264">
        <f>h27国調人口!AX20</f>
        <v>510</v>
      </c>
      <c r="F21" s="221">
        <f t="shared" si="0"/>
        <v>3.202614379084967E-2</v>
      </c>
      <c r="G21" s="221">
        <f t="shared" si="6"/>
        <v>0.14826021180030258</v>
      </c>
      <c r="H21" s="220">
        <f t="shared" si="5"/>
        <v>73982.249195025492</v>
      </c>
      <c r="I21" s="220">
        <f t="shared" si="1"/>
        <v>10968.623935117241</v>
      </c>
      <c r="J21" s="222">
        <f t="shared" si="7"/>
        <v>342489.68613733433</v>
      </c>
      <c r="K21" s="222">
        <f t="shared" si="2"/>
        <v>881502.80639190809</v>
      </c>
      <c r="L21" s="589">
        <f t="shared" si="3"/>
        <v>11.915058219819297</v>
      </c>
      <c r="N21" s="418" t="s">
        <v>62</v>
      </c>
      <c r="O21" s="253">
        <f>O14/O7</f>
        <v>0.19042515183994282</v>
      </c>
      <c r="P21" s="253">
        <f>P14/P7</f>
        <v>0.16059517701385326</v>
      </c>
      <c r="Q21" s="253">
        <f>Q14/Q7</f>
        <v>0.17306256532775871</v>
      </c>
    </row>
    <row r="22" spans="1:17">
      <c r="B22" s="219" t="s">
        <v>79</v>
      </c>
      <c r="C22" s="262">
        <f>h26_h28死亡数!AX21</f>
        <v>121</v>
      </c>
      <c r="D22" s="263">
        <f t="shared" si="4"/>
        <v>40.333333333333336</v>
      </c>
      <c r="E22" s="264">
        <f>h27国調人口!AX21</f>
        <v>479</v>
      </c>
      <c r="F22" s="221">
        <f t="shared" si="0"/>
        <v>8.420320111343077E-2</v>
      </c>
      <c r="G22" s="221">
        <f t="shared" si="6"/>
        <v>0.34780109226789313</v>
      </c>
      <c r="H22" s="220">
        <f t="shared" si="5"/>
        <v>63013.625259908251</v>
      </c>
      <c r="I22" s="220">
        <f t="shared" si="1"/>
        <v>21916.207693155789</v>
      </c>
      <c r="J22" s="222">
        <f t="shared" si="7"/>
        <v>260277.60706665175</v>
      </c>
      <c r="K22" s="222">
        <f t="shared" si="2"/>
        <v>539013.12025457376</v>
      </c>
      <c r="L22" s="589">
        <f t="shared" si="3"/>
        <v>8.5539138246901523</v>
      </c>
      <c r="N22" s="479" t="s">
        <v>163</v>
      </c>
      <c r="O22" s="479"/>
      <c r="P22" s="479"/>
      <c r="Q22" s="479"/>
    </row>
    <row r="23" spans="1:17">
      <c r="B23" s="219" t="s">
        <v>80</v>
      </c>
      <c r="C23" s="262">
        <f>h26_h28死亡数!AX22</f>
        <v>105</v>
      </c>
      <c r="D23" s="263">
        <f t="shared" si="4"/>
        <v>35</v>
      </c>
      <c r="E23" s="264">
        <f>h27国調人口!AX22</f>
        <v>279</v>
      </c>
      <c r="F23" s="221">
        <f t="shared" si="0"/>
        <v>0.12544802867383512</v>
      </c>
      <c r="G23" s="221">
        <f t="shared" si="6"/>
        <v>0.47748976807639831</v>
      </c>
      <c r="H23" s="220">
        <f t="shared" si="5"/>
        <v>41097.417566752461</v>
      </c>
      <c r="I23" s="220">
        <f t="shared" si="1"/>
        <v>19623.596382487529</v>
      </c>
      <c r="J23" s="222">
        <f t="shared" si="7"/>
        <v>156428.09687754349</v>
      </c>
      <c r="K23" s="222">
        <f t="shared" si="2"/>
        <v>278735.51318792201</v>
      </c>
      <c r="L23" s="589">
        <f t="shared" si="3"/>
        <v>6.7823121181564749</v>
      </c>
      <c r="N23" s="418" t="s">
        <v>158</v>
      </c>
      <c r="O23" s="237" t="s">
        <v>122</v>
      </c>
      <c r="P23" s="237" t="s">
        <v>123</v>
      </c>
      <c r="Q23" s="237" t="s">
        <v>62</v>
      </c>
    </row>
    <row r="24" spans="1:17">
      <c r="B24" s="219" t="s">
        <v>100</v>
      </c>
      <c r="C24" s="262">
        <f>h26_h28死亡数!AX23</f>
        <v>69</v>
      </c>
      <c r="D24" s="263">
        <f t="shared" si="4"/>
        <v>23</v>
      </c>
      <c r="E24" s="264">
        <f>h27国調人口!AX23</f>
        <v>131</v>
      </c>
      <c r="F24" s="221">
        <f t="shared" si="0"/>
        <v>0.17557251908396945</v>
      </c>
      <c r="G24" s="221">
        <f t="shared" si="6"/>
        <v>0.61007957559681691</v>
      </c>
      <c r="H24" s="220">
        <f t="shared" si="5"/>
        <v>21473.821184264933</v>
      </c>
      <c r="I24" s="220">
        <f t="shared" si="1"/>
        <v>21473.821184264933</v>
      </c>
      <c r="J24" s="222">
        <f>H24/F24</f>
        <v>122307.41631037854</v>
      </c>
      <c r="K24" s="222">
        <f>J24</f>
        <v>122307.41631037854</v>
      </c>
      <c r="L24" s="589">
        <f t="shared" si="3"/>
        <v>5.6956521739130439</v>
      </c>
      <c r="N24" s="418" t="s">
        <v>159</v>
      </c>
      <c r="O24" s="253">
        <f>1-O17</f>
        <v>0.97371565113500602</v>
      </c>
      <c r="P24" s="253">
        <f>1-P17</f>
        <v>0.98575129533678751</v>
      </c>
      <c r="Q24" s="253">
        <f>1-Q17</f>
        <v>0.97949036668738343</v>
      </c>
    </row>
    <row r="25" spans="1:17">
      <c r="B25" s="265" t="s">
        <v>101</v>
      </c>
      <c r="C25" s="266">
        <f>SUM(C5:C24)</f>
        <v>453</v>
      </c>
      <c r="D25" s="266">
        <f>SUM(D5:D24)</f>
        <v>151</v>
      </c>
      <c r="E25" s="266">
        <f>SUM(E5:E24)</f>
        <v>8329</v>
      </c>
      <c r="F25" s="267"/>
      <c r="G25" s="267"/>
      <c r="H25" s="266"/>
      <c r="I25" s="266"/>
      <c r="J25" s="268"/>
      <c r="K25" s="268"/>
      <c r="L25" s="257"/>
      <c r="N25" s="418" t="s">
        <v>160</v>
      </c>
      <c r="O25" s="253">
        <f t="shared" ref="O25:Q27" si="11">1-O18</f>
        <v>0.94849023090586149</v>
      </c>
      <c r="P25" s="253">
        <f t="shared" si="11"/>
        <v>0.9751937984496124</v>
      </c>
      <c r="Q25" s="253">
        <f t="shared" si="11"/>
        <v>0.96274834437086088</v>
      </c>
    </row>
    <row r="26" spans="1:17">
      <c r="A26" s="265"/>
      <c r="B26" s="265"/>
      <c r="C26" s="226"/>
      <c r="D26" s="226"/>
      <c r="E26" s="266"/>
      <c r="F26" s="267"/>
      <c r="G26" s="267"/>
      <c r="H26" s="266"/>
      <c r="I26" s="266"/>
      <c r="J26" s="268"/>
      <c r="K26" s="268"/>
      <c r="L26" s="269"/>
      <c r="N26" s="418" t="s">
        <v>1022</v>
      </c>
      <c r="O26" s="253">
        <f t="shared" si="11"/>
        <v>0.60196078431372557</v>
      </c>
      <c r="P26" s="253">
        <f t="shared" si="11"/>
        <v>0.94970414201183428</v>
      </c>
      <c r="Q26" s="253">
        <f t="shared" si="11"/>
        <v>0.80016863406408101</v>
      </c>
    </row>
    <row r="27" spans="1:17">
      <c r="A27" s="225" t="s">
        <v>102</v>
      </c>
      <c r="B27" s="225" t="s">
        <v>85</v>
      </c>
      <c r="C27" s="254">
        <f>h26_h28死亡数!AX28</f>
        <v>1</v>
      </c>
      <c r="D27" s="226">
        <f>SUM(C27:C27)/3</f>
        <v>0.33333333333333331</v>
      </c>
      <c r="E27" s="254">
        <f>h27国調人口!AX28</f>
        <v>45</v>
      </c>
      <c r="F27" s="227">
        <f t="shared" ref="F27:F46" si="12">D27/E27</f>
        <v>7.4074074074074068E-3</v>
      </c>
      <c r="G27" s="227">
        <f>D53</f>
        <v>5.9523809523809521E-3</v>
      </c>
      <c r="H27" s="226">
        <v>100000</v>
      </c>
      <c r="I27" s="226">
        <f t="shared" ref="I27:I46" si="13">H27-H28</f>
        <v>595.23809523809177</v>
      </c>
      <c r="J27" s="242">
        <f>H28+I27/2</f>
        <v>99702.380952380947</v>
      </c>
      <c r="K27" s="242">
        <f t="shared" ref="K27:K45" si="14">J27+K28</f>
        <v>8741316.7012874708</v>
      </c>
      <c r="L27" s="587">
        <f t="shared" ref="L27:L46" si="15">K27/H27</f>
        <v>87.413167012874709</v>
      </c>
      <c r="N27" s="418" t="s">
        <v>1023</v>
      </c>
      <c r="O27" s="253">
        <f t="shared" si="11"/>
        <v>0.68616422947131617</v>
      </c>
      <c r="P27" s="253">
        <f t="shared" si="11"/>
        <v>0.68698060941828254</v>
      </c>
      <c r="Q27" s="253">
        <f t="shared" si="11"/>
        <v>0.6867112100965107</v>
      </c>
    </row>
    <row r="28" spans="1:17">
      <c r="A28" s="245"/>
      <c r="B28" s="245" t="s">
        <v>86</v>
      </c>
      <c r="C28" s="255">
        <f>h26_h28死亡数!AX29</f>
        <v>0</v>
      </c>
      <c r="D28" s="250">
        <f t="shared" ref="D28:D46" si="16">SUM(C28:C28)/3</f>
        <v>0</v>
      </c>
      <c r="E28" s="255">
        <f>h27国調人口!AX29</f>
        <v>181</v>
      </c>
      <c r="F28" s="249">
        <f t="shared" si="12"/>
        <v>0</v>
      </c>
      <c r="G28" s="249">
        <f>F28*4/(1+2*F28)</f>
        <v>0</v>
      </c>
      <c r="H28" s="250">
        <f t="shared" ref="H28:H46" si="17">(1-G27)*H27</f>
        <v>99404.761904761908</v>
      </c>
      <c r="I28" s="250">
        <f t="shared" si="13"/>
        <v>0</v>
      </c>
      <c r="J28" s="251">
        <f>(H29+I28/2)*4</f>
        <v>397619.04761904763</v>
      </c>
      <c r="K28" s="251">
        <f t="shared" si="14"/>
        <v>8641614.3203350902</v>
      </c>
      <c r="L28" s="589">
        <f t="shared" si="15"/>
        <v>86.933605138700301</v>
      </c>
      <c r="N28" s="418" t="s">
        <v>62</v>
      </c>
      <c r="O28" s="253">
        <f>1-O21</f>
        <v>0.8095748481600572</v>
      </c>
      <c r="P28" s="253">
        <f>1-P21</f>
        <v>0.83940482298614671</v>
      </c>
      <c r="Q28" s="253">
        <f>1-Q21</f>
        <v>0.82693743467224134</v>
      </c>
    </row>
    <row r="29" spans="1:17">
      <c r="A29" s="245"/>
      <c r="B29" s="245" t="s">
        <v>84</v>
      </c>
      <c r="C29" s="255">
        <f>h26_h28死亡数!AX30</f>
        <v>0</v>
      </c>
      <c r="D29" s="250">
        <f t="shared" si="16"/>
        <v>0</v>
      </c>
      <c r="E29" s="255">
        <f>h27国調人口!AX30</f>
        <v>299</v>
      </c>
      <c r="F29" s="249">
        <f t="shared" si="12"/>
        <v>0</v>
      </c>
      <c r="G29" s="249">
        <f t="shared" ref="G29:G46" si="18">F29*5/(1+2.5*F29)</f>
        <v>0</v>
      </c>
      <c r="H29" s="250">
        <f t="shared" si="17"/>
        <v>99404.761904761908</v>
      </c>
      <c r="I29" s="250">
        <f t="shared" si="13"/>
        <v>0</v>
      </c>
      <c r="J29" s="251">
        <f t="shared" ref="J29:J45" si="19">(H30+I29/2)*5</f>
        <v>497023.80952380953</v>
      </c>
      <c r="K29" s="251">
        <f t="shared" si="14"/>
        <v>8243995.2727160426</v>
      </c>
      <c r="L29" s="589">
        <f t="shared" si="15"/>
        <v>82.933605138700301</v>
      </c>
      <c r="N29" s="219" t="s">
        <v>164</v>
      </c>
    </row>
    <row r="30" spans="1:17">
      <c r="A30" s="245"/>
      <c r="B30" s="245" t="s">
        <v>65</v>
      </c>
      <c r="C30" s="255">
        <f>h26_h28死亡数!AX31</f>
        <v>0</v>
      </c>
      <c r="D30" s="250">
        <f t="shared" si="16"/>
        <v>0</v>
      </c>
      <c r="E30" s="255">
        <f>h27国調人口!AX31</f>
        <v>329</v>
      </c>
      <c r="F30" s="249">
        <f t="shared" si="12"/>
        <v>0</v>
      </c>
      <c r="G30" s="249">
        <f t="shared" si="18"/>
        <v>0</v>
      </c>
      <c r="H30" s="250">
        <f t="shared" si="17"/>
        <v>99404.761904761908</v>
      </c>
      <c r="I30" s="250">
        <f t="shared" si="13"/>
        <v>0</v>
      </c>
      <c r="J30" s="251">
        <f t="shared" si="19"/>
        <v>497023.80952380953</v>
      </c>
      <c r="K30" s="251">
        <f t="shared" si="14"/>
        <v>7746971.4631922329</v>
      </c>
      <c r="L30" s="589">
        <f t="shared" si="15"/>
        <v>77.933605138700301</v>
      </c>
      <c r="N30" s="256" t="s">
        <v>158</v>
      </c>
      <c r="O30" s="237" t="s">
        <v>97</v>
      </c>
      <c r="P30" s="237" t="s">
        <v>98</v>
      </c>
      <c r="Q30" s="219"/>
    </row>
    <row r="31" spans="1:17">
      <c r="A31" s="245"/>
      <c r="B31" s="245" t="s">
        <v>66</v>
      </c>
      <c r="C31" s="255">
        <f>h26_h28死亡数!AX32</f>
        <v>0</v>
      </c>
      <c r="D31" s="250">
        <f t="shared" si="16"/>
        <v>0</v>
      </c>
      <c r="E31" s="255">
        <f>h27国調人口!AX32</f>
        <v>310</v>
      </c>
      <c r="F31" s="249">
        <f t="shared" si="12"/>
        <v>0</v>
      </c>
      <c r="G31" s="249">
        <f t="shared" si="18"/>
        <v>0</v>
      </c>
      <c r="H31" s="250">
        <f t="shared" si="17"/>
        <v>99404.761904761908</v>
      </c>
      <c r="I31" s="250">
        <f t="shared" si="13"/>
        <v>0</v>
      </c>
      <c r="J31" s="251">
        <f t="shared" si="19"/>
        <v>497023.80952380953</v>
      </c>
      <c r="K31" s="251">
        <f t="shared" si="14"/>
        <v>7249947.6536684232</v>
      </c>
      <c r="L31" s="589">
        <f t="shared" si="15"/>
        <v>72.933605138700301</v>
      </c>
      <c r="N31" s="418" t="s">
        <v>159</v>
      </c>
      <c r="O31" s="237">
        <f>J19*O24</f>
        <v>419209.69350711978</v>
      </c>
      <c r="P31" s="237">
        <f>SUM(O31,P32)</f>
        <v>1369341.3587893294</v>
      </c>
      <c r="Q31" s="219"/>
    </row>
    <row r="32" spans="1:17">
      <c r="A32" s="245"/>
      <c r="B32" s="245" t="s">
        <v>67</v>
      </c>
      <c r="C32" s="255">
        <f>h26_h28死亡数!AX33</f>
        <v>0</v>
      </c>
      <c r="D32" s="250">
        <f t="shared" si="16"/>
        <v>0</v>
      </c>
      <c r="E32" s="255">
        <f>h27国調人口!AX33</f>
        <v>247</v>
      </c>
      <c r="F32" s="249">
        <f t="shared" si="12"/>
        <v>0</v>
      </c>
      <c r="G32" s="249">
        <f t="shared" si="18"/>
        <v>0</v>
      </c>
      <c r="H32" s="250">
        <f t="shared" si="17"/>
        <v>99404.761904761908</v>
      </c>
      <c r="I32" s="250">
        <f t="shared" si="13"/>
        <v>0</v>
      </c>
      <c r="J32" s="251">
        <f t="shared" si="19"/>
        <v>497023.80952380953</v>
      </c>
      <c r="K32" s="251">
        <f t="shared" si="14"/>
        <v>6752923.8441446135</v>
      </c>
      <c r="L32" s="589">
        <f t="shared" si="15"/>
        <v>67.933605138700301</v>
      </c>
      <c r="N32" s="418" t="s">
        <v>160</v>
      </c>
      <c r="O32" s="237">
        <f>J20*O25</f>
        <v>374114.78286120854</v>
      </c>
      <c r="P32" s="237">
        <f>SUM(O32,P33)</f>
        <v>950131.66528220952</v>
      </c>
      <c r="Q32" s="219"/>
    </row>
    <row r="33" spans="1:17">
      <c r="A33" s="245"/>
      <c r="B33" s="245" t="s">
        <v>68</v>
      </c>
      <c r="C33" s="255">
        <f>h26_h28死亡数!AX34</f>
        <v>2</v>
      </c>
      <c r="D33" s="250">
        <f t="shared" si="16"/>
        <v>0.66666666666666663</v>
      </c>
      <c r="E33" s="255">
        <f>h27国調人口!AX34</f>
        <v>280</v>
      </c>
      <c r="F33" s="249">
        <f t="shared" si="12"/>
        <v>2.3809523809523807E-3</v>
      </c>
      <c r="G33" s="249">
        <f t="shared" si="18"/>
        <v>1.1834319526627219E-2</v>
      </c>
      <c r="H33" s="250">
        <f t="shared" si="17"/>
        <v>99404.761904761908</v>
      </c>
      <c r="I33" s="250">
        <f t="shared" si="13"/>
        <v>1176.3877148492465</v>
      </c>
      <c r="J33" s="251">
        <f t="shared" si="19"/>
        <v>494082.84023668646</v>
      </c>
      <c r="K33" s="251">
        <f t="shared" si="14"/>
        <v>6255900.0346208038</v>
      </c>
      <c r="L33" s="589">
        <f t="shared" si="15"/>
        <v>62.933605138700301</v>
      </c>
      <c r="N33" s="418" t="s">
        <v>1022</v>
      </c>
      <c r="O33" s="237">
        <f>J21*O26</f>
        <v>206165.36008659148</v>
      </c>
      <c r="P33" s="237">
        <f t="shared" ref="P33:P34" si="20">SUM(O33,P34)</f>
        <v>576016.88242100098</v>
      </c>
      <c r="Q33" s="219"/>
    </row>
    <row r="34" spans="1:17">
      <c r="A34" s="245"/>
      <c r="B34" s="245" t="s">
        <v>69</v>
      </c>
      <c r="C34" s="255">
        <f>h26_h28死亡数!AX35</f>
        <v>0</v>
      </c>
      <c r="D34" s="250">
        <f t="shared" si="16"/>
        <v>0</v>
      </c>
      <c r="E34" s="255">
        <f>h27国調人口!AX35</f>
        <v>318</v>
      </c>
      <c r="F34" s="249">
        <f t="shared" si="12"/>
        <v>0</v>
      </c>
      <c r="G34" s="249">
        <f t="shared" si="18"/>
        <v>0</v>
      </c>
      <c r="H34" s="250">
        <f t="shared" si="17"/>
        <v>98228.374189912662</v>
      </c>
      <c r="I34" s="250">
        <f t="shared" si="13"/>
        <v>0</v>
      </c>
      <c r="J34" s="251">
        <f t="shared" si="19"/>
        <v>491141.87094956334</v>
      </c>
      <c r="K34" s="251">
        <f t="shared" si="14"/>
        <v>5761817.1943841176</v>
      </c>
      <c r="L34" s="589">
        <f t="shared" si="15"/>
        <v>58.657360888864375</v>
      </c>
      <c r="N34" s="418" t="s">
        <v>1023</v>
      </c>
      <c r="O34" s="237">
        <f>SUM(J22:J24)*O27</f>
        <v>369851.52233440947</v>
      </c>
      <c r="P34" s="237">
        <f t="shared" si="20"/>
        <v>369851.52233440947</v>
      </c>
      <c r="Q34" s="219"/>
    </row>
    <row r="35" spans="1:17">
      <c r="A35" s="245"/>
      <c r="B35" s="245" t="s">
        <v>70</v>
      </c>
      <c r="C35" s="255">
        <f>h26_h28死亡数!AX36</f>
        <v>1</v>
      </c>
      <c r="D35" s="250">
        <f t="shared" si="16"/>
        <v>0.33333333333333331</v>
      </c>
      <c r="E35" s="255">
        <f>h27国調人口!AX36</f>
        <v>415</v>
      </c>
      <c r="F35" s="249">
        <f t="shared" si="12"/>
        <v>8.0321285140562242E-4</v>
      </c>
      <c r="G35" s="249">
        <f t="shared" si="18"/>
        <v>4.0080160320641279E-3</v>
      </c>
      <c r="H35" s="250">
        <f t="shared" si="17"/>
        <v>98228.374189912662</v>
      </c>
      <c r="I35" s="250">
        <f t="shared" si="13"/>
        <v>393.70089855676633</v>
      </c>
      <c r="J35" s="251">
        <f t="shared" si="19"/>
        <v>490157.61870317138</v>
      </c>
      <c r="K35" s="251">
        <f t="shared" si="14"/>
        <v>5270675.323434554</v>
      </c>
      <c r="L35" s="589">
        <f t="shared" si="15"/>
        <v>53.657360888864368</v>
      </c>
      <c r="N35" s="219" t="s">
        <v>165</v>
      </c>
      <c r="Q35" s="219"/>
    </row>
    <row r="36" spans="1:17">
      <c r="A36" s="245"/>
      <c r="B36" s="245" t="s">
        <v>71</v>
      </c>
      <c r="C36" s="255">
        <f>h26_h28死亡数!AX37</f>
        <v>1</v>
      </c>
      <c r="D36" s="250">
        <f t="shared" si="16"/>
        <v>0.33333333333333331</v>
      </c>
      <c r="E36" s="255">
        <f>h27国調人口!AX37</f>
        <v>428</v>
      </c>
      <c r="F36" s="249">
        <f t="shared" si="12"/>
        <v>7.7881619937694702E-4</v>
      </c>
      <c r="G36" s="249">
        <f t="shared" si="18"/>
        <v>3.88651379712398E-3</v>
      </c>
      <c r="H36" s="250">
        <f t="shared" si="17"/>
        <v>97834.673291355895</v>
      </c>
      <c r="I36" s="250">
        <f t="shared" si="13"/>
        <v>380.23580758397293</v>
      </c>
      <c r="J36" s="251">
        <f t="shared" si="19"/>
        <v>488222.77693781955</v>
      </c>
      <c r="K36" s="251">
        <f t="shared" si="14"/>
        <v>4780517.7047313824</v>
      </c>
      <c r="L36" s="589">
        <f t="shared" si="15"/>
        <v>48.863225520207891</v>
      </c>
      <c r="N36" s="256" t="s">
        <v>158</v>
      </c>
      <c r="O36" s="237" t="s">
        <v>97</v>
      </c>
      <c r="P36" s="237" t="s">
        <v>98</v>
      </c>
      <c r="Q36" s="219"/>
    </row>
    <row r="37" spans="1:17">
      <c r="A37" s="245"/>
      <c r="B37" s="245" t="s">
        <v>72</v>
      </c>
      <c r="C37" s="255">
        <f>h26_h28死亡数!AX38</f>
        <v>3</v>
      </c>
      <c r="D37" s="250">
        <f t="shared" si="16"/>
        <v>1</v>
      </c>
      <c r="E37" s="255">
        <f>h27国調人口!AX38</f>
        <v>461</v>
      </c>
      <c r="F37" s="249">
        <f t="shared" si="12"/>
        <v>2.1691973969631237E-3</v>
      </c>
      <c r="G37" s="249">
        <f t="shared" si="18"/>
        <v>1.0787486515641856E-2</v>
      </c>
      <c r="H37" s="250">
        <f t="shared" si="17"/>
        <v>97454.437483771922</v>
      </c>
      <c r="I37" s="250">
        <f t="shared" si="13"/>
        <v>1051.2884302456514</v>
      </c>
      <c r="J37" s="251">
        <f t="shared" si="19"/>
        <v>484643.96634324547</v>
      </c>
      <c r="K37" s="251">
        <f t="shared" si="14"/>
        <v>4292294.9277935624</v>
      </c>
      <c r="L37" s="589">
        <f t="shared" si="15"/>
        <v>44.044119884313261</v>
      </c>
      <c r="N37" s="418" t="s">
        <v>159</v>
      </c>
      <c r="O37" s="237">
        <f>J41*P24</f>
        <v>451532.44191215769</v>
      </c>
      <c r="P37" s="237">
        <f>SUM(O37,P38)</f>
        <v>2016206.1328294617</v>
      </c>
      <c r="Q37" s="219"/>
    </row>
    <row r="38" spans="1:17">
      <c r="A38" s="245"/>
      <c r="B38" s="245" t="s">
        <v>73</v>
      </c>
      <c r="C38" s="255">
        <f>h26_h28死亡数!AX39</f>
        <v>3</v>
      </c>
      <c r="D38" s="250">
        <f t="shared" si="16"/>
        <v>1</v>
      </c>
      <c r="E38" s="255">
        <f>h27国調人口!AX39</f>
        <v>555</v>
      </c>
      <c r="F38" s="249">
        <f t="shared" si="12"/>
        <v>1.8018018018018018E-3</v>
      </c>
      <c r="G38" s="249">
        <f t="shared" si="18"/>
        <v>8.9686098654708519E-3</v>
      </c>
      <c r="H38" s="250">
        <f t="shared" si="17"/>
        <v>96403.149053526271</v>
      </c>
      <c r="I38" s="250">
        <f t="shared" si="13"/>
        <v>864.60223366391438</v>
      </c>
      <c r="J38" s="251">
        <f t="shared" si="19"/>
        <v>479854.2396834715</v>
      </c>
      <c r="K38" s="251">
        <f t="shared" si="14"/>
        <v>3807650.9614503169</v>
      </c>
      <c r="L38" s="589">
        <f t="shared" si="15"/>
        <v>39.497163721655824</v>
      </c>
      <c r="N38" s="418" t="s">
        <v>160</v>
      </c>
      <c r="O38" s="237">
        <f>J42*P25</f>
        <v>434412.39663219202</v>
      </c>
      <c r="P38" s="237">
        <f>SUM(O38,P39)</f>
        <v>1564673.690917304</v>
      </c>
      <c r="Q38" s="219"/>
    </row>
    <row r="39" spans="1:17">
      <c r="A39" s="245"/>
      <c r="B39" s="245" t="s">
        <v>74</v>
      </c>
      <c r="C39" s="255">
        <f>h26_h28死亡数!AX40</f>
        <v>5</v>
      </c>
      <c r="D39" s="250">
        <f t="shared" si="16"/>
        <v>1.6666666666666667</v>
      </c>
      <c r="E39" s="255">
        <f>h27国調人口!AX40</f>
        <v>645</v>
      </c>
      <c r="F39" s="249">
        <f t="shared" si="12"/>
        <v>2.5839793281653748E-3</v>
      </c>
      <c r="G39" s="249">
        <f t="shared" si="18"/>
        <v>1.2836970474967907E-2</v>
      </c>
      <c r="H39" s="250">
        <f t="shared" si="17"/>
        <v>95538.546819862357</v>
      </c>
      <c r="I39" s="250">
        <f t="shared" si="13"/>
        <v>1226.4255047479091</v>
      </c>
      <c r="J39" s="251">
        <f t="shared" si="19"/>
        <v>474626.67033744208</v>
      </c>
      <c r="K39" s="251">
        <f t="shared" si="14"/>
        <v>3327796.7217668453</v>
      </c>
      <c r="L39" s="589">
        <f t="shared" si="15"/>
        <v>34.831979682937778</v>
      </c>
      <c r="N39" s="418" t="s">
        <v>1022</v>
      </c>
      <c r="O39" s="237">
        <f>J43*P26</f>
        <v>407586.99307936721</v>
      </c>
      <c r="P39" s="237">
        <f t="shared" ref="P39:P40" si="21">SUM(O39,P40)</f>
        <v>1130261.2942851121</v>
      </c>
    </row>
    <row r="40" spans="1:17">
      <c r="A40" s="245"/>
      <c r="B40" s="245" t="s">
        <v>75</v>
      </c>
      <c r="C40" s="255">
        <f>h26_h28死亡数!AX41</f>
        <v>6</v>
      </c>
      <c r="D40" s="250">
        <f t="shared" si="16"/>
        <v>2</v>
      </c>
      <c r="E40" s="255">
        <f>h27国調人口!AX41</f>
        <v>770</v>
      </c>
      <c r="F40" s="249">
        <f t="shared" si="12"/>
        <v>2.5974025974025974E-3</v>
      </c>
      <c r="G40" s="249">
        <f t="shared" si="18"/>
        <v>1.2903225806451613E-2</v>
      </c>
      <c r="H40" s="250">
        <f t="shared" si="17"/>
        <v>94312.121315114447</v>
      </c>
      <c r="I40" s="250">
        <f t="shared" si="13"/>
        <v>1216.9305976143805</v>
      </c>
      <c r="J40" s="251">
        <f t="shared" si="19"/>
        <v>468518.28008153627</v>
      </c>
      <c r="K40" s="251">
        <f t="shared" si="14"/>
        <v>2853170.0514294035</v>
      </c>
      <c r="L40" s="589">
        <f t="shared" si="15"/>
        <v>30.252421551376504</v>
      </c>
      <c r="N40" s="418" t="s">
        <v>1023</v>
      </c>
      <c r="O40" s="237">
        <f>SUM(J44:J46)*P27</f>
        <v>722674.30120574485</v>
      </c>
      <c r="P40" s="237">
        <f t="shared" si="21"/>
        <v>722674.30120574485</v>
      </c>
    </row>
    <row r="41" spans="1:17">
      <c r="A41" s="245"/>
      <c r="B41" s="245" t="s">
        <v>76</v>
      </c>
      <c r="C41" s="255">
        <f>h26_h28死亡数!AX42</f>
        <v>15</v>
      </c>
      <c r="D41" s="250">
        <f t="shared" si="16"/>
        <v>5</v>
      </c>
      <c r="E41" s="255">
        <f>h27国調人口!AX42</f>
        <v>772</v>
      </c>
      <c r="F41" s="249">
        <f t="shared" si="12"/>
        <v>6.4766839378238338E-3</v>
      </c>
      <c r="G41" s="249">
        <f t="shared" si="18"/>
        <v>3.1867431485022302E-2</v>
      </c>
      <c r="H41" s="250">
        <f t="shared" si="17"/>
        <v>93095.190717500067</v>
      </c>
      <c r="I41" s="250">
        <f t="shared" si="13"/>
        <v>2966.7046117750142</v>
      </c>
      <c r="J41" s="251">
        <f t="shared" si="19"/>
        <v>458059.19205806276</v>
      </c>
      <c r="K41" s="251">
        <f t="shared" si="14"/>
        <v>2384651.7713478673</v>
      </c>
      <c r="L41" s="589">
        <f t="shared" si="15"/>
        <v>25.615198303682078</v>
      </c>
      <c r="N41" s="219" t="s">
        <v>166</v>
      </c>
    </row>
    <row r="42" spans="1:17">
      <c r="A42" s="245"/>
      <c r="B42" s="245" t="s">
        <v>77</v>
      </c>
      <c r="C42" s="255">
        <f>h26_h28死亡数!AX43</f>
        <v>9</v>
      </c>
      <c r="D42" s="250">
        <f t="shared" si="16"/>
        <v>3</v>
      </c>
      <c r="E42" s="255">
        <f>h27国調人口!AX43</f>
        <v>645</v>
      </c>
      <c r="F42" s="249">
        <f t="shared" si="12"/>
        <v>4.6511627906976744E-3</v>
      </c>
      <c r="G42" s="249">
        <f t="shared" si="18"/>
        <v>2.2988505747126436E-2</v>
      </c>
      <c r="H42" s="250">
        <f t="shared" si="17"/>
        <v>90128.486105725053</v>
      </c>
      <c r="I42" s="250">
        <f t="shared" si="13"/>
        <v>2071.9192208212626</v>
      </c>
      <c r="J42" s="251">
        <f t="shared" si="19"/>
        <v>445462.63247657212</v>
      </c>
      <c r="K42" s="251">
        <f t="shared" si="14"/>
        <v>1926592.5792898044</v>
      </c>
      <c r="L42" s="589">
        <f t="shared" si="15"/>
        <v>21.376067240603803</v>
      </c>
      <c r="N42" s="420"/>
      <c r="O42" s="256" t="s">
        <v>122</v>
      </c>
      <c r="P42" s="256" t="s">
        <v>123</v>
      </c>
    </row>
    <row r="43" spans="1:17">
      <c r="A43" s="245"/>
      <c r="B43" s="245" t="s">
        <v>78</v>
      </c>
      <c r="C43" s="255">
        <f>h26_h28死亡数!AX44</f>
        <v>21</v>
      </c>
      <c r="D43" s="250">
        <f t="shared" si="16"/>
        <v>7</v>
      </c>
      <c r="E43" s="255">
        <f>h27国調人口!AX44</f>
        <v>676</v>
      </c>
      <c r="F43" s="249">
        <f t="shared" si="12"/>
        <v>1.0355029585798817E-2</v>
      </c>
      <c r="G43" s="249">
        <f t="shared" si="18"/>
        <v>5.0468637346791641E-2</v>
      </c>
      <c r="H43" s="250">
        <f t="shared" si="17"/>
        <v>88056.56688490379</v>
      </c>
      <c r="I43" s="250">
        <f t="shared" si="13"/>
        <v>4444.0949401177058</v>
      </c>
      <c r="J43" s="251">
        <f t="shared" si="19"/>
        <v>429172.59707422467</v>
      </c>
      <c r="K43" s="251">
        <f t="shared" si="14"/>
        <v>1481129.9468132323</v>
      </c>
      <c r="L43" s="589">
        <f t="shared" si="15"/>
        <v>16.820209999206245</v>
      </c>
      <c r="N43" s="256" t="s">
        <v>167</v>
      </c>
      <c r="O43" s="257">
        <f>L19</f>
        <v>19.299526203853073</v>
      </c>
      <c r="P43" s="257">
        <f>L41</f>
        <v>25.615198303682078</v>
      </c>
      <c r="Q43" s="222" t="s">
        <v>168</v>
      </c>
    </row>
    <row r="44" spans="1:17">
      <c r="A44" s="245"/>
      <c r="B44" s="245" t="s">
        <v>79</v>
      </c>
      <c r="C44" s="255">
        <f>h26_h28死亡数!AX45</f>
        <v>67</v>
      </c>
      <c r="D44" s="250">
        <f t="shared" si="16"/>
        <v>22.333333333333332</v>
      </c>
      <c r="E44" s="255">
        <f>h27国調人口!AX45</f>
        <v>738</v>
      </c>
      <c r="F44" s="249">
        <f t="shared" si="12"/>
        <v>3.026196928635953E-2</v>
      </c>
      <c r="G44" s="249">
        <f t="shared" si="18"/>
        <v>0.14066764644131852</v>
      </c>
      <c r="H44" s="250">
        <f t="shared" si="17"/>
        <v>83612.471944786084</v>
      </c>
      <c r="I44" s="250">
        <f t="shared" si="13"/>
        <v>11761.569641613838</v>
      </c>
      <c r="J44" s="251">
        <f t="shared" si="19"/>
        <v>388658.43561989581</v>
      </c>
      <c r="K44" s="251">
        <f t="shared" si="14"/>
        <v>1051957.3497390077</v>
      </c>
      <c r="L44" s="589">
        <f t="shared" si="15"/>
        <v>12.58134492703042</v>
      </c>
      <c r="N44" s="256" t="s">
        <v>169</v>
      </c>
      <c r="O44" s="258">
        <f>P31/H19</f>
        <v>15.486816095546144</v>
      </c>
      <c r="P44" s="258">
        <f>P37/H41</f>
        <v>21.657468203139462</v>
      </c>
      <c r="Q44" s="222" t="s">
        <v>170</v>
      </c>
    </row>
    <row r="45" spans="1:17">
      <c r="A45" s="245"/>
      <c r="B45" s="245" t="s">
        <v>80</v>
      </c>
      <c r="C45" s="255">
        <f>h26_h28死亡数!AX46</f>
        <v>122</v>
      </c>
      <c r="D45" s="250">
        <f t="shared" si="16"/>
        <v>40.666666666666664</v>
      </c>
      <c r="E45" s="255">
        <f>h27国調人口!AX46</f>
        <v>610</v>
      </c>
      <c r="F45" s="249">
        <f t="shared" si="12"/>
        <v>6.6666666666666666E-2</v>
      </c>
      <c r="G45" s="249">
        <f t="shared" si="18"/>
        <v>0.2857142857142857</v>
      </c>
      <c r="H45" s="250">
        <f t="shared" si="17"/>
        <v>71850.902303172246</v>
      </c>
      <c r="I45" s="250">
        <f t="shared" si="13"/>
        <v>20528.829229477786</v>
      </c>
      <c r="J45" s="251">
        <f t="shared" si="19"/>
        <v>307932.43844216678</v>
      </c>
      <c r="K45" s="251">
        <f t="shared" si="14"/>
        <v>663298.91411911172</v>
      </c>
      <c r="L45" s="589">
        <f t="shared" si="15"/>
        <v>9.2316017316017316</v>
      </c>
      <c r="N45" s="256" t="s">
        <v>171</v>
      </c>
      <c r="O45" s="257">
        <f>O43-O44</f>
        <v>3.8127101083069288</v>
      </c>
      <c r="P45" s="257">
        <f>P43-P44</f>
        <v>3.9577301005426158</v>
      </c>
      <c r="Q45" s="222" t="s">
        <v>172</v>
      </c>
    </row>
    <row r="46" spans="1:17">
      <c r="A46" s="245"/>
      <c r="B46" s="245" t="s">
        <v>100</v>
      </c>
      <c r="C46" s="531">
        <f>h26_h28死亡数!AX47</f>
        <v>198</v>
      </c>
      <c r="D46" s="234">
        <f t="shared" si="16"/>
        <v>66</v>
      </c>
      <c r="E46" s="255">
        <f>h27国調人口!AX47</f>
        <v>457</v>
      </c>
      <c r="F46" s="249">
        <f t="shared" si="12"/>
        <v>0.14442013129102846</v>
      </c>
      <c r="G46" s="249">
        <f t="shared" si="18"/>
        <v>0.53054662379421225</v>
      </c>
      <c r="H46" s="250">
        <f t="shared" si="17"/>
        <v>51322.073073694461</v>
      </c>
      <c r="I46" s="250">
        <f t="shared" si="13"/>
        <v>51322.073073694461</v>
      </c>
      <c r="J46" s="251">
        <f>I46/F46</f>
        <v>355366.47567694495</v>
      </c>
      <c r="K46" s="251">
        <f>J46</f>
        <v>355366.47567694495</v>
      </c>
      <c r="L46" s="589">
        <f t="shared" si="15"/>
        <v>6.9242424242424239</v>
      </c>
      <c r="N46" s="256" t="s">
        <v>173</v>
      </c>
      <c r="O46" s="257">
        <f>L5</f>
        <v>79.813838945415853</v>
      </c>
      <c r="P46" s="257">
        <f>L27</f>
        <v>87.413167012874709</v>
      </c>
      <c r="Q46" s="222" t="s">
        <v>174</v>
      </c>
    </row>
    <row r="47" spans="1:17">
      <c r="A47" s="229"/>
      <c r="B47" s="265" t="s">
        <v>101</v>
      </c>
      <c r="C47" s="234">
        <f>SUM(C27:C46)</f>
        <v>454</v>
      </c>
      <c r="D47" s="234">
        <f>SUM(D27:D46)</f>
        <v>151.33333333333331</v>
      </c>
      <c r="E47" s="266">
        <f>SUM(E27:E46)</f>
        <v>9181</v>
      </c>
      <c r="F47" s="267"/>
      <c r="G47" s="267"/>
      <c r="H47" s="266"/>
      <c r="I47" s="265"/>
      <c r="J47" s="268"/>
      <c r="K47" s="268"/>
      <c r="L47" s="257"/>
      <c r="N47" s="256" t="s">
        <v>175</v>
      </c>
      <c r="O47" s="257">
        <f>O46-O45</f>
        <v>76.001128837108922</v>
      </c>
      <c r="P47" s="257">
        <f>P46-P45</f>
        <v>83.45543691233209</v>
      </c>
      <c r="Q47" s="222" t="s">
        <v>176</v>
      </c>
    </row>
    <row r="50" spans="1:12">
      <c r="C50" s="219" t="s">
        <v>122</v>
      </c>
      <c r="D50" s="219" t="s">
        <v>123</v>
      </c>
      <c r="E50" s="221"/>
      <c r="F50" s="220"/>
      <c r="G50" s="219"/>
      <c r="H50" s="222"/>
      <c r="I50" s="222"/>
      <c r="J50" s="223"/>
      <c r="L50" s="259"/>
    </row>
    <row r="51" spans="1:12">
      <c r="A51" s="219" t="s">
        <v>103</v>
      </c>
      <c r="B51" s="219" t="s">
        <v>1067</v>
      </c>
      <c r="C51" s="220">
        <f>C5</f>
        <v>2</v>
      </c>
      <c r="D51" s="220">
        <f>C27</f>
        <v>1</v>
      </c>
      <c r="E51" s="221"/>
      <c r="F51" s="220"/>
      <c r="G51" s="219"/>
      <c r="H51" s="222"/>
      <c r="I51" s="222"/>
      <c r="J51" s="223"/>
      <c r="L51" s="259"/>
    </row>
    <row r="52" spans="1:12">
      <c r="A52" s="219" t="s">
        <v>104</v>
      </c>
      <c r="B52" s="219" t="s">
        <v>1067</v>
      </c>
      <c r="C52" s="260">
        <f>h26_28出生!F43</f>
        <v>171</v>
      </c>
      <c r="D52" s="260">
        <f>h26_28出生!G43</f>
        <v>168</v>
      </c>
      <c r="E52" s="221"/>
      <c r="F52" s="220"/>
      <c r="G52" s="219"/>
      <c r="H52" s="222"/>
      <c r="I52" s="222"/>
      <c r="J52" s="223"/>
      <c r="L52" s="259"/>
    </row>
    <row r="53" spans="1:12">
      <c r="A53" s="219" t="s">
        <v>105</v>
      </c>
      <c r="C53" s="261">
        <f>C51/C52</f>
        <v>1.1695906432748537E-2</v>
      </c>
      <c r="D53" s="261">
        <f>D51/D52</f>
        <v>5.9523809523809521E-3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144</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h27_29自立率1!BN7</f>
        <v>3368</v>
      </c>
      <c r="P3" s="243">
        <f>h27_29自立率1!BO7</f>
        <v>3415</v>
      </c>
      <c r="Q3" s="244">
        <f>SUM(O3:P3)</f>
        <v>6783</v>
      </c>
    </row>
    <row r="4" spans="1:17">
      <c r="A4" s="229"/>
      <c r="B4" s="229"/>
      <c r="C4" s="230" t="s">
        <v>1063</v>
      </c>
      <c r="D4" s="231" t="s">
        <v>1064</v>
      </c>
      <c r="E4" s="232" t="s">
        <v>410</v>
      </c>
      <c r="F4" s="233"/>
      <c r="G4" s="233"/>
      <c r="H4" s="234"/>
      <c r="I4" s="229"/>
      <c r="J4" s="235" t="s">
        <v>97</v>
      </c>
      <c r="K4" s="235" t="s">
        <v>98</v>
      </c>
      <c r="L4" s="588"/>
      <c r="N4" s="418" t="s">
        <v>160</v>
      </c>
      <c r="O4" s="243">
        <f>h27_29自立率1!BN8</f>
        <v>2470</v>
      </c>
      <c r="P4" s="243">
        <f>h27_29自立率1!BO8</f>
        <v>2885</v>
      </c>
      <c r="Q4" s="244">
        <f>SUM(O4:P4)</f>
        <v>5355</v>
      </c>
    </row>
    <row r="5" spans="1:17">
      <c r="A5" s="219" t="s">
        <v>99</v>
      </c>
      <c r="B5" s="219" t="s">
        <v>85</v>
      </c>
      <c r="C5" s="262">
        <f>h26_h28死亡数!U4</f>
        <v>2</v>
      </c>
      <c r="D5" s="263">
        <f>SUM(C5:C5)/3</f>
        <v>0.66666666666666663</v>
      </c>
      <c r="E5" s="264">
        <f>h27国調人口!U4</f>
        <v>310</v>
      </c>
      <c r="F5" s="221">
        <f t="shared" ref="F5:F24" si="0">D5/E5</f>
        <v>2.1505376344086021E-3</v>
      </c>
      <c r="G5" s="261">
        <f>C53</f>
        <v>6.006006006006006E-3</v>
      </c>
      <c r="H5" s="220">
        <v>100000</v>
      </c>
      <c r="I5" s="220">
        <f t="shared" ref="I5:I24" si="1">H5-H6</f>
        <v>600.60060060059186</v>
      </c>
      <c r="J5" s="222">
        <f>H6+I5/2</f>
        <v>99699.699699699704</v>
      </c>
      <c r="K5" s="222">
        <f t="shared" ref="K5:K23" si="2">J5+K6</f>
        <v>7962313.7195776161</v>
      </c>
      <c r="L5" s="589">
        <f t="shared" ref="L5:L24" si="3">K5/H5</f>
        <v>79.623137195776167</v>
      </c>
      <c r="N5" s="418" t="s">
        <v>1022</v>
      </c>
      <c r="O5" s="243">
        <f>h27_29自立率1!BN9</f>
        <v>2003</v>
      </c>
      <c r="P5" s="243">
        <f>h27_29自立率1!BO9</f>
        <v>2589</v>
      </c>
      <c r="Q5" s="244">
        <f>SUM(O5:P5)</f>
        <v>4592</v>
      </c>
    </row>
    <row r="6" spans="1:17">
      <c r="B6" s="219" t="s">
        <v>86</v>
      </c>
      <c r="C6" s="262">
        <f>h26_h28死亡数!U5</f>
        <v>0</v>
      </c>
      <c r="D6" s="263">
        <f t="shared" ref="D6:D24" si="4">SUM(C6:C6)/3</f>
        <v>0</v>
      </c>
      <c r="E6" s="264">
        <f>h27国調人口!U5</f>
        <v>1324</v>
      </c>
      <c r="F6" s="221">
        <f t="shared" si="0"/>
        <v>0</v>
      </c>
      <c r="G6" s="221">
        <f>F6*4/(1+2*F6)</f>
        <v>0</v>
      </c>
      <c r="H6" s="220">
        <f t="shared" ref="H6:H24" si="5">(1-G5)*H5</f>
        <v>99399.399399399408</v>
      </c>
      <c r="I6" s="220">
        <f t="shared" si="1"/>
        <v>0</v>
      </c>
      <c r="J6" s="222">
        <f>(H7+I6/2)*4</f>
        <v>397597.59759759763</v>
      </c>
      <c r="K6" s="222">
        <f t="shared" si="2"/>
        <v>7862614.0198779162</v>
      </c>
      <c r="L6" s="589">
        <f t="shared" si="3"/>
        <v>79.101222616898667</v>
      </c>
      <c r="N6" s="418" t="s">
        <v>1023</v>
      </c>
      <c r="O6" s="243">
        <f>h27_29自立率1!BN10</f>
        <v>3276</v>
      </c>
      <c r="P6" s="243">
        <f>h27_29自立率1!BO10</f>
        <v>6108</v>
      </c>
      <c r="Q6" s="244">
        <f>SUM(O6:P6)</f>
        <v>9384</v>
      </c>
    </row>
    <row r="7" spans="1:17">
      <c r="B7" s="219" t="s">
        <v>84</v>
      </c>
      <c r="C7" s="262">
        <f>h26_h28死亡数!U6</f>
        <v>2</v>
      </c>
      <c r="D7" s="263">
        <f t="shared" si="4"/>
        <v>0.66666666666666663</v>
      </c>
      <c r="E7" s="264">
        <f>h27国調人口!U6</f>
        <v>1796</v>
      </c>
      <c r="F7" s="221">
        <f t="shared" si="0"/>
        <v>3.7119524870081661E-4</v>
      </c>
      <c r="G7" s="221">
        <f t="shared" ref="G7:G24" si="6">F7*5/(1+2.5*F7)</f>
        <v>1.8542555164101611E-3</v>
      </c>
      <c r="H7" s="220">
        <f t="shared" si="5"/>
        <v>99399.399399399408</v>
      </c>
      <c r="I7" s="220">
        <f t="shared" si="1"/>
        <v>184.31188466418826</v>
      </c>
      <c r="J7" s="222">
        <f t="shared" ref="J7:J23" si="7">(H8+I7/2)*5</f>
        <v>496536.21728533658</v>
      </c>
      <c r="K7" s="222">
        <f t="shared" si="2"/>
        <v>7465016.422280319</v>
      </c>
      <c r="L7" s="589">
        <f t="shared" si="3"/>
        <v>75.101222616898667</v>
      </c>
      <c r="N7" s="418" t="s">
        <v>62</v>
      </c>
      <c r="O7" s="237">
        <f>SUM(O3:O6)</f>
        <v>11117</v>
      </c>
      <c r="P7" s="237">
        <f t="shared" ref="P7:Q7" si="8">SUM(P3:P6)</f>
        <v>14997</v>
      </c>
      <c r="Q7" s="237">
        <f t="shared" si="8"/>
        <v>26114</v>
      </c>
    </row>
    <row r="8" spans="1:17">
      <c r="B8" s="219" t="s">
        <v>65</v>
      </c>
      <c r="C8" s="262">
        <f>h26_h28死亡数!U7</f>
        <v>0</v>
      </c>
      <c r="D8" s="263">
        <f t="shared" si="4"/>
        <v>0</v>
      </c>
      <c r="E8" s="264">
        <f>h27国調人口!U7</f>
        <v>2034</v>
      </c>
      <c r="F8" s="221">
        <f t="shared" si="0"/>
        <v>0</v>
      </c>
      <c r="G8" s="221">
        <f t="shared" si="6"/>
        <v>0</v>
      </c>
      <c r="H8" s="220">
        <f t="shared" si="5"/>
        <v>99215.08751473522</v>
      </c>
      <c r="I8" s="220">
        <f t="shared" si="1"/>
        <v>0</v>
      </c>
      <c r="J8" s="222">
        <f t="shared" si="7"/>
        <v>496075.43757367611</v>
      </c>
      <c r="K8" s="222">
        <f t="shared" si="2"/>
        <v>6968480.2049949821</v>
      </c>
      <c r="L8" s="589">
        <f t="shared" si="3"/>
        <v>70.23609392029249</v>
      </c>
      <c r="N8" s="479" t="s">
        <v>161</v>
      </c>
      <c r="O8" s="479"/>
      <c r="P8" s="479"/>
      <c r="Q8" s="479"/>
    </row>
    <row r="9" spans="1:17">
      <c r="B9" s="219" t="s">
        <v>66</v>
      </c>
      <c r="C9" s="262">
        <f>h26_h28死亡数!U8</f>
        <v>3</v>
      </c>
      <c r="D9" s="263">
        <f t="shared" si="4"/>
        <v>1</v>
      </c>
      <c r="E9" s="264">
        <f>h27国調人口!U8</f>
        <v>1888</v>
      </c>
      <c r="F9" s="221">
        <f t="shared" si="0"/>
        <v>5.2966101694915254E-4</v>
      </c>
      <c r="G9" s="221">
        <f t="shared" si="6"/>
        <v>2.6448029621793175E-3</v>
      </c>
      <c r="H9" s="220">
        <f t="shared" si="5"/>
        <v>99215.08751473522</v>
      </c>
      <c r="I9" s="220">
        <f t="shared" si="1"/>
        <v>262.40435735184292</v>
      </c>
      <c r="J9" s="222">
        <f t="shared" si="7"/>
        <v>495419.42668029643</v>
      </c>
      <c r="K9" s="222">
        <f t="shared" si="2"/>
        <v>6472404.7674213061</v>
      </c>
      <c r="L9" s="589">
        <f t="shared" si="3"/>
        <v>65.23609392029249</v>
      </c>
      <c r="N9" s="418" t="s">
        <v>158</v>
      </c>
      <c r="O9" s="237" t="s">
        <v>122</v>
      </c>
      <c r="P9" s="237" t="s">
        <v>123</v>
      </c>
      <c r="Q9" s="237" t="s">
        <v>62</v>
      </c>
    </row>
    <row r="10" spans="1:17">
      <c r="B10" s="219" t="s">
        <v>67</v>
      </c>
      <c r="C10" s="262">
        <f>h26_h28死亡数!U9</f>
        <v>5</v>
      </c>
      <c r="D10" s="263">
        <f t="shared" si="4"/>
        <v>1.6666666666666667</v>
      </c>
      <c r="E10" s="264">
        <f>h27国調人口!U9</f>
        <v>1159</v>
      </c>
      <c r="F10" s="221">
        <f t="shared" si="0"/>
        <v>1.4380212827149843E-3</v>
      </c>
      <c r="G10" s="221">
        <f t="shared" si="6"/>
        <v>7.164350193437456E-3</v>
      </c>
      <c r="H10" s="220">
        <f t="shared" si="5"/>
        <v>98952.683157383377</v>
      </c>
      <c r="I10" s="220">
        <f t="shared" si="1"/>
        <v>708.93167471974448</v>
      </c>
      <c r="J10" s="222">
        <f t="shared" si="7"/>
        <v>492991.08660011756</v>
      </c>
      <c r="K10" s="222">
        <f t="shared" si="2"/>
        <v>5976985.3407410095</v>
      </c>
      <c r="L10" s="589">
        <f t="shared" si="3"/>
        <v>60.402458528938183</v>
      </c>
      <c r="N10" s="418" t="s">
        <v>159</v>
      </c>
      <c r="O10" s="243">
        <f>h27_29自立率1!BN21</f>
        <v>60</v>
      </c>
      <c r="P10" s="243">
        <f>h27_29自立率1!BO21</f>
        <v>29</v>
      </c>
      <c r="Q10" s="244">
        <f>SUM(O10:P10)</f>
        <v>89</v>
      </c>
    </row>
    <row r="11" spans="1:17">
      <c r="B11" s="219" t="s">
        <v>68</v>
      </c>
      <c r="C11" s="262">
        <f>h26_h28死亡数!U10</f>
        <v>4</v>
      </c>
      <c r="D11" s="263">
        <f t="shared" si="4"/>
        <v>1.3333333333333333</v>
      </c>
      <c r="E11" s="264">
        <f>h27国調人口!U10</f>
        <v>1710</v>
      </c>
      <c r="F11" s="221">
        <f t="shared" si="0"/>
        <v>7.7972709551656918E-4</v>
      </c>
      <c r="G11" s="221">
        <f t="shared" si="6"/>
        <v>3.8910505836575872E-3</v>
      </c>
      <c r="H11" s="220">
        <f t="shared" si="5"/>
        <v>98243.751482663632</v>
      </c>
      <c r="I11" s="220">
        <f t="shared" si="1"/>
        <v>382.27140654732648</v>
      </c>
      <c r="J11" s="222">
        <f t="shared" si="7"/>
        <v>490263.07889694988</v>
      </c>
      <c r="K11" s="222">
        <f t="shared" si="2"/>
        <v>5483994.2541408921</v>
      </c>
      <c r="L11" s="589">
        <f t="shared" si="3"/>
        <v>55.820285477480091</v>
      </c>
      <c r="N11" s="418" t="s">
        <v>160</v>
      </c>
      <c r="O11" s="243">
        <f>h27_29自立率1!BN22</f>
        <v>99</v>
      </c>
      <c r="P11" s="243">
        <f>h27_29自立率1!BO22</f>
        <v>59</v>
      </c>
      <c r="Q11" s="244">
        <f>SUM(O11:P11)</f>
        <v>158</v>
      </c>
    </row>
    <row r="12" spans="1:17">
      <c r="B12" s="219" t="s">
        <v>69</v>
      </c>
      <c r="C12" s="262">
        <f>h26_h28死亡数!U11</f>
        <v>7</v>
      </c>
      <c r="D12" s="263">
        <f t="shared" si="4"/>
        <v>2.3333333333333335</v>
      </c>
      <c r="E12" s="264">
        <f>h27国調人口!U11</f>
        <v>2076</v>
      </c>
      <c r="F12" s="221">
        <f t="shared" si="0"/>
        <v>1.1239563262684651E-3</v>
      </c>
      <c r="G12" s="221">
        <f t="shared" si="6"/>
        <v>5.6040349051316961E-3</v>
      </c>
      <c r="H12" s="220">
        <f t="shared" si="5"/>
        <v>97861.480076116306</v>
      </c>
      <c r="I12" s="220">
        <f t="shared" si="1"/>
        <v>548.41915021440946</v>
      </c>
      <c r="J12" s="222">
        <f t="shared" si="7"/>
        <v>487936.35250504548</v>
      </c>
      <c r="K12" s="222">
        <f t="shared" si="2"/>
        <v>4993731.1752439421</v>
      </c>
      <c r="L12" s="589">
        <f t="shared" si="3"/>
        <v>51.028567842626494</v>
      </c>
      <c r="N12" s="418" t="s">
        <v>1022</v>
      </c>
      <c r="O12" s="243">
        <f>h27_29自立率1!BN23</f>
        <v>503</v>
      </c>
      <c r="P12" s="243">
        <f>h27_29自立率1!BO23</f>
        <v>126</v>
      </c>
      <c r="Q12" s="244">
        <f>SUM(O12:P12)</f>
        <v>629</v>
      </c>
    </row>
    <row r="13" spans="1:17">
      <c r="B13" s="219" t="s">
        <v>70</v>
      </c>
      <c r="C13" s="262">
        <f>h26_h28死亡数!U12</f>
        <v>2</v>
      </c>
      <c r="D13" s="263">
        <f t="shared" si="4"/>
        <v>0.66666666666666663</v>
      </c>
      <c r="E13" s="264">
        <f>h27国調人口!U12</f>
        <v>2392</v>
      </c>
      <c r="F13" s="221">
        <f t="shared" si="0"/>
        <v>2.7870680044593088E-4</v>
      </c>
      <c r="G13" s="221">
        <f t="shared" si="6"/>
        <v>1.392563709789723E-3</v>
      </c>
      <c r="H13" s="220">
        <f t="shared" si="5"/>
        <v>97313.060925901897</v>
      </c>
      <c r="I13" s="220">
        <f t="shared" si="1"/>
        <v>135.51463713396515</v>
      </c>
      <c r="J13" s="222">
        <f t="shared" si="7"/>
        <v>486226.51803667453</v>
      </c>
      <c r="K13" s="222">
        <f t="shared" si="2"/>
        <v>4505794.8227388961</v>
      </c>
      <c r="L13" s="589">
        <f t="shared" si="3"/>
        <v>46.302056269402428</v>
      </c>
      <c r="N13" s="418" t="s">
        <v>1023</v>
      </c>
      <c r="O13" s="243">
        <f>h27_29自立率1!BN24</f>
        <v>1123</v>
      </c>
      <c r="P13" s="243">
        <f>h27_29自立率1!BO24</f>
        <v>1473</v>
      </c>
      <c r="Q13" s="244">
        <f>SUM(O13:P13)</f>
        <v>2596</v>
      </c>
    </row>
    <row r="14" spans="1:17">
      <c r="B14" s="219" t="s">
        <v>71</v>
      </c>
      <c r="C14" s="262">
        <f>h26_h28死亡数!U13</f>
        <v>13</v>
      </c>
      <c r="D14" s="263">
        <f t="shared" si="4"/>
        <v>4.333333333333333</v>
      </c>
      <c r="E14" s="264">
        <f>h27国調人口!U13</f>
        <v>2888</v>
      </c>
      <c r="F14" s="221">
        <f t="shared" si="0"/>
        <v>1.5004616805170822E-3</v>
      </c>
      <c r="G14" s="221">
        <f t="shared" si="6"/>
        <v>7.4742712585522909E-3</v>
      </c>
      <c r="H14" s="220">
        <f t="shared" si="5"/>
        <v>97177.546288767931</v>
      </c>
      <c r="I14" s="220">
        <f t="shared" si="1"/>
        <v>726.33134120276372</v>
      </c>
      <c r="J14" s="222">
        <f t="shared" si="7"/>
        <v>484071.90309083275</v>
      </c>
      <c r="K14" s="222">
        <f t="shared" si="2"/>
        <v>4019568.3047022214</v>
      </c>
      <c r="L14" s="589">
        <f t="shared" si="3"/>
        <v>41.363138484253078</v>
      </c>
      <c r="N14" s="418" t="s">
        <v>62</v>
      </c>
      <c r="O14" s="237">
        <f>SUM(O10:O13)</f>
        <v>1785</v>
      </c>
      <c r="P14" s="237">
        <f t="shared" ref="P14:Q14" si="9">SUM(P10:P13)</f>
        <v>1687</v>
      </c>
      <c r="Q14" s="237">
        <f t="shared" si="9"/>
        <v>3472</v>
      </c>
    </row>
    <row r="15" spans="1:17">
      <c r="B15" s="219" t="s">
        <v>72</v>
      </c>
      <c r="C15" s="262">
        <f>h26_h28死亡数!U14</f>
        <v>13</v>
      </c>
      <c r="D15" s="263">
        <f t="shared" si="4"/>
        <v>4.333333333333333</v>
      </c>
      <c r="E15" s="264">
        <f>h27国調人口!U14</f>
        <v>2503</v>
      </c>
      <c r="F15" s="221">
        <f t="shared" si="0"/>
        <v>1.7312558263417232E-3</v>
      </c>
      <c r="G15" s="221">
        <f t="shared" si="6"/>
        <v>8.6189750049724852E-3</v>
      </c>
      <c r="H15" s="220">
        <f t="shared" si="5"/>
        <v>96451.214947565168</v>
      </c>
      <c r="I15" s="220">
        <f t="shared" si="1"/>
        <v>831.31061083228269</v>
      </c>
      <c r="J15" s="222">
        <f t="shared" si="7"/>
        <v>480177.7982107451</v>
      </c>
      <c r="K15" s="222">
        <f t="shared" si="2"/>
        <v>3535496.4016113887</v>
      </c>
      <c r="L15" s="589">
        <f t="shared" si="3"/>
        <v>36.65579955144608</v>
      </c>
      <c r="N15" s="479" t="s">
        <v>162</v>
      </c>
      <c r="O15" s="479"/>
      <c r="P15" s="479"/>
      <c r="Q15" s="479"/>
    </row>
    <row r="16" spans="1:17">
      <c r="B16" s="219" t="s">
        <v>73</v>
      </c>
      <c r="C16" s="262">
        <f>h26_h28死亡数!U15</f>
        <v>28</v>
      </c>
      <c r="D16" s="263">
        <f t="shared" si="4"/>
        <v>9.3333333333333339</v>
      </c>
      <c r="E16" s="264">
        <f>h27国調人口!U15</f>
        <v>2492</v>
      </c>
      <c r="F16" s="221">
        <f t="shared" si="0"/>
        <v>3.7453183520599251E-3</v>
      </c>
      <c r="G16" s="221">
        <f t="shared" si="6"/>
        <v>1.8552875695732839E-2</v>
      </c>
      <c r="H16" s="220">
        <f t="shared" si="5"/>
        <v>95619.904336732885</v>
      </c>
      <c r="I16" s="220">
        <f t="shared" si="1"/>
        <v>1774.0241991972725</v>
      </c>
      <c r="J16" s="222">
        <f t="shared" si="7"/>
        <v>473664.46118567127</v>
      </c>
      <c r="K16" s="222">
        <f t="shared" si="2"/>
        <v>3055318.6034006434</v>
      </c>
      <c r="L16" s="589">
        <f t="shared" si="3"/>
        <v>31.952746915967442</v>
      </c>
      <c r="N16" s="418" t="s">
        <v>158</v>
      </c>
      <c r="O16" s="237" t="s">
        <v>122</v>
      </c>
      <c r="P16" s="237" t="s">
        <v>123</v>
      </c>
      <c r="Q16" s="237" t="s">
        <v>62</v>
      </c>
    </row>
    <row r="17" spans="1:17">
      <c r="B17" s="219" t="s">
        <v>74</v>
      </c>
      <c r="C17" s="262">
        <f>h26_h28死亡数!U16</f>
        <v>53</v>
      </c>
      <c r="D17" s="263">
        <f t="shared" si="4"/>
        <v>17.666666666666668</v>
      </c>
      <c r="E17" s="264">
        <f>h27国調人口!U16</f>
        <v>2779</v>
      </c>
      <c r="F17" s="221">
        <f t="shared" si="0"/>
        <v>6.3572028307544689E-3</v>
      </c>
      <c r="G17" s="221">
        <f t="shared" si="6"/>
        <v>3.1288741956431908E-2</v>
      </c>
      <c r="H17" s="220">
        <f t="shared" si="5"/>
        <v>93845.880137535612</v>
      </c>
      <c r="I17" s="220">
        <f t="shared" si="1"/>
        <v>2936.3195272975863</v>
      </c>
      <c r="J17" s="222">
        <f t="shared" si="7"/>
        <v>461888.60186943406</v>
      </c>
      <c r="K17" s="222">
        <f t="shared" si="2"/>
        <v>2581654.1422149721</v>
      </c>
      <c r="L17" s="589">
        <f t="shared" si="3"/>
        <v>27.509509617592535</v>
      </c>
      <c r="N17" s="418" t="s">
        <v>159</v>
      </c>
      <c r="O17" s="253">
        <f t="shared" ref="O17:Q20" si="10">O10/O3</f>
        <v>1.7814726840855107E-2</v>
      </c>
      <c r="P17" s="253">
        <f t="shared" si="10"/>
        <v>8.4919472913616394E-3</v>
      </c>
      <c r="Q17" s="253">
        <f t="shared" si="10"/>
        <v>1.3121037888839747E-2</v>
      </c>
    </row>
    <row r="18" spans="1:17">
      <c r="B18" s="219" t="s">
        <v>75</v>
      </c>
      <c r="C18" s="262">
        <f>h26_h28死亡数!U17</f>
        <v>100</v>
      </c>
      <c r="D18" s="263">
        <f t="shared" si="4"/>
        <v>33.333333333333336</v>
      </c>
      <c r="E18" s="264">
        <f>h27国調人口!U17</f>
        <v>3026</v>
      </c>
      <c r="F18" s="221">
        <f t="shared" si="0"/>
        <v>1.1015642211940957E-2</v>
      </c>
      <c r="G18" s="221">
        <f t="shared" si="6"/>
        <v>5.3602058319039456E-2</v>
      </c>
      <c r="H18" s="220">
        <f t="shared" si="5"/>
        <v>90909.560610238026</v>
      </c>
      <c r="I18" s="220">
        <f t="shared" si="1"/>
        <v>4872.9395695882267</v>
      </c>
      <c r="J18" s="222">
        <f t="shared" si="7"/>
        <v>442365.45412721956</v>
      </c>
      <c r="K18" s="222">
        <f t="shared" si="2"/>
        <v>2119765.5403455379</v>
      </c>
      <c r="L18" s="589">
        <f t="shared" si="3"/>
        <v>23.317300470010355</v>
      </c>
      <c r="N18" s="418" t="s">
        <v>160</v>
      </c>
      <c r="O18" s="253">
        <f t="shared" si="10"/>
        <v>4.0080971659919029E-2</v>
      </c>
      <c r="P18" s="253">
        <f t="shared" si="10"/>
        <v>2.0450606585788563E-2</v>
      </c>
      <c r="Q18" s="253">
        <f t="shared" si="10"/>
        <v>2.9505135387488328E-2</v>
      </c>
    </row>
    <row r="19" spans="1:17">
      <c r="B19" s="219" t="s">
        <v>76</v>
      </c>
      <c r="C19" s="262">
        <f>h26_h28死亡数!U18</f>
        <v>139</v>
      </c>
      <c r="D19" s="263">
        <f t="shared" si="4"/>
        <v>46.333333333333336</v>
      </c>
      <c r="E19" s="264">
        <f>h27国調人口!U18</f>
        <v>3368</v>
      </c>
      <c r="F19" s="221">
        <f t="shared" si="0"/>
        <v>1.3756927949326999E-2</v>
      </c>
      <c r="G19" s="221">
        <f t="shared" si="6"/>
        <v>6.649763191886332E-2</v>
      </c>
      <c r="H19" s="220">
        <f t="shared" si="5"/>
        <v>86036.621040649799</v>
      </c>
      <c r="I19" s="220">
        <f t="shared" si="1"/>
        <v>5721.2315575038519</v>
      </c>
      <c r="J19" s="222">
        <f t="shared" si="7"/>
        <v>415880.02630948933</v>
      </c>
      <c r="K19" s="222">
        <f t="shared" si="2"/>
        <v>1677400.0862183184</v>
      </c>
      <c r="L19" s="589">
        <f t="shared" si="3"/>
        <v>19.496350111492589</v>
      </c>
      <c r="N19" s="418" t="s">
        <v>1022</v>
      </c>
      <c r="O19" s="253">
        <f t="shared" si="10"/>
        <v>0.25112331502745883</v>
      </c>
      <c r="P19" s="253">
        <f t="shared" si="10"/>
        <v>4.8667439165701043E-2</v>
      </c>
      <c r="Q19" s="253">
        <f t="shared" si="10"/>
        <v>0.13697735191637631</v>
      </c>
    </row>
    <row r="20" spans="1:17">
      <c r="B20" s="219" t="s">
        <v>77</v>
      </c>
      <c r="C20" s="262">
        <f>h26_h28死亡数!U19</f>
        <v>145</v>
      </c>
      <c r="D20" s="263">
        <f t="shared" si="4"/>
        <v>48.333333333333336</v>
      </c>
      <c r="E20" s="264">
        <f>h27国調人口!U19</f>
        <v>2470</v>
      </c>
      <c r="F20" s="221">
        <f t="shared" si="0"/>
        <v>1.9568151147098516E-2</v>
      </c>
      <c r="G20" s="221">
        <f t="shared" si="6"/>
        <v>9.3277581215825037E-2</v>
      </c>
      <c r="H20" s="220">
        <f t="shared" si="5"/>
        <v>80315.389483145947</v>
      </c>
      <c r="I20" s="220">
        <f t="shared" si="1"/>
        <v>7491.625265394774</v>
      </c>
      <c r="J20" s="222">
        <f t="shared" si="7"/>
        <v>382847.8842522428</v>
      </c>
      <c r="K20" s="222">
        <f t="shared" si="2"/>
        <v>1261520.0599088292</v>
      </c>
      <c r="L20" s="589">
        <f t="shared" si="3"/>
        <v>15.707077660048665</v>
      </c>
      <c r="N20" s="418" t="s">
        <v>1023</v>
      </c>
      <c r="O20" s="253">
        <f t="shared" si="10"/>
        <v>0.3427960927960928</v>
      </c>
      <c r="P20" s="253">
        <f t="shared" si="10"/>
        <v>0.24115913555992141</v>
      </c>
      <c r="Q20" s="253">
        <f t="shared" si="10"/>
        <v>0.27664109121909636</v>
      </c>
    </row>
    <row r="21" spans="1:17">
      <c r="B21" s="219" t="s">
        <v>78</v>
      </c>
      <c r="C21" s="262">
        <f>h26_h28死亡数!U20</f>
        <v>227</v>
      </c>
      <c r="D21" s="263">
        <f t="shared" si="4"/>
        <v>75.666666666666671</v>
      </c>
      <c r="E21" s="264">
        <f>h27国調人口!U20</f>
        <v>2003</v>
      </c>
      <c r="F21" s="221">
        <f t="shared" si="0"/>
        <v>3.7776668330837079E-2</v>
      </c>
      <c r="G21" s="221">
        <f t="shared" si="6"/>
        <v>0.17258420132289212</v>
      </c>
      <c r="H21" s="220">
        <f t="shared" si="5"/>
        <v>72823.764217751173</v>
      </c>
      <c r="I21" s="220">
        <f t="shared" si="1"/>
        <v>12568.231184847195</v>
      </c>
      <c r="J21" s="222">
        <f t="shared" si="7"/>
        <v>332698.24312663788</v>
      </c>
      <c r="K21" s="222">
        <f t="shared" si="2"/>
        <v>878672.17565658642</v>
      </c>
      <c r="L21" s="589">
        <f t="shared" si="3"/>
        <v>12.06573410609837</v>
      </c>
      <c r="N21" s="418" t="s">
        <v>62</v>
      </c>
      <c r="O21" s="253">
        <f>O14/O7</f>
        <v>0.16056490060268058</v>
      </c>
      <c r="P21" s="253">
        <f>P14/P7</f>
        <v>0.11248916449956659</v>
      </c>
      <c r="Q21" s="253">
        <f>Q14/Q7</f>
        <v>0.13295550279543539</v>
      </c>
    </row>
    <row r="22" spans="1:17">
      <c r="B22" s="219" t="s">
        <v>79</v>
      </c>
      <c r="C22" s="262">
        <f>h26_h28死亡数!U21</f>
        <v>339</v>
      </c>
      <c r="D22" s="263">
        <f t="shared" si="4"/>
        <v>113</v>
      </c>
      <c r="E22" s="264">
        <f>h27国調人口!U21</f>
        <v>1735</v>
      </c>
      <c r="F22" s="221">
        <f t="shared" si="0"/>
        <v>6.512968299711816E-2</v>
      </c>
      <c r="G22" s="221">
        <f t="shared" si="6"/>
        <v>0.28004956629491951</v>
      </c>
      <c r="H22" s="220">
        <f t="shared" si="5"/>
        <v>60255.533032903979</v>
      </c>
      <c r="I22" s="220">
        <f t="shared" si="1"/>
        <v>16874.535892733955</v>
      </c>
      <c r="J22" s="222">
        <f t="shared" si="7"/>
        <v>259091.325432685</v>
      </c>
      <c r="K22" s="222">
        <f t="shared" si="2"/>
        <v>545973.93252994854</v>
      </c>
      <c r="L22" s="589">
        <f t="shared" si="3"/>
        <v>9.0609758979612103</v>
      </c>
      <c r="N22" s="479" t="s">
        <v>163</v>
      </c>
      <c r="O22" s="479"/>
      <c r="P22" s="479"/>
      <c r="Q22" s="479"/>
    </row>
    <row r="23" spans="1:17">
      <c r="B23" s="219" t="s">
        <v>80</v>
      </c>
      <c r="C23" s="262">
        <f>h26_h28死亡数!U22</f>
        <v>355</v>
      </c>
      <c r="D23" s="263">
        <f t="shared" si="4"/>
        <v>118.33333333333333</v>
      </c>
      <c r="E23" s="264">
        <f>h27国調人口!U22</f>
        <v>1098</v>
      </c>
      <c r="F23" s="221">
        <f t="shared" si="0"/>
        <v>0.10777170613236187</v>
      </c>
      <c r="G23" s="221">
        <f t="shared" si="6"/>
        <v>0.4244888198015066</v>
      </c>
      <c r="H23" s="220">
        <f t="shared" si="5"/>
        <v>43380.997140170024</v>
      </c>
      <c r="I23" s="220">
        <f t="shared" si="1"/>
        <v>18414.748277843308</v>
      </c>
      <c r="J23" s="222">
        <f t="shared" si="7"/>
        <v>170868.11500624186</v>
      </c>
      <c r="K23" s="222">
        <f t="shared" si="2"/>
        <v>286882.60709726356</v>
      </c>
      <c r="L23" s="589">
        <f t="shared" si="3"/>
        <v>6.6130938892507709</v>
      </c>
      <c r="N23" s="418" t="s">
        <v>158</v>
      </c>
      <c r="O23" s="237" t="s">
        <v>122</v>
      </c>
      <c r="P23" s="237" t="s">
        <v>123</v>
      </c>
      <c r="Q23" s="237" t="s">
        <v>62</v>
      </c>
    </row>
    <row r="24" spans="1:17">
      <c r="B24" s="219" t="s">
        <v>100</v>
      </c>
      <c r="C24" s="262">
        <f>h26_h28死亡数!U23</f>
        <v>286</v>
      </c>
      <c r="D24" s="263">
        <f t="shared" si="4"/>
        <v>95.333333333333329</v>
      </c>
      <c r="E24" s="264">
        <f>h27国調人口!U23</f>
        <v>443</v>
      </c>
      <c r="F24" s="221">
        <f t="shared" si="0"/>
        <v>0.21519939804364183</v>
      </c>
      <c r="G24" s="221">
        <f t="shared" si="6"/>
        <v>0.69960861056751467</v>
      </c>
      <c r="H24" s="220">
        <f t="shared" si="5"/>
        <v>24966.248862326716</v>
      </c>
      <c r="I24" s="220">
        <f t="shared" si="1"/>
        <v>24966.248862326716</v>
      </c>
      <c r="J24" s="222">
        <f>H24/F24</f>
        <v>116014.4920910217</v>
      </c>
      <c r="K24" s="222">
        <f>J24</f>
        <v>116014.4920910217</v>
      </c>
      <c r="L24" s="589">
        <f t="shared" si="3"/>
        <v>4.6468531468531467</v>
      </c>
      <c r="N24" s="418" t="s">
        <v>159</v>
      </c>
      <c r="O24" s="253">
        <f>1-O17</f>
        <v>0.98218527315914494</v>
      </c>
      <c r="P24" s="253">
        <f>1-P17</f>
        <v>0.9915080527086384</v>
      </c>
      <c r="Q24" s="253">
        <f>1-Q17</f>
        <v>0.98687896211116022</v>
      </c>
    </row>
    <row r="25" spans="1:17">
      <c r="B25" s="265" t="s">
        <v>101</v>
      </c>
      <c r="C25" s="266">
        <f>SUM(C5:C24)</f>
        <v>1723</v>
      </c>
      <c r="D25" s="266">
        <f>SUM(D5:D24)</f>
        <v>574.33333333333337</v>
      </c>
      <c r="E25" s="266">
        <f>SUM(E5:E24)</f>
        <v>39494</v>
      </c>
      <c r="F25" s="267"/>
      <c r="G25" s="267"/>
      <c r="H25" s="266"/>
      <c r="I25" s="266"/>
      <c r="J25" s="268"/>
      <c r="K25" s="268"/>
      <c r="L25" s="257"/>
      <c r="N25" s="418" t="s">
        <v>160</v>
      </c>
      <c r="O25" s="253">
        <f t="shared" ref="O25:Q27" si="11">1-O18</f>
        <v>0.95991902834008092</v>
      </c>
      <c r="P25" s="253">
        <f t="shared" si="11"/>
        <v>0.97954939341421143</v>
      </c>
      <c r="Q25" s="253">
        <f t="shared" si="11"/>
        <v>0.97049486461251167</v>
      </c>
    </row>
    <row r="26" spans="1:17">
      <c r="A26" s="265"/>
      <c r="B26" s="265"/>
      <c r="C26" s="226"/>
      <c r="D26" s="226"/>
      <c r="E26" s="266"/>
      <c r="F26" s="267"/>
      <c r="G26" s="267"/>
      <c r="H26" s="266"/>
      <c r="I26" s="266"/>
      <c r="J26" s="268"/>
      <c r="K26" s="268"/>
      <c r="L26" s="269"/>
      <c r="N26" s="418" t="s">
        <v>1022</v>
      </c>
      <c r="O26" s="253">
        <f t="shared" si="11"/>
        <v>0.74887668497254123</v>
      </c>
      <c r="P26" s="253">
        <f t="shared" si="11"/>
        <v>0.95133256083429896</v>
      </c>
      <c r="Q26" s="253">
        <f t="shared" si="11"/>
        <v>0.86302264808362372</v>
      </c>
    </row>
    <row r="27" spans="1:17">
      <c r="A27" s="225" t="s">
        <v>102</v>
      </c>
      <c r="B27" s="225" t="s">
        <v>85</v>
      </c>
      <c r="C27" s="254">
        <f>h26_h28死亡数!U28</f>
        <v>1</v>
      </c>
      <c r="D27" s="226">
        <f>SUM(C27:C27)/3</f>
        <v>0.33333333333333331</v>
      </c>
      <c r="E27" s="254">
        <f>h27国調人口!U28</f>
        <v>254</v>
      </c>
      <c r="F27" s="227">
        <f t="shared" ref="F27:F46" si="12">D27/E27</f>
        <v>1.3123359580052493E-3</v>
      </c>
      <c r="G27" s="227">
        <f>D53</f>
        <v>3.3112582781456954E-3</v>
      </c>
      <c r="H27" s="226">
        <v>100000</v>
      </c>
      <c r="I27" s="226">
        <f t="shared" ref="I27:I46" si="13">H27-H28</f>
        <v>331.12582781456877</v>
      </c>
      <c r="J27" s="242">
        <f>H28+I27/2</f>
        <v>99834.437086092716</v>
      </c>
      <c r="K27" s="242">
        <f t="shared" ref="K27:K45" si="14">J27+K28</f>
        <v>8715543.345912518</v>
      </c>
      <c r="L27" s="587">
        <f t="shared" ref="L27:L46" si="15">K27/H27</f>
        <v>87.155433459125177</v>
      </c>
      <c r="N27" s="418" t="s">
        <v>1023</v>
      </c>
      <c r="O27" s="253">
        <f t="shared" si="11"/>
        <v>0.6572039072039072</v>
      </c>
      <c r="P27" s="253">
        <f t="shared" si="11"/>
        <v>0.75884086444007859</v>
      </c>
      <c r="Q27" s="253">
        <f t="shared" si="11"/>
        <v>0.72335890878090359</v>
      </c>
    </row>
    <row r="28" spans="1:17">
      <c r="A28" s="245"/>
      <c r="B28" s="245" t="s">
        <v>86</v>
      </c>
      <c r="C28" s="255">
        <f>h26_h28死亡数!U29</f>
        <v>0</v>
      </c>
      <c r="D28" s="250">
        <f t="shared" ref="D28:D46" si="16">SUM(C28:C28)/3</f>
        <v>0</v>
      </c>
      <c r="E28" s="255">
        <f>h27国調人口!U29</f>
        <v>1303</v>
      </c>
      <c r="F28" s="249">
        <f t="shared" si="12"/>
        <v>0</v>
      </c>
      <c r="G28" s="249">
        <f>F28*4/(1+2*F28)</f>
        <v>0</v>
      </c>
      <c r="H28" s="250">
        <f t="shared" ref="H28:H46" si="17">(1-G27)*H27</f>
        <v>99668.874172185431</v>
      </c>
      <c r="I28" s="250">
        <f t="shared" si="13"/>
        <v>0</v>
      </c>
      <c r="J28" s="251">
        <f>(H29+I28/2)*4</f>
        <v>398675.49668874172</v>
      </c>
      <c r="K28" s="251">
        <f t="shared" si="14"/>
        <v>8615708.9088264257</v>
      </c>
      <c r="L28" s="589">
        <f t="shared" si="15"/>
        <v>86.443325264637224</v>
      </c>
      <c r="N28" s="418" t="s">
        <v>62</v>
      </c>
      <c r="O28" s="253">
        <f>1-O21</f>
        <v>0.83943509939731942</v>
      </c>
      <c r="P28" s="253">
        <f>1-P21</f>
        <v>0.88751083550043341</v>
      </c>
      <c r="Q28" s="253">
        <f>1-Q21</f>
        <v>0.86704449720456456</v>
      </c>
    </row>
    <row r="29" spans="1:17">
      <c r="A29" s="245"/>
      <c r="B29" s="245" t="s">
        <v>84</v>
      </c>
      <c r="C29" s="255">
        <f>h26_h28死亡数!U30</f>
        <v>0</v>
      </c>
      <c r="D29" s="250">
        <f t="shared" si="16"/>
        <v>0</v>
      </c>
      <c r="E29" s="255">
        <f>h27国調人口!U30</f>
        <v>1828</v>
      </c>
      <c r="F29" s="249">
        <f t="shared" si="12"/>
        <v>0</v>
      </c>
      <c r="G29" s="249">
        <f t="shared" ref="G29:G46" si="18">F29*5/(1+2.5*F29)</f>
        <v>0</v>
      </c>
      <c r="H29" s="250">
        <f t="shared" si="17"/>
        <v>99668.874172185431</v>
      </c>
      <c r="I29" s="250">
        <f t="shared" si="13"/>
        <v>0</v>
      </c>
      <c r="J29" s="251">
        <f t="shared" ref="J29:J45" si="19">(H30+I29/2)*5</f>
        <v>498344.37086092716</v>
      </c>
      <c r="K29" s="251">
        <f t="shared" si="14"/>
        <v>8217033.4121376844</v>
      </c>
      <c r="L29" s="589">
        <f t="shared" si="15"/>
        <v>82.443325264637238</v>
      </c>
      <c r="N29" s="219" t="s">
        <v>164</v>
      </c>
    </row>
    <row r="30" spans="1:17">
      <c r="A30" s="245"/>
      <c r="B30" s="245" t="s">
        <v>65</v>
      </c>
      <c r="C30" s="255">
        <f>h26_h28死亡数!U31</f>
        <v>0</v>
      </c>
      <c r="D30" s="250">
        <f t="shared" si="16"/>
        <v>0</v>
      </c>
      <c r="E30" s="255">
        <f>h27国調人口!U31</f>
        <v>1797</v>
      </c>
      <c r="F30" s="249">
        <f t="shared" si="12"/>
        <v>0</v>
      </c>
      <c r="G30" s="249">
        <f t="shared" si="18"/>
        <v>0</v>
      </c>
      <c r="H30" s="250">
        <f t="shared" si="17"/>
        <v>99668.874172185431</v>
      </c>
      <c r="I30" s="250">
        <f t="shared" si="13"/>
        <v>0</v>
      </c>
      <c r="J30" s="251">
        <f t="shared" si="19"/>
        <v>498344.37086092716</v>
      </c>
      <c r="K30" s="251">
        <f t="shared" si="14"/>
        <v>7718689.0412767576</v>
      </c>
      <c r="L30" s="589">
        <f t="shared" si="15"/>
        <v>77.443325264637238</v>
      </c>
      <c r="N30" s="256" t="s">
        <v>158</v>
      </c>
      <c r="O30" s="237" t="s">
        <v>97</v>
      </c>
      <c r="P30" s="237" t="s">
        <v>98</v>
      </c>
      <c r="Q30" s="219"/>
    </row>
    <row r="31" spans="1:17">
      <c r="A31" s="245"/>
      <c r="B31" s="245" t="s">
        <v>66</v>
      </c>
      <c r="C31" s="255">
        <f>h26_h28死亡数!U32</f>
        <v>0</v>
      </c>
      <c r="D31" s="250">
        <f t="shared" si="16"/>
        <v>0</v>
      </c>
      <c r="E31" s="255">
        <f>h27国調人口!U32</f>
        <v>1892</v>
      </c>
      <c r="F31" s="249">
        <f t="shared" si="12"/>
        <v>0</v>
      </c>
      <c r="G31" s="249">
        <f t="shared" si="18"/>
        <v>0</v>
      </c>
      <c r="H31" s="250">
        <f t="shared" si="17"/>
        <v>99668.874172185431</v>
      </c>
      <c r="I31" s="250">
        <f t="shared" si="13"/>
        <v>0</v>
      </c>
      <c r="J31" s="251">
        <f t="shared" si="19"/>
        <v>498344.37086092716</v>
      </c>
      <c r="K31" s="251">
        <f t="shared" si="14"/>
        <v>7220344.6704158308</v>
      </c>
      <c r="L31" s="589">
        <f t="shared" si="15"/>
        <v>72.443325264637238</v>
      </c>
      <c r="N31" s="418" t="s">
        <v>159</v>
      </c>
      <c r="O31" s="237">
        <f>J19*O24</f>
        <v>408471.23724221817</v>
      </c>
      <c r="P31" s="237">
        <f>SUM(O31,P32)</f>
        <v>1383940.3653947166</v>
      </c>
      <c r="Q31" s="219"/>
    </row>
    <row r="32" spans="1:17">
      <c r="A32" s="245"/>
      <c r="B32" s="245" t="s">
        <v>67</v>
      </c>
      <c r="C32" s="255">
        <f>h26_h28死亡数!U33</f>
        <v>1</v>
      </c>
      <c r="D32" s="250">
        <f t="shared" si="16"/>
        <v>0.33333333333333331</v>
      </c>
      <c r="E32" s="255">
        <f>h27国調人口!U33</f>
        <v>1208</v>
      </c>
      <c r="F32" s="249">
        <f t="shared" si="12"/>
        <v>2.7593818984547461E-4</v>
      </c>
      <c r="G32" s="249">
        <f t="shared" si="18"/>
        <v>1.3787398317937408E-3</v>
      </c>
      <c r="H32" s="250">
        <f t="shared" si="17"/>
        <v>99668.874172185431</v>
      </c>
      <c r="I32" s="250">
        <f t="shared" si="13"/>
        <v>137.41744681123237</v>
      </c>
      <c r="J32" s="251">
        <f t="shared" si="19"/>
        <v>498000.82724389911</v>
      </c>
      <c r="K32" s="251">
        <f t="shared" si="14"/>
        <v>6722000.299554904</v>
      </c>
      <c r="L32" s="589">
        <f t="shared" si="15"/>
        <v>67.443325264637238</v>
      </c>
      <c r="N32" s="418" t="s">
        <v>160</v>
      </c>
      <c r="O32" s="237">
        <f>J20*O25</f>
        <v>367502.96905346867</v>
      </c>
      <c r="P32" s="237">
        <f>SUM(O32,P33)</f>
        <v>975469.12815249839</v>
      </c>
      <c r="Q32" s="219"/>
    </row>
    <row r="33" spans="1:17">
      <c r="A33" s="245"/>
      <c r="B33" s="245" t="s">
        <v>68</v>
      </c>
      <c r="C33" s="255">
        <f>h26_h28死亡数!U34</f>
        <v>0</v>
      </c>
      <c r="D33" s="250">
        <f t="shared" si="16"/>
        <v>0</v>
      </c>
      <c r="E33" s="255">
        <f>h27国調人口!U34</f>
        <v>1560</v>
      </c>
      <c r="F33" s="249">
        <f t="shared" si="12"/>
        <v>0</v>
      </c>
      <c r="G33" s="249">
        <f t="shared" si="18"/>
        <v>0</v>
      </c>
      <c r="H33" s="250">
        <f t="shared" si="17"/>
        <v>99531.456725374199</v>
      </c>
      <c r="I33" s="250">
        <f t="shared" si="13"/>
        <v>0</v>
      </c>
      <c r="J33" s="251">
        <f t="shared" si="19"/>
        <v>497657.28362687101</v>
      </c>
      <c r="K33" s="251">
        <f t="shared" si="14"/>
        <v>6223999.472311005</v>
      </c>
      <c r="L33" s="589">
        <f t="shared" si="15"/>
        <v>62.532988836727036</v>
      </c>
      <c r="N33" s="418" t="s">
        <v>1022</v>
      </c>
      <c r="O33" s="237">
        <f>J21*O26</f>
        <v>249149.95740886513</v>
      </c>
      <c r="P33" s="237">
        <f t="shared" ref="P33:P34" si="20">SUM(O33,P34)</f>
        <v>607966.15909902973</v>
      </c>
      <c r="Q33" s="219"/>
    </row>
    <row r="34" spans="1:17">
      <c r="A34" s="245"/>
      <c r="B34" s="245" t="s">
        <v>69</v>
      </c>
      <c r="C34" s="255">
        <f>h26_h28死亡数!U35</f>
        <v>2</v>
      </c>
      <c r="D34" s="250">
        <f t="shared" si="16"/>
        <v>0.66666666666666663</v>
      </c>
      <c r="E34" s="255">
        <f>h27国調人口!U35</f>
        <v>1997</v>
      </c>
      <c r="F34" s="249">
        <f t="shared" si="12"/>
        <v>3.3383408446002337E-4</v>
      </c>
      <c r="G34" s="249">
        <f t="shared" si="18"/>
        <v>1.6677785190126753E-3</v>
      </c>
      <c r="H34" s="250">
        <f t="shared" si="17"/>
        <v>99531.456725374199</v>
      </c>
      <c r="I34" s="250">
        <f t="shared" si="13"/>
        <v>165.99642549261625</v>
      </c>
      <c r="J34" s="251">
        <f t="shared" si="19"/>
        <v>497242.29256313946</v>
      </c>
      <c r="K34" s="251">
        <f t="shared" si="14"/>
        <v>5726342.1886841338</v>
      </c>
      <c r="L34" s="589">
        <f t="shared" si="15"/>
        <v>57.532988836727036</v>
      </c>
      <c r="N34" s="418" t="s">
        <v>1023</v>
      </c>
      <c r="O34" s="237">
        <f>SUM(J22:J24)*O27</f>
        <v>358816.20169016457</v>
      </c>
      <c r="P34" s="237">
        <f t="shared" si="20"/>
        <v>358816.20169016457</v>
      </c>
      <c r="Q34" s="219"/>
    </row>
    <row r="35" spans="1:17">
      <c r="A35" s="245"/>
      <c r="B35" s="245" t="s">
        <v>70</v>
      </c>
      <c r="C35" s="255">
        <f>h26_h28死亡数!U36</f>
        <v>9</v>
      </c>
      <c r="D35" s="250">
        <f t="shared" si="16"/>
        <v>3</v>
      </c>
      <c r="E35" s="255">
        <f>h27国調人口!U36</f>
        <v>2220</v>
      </c>
      <c r="F35" s="249">
        <f t="shared" si="12"/>
        <v>1.3513513513513514E-3</v>
      </c>
      <c r="G35" s="249">
        <f t="shared" si="18"/>
        <v>6.7340067340067346E-3</v>
      </c>
      <c r="H35" s="250">
        <f t="shared" si="17"/>
        <v>99365.460299881583</v>
      </c>
      <c r="I35" s="250">
        <f t="shared" si="13"/>
        <v>669.12767878707382</v>
      </c>
      <c r="J35" s="251">
        <f t="shared" si="19"/>
        <v>495154.48230244021</v>
      </c>
      <c r="K35" s="251">
        <f t="shared" si="14"/>
        <v>5229099.8961209944</v>
      </c>
      <c r="L35" s="589">
        <f t="shared" si="15"/>
        <v>52.624925002508405</v>
      </c>
      <c r="N35" s="219" t="s">
        <v>165</v>
      </c>
      <c r="Q35" s="219"/>
    </row>
    <row r="36" spans="1:17">
      <c r="A36" s="245"/>
      <c r="B36" s="245" t="s">
        <v>71</v>
      </c>
      <c r="C36" s="255">
        <f>h26_h28死亡数!U37</f>
        <v>4</v>
      </c>
      <c r="D36" s="250">
        <f t="shared" si="16"/>
        <v>1.3333333333333333</v>
      </c>
      <c r="E36" s="255">
        <f>h27国調人口!U37</f>
        <v>2685</v>
      </c>
      <c r="F36" s="249">
        <f t="shared" si="12"/>
        <v>4.9658597144630666E-4</v>
      </c>
      <c r="G36" s="249">
        <f t="shared" si="18"/>
        <v>2.4798512089274642E-3</v>
      </c>
      <c r="H36" s="250">
        <f t="shared" si="17"/>
        <v>98696.332621094509</v>
      </c>
      <c r="I36" s="250">
        <f t="shared" si="13"/>
        <v>244.7522197671351</v>
      </c>
      <c r="J36" s="251">
        <f t="shared" si="19"/>
        <v>492869.78255605471</v>
      </c>
      <c r="K36" s="251">
        <f t="shared" si="14"/>
        <v>4733945.413818554</v>
      </c>
      <c r="L36" s="589">
        <f t="shared" si="15"/>
        <v>47.964755002525401</v>
      </c>
      <c r="N36" s="256" t="s">
        <v>158</v>
      </c>
      <c r="O36" s="237" t="s">
        <v>97</v>
      </c>
      <c r="P36" s="237" t="s">
        <v>98</v>
      </c>
      <c r="Q36" s="219"/>
    </row>
    <row r="37" spans="1:17">
      <c r="A37" s="245"/>
      <c r="B37" s="245" t="s">
        <v>72</v>
      </c>
      <c r="C37" s="255">
        <f>h26_h28死亡数!U38</f>
        <v>8</v>
      </c>
      <c r="D37" s="250">
        <f t="shared" si="16"/>
        <v>2.6666666666666665</v>
      </c>
      <c r="E37" s="255">
        <f>h27国調人口!U38</f>
        <v>2534</v>
      </c>
      <c r="F37" s="249">
        <f t="shared" si="12"/>
        <v>1.0523546435148644E-3</v>
      </c>
      <c r="G37" s="249">
        <f t="shared" si="18"/>
        <v>5.2479664130149562E-3</v>
      </c>
      <c r="H37" s="250">
        <f t="shared" si="17"/>
        <v>98451.580401327374</v>
      </c>
      <c r="I37" s="250">
        <f t="shared" si="13"/>
        <v>516.67058725441166</v>
      </c>
      <c r="J37" s="251">
        <f t="shared" si="19"/>
        <v>490966.22553850088</v>
      </c>
      <c r="K37" s="251">
        <f t="shared" si="14"/>
        <v>4241075.6312624989</v>
      </c>
      <c r="L37" s="589">
        <f t="shared" si="15"/>
        <v>43.077781118131433</v>
      </c>
      <c r="N37" s="418" t="s">
        <v>159</v>
      </c>
      <c r="O37" s="237">
        <f>J41*P24</f>
        <v>460282.46315774863</v>
      </c>
      <c r="P37" s="237">
        <f>SUM(O37,P38)</f>
        <v>2039182.0016089904</v>
      </c>
      <c r="Q37" s="219"/>
    </row>
    <row r="38" spans="1:17">
      <c r="A38" s="245"/>
      <c r="B38" s="245" t="s">
        <v>73</v>
      </c>
      <c r="C38" s="255">
        <f>h26_h28死亡数!U39</f>
        <v>15</v>
      </c>
      <c r="D38" s="250">
        <f t="shared" si="16"/>
        <v>5</v>
      </c>
      <c r="E38" s="255">
        <f>h27国調人口!U39</f>
        <v>2582</v>
      </c>
      <c r="F38" s="249">
        <f t="shared" si="12"/>
        <v>1.9364833462432224E-3</v>
      </c>
      <c r="G38" s="249">
        <f t="shared" si="18"/>
        <v>9.6357679707072662E-3</v>
      </c>
      <c r="H38" s="250">
        <f t="shared" si="17"/>
        <v>97934.909814072962</v>
      </c>
      <c r="I38" s="250">
        <f t="shared" si="13"/>
        <v>943.67806720055523</v>
      </c>
      <c r="J38" s="251">
        <f t="shared" si="19"/>
        <v>487315.35390236345</v>
      </c>
      <c r="K38" s="251">
        <f t="shared" si="14"/>
        <v>3750109.4057239983</v>
      </c>
      <c r="L38" s="589">
        <f t="shared" si="15"/>
        <v>38.291855405222606</v>
      </c>
      <c r="N38" s="418" t="s">
        <v>160</v>
      </c>
      <c r="O38" s="237">
        <f>J42*P25</f>
        <v>439922.61828949198</v>
      </c>
      <c r="P38" s="237">
        <f>SUM(O38,P39)</f>
        <v>1578899.5384512418</v>
      </c>
      <c r="Q38" s="219"/>
    </row>
    <row r="39" spans="1:17">
      <c r="A39" s="245"/>
      <c r="B39" s="245" t="s">
        <v>74</v>
      </c>
      <c r="C39" s="255">
        <f>h26_h28死亡数!U40</f>
        <v>22</v>
      </c>
      <c r="D39" s="250">
        <f t="shared" si="16"/>
        <v>7.333333333333333</v>
      </c>
      <c r="E39" s="255">
        <f>h27国調人口!U40</f>
        <v>2741</v>
      </c>
      <c r="F39" s="249">
        <f t="shared" si="12"/>
        <v>2.6754225951599172E-3</v>
      </c>
      <c r="G39" s="249">
        <f t="shared" si="18"/>
        <v>1.3288233872916165E-2</v>
      </c>
      <c r="H39" s="250">
        <f t="shared" si="17"/>
        <v>96991.231746872407</v>
      </c>
      <c r="I39" s="250">
        <f t="shared" si="13"/>
        <v>1288.8421710746479</v>
      </c>
      <c r="J39" s="251">
        <f t="shared" si="19"/>
        <v>481734.0533066754</v>
      </c>
      <c r="K39" s="251">
        <f t="shared" si="14"/>
        <v>3262794.0518216346</v>
      </c>
      <c r="L39" s="589">
        <f t="shared" si="15"/>
        <v>33.640092955380446</v>
      </c>
      <c r="N39" s="418" t="s">
        <v>1022</v>
      </c>
      <c r="O39" s="237">
        <f>J43*P26</f>
        <v>403056.06338467478</v>
      </c>
      <c r="P39" s="237">
        <f t="shared" ref="P39:P40" si="21">SUM(O39,P40)</f>
        <v>1138976.9201617497</v>
      </c>
    </row>
    <row r="40" spans="1:17">
      <c r="A40" s="245"/>
      <c r="B40" s="245" t="s">
        <v>75</v>
      </c>
      <c r="C40" s="255">
        <f>h26_h28死亡数!U41</f>
        <v>34</v>
      </c>
      <c r="D40" s="250">
        <f t="shared" si="16"/>
        <v>11.333333333333334</v>
      </c>
      <c r="E40" s="255">
        <f>h27国調人口!U41</f>
        <v>3158</v>
      </c>
      <c r="F40" s="249">
        <f t="shared" si="12"/>
        <v>3.588769263246781E-3</v>
      </c>
      <c r="G40" s="249">
        <f t="shared" si="18"/>
        <v>1.7784287059315833E-2</v>
      </c>
      <c r="H40" s="250">
        <f t="shared" si="17"/>
        <v>95702.389575797759</v>
      </c>
      <c r="I40" s="250">
        <f t="shared" si="13"/>
        <v>1701.9987684784574</v>
      </c>
      <c r="J40" s="251">
        <f t="shared" si="19"/>
        <v>474256.95095779264</v>
      </c>
      <c r="K40" s="251">
        <f t="shared" si="14"/>
        <v>2781059.9985149591</v>
      </c>
      <c r="L40" s="589">
        <f t="shared" si="15"/>
        <v>29.059462473633609</v>
      </c>
      <c r="N40" s="418" t="s">
        <v>1023</v>
      </c>
      <c r="O40" s="237">
        <f>SUM(J44:J46)*P27</f>
        <v>735920.85677707498</v>
      </c>
      <c r="P40" s="237">
        <f t="shared" si="21"/>
        <v>735920.85677707498</v>
      </c>
    </row>
    <row r="41" spans="1:17">
      <c r="A41" s="245"/>
      <c r="B41" s="245" t="s">
        <v>76</v>
      </c>
      <c r="C41" s="255">
        <f>h26_h28死亡数!U42</f>
        <v>51</v>
      </c>
      <c r="D41" s="250">
        <f t="shared" si="16"/>
        <v>17</v>
      </c>
      <c r="E41" s="255">
        <f>h27国調人口!U42</f>
        <v>3415</v>
      </c>
      <c r="F41" s="249">
        <f t="shared" si="12"/>
        <v>4.9780380673499266E-3</v>
      </c>
      <c r="G41" s="249">
        <f t="shared" si="18"/>
        <v>2.4584237165582071E-2</v>
      </c>
      <c r="H41" s="250">
        <f t="shared" si="17"/>
        <v>94000.390807319302</v>
      </c>
      <c r="I41" s="250">
        <f t="shared" si="13"/>
        <v>2310.927901264542</v>
      </c>
      <c r="J41" s="251">
        <f t="shared" si="19"/>
        <v>464224.63428343518</v>
      </c>
      <c r="K41" s="251">
        <f t="shared" si="14"/>
        <v>2306803.0475571663</v>
      </c>
      <c r="L41" s="589">
        <f t="shared" si="15"/>
        <v>24.540355925600558</v>
      </c>
      <c r="N41" s="219" t="s">
        <v>166</v>
      </c>
    </row>
    <row r="42" spans="1:17">
      <c r="A42" s="245"/>
      <c r="B42" s="245" t="s">
        <v>77</v>
      </c>
      <c r="C42" s="255">
        <f>h26_h28死亡数!U43</f>
        <v>72</v>
      </c>
      <c r="D42" s="250">
        <f t="shared" si="16"/>
        <v>24</v>
      </c>
      <c r="E42" s="255">
        <f>h27国調人口!U43</f>
        <v>2885</v>
      </c>
      <c r="F42" s="249">
        <f t="shared" si="12"/>
        <v>8.3188908145580588E-3</v>
      </c>
      <c r="G42" s="249">
        <f t="shared" si="18"/>
        <v>4.0747028862478774E-2</v>
      </c>
      <c r="H42" s="250">
        <f t="shared" si="17"/>
        <v>91689.46290605476</v>
      </c>
      <c r="I42" s="250">
        <f t="shared" si="13"/>
        <v>3736.0731914181815</v>
      </c>
      <c r="J42" s="251">
        <f t="shared" si="19"/>
        <v>449107.13155172835</v>
      </c>
      <c r="K42" s="251">
        <f t="shared" si="14"/>
        <v>1842578.413273731</v>
      </c>
      <c r="L42" s="589">
        <f t="shared" si="15"/>
        <v>20.095857854044159</v>
      </c>
      <c r="N42" s="420"/>
      <c r="O42" s="256" t="s">
        <v>122</v>
      </c>
      <c r="P42" s="256" t="s">
        <v>123</v>
      </c>
    </row>
    <row r="43" spans="1:17">
      <c r="A43" s="245"/>
      <c r="B43" s="245" t="s">
        <v>78</v>
      </c>
      <c r="C43" s="255">
        <f>h26_h28死亡数!U44</f>
        <v>118</v>
      </c>
      <c r="D43" s="250">
        <f t="shared" si="16"/>
        <v>39.333333333333336</v>
      </c>
      <c r="E43" s="255">
        <f>h27国調人口!U44</f>
        <v>2589</v>
      </c>
      <c r="F43" s="249">
        <f t="shared" si="12"/>
        <v>1.5192481009398739E-2</v>
      </c>
      <c r="G43" s="249">
        <f t="shared" si="18"/>
        <v>7.3182833043909698E-2</v>
      </c>
      <c r="H43" s="250">
        <f t="shared" si="17"/>
        <v>87953.389714636578</v>
      </c>
      <c r="I43" s="250">
        <f t="shared" si="13"/>
        <v>6436.6782351321744</v>
      </c>
      <c r="J43" s="251">
        <f t="shared" si="19"/>
        <v>423675.25298535242</v>
      </c>
      <c r="K43" s="251">
        <f t="shared" si="14"/>
        <v>1393471.2817220027</v>
      </c>
      <c r="L43" s="589">
        <f t="shared" si="15"/>
        <v>15.843292523950456</v>
      </c>
      <c r="N43" s="256" t="s">
        <v>167</v>
      </c>
      <c r="O43" s="257">
        <f>L19</f>
        <v>19.496350111492589</v>
      </c>
      <c r="P43" s="257">
        <f>L41</f>
        <v>24.540355925600558</v>
      </c>
      <c r="Q43" s="222" t="s">
        <v>168</v>
      </c>
    </row>
    <row r="44" spans="1:17">
      <c r="A44" s="245"/>
      <c r="B44" s="245" t="s">
        <v>79</v>
      </c>
      <c r="C44" s="255">
        <f>h26_h28死亡数!U45</f>
        <v>274</v>
      </c>
      <c r="D44" s="250">
        <f t="shared" si="16"/>
        <v>91.333333333333329</v>
      </c>
      <c r="E44" s="255">
        <f>h27国調人口!U45</f>
        <v>2654</v>
      </c>
      <c r="F44" s="249">
        <f t="shared" si="12"/>
        <v>3.4413463953780456E-2</v>
      </c>
      <c r="G44" s="249">
        <f t="shared" si="18"/>
        <v>0.15843645194865269</v>
      </c>
      <c r="H44" s="250">
        <f t="shared" si="17"/>
        <v>81516.711479504404</v>
      </c>
      <c r="I44" s="250">
        <f t="shared" si="13"/>
        <v>12915.218541334689</v>
      </c>
      <c r="J44" s="251">
        <f t="shared" si="19"/>
        <v>375295.51104418526</v>
      </c>
      <c r="K44" s="251">
        <f t="shared" si="14"/>
        <v>969796.02873665025</v>
      </c>
      <c r="L44" s="589">
        <f t="shared" si="15"/>
        <v>11.896898330846973</v>
      </c>
      <c r="N44" s="256" t="s">
        <v>169</v>
      </c>
      <c r="O44" s="258">
        <f>P31/H19</f>
        <v>16.085480213603983</v>
      </c>
      <c r="P44" s="258">
        <f>P37/H41</f>
        <v>21.69333535845481</v>
      </c>
      <c r="Q44" s="222" t="s">
        <v>170</v>
      </c>
    </row>
    <row r="45" spans="1:17">
      <c r="A45" s="245"/>
      <c r="B45" s="245" t="s">
        <v>80</v>
      </c>
      <c r="C45" s="255">
        <f>h26_h28死亡数!U46</f>
        <v>377</v>
      </c>
      <c r="D45" s="250">
        <f t="shared" si="16"/>
        <v>125.66666666666667</v>
      </c>
      <c r="E45" s="255">
        <f>h27国調人口!U46</f>
        <v>1977</v>
      </c>
      <c r="F45" s="249">
        <f t="shared" si="12"/>
        <v>6.3564323048389812E-2</v>
      </c>
      <c r="G45" s="249">
        <f t="shared" si="18"/>
        <v>0.27424165272423073</v>
      </c>
      <c r="H45" s="250">
        <f t="shared" si="17"/>
        <v>68601.492938169715</v>
      </c>
      <c r="I45" s="250">
        <f t="shared" si="13"/>
        <v>18813.386802713307</v>
      </c>
      <c r="J45" s="251">
        <f t="shared" si="19"/>
        <v>295973.99768406531</v>
      </c>
      <c r="K45" s="251">
        <f t="shared" si="14"/>
        <v>594500.51769246499</v>
      </c>
      <c r="L45" s="589">
        <f t="shared" si="15"/>
        <v>8.6659997068618644</v>
      </c>
      <c r="N45" s="256" t="s">
        <v>171</v>
      </c>
      <c r="O45" s="257">
        <f>O43-O44</f>
        <v>3.4108698978886061</v>
      </c>
      <c r="P45" s="257">
        <f>P43-P44</f>
        <v>2.8470205671457478</v>
      </c>
      <c r="Q45" s="222" t="s">
        <v>172</v>
      </c>
    </row>
    <row r="46" spans="1:17">
      <c r="A46" s="245"/>
      <c r="B46" s="245" t="s">
        <v>100</v>
      </c>
      <c r="C46" s="531">
        <f>h26_h28死亡数!U47</f>
        <v>739</v>
      </c>
      <c r="D46" s="234">
        <f t="shared" si="16"/>
        <v>246.33333333333334</v>
      </c>
      <c r="E46" s="255">
        <f>h27国調人口!U47</f>
        <v>1477</v>
      </c>
      <c r="F46" s="249">
        <f t="shared" si="12"/>
        <v>0.16677950801173549</v>
      </c>
      <c r="G46" s="249">
        <f t="shared" si="18"/>
        <v>0.58851636537389507</v>
      </c>
      <c r="H46" s="250">
        <f t="shared" si="17"/>
        <v>49788.106135456408</v>
      </c>
      <c r="I46" s="250">
        <f t="shared" si="13"/>
        <v>49788.106135456408</v>
      </c>
      <c r="J46" s="251">
        <f>I46/F46</f>
        <v>298526.52000839968</v>
      </c>
      <c r="K46" s="251">
        <f>J46</f>
        <v>298526.52000839968</v>
      </c>
      <c r="L46" s="589">
        <f t="shared" si="15"/>
        <v>5.995940460081191</v>
      </c>
      <c r="N46" s="256" t="s">
        <v>173</v>
      </c>
      <c r="O46" s="257">
        <f>L5</f>
        <v>79.623137195776167</v>
      </c>
      <c r="P46" s="257">
        <f>L27</f>
        <v>87.155433459125177</v>
      </c>
      <c r="Q46" s="222" t="s">
        <v>174</v>
      </c>
    </row>
    <row r="47" spans="1:17">
      <c r="A47" s="229"/>
      <c r="B47" s="265" t="s">
        <v>101</v>
      </c>
      <c r="C47" s="234">
        <f>SUM(C27:C46)</f>
        <v>1727</v>
      </c>
      <c r="D47" s="234">
        <f>SUM(D27:D46)</f>
        <v>575.66666666666674</v>
      </c>
      <c r="E47" s="266">
        <f>SUM(E27:E46)</f>
        <v>42756</v>
      </c>
      <c r="F47" s="267"/>
      <c r="G47" s="267"/>
      <c r="H47" s="266"/>
      <c r="I47" s="265"/>
      <c r="J47" s="268"/>
      <c r="K47" s="268"/>
      <c r="L47" s="257"/>
      <c r="N47" s="256" t="s">
        <v>175</v>
      </c>
      <c r="O47" s="257">
        <f>O46-O45</f>
        <v>76.212267297887564</v>
      </c>
      <c r="P47" s="257">
        <f>P46-P45</f>
        <v>84.30841289197943</v>
      </c>
      <c r="Q47" s="222" t="s">
        <v>176</v>
      </c>
    </row>
    <row r="50" spans="1:12">
      <c r="C50" s="219" t="s">
        <v>122</v>
      </c>
      <c r="D50" s="219" t="s">
        <v>123</v>
      </c>
      <c r="E50" s="221"/>
      <c r="F50" s="220"/>
      <c r="G50" s="219"/>
      <c r="H50" s="222"/>
      <c r="I50" s="222"/>
      <c r="J50" s="223"/>
      <c r="L50" s="259"/>
    </row>
    <row r="51" spans="1:12">
      <c r="A51" s="219" t="s">
        <v>103</v>
      </c>
      <c r="B51" s="219" t="s">
        <v>1067</v>
      </c>
      <c r="C51" s="220">
        <f>C5</f>
        <v>2</v>
      </c>
      <c r="D51" s="220">
        <f>C27</f>
        <v>1</v>
      </c>
      <c r="E51" s="221"/>
      <c r="F51" s="220"/>
      <c r="G51" s="219"/>
      <c r="H51" s="222"/>
      <c r="I51" s="222"/>
      <c r="J51" s="223"/>
      <c r="L51" s="259"/>
    </row>
    <row r="52" spans="1:12">
      <c r="A52" s="219" t="s">
        <v>104</v>
      </c>
      <c r="B52" s="219" t="s">
        <v>1067</v>
      </c>
      <c r="C52" s="260">
        <f>h26_28出生!F44</f>
        <v>333</v>
      </c>
      <c r="D52" s="260">
        <f>h26_28出生!G44</f>
        <v>302</v>
      </c>
      <c r="E52" s="221"/>
      <c r="F52" s="220"/>
      <c r="G52" s="219"/>
      <c r="H52" s="222"/>
      <c r="I52" s="222"/>
      <c r="J52" s="223"/>
      <c r="L52" s="259"/>
    </row>
    <row r="53" spans="1:12">
      <c r="A53" s="219" t="s">
        <v>105</v>
      </c>
      <c r="C53" s="261">
        <f>C51/C52</f>
        <v>6.006006006006006E-3</v>
      </c>
      <c r="D53" s="261">
        <f>D51/D52</f>
        <v>3.3112582781456954E-3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145</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h27_29自立率1!BP7</f>
        <v>1065</v>
      </c>
      <c r="P3" s="243">
        <f>h27_29自立率1!BQ7</f>
        <v>1057</v>
      </c>
      <c r="Q3" s="244">
        <f>SUM(O3:P3)</f>
        <v>2122</v>
      </c>
    </row>
    <row r="4" spans="1:17">
      <c r="A4" s="229"/>
      <c r="B4" s="229"/>
      <c r="C4" s="230" t="s">
        <v>1063</v>
      </c>
      <c r="D4" s="231" t="s">
        <v>1064</v>
      </c>
      <c r="E4" s="232" t="s">
        <v>410</v>
      </c>
      <c r="F4" s="233"/>
      <c r="G4" s="233"/>
      <c r="H4" s="234"/>
      <c r="I4" s="229"/>
      <c r="J4" s="235" t="s">
        <v>97</v>
      </c>
      <c r="K4" s="235" t="s">
        <v>98</v>
      </c>
      <c r="L4" s="588"/>
      <c r="N4" s="418" t="s">
        <v>160</v>
      </c>
      <c r="O4" s="243">
        <f>h27_29自立率1!BP8</f>
        <v>863</v>
      </c>
      <c r="P4" s="243">
        <f>h27_29自立率1!BQ8</f>
        <v>868</v>
      </c>
      <c r="Q4" s="244">
        <f>SUM(O4:P4)</f>
        <v>1731</v>
      </c>
    </row>
    <row r="5" spans="1:17">
      <c r="A5" s="219" t="s">
        <v>99</v>
      </c>
      <c r="B5" s="219" t="s">
        <v>85</v>
      </c>
      <c r="C5" s="262">
        <f>h26_h28死亡数!AG4</f>
        <v>1</v>
      </c>
      <c r="D5" s="263">
        <f>SUM(C5:C5)/3</f>
        <v>0.33333333333333331</v>
      </c>
      <c r="E5" s="264">
        <f>h27国調人口!AG4</f>
        <v>81</v>
      </c>
      <c r="F5" s="221">
        <f t="shared" ref="F5:F24" si="0">D5/E5</f>
        <v>4.1152263374485592E-3</v>
      </c>
      <c r="G5" s="261">
        <f>C53</f>
        <v>2.257336343115124E-3</v>
      </c>
      <c r="H5" s="220">
        <v>100000</v>
      </c>
      <c r="I5" s="220">
        <f t="shared" ref="I5:I24" si="1">H5-H6</f>
        <v>225.7336343115021</v>
      </c>
      <c r="J5" s="222">
        <f>H6+I5/2</f>
        <v>99887.133182844249</v>
      </c>
      <c r="K5" s="222">
        <f t="shared" ref="K5:K23" si="2">J5+K6</f>
        <v>8044819.7671295488</v>
      </c>
      <c r="L5" s="589">
        <f t="shared" ref="L5:L24" si="3">K5/H5</f>
        <v>80.448197671295489</v>
      </c>
      <c r="N5" s="418" t="s">
        <v>1022</v>
      </c>
      <c r="O5" s="243">
        <f>h27_29自立率1!BP9</f>
        <v>614</v>
      </c>
      <c r="P5" s="243">
        <f>h27_29自立率1!BQ9</f>
        <v>852</v>
      </c>
      <c r="Q5" s="244">
        <f>SUM(O5:P5)</f>
        <v>1466</v>
      </c>
    </row>
    <row r="6" spans="1:17">
      <c r="B6" s="219" t="s">
        <v>86</v>
      </c>
      <c r="C6" s="262">
        <f>h26_h28死亡数!AG5</f>
        <v>0</v>
      </c>
      <c r="D6" s="263">
        <f t="shared" ref="D6:D24" si="4">SUM(C6:C6)/3</f>
        <v>0</v>
      </c>
      <c r="E6" s="264">
        <f>h27国調人口!AG5</f>
        <v>344</v>
      </c>
      <c r="F6" s="221">
        <f t="shared" si="0"/>
        <v>0</v>
      </c>
      <c r="G6" s="221">
        <f>F6*4/(1+2*F6)</f>
        <v>0</v>
      </c>
      <c r="H6" s="220">
        <f t="shared" ref="H6:H24" si="5">(1-G5)*H5</f>
        <v>99774.266365688498</v>
      </c>
      <c r="I6" s="220">
        <f t="shared" si="1"/>
        <v>0</v>
      </c>
      <c r="J6" s="222">
        <f>(H7+I6/2)*4</f>
        <v>399097.06546275399</v>
      </c>
      <c r="K6" s="222">
        <f t="shared" si="2"/>
        <v>7944932.6339467047</v>
      </c>
      <c r="L6" s="589">
        <f t="shared" si="3"/>
        <v>79.629075946569898</v>
      </c>
      <c r="N6" s="418" t="s">
        <v>1023</v>
      </c>
      <c r="O6" s="243">
        <f>h27_29自立率1!BP10</f>
        <v>1232</v>
      </c>
      <c r="P6" s="243">
        <f>h27_29自立率1!BQ10</f>
        <v>2247</v>
      </c>
      <c r="Q6" s="244">
        <f>SUM(O6:P6)</f>
        <v>3479</v>
      </c>
    </row>
    <row r="7" spans="1:17">
      <c r="B7" s="219" t="s">
        <v>84</v>
      </c>
      <c r="C7" s="262">
        <f>h26_h28死亡数!AG6</f>
        <v>0</v>
      </c>
      <c r="D7" s="263">
        <f t="shared" si="4"/>
        <v>0</v>
      </c>
      <c r="E7" s="264">
        <f>h27国調人口!AG6</f>
        <v>491</v>
      </c>
      <c r="F7" s="221">
        <f t="shared" si="0"/>
        <v>0</v>
      </c>
      <c r="G7" s="221">
        <f t="shared" ref="G7:G24" si="6">F7*5/(1+2.5*F7)</f>
        <v>0</v>
      </c>
      <c r="H7" s="220">
        <f t="shared" si="5"/>
        <v>99774.266365688498</v>
      </c>
      <c r="I7" s="220">
        <f t="shared" si="1"/>
        <v>0</v>
      </c>
      <c r="J7" s="222">
        <f t="shared" ref="J7:J23" si="7">(H8+I7/2)*5</f>
        <v>498871.33182844252</v>
      </c>
      <c r="K7" s="222">
        <f t="shared" si="2"/>
        <v>7545835.5684839506</v>
      </c>
      <c r="L7" s="589">
        <f t="shared" si="3"/>
        <v>75.629075946569898</v>
      </c>
      <c r="N7" s="418" t="s">
        <v>62</v>
      </c>
      <c r="O7" s="237">
        <f>SUM(O3:O6)</f>
        <v>3774</v>
      </c>
      <c r="P7" s="237">
        <f t="shared" ref="P7:Q7" si="8">SUM(P3:P6)</f>
        <v>5024</v>
      </c>
      <c r="Q7" s="237">
        <f t="shared" si="8"/>
        <v>8798</v>
      </c>
    </row>
    <row r="8" spans="1:17">
      <c r="B8" s="219" t="s">
        <v>65</v>
      </c>
      <c r="C8" s="262">
        <f>h26_h28死亡数!AG7</f>
        <v>0</v>
      </c>
      <c r="D8" s="263">
        <f t="shared" si="4"/>
        <v>0</v>
      </c>
      <c r="E8" s="264">
        <f>h27国調人口!AG7</f>
        <v>562</v>
      </c>
      <c r="F8" s="221">
        <f t="shared" si="0"/>
        <v>0</v>
      </c>
      <c r="G8" s="221">
        <f t="shared" si="6"/>
        <v>0</v>
      </c>
      <c r="H8" s="220">
        <f t="shared" si="5"/>
        <v>99774.266365688498</v>
      </c>
      <c r="I8" s="220">
        <f t="shared" si="1"/>
        <v>0</v>
      </c>
      <c r="J8" s="222">
        <f t="shared" si="7"/>
        <v>498871.33182844252</v>
      </c>
      <c r="K8" s="222">
        <f t="shared" si="2"/>
        <v>7046964.2366555082</v>
      </c>
      <c r="L8" s="589">
        <f t="shared" si="3"/>
        <v>70.629075946569898</v>
      </c>
      <c r="N8" s="479" t="s">
        <v>161</v>
      </c>
      <c r="O8" s="479"/>
      <c r="P8" s="479"/>
      <c r="Q8" s="479"/>
    </row>
    <row r="9" spans="1:17">
      <c r="B9" s="219" t="s">
        <v>66</v>
      </c>
      <c r="C9" s="262">
        <f>h26_h28死亡数!AG8</f>
        <v>0</v>
      </c>
      <c r="D9" s="263">
        <f t="shared" si="4"/>
        <v>0</v>
      </c>
      <c r="E9" s="264">
        <f>h27国調人口!AG8</f>
        <v>526</v>
      </c>
      <c r="F9" s="221">
        <f t="shared" si="0"/>
        <v>0</v>
      </c>
      <c r="G9" s="221">
        <f t="shared" si="6"/>
        <v>0</v>
      </c>
      <c r="H9" s="220">
        <f t="shared" si="5"/>
        <v>99774.266365688498</v>
      </c>
      <c r="I9" s="220">
        <f t="shared" si="1"/>
        <v>0</v>
      </c>
      <c r="J9" s="222">
        <f t="shared" si="7"/>
        <v>498871.33182844252</v>
      </c>
      <c r="K9" s="222">
        <f t="shared" si="2"/>
        <v>6548092.9048270658</v>
      </c>
      <c r="L9" s="589">
        <f t="shared" si="3"/>
        <v>65.629075946569913</v>
      </c>
      <c r="N9" s="418" t="s">
        <v>158</v>
      </c>
      <c r="O9" s="237" t="s">
        <v>122</v>
      </c>
      <c r="P9" s="237" t="s">
        <v>123</v>
      </c>
      <c r="Q9" s="237" t="s">
        <v>62</v>
      </c>
    </row>
    <row r="10" spans="1:17">
      <c r="B10" s="219" t="s">
        <v>67</v>
      </c>
      <c r="C10" s="262">
        <f>h26_h28死亡数!AG9</f>
        <v>2</v>
      </c>
      <c r="D10" s="263">
        <f t="shared" si="4"/>
        <v>0.66666666666666663</v>
      </c>
      <c r="E10" s="264">
        <f>h27国調人口!AG9</f>
        <v>299</v>
      </c>
      <c r="F10" s="221">
        <f t="shared" si="0"/>
        <v>2.229654403567447E-3</v>
      </c>
      <c r="G10" s="221">
        <f t="shared" si="6"/>
        <v>1.1086474501108648E-2</v>
      </c>
      <c r="H10" s="220">
        <f t="shared" si="5"/>
        <v>99774.266365688498</v>
      </c>
      <c r="I10" s="220">
        <f t="shared" si="1"/>
        <v>1106.1448599300347</v>
      </c>
      <c r="J10" s="222">
        <f t="shared" si="7"/>
        <v>496105.96967861743</v>
      </c>
      <c r="K10" s="222">
        <f t="shared" si="2"/>
        <v>6049221.5729986234</v>
      </c>
      <c r="L10" s="589">
        <f t="shared" si="3"/>
        <v>60.629075946569905</v>
      </c>
      <c r="N10" s="418" t="s">
        <v>159</v>
      </c>
      <c r="O10" s="243">
        <f>h27_29自立率1!BP21</f>
        <v>31</v>
      </c>
      <c r="P10" s="243">
        <f>h27_29自立率1!BQ21</f>
        <v>14</v>
      </c>
      <c r="Q10" s="244">
        <f>SUM(O10:P10)</f>
        <v>45</v>
      </c>
    </row>
    <row r="11" spans="1:17">
      <c r="B11" s="219" t="s">
        <v>68</v>
      </c>
      <c r="C11" s="262">
        <f>h26_h28死亡数!AG10</f>
        <v>1</v>
      </c>
      <c r="D11" s="263">
        <f t="shared" si="4"/>
        <v>0.33333333333333331</v>
      </c>
      <c r="E11" s="264">
        <f>h27国調人口!AG10</f>
        <v>449</v>
      </c>
      <c r="F11" s="221">
        <f t="shared" si="0"/>
        <v>7.4239049740163323E-4</v>
      </c>
      <c r="G11" s="221">
        <f t="shared" si="6"/>
        <v>3.7050759540570586E-3</v>
      </c>
      <c r="H11" s="220">
        <f t="shared" si="5"/>
        <v>98668.121505758463</v>
      </c>
      <c r="I11" s="220">
        <f t="shared" si="1"/>
        <v>365.57288442297431</v>
      </c>
      <c r="J11" s="222">
        <f t="shared" si="7"/>
        <v>492426.67531773495</v>
      </c>
      <c r="K11" s="222">
        <f t="shared" si="2"/>
        <v>5553115.6033200063</v>
      </c>
      <c r="L11" s="589">
        <f t="shared" si="3"/>
        <v>56.280747201576304</v>
      </c>
      <c r="N11" s="418" t="s">
        <v>160</v>
      </c>
      <c r="O11" s="243">
        <f>h27_29自立率1!BP22</f>
        <v>35</v>
      </c>
      <c r="P11" s="243">
        <f>h27_29自立率1!BQ22</f>
        <v>24</v>
      </c>
      <c r="Q11" s="244">
        <f>SUM(O11:P11)</f>
        <v>59</v>
      </c>
    </row>
    <row r="12" spans="1:17">
      <c r="B12" s="219" t="s">
        <v>69</v>
      </c>
      <c r="C12" s="262">
        <f>h26_h28死亡数!AG11</f>
        <v>2</v>
      </c>
      <c r="D12" s="263">
        <f t="shared" si="4"/>
        <v>0.66666666666666663</v>
      </c>
      <c r="E12" s="264">
        <f>h27国調人口!AG11</f>
        <v>545</v>
      </c>
      <c r="F12" s="221">
        <f t="shared" si="0"/>
        <v>1.2232415902140672E-3</v>
      </c>
      <c r="G12" s="221">
        <f t="shared" si="6"/>
        <v>6.0975609756097554E-3</v>
      </c>
      <c r="H12" s="220">
        <f t="shared" si="5"/>
        <v>98302.548621335489</v>
      </c>
      <c r="I12" s="220">
        <f t="shared" si="1"/>
        <v>599.4057842764305</v>
      </c>
      <c r="J12" s="222">
        <f t="shared" si="7"/>
        <v>490014.22864598635</v>
      </c>
      <c r="K12" s="222">
        <f t="shared" si="2"/>
        <v>5060688.9280022709</v>
      </c>
      <c r="L12" s="589">
        <f t="shared" si="3"/>
        <v>51.480749980310314</v>
      </c>
      <c r="N12" s="418" t="s">
        <v>1022</v>
      </c>
      <c r="O12" s="243">
        <f>h27_29自立率1!BP23</f>
        <v>223</v>
      </c>
      <c r="P12" s="243">
        <f>h27_29自立率1!BQ23</f>
        <v>50</v>
      </c>
      <c r="Q12" s="244">
        <f>SUM(O12:P12)</f>
        <v>273</v>
      </c>
    </row>
    <row r="13" spans="1:17">
      <c r="B13" s="219" t="s">
        <v>70</v>
      </c>
      <c r="C13" s="262">
        <f>h26_h28死亡数!AG12</f>
        <v>0</v>
      </c>
      <c r="D13" s="263">
        <f t="shared" si="4"/>
        <v>0</v>
      </c>
      <c r="E13" s="264">
        <f>h27国調人口!AG12</f>
        <v>635</v>
      </c>
      <c r="F13" s="221">
        <f t="shared" si="0"/>
        <v>0</v>
      </c>
      <c r="G13" s="221">
        <f t="shared" si="6"/>
        <v>0</v>
      </c>
      <c r="H13" s="220">
        <f t="shared" si="5"/>
        <v>97703.142837059058</v>
      </c>
      <c r="I13" s="220">
        <f t="shared" si="1"/>
        <v>0</v>
      </c>
      <c r="J13" s="222">
        <f t="shared" si="7"/>
        <v>488515.71418529528</v>
      </c>
      <c r="K13" s="222">
        <f t="shared" si="2"/>
        <v>4570674.6993562849</v>
      </c>
      <c r="L13" s="589">
        <f t="shared" si="3"/>
        <v>46.781245378962531</v>
      </c>
      <c r="N13" s="418" t="s">
        <v>1023</v>
      </c>
      <c r="O13" s="243">
        <f>h27_29自立率1!BP24</f>
        <v>355</v>
      </c>
      <c r="P13" s="243">
        <f>h27_29自立率1!BQ24</f>
        <v>710</v>
      </c>
      <c r="Q13" s="244">
        <f>SUM(O13:P13)</f>
        <v>1065</v>
      </c>
    </row>
    <row r="14" spans="1:17">
      <c r="B14" s="219" t="s">
        <v>71</v>
      </c>
      <c r="C14" s="262">
        <f>h26_h28死亡数!AG13</f>
        <v>2</v>
      </c>
      <c r="D14" s="263">
        <f t="shared" si="4"/>
        <v>0.66666666666666663</v>
      </c>
      <c r="E14" s="264">
        <f>h27国調人口!AG13</f>
        <v>732</v>
      </c>
      <c r="F14" s="221">
        <f t="shared" si="0"/>
        <v>9.1074681238615665E-4</v>
      </c>
      <c r="G14" s="221">
        <f t="shared" si="6"/>
        <v>4.5433893684688779E-3</v>
      </c>
      <c r="H14" s="220">
        <f t="shared" si="5"/>
        <v>97703.142837059058</v>
      </c>
      <c r="I14" s="220">
        <f t="shared" si="1"/>
        <v>443.90342043188866</v>
      </c>
      <c r="J14" s="222">
        <f t="shared" si="7"/>
        <v>487405.95563421556</v>
      </c>
      <c r="K14" s="222">
        <f t="shared" si="2"/>
        <v>4082158.9851709898</v>
      </c>
      <c r="L14" s="589">
        <f t="shared" si="3"/>
        <v>41.781245378962531</v>
      </c>
      <c r="N14" s="418" t="s">
        <v>62</v>
      </c>
      <c r="O14" s="237">
        <f>SUM(O10:O13)</f>
        <v>644</v>
      </c>
      <c r="P14" s="237">
        <f t="shared" ref="P14:Q14" si="9">SUM(P10:P13)</f>
        <v>798</v>
      </c>
      <c r="Q14" s="237">
        <f t="shared" si="9"/>
        <v>1442</v>
      </c>
    </row>
    <row r="15" spans="1:17">
      <c r="B15" s="219" t="s">
        <v>72</v>
      </c>
      <c r="C15" s="262">
        <f>h26_h28死亡数!AG14</f>
        <v>6</v>
      </c>
      <c r="D15" s="263">
        <f t="shared" si="4"/>
        <v>2</v>
      </c>
      <c r="E15" s="264">
        <f>h27国調人口!AG14</f>
        <v>644</v>
      </c>
      <c r="F15" s="221">
        <f t="shared" si="0"/>
        <v>3.105590062111801E-3</v>
      </c>
      <c r="G15" s="221">
        <f t="shared" si="6"/>
        <v>1.5408320493066252E-2</v>
      </c>
      <c r="H15" s="220">
        <f t="shared" si="5"/>
        <v>97259.23941662717</v>
      </c>
      <c r="I15" s="220">
        <f t="shared" si="1"/>
        <v>1498.6015318432619</v>
      </c>
      <c r="J15" s="222">
        <f t="shared" si="7"/>
        <v>482549.69325352763</v>
      </c>
      <c r="K15" s="222">
        <f t="shared" si="2"/>
        <v>3594753.0295367744</v>
      </c>
      <c r="L15" s="589">
        <f t="shared" si="3"/>
        <v>36.960529931125755</v>
      </c>
      <c r="N15" s="479" t="s">
        <v>162</v>
      </c>
      <c r="O15" s="479"/>
      <c r="P15" s="479"/>
      <c r="Q15" s="479"/>
    </row>
    <row r="16" spans="1:17">
      <c r="B16" s="219" t="s">
        <v>73</v>
      </c>
      <c r="C16" s="262">
        <f>h26_h28死亡数!AG15</f>
        <v>6</v>
      </c>
      <c r="D16" s="263">
        <f t="shared" si="4"/>
        <v>2</v>
      </c>
      <c r="E16" s="264">
        <f>h27国調人口!AG15</f>
        <v>705</v>
      </c>
      <c r="F16" s="221">
        <f t="shared" si="0"/>
        <v>2.8368794326241137E-3</v>
      </c>
      <c r="G16" s="221">
        <f t="shared" si="6"/>
        <v>1.4084507042253523E-2</v>
      </c>
      <c r="H16" s="220">
        <f t="shared" si="5"/>
        <v>95760.637884783908</v>
      </c>
      <c r="I16" s="220">
        <f t="shared" si="1"/>
        <v>1348.7413786589314</v>
      </c>
      <c r="J16" s="222">
        <f t="shared" si="7"/>
        <v>475431.33597727225</v>
      </c>
      <c r="K16" s="222">
        <f t="shared" si="2"/>
        <v>3112203.3362832465</v>
      </c>
      <c r="L16" s="589">
        <f t="shared" si="3"/>
        <v>32.499818349453236</v>
      </c>
      <c r="N16" s="418" t="s">
        <v>158</v>
      </c>
      <c r="O16" s="237" t="s">
        <v>122</v>
      </c>
      <c r="P16" s="237" t="s">
        <v>123</v>
      </c>
      <c r="Q16" s="237" t="s">
        <v>62</v>
      </c>
    </row>
    <row r="17" spans="1:17">
      <c r="B17" s="219" t="s">
        <v>74</v>
      </c>
      <c r="C17" s="262">
        <f>h26_h28死亡数!AG16</f>
        <v>14</v>
      </c>
      <c r="D17" s="263">
        <f t="shared" si="4"/>
        <v>4.666666666666667</v>
      </c>
      <c r="E17" s="264">
        <f>h27国調人口!AG16</f>
        <v>914</v>
      </c>
      <c r="F17" s="221">
        <f t="shared" si="0"/>
        <v>5.1057622173595919E-3</v>
      </c>
      <c r="G17" s="221">
        <f t="shared" si="6"/>
        <v>2.5207057976233346E-2</v>
      </c>
      <c r="H17" s="220">
        <f t="shared" si="5"/>
        <v>94411.896506124976</v>
      </c>
      <c r="I17" s="220">
        <f t="shared" si="1"/>
        <v>2379.8461488760368</v>
      </c>
      <c r="J17" s="222">
        <f t="shared" si="7"/>
        <v>466109.86715843482</v>
      </c>
      <c r="K17" s="222">
        <f t="shared" si="2"/>
        <v>2636772.0003059744</v>
      </c>
      <c r="L17" s="589">
        <f t="shared" si="3"/>
        <v>27.928387183016852</v>
      </c>
      <c r="N17" s="418" t="s">
        <v>159</v>
      </c>
      <c r="O17" s="253">
        <f t="shared" ref="O17:Q20" si="10">O10/O3</f>
        <v>2.9107981220657279E-2</v>
      </c>
      <c r="P17" s="253">
        <f t="shared" si="10"/>
        <v>1.3245033112582781E-2</v>
      </c>
      <c r="Q17" s="253">
        <f t="shared" si="10"/>
        <v>2.1206409048067861E-2</v>
      </c>
    </row>
    <row r="18" spans="1:17">
      <c r="B18" s="219" t="s">
        <v>75</v>
      </c>
      <c r="C18" s="262">
        <f>h26_h28死亡数!AG17</f>
        <v>30</v>
      </c>
      <c r="D18" s="263">
        <f t="shared" si="4"/>
        <v>10</v>
      </c>
      <c r="E18" s="264">
        <f>h27国調人口!AG17</f>
        <v>993</v>
      </c>
      <c r="F18" s="221">
        <f t="shared" si="0"/>
        <v>1.0070493454179255E-2</v>
      </c>
      <c r="G18" s="221">
        <f t="shared" si="6"/>
        <v>4.9115913555992138E-2</v>
      </c>
      <c r="H18" s="220">
        <f t="shared" si="5"/>
        <v>92032.05035724894</v>
      </c>
      <c r="I18" s="220">
        <f t="shared" si="1"/>
        <v>4520.2382297273434</v>
      </c>
      <c r="J18" s="222">
        <f t="shared" si="7"/>
        <v>448859.65621192637</v>
      </c>
      <c r="K18" s="222">
        <f t="shared" si="2"/>
        <v>2170662.1331475396</v>
      </c>
      <c r="L18" s="589">
        <f t="shared" si="3"/>
        <v>23.585936906995862</v>
      </c>
      <c r="N18" s="418" t="s">
        <v>160</v>
      </c>
      <c r="O18" s="253">
        <f t="shared" si="10"/>
        <v>4.0556199304750871E-2</v>
      </c>
      <c r="P18" s="253">
        <f t="shared" si="10"/>
        <v>2.7649769585253458E-2</v>
      </c>
      <c r="Q18" s="253">
        <f t="shared" si="10"/>
        <v>3.4084344309647602E-2</v>
      </c>
    </row>
    <row r="19" spans="1:17">
      <c r="B19" s="219" t="s">
        <v>76</v>
      </c>
      <c r="C19" s="262">
        <f>h26_h28死亡数!AG18</f>
        <v>49</v>
      </c>
      <c r="D19" s="263">
        <f t="shared" si="4"/>
        <v>16.333333333333332</v>
      </c>
      <c r="E19" s="264">
        <f>h27国調人口!AG18</f>
        <v>1065</v>
      </c>
      <c r="F19" s="221">
        <f t="shared" si="0"/>
        <v>1.5336463223787166E-2</v>
      </c>
      <c r="G19" s="221">
        <f t="shared" si="6"/>
        <v>7.3850791258477766E-2</v>
      </c>
      <c r="H19" s="220">
        <f t="shared" si="5"/>
        <v>87511.812127521596</v>
      </c>
      <c r="I19" s="220">
        <f t="shared" si="1"/>
        <v>6462.8165700807294</v>
      </c>
      <c r="J19" s="222">
        <f t="shared" si="7"/>
        <v>421402.01921240613</v>
      </c>
      <c r="K19" s="222">
        <f t="shared" si="2"/>
        <v>1721802.4769356134</v>
      </c>
      <c r="L19" s="589">
        <f t="shared" si="3"/>
        <v>19.675086540621681</v>
      </c>
      <c r="N19" s="418" t="s">
        <v>1022</v>
      </c>
      <c r="O19" s="253">
        <f t="shared" si="10"/>
        <v>0.36319218241042345</v>
      </c>
      <c r="P19" s="253">
        <f t="shared" si="10"/>
        <v>5.8685446009389672E-2</v>
      </c>
      <c r="Q19" s="253">
        <f t="shared" si="10"/>
        <v>0.18622100954979537</v>
      </c>
    </row>
    <row r="20" spans="1:17">
      <c r="B20" s="219" t="s">
        <v>77</v>
      </c>
      <c r="C20" s="262">
        <f>h26_h28死亡数!AG19</f>
        <v>32</v>
      </c>
      <c r="D20" s="263">
        <f t="shared" si="4"/>
        <v>10.666666666666666</v>
      </c>
      <c r="E20" s="264">
        <f>h27国調人口!AG19</f>
        <v>863</v>
      </c>
      <c r="F20" s="221">
        <f t="shared" si="0"/>
        <v>1.2359984550019312E-2</v>
      </c>
      <c r="G20" s="221">
        <f t="shared" si="6"/>
        <v>5.9947545897339825E-2</v>
      </c>
      <c r="H20" s="220">
        <f t="shared" si="5"/>
        <v>81048.995557440867</v>
      </c>
      <c r="I20" s="220">
        <f t="shared" si="1"/>
        <v>4858.688381112981</v>
      </c>
      <c r="J20" s="222">
        <f t="shared" si="7"/>
        <v>393098.25683442189</v>
      </c>
      <c r="K20" s="222">
        <f t="shared" si="2"/>
        <v>1300400.4577232073</v>
      </c>
      <c r="L20" s="589">
        <f t="shared" si="3"/>
        <v>16.044621512941394</v>
      </c>
      <c r="N20" s="418" t="s">
        <v>1023</v>
      </c>
      <c r="O20" s="253">
        <f t="shared" si="10"/>
        <v>0.28814935064935066</v>
      </c>
      <c r="P20" s="253">
        <f t="shared" si="10"/>
        <v>0.31597685803293279</v>
      </c>
      <c r="Q20" s="253">
        <f t="shared" si="10"/>
        <v>0.30612244897959184</v>
      </c>
    </row>
    <row r="21" spans="1:17">
      <c r="B21" s="219" t="s">
        <v>78</v>
      </c>
      <c r="C21" s="262">
        <f>h26_h28死亡数!AG20</f>
        <v>62</v>
      </c>
      <c r="D21" s="263">
        <f t="shared" si="4"/>
        <v>20.666666666666668</v>
      </c>
      <c r="E21" s="264">
        <f>h27国調人口!AG20</f>
        <v>614</v>
      </c>
      <c r="F21" s="221">
        <f t="shared" si="0"/>
        <v>3.3659066232356136E-2</v>
      </c>
      <c r="G21" s="221">
        <f t="shared" si="6"/>
        <v>0.15523284927391087</v>
      </c>
      <c r="H21" s="220">
        <f t="shared" si="5"/>
        <v>76190.307176327886</v>
      </c>
      <c r="I21" s="220">
        <f t="shared" si="1"/>
        <v>11827.238470035882</v>
      </c>
      <c r="J21" s="222">
        <f t="shared" si="7"/>
        <v>351383.43970654969</v>
      </c>
      <c r="K21" s="222">
        <f t="shared" si="2"/>
        <v>907302.2008887853</v>
      </c>
      <c r="L21" s="589">
        <f t="shared" si="3"/>
        <v>11.908367803124982</v>
      </c>
      <c r="N21" s="418" t="s">
        <v>62</v>
      </c>
      <c r="O21" s="253">
        <f>O14/O7</f>
        <v>0.17064122946475888</v>
      </c>
      <c r="P21" s="253">
        <f>P14/P7</f>
        <v>0.1588375796178344</v>
      </c>
      <c r="Q21" s="253">
        <f>Q14/Q7</f>
        <v>0.16390088656512844</v>
      </c>
    </row>
    <row r="22" spans="1:17">
      <c r="B22" s="219" t="s">
        <v>79</v>
      </c>
      <c r="C22" s="262">
        <f>h26_h28死亡数!AG21</f>
        <v>124</v>
      </c>
      <c r="D22" s="263">
        <f t="shared" si="4"/>
        <v>41.333333333333336</v>
      </c>
      <c r="E22" s="264">
        <f>h27国調人口!AG21</f>
        <v>615</v>
      </c>
      <c r="F22" s="221">
        <f t="shared" si="0"/>
        <v>6.7208672086720878E-2</v>
      </c>
      <c r="G22" s="221">
        <f t="shared" si="6"/>
        <v>0.28770301624129935</v>
      </c>
      <c r="H22" s="220">
        <f t="shared" si="5"/>
        <v>64363.068706292004</v>
      </c>
      <c r="I22" s="220">
        <f t="shared" si="1"/>
        <v>18517.449001346191</v>
      </c>
      <c r="J22" s="222">
        <f t="shared" si="7"/>
        <v>275521.72102809453</v>
      </c>
      <c r="K22" s="222">
        <f t="shared" si="2"/>
        <v>555918.76118223555</v>
      </c>
      <c r="L22" s="589">
        <f t="shared" si="3"/>
        <v>8.6372320704449272</v>
      </c>
      <c r="N22" s="479" t="s">
        <v>163</v>
      </c>
      <c r="O22" s="479"/>
      <c r="P22" s="479"/>
      <c r="Q22" s="479"/>
    </row>
    <row r="23" spans="1:17">
      <c r="B23" s="219" t="s">
        <v>80</v>
      </c>
      <c r="C23" s="262">
        <f>h26_h28死亡数!AG22</f>
        <v>153</v>
      </c>
      <c r="D23" s="263">
        <f t="shared" si="4"/>
        <v>51</v>
      </c>
      <c r="E23" s="264">
        <f>h27国調人口!AG22</f>
        <v>439</v>
      </c>
      <c r="F23" s="221">
        <f t="shared" si="0"/>
        <v>0.11617312072892938</v>
      </c>
      <c r="G23" s="221">
        <f t="shared" si="6"/>
        <v>0.45013239187996468</v>
      </c>
      <c r="H23" s="220">
        <f t="shared" si="5"/>
        <v>45845.619704945813</v>
      </c>
      <c r="I23" s="220">
        <f t="shared" si="1"/>
        <v>20636.5984550065</v>
      </c>
      <c r="J23" s="222">
        <f t="shared" si="7"/>
        <v>177636.6023872128</v>
      </c>
      <c r="K23" s="222">
        <f t="shared" si="2"/>
        <v>280397.04015414102</v>
      </c>
      <c r="L23" s="589">
        <f t="shared" si="3"/>
        <v>6.1161140793542783</v>
      </c>
      <c r="N23" s="418" t="s">
        <v>158</v>
      </c>
      <c r="O23" s="237" t="s">
        <v>122</v>
      </c>
      <c r="P23" s="237" t="s">
        <v>123</v>
      </c>
      <c r="Q23" s="237" t="s">
        <v>62</v>
      </c>
    </row>
    <row r="24" spans="1:17">
      <c r="B24" s="219" t="s">
        <v>100</v>
      </c>
      <c r="C24" s="262">
        <f>h26_h28死亡数!AG23</f>
        <v>131</v>
      </c>
      <c r="D24" s="263">
        <f t="shared" si="4"/>
        <v>43.666666666666664</v>
      </c>
      <c r="E24" s="264">
        <f>h27国調人口!AG23</f>
        <v>178</v>
      </c>
      <c r="F24" s="221">
        <f t="shared" si="0"/>
        <v>0.24531835205992508</v>
      </c>
      <c r="G24" s="221">
        <f t="shared" si="6"/>
        <v>0.76030179918746377</v>
      </c>
      <c r="H24" s="220">
        <f t="shared" si="5"/>
        <v>25209.021249939313</v>
      </c>
      <c r="I24" s="220">
        <f t="shared" si="1"/>
        <v>25209.021249939313</v>
      </c>
      <c r="J24" s="222">
        <f>H24/F24</f>
        <v>102760.4377669282</v>
      </c>
      <c r="K24" s="222">
        <f>J24</f>
        <v>102760.4377669282</v>
      </c>
      <c r="L24" s="589">
        <f t="shared" si="3"/>
        <v>4.0763358778625953</v>
      </c>
      <c r="N24" s="418" t="s">
        <v>159</v>
      </c>
      <c r="O24" s="253">
        <f>1-O17</f>
        <v>0.97089201877934272</v>
      </c>
      <c r="P24" s="253">
        <f>1-P17</f>
        <v>0.98675496688741726</v>
      </c>
      <c r="Q24" s="253">
        <f>1-Q17</f>
        <v>0.97879359095193219</v>
      </c>
    </row>
    <row r="25" spans="1:17">
      <c r="B25" s="265" t="s">
        <v>101</v>
      </c>
      <c r="C25" s="266">
        <f>SUM(C5:C24)</f>
        <v>615</v>
      </c>
      <c r="D25" s="266">
        <f>SUM(D5:D24)</f>
        <v>205</v>
      </c>
      <c r="E25" s="266">
        <f>SUM(E5:E24)</f>
        <v>11694</v>
      </c>
      <c r="F25" s="267"/>
      <c r="G25" s="267"/>
      <c r="H25" s="266"/>
      <c r="I25" s="266"/>
      <c r="J25" s="268"/>
      <c r="K25" s="268"/>
      <c r="L25" s="257"/>
      <c r="N25" s="418" t="s">
        <v>160</v>
      </c>
      <c r="O25" s="253">
        <f t="shared" ref="O25:Q27" si="11">1-O18</f>
        <v>0.95944380069524915</v>
      </c>
      <c r="P25" s="253">
        <f t="shared" si="11"/>
        <v>0.97235023041474655</v>
      </c>
      <c r="Q25" s="253">
        <f t="shared" si="11"/>
        <v>0.96591565569035243</v>
      </c>
    </row>
    <row r="26" spans="1:17">
      <c r="A26" s="265"/>
      <c r="B26" s="265"/>
      <c r="C26" s="226"/>
      <c r="D26" s="226"/>
      <c r="E26" s="266"/>
      <c r="F26" s="267"/>
      <c r="G26" s="267"/>
      <c r="H26" s="266"/>
      <c r="I26" s="266"/>
      <c r="J26" s="268"/>
      <c r="K26" s="268"/>
      <c r="L26" s="269"/>
      <c r="N26" s="418" t="s">
        <v>1022</v>
      </c>
      <c r="O26" s="253">
        <f t="shared" si="11"/>
        <v>0.63680781758957661</v>
      </c>
      <c r="P26" s="253">
        <f t="shared" si="11"/>
        <v>0.94131455399061037</v>
      </c>
      <c r="Q26" s="253">
        <f t="shared" si="11"/>
        <v>0.81377899045020463</v>
      </c>
    </row>
    <row r="27" spans="1:17">
      <c r="A27" s="225" t="s">
        <v>102</v>
      </c>
      <c r="B27" s="225" t="s">
        <v>85</v>
      </c>
      <c r="C27" s="254">
        <f>h26_h28死亡数!AG28</f>
        <v>0</v>
      </c>
      <c r="D27" s="226">
        <f>SUM(C27:C27)/3</f>
        <v>0</v>
      </c>
      <c r="E27" s="254">
        <f>h27国調人口!AG28</f>
        <v>70</v>
      </c>
      <c r="F27" s="227">
        <f t="shared" ref="F27:F46" si="12">D27/E27</f>
        <v>0</v>
      </c>
      <c r="G27" s="227">
        <f>D53</f>
        <v>0</v>
      </c>
      <c r="H27" s="226">
        <v>100000</v>
      </c>
      <c r="I27" s="226">
        <f t="shared" ref="I27:I46" si="13">H27-H28</f>
        <v>0</v>
      </c>
      <c r="J27" s="242">
        <f>H28+I27/2</f>
        <v>100000</v>
      </c>
      <c r="K27" s="242">
        <f t="shared" ref="K27:K45" si="14">J27+K28</f>
        <v>8847958.7611252405</v>
      </c>
      <c r="L27" s="587">
        <f t="shared" ref="L27:L46" si="15">K27/H27</f>
        <v>88.479587611252398</v>
      </c>
      <c r="N27" s="418" t="s">
        <v>1023</v>
      </c>
      <c r="O27" s="253">
        <f t="shared" si="11"/>
        <v>0.71185064935064934</v>
      </c>
      <c r="P27" s="253">
        <f t="shared" si="11"/>
        <v>0.68402314196706726</v>
      </c>
      <c r="Q27" s="253">
        <f t="shared" si="11"/>
        <v>0.69387755102040816</v>
      </c>
    </row>
    <row r="28" spans="1:17">
      <c r="A28" s="245"/>
      <c r="B28" s="245" t="s">
        <v>86</v>
      </c>
      <c r="C28" s="255">
        <f>h26_h28死亡数!AG29</f>
        <v>0</v>
      </c>
      <c r="D28" s="250">
        <f t="shared" ref="D28:D46" si="16">SUM(C28:C28)/3</f>
        <v>0</v>
      </c>
      <c r="E28" s="255">
        <f>h27国調人口!AG29</f>
        <v>316</v>
      </c>
      <c r="F28" s="249">
        <f t="shared" si="12"/>
        <v>0</v>
      </c>
      <c r="G28" s="249">
        <f>F28*4/(1+2*F28)</f>
        <v>0</v>
      </c>
      <c r="H28" s="250">
        <f t="shared" ref="H28:H46" si="17">(1-G27)*H27</f>
        <v>100000</v>
      </c>
      <c r="I28" s="250">
        <f t="shared" si="13"/>
        <v>0</v>
      </c>
      <c r="J28" s="251">
        <f>(H29+I28/2)*4</f>
        <v>400000</v>
      </c>
      <c r="K28" s="251">
        <f t="shared" si="14"/>
        <v>8747958.7611252405</v>
      </c>
      <c r="L28" s="589">
        <f t="shared" si="15"/>
        <v>87.479587611252398</v>
      </c>
      <c r="N28" s="418" t="s">
        <v>62</v>
      </c>
      <c r="O28" s="253">
        <f>1-O21</f>
        <v>0.8293587705352411</v>
      </c>
      <c r="P28" s="253">
        <f>1-P21</f>
        <v>0.8411624203821656</v>
      </c>
      <c r="Q28" s="253">
        <f>1-Q21</f>
        <v>0.83609911343487153</v>
      </c>
    </row>
    <row r="29" spans="1:17">
      <c r="A29" s="245"/>
      <c r="B29" s="245" t="s">
        <v>84</v>
      </c>
      <c r="C29" s="255">
        <f>h26_h28死亡数!AG30</f>
        <v>0</v>
      </c>
      <c r="D29" s="250">
        <f t="shared" si="16"/>
        <v>0</v>
      </c>
      <c r="E29" s="255">
        <f>h27国調人口!AG30</f>
        <v>436</v>
      </c>
      <c r="F29" s="249">
        <f t="shared" si="12"/>
        <v>0</v>
      </c>
      <c r="G29" s="249">
        <f t="shared" ref="G29:G46" si="18">F29*5/(1+2.5*F29)</f>
        <v>0</v>
      </c>
      <c r="H29" s="250">
        <f t="shared" si="17"/>
        <v>100000</v>
      </c>
      <c r="I29" s="250">
        <f t="shared" si="13"/>
        <v>0</v>
      </c>
      <c r="J29" s="251">
        <f t="shared" ref="J29:J45" si="19">(H30+I29/2)*5</f>
        <v>500000</v>
      </c>
      <c r="K29" s="251">
        <f t="shared" si="14"/>
        <v>8347958.7611252395</v>
      </c>
      <c r="L29" s="589">
        <f t="shared" si="15"/>
        <v>83.479587611252398</v>
      </c>
      <c r="N29" s="219" t="s">
        <v>164</v>
      </c>
    </row>
    <row r="30" spans="1:17">
      <c r="A30" s="245"/>
      <c r="B30" s="245" t="s">
        <v>65</v>
      </c>
      <c r="C30" s="255">
        <f>h26_h28死亡数!AG31</f>
        <v>0</v>
      </c>
      <c r="D30" s="250">
        <f t="shared" si="16"/>
        <v>0</v>
      </c>
      <c r="E30" s="255">
        <f>h27国調人口!AG31</f>
        <v>520</v>
      </c>
      <c r="F30" s="249">
        <f t="shared" si="12"/>
        <v>0</v>
      </c>
      <c r="G30" s="249">
        <f t="shared" si="18"/>
        <v>0</v>
      </c>
      <c r="H30" s="250">
        <f t="shared" si="17"/>
        <v>100000</v>
      </c>
      <c r="I30" s="250">
        <f t="shared" si="13"/>
        <v>0</v>
      </c>
      <c r="J30" s="251">
        <f t="shared" si="19"/>
        <v>500000</v>
      </c>
      <c r="K30" s="251">
        <f t="shared" si="14"/>
        <v>7847958.7611252395</v>
      </c>
      <c r="L30" s="589">
        <f t="shared" si="15"/>
        <v>78.479587611252398</v>
      </c>
      <c r="N30" s="256" t="s">
        <v>158</v>
      </c>
      <c r="O30" s="237" t="s">
        <v>97</v>
      </c>
      <c r="P30" s="237" t="s">
        <v>98</v>
      </c>
      <c r="Q30" s="219"/>
    </row>
    <row r="31" spans="1:17">
      <c r="A31" s="245"/>
      <c r="B31" s="245" t="s">
        <v>66</v>
      </c>
      <c r="C31" s="255">
        <f>h26_h28死亡数!AG32</f>
        <v>0</v>
      </c>
      <c r="D31" s="250">
        <f t="shared" si="16"/>
        <v>0</v>
      </c>
      <c r="E31" s="255">
        <f>h27国調人口!AG32</f>
        <v>487</v>
      </c>
      <c r="F31" s="249">
        <f t="shared" si="12"/>
        <v>0</v>
      </c>
      <c r="G31" s="249">
        <f t="shared" si="18"/>
        <v>0</v>
      </c>
      <c r="H31" s="250">
        <f t="shared" si="17"/>
        <v>100000</v>
      </c>
      <c r="I31" s="250">
        <f t="shared" si="13"/>
        <v>0</v>
      </c>
      <c r="J31" s="251">
        <f t="shared" si="19"/>
        <v>500000</v>
      </c>
      <c r="K31" s="251">
        <f t="shared" si="14"/>
        <v>7347958.7611252395</v>
      </c>
      <c r="L31" s="589">
        <f t="shared" si="15"/>
        <v>73.479587611252398</v>
      </c>
      <c r="N31" s="418" t="s">
        <v>159</v>
      </c>
      <c r="O31" s="237">
        <f>J19*O24</f>
        <v>409135.85715082433</v>
      </c>
      <c r="P31" s="237">
        <f>SUM(O31,P32)</f>
        <v>1405786.3952451488</v>
      </c>
      <c r="Q31" s="219"/>
    </row>
    <row r="32" spans="1:17">
      <c r="A32" s="245"/>
      <c r="B32" s="245" t="s">
        <v>67</v>
      </c>
      <c r="C32" s="255">
        <f>h26_h28死亡数!AG33</f>
        <v>0</v>
      </c>
      <c r="D32" s="250">
        <f t="shared" si="16"/>
        <v>0</v>
      </c>
      <c r="E32" s="255">
        <f>h27国調人口!AG33</f>
        <v>300</v>
      </c>
      <c r="F32" s="249">
        <f t="shared" si="12"/>
        <v>0</v>
      </c>
      <c r="G32" s="249">
        <f t="shared" si="18"/>
        <v>0</v>
      </c>
      <c r="H32" s="250">
        <f t="shared" si="17"/>
        <v>100000</v>
      </c>
      <c r="I32" s="250">
        <f t="shared" si="13"/>
        <v>0</v>
      </c>
      <c r="J32" s="251">
        <f t="shared" si="19"/>
        <v>500000</v>
      </c>
      <c r="K32" s="251">
        <f t="shared" si="14"/>
        <v>6847958.7611252395</v>
      </c>
      <c r="L32" s="589">
        <f t="shared" si="15"/>
        <v>68.479587611252398</v>
      </c>
      <c r="N32" s="418" t="s">
        <v>160</v>
      </c>
      <c r="O32" s="237">
        <f>J20*O25</f>
        <v>377155.68558389496</v>
      </c>
      <c r="P32" s="237">
        <f>SUM(O32,P33)</f>
        <v>996650.53809432441</v>
      </c>
      <c r="Q32" s="219"/>
    </row>
    <row r="33" spans="1:17">
      <c r="A33" s="245"/>
      <c r="B33" s="245" t="s">
        <v>68</v>
      </c>
      <c r="C33" s="255">
        <f>h26_h28死亡数!AG34</f>
        <v>0</v>
      </c>
      <c r="D33" s="250">
        <f t="shared" si="16"/>
        <v>0</v>
      </c>
      <c r="E33" s="255">
        <f>h27国調人口!AG34</f>
        <v>422</v>
      </c>
      <c r="F33" s="249">
        <f t="shared" si="12"/>
        <v>0</v>
      </c>
      <c r="G33" s="249">
        <f t="shared" si="18"/>
        <v>0</v>
      </c>
      <c r="H33" s="250">
        <f t="shared" si="17"/>
        <v>100000</v>
      </c>
      <c r="I33" s="250">
        <f t="shared" si="13"/>
        <v>0</v>
      </c>
      <c r="J33" s="251">
        <f t="shared" si="19"/>
        <v>500000</v>
      </c>
      <c r="K33" s="251">
        <f t="shared" si="14"/>
        <v>6347958.7611252395</v>
      </c>
      <c r="L33" s="589">
        <f t="shared" si="15"/>
        <v>63.479587611252398</v>
      </c>
      <c r="N33" s="418" t="s">
        <v>1022</v>
      </c>
      <c r="O33" s="237">
        <f>J21*O26</f>
        <v>223763.72137664648</v>
      </c>
      <c r="P33" s="237">
        <f t="shared" ref="P33:P34" si="20">SUM(O33,P34)</f>
        <v>619494.85251042945</v>
      </c>
      <c r="Q33" s="219"/>
    </row>
    <row r="34" spans="1:17">
      <c r="A34" s="245"/>
      <c r="B34" s="245" t="s">
        <v>69</v>
      </c>
      <c r="C34" s="255">
        <f>h26_h28死亡数!AG35</f>
        <v>0</v>
      </c>
      <c r="D34" s="250">
        <f t="shared" si="16"/>
        <v>0</v>
      </c>
      <c r="E34" s="255">
        <f>h27国調人口!AG35</f>
        <v>523</v>
      </c>
      <c r="F34" s="249">
        <f t="shared" si="12"/>
        <v>0</v>
      </c>
      <c r="G34" s="249">
        <f t="shared" si="18"/>
        <v>0</v>
      </c>
      <c r="H34" s="250">
        <f t="shared" si="17"/>
        <v>100000</v>
      </c>
      <c r="I34" s="250">
        <f t="shared" si="13"/>
        <v>0</v>
      </c>
      <c r="J34" s="251">
        <f t="shared" si="19"/>
        <v>500000</v>
      </c>
      <c r="K34" s="251">
        <f t="shared" si="14"/>
        <v>5847958.7611252395</v>
      </c>
      <c r="L34" s="589">
        <f t="shared" si="15"/>
        <v>58.479587611252398</v>
      </c>
      <c r="N34" s="418" t="s">
        <v>1023</v>
      </c>
      <c r="O34" s="237">
        <f>SUM(J22:J24)*O27</f>
        <v>395731.13113378291</v>
      </c>
      <c r="P34" s="237">
        <f t="shared" si="20"/>
        <v>395731.13113378291</v>
      </c>
      <c r="Q34" s="219"/>
    </row>
    <row r="35" spans="1:17">
      <c r="A35" s="245"/>
      <c r="B35" s="245" t="s">
        <v>70</v>
      </c>
      <c r="C35" s="255">
        <f>h26_h28死亡数!AG36</f>
        <v>0</v>
      </c>
      <c r="D35" s="250">
        <f t="shared" si="16"/>
        <v>0</v>
      </c>
      <c r="E35" s="255">
        <f>h27国調人口!AG36</f>
        <v>593</v>
      </c>
      <c r="F35" s="249">
        <f t="shared" si="12"/>
        <v>0</v>
      </c>
      <c r="G35" s="249">
        <f t="shared" si="18"/>
        <v>0</v>
      </c>
      <c r="H35" s="250">
        <f t="shared" si="17"/>
        <v>100000</v>
      </c>
      <c r="I35" s="250">
        <f t="shared" si="13"/>
        <v>0</v>
      </c>
      <c r="J35" s="251">
        <f t="shared" si="19"/>
        <v>500000</v>
      </c>
      <c r="K35" s="251">
        <f t="shared" si="14"/>
        <v>5347958.7611252395</v>
      </c>
      <c r="L35" s="589">
        <f t="shared" si="15"/>
        <v>53.479587611252398</v>
      </c>
      <c r="N35" s="219" t="s">
        <v>165</v>
      </c>
      <c r="Q35" s="219"/>
    </row>
    <row r="36" spans="1:17">
      <c r="A36" s="245"/>
      <c r="B36" s="245" t="s">
        <v>71</v>
      </c>
      <c r="C36" s="255">
        <f>h26_h28死亡数!AG37</f>
        <v>2</v>
      </c>
      <c r="D36" s="250">
        <f t="shared" si="16"/>
        <v>0.66666666666666663</v>
      </c>
      <c r="E36" s="255">
        <f>h27国調人口!AG37</f>
        <v>669</v>
      </c>
      <c r="F36" s="249">
        <f t="shared" si="12"/>
        <v>9.9651220727453907E-4</v>
      </c>
      <c r="G36" s="249">
        <f t="shared" si="18"/>
        <v>4.970178926441352E-3</v>
      </c>
      <c r="H36" s="250">
        <f t="shared" si="17"/>
        <v>100000</v>
      </c>
      <c r="I36" s="250">
        <f t="shared" si="13"/>
        <v>497.01789264412946</v>
      </c>
      <c r="J36" s="251">
        <f t="shared" si="19"/>
        <v>498757.45526838966</v>
      </c>
      <c r="K36" s="251">
        <f t="shared" si="14"/>
        <v>4847958.7611252395</v>
      </c>
      <c r="L36" s="589">
        <f t="shared" si="15"/>
        <v>48.479587611252398</v>
      </c>
      <c r="N36" s="256" t="s">
        <v>158</v>
      </c>
      <c r="O36" s="237" t="s">
        <v>97</v>
      </c>
      <c r="P36" s="237" t="s">
        <v>98</v>
      </c>
      <c r="Q36" s="219"/>
    </row>
    <row r="37" spans="1:17">
      <c r="A37" s="245"/>
      <c r="B37" s="245" t="s">
        <v>72</v>
      </c>
      <c r="C37" s="255">
        <f>h26_h28死亡数!AG38</f>
        <v>2</v>
      </c>
      <c r="D37" s="250">
        <f t="shared" si="16"/>
        <v>0.66666666666666663</v>
      </c>
      <c r="E37" s="255">
        <f>h27国調人口!AG38</f>
        <v>636</v>
      </c>
      <c r="F37" s="249">
        <f t="shared" si="12"/>
        <v>1.0482180293501047E-3</v>
      </c>
      <c r="G37" s="249">
        <f t="shared" si="18"/>
        <v>5.2273915316257188E-3</v>
      </c>
      <c r="H37" s="250">
        <f t="shared" si="17"/>
        <v>99502.982107355871</v>
      </c>
      <c r="I37" s="250">
        <f t="shared" si="13"/>
        <v>520.14104603949818</v>
      </c>
      <c r="J37" s="251">
        <f t="shared" si="19"/>
        <v>496214.55792168062</v>
      </c>
      <c r="K37" s="251">
        <f t="shared" si="14"/>
        <v>4349201.30585685</v>
      </c>
      <c r="L37" s="589">
        <f t="shared" si="15"/>
        <v>43.709255881038871</v>
      </c>
      <c r="N37" s="418" t="s">
        <v>159</v>
      </c>
      <c r="O37" s="237">
        <f>J41*P24</f>
        <v>465538.34327041131</v>
      </c>
      <c r="P37" s="237">
        <f>SUM(O37,P38)</f>
        <v>2022870.297643627</v>
      </c>
      <c r="Q37" s="219"/>
    </row>
    <row r="38" spans="1:17">
      <c r="A38" s="245"/>
      <c r="B38" s="245" t="s">
        <v>73</v>
      </c>
      <c r="C38" s="255">
        <f>h26_h28死亡数!AG39</f>
        <v>2</v>
      </c>
      <c r="D38" s="250">
        <f t="shared" si="16"/>
        <v>0.66666666666666663</v>
      </c>
      <c r="E38" s="255">
        <f>h27国調人口!AG39</f>
        <v>755</v>
      </c>
      <c r="F38" s="249">
        <f t="shared" si="12"/>
        <v>8.8300220750551876E-4</v>
      </c>
      <c r="G38" s="249">
        <f t="shared" si="18"/>
        <v>4.4052863436123343E-3</v>
      </c>
      <c r="H38" s="250">
        <f t="shared" si="17"/>
        <v>98982.841061316372</v>
      </c>
      <c r="I38" s="250">
        <f t="shared" si="13"/>
        <v>436.047757979366</v>
      </c>
      <c r="J38" s="251">
        <f t="shared" si="19"/>
        <v>493824.08591163345</v>
      </c>
      <c r="K38" s="251">
        <f t="shared" si="14"/>
        <v>3852986.7479351698</v>
      </c>
      <c r="L38" s="589">
        <f t="shared" si="15"/>
        <v>38.925804782147857</v>
      </c>
      <c r="N38" s="418" t="s">
        <v>160</v>
      </c>
      <c r="O38" s="237">
        <f>J42*P25</f>
        <v>448511.80497332697</v>
      </c>
      <c r="P38" s="237">
        <f>SUM(O38,P39)</f>
        <v>1557331.9543732158</v>
      </c>
      <c r="Q38" s="219"/>
    </row>
    <row r="39" spans="1:17">
      <c r="A39" s="245"/>
      <c r="B39" s="245" t="s">
        <v>74</v>
      </c>
      <c r="C39" s="255">
        <f>h26_h28死亡数!AG40</f>
        <v>8</v>
      </c>
      <c r="D39" s="250">
        <f t="shared" si="16"/>
        <v>2.6666666666666665</v>
      </c>
      <c r="E39" s="255">
        <f>h27国調人口!AG40</f>
        <v>855</v>
      </c>
      <c r="F39" s="249">
        <f t="shared" si="12"/>
        <v>3.1189083820662767E-3</v>
      </c>
      <c r="G39" s="249">
        <f t="shared" si="18"/>
        <v>1.5473887814313345E-2</v>
      </c>
      <c r="H39" s="250">
        <f t="shared" si="17"/>
        <v>98546.793303337006</v>
      </c>
      <c r="I39" s="250">
        <f t="shared" si="13"/>
        <v>1524.9020240361569</v>
      </c>
      <c r="J39" s="251">
        <f t="shared" si="19"/>
        <v>488921.71145659464</v>
      </c>
      <c r="K39" s="251">
        <f t="shared" si="14"/>
        <v>3359162.6620235364</v>
      </c>
      <c r="L39" s="589">
        <f t="shared" si="15"/>
        <v>34.086980909502493</v>
      </c>
      <c r="N39" s="418" t="s">
        <v>1022</v>
      </c>
      <c r="O39" s="237">
        <f>J43*P26</f>
        <v>412646.0363535175</v>
      </c>
      <c r="P39" s="237">
        <f t="shared" ref="P39:P40" si="21">SUM(O39,P40)</f>
        <v>1108820.1493998889</v>
      </c>
    </row>
    <row r="40" spans="1:17">
      <c r="A40" s="245"/>
      <c r="B40" s="245" t="s">
        <v>75</v>
      </c>
      <c r="C40" s="255">
        <f>h26_h28死亡数!AG41</f>
        <v>10</v>
      </c>
      <c r="D40" s="250">
        <f t="shared" si="16"/>
        <v>3.3333333333333335</v>
      </c>
      <c r="E40" s="255">
        <f>h27国調人口!AG41</f>
        <v>988</v>
      </c>
      <c r="F40" s="249">
        <f t="shared" si="12"/>
        <v>3.3738191632928477E-3</v>
      </c>
      <c r="G40" s="249">
        <f t="shared" si="18"/>
        <v>1.6728002676480426E-2</v>
      </c>
      <c r="H40" s="250">
        <f t="shared" si="17"/>
        <v>97021.891279300849</v>
      </c>
      <c r="I40" s="250">
        <f t="shared" si="13"/>
        <v>1622.9824569973425</v>
      </c>
      <c r="J40" s="251">
        <f t="shared" si="19"/>
        <v>481052.0002540109</v>
      </c>
      <c r="K40" s="251">
        <f t="shared" si="14"/>
        <v>2870240.9505669419</v>
      </c>
      <c r="L40" s="589">
        <f t="shared" si="15"/>
        <v>29.583436405133178</v>
      </c>
      <c r="N40" s="418" t="s">
        <v>1023</v>
      </c>
      <c r="O40" s="237">
        <f>SUM(J44:J46)*P27</f>
        <v>696174.11304637138</v>
      </c>
      <c r="P40" s="237">
        <f t="shared" si="21"/>
        <v>696174.11304637138</v>
      </c>
    </row>
    <row r="41" spans="1:17">
      <c r="A41" s="245"/>
      <c r="B41" s="245" t="s">
        <v>76</v>
      </c>
      <c r="C41" s="255">
        <f>h26_h28死亡数!AG42</f>
        <v>14</v>
      </c>
      <c r="D41" s="250">
        <f t="shared" si="16"/>
        <v>4.666666666666667</v>
      </c>
      <c r="E41" s="255">
        <f>h27国調人口!AG42</f>
        <v>1057</v>
      </c>
      <c r="F41" s="249">
        <f t="shared" si="12"/>
        <v>4.4150110375275938E-3</v>
      </c>
      <c r="G41" s="249">
        <f t="shared" si="18"/>
        <v>2.1834061135371178E-2</v>
      </c>
      <c r="H41" s="250">
        <f t="shared" si="17"/>
        <v>95398.908822303507</v>
      </c>
      <c r="I41" s="250">
        <f t="shared" si="13"/>
        <v>2082.9456074738846</v>
      </c>
      <c r="J41" s="251">
        <f t="shared" si="19"/>
        <v>471787.18009283289</v>
      </c>
      <c r="K41" s="251">
        <f t="shared" si="14"/>
        <v>2389188.9503129311</v>
      </c>
      <c r="L41" s="589">
        <f t="shared" si="15"/>
        <v>25.044195785962255</v>
      </c>
      <c r="N41" s="219" t="s">
        <v>166</v>
      </c>
    </row>
    <row r="42" spans="1:17">
      <c r="A42" s="245"/>
      <c r="B42" s="245" t="s">
        <v>77</v>
      </c>
      <c r="C42" s="255">
        <f>h26_h28死亡数!AG43</f>
        <v>12</v>
      </c>
      <c r="D42" s="250">
        <f t="shared" si="16"/>
        <v>4</v>
      </c>
      <c r="E42" s="255">
        <f>h27国調人口!AG43</f>
        <v>868</v>
      </c>
      <c r="F42" s="249">
        <f t="shared" si="12"/>
        <v>4.608294930875576E-3</v>
      </c>
      <c r="G42" s="249">
        <f t="shared" si="18"/>
        <v>2.2779043280182234E-2</v>
      </c>
      <c r="H42" s="250">
        <f t="shared" si="17"/>
        <v>93315.963214829622</v>
      </c>
      <c r="I42" s="250">
        <f t="shared" si="13"/>
        <v>2125.6483648024878</v>
      </c>
      <c r="J42" s="251">
        <f t="shared" si="19"/>
        <v>461265.69516214193</v>
      </c>
      <c r="K42" s="251">
        <f t="shared" si="14"/>
        <v>1917401.7702200983</v>
      </c>
      <c r="L42" s="589">
        <f t="shared" si="15"/>
        <v>20.547414441898919</v>
      </c>
      <c r="N42" s="420"/>
      <c r="O42" s="256" t="s">
        <v>122</v>
      </c>
      <c r="P42" s="256" t="s">
        <v>123</v>
      </c>
    </row>
    <row r="43" spans="1:17">
      <c r="A43" s="245"/>
      <c r="B43" s="245" t="s">
        <v>78</v>
      </c>
      <c r="C43" s="255">
        <f>h26_h28死亡数!AG44</f>
        <v>41</v>
      </c>
      <c r="D43" s="250">
        <f t="shared" si="16"/>
        <v>13.666666666666666</v>
      </c>
      <c r="E43" s="255">
        <f>h27国調人口!AG44</f>
        <v>852</v>
      </c>
      <c r="F43" s="249">
        <f t="shared" si="12"/>
        <v>1.6040688575899843E-2</v>
      </c>
      <c r="G43" s="249">
        <f t="shared" si="18"/>
        <v>7.7111152905773916E-2</v>
      </c>
      <c r="H43" s="250">
        <f t="shared" si="17"/>
        <v>91190.314850027135</v>
      </c>
      <c r="I43" s="250">
        <f t="shared" si="13"/>
        <v>7031.7903119261173</v>
      </c>
      <c r="J43" s="251">
        <f t="shared" si="19"/>
        <v>438372.09847032034</v>
      </c>
      <c r="K43" s="251">
        <f t="shared" si="14"/>
        <v>1456136.0750579564</v>
      </c>
      <c r="L43" s="589">
        <f t="shared" si="15"/>
        <v>15.96810009322523</v>
      </c>
      <c r="N43" s="256" t="s">
        <v>167</v>
      </c>
      <c r="O43" s="257">
        <f>L19</f>
        <v>19.675086540621681</v>
      </c>
      <c r="P43" s="257">
        <f>L41</f>
        <v>25.044195785962255</v>
      </c>
      <c r="Q43" s="222" t="s">
        <v>168</v>
      </c>
    </row>
    <row r="44" spans="1:17">
      <c r="A44" s="245"/>
      <c r="B44" s="245" t="s">
        <v>79</v>
      </c>
      <c r="C44" s="255">
        <f>h26_h28死亡数!AG45</f>
        <v>76</v>
      </c>
      <c r="D44" s="250">
        <f t="shared" si="16"/>
        <v>25.333333333333332</v>
      </c>
      <c r="E44" s="255">
        <f>h27国調人口!AG45</f>
        <v>920</v>
      </c>
      <c r="F44" s="249">
        <f t="shared" si="12"/>
        <v>2.753623188405797E-2</v>
      </c>
      <c r="G44" s="249">
        <f t="shared" si="18"/>
        <v>0.12881355932203389</v>
      </c>
      <c r="H44" s="250">
        <f t="shared" si="17"/>
        <v>84158.524538101017</v>
      </c>
      <c r="I44" s="250">
        <f t="shared" si="13"/>
        <v>10840.759093043525</v>
      </c>
      <c r="J44" s="251">
        <f t="shared" si="19"/>
        <v>393690.72495789628</v>
      </c>
      <c r="K44" s="251">
        <f t="shared" si="14"/>
        <v>1017763.976587636</v>
      </c>
      <c r="L44" s="589">
        <f t="shared" si="15"/>
        <v>12.093415161132782</v>
      </c>
      <c r="N44" s="256" t="s">
        <v>169</v>
      </c>
      <c r="O44" s="258">
        <f>P31/H19</f>
        <v>16.063961664930979</v>
      </c>
      <c r="P44" s="258">
        <f>P37/H41</f>
        <v>21.204333703769745</v>
      </c>
      <c r="Q44" s="222" t="s">
        <v>170</v>
      </c>
    </row>
    <row r="45" spans="1:17">
      <c r="A45" s="245"/>
      <c r="B45" s="245" t="s">
        <v>80</v>
      </c>
      <c r="C45" s="255">
        <f>h26_h28死亡数!AG46</f>
        <v>138</v>
      </c>
      <c r="D45" s="250">
        <f t="shared" si="16"/>
        <v>46</v>
      </c>
      <c r="E45" s="255">
        <f>h27国調人口!AG46</f>
        <v>784</v>
      </c>
      <c r="F45" s="249">
        <f t="shared" si="12"/>
        <v>5.8673469387755105E-2</v>
      </c>
      <c r="G45" s="249">
        <f t="shared" si="18"/>
        <v>0.25583982202447164</v>
      </c>
      <c r="H45" s="250">
        <f t="shared" si="17"/>
        <v>73317.765445057492</v>
      </c>
      <c r="I45" s="250">
        <f t="shared" si="13"/>
        <v>18757.604062695464</v>
      </c>
      <c r="J45" s="251">
        <f t="shared" si="19"/>
        <v>319694.81706854881</v>
      </c>
      <c r="K45" s="251">
        <f t="shared" si="14"/>
        <v>624073.25162973977</v>
      </c>
      <c r="L45" s="589">
        <f t="shared" si="15"/>
        <v>8.5118967802886019</v>
      </c>
      <c r="N45" s="256" t="s">
        <v>171</v>
      </c>
      <c r="O45" s="257">
        <f>O43-O44</f>
        <v>3.6111248756907024</v>
      </c>
      <c r="P45" s="257">
        <f>P43-P44</f>
        <v>3.8398620821925107</v>
      </c>
      <c r="Q45" s="222" t="s">
        <v>172</v>
      </c>
    </row>
    <row r="46" spans="1:17">
      <c r="A46" s="245"/>
      <c r="B46" s="245" t="s">
        <v>100</v>
      </c>
      <c r="C46" s="531">
        <f>h26_h28死亡数!AG47</f>
        <v>292</v>
      </c>
      <c r="D46" s="234">
        <f t="shared" si="16"/>
        <v>97.333333333333329</v>
      </c>
      <c r="E46" s="255">
        <f>h27国調人口!AG47</f>
        <v>543</v>
      </c>
      <c r="F46" s="249">
        <f t="shared" si="12"/>
        <v>0.17925107427869857</v>
      </c>
      <c r="G46" s="249">
        <f t="shared" si="18"/>
        <v>0.61890631623569303</v>
      </c>
      <c r="H46" s="250">
        <f t="shared" si="17"/>
        <v>54560.161382362028</v>
      </c>
      <c r="I46" s="250">
        <f t="shared" si="13"/>
        <v>54560.161382362028</v>
      </c>
      <c r="J46" s="251">
        <f>I46/F46</f>
        <v>304378.43456119095</v>
      </c>
      <c r="K46" s="251">
        <f>J46</f>
        <v>304378.43456119095</v>
      </c>
      <c r="L46" s="589">
        <f t="shared" si="15"/>
        <v>5.5787671232876725</v>
      </c>
      <c r="N46" s="256" t="s">
        <v>173</v>
      </c>
      <c r="O46" s="257">
        <f>L5</f>
        <v>80.448197671295489</v>
      </c>
      <c r="P46" s="257">
        <f>L27</f>
        <v>88.479587611252398</v>
      </c>
      <c r="Q46" s="222" t="s">
        <v>174</v>
      </c>
    </row>
    <row r="47" spans="1:17">
      <c r="A47" s="229"/>
      <c r="B47" s="265" t="s">
        <v>101</v>
      </c>
      <c r="C47" s="234">
        <f>SUM(C27:C46)</f>
        <v>597</v>
      </c>
      <c r="D47" s="234">
        <f>SUM(D27:D46)</f>
        <v>199</v>
      </c>
      <c r="E47" s="266">
        <f>SUM(E27:E46)</f>
        <v>12594</v>
      </c>
      <c r="F47" s="267"/>
      <c r="G47" s="267"/>
      <c r="H47" s="266"/>
      <c r="I47" s="265"/>
      <c r="J47" s="268"/>
      <c r="K47" s="268"/>
      <c r="L47" s="257"/>
      <c r="N47" s="256" t="s">
        <v>175</v>
      </c>
      <c r="O47" s="257">
        <f>O46-O45</f>
        <v>76.837072795604783</v>
      </c>
      <c r="P47" s="257">
        <f>P46-P45</f>
        <v>84.639725529059888</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0</v>
      </c>
      <c r="E51" s="221"/>
      <c r="F51" s="220"/>
      <c r="G51" s="219"/>
      <c r="H51" s="222"/>
      <c r="I51" s="222"/>
      <c r="J51" s="223"/>
      <c r="L51" s="259"/>
    </row>
    <row r="52" spans="1:12">
      <c r="A52" s="219" t="s">
        <v>104</v>
      </c>
      <c r="B52" s="219" t="s">
        <v>1067</v>
      </c>
      <c r="C52" s="260">
        <f>h26_28出生!F45</f>
        <v>443</v>
      </c>
      <c r="D52" s="260">
        <f>h26_28出生!G45</f>
        <v>423</v>
      </c>
      <c r="E52" s="221"/>
      <c r="F52" s="220"/>
      <c r="G52" s="219"/>
      <c r="H52" s="222"/>
      <c r="I52" s="222"/>
      <c r="J52" s="223"/>
      <c r="L52" s="259"/>
    </row>
    <row r="53" spans="1:12">
      <c r="A53" s="219" t="s">
        <v>105</v>
      </c>
      <c r="C53" s="261">
        <f>C51/C52</f>
        <v>2.257336343115124E-3</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146</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h27_29自立率1!BR7</f>
        <v>1272</v>
      </c>
      <c r="P3" s="243">
        <f>h27_29自立率1!BS7</f>
        <v>1291</v>
      </c>
      <c r="Q3" s="244">
        <f>SUM(O3:P3)</f>
        <v>2563</v>
      </c>
    </row>
    <row r="4" spans="1:17">
      <c r="A4" s="229"/>
      <c r="B4" s="229"/>
      <c r="C4" s="230" t="s">
        <v>1063</v>
      </c>
      <c r="D4" s="231" t="s">
        <v>1064</v>
      </c>
      <c r="E4" s="232" t="s">
        <v>410</v>
      </c>
      <c r="F4" s="233"/>
      <c r="G4" s="233"/>
      <c r="H4" s="234"/>
      <c r="I4" s="229"/>
      <c r="J4" s="235" t="s">
        <v>97</v>
      </c>
      <c r="K4" s="235" t="s">
        <v>98</v>
      </c>
      <c r="L4" s="588"/>
      <c r="N4" s="418" t="s">
        <v>160</v>
      </c>
      <c r="O4" s="243">
        <f>h27_29自立率1!BR8</f>
        <v>934</v>
      </c>
      <c r="P4" s="243">
        <f>h27_29自立率1!BS8</f>
        <v>1120</v>
      </c>
      <c r="Q4" s="244">
        <f>SUM(O4:P4)</f>
        <v>2054</v>
      </c>
    </row>
    <row r="5" spans="1:17">
      <c r="A5" s="219" t="s">
        <v>99</v>
      </c>
      <c r="B5" s="219" t="s">
        <v>85</v>
      </c>
      <c r="C5" s="262">
        <f>h26_h28死亡数!AJ4</f>
        <v>0</v>
      </c>
      <c r="D5" s="263">
        <f>SUM(C5:C5)/3</f>
        <v>0</v>
      </c>
      <c r="E5" s="264">
        <f>h27国調人口!AJ4</f>
        <v>97</v>
      </c>
      <c r="F5" s="221">
        <f t="shared" ref="F5:F24" si="0">D5/E5</f>
        <v>0</v>
      </c>
      <c r="G5" s="261">
        <f>C53</f>
        <v>0</v>
      </c>
      <c r="H5" s="220">
        <v>100000</v>
      </c>
      <c r="I5" s="220">
        <f t="shared" ref="I5:I24" si="1">H5-H6</f>
        <v>0</v>
      </c>
      <c r="J5" s="222">
        <f>H6+I5/2</f>
        <v>100000</v>
      </c>
      <c r="K5" s="222">
        <f t="shared" ref="K5:K23" si="2">J5+K6</f>
        <v>8111951.8825522056</v>
      </c>
      <c r="L5" s="589">
        <f t="shared" ref="L5:L24" si="3">K5/H5</f>
        <v>81.11951882552205</v>
      </c>
      <c r="N5" s="418" t="s">
        <v>1022</v>
      </c>
      <c r="O5" s="243">
        <f>h27_29自立率1!BR9</f>
        <v>744</v>
      </c>
      <c r="P5" s="243">
        <f>h27_29自立率1!BS9</f>
        <v>964</v>
      </c>
      <c r="Q5" s="244">
        <f>SUM(O5:P5)</f>
        <v>1708</v>
      </c>
    </row>
    <row r="6" spans="1:17">
      <c r="B6" s="219" t="s">
        <v>86</v>
      </c>
      <c r="C6" s="262">
        <f>h26_h28死亡数!AJ5</f>
        <v>0</v>
      </c>
      <c r="D6" s="263">
        <f t="shared" ref="D6:D24" si="4">SUM(C6:C6)/3</f>
        <v>0</v>
      </c>
      <c r="E6" s="264">
        <f>h27国調人口!AJ5</f>
        <v>507</v>
      </c>
      <c r="F6" s="221">
        <f t="shared" si="0"/>
        <v>0</v>
      </c>
      <c r="G6" s="221">
        <f>F6*4/(1+2*F6)</f>
        <v>0</v>
      </c>
      <c r="H6" s="220">
        <f t="shared" ref="H6:H24" si="5">(1-G5)*H5</f>
        <v>100000</v>
      </c>
      <c r="I6" s="220">
        <f t="shared" si="1"/>
        <v>0</v>
      </c>
      <c r="J6" s="222">
        <f>(H7+I6/2)*4</f>
        <v>400000</v>
      </c>
      <c r="K6" s="222">
        <f t="shared" si="2"/>
        <v>8011951.8825522056</v>
      </c>
      <c r="L6" s="589">
        <f t="shared" si="3"/>
        <v>80.11951882552205</v>
      </c>
      <c r="N6" s="418" t="s">
        <v>1023</v>
      </c>
      <c r="O6" s="243">
        <f>h27_29自立率1!BR10</f>
        <v>1403</v>
      </c>
      <c r="P6" s="243">
        <f>h27_29自立率1!BS10</f>
        <v>2528</v>
      </c>
      <c r="Q6" s="244">
        <f>SUM(O6:P6)</f>
        <v>3931</v>
      </c>
    </row>
    <row r="7" spans="1:17">
      <c r="B7" s="219" t="s">
        <v>84</v>
      </c>
      <c r="C7" s="262">
        <f>h26_h28死亡数!AJ6</f>
        <v>1</v>
      </c>
      <c r="D7" s="263">
        <f t="shared" si="4"/>
        <v>0.33333333333333331</v>
      </c>
      <c r="E7" s="264">
        <f>h27国調人口!AJ6</f>
        <v>634</v>
      </c>
      <c r="F7" s="221">
        <f t="shared" si="0"/>
        <v>5.2576235541535224E-4</v>
      </c>
      <c r="G7" s="221">
        <f t="shared" ref="G7:G24" si="6">F7*5/(1+2.5*F7)</f>
        <v>2.6253609871357314E-3</v>
      </c>
      <c r="H7" s="220">
        <f t="shared" si="5"/>
        <v>100000</v>
      </c>
      <c r="I7" s="220">
        <f t="shared" si="1"/>
        <v>262.53609871357912</v>
      </c>
      <c r="J7" s="222">
        <f t="shared" ref="J7:J23" si="7">(H8+I7/2)*5</f>
        <v>499343.65975321608</v>
      </c>
      <c r="K7" s="222">
        <f t="shared" si="2"/>
        <v>7611951.8825522056</v>
      </c>
      <c r="L7" s="589">
        <f t="shared" si="3"/>
        <v>76.11951882552205</v>
      </c>
      <c r="N7" s="418" t="s">
        <v>62</v>
      </c>
      <c r="O7" s="237">
        <f>SUM(O3:O6)</f>
        <v>4353</v>
      </c>
      <c r="P7" s="237">
        <f t="shared" ref="P7:Q7" si="8">SUM(P3:P6)</f>
        <v>5903</v>
      </c>
      <c r="Q7" s="237">
        <f t="shared" si="8"/>
        <v>10256</v>
      </c>
    </row>
    <row r="8" spans="1:17">
      <c r="B8" s="219" t="s">
        <v>65</v>
      </c>
      <c r="C8" s="262">
        <f>h26_h28死亡数!AJ7</f>
        <v>0</v>
      </c>
      <c r="D8" s="263">
        <f t="shared" si="4"/>
        <v>0</v>
      </c>
      <c r="E8" s="264">
        <f>h27国調人口!AJ7</f>
        <v>776</v>
      </c>
      <c r="F8" s="221">
        <f t="shared" si="0"/>
        <v>0</v>
      </c>
      <c r="G8" s="221">
        <f t="shared" si="6"/>
        <v>0</v>
      </c>
      <c r="H8" s="220">
        <f t="shared" si="5"/>
        <v>99737.463901286421</v>
      </c>
      <c r="I8" s="220">
        <f t="shared" si="1"/>
        <v>0</v>
      </c>
      <c r="J8" s="222">
        <f t="shared" si="7"/>
        <v>498687.3195064321</v>
      </c>
      <c r="K8" s="222">
        <f t="shared" si="2"/>
        <v>7112608.2227989892</v>
      </c>
      <c r="L8" s="589">
        <f t="shared" si="3"/>
        <v>71.313305397845099</v>
      </c>
      <c r="N8" s="479" t="s">
        <v>161</v>
      </c>
      <c r="O8" s="479"/>
      <c r="P8" s="479"/>
      <c r="Q8" s="479"/>
    </row>
    <row r="9" spans="1:17">
      <c r="B9" s="219" t="s">
        <v>66</v>
      </c>
      <c r="C9" s="262">
        <f>h26_h28死亡数!AJ8</f>
        <v>0</v>
      </c>
      <c r="D9" s="263">
        <f t="shared" si="4"/>
        <v>0</v>
      </c>
      <c r="E9" s="264">
        <f>h27国調人口!AJ8</f>
        <v>711</v>
      </c>
      <c r="F9" s="221">
        <f t="shared" si="0"/>
        <v>0</v>
      </c>
      <c r="G9" s="221">
        <f t="shared" si="6"/>
        <v>0</v>
      </c>
      <c r="H9" s="220">
        <f t="shared" si="5"/>
        <v>99737.463901286421</v>
      </c>
      <c r="I9" s="220">
        <f t="shared" si="1"/>
        <v>0</v>
      </c>
      <c r="J9" s="222">
        <f t="shared" si="7"/>
        <v>498687.3195064321</v>
      </c>
      <c r="K9" s="222">
        <f t="shared" si="2"/>
        <v>6613920.9032925572</v>
      </c>
      <c r="L9" s="589">
        <f t="shared" si="3"/>
        <v>66.313305397845099</v>
      </c>
      <c r="N9" s="418" t="s">
        <v>158</v>
      </c>
      <c r="O9" s="237" t="s">
        <v>122</v>
      </c>
      <c r="P9" s="237" t="s">
        <v>123</v>
      </c>
      <c r="Q9" s="237" t="s">
        <v>62</v>
      </c>
    </row>
    <row r="10" spans="1:17">
      <c r="B10" s="219" t="s">
        <v>67</v>
      </c>
      <c r="C10" s="262">
        <f>h26_h28死亡数!AJ9</f>
        <v>0</v>
      </c>
      <c r="D10" s="263">
        <f t="shared" si="4"/>
        <v>0</v>
      </c>
      <c r="E10" s="264">
        <f>h27国調人口!AJ9</f>
        <v>411</v>
      </c>
      <c r="F10" s="221">
        <f t="shared" si="0"/>
        <v>0</v>
      </c>
      <c r="G10" s="221">
        <f t="shared" si="6"/>
        <v>0</v>
      </c>
      <c r="H10" s="220">
        <f t="shared" si="5"/>
        <v>99737.463901286421</v>
      </c>
      <c r="I10" s="220">
        <f t="shared" si="1"/>
        <v>0</v>
      </c>
      <c r="J10" s="222">
        <f t="shared" si="7"/>
        <v>498687.3195064321</v>
      </c>
      <c r="K10" s="222">
        <f t="shared" si="2"/>
        <v>6115233.5837861253</v>
      </c>
      <c r="L10" s="589">
        <f t="shared" si="3"/>
        <v>61.313305397845099</v>
      </c>
      <c r="N10" s="418" t="s">
        <v>159</v>
      </c>
      <c r="O10" s="243">
        <f>h27_29自立率1!BR21</f>
        <v>21</v>
      </c>
      <c r="P10" s="243">
        <f>h27_29自立率1!BS21</f>
        <v>10</v>
      </c>
      <c r="Q10" s="244">
        <f>SUM(O10:P10)</f>
        <v>31</v>
      </c>
    </row>
    <row r="11" spans="1:17">
      <c r="B11" s="219" t="s">
        <v>68</v>
      </c>
      <c r="C11" s="262">
        <f>h26_h28死亡数!AJ10</f>
        <v>3</v>
      </c>
      <c r="D11" s="263">
        <f t="shared" si="4"/>
        <v>1</v>
      </c>
      <c r="E11" s="264">
        <f>h27国調人口!AJ10</f>
        <v>645</v>
      </c>
      <c r="F11" s="221">
        <f t="shared" si="0"/>
        <v>1.5503875968992248E-3</v>
      </c>
      <c r="G11" s="221">
        <f t="shared" si="6"/>
        <v>7.7220077220077222E-3</v>
      </c>
      <c r="H11" s="220">
        <f t="shared" si="5"/>
        <v>99737.463901286421</v>
      </c>
      <c r="I11" s="220">
        <f t="shared" si="1"/>
        <v>770.17346641920449</v>
      </c>
      <c r="J11" s="222">
        <f t="shared" si="7"/>
        <v>496761.88584038406</v>
      </c>
      <c r="K11" s="222">
        <f t="shared" si="2"/>
        <v>5616546.2642796934</v>
      </c>
      <c r="L11" s="589">
        <f t="shared" si="3"/>
        <v>56.313305397845099</v>
      </c>
      <c r="N11" s="418" t="s">
        <v>160</v>
      </c>
      <c r="O11" s="243">
        <f>h27_29自立率1!BR22</f>
        <v>27</v>
      </c>
      <c r="P11" s="243">
        <f>h27_29自立率1!BS22</f>
        <v>22</v>
      </c>
      <c r="Q11" s="244">
        <f>SUM(O11:P11)</f>
        <v>49</v>
      </c>
    </row>
    <row r="12" spans="1:17">
      <c r="B12" s="219" t="s">
        <v>69</v>
      </c>
      <c r="C12" s="262">
        <f>h26_h28死亡数!AJ11</f>
        <v>1</v>
      </c>
      <c r="D12" s="263">
        <f t="shared" si="4"/>
        <v>0.33333333333333331</v>
      </c>
      <c r="E12" s="264">
        <f>h27国調人口!AJ11</f>
        <v>714</v>
      </c>
      <c r="F12" s="221">
        <f t="shared" si="0"/>
        <v>4.6685340802987859E-4</v>
      </c>
      <c r="G12" s="221">
        <f t="shared" si="6"/>
        <v>2.3315458148752623E-3</v>
      </c>
      <c r="H12" s="220">
        <f t="shared" si="5"/>
        <v>98967.290434867216</v>
      </c>
      <c r="I12" s="220">
        <f t="shared" si="1"/>
        <v>230.74677182296</v>
      </c>
      <c r="J12" s="222">
        <f t="shared" si="7"/>
        <v>494259.58524477872</v>
      </c>
      <c r="K12" s="222">
        <f t="shared" si="2"/>
        <v>5119784.3784393091</v>
      </c>
      <c r="L12" s="589">
        <f t="shared" si="3"/>
        <v>51.732085984598761</v>
      </c>
      <c r="N12" s="418" t="s">
        <v>1022</v>
      </c>
      <c r="O12" s="243">
        <f>h27_29自立率1!BR23</f>
        <v>198</v>
      </c>
      <c r="P12" s="243">
        <f>h27_29自立率1!BS23</f>
        <v>48</v>
      </c>
      <c r="Q12" s="244">
        <f>SUM(O12:P12)</f>
        <v>246</v>
      </c>
    </row>
    <row r="13" spans="1:17">
      <c r="B13" s="219" t="s">
        <v>70</v>
      </c>
      <c r="C13" s="262">
        <f>h26_h28死亡数!AJ12</f>
        <v>3</v>
      </c>
      <c r="D13" s="263">
        <f t="shared" si="4"/>
        <v>1</v>
      </c>
      <c r="E13" s="264">
        <f>h27国調人口!AJ12</f>
        <v>861</v>
      </c>
      <c r="F13" s="221">
        <f t="shared" si="0"/>
        <v>1.1614401858304297E-3</v>
      </c>
      <c r="G13" s="221">
        <f t="shared" si="6"/>
        <v>5.7903879559930514E-3</v>
      </c>
      <c r="H13" s="220">
        <f t="shared" si="5"/>
        <v>98736.543663044256</v>
      </c>
      <c r="I13" s="220">
        <f t="shared" si="1"/>
        <v>571.72289324286976</v>
      </c>
      <c r="J13" s="222">
        <f t="shared" si="7"/>
        <v>492253.41108211409</v>
      </c>
      <c r="K13" s="222">
        <f t="shared" si="2"/>
        <v>4625524.7931945305</v>
      </c>
      <c r="L13" s="589">
        <f t="shared" si="3"/>
        <v>46.847141104917988</v>
      </c>
      <c r="N13" s="418" t="s">
        <v>1023</v>
      </c>
      <c r="O13" s="243">
        <f>h27_29自立率1!BR24</f>
        <v>424</v>
      </c>
      <c r="P13" s="243">
        <f>h27_29自立率1!BS24</f>
        <v>606</v>
      </c>
      <c r="Q13" s="244">
        <f>SUM(O13:P13)</f>
        <v>1030</v>
      </c>
    </row>
    <row r="14" spans="1:17">
      <c r="B14" s="219" t="s">
        <v>71</v>
      </c>
      <c r="C14" s="262">
        <f>h26_h28死亡数!AJ13</f>
        <v>3</v>
      </c>
      <c r="D14" s="263">
        <f t="shared" si="4"/>
        <v>1</v>
      </c>
      <c r="E14" s="264">
        <f>h27国調人口!AJ13</f>
        <v>974</v>
      </c>
      <c r="F14" s="221">
        <f t="shared" si="0"/>
        <v>1.026694045174538E-3</v>
      </c>
      <c r="G14" s="221">
        <f t="shared" si="6"/>
        <v>5.1203277009728623E-3</v>
      </c>
      <c r="H14" s="220">
        <f t="shared" si="5"/>
        <v>98164.820769801387</v>
      </c>
      <c r="I14" s="220">
        <f t="shared" si="1"/>
        <v>502.63605104864109</v>
      </c>
      <c r="J14" s="222">
        <f t="shared" si="7"/>
        <v>489567.51372138533</v>
      </c>
      <c r="K14" s="222">
        <f t="shared" si="2"/>
        <v>4133271.3821124164</v>
      </c>
      <c r="L14" s="589">
        <f t="shared" si="3"/>
        <v>42.105423813741041</v>
      </c>
      <c r="N14" s="418" t="s">
        <v>62</v>
      </c>
      <c r="O14" s="237">
        <f>SUM(O10:O13)</f>
        <v>670</v>
      </c>
      <c r="P14" s="237">
        <f t="shared" ref="P14:Q14" si="9">SUM(P10:P13)</f>
        <v>686</v>
      </c>
      <c r="Q14" s="237">
        <f t="shared" si="9"/>
        <v>1356</v>
      </c>
    </row>
    <row r="15" spans="1:17">
      <c r="B15" s="219" t="s">
        <v>72</v>
      </c>
      <c r="C15" s="262">
        <f>h26_h28死亡数!AJ14</f>
        <v>8</v>
      </c>
      <c r="D15" s="263">
        <f t="shared" si="4"/>
        <v>2.6666666666666665</v>
      </c>
      <c r="E15" s="264">
        <f>h27国調人口!AJ14</f>
        <v>927</v>
      </c>
      <c r="F15" s="221">
        <f t="shared" si="0"/>
        <v>2.876663070837828E-3</v>
      </c>
      <c r="G15" s="221">
        <f t="shared" si="6"/>
        <v>1.4280614066404856E-2</v>
      </c>
      <c r="H15" s="220">
        <f t="shared" si="5"/>
        <v>97662.184718752746</v>
      </c>
      <c r="I15" s="220">
        <f t="shared" si="1"/>
        <v>1394.6759688504535</v>
      </c>
      <c r="J15" s="222">
        <f t="shared" si="7"/>
        <v>484824.2336716376</v>
      </c>
      <c r="K15" s="222">
        <f t="shared" si="2"/>
        <v>3643703.8683910309</v>
      </c>
      <c r="L15" s="589">
        <f t="shared" si="3"/>
        <v>37.309260271866314</v>
      </c>
      <c r="N15" s="479" t="s">
        <v>162</v>
      </c>
      <c r="O15" s="479"/>
      <c r="P15" s="479"/>
      <c r="Q15" s="479"/>
    </row>
    <row r="16" spans="1:17">
      <c r="B16" s="219" t="s">
        <v>73</v>
      </c>
      <c r="C16" s="262">
        <f>h26_h28死亡数!AJ15</f>
        <v>6</v>
      </c>
      <c r="D16" s="263">
        <f t="shared" si="4"/>
        <v>2</v>
      </c>
      <c r="E16" s="264">
        <f>h27国調人口!AJ15</f>
        <v>920</v>
      </c>
      <c r="F16" s="221">
        <f t="shared" si="0"/>
        <v>2.1739130434782609E-3</v>
      </c>
      <c r="G16" s="221">
        <f t="shared" si="6"/>
        <v>1.0810810810810811E-2</v>
      </c>
      <c r="H16" s="220">
        <f t="shared" si="5"/>
        <v>96267.508749902292</v>
      </c>
      <c r="I16" s="220">
        <f t="shared" si="1"/>
        <v>1040.7298243232653</v>
      </c>
      <c r="J16" s="222">
        <f t="shared" si="7"/>
        <v>478735.71918870328</v>
      </c>
      <c r="K16" s="222">
        <f t="shared" si="2"/>
        <v>3158879.6347193932</v>
      </c>
      <c r="L16" s="589">
        <f t="shared" si="3"/>
        <v>32.813559587648513</v>
      </c>
      <c r="N16" s="418" t="s">
        <v>158</v>
      </c>
      <c r="O16" s="237" t="s">
        <v>122</v>
      </c>
      <c r="P16" s="237" t="s">
        <v>123</v>
      </c>
      <c r="Q16" s="237" t="s">
        <v>62</v>
      </c>
    </row>
    <row r="17" spans="1:17">
      <c r="B17" s="219" t="s">
        <v>74</v>
      </c>
      <c r="C17" s="262">
        <f>h26_h28死亡数!AJ16</f>
        <v>18</v>
      </c>
      <c r="D17" s="263">
        <f t="shared" si="4"/>
        <v>6</v>
      </c>
      <c r="E17" s="264">
        <f>h27国調人口!AJ16</f>
        <v>1040</v>
      </c>
      <c r="F17" s="221">
        <f t="shared" si="0"/>
        <v>5.7692307692307696E-3</v>
      </c>
      <c r="G17" s="221">
        <f t="shared" si="6"/>
        <v>2.8436018957345974E-2</v>
      </c>
      <c r="H17" s="220">
        <f t="shared" si="5"/>
        <v>95226.778925579027</v>
      </c>
      <c r="I17" s="220">
        <f t="shared" si="1"/>
        <v>2707.8704907747597</v>
      </c>
      <c r="J17" s="222">
        <f t="shared" si="7"/>
        <v>469364.21840095823</v>
      </c>
      <c r="K17" s="222">
        <f t="shared" si="2"/>
        <v>2680143.91553069</v>
      </c>
      <c r="L17" s="589">
        <f t="shared" si="3"/>
        <v>28.144855320846855</v>
      </c>
      <c r="N17" s="418" t="s">
        <v>159</v>
      </c>
      <c r="O17" s="253">
        <f t="shared" ref="O17:Q20" si="10">O10/O3</f>
        <v>1.6509433962264151E-2</v>
      </c>
      <c r="P17" s="253">
        <f t="shared" si="10"/>
        <v>7.7459333849728895E-3</v>
      </c>
      <c r="Q17" s="253">
        <f t="shared" si="10"/>
        <v>1.2095200936402654E-2</v>
      </c>
    </row>
    <row r="18" spans="1:17">
      <c r="B18" s="219" t="s">
        <v>75</v>
      </c>
      <c r="C18" s="262">
        <f>h26_h28死亡数!AJ17</f>
        <v>28</v>
      </c>
      <c r="D18" s="263">
        <f t="shared" si="4"/>
        <v>9.3333333333333339</v>
      </c>
      <c r="E18" s="264">
        <f>h27国調人口!AJ17</f>
        <v>1240</v>
      </c>
      <c r="F18" s="221">
        <f t="shared" si="0"/>
        <v>7.526881720430108E-3</v>
      </c>
      <c r="G18" s="221">
        <f t="shared" si="6"/>
        <v>3.6939313984168866E-2</v>
      </c>
      <c r="H18" s="220">
        <f t="shared" si="5"/>
        <v>92518.908434804267</v>
      </c>
      <c r="I18" s="220">
        <f t="shared" si="1"/>
        <v>3417.5850081458047</v>
      </c>
      <c r="J18" s="222">
        <f t="shared" si="7"/>
        <v>454050.57965365681</v>
      </c>
      <c r="K18" s="222">
        <f t="shared" si="2"/>
        <v>2210779.6971297315</v>
      </c>
      <c r="L18" s="589">
        <f t="shared" si="3"/>
        <v>23.895436452188711</v>
      </c>
      <c r="N18" s="418" t="s">
        <v>160</v>
      </c>
      <c r="O18" s="253">
        <f t="shared" si="10"/>
        <v>2.8907922912205567E-2</v>
      </c>
      <c r="P18" s="253">
        <f t="shared" si="10"/>
        <v>1.9642857142857142E-2</v>
      </c>
      <c r="Q18" s="253">
        <f t="shared" si="10"/>
        <v>2.385589094449854E-2</v>
      </c>
    </row>
    <row r="19" spans="1:17">
      <c r="B19" s="219" t="s">
        <v>76</v>
      </c>
      <c r="C19" s="262">
        <f>h26_h28死亡数!AJ18</f>
        <v>37</v>
      </c>
      <c r="D19" s="263">
        <f t="shared" si="4"/>
        <v>12.333333333333334</v>
      </c>
      <c r="E19" s="264">
        <f>h27国調人口!AJ18</f>
        <v>1272</v>
      </c>
      <c r="F19" s="221">
        <f t="shared" si="0"/>
        <v>9.6960167714884703E-3</v>
      </c>
      <c r="G19" s="221">
        <f t="shared" si="6"/>
        <v>4.7332736343865936E-2</v>
      </c>
      <c r="H19" s="220">
        <f t="shared" si="5"/>
        <v>89101.323426658462</v>
      </c>
      <c r="I19" s="220">
        <f t="shared" si="1"/>
        <v>4217.4094496435428</v>
      </c>
      <c r="J19" s="222">
        <f t="shared" si="7"/>
        <v>434963.09350918344</v>
      </c>
      <c r="K19" s="222">
        <f t="shared" si="2"/>
        <v>1756729.1174760747</v>
      </c>
      <c r="L19" s="589">
        <f t="shared" si="3"/>
        <v>19.71608332980691</v>
      </c>
      <c r="N19" s="418" t="s">
        <v>1022</v>
      </c>
      <c r="O19" s="253">
        <f t="shared" si="10"/>
        <v>0.2661290322580645</v>
      </c>
      <c r="P19" s="253">
        <f t="shared" si="10"/>
        <v>4.9792531120331947E-2</v>
      </c>
      <c r="Q19" s="253">
        <f t="shared" si="10"/>
        <v>0.14402810304449648</v>
      </c>
    </row>
    <row r="20" spans="1:17">
      <c r="B20" s="219" t="s">
        <v>77</v>
      </c>
      <c r="C20" s="262">
        <f>h26_h28死亡数!AJ19</f>
        <v>65</v>
      </c>
      <c r="D20" s="263">
        <f t="shared" si="4"/>
        <v>21.666666666666668</v>
      </c>
      <c r="E20" s="264">
        <f>h27国調人口!AJ19</f>
        <v>934</v>
      </c>
      <c r="F20" s="221">
        <f t="shared" si="0"/>
        <v>2.3197715917201999E-2</v>
      </c>
      <c r="G20" s="221">
        <f t="shared" si="6"/>
        <v>0.1096306291111486</v>
      </c>
      <c r="H20" s="220">
        <f t="shared" si="5"/>
        <v>84883.91397701492</v>
      </c>
      <c r="I20" s="220">
        <f t="shared" si="1"/>
        <v>9305.8768907167687</v>
      </c>
      <c r="J20" s="222">
        <f t="shared" si="7"/>
        <v>401154.87765828264</v>
      </c>
      <c r="K20" s="222">
        <f t="shared" si="2"/>
        <v>1321766.0239668912</v>
      </c>
      <c r="L20" s="589">
        <f t="shared" si="3"/>
        <v>15.571454731986114</v>
      </c>
      <c r="N20" s="418" t="s">
        <v>1023</v>
      </c>
      <c r="O20" s="253">
        <f t="shared" si="10"/>
        <v>0.30220955096222379</v>
      </c>
      <c r="P20" s="253">
        <f t="shared" si="10"/>
        <v>0.23971518987341772</v>
      </c>
      <c r="Q20" s="253">
        <f t="shared" si="10"/>
        <v>0.26201984227931824</v>
      </c>
    </row>
    <row r="21" spans="1:17">
      <c r="B21" s="219" t="s">
        <v>78</v>
      </c>
      <c r="C21" s="262">
        <f>h26_h28死亡数!AJ20</f>
        <v>81</v>
      </c>
      <c r="D21" s="263">
        <f t="shared" si="4"/>
        <v>27</v>
      </c>
      <c r="E21" s="264">
        <f>h27国調人口!AJ20</f>
        <v>744</v>
      </c>
      <c r="F21" s="221">
        <f t="shared" si="0"/>
        <v>3.6290322580645164E-2</v>
      </c>
      <c r="G21" s="221">
        <f t="shared" si="6"/>
        <v>0.16635859519408502</v>
      </c>
      <c r="H21" s="220">
        <f t="shared" si="5"/>
        <v>75578.037086298151</v>
      </c>
      <c r="I21" s="220">
        <f t="shared" si="1"/>
        <v>12573.056077203022</v>
      </c>
      <c r="J21" s="222">
        <f t="shared" si="7"/>
        <v>346457.54523848323</v>
      </c>
      <c r="K21" s="222">
        <f t="shared" si="2"/>
        <v>920611.14630860859</v>
      </c>
      <c r="L21" s="589">
        <f t="shared" si="3"/>
        <v>12.180934856212479</v>
      </c>
      <c r="N21" s="418" t="s">
        <v>62</v>
      </c>
      <c r="O21" s="253">
        <f>O14/O7</f>
        <v>0.15391683896163566</v>
      </c>
      <c r="P21" s="253">
        <f>P14/P7</f>
        <v>0.11621209554463832</v>
      </c>
      <c r="Q21" s="253">
        <f>Q14/Q7</f>
        <v>0.13221528861154447</v>
      </c>
    </row>
    <row r="22" spans="1:17">
      <c r="B22" s="219" t="s">
        <v>79</v>
      </c>
      <c r="C22" s="262">
        <f>h26_h28死亡数!AJ21</f>
        <v>143</v>
      </c>
      <c r="D22" s="263">
        <f t="shared" si="4"/>
        <v>47.666666666666664</v>
      </c>
      <c r="E22" s="264">
        <f>h27国調人口!AJ21</f>
        <v>684</v>
      </c>
      <c r="F22" s="221">
        <f t="shared" si="0"/>
        <v>6.9688109161793368E-2</v>
      </c>
      <c r="G22" s="221">
        <f t="shared" si="6"/>
        <v>0.29674206266860342</v>
      </c>
      <c r="H22" s="220">
        <f t="shared" si="5"/>
        <v>63004.981009095129</v>
      </c>
      <c r="I22" s="220">
        <f t="shared" si="1"/>
        <v>18696.228023035081</v>
      </c>
      <c r="J22" s="222">
        <f t="shared" si="7"/>
        <v>268284.33498788794</v>
      </c>
      <c r="K22" s="222">
        <f t="shared" si="2"/>
        <v>574153.60107012535</v>
      </c>
      <c r="L22" s="589">
        <f t="shared" si="3"/>
        <v>9.1128287299577639</v>
      </c>
      <c r="N22" s="479" t="s">
        <v>163</v>
      </c>
      <c r="O22" s="479"/>
      <c r="P22" s="479"/>
      <c r="Q22" s="479"/>
    </row>
    <row r="23" spans="1:17">
      <c r="B23" s="219" t="s">
        <v>80</v>
      </c>
      <c r="C23" s="262">
        <f>h26_h28死亡数!AJ22</f>
        <v>178</v>
      </c>
      <c r="D23" s="263">
        <f t="shared" si="4"/>
        <v>59.333333333333336</v>
      </c>
      <c r="E23" s="264">
        <f>h27国調人口!AJ22</f>
        <v>503</v>
      </c>
      <c r="F23" s="221">
        <f t="shared" si="0"/>
        <v>0.11795891318754143</v>
      </c>
      <c r="G23" s="221">
        <f t="shared" si="6"/>
        <v>0.45547594677584446</v>
      </c>
      <c r="H23" s="220">
        <f t="shared" si="5"/>
        <v>44308.752986060048</v>
      </c>
      <c r="I23" s="220">
        <f t="shared" si="1"/>
        <v>20181.571216782726</v>
      </c>
      <c r="J23" s="222">
        <f t="shared" si="7"/>
        <v>171089.83688834342</v>
      </c>
      <c r="K23" s="222">
        <f t="shared" si="2"/>
        <v>305869.26608223742</v>
      </c>
      <c r="L23" s="589">
        <f t="shared" si="3"/>
        <v>6.9031341545194644</v>
      </c>
      <c r="N23" s="418" t="s">
        <v>158</v>
      </c>
      <c r="O23" s="237" t="s">
        <v>122</v>
      </c>
      <c r="P23" s="237" t="s">
        <v>123</v>
      </c>
      <c r="Q23" s="237" t="s">
        <v>62</v>
      </c>
    </row>
    <row r="24" spans="1:17">
      <c r="B24" s="219" t="s">
        <v>100</v>
      </c>
      <c r="C24" s="262">
        <f>h26_h28死亡数!AJ23</f>
        <v>116</v>
      </c>
      <c r="D24" s="263">
        <f t="shared" si="4"/>
        <v>38.666666666666664</v>
      </c>
      <c r="E24" s="264">
        <f>h27国調人口!AJ23</f>
        <v>216</v>
      </c>
      <c r="F24" s="221">
        <f t="shared" si="0"/>
        <v>0.17901234567901234</v>
      </c>
      <c r="G24" s="221">
        <f t="shared" si="6"/>
        <v>0.61833688699360345</v>
      </c>
      <c r="H24" s="220">
        <f t="shared" si="5"/>
        <v>24127.181769277322</v>
      </c>
      <c r="I24" s="220">
        <f t="shared" si="1"/>
        <v>24127.181769277322</v>
      </c>
      <c r="J24" s="222">
        <f>H24/F24</f>
        <v>134779.429193894</v>
      </c>
      <c r="K24" s="222">
        <f>J24</f>
        <v>134779.429193894</v>
      </c>
      <c r="L24" s="589">
        <f t="shared" si="3"/>
        <v>5.5862068965517242</v>
      </c>
      <c r="N24" s="418" t="s">
        <v>159</v>
      </c>
      <c r="O24" s="253">
        <f>1-O17</f>
        <v>0.98349056603773588</v>
      </c>
      <c r="P24" s="253">
        <f>1-P17</f>
        <v>0.99225406661502713</v>
      </c>
      <c r="Q24" s="253">
        <f>1-Q17</f>
        <v>0.98790479906359729</v>
      </c>
    </row>
    <row r="25" spans="1:17">
      <c r="B25" s="265" t="s">
        <v>101</v>
      </c>
      <c r="C25" s="266">
        <f>SUM(C5:C24)</f>
        <v>691</v>
      </c>
      <c r="D25" s="266">
        <f>SUM(D5:D24)</f>
        <v>230.33333333333334</v>
      </c>
      <c r="E25" s="266">
        <f>SUM(E5:E24)</f>
        <v>14810</v>
      </c>
      <c r="F25" s="267"/>
      <c r="G25" s="267"/>
      <c r="H25" s="266"/>
      <c r="I25" s="266"/>
      <c r="J25" s="268"/>
      <c r="K25" s="268"/>
      <c r="L25" s="257"/>
      <c r="N25" s="418" t="s">
        <v>160</v>
      </c>
      <c r="O25" s="253">
        <f t="shared" ref="O25:Q27" si="11">1-O18</f>
        <v>0.97109207708779444</v>
      </c>
      <c r="P25" s="253">
        <f t="shared" si="11"/>
        <v>0.98035714285714282</v>
      </c>
      <c r="Q25" s="253">
        <f t="shared" si="11"/>
        <v>0.97614410905550142</v>
      </c>
    </row>
    <row r="26" spans="1:17">
      <c r="A26" s="265"/>
      <c r="B26" s="265"/>
      <c r="C26" s="226"/>
      <c r="D26" s="226"/>
      <c r="E26" s="266"/>
      <c r="F26" s="267"/>
      <c r="G26" s="267"/>
      <c r="H26" s="266"/>
      <c r="I26" s="266"/>
      <c r="J26" s="268"/>
      <c r="K26" s="268"/>
      <c r="L26" s="269"/>
      <c r="N26" s="418" t="s">
        <v>1022</v>
      </c>
      <c r="O26" s="253">
        <f t="shared" si="11"/>
        <v>0.7338709677419355</v>
      </c>
      <c r="P26" s="253">
        <f t="shared" si="11"/>
        <v>0.950207468879668</v>
      </c>
      <c r="Q26" s="253">
        <f t="shared" si="11"/>
        <v>0.85597189695550346</v>
      </c>
    </row>
    <row r="27" spans="1:17">
      <c r="A27" s="225" t="s">
        <v>102</v>
      </c>
      <c r="B27" s="225" t="s">
        <v>85</v>
      </c>
      <c r="C27" s="254">
        <f>h26_h28死亡数!AJ28</f>
        <v>0</v>
      </c>
      <c r="D27" s="226">
        <f>SUM(C27:C27)/3</f>
        <v>0</v>
      </c>
      <c r="E27" s="254">
        <f>h27国調人口!AJ28</f>
        <v>100</v>
      </c>
      <c r="F27" s="227">
        <f t="shared" ref="F27:F46" si="12">D27/E27</f>
        <v>0</v>
      </c>
      <c r="G27" s="227">
        <f>D53</f>
        <v>0</v>
      </c>
      <c r="H27" s="226">
        <v>100000</v>
      </c>
      <c r="I27" s="226">
        <f t="shared" ref="I27:I46" si="13">H27-H28</f>
        <v>0</v>
      </c>
      <c r="J27" s="242">
        <f>H28+I27/2</f>
        <v>100000</v>
      </c>
      <c r="K27" s="242">
        <f t="shared" ref="K27:K45" si="14">J27+K28</f>
        <v>8741207.2457761727</v>
      </c>
      <c r="L27" s="587">
        <f t="shared" ref="L27:L46" si="15">K27/H27</f>
        <v>87.412072457761724</v>
      </c>
      <c r="N27" s="418" t="s">
        <v>1023</v>
      </c>
      <c r="O27" s="253">
        <f t="shared" si="11"/>
        <v>0.69779044903777621</v>
      </c>
      <c r="P27" s="253">
        <f t="shared" si="11"/>
        <v>0.76028481012658222</v>
      </c>
      <c r="Q27" s="253">
        <f t="shared" si="11"/>
        <v>0.73798015772068171</v>
      </c>
    </row>
    <row r="28" spans="1:17">
      <c r="A28" s="245"/>
      <c r="B28" s="245" t="s">
        <v>86</v>
      </c>
      <c r="C28" s="255">
        <f>h26_h28死亡数!AJ29</f>
        <v>0</v>
      </c>
      <c r="D28" s="250">
        <f t="shared" ref="D28:D46" si="16">SUM(C28:C28)/3</f>
        <v>0</v>
      </c>
      <c r="E28" s="255">
        <f>h27国調人口!AJ29</f>
        <v>454</v>
      </c>
      <c r="F28" s="249">
        <f t="shared" si="12"/>
        <v>0</v>
      </c>
      <c r="G28" s="249">
        <f>F28*4/(1+2*F28)</f>
        <v>0</v>
      </c>
      <c r="H28" s="250">
        <f t="shared" ref="H28:H46" si="17">(1-G27)*H27</f>
        <v>100000</v>
      </c>
      <c r="I28" s="250">
        <f t="shared" si="13"/>
        <v>0</v>
      </c>
      <c r="J28" s="251">
        <f>(H29+I28/2)*4</f>
        <v>400000</v>
      </c>
      <c r="K28" s="251">
        <f t="shared" si="14"/>
        <v>8641207.2457761727</v>
      </c>
      <c r="L28" s="589">
        <f t="shared" si="15"/>
        <v>86.412072457761724</v>
      </c>
      <c r="N28" s="418" t="s">
        <v>62</v>
      </c>
      <c r="O28" s="253">
        <f>1-O21</f>
        <v>0.84608316103836434</v>
      </c>
      <c r="P28" s="253">
        <f>1-P21</f>
        <v>0.88378790445536171</v>
      </c>
      <c r="Q28" s="253">
        <f>1-Q21</f>
        <v>0.86778471138845559</v>
      </c>
    </row>
    <row r="29" spans="1:17">
      <c r="A29" s="245"/>
      <c r="B29" s="245" t="s">
        <v>84</v>
      </c>
      <c r="C29" s="255">
        <f>h26_h28死亡数!AJ30</f>
        <v>0</v>
      </c>
      <c r="D29" s="250">
        <f t="shared" si="16"/>
        <v>0</v>
      </c>
      <c r="E29" s="255">
        <f>h27国調人口!AJ30</f>
        <v>592</v>
      </c>
      <c r="F29" s="249">
        <f t="shared" si="12"/>
        <v>0</v>
      </c>
      <c r="G29" s="249">
        <f t="shared" ref="G29:G46" si="18">F29*5/(1+2.5*F29)</f>
        <v>0</v>
      </c>
      <c r="H29" s="250">
        <f t="shared" si="17"/>
        <v>100000</v>
      </c>
      <c r="I29" s="250">
        <f t="shared" si="13"/>
        <v>0</v>
      </c>
      <c r="J29" s="251">
        <f t="shared" ref="J29:J45" si="19">(H30+I29/2)*5</f>
        <v>500000</v>
      </c>
      <c r="K29" s="251">
        <f t="shared" si="14"/>
        <v>8241207.2457761737</v>
      </c>
      <c r="L29" s="589">
        <f t="shared" si="15"/>
        <v>82.412072457761738</v>
      </c>
      <c r="N29" s="219" t="s">
        <v>164</v>
      </c>
    </row>
    <row r="30" spans="1:17">
      <c r="A30" s="245"/>
      <c r="B30" s="245" t="s">
        <v>65</v>
      </c>
      <c r="C30" s="255">
        <f>h26_h28死亡数!AJ31</f>
        <v>1</v>
      </c>
      <c r="D30" s="250">
        <f t="shared" si="16"/>
        <v>0.33333333333333331</v>
      </c>
      <c r="E30" s="255">
        <f>h27国調人口!AJ31</f>
        <v>663</v>
      </c>
      <c r="F30" s="249">
        <f t="shared" si="12"/>
        <v>5.0276520864756154E-4</v>
      </c>
      <c r="G30" s="249">
        <f t="shared" si="18"/>
        <v>2.5106703489831783E-3</v>
      </c>
      <c r="H30" s="250">
        <f t="shared" si="17"/>
        <v>100000</v>
      </c>
      <c r="I30" s="250">
        <f t="shared" si="13"/>
        <v>251.0670348983258</v>
      </c>
      <c r="J30" s="251">
        <f t="shared" si="19"/>
        <v>499372.33241275419</v>
      </c>
      <c r="K30" s="251">
        <f t="shared" si="14"/>
        <v>7741207.2457761737</v>
      </c>
      <c r="L30" s="589">
        <f t="shared" si="15"/>
        <v>77.412072457761738</v>
      </c>
      <c r="N30" s="256" t="s">
        <v>158</v>
      </c>
      <c r="O30" s="237" t="s">
        <v>97</v>
      </c>
      <c r="P30" s="237" t="s">
        <v>98</v>
      </c>
      <c r="Q30" s="219"/>
    </row>
    <row r="31" spans="1:17">
      <c r="A31" s="245"/>
      <c r="B31" s="245" t="s">
        <v>66</v>
      </c>
      <c r="C31" s="255">
        <f>h26_h28死亡数!AJ32</f>
        <v>0</v>
      </c>
      <c r="D31" s="250">
        <f t="shared" si="16"/>
        <v>0</v>
      </c>
      <c r="E31" s="255">
        <f>h27国調人口!AJ32</f>
        <v>667</v>
      </c>
      <c r="F31" s="249">
        <f t="shared" si="12"/>
        <v>0</v>
      </c>
      <c r="G31" s="249">
        <f t="shared" si="18"/>
        <v>0</v>
      </c>
      <c r="H31" s="250">
        <f t="shared" si="17"/>
        <v>99748.932965101674</v>
      </c>
      <c r="I31" s="250">
        <f t="shared" si="13"/>
        <v>0</v>
      </c>
      <c r="J31" s="251">
        <f t="shared" si="19"/>
        <v>498744.66482550837</v>
      </c>
      <c r="K31" s="251">
        <f t="shared" si="14"/>
        <v>7241834.9133634195</v>
      </c>
      <c r="L31" s="589">
        <f t="shared" si="15"/>
        <v>72.60062537107099</v>
      </c>
      <c r="N31" s="418" t="s">
        <v>159</v>
      </c>
      <c r="O31" s="237">
        <f>J19*O24</f>
        <v>427782.09904087149</v>
      </c>
      <c r="P31" s="237">
        <f>SUM(O31,P32)</f>
        <v>1472234.4555329934</v>
      </c>
      <c r="Q31" s="219"/>
    </row>
    <row r="32" spans="1:17">
      <c r="A32" s="245"/>
      <c r="B32" s="245" t="s">
        <v>67</v>
      </c>
      <c r="C32" s="255">
        <f>h26_h28死亡数!AJ33</f>
        <v>0</v>
      </c>
      <c r="D32" s="250">
        <f t="shared" si="16"/>
        <v>0</v>
      </c>
      <c r="E32" s="255">
        <f>h27国調人口!AJ33</f>
        <v>457</v>
      </c>
      <c r="F32" s="249">
        <f t="shared" si="12"/>
        <v>0</v>
      </c>
      <c r="G32" s="249">
        <f t="shared" si="18"/>
        <v>0</v>
      </c>
      <c r="H32" s="250">
        <f t="shared" si="17"/>
        <v>99748.932965101674</v>
      </c>
      <c r="I32" s="250">
        <f t="shared" si="13"/>
        <v>0</v>
      </c>
      <c r="J32" s="251">
        <f t="shared" si="19"/>
        <v>498744.66482550837</v>
      </c>
      <c r="K32" s="251">
        <f t="shared" si="14"/>
        <v>6743090.2485379111</v>
      </c>
      <c r="L32" s="589">
        <f t="shared" si="15"/>
        <v>67.60062537107099</v>
      </c>
      <c r="N32" s="418" t="s">
        <v>160</v>
      </c>
      <c r="O32" s="237">
        <f>J20*O25</f>
        <v>389558.32337908173</v>
      </c>
      <c r="P32" s="237">
        <f>SUM(O32,P33)</f>
        <v>1044452.3564921219</v>
      </c>
      <c r="Q32" s="219"/>
    </row>
    <row r="33" spans="1:17">
      <c r="A33" s="245"/>
      <c r="B33" s="245" t="s">
        <v>68</v>
      </c>
      <c r="C33" s="255">
        <f>h26_h28死亡数!AJ34</f>
        <v>0</v>
      </c>
      <c r="D33" s="250">
        <f t="shared" si="16"/>
        <v>0</v>
      </c>
      <c r="E33" s="255">
        <f>h27国調人口!AJ34</f>
        <v>581</v>
      </c>
      <c r="F33" s="249">
        <f t="shared" si="12"/>
        <v>0</v>
      </c>
      <c r="G33" s="249">
        <f t="shared" si="18"/>
        <v>0</v>
      </c>
      <c r="H33" s="250">
        <f t="shared" si="17"/>
        <v>99748.932965101674</v>
      </c>
      <c r="I33" s="250">
        <f t="shared" si="13"/>
        <v>0</v>
      </c>
      <c r="J33" s="251">
        <f t="shared" si="19"/>
        <v>498744.66482550837</v>
      </c>
      <c r="K33" s="251">
        <f t="shared" si="14"/>
        <v>6244345.5837124027</v>
      </c>
      <c r="L33" s="589">
        <f t="shared" si="15"/>
        <v>62.600625371070983</v>
      </c>
      <c r="N33" s="418" t="s">
        <v>1022</v>
      </c>
      <c r="O33" s="237">
        <f>J21*O26</f>
        <v>254255.13400566109</v>
      </c>
      <c r="P33" s="237">
        <f t="shared" ref="P33:P34" si="20">SUM(O33,P34)</f>
        <v>654894.03311304015</v>
      </c>
      <c r="Q33" s="219"/>
    </row>
    <row r="34" spans="1:17">
      <c r="A34" s="245"/>
      <c r="B34" s="245" t="s">
        <v>69</v>
      </c>
      <c r="C34" s="255">
        <f>h26_h28死亡数!AJ35</f>
        <v>0</v>
      </c>
      <c r="D34" s="250">
        <f t="shared" si="16"/>
        <v>0</v>
      </c>
      <c r="E34" s="255">
        <f>h27国調人口!AJ35</f>
        <v>715</v>
      </c>
      <c r="F34" s="249">
        <f t="shared" si="12"/>
        <v>0</v>
      </c>
      <c r="G34" s="249">
        <f t="shared" si="18"/>
        <v>0</v>
      </c>
      <c r="H34" s="250">
        <f t="shared" si="17"/>
        <v>99748.932965101674</v>
      </c>
      <c r="I34" s="250">
        <f t="shared" si="13"/>
        <v>0</v>
      </c>
      <c r="J34" s="251">
        <f t="shared" si="19"/>
        <v>498744.66482550837</v>
      </c>
      <c r="K34" s="251">
        <f t="shared" si="14"/>
        <v>5745600.9188868944</v>
      </c>
      <c r="L34" s="589">
        <f t="shared" si="15"/>
        <v>57.600625371070983</v>
      </c>
      <c r="N34" s="418" t="s">
        <v>1023</v>
      </c>
      <c r="O34" s="237">
        <f>SUM(J22:J24)*O27</f>
        <v>400638.89910737902</v>
      </c>
      <c r="P34" s="237">
        <f t="shared" si="20"/>
        <v>400638.89910737902</v>
      </c>
      <c r="Q34" s="219"/>
    </row>
    <row r="35" spans="1:17">
      <c r="A35" s="245"/>
      <c r="B35" s="245" t="s">
        <v>70</v>
      </c>
      <c r="C35" s="255">
        <f>h26_h28死亡数!AJ36</f>
        <v>1</v>
      </c>
      <c r="D35" s="250">
        <f t="shared" si="16"/>
        <v>0.33333333333333331</v>
      </c>
      <c r="E35" s="255">
        <f>h27国調人口!AJ36</f>
        <v>805</v>
      </c>
      <c r="F35" s="249">
        <f t="shared" si="12"/>
        <v>4.1407867494824016E-4</v>
      </c>
      <c r="G35" s="249">
        <f t="shared" si="18"/>
        <v>2.0682523267838678E-3</v>
      </c>
      <c r="H35" s="250">
        <f t="shared" si="17"/>
        <v>99748.932965101674</v>
      </c>
      <c r="I35" s="250">
        <f t="shared" si="13"/>
        <v>206.30596269927628</v>
      </c>
      <c r="J35" s="251">
        <f t="shared" si="19"/>
        <v>498228.89991876017</v>
      </c>
      <c r="K35" s="251">
        <f t="shared" si="14"/>
        <v>5246856.254061386</v>
      </c>
      <c r="L35" s="589">
        <f t="shared" si="15"/>
        <v>52.600625371070983</v>
      </c>
      <c r="N35" s="219" t="s">
        <v>165</v>
      </c>
      <c r="Q35" s="219"/>
    </row>
    <row r="36" spans="1:17">
      <c r="A36" s="245"/>
      <c r="B36" s="245" t="s">
        <v>71</v>
      </c>
      <c r="C36" s="255">
        <f>h26_h28死亡数!AJ37</f>
        <v>3</v>
      </c>
      <c r="D36" s="250">
        <f t="shared" si="16"/>
        <v>1</v>
      </c>
      <c r="E36" s="255">
        <f>h27国調人口!AJ37</f>
        <v>966</v>
      </c>
      <c r="F36" s="249">
        <f t="shared" si="12"/>
        <v>1.0351966873706005E-3</v>
      </c>
      <c r="G36" s="249">
        <f t="shared" si="18"/>
        <v>5.1626226122870409E-3</v>
      </c>
      <c r="H36" s="250">
        <f t="shared" si="17"/>
        <v>99542.627002402398</v>
      </c>
      <c r="I36" s="250">
        <f t="shared" si="13"/>
        <v>513.90101704906556</v>
      </c>
      <c r="J36" s="251">
        <f t="shared" si="19"/>
        <v>496428.38246938935</v>
      </c>
      <c r="K36" s="251">
        <f t="shared" si="14"/>
        <v>4748627.3541426258</v>
      </c>
      <c r="L36" s="589">
        <f t="shared" si="15"/>
        <v>47.704460864068018</v>
      </c>
      <c r="N36" s="256" t="s">
        <v>158</v>
      </c>
      <c r="O36" s="237" t="s">
        <v>97</v>
      </c>
      <c r="P36" s="237" t="s">
        <v>98</v>
      </c>
      <c r="Q36" s="219"/>
    </row>
    <row r="37" spans="1:17">
      <c r="A37" s="245"/>
      <c r="B37" s="245" t="s">
        <v>72</v>
      </c>
      <c r="C37" s="255">
        <f>h26_h28死亡数!AJ38</f>
        <v>1</v>
      </c>
      <c r="D37" s="250">
        <f t="shared" si="16"/>
        <v>0.33333333333333331</v>
      </c>
      <c r="E37" s="255">
        <f>h27国調人口!AJ38</f>
        <v>867</v>
      </c>
      <c r="F37" s="249">
        <f t="shared" si="12"/>
        <v>3.8446751249519411E-4</v>
      </c>
      <c r="G37" s="249">
        <f t="shared" si="18"/>
        <v>1.9204916458613402E-3</v>
      </c>
      <c r="H37" s="250">
        <f t="shared" si="17"/>
        <v>99028.725985353332</v>
      </c>
      <c r="I37" s="250">
        <f t="shared" si="13"/>
        <v>190.18384095517104</v>
      </c>
      <c r="J37" s="251">
        <f t="shared" si="19"/>
        <v>494668.17032437876</v>
      </c>
      <c r="K37" s="251">
        <f t="shared" si="14"/>
        <v>4252198.9716732362</v>
      </c>
      <c r="L37" s="589">
        <f t="shared" si="15"/>
        <v>42.939045507887784</v>
      </c>
      <c r="N37" s="418" t="s">
        <v>159</v>
      </c>
      <c r="O37" s="237">
        <f>J41*P24</f>
        <v>465628.05529188178</v>
      </c>
      <c r="P37" s="237">
        <f>SUM(O37,P38)</f>
        <v>2037721.0489914524</v>
      </c>
      <c r="Q37" s="219"/>
    </row>
    <row r="38" spans="1:17">
      <c r="A38" s="245"/>
      <c r="B38" s="245" t="s">
        <v>73</v>
      </c>
      <c r="C38" s="255">
        <f>h26_h28死亡数!AJ39</f>
        <v>5</v>
      </c>
      <c r="D38" s="250">
        <f t="shared" si="16"/>
        <v>1.6666666666666667</v>
      </c>
      <c r="E38" s="255">
        <f>h27国調人口!AJ39</f>
        <v>979</v>
      </c>
      <c r="F38" s="249">
        <f t="shared" si="12"/>
        <v>1.7024174327545114E-3</v>
      </c>
      <c r="G38" s="249">
        <f t="shared" si="18"/>
        <v>8.4760128835395816E-3</v>
      </c>
      <c r="H38" s="250">
        <f t="shared" si="17"/>
        <v>98838.542144398161</v>
      </c>
      <c r="I38" s="250">
        <f t="shared" si="13"/>
        <v>837.75675660619163</v>
      </c>
      <c r="J38" s="251">
        <f t="shared" si="19"/>
        <v>492098.31883047533</v>
      </c>
      <c r="K38" s="251">
        <f t="shared" si="14"/>
        <v>3757530.8013488576</v>
      </c>
      <c r="L38" s="589">
        <f t="shared" si="15"/>
        <v>38.01685779479925</v>
      </c>
      <c r="N38" s="418" t="s">
        <v>160</v>
      </c>
      <c r="O38" s="237">
        <f>J42*P25</f>
        <v>442933.57864740357</v>
      </c>
      <c r="P38" s="237">
        <f>SUM(O38,P39)</f>
        <v>1572092.9936995707</v>
      </c>
      <c r="Q38" s="219"/>
    </row>
    <row r="39" spans="1:17">
      <c r="A39" s="245"/>
      <c r="B39" s="245" t="s">
        <v>74</v>
      </c>
      <c r="C39" s="255">
        <f>h26_h28死亡数!AJ40</f>
        <v>10</v>
      </c>
      <c r="D39" s="250">
        <f t="shared" si="16"/>
        <v>3.3333333333333335</v>
      </c>
      <c r="E39" s="255">
        <f>h27国調人口!AJ40</f>
        <v>1057</v>
      </c>
      <c r="F39" s="249">
        <f t="shared" si="12"/>
        <v>3.1535793125197099E-3</v>
      </c>
      <c r="G39" s="249">
        <f t="shared" si="18"/>
        <v>1.564455569461827E-2</v>
      </c>
      <c r="H39" s="250">
        <f t="shared" si="17"/>
        <v>98000.78538779197</v>
      </c>
      <c r="I39" s="250">
        <f t="shared" si="13"/>
        <v>1533.1787451156415</v>
      </c>
      <c r="J39" s="251">
        <f t="shared" si="19"/>
        <v>486170.98007617076</v>
      </c>
      <c r="K39" s="251">
        <f t="shared" si="14"/>
        <v>3265432.4825183824</v>
      </c>
      <c r="L39" s="589">
        <f t="shared" si="15"/>
        <v>33.320472581897896</v>
      </c>
      <c r="N39" s="418" t="s">
        <v>1022</v>
      </c>
      <c r="O39" s="237">
        <f>J43*P26</f>
        <v>403090.19181593374</v>
      </c>
      <c r="P39" s="237">
        <f t="shared" ref="P39:P40" si="21">SUM(O39,P40)</f>
        <v>1129159.4150521671</v>
      </c>
    </row>
    <row r="40" spans="1:17">
      <c r="A40" s="245"/>
      <c r="B40" s="245" t="s">
        <v>75</v>
      </c>
      <c r="C40" s="255">
        <f>h26_h28死亡数!AJ41</f>
        <v>10</v>
      </c>
      <c r="D40" s="250">
        <f t="shared" si="16"/>
        <v>3.3333333333333335</v>
      </c>
      <c r="E40" s="255">
        <f>h27国調人口!AJ41</f>
        <v>1189</v>
      </c>
      <c r="F40" s="249">
        <f t="shared" si="12"/>
        <v>2.8034763106251754E-3</v>
      </c>
      <c r="G40" s="249">
        <f t="shared" si="18"/>
        <v>1.3919821826280624E-2</v>
      </c>
      <c r="H40" s="250">
        <f t="shared" si="17"/>
        <v>96467.606642676328</v>
      </c>
      <c r="I40" s="250">
        <f t="shared" si="13"/>
        <v>1342.8118964737805</v>
      </c>
      <c r="J40" s="251">
        <f t="shared" si="19"/>
        <v>478981.00347219722</v>
      </c>
      <c r="K40" s="251">
        <f t="shared" si="14"/>
        <v>2779261.5024422114</v>
      </c>
      <c r="L40" s="589">
        <f t="shared" si="15"/>
        <v>28.81030844620015</v>
      </c>
      <c r="N40" s="418" t="s">
        <v>1023</v>
      </c>
      <c r="O40" s="237">
        <f>SUM(J44:J46)*P27</f>
        <v>726069.22323623346</v>
      </c>
      <c r="P40" s="237">
        <f t="shared" si="21"/>
        <v>726069.22323623346</v>
      </c>
    </row>
    <row r="41" spans="1:17">
      <c r="A41" s="245"/>
      <c r="B41" s="245" t="s">
        <v>76</v>
      </c>
      <c r="C41" s="255">
        <f>h26_h28死亡数!AJ42</f>
        <v>21</v>
      </c>
      <c r="D41" s="250">
        <f t="shared" si="16"/>
        <v>7</v>
      </c>
      <c r="E41" s="255">
        <f>h27国調人口!AJ42</f>
        <v>1291</v>
      </c>
      <c r="F41" s="249">
        <f t="shared" si="12"/>
        <v>5.422153369481022E-3</v>
      </c>
      <c r="G41" s="249">
        <f t="shared" si="18"/>
        <v>2.6748184944593044E-2</v>
      </c>
      <c r="H41" s="250">
        <f t="shared" si="17"/>
        <v>95124.794746202548</v>
      </c>
      <c r="I41" s="250">
        <f t="shared" si="13"/>
        <v>2544.4156026878773</v>
      </c>
      <c r="J41" s="251">
        <f t="shared" si="19"/>
        <v>469262.93472429301</v>
      </c>
      <c r="K41" s="251">
        <f t="shared" si="14"/>
        <v>2300280.498970014</v>
      </c>
      <c r="L41" s="589">
        <f t="shared" si="15"/>
        <v>24.181713139116582</v>
      </c>
      <c r="N41" s="219" t="s">
        <v>166</v>
      </c>
    </row>
    <row r="42" spans="1:17">
      <c r="A42" s="245"/>
      <c r="B42" s="245" t="s">
        <v>77</v>
      </c>
      <c r="C42" s="255">
        <f>h26_h28死亡数!AJ43</f>
        <v>33</v>
      </c>
      <c r="D42" s="250">
        <f t="shared" si="16"/>
        <v>11</v>
      </c>
      <c r="E42" s="255">
        <f>h27国調人口!AJ43</f>
        <v>1120</v>
      </c>
      <c r="F42" s="249">
        <f t="shared" si="12"/>
        <v>9.8214285714285712E-3</v>
      </c>
      <c r="G42" s="249">
        <f t="shared" si="18"/>
        <v>4.793028322440087E-2</v>
      </c>
      <c r="H42" s="250">
        <f t="shared" si="17"/>
        <v>92580.37914351467</v>
      </c>
      <c r="I42" s="250">
        <f t="shared" si="13"/>
        <v>4437.4037933710642</v>
      </c>
      <c r="J42" s="251">
        <f t="shared" si="19"/>
        <v>451808.38623414573</v>
      </c>
      <c r="K42" s="251">
        <f t="shared" si="14"/>
        <v>1831017.5642457209</v>
      </c>
      <c r="L42" s="589">
        <f t="shared" si="15"/>
        <v>19.77759846292426</v>
      </c>
      <c r="N42" s="420"/>
      <c r="O42" s="256" t="s">
        <v>122</v>
      </c>
      <c r="P42" s="256" t="s">
        <v>123</v>
      </c>
    </row>
    <row r="43" spans="1:17">
      <c r="A43" s="245"/>
      <c r="B43" s="245" t="s">
        <v>78</v>
      </c>
      <c r="C43" s="255">
        <f>h26_h28死亡数!AJ44</f>
        <v>45</v>
      </c>
      <c r="D43" s="250">
        <f t="shared" si="16"/>
        <v>15</v>
      </c>
      <c r="E43" s="255">
        <f>h27国調人口!AJ44</f>
        <v>964</v>
      </c>
      <c r="F43" s="249">
        <f t="shared" si="12"/>
        <v>1.5560165975103735E-2</v>
      </c>
      <c r="G43" s="249">
        <f t="shared" si="18"/>
        <v>7.4887668497254117E-2</v>
      </c>
      <c r="H43" s="250">
        <f t="shared" si="17"/>
        <v>88142.975350143606</v>
      </c>
      <c r="I43" s="250">
        <f t="shared" si="13"/>
        <v>6600.821918383197</v>
      </c>
      <c r="J43" s="251">
        <f t="shared" si="19"/>
        <v>424212.82195476</v>
      </c>
      <c r="K43" s="251">
        <f t="shared" si="14"/>
        <v>1379209.178011575</v>
      </c>
      <c r="L43" s="589">
        <f t="shared" si="15"/>
        <v>15.647408911858657</v>
      </c>
      <c r="N43" s="256" t="s">
        <v>167</v>
      </c>
      <c r="O43" s="257">
        <f>L19</f>
        <v>19.71608332980691</v>
      </c>
      <c r="P43" s="257">
        <f>L41</f>
        <v>24.181713139116582</v>
      </c>
      <c r="Q43" s="222" t="s">
        <v>168</v>
      </c>
    </row>
    <row r="44" spans="1:17">
      <c r="A44" s="245"/>
      <c r="B44" s="245" t="s">
        <v>79</v>
      </c>
      <c r="C44" s="255">
        <f>h26_h28死亡数!AJ45</f>
        <v>92</v>
      </c>
      <c r="D44" s="250">
        <f t="shared" si="16"/>
        <v>30.666666666666668</v>
      </c>
      <c r="E44" s="255">
        <f>h27国調人口!AJ45</f>
        <v>1039</v>
      </c>
      <c r="F44" s="249">
        <f t="shared" si="12"/>
        <v>2.9515559833172923E-2</v>
      </c>
      <c r="G44" s="249">
        <f t="shared" si="18"/>
        <v>0.13743651030773826</v>
      </c>
      <c r="H44" s="250">
        <f t="shared" si="17"/>
        <v>81542.153431760409</v>
      </c>
      <c r="I44" s="250">
        <f t="shared" si="13"/>
        <v>11206.869010639319</v>
      </c>
      <c r="J44" s="251">
        <f t="shared" si="19"/>
        <v>379693.59463220375</v>
      </c>
      <c r="K44" s="251">
        <f t="shared" si="14"/>
        <v>954996.35605681501</v>
      </c>
      <c r="L44" s="589">
        <f t="shared" si="15"/>
        <v>11.711689179952991</v>
      </c>
      <c r="N44" s="256" t="s">
        <v>169</v>
      </c>
      <c r="O44" s="258">
        <f>P31/H19</f>
        <v>16.523149139808531</v>
      </c>
      <c r="P44" s="258">
        <f>P37/H41</f>
        <v>21.421555278286682</v>
      </c>
      <c r="Q44" s="222" t="s">
        <v>170</v>
      </c>
    </row>
    <row r="45" spans="1:17">
      <c r="A45" s="245"/>
      <c r="B45" s="245" t="s">
        <v>80</v>
      </c>
      <c r="C45" s="255">
        <f>h26_h28死亡数!AJ46</f>
        <v>186</v>
      </c>
      <c r="D45" s="250">
        <f t="shared" si="16"/>
        <v>62</v>
      </c>
      <c r="E45" s="255">
        <f>h27国調人口!AJ46</f>
        <v>855</v>
      </c>
      <c r="F45" s="249">
        <f t="shared" si="12"/>
        <v>7.2514619883040934E-2</v>
      </c>
      <c r="G45" s="249">
        <f t="shared" si="18"/>
        <v>0.30693069306930693</v>
      </c>
      <c r="H45" s="250">
        <f t="shared" si="17"/>
        <v>70335.28442112109</v>
      </c>
      <c r="I45" s="250">
        <f t="shared" si="13"/>
        <v>21588.057594601523</v>
      </c>
      <c r="J45" s="251">
        <f t="shared" si="19"/>
        <v>297706.27811910165</v>
      </c>
      <c r="K45" s="251">
        <f t="shared" si="14"/>
        <v>575302.76142461132</v>
      </c>
      <c r="L45" s="589">
        <f t="shared" si="15"/>
        <v>8.1794332127823566</v>
      </c>
      <c r="N45" s="256" t="s">
        <v>171</v>
      </c>
      <c r="O45" s="257">
        <f>O43-O44</f>
        <v>3.192934189998379</v>
      </c>
      <c r="P45" s="257">
        <f>P43-P44</f>
        <v>2.7601578608298993</v>
      </c>
      <c r="Q45" s="222" t="s">
        <v>172</v>
      </c>
    </row>
    <row r="46" spans="1:17">
      <c r="A46" s="245"/>
      <c r="B46" s="245" t="s">
        <v>100</v>
      </c>
      <c r="C46" s="531">
        <f>h26_h28死亡数!AJ47</f>
        <v>334</v>
      </c>
      <c r="D46" s="234">
        <f t="shared" si="16"/>
        <v>111.33333333333333</v>
      </c>
      <c r="E46" s="255">
        <f>h27国調人口!AJ47</f>
        <v>634</v>
      </c>
      <c r="F46" s="249">
        <f t="shared" si="12"/>
        <v>0.17560462670872765</v>
      </c>
      <c r="G46" s="249">
        <f t="shared" si="18"/>
        <v>0.61015710632078923</v>
      </c>
      <c r="H46" s="250">
        <f t="shared" si="17"/>
        <v>48747.226826519567</v>
      </c>
      <c r="I46" s="250">
        <f t="shared" si="13"/>
        <v>48747.226826519567</v>
      </c>
      <c r="J46" s="251">
        <f>I46/F46</f>
        <v>277596.48330550967</v>
      </c>
      <c r="K46" s="251">
        <f>J46</f>
        <v>277596.48330550967</v>
      </c>
      <c r="L46" s="589">
        <f t="shared" si="15"/>
        <v>5.6946107784431144</v>
      </c>
      <c r="N46" s="256" t="s">
        <v>173</v>
      </c>
      <c r="O46" s="257">
        <f>L5</f>
        <v>81.11951882552205</v>
      </c>
      <c r="P46" s="257">
        <f>L27</f>
        <v>87.412072457761724</v>
      </c>
      <c r="Q46" s="222" t="s">
        <v>174</v>
      </c>
    </row>
    <row r="47" spans="1:17">
      <c r="A47" s="229"/>
      <c r="B47" s="265" t="s">
        <v>101</v>
      </c>
      <c r="C47" s="234">
        <f>SUM(C27:C46)</f>
        <v>742</v>
      </c>
      <c r="D47" s="234">
        <f>SUM(D27:D46)</f>
        <v>247.33333333333331</v>
      </c>
      <c r="E47" s="266">
        <f>SUM(E27:E46)</f>
        <v>15995</v>
      </c>
      <c r="F47" s="267"/>
      <c r="G47" s="267"/>
      <c r="H47" s="266"/>
      <c r="I47" s="265"/>
      <c r="J47" s="268"/>
      <c r="K47" s="268"/>
      <c r="L47" s="257"/>
      <c r="N47" s="256" t="s">
        <v>175</v>
      </c>
      <c r="O47" s="257">
        <f>O46-O45</f>
        <v>77.926584635523668</v>
      </c>
      <c r="P47" s="257">
        <f>P46-P45</f>
        <v>84.651914596931817</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h26_28出生!F46</f>
        <v>96</v>
      </c>
      <c r="D52" s="260">
        <f>h26_28出生!G46</f>
        <v>85</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147</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h27_29自立率1!BT7</f>
        <v>724</v>
      </c>
      <c r="P3" s="243">
        <f>h27_29自立率1!BU7</f>
        <v>773</v>
      </c>
      <c r="Q3" s="244">
        <f>SUM(O3:P3)</f>
        <v>1497</v>
      </c>
    </row>
    <row r="4" spans="1:17">
      <c r="A4" s="229"/>
      <c r="B4" s="229"/>
      <c r="C4" s="230" t="s">
        <v>1063</v>
      </c>
      <c r="D4" s="231" t="s">
        <v>1064</v>
      </c>
      <c r="E4" s="232" t="s">
        <v>410</v>
      </c>
      <c r="F4" s="233"/>
      <c r="G4" s="233"/>
      <c r="H4" s="234"/>
      <c r="I4" s="229"/>
      <c r="J4" s="235" t="s">
        <v>97</v>
      </c>
      <c r="K4" s="235" t="s">
        <v>98</v>
      </c>
      <c r="L4" s="588"/>
      <c r="N4" s="418" t="s">
        <v>160</v>
      </c>
      <c r="O4" s="243">
        <f>h27_29自立率1!BT8</f>
        <v>573</v>
      </c>
      <c r="P4" s="243">
        <f>h27_29自立率1!BU8</f>
        <v>755</v>
      </c>
      <c r="Q4" s="244">
        <f>SUM(O4:P4)</f>
        <v>1328</v>
      </c>
    </row>
    <row r="5" spans="1:17">
      <c r="A5" s="219" t="s">
        <v>99</v>
      </c>
      <c r="B5" s="219" t="s">
        <v>85</v>
      </c>
      <c r="C5" s="262">
        <f>h26_h28死亡数!AY4</f>
        <v>0</v>
      </c>
      <c r="D5" s="263">
        <f>SUM(C5:C5)/3</f>
        <v>0</v>
      </c>
      <c r="E5" s="264">
        <f>h27国調人口!AY4</f>
        <v>46</v>
      </c>
      <c r="F5" s="221">
        <f t="shared" ref="F5:F24" si="0">D5/E5</f>
        <v>0</v>
      </c>
      <c r="G5" s="261">
        <f>C53</f>
        <v>0</v>
      </c>
      <c r="H5" s="220">
        <v>100000</v>
      </c>
      <c r="I5" s="220">
        <f t="shared" ref="I5:I24" si="1">H5-H6</f>
        <v>0</v>
      </c>
      <c r="J5" s="222">
        <f>H6+I5/2</f>
        <v>100000</v>
      </c>
      <c r="K5" s="222">
        <f t="shared" ref="K5:K23" si="2">J5+K6</f>
        <v>7985882.8604877302</v>
      </c>
      <c r="L5" s="589">
        <f t="shared" ref="L5:L24" si="3">K5/H5</f>
        <v>79.858828604877303</v>
      </c>
      <c r="N5" s="418" t="s">
        <v>1022</v>
      </c>
      <c r="O5" s="243">
        <f>h27_29自立率1!BT9</f>
        <v>523</v>
      </c>
      <c r="P5" s="243">
        <f>h27_29自立率1!BU9</f>
        <v>736</v>
      </c>
      <c r="Q5" s="244">
        <f>SUM(O5:P5)</f>
        <v>1259</v>
      </c>
    </row>
    <row r="6" spans="1:17">
      <c r="B6" s="219" t="s">
        <v>86</v>
      </c>
      <c r="C6" s="262">
        <f>h26_h28死亡数!AY5</f>
        <v>0</v>
      </c>
      <c r="D6" s="263">
        <f t="shared" ref="D6:D24" si="4">SUM(C6:C6)/3</f>
        <v>0</v>
      </c>
      <c r="E6" s="264">
        <f>h27国調人口!AY5</f>
        <v>265</v>
      </c>
      <c r="F6" s="221">
        <f t="shared" si="0"/>
        <v>0</v>
      </c>
      <c r="G6" s="221">
        <f>F6*4/(1+2*F6)</f>
        <v>0</v>
      </c>
      <c r="H6" s="220">
        <f t="shared" ref="H6:H24" si="5">(1-G5)*H5</f>
        <v>100000</v>
      </c>
      <c r="I6" s="220">
        <f t="shared" si="1"/>
        <v>0</v>
      </c>
      <c r="J6" s="222">
        <f>(H7+I6/2)*4</f>
        <v>400000</v>
      </c>
      <c r="K6" s="222">
        <f t="shared" si="2"/>
        <v>7885882.8604877302</v>
      </c>
      <c r="L6" s="589">
        <f t="shared" si="3"/>
        <v>78.858828604877303</v>
      </c>
      <c r="N6" s="418" t="s">
        <v>1023</v>
      </c>
      <c r="O6" s="243">
        <f>h27_29自立率1!BT10</f>
        <v>901</v>
      </c>
      <c r="P6" s="243">
        <f>h27_29自立率1!BU10</f>
        <v>1645</v>
      </c>
      <c r="Q6" s="244">
        <f>SUM(O6:P6)</f>
        <v>2546</v>
      </c>
    </row>
    <row r="7" spans="1:17">
      <c r="B7" s="219" t="s">
        <v>84</v>
      </c>
      <c r="C7" s="262">
        <f>h26_h28死亡数!AY6</f>
        <v>0</v>
      </c>
      <c r="D7" s="263">
        <f t="shared" si="4"/>
        <v>0</v>
      </c>
      <c r="E7" s="264">
        <f>h27国調人口!AY6</f>
        <v>335</v>
      </c>
      <c r="F7" s="221">
        <f t="shared" si="0"/>
        <v>0</v>
      </c>
      <c r="G7" s="221">
        <f t="shared" ref="G7:G24" si="6">F7*5/(1+2.5*F7)</f>
        <v>0</v>
      </c>
      <c r="H7" s="220">
        <f t="shared" si="5"/>
        <v>100000</v>
      </c>
      <c r="I7" s="220">
        <f t="shared" si="1"/>
        <v>0</v>
      </c>
      <c r="J7" s="222">
        <f t="shared" ref="J7:J23" si="7">(H8+I7/2)*5</f>
        <v>500000</v>
      </c>
      <c r="K7" s="222">
        <f t="shared" si="2"/>
        <v>7485882.8604877302</v>
      </c>
      <c r="L7" s="589">
        <f t="shared" si="3"/>
        <v>74.858828604877303</v>
      </c>
      <c r="N7" s="418" t="s">
        <v>62</v>
      </c>
      <c r="O7" s="237">
        <f>SUM(O3:O6)</f>
        <v>2721</v>
      </c>
      <c r="P7" s="237">
        <f t="shared" ref="P7:Q7" si="8">SUM(P3:P6)</f>
        <v>3909</v>
      </c>
      <c r="Q7" s="237">
        <f t="shared" si="8"/>
        <v>6630</v>
      </c>
    </row>
    <row r="8" spans="1:17">
      <c r="B8" s="219" t="s">
        <v>65</v>
      </c>
      <c r="C8" s="262">
        <f>h26_h28死亡数!AY7</f>
        <v>0</v>
      </c>
      <c r="D8" s="263">
        <f t="shared" si="4"/>
        <v>0</v>
      </c>
      <c r="E8" s="264">
        <f>h27国調人口!AY7</f>
        <v>430</v>
      </c>
      <c r="F8" s="221">
        <f t="shared" si="0"/>
        <v>0</v>
      </c>
      <c r="G8" s="221">
        <f t="shared" si="6"/>
        <v>0</v>
      </c>
      <c r="H8" s="220">
        <f t="shared" si="5"/>
        <v>100000</v>
      </c>
      <c r="I8" s="220">
        <f t="shared" si="1"/>
        <v>0</v>
      </c>
      <c r="J8" s="222">
        <f t="shared" si="7"/>
        <v>500000</v>
      </c>
      <c r="K8" s="222">
        <f t="shared" si="2"/>
        <v>6985882.8604877302</v>
      </c>
      <c r="L8" s="589">
        <f t="shared" si="3"/>
        <v>69.858828604877303</v>
      </c>
      <c r="N8" s="479" t="s">
        <v>161</v>
      </c>
      <c r="O8" s="479"/>
      <c r="P8" s="479"/>
      <c r="Q8" s="479"/>
    </row>
    <row r="9" spans="1:17">
      <c r="B9" s="219" t="s">
        <v>66</v>
      </c>
      <c r="C9" s="262">
        <f>h26_h28死亡数!AY8</f>
        <v>0</v>
      </c>
      <c r="D9" s="263">
        <f t="shared" si="4"/>
        <v>0</v>
      </c>
      <c r="E9" s="264">
        <f>h27国調人口!AY8</f>
        <v>464</v>
      </c>
      <c r="F9" s="221">
        <f t="shared" si="0"/>
        <v>0</v>
      </c>
      <c r="G9" s="221">
        <f t="shared" si="6"/>
        <v>0</v>
      </c>
      <c r="H9" s="220">
        <f t="shared" si="5"/>
        <v>100000</v>
      </c>
      <c r="I9" s="220">
        <f t="shared" si="1"/>
        <v>0</v>
      </c>
      <c r="J9" s="222">
        <f t="shared" si="7"/>
        <v>500000</v>
      </c>
      <c r="K9" s="222">
        <f t="shared" si="2"/>
        <v>6485882.8604877302</v>
      </c>
      <c r="L9" s="589">
        <f t="shared" si="3"/>
        <v>64.858828604877303</v>
      </c>
      <c r="N9" s="418" t="s">
        <v>158</v>
      </c>
      <c r="O9" s="237" t="s">
        <v>122</v>
      </c>
      <c r="P9" s="237" t="s">
        <v>123</v>
      </c>
      <c r="Q9" s="237" t="s">
        <v>62</v>
      </c>
    </row>
    <row r="10" spans="1:17">
      <c r="B10" s="219" t="s">
        <v>67</v>
      </c>
      <c r="C10" s="262">
        <f>h26_h28死亡数!AY9</f>
        <v>1</v>
      </c>
      <c r="D10" s="263">
        <f t="shared" si="4"/>
        <v>0.33333333333333331</v>
      </c>
      <c r="E10" s="264">
        <f>h27国調人口!AY9</f>
        <v>244</v>
      </c>
      <c r="F10" s="221">
        <f t="shared" si="0"/>
        <v>1.366120218579235E-3</v>
      </c>
      <c r="G10" s="221">
        <f t="shared" si="6"/>
        <v>6.8073519400953025E-3</v>
      </c>
      <c r="H10" s="220">
        <f t="shared" si="5"/>
        <v>100000</v>
      </c>
      <c r="I10" s="220">
        <f t="shared" si="1"/>
        <v>680.735194009525</v>
      </c>
      <c r="J10" s="222">
        <f t="shared" si="7"/>
        <v>498298.1620149762</v>
      </c>
      <c r="K10" s="222">
        <f t="shared" si="2"/>
        <v>5985882.8604877302</v>
      </c>
      <c r="L10" s="589">
        <f t="shared" si="3"/>
        <v>59.858828604877303</v>
      </c>
      <c r="N10" s="418" t="s">
        <v>159</v>
      </c>
      <c r="O10" s="243">
        <f>h27_29自立率1!BT21</f>
        <v>15</v>
      </c>
      <c r="P10" s="243">
        <f>h27_29自立率1!BU21</f>
        <v>6</v>
      </c>
      <c r="Q10" s="244">
        <f>SUM(O10:P10)</f>
        <v>21</v>
      </c>
    </row>
    <row r="11" spans="1:17">
      <c r="B11" s="219" t="s">
        <v>68</v>
      </c>
      <c r="C11" s="262">
        <f>h26_h28死亡数!AY10</f>
        <v>0</v>
      </c>
      <c r="D11" s="263">
        <f t="shared" si="4"/>
        <v>0</v>
      </c>
      <c r="E11" s="264">
        <f>h27国調人口!AY10</f>
        <v>295</v>
      </c>
      <c r="F11" s="221">
        <f t="shared" si="0"/>
        <v>0</v>
      </c>
      <c r="G11" s="221">
        <f t="shared" si="6"/>
        <v>0</v>
      </c>
      <c r="H11" s="220">
        <f t="shared" si="5"/>
        <v>99319.264805990475</v>
      </c>
      <c r="I11" s="220">
        <f t="shared" si="1"/>
        <v>0</v>
      </c>
      <c r="J11" s="222">
        <f t="shared" si="7"/>
        <v>496596.3240299524</v>
      </c>
      <c r="K11" s="222">
        <f t="shared" si="2"/>
        <v>5487584.6984727541</v>
      </c>
      <c r="L11" s="589">
        <f t="shared" si="3"/>
        <v>55.251966566528274</v>
      </c>
      <c r="N11" s="418" t="s">
        <v>160</v>
      </c>
      <c r="O11" s="243">
        <f>h27_29自立率1!BT22</f>
        <v>31</v>
      </c>
      <c r="P11" s="243">
        <f>h27_29自立率1!BU22</f>
        <v>10</v>
      </c>
      <c r="Q11" s="244">
        <f>SUM(O11:P11)</f>
        <v>41</v>
      </c>
    </row>
    <row r="12" spans="1:17">
      <c r="B12" s="219" t="s">
        <v>69</v>
      </c>
      <c r="C12" s="262">
        <f>h26_h28死亡数!AY11</f>
        <v>1</v>
      </c>
      <c r="D12" s="263">
        <f t="shared" si="4"/>
        <v>0.33333333333333331</v>
      </c>
      <c r="E12" s="264">
        <f>h27国調人口!AY11</f>
        <v>397</v>
      </c>
      <c r="F12" s="221">
        <f t="shared" si="0"/>
        <v>8.3963056255247689E-4</v>
      </c>
      <c r="G12" s="221">
        <f t="shared" si="6"/>
        <v>4.1893590280687046E-3</v>
      </c>
      <c r="H12" s="220">
        <f t="shared" si="5"/>
        <v>99319.264805990475</v>
      </c>
      <c r="I12" s="220">
        <f t="shared" si="1"/>
        <v>416.08405867611873</v>
      </c>
      <c r="J12" s="222">
        <f t="shared" si="7"/>
        <v>495556.11388326209</v>
      </c>
      <c r="K12" s="222">
        <f t="shared" si="2"/>
        <v>4990988.3744428018</v>
      </c>
      <c r="L12" s="589">
        <f t="shared" si="3"/>
        <v>50.251966566528274</v>
      </c>
      <c r="N12" s="418" t="s">
        <v>1022</v>
      </c>
      <c r="O12" s="243">
        <f>h27_29自立率1!BT23</f>
        <v>122</v>
      </c>
      <c r="P12" s="243">
        <f>h27_29自立率1!BU23</f>
        <v>24</v>
      </c>
      <c r="Q12" s="244">
        <f>SUM(O12:P12)</f>
        <v>146</v>
      </c>
    </row>
    <row r="13" spans="1:17">
      <c r="B13" s="219" t="s">
        <v>70</v>
      </c>
      <c r="C13" s="262">
        <f>h26_h28死亡数!AY12</f>
        <v>1</v>
      </c>
      <c r="D13" s="263">
        <f t="shared" si="4"/>
        <v>0.33333333333333331</v>
      </c>
      <c r="E13" s="264">
        <f>h27国調人口!AY12</f>
        <v>421</v>
      </c>
      <c r="F13" s="221">
        <f t="shared" si="0"/>
        <v>7.9176563737133805E-4</v>
      </c>
      <c r="G13" s="221">
        <f t="shared" si="6"/>
        <v>3.9510075069142626E-3</v>
      </c>
      <c r="H13" s="220">
        <f t="shared" si="5"/>
        <v>98903.180747314356</v>
      </c>
      <c r="I13" s="220">
        <f t="shared" si="1"/>
        <v>390.76720959033992</v>
      </c>
      <c r="J13" s="222">
        <f t="shared" si="7"/>
        <v>493538.98571259587</v>
      </c>
      <c r="K13" s="222">
        <f t="shared" si="2"/>
        <v>4495432.2605595393</v>
      </c>
      <c r="L13" s="589">
        <f t="shared" si="3"/>
        <v>45.452858306395868</v>
      </c>
      <c r="N13" s="418" t="s">
        <v>1023</v>
      </c>
      <c r="O13" s="243">
        <f>h27_29自立率1!BT24</f>
        <v>241</v>
      </c>
      <c r="P13" s="243">
        <f>h27_29自立率1!BU24</f>
        <v>387</v>
      </c>
      <c r="Q13" s="244">
        <f>SUM(O13:P13)</f>
        <v>628</v>
      </c>
    </row>
    <row r="14" spans="1:17">
      <c r="B14" s="219" t="s">
        <v>71</v>
      </c>
      <c r="C14" s="262">
        <f>h26_h28死亡数!AY13</f>
        <v>2</v>
      </c>
      <c r="D14" s="263">
        <f t="shared" si="4"/>
        <v>0.66666666666666663</v>
      </c>
      <c r="E14" s="264">
        <f>h27国調人口!AY13</f>
        <v>513</v>
      </c>
      <c r="F14" s="221">
        <f t="shared" si="0"/>
        <v>1.2995451591942819E-3</v>
      </c>
      <c r="G14" s="221">
        <f t="shared" si="6"/>
        <v>6.4766839378238338E-3</v>
      </c>
      <c r="H14" s="220">
        <f t="shared" si="5"/>
        <v>98512.413537724016</v>
      </c>
      <c r="I14" s="220">
        <f t="shared" si="1"/>
        <v>638.03376643604133</v>
      </c>
      <c r="J14" s="222">
        <f t="shared" si="7"/>
        <v>490966.98327252996</v>
      </c>
      <c r="K14" s="222">
        <f t="shared" si="2"/>
        <v>4001893.2748469436</v>
      </c>
      <c r="L14" s="589">
        <f t="shared" si="3"/>
        <v>40.62323854561204</v>
      </c>
      <c r="N14" s="418" t="s">
        <v>62</v>
      </c>
      <c r="O14" s="237">
        <f>SUM(O10:O13)</f>
        <v>409</v>
      </c>
      <c r="P14" s="237">
        <f t="shared" ref="P14:Q14" si="9">SUM(P10:P13)</f>
        <v>427</v>
      </c>
      <c r="Q14" s="237">
        <f t="shared" si="9"/>
        <v>836</v>
      </c>
    </row>
    <row r="15" spans="1:17">
      <c r="B15" s="219" t="s">
        <v>72</v>
      </c>
      <c r="C15" s="262">
        <f>h26_h28死亡数!AY14</f>
        <v>6</v>
      </c>
      <c r="D15" s="263">
        <f t="shared" si="4"/>
        <v>2</v>
      </c>
      <c r="E15" s="264">
        <f>h27国調人口!AY14</f>
        <v>485</v>
      </c>
      <c r="F15" s="221">
        <f t="shared" si="0"/>
        <v>4.1237113402061857E-3</v>
      </c>
      <c r="G15" s="221">
        <f t="shared" si="6"/>
        <v>2.0408163265306124E-2</v>
      </c>
      <c r="H15" s="220">
        <f t="shared" si="5"/>
        <v>97874.379771287975</v>
      </c>
      <c r="I15" s="220">
        <f t="shared" si="1"/>
        <v>1997.4363218630169</v>
      </c>
      <c r="J15" s="222">
        <f t="shared" si="7"/>
        <v>484378.30805178237</v>
      </c>
      <c r="K15" s="222">
        <f t="shared" si="2"/>
        <v>3510926.2915744134</v>
      </c>
      <c r="L15" s="589">
        <f t="shared" si="3"/>
        <v>35.871760309273135</v>
      </c>
      <c r="N15" s="479" t="s">
        <v>162</v>
      </c>
      <c r="O15" s="479"/>
      <c r="P15" s="479"/>
      <c r="Q15" s="479"/>
    </row>
    <row r="16" spans="1:17">
      <c r="B16" s="219" t="s">
        <v>73</v>
      </c>
      <c r="C16" s="262">
        <f>h26_h28死亡数!AY15</f>
        <v>12</v>
      </c>
      <c r="D16" s="263">
        <f t="shared" si="4"/>
        <v>4</v>
      </c>
      <c r="E16" s="264">
        <f>h27国調人口!AY15</f>
        <v>571</v>
      </c>
      <c r="F16" s="221">
        <f t="shared" si="0"/>
        <v>7.0052539404553416E-3</v>
      </c>
      <c r="G16" s="221">
        <f t="shared" si="6"/>
        <v>3.4423407917383818E-2</v>
      </c>
      <c r="H16" s="220">
        <f t="shared" si="5"/>
        <v>95876.943449424958</v>
      </c>
      <c r="I16" s="220">
        <f t="shared" si="1"/>
        <v>3300.4111342315009</v>
      </c>
      <c r="J16" s="222">
        <f t="shared" si="7"/>
        <v>471133.6894115461</v>
      </c>
      <c r="K16" s="222">
        <f t="shared" si="2"/>
        <v>3026547.9835226312</v>
      </c>
      <c r="L16" s="589">
        <f t="shared" si="3"/>
        <v>31.567005315716326</v>
      </c>
      <c r="N16" s="418" t="s">
        <v>158</v>
      </c>
      <c r="O16" s="237" t="s">
        <v>122</v>
      </c>
      <c r="P16" s="237" t="s">
        <v>123</v>
      </c>
      <c r="Q16" s="237" t="s">
        <v>62</v>
      </c>
    </row>
    <row r="17" spans="1:17">
      <c r="B17" s="219" t="s">
        <v>74</v>
      </c>
      <c r="C17" s="262">
        <f>h26_h28死亡数!AY16</f>
        <v>6</v>
      </c>
      <c r="D17" s="263">
        <f t="shared" si="4"/>
        <v>2</v>
      </c>
      <c r="E17" s="264">
        <f>h27国調人口!AY16</f>
        <v>684</v>
      </c>
      <c r="F17" s="221">
        <f t="shared" si="0"/>
        <v>2.9239766081871343E-3</v>
      </c>
      <c r="G17" s="221">
        <f t="shared" si="6"/>
        <v>1.4513788098693758E-2</v>
      </c>
      <c r="H17" s="220">
        <f t="shared" si="5"/>
        <v>92576.532315193457</v>
      </c>
      <c r="I17" s="220">
        <f t="shared" si="1"/>
        <v>1343.6361729345954</v>
      </c>
      <c r="J17" s="222">
        <f t="shared" si="7"/>
        <v>459523.57114363083</v>
      </c>
      <c r="K17" s="222">
        <f t="shared" si="2"/>
        <v>2555414.2941110851</v>
      </c>
      <c r="L17" s="589">
        <f t="shared" si="3"/>
        <v>27.603262189716908</v>
      </c>
      <c r="N17" s="418" t="s">
        <v>159</v>
      </c>
      <c r="O17" s="253">
        <f t="shared" ref="O17:Q20" si="10">O10/O3</f>
        <v>2.0718232044198894E-2</v>
      </c>
      <c r="P17" s="253">
        <f t="shared" si="10"/>
        <v>7.7619663648124193E-3</v>
      </c>
      <c r="Q17" s="253">
        <f t="shared" si="10"/>
        <v>1.4028056112224449E-2</v>
      </c>
    </row>
    <row r="18" spans="1:17">
      <c r="B18" s="219" t="s">
        <v>75</v>
      </c>
      <c r="C18" s="262">
        <f>h26_h28死亡数!AY17</f>
        <v>26</v>
      </c>
      <c r="D18" s="263">
        <f t="shared" si="4"/>
        <v>8.6666666666666661</v>
      </c>
      <c r="E18" s="264">
        <f>h27国調人口!AY17</f>
        <v>788</v>
      </c>
      <c r="F18" s="221">
        <f t="shared" si="0"/>
        <v>1.0998307952622672E-2</v>
      </c>
      <c r="G18" s="221">
        <f t="shared" si="6"/>
        <v>5.3519967064635646E-2</v>
      </c>
      <c r="H18" s="220">
        <f t="shared" si="5"/>
        <v>91232.896142258862</v>
      </c>
      <c r="I18" s="220">
        <f t="shared" si="1"/>
        <v>4882.7815967450297</v>
      </c>
      <c r="J18" s="222">
        <f t="shared" si="7"/>
        <v>443957.52671943174</v>
      </c>
      <c r="K18" s="222">
        <f t="shared" si="2"/>
        <v>2095890.7229674542</v>
      </c>
      <c r="L18" s="589">
        <f t="shared" si="3"/>
        <v>22.972971500316568</v>
      </c>
      <c r="N18" s="418" t="s">
        <v>160</v>
      </c>
      <c r="O18" s="253">
        <f t="shared" si="10"/>
        <v>5.4101221640488653E-2</v>
      </c>
      <c r="P18" s="253">
        <f t="shared" si="10"/>
        <v>1.3245033112582781E-2</v>
      </c>
      <c r="Q18" s="253">
        <f t="shared" si="10"/>
        <v>3.0873493975903613E-2</v>
      </c>
    </row>
    <row r="19" spans="1:17">
      <c r="B19" s="219" t="s">
        <v>76</v>
      </c>
      <c r="C19" s="262">
        <f>h26_h28死亡数!AY18</f>
        <v>35</v>
      </c>
      <c r="D19" s="263">
        <f t="shared" si="4"/>
        <v>11.666666666666666</v>
      </c>
      <c r="E19" s="264">
        <f>h27国調人口!AY18</f>
        <v>724</v>
      </c>
      <c r="F19" s="221">
        <f t="shared" si="0"/>
        <v>1.6114180478821363E-2</v>
      </c>
      <c r="G19" s="221">
        <f t="shared" si="6"/>
        <v>7.7450763443239659E-2</v>
      </c>
      <c r="H19" s="220">
        <f t="shared" si="5"/>
        <v>86350.114545513832</v>
      </c>
      <c r="I19" s="220">
        <f t="shared" si="1"/>
        <v>6687.8822949612368</v>
      </c>
      <c r="J19" s="222">
        <f t="shared" si="7"/>
        <v>415030.86699016613</v>
      </c>
      <c r="K19" s="222">
        <f t="shared" si="2"/>
        <v>1651933.1962480224</v>
      </c>
      <c r="L19" s="589">
        <f t="shared" si="3"/>
        <v>19.130642790025639</v>
      </c>
      <c r="N19" s="418" t="s">
        <v>1022</v>
      </c>
      <c r="O19" s="253">
        <f t="shared" si="10"/>
        <v>0.2332695984703633</v>
      </c>
      <c r="P19" s="253">
        <f t="shared" si="10"/>
        <v>3.2608695652173912E-2</v>
      </c>
      <c r="Q19" s="253">
        <f t="shared" si="10"/>
        <v>0.11596505162827642</v>
      </c>
    </row>
    <row r="20" spans="1:17">
      <c r="B20" s="219" t="s">
        <v>77</v>
      </c>
      <c r="C20" s="262">
        <f>h26_h28死亡数!AY19</f>
        <v>32</v>
      </c>
      <c r="D20" s="263">
        <f t="shared" si="4"/>
        <v>10.666666666666666</v>
      </c>
      <c r="E20" s="264">
        <f>h27国調人口!AY19</f>
        <v>573</v>
      </c>
      <c r="F20" s="221">
        <f t="shared" si="0"/>
        <v>1.8615474112856311E-2</v>
      </c>
      <c r="G20" s="221">
        <f t="shared" si="6"/>
        <v>8.8938299055030576E-2</v>
      </c>
      <c r="H20" s="220">
        <f t="shared" si="5"/>
        <v>79662.232250552595</v>
      </c>
      <c r="I20" s="220">
        <f t="shared" si="1"/>
        <v>7085.0234352909465</v>
      </c>
      <c r="J20" s="222">
        <f t="shared" si="7"/>
        <v>380598.60266453557</v>
      </c>
      <c r="K20" s="222">
        <f t="shared" si="2"/>
        <v>1236902.3292578564</v>
      </c>
      <c r="L20" s="589">
        <f t="shared" si="3"/>
        <v>15.526834916796803</v>
      </c>
      <c r="N20" s="418" t="s">
        <v>1023</v>
      </c>
      <c r="O20" s="253">
        <f t="shared" si="10"/>
        <v>0.26748057713651496</v>
      </c>
      <c r="P20" s="253">
        <f t="shared" si="10"/>
        <v>0.23525835866261399</v>
      </c>
      <c r="Q20" s="253">
        <f t="shared" si="10"/>
        <v>0.24666142969363708</v>
      </c>
    </row>
    <row r="21" spans="1:17">
      <c r="B21" s="219" t="s">
        <v>78</v>
      </c>
      <c r="C21" s="262">
        <f>h26_h28死亡数!AY20</f>
        <v>57</v>
      </c>
      <c r="D21" s="263">
        <f t="shared" si="4"/>
        <v>19</v>
      </c>
      <c r="E21" s="264">
        <f>h27国調人口!AY20</f>
        <v>523</v>
      </c>
      <c r="F21" s="221">
        <f t="shared" si="0"/>
        <v>3.6328871892925434E-2</v>
      </c>
      <c r="G21" s="221">
        <f t="shared" si="6"/>
        <v>0.16652059596844873</v>
      </c>
      <c r="H21" s="220">
        <f t="shared" si="5"/>
        <v>72577.208815261649</v>
      </c>
      <c r="I21" s="220">
        <f t="shared" si="1"/>
        <v>12085.600065643921</v>
      </c>
      <c r="J21" s="222">
        <f t="shared" si="7"/>
        <v>332672.04391219839</v>
      </c>
      <c r="K21" s="222">
        <f t="shared" si="2"/>
        <v>856303.72659332072</v>
      </c>
      <c r="L21" s="589">
        <f t="shared" si="3"/>
        <v>11.798521058765983</v>
      </c>
      <c r="N21" s="418" t="s">
        <v>62</v>
      </c>
      <c r="O21" s="253">
        <f>O14/O7</f>
        <v>0.15031238515251746</v>
      </c>
      <c r="P21" s="253">
        <f>P14/P7</f>
        <v>0.10923509849066257</v>
      </c>
      <c r="Q21" s="253">
        <f>Q14/Q7</f>
        <v>0.12609351432880844</v>
      </c>
    </row>
    <row r="22" spans="1:17">
      <c r="B22" s="219" t="s">
        <v>79</v>
      </c>
      <c r="C22" s="262">
        <f>h26_h28死亡数!AY21</f>
        <v>114</v>
      </c>
      <c r="D22" s="263">
        <f t="shared" si="4"/>
        <v>38</v>
      </c>
      <c r="E22" s="264">
        <f>h27国調人口!AY21</f>
        <v>488</v>
      </c>
      <c r="F22" s="221">
        <f t="shared" si="0"/>
        <v>7.7868852459016397E-2</v>
      </c>
      <c r="G22" s="221">
        <f t="shared" si="6"/>
        <v>0.32590051457975988</v>
      </c>
      <c r="H22" s="220">
        <f t="shared" si="5"/>
        <v>60491.608749617728</v>
      </c>
      <c r="I22" s="220">
        <f t="shared" si="1"/>
        <v>19714.246419257921</v>
      </c>
      <c r="J22" s="222">
        <f t="shared" si="7"/>
        <v>253172.42769994383</v>
      </c>
      <c r="K22" s="222">
        <f t="shared" si="2"/>
        <v>523631.68268112239</v>
      </c>
      <c r="L22" s="589">
        <f t="shared" si="3"/>
        <v>8.6562697455856874</v>
      </c>
      <c r="N22" s="479" t="s">
        <v>163</v>
      </c>
      <c r="O22" s="479"/>
      <c r="P22" s="479"/>
      <c r="Q22" s="479"/>
    </row>
    <row r="23" spans="1:17">
      <c r="B23" s="219" t="s">
        <v>80</v>
      </c>
      <c r="C23" s="262">
        <f>h26_h28死亡数!AY22</f>
        <v>101</v>
      </c>
      <c r="D23" s="263">
        <f t="shared" si="4"/>
        <v>33.666666666666664</v>
      </c>
      <c r="E23" s="264">
        <f>h27国調人口!AY22</f>
        <v>302</v>
      </c>
      <c r="F23" s="221">
        <f t="shared" si="0"/>
        <v>0.11147902869757173</v>
      </c>
      <c r="G23" s="221">
        <f t="shared" si="6"/>
        <v>0.43590850237375917</v>
      </c>
      <c r="H23" s="220">
        <f t="shared" si="5"/>
        <v>40777.362330359807</v>
      </c>
      <c r="I23" s="220">
        <f t="shared" si="1"/>
        <v>17775.198944179287</v>
      </c>
      <c r="J23" s="222">
        <f t="shared" si="7"/>
        <v>159448.81429135083</v>
      </c>
      <c r="K23" s="222">
        <f t="shared" si="2"/>
        <v>270459.25498117856</v>
      </c>
      <c r="L23" s="589">
        <f t="shared" si="3"/>
        <v>6.6325833630444162</v>
      </c>
      <c r="N23" s="418" t="s">
        <v>158</v>
      </c>
      <c r="O23" s="237" t="s">
        <v>122</v>
      </c>
      <c r="P23" s="237" t="s">
        <v>123</v>
      </c>
      <c r="Q23" s="237" t="s">
        <v>62</v>
      </c>
    </row>
    <row r="24" spans="1:17">
      <c r="B24" s="219" t="s">
        <v>100</v>
      </c>
      <c r="C24" s="262">
        <f>h26_h28死亡数!AY23</f>
        <v>69</v>
      </c>
      <c r="D24" s="263">
        <f t="shared" si="4"/>
        <v>23</v>
      </c>
      <c r="E24" s="264">
        <f>h27国調人口!AY23</f>
        <v>111</v>
      </c>
      <c r="F24" s="221">
        <f t="shared" si="0"/>
        <v>0.2072072072072072</v>
      </c>
      <c r="G24" s="221">
        <f t="shared" si="6"/>
        <v>0.68249258160237392</v>
      </c>
      <c r="H24" s="220">
        <f t="shared" si="5"/>
        <v>23002.16338618052</v>
      </c>
      <c r="I24" s="220">
        <f t="shared" si="1"/>
        <v>23002.16338618052</v>
      </c>
      <c r="J24" s="222">
        <f>H24/F24</f>
        <v>111010.44068982774</v>
      </c>
      <c r="K24" s="222">
        <f>J24</f>
        <v>111010.44068982774</v>
      </c>
      <c r="L24" s="589">
        <f t="shared" si="3"/>
        <v>4.8260869565217392</v>
      </c>
      <c r="N24" s="418" t="s">
        <v>159</v>
      </c>
      <c r="O24" s="253">
        <f>1-O17</f>
        <v>0.97928176795580113</v>
      </c>
      <c r="P24" s="253">
        <f>1-P17</f>
        <v>0.99223803363518759</v>
      </c>
      <c r="Q24" s="253">
        <f>1-Q17</f>
        <v>0.98597194388777554</v>
      </c>
    </row>
    <row r="25" spans="1:17">
      <c r="B25" s="265" t="s">
        <v>101</v>
      </c>
      <c r="C25" s="266">
        <f>SUM(C5:C24)</f>
        <v>463</v>
      </c>
      <c r="D25" s="266">
        <f>SUM(D5:D24)</f>
        <v>154.33333333333331</v>
      </c>
      <c r="E25" s="266">
        <f>SUM(E5:E24)</f>
        <v>8659</v>
      </c>
      <c r="F25" s="267"/>
      <c r="G25" s="267"/>
      <c r="H25" s="266"/>
      <c r="I25" s="266"/>
      <c r="J25" s="268"/>
      <c r="K25" s="268"/>
      <c r="L25" s="257"/>
      <c r="N25" s="418" t="s">
        <v>160</v>
      </c>
      <c r="O25" s="253">
        <f t="shared" ref="O25:Q27" si="11">1-O18</f>
        <v>0.94589877835951131</v>
      </c>
      <c r="P25" s="253">
        <f t="shared" si="11"/>
        <v>0.98675496688741726</v>
      </c>
      <c r="Q25" s="253">
        <f t="shared" si="11"/>
        <v>0.96912650602409633</v>
      </c>
    </row>
    <row r="26" spans="1:17">
      <c r="A26" s="265"/>
      <c r="B26" s="265"/>
      <c r="C26" s="226"/>
      <c r="D26" s="226"/>
      <c r="E26" s="266"/>
      <c r="F26" s="267"/>
      <c r="G26" s="267"/>
      <c r="H26" s="266"/>
      <c r="I26" s="266"/>
      <c r="J26" s="268"/>
      <c r="K26" s="268"/>
      <c r="L26" s="269"/>
      <c r="N26" s="418" t="s">
        <v>1022</v>
      </c>
      <c r="O26" s="253">
        <f t="shared" si="11"/>
        <v>0.76673040152963667</v>
      </c>
      <c r="P26" s="253">
        <f t="shared" si="11"/>
        <v>0.96739130434782605</v>
      </c>
      <c r="Q26" s="253">
        <f t="shared" si="11"/>
        <v>0.88403494837172358</v>
      </c>
    </row>
    <row r="27" spans="1:17">
      <c r="A27" s="225" t="s">
        <v>102</v>
      </c>
      <c r="B27" s="225" t="s">
        <v>85</v>
      </c>
      <c r="C27" s="254">
        <f>h26_h28死亡数!AY28</f>
        <v>0</v>
      </c>
      <c r="D27" s="226">
        <f>SUM(C27:C27)/3</f>
        <v>0</v>
      </c>
      <c r="E27" s="254">
        <f>h27国調人口!AY28</f>
        <v>52</v>
      </c>
      <c r="F27" s="227">
        <f t="shared" ref="F27:F46" si="12">D27/E27</f>
        <v>0</v>
      </c>
      <c r="G27" s="227">
        <f>D53</f>
        <v>0</v>
      </c>
      <c r="H27" s="226">
        <v>100000</v>
      </c>
      <c r="I27" s="226">
        <f t="shared" ref="I27:I46" si="13">H27-H28</f>
        <v>0</v>
      </c>
      <c r="J27" s="242">
        <f>H28+I27/2</f>
        <v>100000</v>
      </c>
      <c r="K27" s="242">
        <f t="shared" ref="K27:K45" si="14">J27+K28</f>
        <v>8814813.0981306098</v>
      </c>
      <c r="L27" s="587">
        <f t="shared" ref="L27:L46" si="15">K27/H27</f>
        <v>88.148130981306096</v>
      </c>
      <c r="N27" s="418" t="s">
        <v>1023</v>
      </c>
      <c r="O27" s="253">
        <f t="shared" si="11"/>
        <v>0.73251942286348504</v>
      </c>
      <c r="P27" s="253">
        <f t="shared" si="11"/>
        <v>0.76474164133738598</v>
      </c>
      <c r="Q27" s="253">
        <f t="shared" si="11"/>
        <v>0.75333857030636286</v>
      </c>
    </row>
    <row r="28" spans="1:17">
      <c r="A28" s="245"/>
      <c r="B28" s="245" t="s">
        <v>86</v>
      </c>
      <c r="C28" s="255">
        <f>h26_h28死亡数!AY29</f>
        <v>0</v>
      </c>
      <c r="D28" s="250">
        <f t="shared" ref="D28:D46" si="16">SUM(C28:C28)/3</f>
        <v>0</v>
      </c>
      <c r="E28" s="255">
        <f>h27国調人口!AY29</f>
        <v>222</v>
      </c>
      <c r="F28" s="249">
        <f t="shared" si="12"/>
        <v>0</v>
      </c>
      <c r="G28" s="249">
        <f>F28*4/(1+2*F28)</f>
        <v>0</v>
      </c>
      <c r="H28" s="250">
        <f t="shared" ref="H28:H46" si="17">(1-G27)*H27</f>
        <v>100000</v>
      </c>
      <c r="I28" s="250">
        <f t="shared" si="13"/>
        <v>0</v>
      </c>
      <c r="J28" s="251">
        <f>(H29+I28/2)*4</f>
        <v>400000</v>
      </c>
      <c r="K28" s="251">
        <f t="shared" si="14"/>
        <v>8714813.0981306098</v>
      </c>
      <c r="L28" s="589">
        <f t="shared" si="15"/>
        <v>87.148130981306096</v>
      </c>
      <c r="N28" s="418" t="s">
        <v>62</v>
      </c>
      <c r="O28" s="253">
        <f>1-O21</f>
        <v>0.84968761484748256</v>
      </c>
      <c r="P28" s="253">
        <f>1-P21</f>
        <v>0.8907649015093374</v>
      </c>
      <c r="Q28" s="253">
        <f>1-Q21</f>
        <v>0.87390648567119156</v>
      </c>
    </row>
    <row r="29" spans="1:17">
      <c r="A29" s="245"/>
      <c r="B29" s="245" t="s">
        <v>84</v>
      </c>
      <c r="C29" s="255">
        <f>h26_h28死亡数!AY30</f>
        <v>0</v>
      </c>
      <c r="D29" s="250">
        <f t="shared" si="16"/>
        <v>0</v>
      </c>
      <c r="E29" s="255">
        <f>h27国調人口!AY30</f>
        <v>329</v>
      </c>
      <c r="F29" s="249">
        <f t="shared" si="12"/>
        <v>0</v>
      </c>
      <c r="G29" s="249">
        <f t="shared" ref="G29:G46" si="18">F29*5/(1+2.5*F29)</f>
        <v>0</v>
      </c>
      <c r="H29" s="250">
        <f t="shared" si="17"/>
        <v>100000</v>
      </c>
      <c r="I29" s="250">
        <f t="shared" si="13"/>
        <v>0</v>
      </c>
      <c r="J29" s="251">
        <f t="shared" ref="J29:J45" si="19">(H30+I29/2)*5</f>
        <v>500000</v>
      </c>
      <c r="K29" s="251">
        <f t="shared" si="14"/>
        <v>8314813.0981306098</v>
      </c>
      <c r="L29" s="589">
        <f t="shared" si="15"/>
        <v>83.148130981306096</v>
      </c>
      <c r="N29" s="219" t="s">
        <v>164</v>
      </c>
    </row>
    <row r="30" spans="1:17">
      <c r="A30" s="245"/>
      <c r="B30" s="245" t="s">
        <v>65</v>
      </c>
      <c r="C30" s="255">
        <f>h26_h28死亡数!AY31</f>
        <v>0</v>
      </c>
      <c r="D30" s="250">
        <f t="shared" si="16"/>
        <v>0</v>
      </c>
      <c r="E30" s="255">
        <f>h27国調人口!AY31</f>
        <v>386</v>
      </c>
      <c r="F30" s="249">
        <f t="shared" si="12"/>
        <v>0</v>
      </c>
      <c r="G30" s="249">
        <f t="shared" si="18"/>
        <v>0</v>
      </c>
      <c r="H30" s="250">
        <f t="shared" si="17"/>
        <v>100000</v>
      </c>
      <c r="I30" s="250">
        <f t="shared" si="13"/>
        <v>0</v>
      </c>
      <c r="J30" s="251">
        <f t="shared" si="19"/>
        <v>500000</v>
      </c>
      <c r="K30" s="251">
        <f t="shared" si="14"/>
        <v>7814813.0981306098</v>
      </c>
      <c r="L30" s="589">
        <f t="shared" si="15"/>
        <v>78.148130981306096</v>
      </c>
      <c r="N30" s="256" t="s">
        <v>158</v>
      </c>
      <c r="O30" s="237" t="s">
        <v>97</v>
      </c>
      <c r="P30" s="237" t="s">
        <v>98</v>
      </c>
      <c r="Q30" s="219"/>
    </row>
    <row r="31" spans="1:17">
      <c r="A31" s="245"/>
      <c r="B31" s="245" t="s">
        <v>66</v>
      </c>
      <c r="C31" s="255">
        <f>h26_h28死亡数!AY32</f>
        <v>0</v>
      </c>
      <c r="D31" s="250">
        <f t="shared" si="16"/>
        <v>0</v>
      </c>
      <c r="E31" s="255">
        <f>h27国調人口!AY32</f>
        <v>352</v>
      </c>
      <c r="F31" s="249">
        <f t="shared" si="12"/>
        <v>0</v>
      </c>
      <c r="G31" s="249">
        <f t="shared" si="18"/>
        <v>0</v>
      </c>
      <c r="H31" s="250">
        <f t="shared" si="17"/>
        <v>100000</v>
      </c>
      <c r="I31" s="250">
        <f t="shared" si="13"/>
        <v>0</v>
      </c>
      <c r="J31" s="251">
        <f t="shared" si="19"/>
        <v>500000</v>
      </c>
      <c r="K31" s="251">
        <f t="shared" si="14"/>
        <v>7314813.0981306098</v>
      </c>
      <c r="L31" s="589">
        <f t="shared" si="15"/>
        <v>73.148130981306096</v>
      </c>
      <c r="N31" s="418" t="s">
        <v>159</v>
      </c>
      <c r="O31" s="237">
        <f>J19*O24</f>
        <v>406432.16118235886</v>
      </c>
      <c r="P31" s="237">
        <f>SUM(O31,P32)</f>
        <v>1405080.0622851762</v>
      </c>
      <c r="Q31" s="219"/>
    </row>
    <row r="32" spans="1:17">
      <c r="A32" s="245"/>
      <c r="B32" s="245" t="s">
        <v>67</v>
      </c>
      <c r="C32" s="255">
        <f>h26_h28死亡数!AY33</f>
        <v>0</v>
      </c>
      <c r="D32" s="250">
        <f t="shared" si="16"/>
        <v>0</v>
      </c>
      <c r="E32" s="255">
        <f>h27国調人口!AY33</f>
        <v>220</v>
      </c>
      <c r="F32" s="249">
        <f t="shared" si="12"/>
        <v>0</v>
      </c>
      <c r="G32" s="249">
        <f t="shared" si="18"/>
        <v>0</v>
      </c>
      <c r="H32" s="250">
        <f t="shared" si="17"/>
        <v>100000</v>
      </c>
      <c r="I32" s="250">
        <f t="shared" si="13"/>
        <v>0</v>
      </c>
      <c r="J32" s="251">
        <f t="shared" si="19"/>
        <v>500000</v>
      </c>
      <c r="K32" s="251">
        <f t="shared" si="14"/>
        <v>6814813.0981306098</v>
      </c>
      <c r="L32" s="589">
        <f t="shared" si="15"/>
        <v>68.148130981306096</v>
      </c>
      <c r="N32" s="418" t="s">
        <v>160</v>
      </c>
      <c r="O32" s="237">
        <f>J20*O25</f>
        <v>360007.75330572127</v>
      </c>
      <c r="P32" s="237">
        <f>SUM(O32,P33)</f>
        <v>998647.90110281738</v>
      </c>
      <c r="Q32" s="219"/>
    </row>
    <row r="33" spans="1:17">
      <c r="A33" s="245"/>
      <c r="B33" s="245" t="s">
        <v>68</v>
      </c>
      <c r="C33" s="255">
        <f>h26_h28死亡数!AY34</f>
        <v>0</v>
      </c>
      <c r="D33" s="250">
        <f t="shared" si="16"/>
        <v>0</v>
      </c>
      <c r="E33" s="255">
        <f>h27国調人口!AY34</f>
        <v>278</v>
      </c>
      <c r="F33" s="249">
        <f t="shared" si="12"/>
        <v>0</v>
      </c>
      <c r="G33" s="249">
        <f t="shared" si="18"/>
        <v>0</v>
      </c>
      <c r="H33" s="250">
        <f t="shared" si="17"/>
        <v>100000</v>
      </c>
      <c r="I33" s="250">
        <f t="shared" si="13"/>
        <v>0</v>
      </c>
      <c r="J33" s="251">
        <f t="shared" si="19"/>
        <v>500000</v>
      </c>
      <c r="K33" s="251">
        <f t="shared" si="14"/>
        <v>6314813.0981306098</v>
      </c>
      <c r="L33" s="589">
        <f t="shared" si="15"/>
        <v>63.148130981306096</v>
      </c>
      <c r="N33" s="418" t="s">
        <v>1022</v>
      </c>
      <c r="O33" s="237">
        <f>J21*O26</f>
        <v>255069.76980648481</v>
      </c>
      <c r="P33" s="237">
        <f t="shared" ref="P33:P34" si="20">SUM(O33,P34)</f>
        <v>638640.14779709606</v>
      </c>
      <c r="Q33" s="219"/>
    </row>
    <row r="34" spans="1:17">
      <c r="A34" s="245"/>
      <c r="B34" s="245" t="s">
        <v>69</v>
      </c>
      <c r="C34" s="255">
        <f>h26_h28死亡数!AY35</f>
        <v>0</v>
      </c>
      <c r="D34" s="250">
        <f t="shared" si="16"/>
        <v>0</v>
      </c>
      <c r="E34" s="255">
        <f>h27国調人口!AY35</f>
        <v>323</v>
      </c>
      <c r="F34" s="249">
        <f t="shared" si="12"/>
        <v>0</v>
      </c>
      <c r="G34" s="249">
        <f t="shared" si="18"/>
        <v>0</v>
      </c>
      <c r="H34" s="250">
        <f t="shared" si="17"/>
        <v>100000</v>
      </c>
      <c r="I34" s="250">
        <f t="shared" si="13"/>
        <v>0</v>
      </c>
      <c r="J34" s="251">
        <f t="shared" si="19"/>
        <v>500000</v>
      </c>
      <c r="K34" s="251">
        <f t="shared" si="14"/>
        <v>5814813.0981306098</v>
      </c>
      <c r="L34" s="589">
        <f t="shared" si="15"/>
        <v>58.148130981306096</v>
      </c>
      <c r="N34" s="418" t="s">
        <v>1023</v>
      </c>
      <c r="O34" s="237">
        <f>SUM(J22:J24)*O27</f>
        <v>383570.3779906113</v>
      </c>
      <c r="P34" s="237">
        <f t="shared" si="20"/>
        <v>383570.3779906113</v>
      </c>
      <c r="Q34" s="219"/>
    </row>
    <row r="35" spans="1:17">
      <c r="A35" s="245"/>
      <c r="B35" s="245" t="s">
        <v>70</v>
      </c>
      <c r="C35" s="255">
        <f>h26_h28死亡数!AY36</f>
        <v>0</v>
      </c>
      <c r="D35" s="250">
        <f t="shared" si="16"/>
        <v>0</v>
      </c>
      <c r="E35" s="255">
        <f>h27国調人口!AY36</f>
        <v>395</v>
      </c>
      <c r="F35" s="249">
        <f t="shared" si="12"/>
        <v>0</v>
      </c>
      <c r="G35" s="249">
        <f t="shared" si="18"/>
        <v>0</v>
      </c>
      <c r="H35" s="250">
        <f t="shared" si="17"/>
        <v>100000</v>
      </c>
      <c r="I35" s="250">
        <f t="shared" si="13"/>
        <v>0</v>
      </c>
      <c r="J35" s="251">
        <f t="shared" si="19"/>
        <v>500000</v>
      </c>
      <c r="K35" s="251">
        <f t="shared" si="14"/>
        <v>5314813.0981306098</v>
      </c>
      <c r="L35" s="589">
        <f t="shared" si="15"/>
        <v>53.148130981306096</v>
      </c>
      <c r="N35" s="219" t="s">
        <v>165</v>
      </c>
      <c r="Q35" s="219"/>
    </row>
    <row r="36" spans="1:17">
      <c r="A36" s="245"/>
      <c r="B36" s="245" t="s">
        <v>71</v>
      </c>
      <c r="C36" s="255">
        <f>h26_h28死亡数!AY37</f>
        <v>2</v>
      </c>
      <c r="D36" s="250">
        <f t="shared" si="16"/>
        <v>0.66666666666666663</v>
      </c>
      <c r="E36" s="255">
        <f>h27国調人口!AY37</f>
        <v>481</v>
      </c>
      <c r="F36" s="249">
        <f t="shared" si="12"/>
        <v>1.386001386001386E-3</v>
      </c>
      <c r="G36" s="249">
        <f t="shared" si="18"/>
        <v>6.9060773480662981E-3</v>
      </c>
      <c r="H36" s="250">
        <f t="shared" si="17"/>
        <v>100000</v>
      </c>
      <c r="I36" s="250">
        <f t="shared" si="13"/>
        <v>690.60773480663192</v>
      </c>
      <c r="J36" s="251">
        <f t="shared" si="19"/>
        <v>498273.48066298343</v>
      </c>
      <c r="K36" s="251">
        <f t="shared" si="14"/>
        <v>4814813.0981306098</v>
      </c>
      <c r="L36" s="589">
        <f t="shared" si="15"/>
        <v>48.148130981306096</v>
      </c>
      <c r="N36" s="256" t="s">
        <v>158</v>
      </c>
      <c r="O36" s="237" t="s">
        <v>97</v>
      </c>
      <c r="P36" s="237" t="s">
        <v>98</v>
      </c>
      <c r="Q36" s="219"/>
    </row>
    <row r="37" spans="1:17">
      <c r="A37" s="245"/>
      <c r="B37" s="245" t="s">
        <v>72</v>
      </c>
      <c r="C37" s="255">
        <f>h26_h28死亡数!AY38</f>
        <v>1</v>
      </c>
      <c r="D37" s="250">
        <f t="shared" si="16"/>
        <v>0.33333333333333331</v>
      </c>
      <c r="E37" s="255">
        <f>h27国調人口!AY38</f>
        <v>490</v>
      </c>
      <c r="F37" s="249">
        <f t="shared" si="12"/>
        <v>6.8027210884353737E-4</v>
      </c>
      <c r="G37" s="249">
        <f t="shared" si="18"/>
        <v>3.3955857385398977E-3</v>
      </c>
      <c r="H37" s="250">
        <f t="shared" si="17"/>
        <v>99309.392265193368</v>
      </c>
      <c r="I37" s="250">
        <f t="shared" si="13"/>
        <v>337.21355607875739</v>
      </c>
      <c r="J37" s="251">
        <f t="shared" si="19"/>
        <v>495703.92743576993</v>
      </c>
      <c r="K37" s="251">
        <f t="shared" si="14"/>
        <v>4316539.617467626</v>
      </c>
      <c r="L37" s="589">
        <f t="shared" si="15"/>
        <v>43.465572782288753</v>
      </c>
      <c r="N37" s="418" t="s">
        <v>159</v>
      </c>
      <c r="O37" s="237">
        <f>J41*P24</f>
        <v>464211.15796643484</v>
      </c>
      <c r="P37" s="237">
        <f>SUM(O37,P38)</f>
        <v>2097514.0974988756</v>
      </c>
      <c r="Q37" s="219"/>
    </row>
    <row r="38" spans="1:17">
      <c r="A38" s="245"/>
      <c r="B38" s="245" t="s">
        <v>73</v>
      </c>
      <c r="C38" s="255">
        <f>h26_h28死亡数!AY39</f>
        <v>3</v>
      </c>
      <c r="D38" s="250">
        <f t="shared" si="16"/>
        <v>1</v>
      </c>
      <c r="E38" s="255">
        <f>h27国調人口!AY39</f>
        <v>596</v>
      </c>
      <c r="F38" s="249">
        <f t="shared" si="12"/>
        <v>1.6778523489932886E-3</v>
      </c>
      <c r="G38" s="249">
        <f t="shared" si="18"/>
        <v>8.3542188805346713E-3</v>
      </c>
      <c r="H38" s="250">
        <f t="shared" si="17"/>
        <v>98972.178709114611</v>
      </c>
      <c r="I38" s="250">
        <f t="shared" si="13"/>
        <v>826.83524401934119</v>
      </c>
      <c r="J38" s="251">
        <f t="shared" si="19"/>
        <v>492793.80543552467</v>
      </c>
      <c r="K38" s="251">
        <f t="shared" si="14"/>
        <v>3820835.6900318558</v>
      </c>
      <c r="L38" s="589">
        <f t="shared" si="15"/>
        <v>38.605148839468612</v>
      </c>
      <c r="N38" s="418" t="s">
        <v>160</v>
      </c>
      <c r="O38" s="237">
        <f>J42*P25</f>
        <v>446810.31524556712</v>
      </c>
      <c r="P38" s="237">
        <f>SUM(O38,P39)</f>
        <v>1633302.9395324409</v>
      </c>
      <c r="Q38" s="219"/>
    </row>
    <row r="39" spans="1:17">
      <c r="A39" s="245"/>
      <c r="B39" s="245" t="s">
        <v>74</v>
      </c>
      <c r="C39" s="255">
        <f>h26_h28死亡数!AY40</f>
        <v>3</v>
      </c>
      <c r="D39" s="250">
        <f t="shared" si="16"/>
        <v>1</v>
      </c>
      <c r="E39" s="255">
        <f>h27国調人口!AY40</f>
        <v>671</v>
      </c>
      <c r="F39" s="249">
        <f t="shared" si="12"/>
        <v>1.4903129657228018E-3</v>
      </c>
      <c r="G39" s="249">
        <f t="shared" si="18"/>
        <v>7.4239049740163323E-3</v>
      </c>
      <c r="H39" s="250">
        <f t="shared" si="17"/>
        <v>98145.343465095269</v>
      </c>
      <c r="I39" s="250">
        <f t="shared" si="13"/>
        <v>728.62170352706744</v>
      </c>
      <c r="J39" s="251">
        <f t="shared" si="19"/>
        <v>488905.16306665872</v>
      </c>
      <c r="K39" s="251">
        <f t="shared" si="14"/>
        <v>3328041.884596331</v>
      </c>
      <c r="L39" s="589">
        <f t="shared" si="15"/>
        <v>33.909320270298167</v>
      </c>
      <c r="N39" s="418" t="s">
        <v>1022</v>
      </c>
      <c r="O39" s="237">
        <f>J43*P26</f>
        <v>411578.70277642237</v>
      </c>
      <c r="P39" s="237">
        <f t="shared" ref="P39:P40" si="21">SUM(O39,P40)</f>
        <v>1186492.6242868737</v>
      </c>
    </row>
    <row r="40" spans="1:17">
      <c r="A40" s="245"/>
      <c r="B40" s="245" t="s">
        <v>75</v>
      </c>
      <c r="C40" s="255">
        <f>h26_h28死亡数!AY41</f>
        <v>13</v>
      </c>
      <c r="D40" s="250">
        <f t="shared" si="16"/>
        <v>4.333333333333333</v>
      </c>
      <c r="E40" s="255">
        <f>h27国調人口!AY41</f>
        <v>707</v>
      </c>
      <c r="F40" s="249">
        <f t="shared" si="12"/>
        <v>6.1291843470061289E-3</v>
      </c>
      <c r="G40" s="249">
        <f t="shared" si="18"/>
        <v>3.0183422335732523E-2</v>
      </c>
      <c r="H40" s="250">
        <f t="shared" si="17"/>
        <v>97416.721761568202</v>
      </c>
      <c r="I40" s="250">
        <f t="shared" si="13"/>
        <v>2940.3700554919633</v>
      </c>
      <c r="J40" s="251">
        <f t="shared" si="19"/>
        <v>479732.68366911111</v>
      </c>
      <c r="K40" s="251">
        <f t="shared" si="14"/>
        <v>2839136.7215296724</v>
      </c>
      <c r="L40" s="589">
        <f t="shared" si="15"/>
        <v>29.144244131706536</v>
      </c>
      <c r="N40" s="418" t="s">
        <v>1023</v>
      </c>
      <c r="O40" s="237">
        <f>SUM(J44:J46)*P27</f>
        <v>774913.92151045147</v>
      </c>
      <c r="P40" s="237">
        <f t="shared" si="21"/>
        <v>774913.92151045147</v>
      </c>
    </row>
    <row r="41" spans="1:17">
      <c r="A41" s="245"/>
      <c r="B41" s="245" t="s">
        <v>76</v>
      </c>
      <c r="C41" s="255">
        <f>h26_h28死亡数!AY42</f>
        <v>9</v>
      </c>
      <c r="D41" s="250">
        <f t="shared" si="16"/>
        <v>3</v>
      </c>
      <c r="E41" s="255">
        <f>h27国調人口!AY42</f>
        <v>773</v>
      </c>
      <c r="F41" s="249">
        <f t="shared" si="12"/>
        <v>3.8809831824062097E-3</v>
      </c>
      <c r="G41" s="249">
        <f t="shared" si="18"/>
        <v>1.9218449711723259E-2</v>
      </c>
      <c r="H41" s="250">
        <f t="shared" si="17"/>
        <v>94476.351706076239</v>
      </c>
      <c r="I41" s="250">
        <f t="shared" si="13"/>
        <v>1815.6890142103075</v>
      </c>
      <c r="J41" s="251">
        <f t="shared" si="19"/>
        <v>467842.53599485545</v>
      </c>
      <c r="K41" s="251">
        <f t="shared" si="14"/>
        <v>2359404.0378605612</v>
      </c>
      <c r="L41" s="589">
        <f t="shared" si="15"/>
        <v>24.973488023763476</v>
      </c>
      <c r="N41" s="219" t="s">
        <v>166</v>
      </c>
    </row>
    <row r="42" spans="1:17">
      <c r="A42" s="245"/>
      <c r="B42" s="245" t="s">
        <v>77</v>
      </c>
      <c r="C42" s="255">
        <f>h26_h28死亡数!AY43</f>
        <v>21</v>
      </c>
      <c r="D42" s="250">
        <f t="shared" si="16"/>
        <v>7</v>
      </c>
      <c r="E42" s="255">
        <f>h27国調人口!AY43</f>
        <v>755</v>
      </c>
      <c r="F42" s="249">
        <f t="shared" si="12"/>
        <v>9.2715231788079479E-3</v>
      </c>
      <c r="G42" s="249">
        <f t="shared" si="18"/>
        <v>4.5307443365695796E-2</v>
      </c>
      <c r="H42" s="250">
        <f t="shared" si="17"/>
        <v>92660.662691865931</v>
      </c>
      <c r="I42" s="250">
        <f t="shared" si="13"/>
        <v>4198.2177271395631</v>
      </c>
      <c r="J42" s="251">
        <f t="shared" si="19"/>
        <v>452807.76914148073</v>
      </c>
      <c r="K42" s="251">
        <f t="shared" si="14"/>
        <v>1891561.5018657057</v>
      </c>
      <c r="L42" s="589">
        <f t="shared" si="15"/>
        <v>20.413856828931934</v>
      </c>
      <c r="N42" s="420"/>
      <c r="O42" s="256" t="s">
        <v>122</v>
      </c>
      <c r="P42" s="256" t="s">
        <v>123</v>
      </c>
    </row>
    <row r="43" spans="1:17">
      <c r="A43" s="245"/>
      <c r="B43" s="245" t="s">
        <v>78</v>
      </c>
      <c r="C43" s="255">
        <f>h26_h28死亡数!AY44</f>
        <v>35</v>
      </c>
      <c r="D43" s="250">
        <f t="shared" si="16"/>
        <v>11.666666666666666</v>
      </c>
      <c r="E43" s="255">
        <f>h27国調人口!AY44</f>
        <v>736</v>
      </c>
      <c r="F43" s="249">
        <f t="shared" si="12"/>
        <v>1.5851449275362316E-2</v>
      </c>
      <c r="G43" s="249">
        <f t="shared" si="18"/>
        <v>7.6236114136353728E-2</v>
      </c>
      <c r="H43" s="250">
        <f t="shared" si="17"/>
        <v>88462.444964726368</v>
      </c>
      <c r="I43" s="250">
        <f t="shared" si="13"/>
        <v>6744.0330511117791</v>
      </c>
      <c r="J43" s="251">
        <f t="shared" si="19"/>
        <v>425452.14219585236</v>
      </c>
      <c r="K43" s="251">
        <f t="shared" si="14"/>
        <v>1438753.7327242249</v>
      </c>
      <c r="L43" s="589">
        <f t="shared" si="15"/>
        <v>16.26400596657616</v>
      </c>
      <c r="N43" s="256" t="s">
        <v>167</v>
      </c>
      <c r="O43" s="257">
        <f>L19</f>
        <v>19.130642790025639</v>
      </c>
      <c r="P43" s="257">
        <f>L41</f>
        <v>24.973488023763476</v>
      </c>
      <c r="Q43" s="222" t="s">
        <v>168</v>
      </c>
    </row>
    <row r="44" spans="1:17">
      <c r="A44" s="245"/>
      <c r="B44" s="245" t="s">
        <v>79</v>
      </c>
      <c r="C44" s="255">
        <f>h26_h28死亡数!AY45</f>
        <v>68</v>
      </c>
      <c r="D44" s="250">
        <f t="shared" si="16"/>
        <v>22.666666666666668</v>
      </c>
      <c r="E44" s="255">
        <f>h27国調人口!AY45</f>
        <v>719</v>
      </c>
      <c r="F44" s="249">
        <f t="shared" si="12"/>
        <v>3.1525266573945297E-2</v>
      </c>
      <c r="G44" s="249">
        <f t="shared" si="18"/>
        <v>0.14611087236785564</v>
      </c>
      <c r="H44" s="250">
        <f t="shared" si="17"/>
        <v>81718.411913614589</v>
      </c>
      <c r="I44" s="250">
        <f t="shared" si="13"/>
        <v>11939.948453214005</v>
      </c>
      <c r="J44" s="251">
        <f t="shared" si="19"/>
        <v>378742.18843503797</v>
      </c>
      <c r="K44" s="251">
        <f t="shared" si="14"/>
        <v>1013301.5905283726</v>
      </c>
      <c r="L44" s="589">
        <f t="shared" si="15"/>
        <v>12.399917800648703</v>
      </c>
      <c r="N44" s="256" t="s">
        <v>169</v>
      </c>
      <c r="O44" s="258">
        <f>P31/H19</f>
        <v>16.271895754632496</v>
      </c>
      <c r="P44" s="258">
        <f>P37/H41</f>
        <v>22.201472216289805</v>
      </c>
      <c r="Q44" s="222" t="s">
        <v>170</v>
      </c>
    </row>
    <row r="45" spans="1:17">
      <c r="A45" s="245"/>
      <c r="B45" s="245" t="s">
        <v>80</v>
      </c>
      <c r="C45" s="255">
        <f>h26_h28死亡数!AY46</f>
        <v>99</v>
      </c>
      <c r="D45" s="250">
        <f t="shared" si="16"/>
        <v>33</v>
      </c>
      <c r="E45" s="255">
        <f>h27国調人口!AY46</f>
        <v>555</v>
      </c>
      <c r="F45" s="249">
        <f t="shared" si="12"/>
        <v>5.9459459459459463E-2</v>
      </c>
      <c r="G45" s="249">
        <f t="shared" si="18"/>
        <v>0.25882352941176473</v>
      </c>
      <c r="H45" s="250">
        <f t="shared" si="17"/>
        <v>69778.463460400584</v>
      </c>
      <c r="I45" s="250">
        <f t="shared" si="13"/>
        <v>18060.308189750736</v>
      </c>
      <c r="J45" s="251">
        <f t="shared" si="19"/>
        <v>303741.54682762607</v>
      </c>
      <c r="K45" s="251">
        <f t="shared" si="14"/>
        <v>634559.40209333459</v>
      </c>
      <c r="L45" s="589">
        <f t="shared" si="15"/>
        <v>9.093914807302232</v>
      </c>
      <c r="N45" s="256" t="s">
        <v>171</v>
      </c>
      <c r="O45" s="257">
        <f>O43-O44</f>
        <v>2.8587470353931437</v>
      </c>
      <c r="P45" s="257">
        <f>P43-P44</f>
        <v>2.7720158074736716</v>
      </c>
      <c r="Q45" s="222" t="s">
        <v>172</v>
      </c>
    </row>
    <row r="46" spans="1:17">
      <c r="A46" s="245"/>
      <c r="B46" s="245" t="s">
        <v>100</v>
      </c>
      <c r="C46" s="531">
        <f>h26_h28死亡数!AY47</f>
        <v>174</v>
      </c>
      <c r="D46" s="234">
        <f t="shared" si="16"/>
        <v>58</v>
      </c>
      <c r="E46" s="255">
        <f>h27国調人口!AY47</f>
        <v>371</v>
      </c>
      <c r="F46" s="249">
        <f t="shared" si="12"/>
        <v>0.15633423180592992</v>
      </c>
      <c r="G46" s="249">
        <f t="shared" si="18"/>
        <v>0.56201550387596899</v>
      </c>
      <c r="H46" s="250">
        <f t="shared" si="17"/>
        <v>51718.155270649848</v>
      </c>
      <c r="I46" s="250">
        <f t="shared" si="13"/>
        <v>51718.155270649848</v>
      </c>
      <c r="J46" s="251">
        <f>I46/F46</f>
        <v>330817.85526570852</v>
      </c>
      <c r="K46" s="251">
        <f>J46</f>
        <v>330817.85526570852</v>
      </c>
      <c r="L46" s="589">
        <f t="shared" si="15"/>
        <v>6.3965517241379315</v>
      </c>
      <c r="N46" s="256" t="s">
        <v>173</v>
      </c>
      <c r="O46" s="257">
        <f>L5</f>
        <v>79.858828604877303</v>
      </c>
      <c r="P46" s="257">
        <f>L27</f>
        <v>88.148130981306096</v>
      </c>
      <c r="Q46" s="222" t="s">
        <v>174</v>
      </c>
    </row>
    <row r="47" spans="1:17">
      <c r="A47" s="229"/>
      <c r="B47" s="265" t="s">
        <v>101</v>
      </c>
      <c r="C47" s="234">
        <f>SUM(C27:C46)</f>
        <v>428</v>
      </c>
      <c r="D47" s="234">
        <f>SUM(D27:D46)</f>
        <v>142.66666666666669</v>
      </c>
      <c r="E47" s="266">
        <f>SUM(E27:E46)</f>
        <v>9411</v>
      </c>
      <c r="F47" s="267"/>
      <c r="G47" s="267"/>
      <c r="H47" s="266"/>
      <c r="I47" s="265"/>
      <c r="J47" s="268"/>
      <c r="K47" s="268"/>
      <c r="L47" s="257"/>
      <c r="N47" s="256" t="s">
        <v>175</v>
      </c>
      <c r="O47" s="257">
        <f>O46-O45</f>
        <v>77.000081569484166</v>
      </c>
      <c r="P47" s="257">
        <f>P46-P45</f>
        <v>85.376115173832432</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h26_28出生!F47</f>
        <v>230</v>
      </c>
      <c r="D52" s="260">
        <f>h26_28出生!G47</f>
        <v>253</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1:S56"/>
  <sheetViews>
    <sheetView view="pageBreakPreview" zoomScaleNormal="100" zoomScaleSheetLayoutView="100" workbookViewId="0">
      <pane xSplit="3" topLeftCell="D1" activePane="topRight" state="frozen"/>
      <selection pane="topRight"/>
    </sheetView>
  </sheetViews>
  <sheetFormatPr defaultRowHeight="12"/>
  <cols>
    <col min="1" max="1" width="3.25" style="219" customWidth="1"/>
    <col min="2" max="2" width="6.875" style="219" customWidth="1"/>
    <col min="3" max="3" width="9.625" style="219" customWidth="1"/>
    <col min="4" max="5" width="7.75" style="219" bestFit="1" customWidth="1"/>
    <col min="6" max="6" width="9.125" style="220" bestFit="1" customWidth="1"/>
    <col min="7" max="7" width="11.375" style="221" bestFit="1" customWidth="1"/>
    <col min="8" max="8" width="8" style="221" bestFit="1" customWidth="1"/>
    <col min="9" max="9" width="7.75" style="220" bestFit="1" customWidth="1"/>
    <col min="10" max="10" width="6.875" style="219" bestFit="1" customWidth="1"/>
    <col min="11" max="11" width="8" style="222" bestFit="1" customWidth="1"/>
    <col min="12" max="12" width="11.375" style="222" bestFit="1" customWidth="1"/>
    <col min="13" max="13" width="8" style="223" bestFit="1" customWidth="1"/>
    <col min="14" max="14" width="3.625" style="219" customWidth="1"/>
    <col min="15" max="15" width="19.75" style="219" bestFit="1" customWidth="1"/>
    <col min="16" max="16" width="11.375" style="222" customWidth="1"/>
    <col min="17" max="17" width="11.375" style="222" bestFit="1" customWidth="1"/>
    <col min="18" max="18" width="11.375" style="222" customWidth="1"/>
    <col min="19" max="19" width="4.75" style="219" customWidth="1"/>
    <col min="20" max="16384" width="9" style="219"/>
  </cols>
  <sheetData>
    <row r="1" spans="1:19">
      <c r="A1" s="640"/>
      <c r="B1" s="640"/>
      <c r="C1" s="640"/>
      <c r="D1" s="640"/>
      <c r="E1" s="640"/>
      <c r="F1" s="641"/>
      <c r="G1" s="642"/>
      <c r="H1" s="642"/>
      <c r="I1" s="641"/>
      <c r="J1" s="640"/>
      <c r="K1" s="643"/>
      <c r="L1" s="643"/>
      <c r="M1" s="644"/>
      <c r="N1" s="640"/>
      <c r="O1" s="640"/>
      <c r="P1" s="643"/>
      <c r="Q1" s="643"/>
      <c r="R1" s="643"/>
      <c r="S1" s="640"/>
    </row>
    <row r="2" spans="1:19" ht="12.75" thickBot="1">
      <c r="A2" s="640"/>
      <c r="B2" s="640" t="s">
        <v>155</v>
      </c>
      <c r="C2" s="640"/>
      <c r="D2" s="640"/>
      <c r="E2" s="640"/>
      <c r="F2" s="641"/>
      <c r="G2" s="642"/>
      <c r="H2" s="642"/>
      <c r="I2" s="641"/>
      <c r="J2" s="640"/>
      <c r="K2" s="643"/>
      <c r="L2" s="643"/>
      <c r="M2" s="644"/>
      <c r="N2" s="640"/>
      <c r="O2" s="683" t="s">
        <v>157</v>
      </c>
      <c r="P2" s="683"/>
      <c r="Q2" s="683"/>
      <c r="R2" s="683"/>
    </row>
    <row r="3" spans="1:19" ht="12.75" thickBot="1">
      <c r="A3" s="640"/>
      <c r="B3" s="645" t="s">
        <v>87</v>
      </c>
      <c r="C3" s="640"/>
      <c r="D3" s="640"/>
      <c r="E3" s="640"/>
      <c r="F3" s="641"/>
      <c r="G3" s="642"/>
      <c r="H3" s="642"/>
      <c r="I3" s="641"/>
      <c r="J3" s="640"/>
      <c r="K3" s="643"/>
      <c r="L3" s="643"/>
      <c r="M3" s="644"/>
      <c r="N3" s="640"/>
      <c r="O3" s="724" t="s">
        <v>158</v>
      </c>
      <c r="P3" s="725" t="s">
        <v>122</v>
      </c>
      <c r="Q3" s="725" t="s">
        <v>123</v>
      </c>
      <c r="R3" s="720" t="s">
        <v>62</v>
      </c>
    </row>
    <row r="4" spans="1:19">
      <c r="A4" s="640"/>
      <c r="B4" s="675" t="s">
        <v>1104</v>
      </c>
      <c r="C4" s="672" t="s">
        <v>89</v>
      </c>
      <c r="D4" s="781" t="s">
        <v>116</v>
      </c>
      <c r="E4" s="782"/>
      <c r="F4" s="653" t="s">
        <v>90</v>
      </c>
      <c r="G4" s="767" t="s">
        <v>91</v>
      </c>
      <c r="H4" s="654" t="s">
        <v>92</v>
      </c>
      <c r="I4" s="653" t="s">
        <v>93</v>
      </c>
      <c r="J4" s="655" t="s">
        <v>94</v>
      </c>
      <c r="K4" s="783" t="s">
        <v>95</v>
      </c>
      <c r="L4" s="784"/>
      <c r="M4" s="656" t="s">
        <v>96</v>
      </c>
      <c r="N4" s="640"/>
      <c r="O4" s="721" t="s">
        <v>159</v>
      </c>
      <c r="P4" s="734">
        <f>h27_29自立率1!B7</f>
        <v>210513</v>
      </c>
      <c r="Q4" s="734">
        <f>h27_29自立率1!C7</f>
        <v>229470</v>
      </c>
      <c r="R4" s="717">
        <f>SUM(P4:Q4)</f>
        <v>439983</v>
      </c>
    </row>
    <row r="5" spans="1:19" ht="12.75" thickBot="1">
      <c r="A5" s="640"/>
      <c r="B5" s="661"/>
      <c r="C5" s="673"/>
      <c r="D5" s="762" t="s">
        <v>1065</v>
      </c>
      <c r="E5" s="665" t="s">
        <v>1064</v>
      </c>
      <c r="F5" s="666" t="s">
        <v>410</v>
      </c>
      <c r="G5" s="765"/>
      <c r="H5" s="667"/>
      <c r="I5" s="668"/>
      <c r="J5" s="669"/>
      <c r="K5" s="768" t="s">
        <v>97</v>
      </c>
      <c r="L5" s="670" t="s">
        <v>98</v>
      </c>
      <c r="M5" s="671"/>
      <c r="N5" s="640"/>
      <c r="O5" s="689" t="s">
        <v>160</v>
      </c>
      <c r="P5" s="686">
        <f>h27_29自立率1!B8</f>
        <v>165479</v>
      </c>
      <c r="Q5" s="686">
        <f>h27_29自立率1!C8</f>
        <v>191928</v>
      </c>
      <c r="R5" s="690">
        <f>SUM(P5:Q5)</f>
        <v>357407</v>
      </c>
    </row>
    <row r="6" spans="1:19">
      <c r="A6" s="640"/>
      <c r="B6" s="663" t="s">
        <v>99</v>
      </c>
      <c r="C6" s="674" t="s">
        <v>85</v>
      </c>
      <c r="D6" s="763">
        <f>h26_h28死亡数!BA4</f>
        <v>122</v>
      </c>
      <c r="E6" s="646">
        <f>SUM(D6:D6)/3</f>
        <v>40.666666666666664</v>
      </c>
      <c r="F6" s="652">
        <f>h27国調人口!BA4</f>
        <v>21193</v>
      </c>
      <c r="G6" s="766">
        <f t="shared" ref="G6:G25" si="0">E6/F6</f>
        <v>1.9188725837147485E-3</v>
      </c>
      <c r="H6" s="664">
        <f>D54</f>
        <v>1.7995161956457608E-3</v>
      </c>
      <c r="I6" s="647">
        <v>100000</v>
      </c>
      <c r="J6" s="647">
        <f t="shared" ref="J6:J25" si="1">I6-I7</f>
        <v>179.95161956458469</v>
      </c>
      <c r="K6" s="769">
        <f>I7+J6/2</f>
        <v>99910.024190217708</v>
      </c>
      <c r="L6" s="649">
        <f t="shared" ref="L6:L24" si="2">K6+L7</f>
        <v>8111447.6366428733</v>
      </c>
      <c r="M6" s="660">
        <f t="shared" ref="M6:M25" si="3">L6/I6</f>
        <v>81.114476366428732</v>
      </c>
      <c r="N6" s="640"/>
      <c r="O6" s="689" t="s">
        <v>1022</v>
      </c>
      <c r="P6" s="686">
        <f>h27_29自立率1!B9</f>
        <v>123300</v>
      </c>
      <c r="Q6" s="686">
        <f>h27_29自立率1!C9</f>
        <v>155492</v>
      </c>
      <c r="R6" s="690">
        <f>SUM(P6:Q6)</f>
        <v>278792</v>
      </c>
    </row>
    <row r="7" spans="1:19" ht="12.75" thickBot="1">
      <c r="A7" s="640"/>
      <c r="B7" s="659"/>
      <c r="C7" s="674" t="s">
        <v>86</v>
      </c>
      <c r="D7" s="763">
        <f>h26_h28死亡数!BA5</f>
        <v>52</v>
      </c>
      <c r="E7" s="646">
        <f t="shared" ref="E7:E25" si="4">SUM(D7:D7)/3</f>
        <v>17.333333333333332</v>
      </c>
      <c r="F7" s="652">
        <f>h27国調人口!BA5</f>
        <v>90883</v>
      </c>
      <c r="G7" s="766">
        <f t="shared" si="0"/>
        <v>1.9072140370953128E-4</v>
      </c>
      <c r="H7" s="648">
        <f>G7*4/(1+2*G7)</f>
        <v>7.6259472856393868E-4</v>
      </c>
      <c r="I7" s="647">
        <f t="shared" ref="I7:I25" si="5">(1-H6)*I6</f>
        <v>99820.048380435415</v>
      </c>
      <c r="J7" s="647">
        <f t="shared" si="1"/>
        <v>76.12224269991566</v>
      </c>
      <c r="K7" s="769">
        <f>(I8+J7/2)*4</f>
        <v>399127.94903634186</v>
      </c>
      <c r="L7" s="649">
        <f t="shared" si="2"/>
        <v>8011537.612452656</v>
      </c>
      <c r="M7" s="660">
        <f t="shared" si="3"/>
        <v>80.259804943381553</v>
      </c>
      <c r="N7" s="640"/>
      <c r="O7" s="703" t="s">
        <v>1023</v>
      </c>
      <c r="P7" s="736">
        <f>h27_29自立率1!B10</f>
        <v>149869</v>
      </c>
      <c r="Q7" s="736">
        <f>h27_29自立率1!C10</f>
        <v>276447</v>
      </c>
      <c r="R7" s="735">
        <f>SUM(P7:Q7)</f>
        <v>426316</v>
      </c>
    </row>
    <row r="8" spans="1:19" ht="12.75" thickBot="1">
      <c r="A8" s="640"/>
      <c r="B8" s="659"/>
      <c r="C8" s="674" t="s">
        <v>84</v>
      </c>
      <c r="D8" s="763">
        <f>h26_h28死亡数!BA6</f>
        <v>42</v>
      </c>
      <c r="E8" s="646">
        <f t="shared" si="4"/>
        <v>14</v>
      </c>
      <c r="F8" s="652">
        <f>h27国調人口!BA6</f>
        <v>121368</v>
      </c>
      <c r="G8" s="766">
        <f t="shared" si="0"/>
        <v>1.1535165776811022E-4</v>
      </c>
      <c r="H8" s="648">
        <f t="shared" ref="H8:H25" si="6">G8*5/(1+2.5*G8)</f>
        <v>5.7659201172952893E-4</v>
      </c>
      <c r="I8" s="647">
        <f t="shared" si="5"/>
        <v>99743.9261377355</v>
      </c>
      <c r="J8" s="647">
        <f t="shared" si="1"/>
        <v>57.511551029558177</v>
      </c>
      <c r="K8" s="769">
        <f t="shared" ref="K8:K24" si="7">(I9+J8/2)*5</f>
        <v>498575.85181110364</v>
      </c>
      <c r="L8" s="649">
        <f t="shared" si="2"/>
        <v>7612409.6634163139</v>
      </c>
      <c r="M8" s="660">
        <f t="shared" si="3"/>
        <v>76.319531004869461</v>
      </c>
      <c r="N8" s="640"/>
      <c r="O8" s="704" t="s">
        <v>62</v>
      </c>
      <c r="P8" s="738">
        <f>SUM(P4:P7)</f>
        <v>649161</v>
      </c>
      <c r="Q8" s="737">
        <f t="shared" ref="Q8:R8" si="8">SUM(Q4:Q7)</f>
        <v>853337</v>
      </c>
      <c r="R8" s="720">
        <f t="shared" si="8"/>
        <v>1502498</v>
      </c>
    </row>
    <row r="9" spans="1:19" ht="12.75" thickBot="1">
      <c r="A9" s="640"/>
      <c r="B9" s="659"/>
      <c r="C9" s="674" t="s">
        <v>65</v>
      </c>
      <c r="D9" s="763">
        <f>h26_h28死亡数!BA7</f>
        <v>39</v>
      </c>
      <c r="E9" s="646">
        <f t="shared" si="4"/>
        <v>13</v>
      </c>
      <c r="F9" s="652">
        <f>h27国調人口!BA7</f>
        <v>130035</v>
      </c>
      <c r="G9" s="766">
        <f t="shared" si="0"/>
        <v>9.9973084169646635E-5</v>
      </c>
      <c r="H9" s="648">
        <f t="shared" si="6"/>
        <v>4.9974051934572434E-4</v>
      </c>
      <c r="I9" s="647">
        <f t="shared" si="5"/>
        <v>99686.414586705941</v>
      </c>
      <c r="J9" s="647">
        <f t="shared" si="1"/>
        <v>49.817340597277507</v>
      </c>
      <c r="K9" s="769">
        <f t="shared" si="7"/>
        <v>498307.52958203654</v>
      </c>
      <c r="L9" s="649">
        <f t="shared" si="2"/>
        <v>7113833.8116052104</v>
      </c>
      <c r="M9" s="660">
        <f t="shared" si="3"/>
        <v>71.36211931283465</v>
      </c>
      <c r="N9" s="640"/>
      <c r="O9" s="683" t="s">
        <v>161</v>
      </c>
      <c r="P9" s="683"/>
      <c r="Q9" s="683"/>
      <c r="R9" s="683"/>
    </row>
    <row r="10" spans="1:19" ht="12.75" thickBot="1">
      <c r="A10" s="640"/>
      <c r="B10" s="659"/>
      <c r="C10" s="674" t="s">
        <v>66</v>
      </c>
      <c r="D10" s="763">
        <f>h26_h28死亡数!BA8</f>
        <v>103</v>
      </c>
      <c r="E10" s="646">
        <f t="shared" si="4"/>
        <v>34.333333333333336</v>
      </c>
      <c r="F10" s="652">
        <f>h27国調人口!BA8</f>
        <v>138411</v>
      </c>
      <c r="G10" s="766">
        <f t="shared" si="0"/>
        <v>2.4805350249137233E-4</v>
      </c>
      <c r="H10" s="648">
        <f t="shared" si="6"/>
        <v>1.2394988573745972E-3</v>
      </c>
      <c r="I10" s="647">
        <f t="shared" si="5"/>
        <v>99636.597246108664</v>
      </c>
      <c r="J10" s="647">
        <f t="shared" si="1"/>
        <v>123.49944843925186</v>
      </c>
      <c r="K10" s="769">
        <f t="shared" si="7"/>
        <v>497874.23760944518</v>
      </c>
      <c r="L10" s="649">
        <f t="shared" si="2"/>
        <v>6615526.2820231738</v>
      </c>
      <c r="M10" s="660">
        <f t="shared" si="3"/>
        <v>66.396549710368049</v>
      </c>
      <c r="N10" s="640"/>
      <c r="O10" s="704" t="s">
        <v>158</v>
      </c>
      <c r="P10" s="719" t="s">
        <v>122</v>
      </c>
      <c r="Q10" s="725" t="s">
        <v>123</v>
      </c>
      <c r="R10" s="720" t="s">
        <v>62</v>
      </c>
    </row>
    <row r="11" spans="1:19">
      <c r="A11" s="640"/>
      <c r="B11" s="659"/>
      <c r="C11" s="674" t="s">
        <v>67</v>
      </c>
      <c r="D11" s="763">
        <f>h26_h28死亡数!BA9</f>
        <v>215</v>
      </c>
      <c r="E11" s="646">
        <f t="shared" si="4"/>
        <v>71.666666666666671</v>
      </c>
      <c r="F11" s="652">
        <f>h27国調人口!BA9</f>
        <v>125530</v>
      </c>
      <c r="G11" s="766">
        <f t="shared" si="0"/>
        <v>5.7091266363950188E-4</v>
      </c>
      <c r="H11" s="648">
        <f t="shared" si="6"/>
        <v>2.8504948591656669E-3</v>
      </c>
      <c r="I11" s="647">
        <f t="shared" si="5"/>
        <v>99513.097797669412</v>
      </c>
      <c r="J11" s="647">
        <f t="shared" si="1"/>
        <v>283.66157369190478</v>
      </c>
      <c r="K11" s="769">
        <f t="shared" si="7"/>
        <v>496856.33505411731</v>
      </c>
      <c r="L11" s="649">
        <f t="shared" si="2"/>
        <v>6117652.0444137286</v>
      </c>
      <c r="M11" s="660">
        <f t="shared" si="3"/>
        <v>61.47584770049238</v>
      </c>
      <c r="N11" s="640"/>
      <c r="O11" s="715" t="s">
        <v>159</v>
      </c>
      <c r="P11" s="716">
        <f>h27_29自立率1!B21</f>
        <v>4869</v>
      </c>
      <c r="Q11" s="739">
        <f>h27_29自立率1!C21</f>
        <v>2689</v>
      </c>
      <c r="R11" s="717">
        <f>SUM(P11:Q11)</f>
        <v>7558</v>
      </c>
    </row>
    <row r="12" spans="1:19">
      <c r="A12" s="640"/>
      <c r="B12" s="659"/>
      <c r="C12" s="674" t="s">
        <v>68</v>
      </c>
      <c r="D12" s="763">
        <f>h26_h28死亡数!BA10</f>
        <v>216</v>
      </c>
      <c r="E12" s="646">
        <f t="shared" si="4"/>
        <v>72</v>
      </c>
      <c r="F12" s="652">
        <f>h27国調人口!BA10</f>
        <v>132838</v>
      </c>
      <c r="G12" s="766">
        <f t="shared" si="0"/>
        <v>5.4201358045137689E-4</v>
      </c>
      <c r="H12" s="648">
        <f t="shared" si="6"/>
        <v>2.7064006375077062E-3</v>
      </c>
      <c r="I12" s="647">
        <f t="shared" si="5"/>
        <v>99229.436223977507</v>
      </c>
      <c r="J12" s="647">
        <f t="shared" si="1"/>
        <v>268.55460945609957</v>
      </c>
      <c r="K12" s="769">
        <f t="shared" si="7"/>
        <v>495475.79459624726</v>
      </c>
      <c r="L12" s="649">
        <f t="shared" si="2"/>
        <v>5620795.7093596114</v>
      </c>
      <c r="M12" s="660">
        <f t="shared" si="3"/>
        <v>56.644438618723292</v>
      </c>
      <c r="N12" s="640"/>
      <c r="O12" s="699" t="s">
        <v>160</v>
      </c>
      <c r="P12" s="701">
        <f>h27_29自立率1!B22</f>
        <v>7042</v>
      </c>
      <c r="Q12" s="684">
        <f>h27_29自立率1!C22</f>
        <v>4622</v>
      </c>
      <c r="R12" s="690">
        <f>SUM(P12:Q12)</f>
        <v>11664</v>
      </c>
    </row>
    <row r="13" spans="1:19">
      <c r="A13" s="640"/>
      <c r="B13" s="659"/>
      <c r="C13" s="674" t="s">
        <v>69</v>
      </c>
      <c r="D13" s="763">
        <f>h26_h28死亡数!BA11</f>
        <v>286</v>
      </c>
      <c r="E13" s="646">
        <f t="shared" si="4"/>
        <v>95.333333333333329</v>
      </c>
      <c r="F13" s="652">
        <f>h27国調人口!BA11</f>
        <v>149200</v>
      </c>
      <c r="G13" s="766">
        <f t="shared" si="0"/>
        <v>6.3896336014298476E-4</v>
      </c>
      <c r="H13" s="648">
        <f t="shared" si="6"/>
        <v>3.1897215127756153E-3</v>
      </c>
      <c r="I13" s="647">
        <f t="shared" si="5"/>
        <v>98960.881614521408</v>
      </c>
      <c r="J13" s="647">
        <f t="shared" si="1"/>
        <v>315.65765300908242</v>
      </c>
      <c r="K13" s="769">
        <f t="shared" si="7"/>
        <v>494015.26394008432</v>
      </c>
      <c r="L13" s="649">
        <f t="shared" si="2"/>
        <v>5125319.914763364</v>
      </c>
      <c r="M13" s="660">
        <f t="shared" si="3"/>
        <v>51.791372824747356</v>
      </c>
      <c r="N13" s="640"/>
      <c r="O13" s="699" t="s">
        <v>1022</v>
      </c>
      <c r="P13" s="701">
        <f>h27_29自立率1!B23</f>
        <v>24524</v>
      </c>
      <c r="Q13" s="684">
        <f>h27_29自立率1!C23</f>
        <v>8980</v>
      </c>
      <c r="R13" s="690">
        <f>SUM(P13:Q13)</f>
        <v>33504</v>
      </c>
    </row>
    <row r="14" spans="1:19" ht="12.75" thickBot="1">
      <c r="A14" s="640"/>
      <c r="B14" s="659"/>
      <c r="C14" s="674" t="s">
        <v>70</v>
      </c>
      <c r="D14" s="763">
        <f>h26_h28死亡数!BA12</f>
        <v>426</v>
      </c>
      <c r="E14" s="646">
        <f t="shared" si="4"/>
        <v>142</v>
      </c>
      <c r="F14" s="652">
        <f>h27国調人口!BA12</f>
        <v>173141</v>
      </c>
      <c r="G14" s="766">
        <f t="shared" si="0"/>
        <v>8.2014081009119737E-4</v>
      </c>
      <c r="H14" s="648">
        <f t="shared" si="6"/>
        <v>4.0923133674551576E-3</v>
      </c>
      <c r="I14" s="647">
        <f t="shared" si="5"/>
        <v>98645.223961512325</v>
      </c>
      <c r="J14" s="647">
        <f t="shared" si="1"/>
        <v>403.68716865331226</v>
      </c>
      <c r="K14" s="769">
        <f t="shared" si="7"/>
        <v>492216.90188592835</v>
      </c>
      <c r="L14" s="649">
        <f t="shared" si="2"/>
        <v>4631304.6508232793</v>
      </c>
      <c r="M14" s="660">
        <f t="shared" si="3"/>
        <v>46.9491016881896</v>
      </c>
      <c r="N14" s="640"/>
      <c r="O14" s="727" t="s">
        <v>1023</v>
      </c>
      <c r="P14" s="740">
        <f>h27_29自立率1!B24</f>
        <v>70171</v>
      </c>
      <c r="Q14" s="696">
        <f>h27_29自立率1!C24</f>
        <v>73257</v>
      </c>
      <c r="R14" s="735">
        <f>SUM(P14:Q14)</f>
        <v>143428</v>
      </c>
    </row>
    <row r="15" spans="1:19" ht="12.75" thickBot="1">
      <c r="A15" s="640"/>
      <c r="B15" s="659"/>
      <c r="C15" s="674" t="s">
        <v>71</v>
      </c>
      <c r="D15" s="763">
        <f>h26_h28死亡数!BA13</f>
        <v>765</v>
      </c>
      <c r="E15" s="646">
        <f t="shared" si="4"/>
        <v>255</v>
      </c>
      <c r="F15" s="652">
        <f>h27国調人口!BA13</f>
        <v>214295</v>
      </c>
      <c r="G15" s="766">
        <f t="shared" si="0"/>
        <v>1.189948435567792E-3</v>
      </c>
      <c r="H15" s="648">
        <f t="shared" si="6"/>
        <v>5.9320949600455948E-3</v>
      </c>
      <c r="I15" s="647">
        <f t="shared" si="5"/>
        <v>98241.536792859013</v>
      </c>
      <c r="J15" s="647">
        <f t="shared" si="1"/>
        <v>582.77812527604692</v>
      </c>
      <c r="K15" s="769">
        <f t="shared" si="7"/>
        <v>489750.73865110491</v>
      </c>
      <c r="L15" s="649">
        <f t="shared" si="2"/>
        <v>4139087.7489373512</v>
      </c>
      <c r="M15" s="660">
        <f t="shared" si="3"/>
        <v>42.131748790377365</v>
      </c>
      <c r="N15" s="640"/>
      <c r="O15" s="704" t="s">
        <v>62</v>
      </c>
      <c r="P15" s="719">
        <f>SUM(P11:P14)</f>
        <v>106606</v>
      </c>
      <c r="Q15" s="725">
        <f t="shared" ref="Q15" si="9">SUM(Q11:Q14)</f>
        <v>89548</v>
      </c>
      <c r="R15" s="720">
        <f t="shared" ref="R15" si="10">SUM(R11:R14)</f>
        <v>196154</v>
      </c>
    </row>
    <row r="16" spans="1:19" ht="12.75" thickBot="1">
      <c r="A16" s="640"/>
      <c r="B16" s="659"/>
      <c r="C16" s="674" t="s">
        <v>72</v>
      </c>
      <c r="D16" s="763">
        <f>h26_h28死亡数!BA14</f>
        <v>1039</v>
      </c>
      <c r="E16" s="646">
        <f t="shared" si="4"/>
        <v>346.33333333333331</v>
      </c>
      <c r="F16" s="652">
        <f>h27国調人口!BA14</f>
        <v>189876</v>
      </c>
      <c r="G16" s="766">
        <f t="shared" si="0"/>
        <v>1.8239974158573665E-3</v>
      </c>
      <c r="H16" s="648">
        <f t="shared" si="6"/>
        <v>9.0785887731322686E-3</v>
      </c>
      <c r="I16" s="647">
        <f t="shared" si="5"/>
        <v>97658.758667582966</v>
      </c>
      <c r="J16" s="647">
        <f t="shared" si="1"/>
        <v>886.60371003755426</v>
      </c>
      <c r="K16" s="769">
        <f t="shared" si="7"/>
        <v>486077.28406282095</v>
      </c>
      <c r="L16" s="649">
        <f t="shared" si="2"/>
        <v>3649337.0102862464</v>
      </c>
      <c r="M16" s="660">
        <f t="shared" si="3"/>
        <v>37.368251041446158</v>
      </c>
      <c r="N16" s="640"/>
      <c r="O16" s="683" t="s">
        <v>162</v>
      </c>
      <c r="P16" s="683"/>
      <c r="Q16" s="683"/>
      <c r="R16" s="683"/>
    </row>
    <row r="17" spans="1:18" ht="12.75" thickBot="1">
      <c r="A17" s="640"/>
      <c r="B17" s="659"/>
      <c r="C17" s="674" t="s">
        <v>73</v>
      </c>
      <c r="D17" s="763">
        <f>h26_h28死亡数!BA15</f>
        <v>1536</v>
      </c>
      <c r="E17" s="646">
        <f t="shared" si="4"/>
        <v>512</v>
      </c>
      <c r="F17" s="652">
        <f>h27国調人口!BA15</f>
        <v>170843</v>
      </c>
      <c r="G17" s="766">
        <f t="shared" si="0"/>
        <v>2.9969035898456476E-3</v>
      </c>
      <c r="H17" s="648">
        <f t="shared" si="6"/>
        <v>1.4873084945068352E-2</v>
      </c>
      <c r="I17" s="647">
        <f t="shared" si="5"/>
        <v>96772.154957545412</v>
      </c>
      <c r="J17" s="647">
        <f t="shared" si="1"/>
        <v>1439.3004810008861</v>
      </c>
      <c r="K17" s="769">
        <f t="shared" si="7"/>
        <v>480262.52358522487</v>
      </c>
      <c r="L17" s="649">
        <f t="shared" si="2"/>
        <v>3163259.7262234255</v>
      </c>
      <c r="M17" s="660">
        <f t="shared" si="3"/>
        <v>32.687705751837072</v>
      </c>
      <c r="N17" s="640"/>
      <c r="O17" s="704" t="s">
        <v>158</v>
      </c>
      <c r="P17" s="719" t="s">
        <v>122</v>
      </c>
      <c r="Q17" s="725" t="s">
        <v>123</v>
      </c>
      <c r="R17" s="720" t="s">
        <v>62</v>
      </c>
    </row>
    <row r="18" spans="1:18">
      <c r="A18" s="640"/>
      <c r="B18" s="659"/>
      <c r="C18" s="674" t="s">
        <v>74</v>
      </c>
      <c r="D18" s="763">
        <f>h26_h28死亡数!BA16</f>
        <v>2390</v>
      </c>
      <c r="E18" s="646">
        <f t="shared" si="4"/>
        <v>796.66666666666663</v>
      </c>
      <c r="F18" s="652">
        <f>h27国調人口!BA16</f>
        <v>157418</v>
      </c>
      <c r="G18" s="766">
        <f t="shared" si="0"/>
        <v>5.0608359061013776E-3</v>
      </c>
      <c r="H18" s="648">
        <f t="shared" si="6"/>
        <v>2.4988028747733829E-2</v>
      </c>
      <c r="I18" s="647">
        <f t="shared" si="5"/>
        <v>95332.854476544526</v>
      </c>
      <c r="J18" s="647">
        <f t="shared" si="1"/>
        <v>2382.1801082634192</v>
      </c>
      <c r="K18" s="769">
        <f t="shared" si="7"/>
        <v>470708.82211206411</v>
      </c>
      <c r="L18" s="649">
        <f t="shared" si="2"/>
        <v>2682997.2026382005</v>
      </c>
      <c r="M18" s="660">
        <f t="shared" si="3"/>
        <v>28.143468664292634</v>
      </c>
      <c r="N18" s="640"/>
      <c r="O18" s="715" t="s">
        <v>159</v>
      </c>
      <c r="P18" s="726">
        <f t="shared" ref="P18:R18" si="11">P11/P4</f>
        <v>2.3129212922717361E-2</v>
      </c>
      <c r="Q18" s="722">
        <f t="shared" si="11"/>
        <v>1.1718307404017955E-2</v>
      </c>
      <c r="R18" s="723">
        <f t="shared" si="11"/>
        <v>1.7177936420270785E-2</v>
      </c>
    </row>
    <row r="19" spans="1:18">
      <c r="A19" s="640"/>
      <c r="B19" s="659"/>
      <c r="C19" s="674" t="s">
        <v>75</v>
      </c>
      <c r="D19" s="763">
        <f>h26_h28死亡数!BA17</f>
        <v>4414</v>
      </c>
      <c r="E19" s="646">
        <f t="shared" si="4"/>
        <v>1471.3333333333333</v>
      </c>
      <c r="F19" s="652">
        <f>h27国調人口!BA17</f>
        <v>177369</v>
      </c>
      <c r="G19" s="766">
        <f t="shared" si="0"/>
        <v>8.2953240607622145E-3</v>
      </c>
      <c r="H19" s="648">
        <f t="shared" si="6"/>
        <v>4.0633941031995309E-2</v>
      </c>
      <c r="I19" s="647">
        <f t="shared" si="5"/>
        <v>92950.674368281107</v>
      </c>
      <c r="J19" s="647">
        <f t="shared" si="1"/>
        <v>3776.952221164931</v>
      </c>
      <c r="K19" s="769">
        <f t="shared" si="7"/>
        <v>455310.99128849327</v>
      </c>
      <c r="L19" s="649">
        <f t="shared" si="2"/>
        <v>2212288.3805261366</v>
      </c>
      <c r="M19" s="660">
        <f t="shared" si="3"/>
        <v>23.80067057674912</v>
      </c>
      <c r="N19" s="640"/>
      <c r="O19" s="699" t="s">
        <v>160</v>
      </c>
      <c r="P19" s="705">
        <f t="shared" ref="P19:R19" si="12">P12/P5</f>
        <v>4.2555248702252246E-2</v>
      </c>
      <c r="Q19" s="685">
        <f t="shared" si="12"/>
        <v>2.4081947396940518E-2</v>
      </c>
      <c r="R19" s="694">
        <f t="shared" si="12"/>
        <v>3.2635063107325821E-2</v>
      </c>
    </row>
    <row r="20" spans="1:18">
      <c r="A20" s="640"/>
      <c r="B20" s="659"/>
      <c r="C20" s="674" t="s">
        <v>76</v>
      </c>
      <c r="D20" s="763">
        <f>h26_h28死亡数!BA18</f>
        <v>7970</v>
      </c>
      <c r="E20" s="646">
        <f t="shared" si="4"/>
        <v>2656.6666666666665</v>
      </c>
      <c r="F20" s="652">
        <f>h27国調人口!BA18</f>
        <v>210513</v>
      </c>
      <c r="G20" s="766">
        <f t="shared" si="0"/>
        <v>1.261996487944529E-2</v>
      </c>
      <c r="H20" s="648">
        <f t="shared" si="6"/>
        <v>6.1169918828975961E-2</v>
      </c>
      <c r="I20" s="647">
        <f t="shared" si="5"/>
        <v>89173.722147116176</v>
      </c>
      <c r="J20" s="647">
        <f t="shared" si="1"/>
        <v>5454.7493454167561</v>
      </c>
      <c r="K20" s="769">
        <f t="shared" si="7"/>
        <v>432231.737372039</v>
      </c>
      <c r="L20" s="649">
        <f t="shared" si="2"/>
        <v>1756977.3892376432</v>
      </c>
      <c r="M20" s="660">
        <f t="shared" si="3"/>
        <v>19.702860292621114</v>
      </c>
      <c r="N20" s="640"/>
      <c r="O20" s="699" t="s">
        <v>1022</v>
      </c>
      <c r="P20" s="705">
        <f t="shared" ref="P20:R20" si="13">P13/P6</f>
        <v>0.19889699918897</v>
      </c>
      <c r="Q20" s="685">
        <f t="shared" si="13"/>
        <v>5.7752167314074038E-2</v>
      </c>
      <c r="R20" s="694">
        <f t="shared" si="13"/>
        <v>0.12017561479525955</v>
      </c>
    </row>
    <row r="21" spans="1:18" ht="12.75" thickBot="1">
      <c r="A21" s="640"/>
      <c r="B21" s="659"/>
      <c r="C21" s="674" t="s">
        <v>77</v>
      </c>
      <c r="D21" s="763">
        <f>h26_h28死亡数!BA19</f>
        <v>10069</v>
      </c>
      <c r="E21" s="646">
        <f t="shared" si="4"/>
        <v>3356.3333333333335</v>
      </c>
      <c r="F21" s="652">
        <f>h27国調人口!BA19</f>
        <v>165479</v>
      </c>
      <c r="G21" s="766">
        <f t="shared" si="0"/>
        <v>2.0282533332527594E-2</v>
      </c>
      <c r="H21" s="648">
        <f t="shared" si="6"/>
        <v>9.6518564174923979E-2</v>
      </c>
      <c r="I21" s="647">
        <f t="shared" si="5"/>
        <v>83718.97280169942</v>
      </c>
      <c r="J21" s="647">
        <f t="shared" si="1"/>
        <v>8080.4350490195357</v>
      </c>
      <c r="K21" s="769">
        <f t="shared" si="7"/>
        <v>398393.77638594829</v>
      </c>
      <c r="L21" s="649">
        <f t="shared" si="2"/>
        <v>1324745.6518656043</v>
      </c>
      <c r="M21" s="660">
        <f t="shared" si="3"/>
        <v>15.823720807032085</v>
      </c>
      <c r="N21" s="640"/>
      <c r="O21" s="727" t="s">
        <v>1023</v>
      </c>
      <c r="P21" s="728">
        <f t="shared" ref="P21:R21" si="14">P14/P7</f>
        <v>0.46821557493544363</v>
      </c>
      <c r="Q21" s="729">
        <f t="shared" si="14"/>
        <v>0.26499473678498953</v>
      </c>
      <c r="R21" s="730">
        <f t="shared" si="14"/>
        <v>0.33643588324153911</v>
      </c>
    </row>
    <row r="22" spans="1:18" ht="12.75" thickBot="1">
      <c r="A22" s="640"/>
      <c r="B22" s="659"/>
      <c r="C22" s="674" t="s">
        <v>78</v>
      </c>
      <c r="D22" s="763">
        <f>h26_h28死亡数!BA20</f>
        <v>12547</v>
      </c>
      <c r="E22" s="646">
        <f t="shared" si="4"/>
        <v>4182.333333333333</v>
      </c>
      <c r="F22" s="652">
        <f>h27国調人口!BA20</f>
        <v>123300</v>
      </c>
      <c r="G22" s="766">
        <f t="shared" si="0"/>
        <v>3.3919978372533112E-2</v>
      </c>
      <c r="H22" s="648">
        <f t="shared" si="6"/>
        <v>0.15634209099914645</v>
      </c>
      <c r="I22" s="647">
        <f t="shared" si="5"/>
        <v>75638.537752679884</v>
      </c>
      <c r="J22" s="647">
        <f t="shared" si="1"/>
        <v>11825.487152371854</v>
      </c>
      <c r="K22" s="769">
        <f t="shared" si="7"/>
        <v>348628.97088246979</v>
      </c>
      <c r="L22" s="649">
        <f t="shared" si="2"/>
        <v>926351.87547965604</v>
      </c>
      <c r="M22" s="660">
        <f t="shared" si="3"/>
        <v>12.247088627078003</v>
      </c>
      <c r="N22" s="640"/>
      <c r="O22" s="704" t="s">
        <v>62</v>
      </c>
      <c r="P22" s="731">
        <f t="shared" ref="P22:R22" si="15">P15/P8</f>
        <v>0.1642212024443859</v>
      </c>
      <c r="Q22" s="732">
        <f t="shared" si="15"/>
        <v>0.10493861159190332</v>
      </c>
      <c r="R22" s="733">
        <f t="shared" si="15"/>
        <v>0.13055192086778153</v>
      </c>
    </row>
    <row r="23" spans="1:18" ht="12.75" thickBot="1">
      <c r="A23" s="640"/>
      <c r="B23" s="659"/>
      <c r="C23" s="674" t="s">
        <v>79</v>
      </c>
      <c r="D23" s="763">
        <f>h26_h28死亡数!BA21</f>
        <v>16585</v>
      </c>
      <c r="E23" s="646">
        <f t="shared" si="4"/>
        <v>5528.333333333333</v>
      </c>
      <c r="F23" s="652">
        <f>h27国調人口!BA21</f>
        <v>87612</v>
      </c>
      <c r="G23" s="766">
        <f t="shared" si="0"/>
        <v>6.3100184145246457E-2</v>
      </c>
      <c r="H23" s="648">
        <f t="shared" si="6"/>
        <v>0.27251202355581766</v>
      </c>
      <c r="I23" s="647">
        <f t="shared" si="5"/>
        <v>63813.05060030803</v>
      </c>
      <c r="J23" s="647">
        <f t="shared" si="1"/>
        <v>17389.823548359724</v>
      </c>
      <c r="K23" s="769">
        <f t="shared" si="7"/>
        <v>275590.69413064083</v>
      </c>
      <c r="L23" s="649">
        <f t="shared" si="2"/>
        <v>577722.90459718625</v>
      </c>
      <c r="M23" s="660">
        <f t="shared" si="3"/>
        <v>9.0533660303398431</v>
      </c>
      <c r="N23" s="640"/>
      <c r="O23" s="683" t="s">
        <v>163</v>
      </c>
      <c r="P23" s="683"/>
      <c r="Q23" s="683"/>
      <c r="R23" s="683"/>
    </row>
    <row r="24" spans="1:18" ht="12.75" thickBot="1">
      <c r="A24" s="640"/>
      <c r="B24" s="659"/>
      <c r="C24" s="674" t="s">
        <v>80</v>
      </c>
      <c r="D24" s="763">
        <f>h26_h28死亡数!BA22</f>
        <v>15378</v>
      </c>
      <c r="E24" s="646">
        <f t="shared" si="4"/>
        <v>5126</v>
      </c>
      <c r="F24" s="652">
        <f>h27国調人口!BA22</f>
        <v>45564</v>
      </c>
      <c r="G24" s="766">
        <f t="shared" si="0"/>
        <v>0.11250109735756299</v>
      </c>
      <c r="H24" s="648">
        <f t="shared" si="6"/>
        <v>0.43902773257506977</v>
      </c>
      <c r="I24" s="647">
        <f t="shared" si="5"/>
        <v>46423.227051948306</v>
      </c>
      <c r="J24" s="647">
        <f t="shared" si="1"/>
        <v>20381.084111434506</v>
      </c>
      <c r="K24" s="769">
        <f t="shared" si="7"/>
        <v>181163.42498115526</v>
      </c>
      <c r="L24" s="649">
        <f t="shared" si="2"/>
        <v>302132.21046654537</v>
      </c>
      <c r="M24" s="660">
        <f t="shared" si="3"/>
        <v>6.5082121526893157</v>
      </c>
      <c r="N24" s="640"/>
      <c r="O24" s="704" t="s">
        <v>158</v>
      </c>
      <c r="P24" s="719" t="s">
        <v>122</v>
      </c>
      <c r="Q24" s="725" t="s">
        <v>123</v>
      </c>
      <c r="R24" s="720" t="s">
        <v>62</v>
      </c>
    </row>
    <row r="25" spans="1:18" ht="12.75" thickBot="1">
      <c r="A25" s="640"/>
      <c r="B25" s="659"/>
      <c r="C25" s="674" t="s">
        <v>100</v>
      </c>
      <c r="D25" s="763">
        <f>h26_h28死亡数!BA23</f>
        <v>10781</v>
      </c>
      <c r="E25" s="646">
        <f t="shared" si="4"/>
        <v>3593.6666666666665</v>
      </c>
      <c r="F25" s="652">
        <f>h27国調人口!BA23</f>
        <v>16693</v>
      </c>
      <c r="G25" s="765">
        <f t="shared" si="0"/>
        <v>0.21527985782463707</v>
      </c>
      <c r="H25" s="648">
        <f t="shared" si="6"/>
        <v>0.69977866197594485</v>
      </c>
      <c r="I25" s="647">
        <f t="shared" si="5"/>
        <v>26042.142940513801</v>
      </c>
      <c r="J25" s="647">
        <f t="shared" si="1"/>
        <v>26042.142940513801</v>
      </c>
      <c r="K25" s="768">
        <f>I25/G25</f>
        <v>120968.78548539009</v>
      </c>
      <c r="L25" s="649">
        <f>K25</f>
        <v>120968.78548539009</v>
      </c>
      <c r="M25" s="660">
        <f t="shared" si="3"/>
        <v>4.6451164084964285</v>
      </c>
      <c r="N25" s="640"/>
      <c r="O25" s="715" t="s">
        <v>159</v>
      </c>
      <c r="P25" s="726">
        <f>1-P18</f>
        <v>0.97687078707728259</v>
      </c>
      <c r="Q25" s="722">
        <f>1-Q18</f>
        <v>0.98828169259598209</v>
      </c>
      <c r="R25" s="723">
        <f>1-R18</f>
        <v>0.98282206357972923</v>
      </c>
    </row>
    <row r="26" spans="1:18" ht="12.75" thickBot="1">
      <c r="A26" s="640"/>
      <c r="B26" s="661"/>
      <c r="C26" s="711" t="s">
        <v>101</v>
      </c>
      <c r="D26" s="764">
        <f>SUM(D6:D25)</f>
        <v>84975</v>
      </c>
      <c r="E26" s="741">
        <f>SUM(E6:E25)</f>
        <v>28325</v>
      </c>
      <c r="F26" s="742">
        <f>SUM(F6:F25)</f>
        <v>2641561</v>
      </c>
      <c r="G26" s="743"/>
      <c r="H26" s="743"/>
      <c r="I26" s="741"/>
      <c r="J26" s="741"/>
      <c r="K26" s="744"/>
      <c r="L26" s="744"/>
      <c r="M26" s="745"/>
      <c r="N26" s="640"/>
      <c r="O26" s="699" t="s">
        <v>160</v>
      </c>
      <c r="P26" s="705">
        <f t="shared" ref="P26:R26" si="16">1-P19</f>
        <v>0.95744475129774775</v>
      </c>
      <c r="Q26" s="685">
        <f t="shared" si="16"/>
        <v>0.97591805260305953</v>
      </c>
      <c r="R26" s="694">
        <f t="shared" si="16"/>
        <v>0.96736493689267422</v>
      </c>
    </row>
    <row r="27" spans="1:18" ht="12.75" thickBot="1">
      <c r="A27" s="640"/>
      <c r="B27" s="640"/>
      <c r="C27" s="640"/>
      <c r="D27" s="641"/>
      <c r="E27" s="641"/>
      <c r="F27" s="641"/>
      <c r="G27" s="642"/>
      <c r="H27" s="642"/>
      <c r="I27" s="641"/>
      <c r="J27" s="641"/>
      <c r="K27" s="643"/>
      <c r="L27" s="643"/>
      <c r="M27" s="644"/>
      <c r="N27" s="640"/>
      <c r="O27" s="699" t="s">
        <v>1022</v>
      </c>
      <c r="P27" s="705">
        <f t="shared" ref="P27:R27" si="17">1-P20</f>
        <v>0.80110300081103003</v>
      </c>
      <c r="Q27" s="685">
        <f t="shared" si="17"/>
        <v>0.94224783268592593</v>
      </c>
      <c r="R27" s="694">
        <f t="shared" si="17"/>
        <v>0.87982438520474049</v>
      </c>
    </row>
    <row r="28" spans="1:18" ht="12.75" thickBot="1">
      <c r="A28" s="640"/>
      <c r="B28" s="675" t="s">
        <v>102</v>
      </c>
      <c r="C28" s="682" t="s">
        <v>85</v>
      </c>
      <c r="D28" s="772">
        <f>h26_h28死亡数!BA28</f>
        <v>110</v>
      </c>
      <c r="E28" s="676">
        <f>SUM(D28:D28)/3</f>
        <v>36.666666666666664</v>
      </c>
      <c r="F28" s="677">
        <f>h27国調人口!BA28</f>
        <v>20293</v>
      </c>
      <c r="G28" s="771">
        <f t="shared" ref="G28:G47" si="18">E28/F28</f>
        <v>1.8068627934098786E-3</v>
      </c>
      <c r="H28" s="678">
        <f>E54</f>
        <v>1.720120721199706E-3</v>
      </c>
      <c r="I28" s="679">
        <v>100000</v>
      </c>
      <c r="J28" s="679">
        <f t="shared" ref="J28:J47" si="19">I28-I29</f>
        <v>172.01207211997826</v>
      </c>
      <c r="K28" s="770">
        <f>I29+J28/2</f>
        <v>99913.993963940011</v>
      </c>
      <c r="L28" s="680">
        <f t="shared" ref="L28:L46" si="20">K28+L29</f>
        <v>8735339.1221683268</v>
      </c>
      <c r="M28" s="681">
        <f t="shared" ref="M28:M47" si="21">L28/I28</f>
        <v>87.353391221683268</v>
      </c>
      <c r="N28" s="640"/>
      <c r="O28" s="727" t="s">
        <v>1023</v>
      </c>
      <c r="P28" s="728">
        <f t="shared" ref="P28:R28" si="22">1-P21</f>
        <v>0.53178442506455637</v>
      </c>
      <c r="Q28" s="729">
        <f t="shared" si="22"/>
        <v>0.73500526321501047</v>
      </c>
      <c r="R28" s="730">
        <f t="shared" si="22"/>
        <v>0.66356411675846094</v>
      </c>
    </row>
    <row r="29" spans="1:18" ht="12.75" thickBot="1">
      <c r="A29" s="640"/>
      <c r="B29" s="659"/>
      <c r="C29" s="674" t="s">
        <v>86</v>
      </c>
      <c r="D29" s="773">
        <f>h26_h28死亡数!BA29</f>
        <v>47</v>
      </c>
      <c r="E29" s="650">
        <f t="shared" ref="E29:E47" si="23">SUM(D29:D29)/3</f>
        <v>15.666666666666666</v>
      </c>
      <c r="F29" s="627">
        <f>h27国調人口!BA29</f>
        <v>86899</v>
      </c>
      <c r="G29" s="766">
        <f t="shared" si="18"/>
        <v>1.8028592580658772E-4</v>
      </c>
      <c r="H29" s="648">
        <f>G29*4/(1+2*G29)</f>
        <v>7.2088377282958393E-4</v>
      </c>
      <c r="I29" s="647">
        <f t="shared" ref="I29:I47" si="24">(1-H28)*I28</f>
        <v>99827.987927880022</v>
      </c>
      <c r="J29" s="647">
        <f t="shared" si="19"/>
        <v>71.964376571442699</v>
      </c>
      <c r="K29" s="769">
        <f>(I30+J29/2)*4</f>
        <v>399168.0229583772</v>
      </c>
      <c r="L29" s="649">
        <f t="shared" si="20"/>
        <v>8635425.1282043867</v>
      </c>
      <c r="M29" s="660">
        <f t="shared" si="21"/>
        <v>86.503046965576274</v>
      </c>
      <c r="N29" s="640"/>
      <c r="O29" s="704" t="s">
        <v>62</v>
      </c>
      <c r="P29" s="731">
        <f t="shared" ref="P29:R29" si="25">1-P22</f>
        <v>0.83577879755561413</v>
      </c>
      <c r="Q29" s="732">
        <f t="shared" si="25"/>
        <v>0.89506138840809668</v>
      </c>
      <c r="R29" s="733">
        <f t="shared" si="25"/>
        <v>0.86944807913221844</v>
      </c>
    </row>
    <row r="30" spans="1:18" ht="12.75" thickBot="1">
      <c r="A30" s="640"/>
      <c r="B30" s="659"/>
      <c r="C30" s="674" t="s">
        <v>84</v>
      </c>
      <c r="D30" s="773">
        <f>h26_h28死亡数!BA30</f>
        <v>24</v>
      </c>
      <c r="E30" s="650">
        <f t="shared" si="23"/>
        <v>8</v>
      </c>
      <c r="F30" s="627">
        <f>h27国調人口!BA30</f>
        <v>115989</v>
      </c>
      <c r="G30" s="766">
        <f t="shared" si="18"/>
        <v>6.8972057695126267E-5</v>
      </c>
      <c r="H30" s="648">
        <f t="shared" ref="H30:H47" si="26">G30*5/(1+2.5*G30)</f>
        <v>3.448008344180193E-4</v>
      </c>
      <c r="I30" s="647">
        <f t="shared" si="24"/>
        <v>99756.023551308579</v>
      </c>
      <c r="J30" s="647">
        <f t="shared" si="19"/>
        <v>34.395960158712114</v>
      </c>
      <c r="K30" s="769">
        <f t="shared" ref="K30:K46" si="27">(I31+J30/2)*5</f>
        <v>498694.12785614608</v>
      </c>
      <c r="L30" s="649">
        <f t="shared" si="20"/>
        <v>8236257.1052460093</v>
      </c>
      <c r="M30" s="660">
        <f t="shared" si="21"/>
        <v>82.564007786555038</v>
      </c>
      <c r="N30" s="640"/>
      <c r="O30" s="640" t="s">
        <v>164</v>
      </c>
      <c r="P30" s="643"/>
      <c r="Q30" s="643"/>
      <c r="R30" s="643"/>
    </row>
    <row r="31" spans="1:18">
      <c r="A31" s="640"/>
      <c r="B31" s="659"/>
      <c r="C31" s="674" t="s">
        <v>65</v>
      </c>
      <c r="D31" s="773">
        <f>h26_h28死亡数!BA31</f>
        <v>30</v>
      </c>
      <c r="E31" s="650">
        <f t="shared" si="23"/>
        <v>10</v>
      </c>
      <c r="F31" s="627">
        <f>h27国調人口!BA31</f>
        <v>123638</v>
      </c>
      <c r="G31" s="766">
        <f t="shared" si="18"/>
        <v>8.0881282453614588E-5</v>
      </c>
      <c r="H31" s="648">
        <f t="shared" si="26"/>
        <v>4.0432465652620435E-4</v>
      </c>
      <c r="I31" s="647">
        <f t="shared" si="24"/>
        <v>99721.627591149867</v>
      </c>
      <c r="J31" s="647">
        <f t="shared" si="19"/>
        <v>40.319912824023049</v>
      </c>
      <c r="K31" s="769">
        <f t="shared" si="27"/>
        <v>498507.33817368926</v>
      </c>
      <c r="L31" s="649">
        <f t="shared" si="20"/>
        <v>7737562.9773898628</v>
      </c>
      <c r="M31" s="660">
        <f t="shared" si="21"/>
        <v>77.591623445148812</v>
      </c>
      <c r="N31" s="640"/>
      <c r="O31" s="695" t="s">
        <v>158</v>
      </c>
      <c r="P31" s="687" t="s">
        <v>97</v>
      </c>
      <c r="Q31" s="688" t="s">
        <v>98</v>
      </c>
      <c r="R31" s="640"/>
    </row>
    <row r="32" spans="1:18">
      <c r="A32" s="640"/>
      <c r="B32" s="659"/>
      <c r="C32" s="674" t="s">
        <v>66</v>
      </c>
      <c r="D32" s="773">
        <f>h26_h28死亡数!BA32</f>
        <v>41</v>
      </c>
      <c r="E32" s="650">
        <f t="shared" si="23"/>
        <v>13.666666666666666</v>
      </c>
      <c r="F32" s="627">
        <f>h27国調人口!BA32</f>
        <v>134587</v>
      </c>
      <c r="G32" s="766">
        <f t="shared" si="18"/>
        <v>1.0154522105899281E-4</v>
      </c>
      <c r="H32" s="648">
        <f t="shared" si="26"/>
        <v>5.0759724510880536E-4</v>
      </c>
      <c r="I32" s="647">
        <f t="shared" si="24"/>
        <v>99681.307678325844</v>
      </c>
      <c r="J32" s="647">
        <f t="shared" si="19"/>
        <v>50.597957166362903</v>
      </c>
      <c r="K32" s="769">
        <f t="shared" si="27"/>
        <v>498280.04349871335</v>
      </c>
      <c r="L32" s="649">
        <f t="shared" si="20"/>
        <v>7239055.6392161734</v>
      </c>
      <c r="M32" s="660">
        <f t="shared" si="21"/>
        <v>72.621997120832248</v>
      </c>
      <c r="N32" s="640"/>
      <c r="O32" s="689" t="s">
        <v>159</v>
      </c>
      <c r="P32" s="684">
        <f>K20*P25</f>
        <v>422234.55748640501</v>
      </c>
      <c r="Q32" s="690">
        <f>SUM(P32,Q33)</f>
        <v>1390186.3450482679</v>
      </c>
      <c r="R32" s="640"/>
    </row>
    <row r="33" spans="1:18">
      <c r="A33" s="640"/>
      <c r="B33" s="659"/>
      <c r="C33" s="674" t="s">
        <v>67</v>
      </c>
      <c r="D33" s="773">
        <f>h26_h28死亡数!BA33</f>
        <v>95</v>
      </c>
      <c r="E33" s="650">
        <f t="shared" si="23"/>
        <v>31.666666666666668</v>
      </c>
      <c r="F33" s="627">
        <f>h27国調人口!BA33</f>
        <v>129260</v>
      </c>
      <c r="G33" s="766">
        <f t="shared" si="18"/>
        <v>2.4498426943112076E-4</v>
      </c>
      <c r="H33" s="648">
        <f t="shared" si="26"/>
        <v>1.2241715901988959E-3</v>
      </c>
      <c r="I33" s="647">
        <f t="shared" si="24"/>
        <v>99630.709721159481</v>
      </c>
      <c r="J33" s="647">
        <f t="shared" si="19"/>
        <v>121.96508435200667</v>
      </c>
      <c r="K33" s="769">
        <f t="shared" si="27"/>
        <v>497848.63589491742</v>
      </c>
      <c r="L33" s="649">
        <f t="shared" si="20"/>
        <v>6740775.5957174599</v>
      </c>
      <c r="M33" s="660">
        <f t="shared" si="21"/>
        <v>67.657608929848465</v>
      </c>
      <c r="N33" s="640"/>
      <c r="O33" s="689" t="s">
        <v>160</v>
      </c>
      <c r="P33" s="684">
        <f>K21*P26</f>
        <v>381440.03015041479</v>
      </c>
      <c r="Q33" s="690">
        <f>SUM(P33,Q34)</f>
        <v>967951.78756186273</v>
      </c>
      <c r="R33" s="640"/>
    </row>
    <row r="34" spans="1:18">
      <c r="A34" s="640"/>
      <c r="B34" s="659"/>
      <c r="C34" s="674" t="s">
        <v>68</v>
      </c>
      <c r="D34" s="773">
        <f>h26_h28死亡数!BA34</f>
        <v>107</v>
      </c>
      <c r="E34" s="650">
        <f t="shared" si="23"/>
        <v>35.666666666666664</v>
      </c>
      <c r="F34" s="627">
        <f>h27国調人口!BA34</f>
        <v>133983</v>
      </c>
      <c r="G34" s="766">
        <f t="shared" si="18"/>
        <v>2.6620292624188641E-4</v>
      </c>
      <c r="H34" s="648">
        <f t="shared" si="26"/>
        <v>1.3301294203494883E-3</v>
      </c>
      <c r="I34" s="647">
        <f t="shared" si="24"/>
        <v>99508.744636807474</v>
      </c>
      <c r="J34" s="647">
        <f t="shared" si="19"/>
        <v>132.35950882345787</v>
      </c>
      <c r="K34" s="769">
        <f t="shared" si="27"/>
        <v>497212.82441197871</v>
      </c>
      <c r="L34" s="649">
        <f t="shared" si="20"/>
        <v>6242926.959822543</v>
      </c>
      <c r="M34" s="660">
        <f t="shared" si="21"/>
        <v>62.737470788203822</v>
      </c>
      <c r="N34" s="640"/>
      <c r="O34" s="689" t="s">
        <v>1022</v>
      </c>
      <c r="P34" s="684">
        <f>K22*P27</f>
        <v>279287.71474360774</v>
      </c>
      <c r="Q34" s="690">
        <f t="shared" ref="Q34:Q35" si="28">SUM(P34,Q35)</f>
        <v>586511.75741144794</v>
      </c>
      <c r="R34" s="640"/>
    </row>
    <row r="35" spans="1:18" ht="12.75" thickBot="1">
      <c r="A35" s="640"/>
      <c r="B35" s="659"/>
      <c r="C35" s="674" t="s">
        <v>69</v>
      </c>
      <c r="D35" s="773">
        <f>h26_h28死亡数!BA35</f>
        <v>169</v>
      </c>
      <c r="E35" s="650">
        <f t="shared" si="23"/>
        <v>56.333333333333336</v>
      </c>
      <c r="F35" s="627">
        <f>h27国調人口!BA35</f>
        <v>154520</v>
      </c>
      <c r="G35" s="766">
        <f t="shared" si="18"/>
        <v>3.6456985072051083E-4</v>
      </c>
      <c r="H35" s="648">
        <f t="shared" si="26"/>
        <v>1.821189376754511E-3</v>
      </c>
      <c r="I35" s="647">
        <f t="shared" si="24"/>
        <v>99376.385127984016</v>
      </c>
      <c r="J35" s="647">
        <f t="shared" si="19"/>
        <v>180.9832168953435</v>
      </c>
      <c r="K35" s="769">
        <f t="shared" si="27"/>
        <v>496429.46759768174</v>
      </c>
      <c r="L35" s="649">
        <f t="shared" si="20"/>
        <v>5745714.135410564</v>
      </c>
      <c r="M35" s="660">
        <f t="shared" si="21"/>
        <v>57.817701137054065</v>
      </c>
      <c r="N35" s="640"/>
      <c r="O35" s="691" t="s">
        <v>1023</v>
      </c>
      <c r="P35" s="693">
        <f>SUM(K23:K25)*P28</f>
        <v>307224.0426678402</v>
      </c>
      <c r="Q35" s="692">
        <f t="shared" si="28"/>
        <v>307224.0426678402</v>
      </c>
      <c r="R35" s="640"/>
    </row>
    <row r="36" spans="1:18" ht="12.75" thickBot="1">
      <c r="A36" s="640"/>
      <c r="B36" s="659"/>
      <c r="C36" s="674" t="s">
        <v>70</v>
      </c>
      <c r="D36" s="773">
        <f>h26_h28死亡数!BA36</f>
        <v>259</v>
      </c>
      <c r="E36" s="650">
        <f t="shared" si="23"/>
        <v>86.333333333333329</v>
      </c>
      <c r="F36" s="627">
        <f>h27国調人口!BA36</f>
        <v>180909</v>
      </c>
      <c r="G36" s="766">
        <f t="shared" si="18"/>
        <v>4.7721967029464165E-4</v>
      </c>
      <c r="H36" s="648">
        <f t="shared" si="26"/>
        <v>2.383255011046709E-3</v>
      </c>
      <c r="I36" s="647">
        <f t="shared" si="24"/>
        <v>99195.401911088673</v>
      </c>
      <c r="J36" s="647">
        <f t="shared" si="19"/>
        <v>236.40793867739558</v>
      </c>
      <c r="K36" s="769">
        <f t="shared" si="27"/>
        <v>495385.98970874981</v>
      </c>
      <c r="L36" s="649">
        <f t="shared" si="20"/>
        <v>5249284.667812882</v>
      </c>
      <c r="M36" s="660">
        <f t="shared" si="21"/>
        <v>52.918628955381898</v>
      </c>
      <c r="N36" s="640"/>
      <c r="O36" s="640" t="s">
        <v>165</v>
      </c>
      <c r="P36" s="643"/>
      <c r="Q36" s="643"/>
      <c r="R36" s="640"/>
    </row>
    <row r="37" spans="1:18" ht="12.75" thickBot="1">
      <c r="A37" s="640"/>
      <c r="B37" s="659"/>
      <c r="C37" s="674" t="s">
        <v>71</v>
      </c>
      <c r="D37" s="773">
        <f>h26_h28死亡数!BA37</f>
        <v>447</v>
      </c>
      <c r="E37" s="650">
        <f t="shared" si="23"/>
        <v>149</v>
      </c>
      <c r="F37" s="627">
        <f>h27国調人口!BA37</f>
        <v>221564</v>
      </c>
      <c r="G37" s="766">
        <f t="shared" si="18"/>
        <v>6.7249192107021001E-4</v>
      </c>
      <c r="H37" s="648">
        <f t="shared" si="26"/>
        <v>3.3568160262056937E-3</v>
      </c>
      <c r="I37" s="647">
        <f t="shared" si="24"/>
        <v>98958.993972411277</v>
      </c>
      <c r="J37" s="647">
        <f t="shared" si="19"/>
        <v>332.18713690378354</v>
      </c>
      <c r="K37" s="769">
        <f t="shared" si="27"/>
        <v>493964.50201979693</v>
      </c>
      <c r="L37" s="649">
        <f t="shared" si="20"/>
        <v>4753898.6781041324</v>
      </c>
      <c r="M37" s="660">
        <f t="shared" si="21"/>
        <v>48.0390764626151</v>
      </c>
      <c r="N37" s="640"/>
      <c r="O37" s="718" t="s">
        <v>158</v>
      </c>
      <c r="P37" s="719" t="s">
        <v>97</v>
      </c>
      <c r="Q37" s="720" t="s">
        <v>98</v>
      </c>
      <c r="R37" s="640"/>
    </row>
    <row r="38" spans="1:18">
      <c r="A38" s="640"/>
      <c r="B38" s="659"/>
      <c r="C38" s="674" t="s">
        <v>72</v>
      </c>
      <c r="D38" s="773">
        <f>h26_h28死亡数!BA38</f>
        <v>652</v>
      </c>
      <c r="E38" s="650">
        <f t="shared" si="23"/>
        <v>217.33333333333334</v>
      </c>
      <c r="F38" s="627">
        <f>h27国調人口!BA38</f>
        <v>198162</v>
      </c>
      <c r="G38" s="766">
        <f t="shared" si="18"/>
        <v>1.0967457602029317E-3</v>
      </c>
      <c r="H38" s="648">
        <f t="shared" si="26"/>
        <v>5.4687342731951508E-3</v>
      </c>
      <c r="I38" s="647">
        <f t="shared" si="24"/>
        <v>98626.806835507494</v>
      </c>
      <c r="J38" s="647">
        <f t="shared" si="19"/>
        <v>539.36379879714514</v>
      </c>
      <c r="K38" s="769">
        <f t="shared" si="27"/>
        <v>491785.6246805446</v>
      </c>
      <c r="L38" s="649">
        <f t="shared" si="20"/>
        <v>4259934.1760843359</v>
      </c>
      <c r="M38" s="660">
        <f t="shared" si="21"/>
        <v>43.192457636686662</v>
      </c>
      <c r="N38" s="640"/>
      <c r="O38" s="715" t="s">
        <v>159</v>
      </c>
      <c r="P38" s="716">
        <f>K42*Q25</f>
        <v>460942.71939063782</v>
      </c>
      <c r="Q38" s="717">
        <f>SUM(P38,Q39)</f>
        <v>2019069.8062435291</v>
      </c>
      <c r="R38" s="640"/>
    </row>
    <row r="39" spans="1:18">
      <c r="A39" s="640"/>
      <c r="B39" s="659"/>
      <c r="C39" s="674" t="s">
        <v>73</v>
      </c>
      <c r="D39" s="773">
        <f>h26_h28死亡数!BA39</f>
        <v>826</v>
      </c>
      <c r="E39" s="650">
        <f t="shared" si="23"/>
        <v>275.33333333333331</v>
      </c>
      <c r="F39" s="627">
        <f>h27国調人口!BA39</f>
        <v>181277</v>
      </c>
      <c r="G39" s="766">
        <f t="shared" si="18"/>
        <v>1.5188542028681704E-3</v>
      </c>
      <c r="H39" s="648">
        <f t="shared" si="26"/>
        <v>7.5655436200301887E-3</v>
      </c>
      <c r="I39" s="647">
        <f t="shared" si="24"/>
        <v>98087.443036710349</v>
      </c>
      <c r="J39" s="647">
        <f t="shared" si="19"/>
        <v>742.08482887144783</v>
      </c>
      <c r="K39" s="769">
        <f t="shared" si="27"/>
        <v>488582.00311137311</v>
      </c>
      <c r="L39" s="649">
        <f t="shared" si="20"/>
        <v>3768148.5514037912</v>
      </c>
      <c r="M39" s="660">
        <f t="shared" si="21"/>
        <v>38.416217557975472</v>
      </c>
      <c r="N39" s="640"/>
      <c r="O39" s="699" t="s">
        <v>160</v>
      </c>
      <c r="P39" s="701">
        <f>K43*Q26</f>
        <v>439776.18389841577</v>
      </c>
      <c r="Q39" s="690">
        <f>SUM(P39,Q40)</f>
        <v>1558127.0868528914</v>
      </c>
      <c r="R39" s="640"/>
    </row>
    <row r="40" spans="1:18">
      <c r="A40" s="640"/>
      <c r="B40" s="659"/>
      <c r="C40" s="674" t="s">
        <v>74</v>
      </c>
      <c r="D40" s="773">
        <f>h26_h28死亡数!BA40</f>
        <v>1219</v>
      </c>
      <c r="E40" s="650">
        <f t="shared" si="23"/>
        <v>406.33333333333331</v>
      </c>
      <c r="F40" s="627">
        <f>h27国調人口!BA40</f>
        <v>168602</v>
      </c>
      <c r="G40" s="766">
        <f t="shared" si="18"/>
        <v>2.4100149069010649E-3</v>
      </c>
      <c r="H40" s="648">
        <f t="shared" si="26"/>
        <v>1.1977907197258152E-2</v>
      </c>
      <c r="I40" s="647">
        <f t="shared" si="24"/>
        <v>97345.358207838901</v>
      </c>
      <c r="J40" s="647">
        <f t="shared" si="19"/>
        <v>1165.9936666973372</v>
      </c>
      <c r="K40" s="769">
        <f t="shared" si="27"/>
        <v>483811.8068724511</v>
      </c>
      <c r="L40" s="649">
        <f t="shared" si="20"/>
        <v>3279566.548292418</v>
      </c>
      <c r="M40" s="660">
        <f t="shared" si="21"/>
        <v>33.690014692742949</v>
      </c>
      <c r="N40" s="640"/>
      <c r="O40" s="699" t="s">
        <v>1022</v>
      </c>
      <c r="P40" s="701">
        <f>K44*Q27</f>
        <v>399392.11159287964</v>
      </c>
      <c r="Q40" s="690">
        <f t="shared" ref="Q40:Q41" si="29">SUM(P40,Q41)</f>
        <v>1118350.9029544755</v>
      </c>
      <c r="R40" s="643"/>
    </row>
    <row r="41" spans="1:18" ht="12.75" thickBot="1">
      <c r="A41" s="640"/>
      <c r="B41" s="659"/>
      <c r="C41" s="674" t="s">
        <v>75</v>
      </c>
      <c r="D41" s="773">
        <f>h26_h28死亡数!BA41</f>
        <v>2020</v>
      </c>
      <c r="E41" s="650">
        <f t="shared" si="23"/>
        <v>673.33333333333337</v>
      </c>
      <c r="F41" s="627">
        <f>h27国調人口!BA41</f>
        <v>190219</v>
      </c>
      <c r="G41" s="766">
        <f t="shared" si="18"/>
        <v>3.5397795873878708E-3</v>
      </c>
      <c r="H41" s="648">
        <f t="shared" si="26"/>
        <v>1.7543646333985866E-2</v>
      </c>
      <c r="I41" s="647">
        <f t="shared" si="24"/>
        <v>96179.364541141564</v>
      </c>
      <c r="J41" s="647">
        <f t="shared" si="19"/>
        <v>1687.336756137287</v>
      </c>
      <c r="K41" s="769">
        <f t="shared" si="27"/>
        <v>476678.48081536463</v>
      </c>
      <c r="L41" s="649">
        <f t="shared" si="20"/>
        <v>2795754.7414199668</v>
      </c>
      <c r="M41" s="660">
        <f t="shared" si="21"/>
        <v>29.068134882759164</v>
      </c>
      <c r="N41" s="640"/>
      <c r="O41" s="700" t="s">
        <v>1023</v>
      </c>
      <c r="P41" s="702">
        <f>SUM(K45:K47)*Q28</f>
        <v>718958.79136159597</v>
      </c>
      <c r="Q41" s="692">
        <f t="shared" si="29"/>
        <v>718958.79136159597</v>
      </c>
      <c r="R41" s="643"/>
    </row>
    <row r="42" spans="1:18" ht="12.75" thickBot="1">
      <c r="A42" s="640"/>
      <c r="B42" s="659"/>
      <c r="C42" s="674" t="s">
        <v>76</v>
      </c>
      <c r="D42" s="773">
        <f>h26_h28死亡数!BA42</f>
        <v>3573</v>
      </c>
      <c r="E42" s="650">
        <f t="shared" si="23"/>
        <v>1191</v>
      </c>
      <c r="F42" s="627">
        <f>h27国調人口!BA42</f>
        <v>229470</v>
      </c>
      <c r="G42" s="766">
        <f t="shared" si="18"/>
        <v>5.1902209439142373E-3</v>
      </c>
      <c r="H42" s="648">
        <f t="shared" si="26"/>
        <v>2.5618688090859227E-2</v>
      </c>
      <c r="I42" s="647">
        <f t="shared" si="24"/>
        <v>94492.027785004277</v>
      </c>
      <c r="J42" s="647">
        <f t="shared" si="19"/>
        <v>2420.7617868968227</v>
      </c>
      <c r="K42" s="769">
        <f t="shared" si="27"/>
        <v>466408.23445777933</v>
      </c>
      <c r="L42" s="649">
        <f t="shared" si="20"/>
        <v>2319076.2606046023</v>
      </c>
      <c r="M42" s="660">
        <f t="shared" si="21"/>
        <v>24.542559991210556</v>
      </c>
      <c r="N42" s="640"/>
      <c r="O42" s="640" t="s">
        <v>166</v>
      </c>
      <c r="P42" s="643"/>
      <c r="Q42" s="643"/>
      <c r="R42" s="643"/>
    </row>
    <row r="43" spans="1:18" ht="12.75" thickBot="1">
      <c r="A43" s="640"/>
      <c r="B43" s="659"/>
      <c r="C43" s="674" t="s">
        <v>77</v>
      </c>
      <c r="D43" s="773">
        <f>h26_h28死亡数!BA43</f>
        <v>4972</v>
      </c>
      <c r="E43" s="650">
        <f t="shared" si="23"/>
        <v>1657.3333333333333</v>
      </c>
      <c r="F43" s="627">
        <f>h27国調人口!BA43</f>
        <v>191928</v>
      </c>
      <c r="G43" s="766">
        <f t="shared" si="18"/>
        <v>8.6351826379336694E-3</v>
      </c>
      <c r="H43" s="648">
        <f t="shared" si="26"/>
        <v>4.2263529939783814E-2</v>
      </c>
      <c r="I43" s="647">
        <f t="shared" si="24"/>
        <v>92071.265998107454</v>
      </c>
      <c r="J43" s="647">
        <f t="shared" si="19"/>
        <v>3891.2567071048106</v>
      </c>
      <c r="K43" s="769">
        <f t="shared" si="27"/>
        <v>450628.18822277524</v>
      </c>
      <c r="L43" s="649">
        <f t="shared" si="20"/>
        <v>1852668.0261468228</v>
      </c>
      <c r="M43" s="660">
        <f t="shared" si="21"/>
        <v>20.122108738951248</v>
      </c>
      <c r="N43" s="640"/>
      <c r="O43" s="711"/>
      <c r="P43" s="707" t="s">
        <v>122</v>
      </c>
      <c r="Q43" s="706" t="s">
        <v>123</v>
      </c>
      <c r="R43" s="643"/>
    </row>
    <row r="44" spans="1:18">
      <c r="A44" s="640"/>
      <c r="B44" s="659"/>
      <c r="C44" s="674" t="s">
        <v>78</v>
      </c>
      <c r="D44" s="773">
        <f>h26_h28死亡数!BA44</f>
        <v>7496</v>
      </c>
      <c r="E44" s="650">
        <f t="shared" si="23"/>
        <v>2498.6666666666665</v>
      </c>
      <c r="F44" s="627">
        <f>h27国調人口!BA44</f>
        <v>155492</v>
      </c>
      <c r="G44" s="766">
        <f t="shared" si="18"/>
        <v>1.6069422649825499E-2</v>
      </c>
      <c r="H44" s="648">
        <f t="shared" si="26"/>
        <v>7.7243949086592351E-2</v>
      </c>
      <c r="I44" s="647">
        <f t="shared" si="24"/>
        <v>88180.009291002643</v>
      </c>
      <c r="J44" s="647">
        <f t="shared" si="19"/>
        <v>6811.3721481294488</v>
      </c>
      <c r="K44" s="769">
        <f t="shared" si="27"/>
        <v>423871.61608468962</v>
      </c>
      <c r="L44" s="649">
        <f t="shared" si="20"/>
        <v>1402039.8379240476</v>
      </c>
      <c r="M44" s="660">
        <f t="shared" si="21"/>
        <v>15.89974699704532</v>
      </c>
      <c r="N44" s="640"/>
      <c r="O44" s="712" t="s">
        <v>167</v>
      </c>
      <c r="P44" s="708">
        <f>M20</f>
        <v>19.702860292621114</v>
      </c>
      <c r="Q44" s="658">
        <f>M42</f>
        <v>24.542559991210556</v>
      </c>
      <c r="R44" s="643" t="s">
        <v>168</v>
      </c>
    </row>
    <row r="45" spans="1:18">
      <c r="A45" s="640"/>
      <c r="B45" s="659"/>
      <c r="C45" s="674" t="s">
        <v>79</v>
      </c>
      <c r="D45" s="773">
        <f>h26_h28死亡数!BA45</f>
        <v>12650</v>
      </c>
      <c r="E45" s="650">
        <f t="shared" si="23"/>
        <v>4216.666666666667</v>
      </c>
      <c r="F45" s="627">
        <f>h27国調人口!BA45</f>
        <v>131591</v>
      </c>
      <c r="G45" s="766">
        <f t="shared" si="18"/>
        <v>3.2043731460864852E-2</v>
      </c>
      <c r="H45" s="648">
        <f t="shared" si="26"/>
        <v>0.14833559256844545</v>
      </c>
      <c r="I45" s="647">
        <f t="shared" si="24"/>
        <v>81368.637142873195</v>
      </c>
      <c r="J45" s="647">
        <f t="shared" si="19"/>
        <v>12069.865007074914</v>
      </c>
      <c r="K45" s="769">
        <f t="shared" si="27"/>
        <v>376668.52319667873</v>
      </c>
      <c r="L45" s="649">
        <f t="shared" si="20"/>
        <v>978168.22183935798</v>
      </c>
      <c r="M45" s="660">
        <f t="shared" si="21"/>
        <v>12.021440399964133</v>
      </c>
      <c r="N45" s="640"/>
      <c r="O45" s="713" t="s">
        <v>169</v>
      </c>
      <c r="P45" s="709">
        <f>Q32/I20</f>
        <v>15.58964133800291</v>
      </c>
      <c r="Q45" s="698">
        <f>Q38/I42</f>
        <v>21.367620672057924</v>
      </c>
      <c r="R45" s="643" t="s">
        <v>170</v>
      </c>
    </row>
    <row r="46" spans="1:18">
      <c r="A46" s="640"/>
      <c r="B46" s="659"/>
      <c r="C46" s="674" t="s">
        <v>80</v>
      </c>
      <c r="D46" s="773">
        <f>h26_h28死亡数!BA46</f>
        <v>17117</v>
      </c>
      <c r="E46" s="650">
        <f t="shared" si="23"/>
        <v>5705.666666666667</v>
      </c>
      <c r="F46" s="627">
        <f>h27国調人口!BA46</f>
        <v>87900</v>
      </c>
      <c r="G46" s="766">
        <f t="shared" si="18"/>
        <v>6.4910883579825565E-2</v>
      </c>
      <c r="H46" s="648">
        <f t="shared" si="26"/>
        <v>0.27924011191138448</v>
      </c>
      <c r="I46" s="647">
        <f t="shared" si="24"/>
        <v>69298.772135798281</v>
      </c>
      <c r="J46" s="647">
        <f t="shared" si="19"/>
        <v>19350.996886521847</v>
      </c>
      <c r="K46" s="769">
        <f t="shared" si="27"/>
        <v>298116.36846268678</v>
      </c>
      <c r="L46" s="649">
        <f t="shared" si="20"/>
        <v>601499.69864267926</v>
      </c>
      <c r="M46" s="660">
        <f t="shared" si="21"/>
        <v>8.6798031206667972</v>
      </c>
      <c r="N46" s="640"/>
      <c r="O46" s="713" t="s">
        <v>171</v>
      </c>
      <c r="P46" s="651">
        <f>P44-P45</f>
        <v>4.1132189546182047</v>
      </c>
      <c r="Q46" s="697">
        <f>Q44-Q45</f>
        <v>3.1749393191526316</v>
      </c>
      <c r="R46" s="643" t="s">
        <v>172</v>
      </c>
    </row>
    <row r="47" spans="1:18" ht="12.75" thickBot="1">
      <c r="A47" s="640"/>
      <c r="B47" s="659"/>
      <c r="C47" s="674" t="s">
        <v>100</v>
      </c>
      <c r="D47" s="773">
        <f>h26_h28死亡数!BA47</f>
        <v>28131</v>
      </c>
      <c r="E47" s="650">
        <f t="shared" si="23"/>
        <v>9377</v>
      </c>
      <c r="F47" s="627">
        <f>h27国調人口!BA47</f>
        <v>56956</v>
      </c>
      <c r="G47" s="765">
        <f t="shared" si="18"/>
        <v>0.16463585925977947</v>
      </c>
      <c r="H47" s="648">
        <f t="shared" si="26"/>
        <v>0.58315764597598219</v>
      </c>
      <c r="I47" s="647">
        <f t="shared" si="24"/>
        <v>49947.775249276434</v>
      </c>
      <c r="J47" s="647">
        <f t="shared" si="19"/>
        <v>49947.775249276434</v>
      </c>
      <c r="K47" s="768">
        <f>J47/G47</f>
        <v>303383.33017999242</v>
      </c>
      <c r="L47" s="649">
        <f>K47</f>
        <v>303383.33017999242</v>
      </c>
      <c r="M47" s="660">
        <f t="shared" si="21"/>
        <v>6.074010877679429</v>
      </c>
      <c r="N47" s="640"/>
      <c r="O47" s="713" t="s">
        <v>173</v>
      </c>
      <c r="P47" s="651">
        <f>M6</f>
        <v>81.114476366428732</v>
      </c>
      <c r="Q47" s="697">
        <f>M28</f>
        <v>87.353391221683268</v>
      </c>
      <c r="R47" s="643" t="s">
        <v>174</v>
      </c>
    </row>
    <row r="48" spans="1:18" ht="12.75" thickBot="1">
      <c r="A48" s="640"/>
      <c r="B48" s="661"/>
      <c r="C48" s="711" t="s">
        <v>101</v>
      </c>
      <c r="D48" s="764">
        <f>SUM(D28:D47)</f>
        <v>79985</v>
      </c>
      <c r="E48" s="741">
        <f>SUM(E28:E47)</f>
        <v>26661.666666666668</v>
      </c>
      <c r="F48" s="746">
        <f>SUM(F28:F47)</f>
        <v>2893239</v>
      </c>
      <c r="G48" s="743"/>
      <c r="H48" s="743"/>
      <c r="I48" s="741"/>
      <c r="J48" s="747"/>
      <c r="K48" s="744"/>
      <c r="L48" s="744"/>
      <c r="M48" s="748"/>
      <c r="N48" s="640"/>
      <c r="O48" s="714" t="s">
        <v>175</v>
      </c>
      <c r="P48" s="710">
        <f>P47-P46</f>
        <v>77.001257411810528</v>
      </c>
      <c r="Q48" s="662">
        <f>Q47-Q46</f>
        <v>84.178451902530639</v>
      </c>
      <c r="R48" s="643" t="s">
        <v>176</v>
      </c>
    </row>
    <row r="49" spans="1:13">
      <c r="A49" s="640"/>
    </row>
    <row r="50" spans="1:13" ht="12.75" thickBot="1">
      <c r="A50" s="640"/>
    </row>
    <row r="51" spans="1:13" ht="12.75" thickBot="1">
      <c r="A51" s="640"/>
      <c r="B51" s="754"/>
      <c r="C51" s="759"/>
      <c r="D51" s="756" t="s">
        <v>122</v>
      </c>
      <c r="E51" s="755" t="s">
        <v>123</v>
      </c>
      <c r="F51" s="221"/>
      <c r="G51" s="220"/>
      <c r="H51" s="219"/>
      <c r="I51" s="222"/>
      <c r="J51" s="222"/>
      <c r="K51" s="223"/>
      <c r="M51" s="259"/>
    </row>
    <row r="52" spans="1:13">
      <c r="A52" s="640"/>
      <c r="B52" s="657" t="s">
        <v>1103</v>
      </c>
      <c r="C52" s="760"/>
      <c r="D52" s="757">
        <f>D6</f>
        <v>122</v>
      </c>
      <c r="E52" s="753">
        <f>D28</f>
        <v>110</v>
      </c>
      <c r="F52" s="221"/>
      <c r="G52" s="220"/>
      <c r="H52" s="219"/>
      <c r="I52" s="222"/>
      <c r="J52" s="222"/>
      <c r="K52" s="223"/>
      <c r="M52" s="259"/>
    </row>
    <row r="53" spans="1:13">
      <c r="A53" s="640"/>
      <c r="B53" s="749" t="s">
        <v>1102</v>
      </c>
      <c r="C53" s="761"/>
      <c r="D53" s="751">
        <f>h26_28出生!F3</f>
        <v>67796</v>
      </c>
      <c r="E53" s="752">
        <f>h26_28出生!G3</f>
        <v>63949</v>
      </c>
      <c r="F53" s="221"/>
      <c r="G53" s="220"/>
      <c r="H53" s="219"/>
      <c r="I53" s="222"/>
      <c r="J53" s="222"/>
      <c r="K53" s="223"/>
      <c r="M53" s="259"/>
    </row>
    <row r="54" spans="1:13" ht="12.75" thickBot="1">
      <c r="A54" s="640"/>
      <c r="B54" s="661" t="s">
        <v>105</v>
      </c>
      <c r="C54" s="673"/>
      <c r="D54" s="758">
        <f>D52/D53</f>
        <v>1.7995161956457608E-3</v>
      </c>
      <c r="E54" s="750">
        <f>E52/E53</f>
        <v>1.720120721199706E-3</v>
      </c>
      <c r="F54" s="221"/>
      <c r="G54" s="220"/>
      <c r="H54" s="219"/>
      <c r="I54" s="222"/>
      <c r="J54" s="222"/>
      <c r="K54" s="223"/>
      <c r="M54" s="259"/>
    </row>
    <row r="55" spans="1:13">
      <c r="D55" s="245"/>
      <c r="E55" s="245"/>
    </row>
    <row r="56" spans="1:13">
      <c r="F56" s="250"/>
    </row>
  </sheetData>
  <mergeCells count="2">
    <mergeCell ref="D4:E4"/>
    <mergeCell ref="K4:L4"/>
  </mergeCells>
  <phoneticPr fontId="2"/>
  <pageMargins left="0.78740157480314965" right="0.78740157480314965" top="0.78740157480314965" bottom="0.78740157480314965" header="0.51181102362204722" footer="0.51181102362204722"/>
  <pageSetup paperSize="9" scale="7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148</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h27_29自立率1!BV7</f>
        <v>670</v>
      </c>
      <c r="P3" s="243">
        <f>h27_29自立率1!BW7</f>
        <v>652</v>
      </c>
      <c r="Q3" s="244">
        <f>SUM(O3:P3)</f>
        <v>1322</v>
      </c>
    </row>
    <row r="4" spans="1:17">
      <c r="A4" s="229"/>
      <c r="B4" s="229"/>
      <c r="C4" s="230" t="s">
        <v>1063</v>
      </c>
      <c r="D4" s="231" t="s">
        <v>1064</v>
      </c>
      <c r="E4" s="232" t="s">
        <v>410</v>
      </c>
      <c r="F4" s="233"/>
      <c r="G4" s="233"/>
      <c r="H4" s="234"/>
      <c r="I4" s="229"/>
      <c r="J4" s="235" t="s">
        <v>97</v>
      </c>
      <c r="K4" s="235" t="s">
        <v>98</v>
      </c>
      <c r="L4" s="236"/>
      <c r="N4" s="418" t="s">
        <v>160</v>
      </c>
      <c r="O4" s="243">
        <f>h27_29自立率1!BV8</f>
        <v>439</v>
      </c>
      <c r="P4" s="243">
        <f>h27_29自立率1!BW8</f>
        <v>555</v>
      </c>
      <c r="Q4" s="244">
        <f>SUM(O4:P4)</f>
        <v>994</v>
      </c>
    </row>
    <row r="5" spans="1:17">
      <c r="A5" s="219" t="s">
        <v>99</v>
      </c>
      <c r="B5" s="219" t="s">
        <v>85</v>
      </c>
      <c r="C5" s="262">
        <f>h26_h28死亡数!AZ4</f>
        <v>0</v>
      </c>
      <c r="D5" s="263">
        <f>SUM(C5:C5)/3</f>
        <v>0</v>
      </c>
      <c r="E5" s="264">
        <f>h27国調人口!AZ4</f>
        <v>43</v>
      </c>
      <c r="F5" s="221">
        <f t="shared" ref="F5:F24" si="0">D5/E5</f>
        <v>0</v>
      </c>
      <c r="G5" s="261">
        <f>C53</f>
        <v>0</v>
      </c>
      <c r="H5" s="220">
        <v>100000</v>
      </c>
      <c r="I5" s="220">
        <f t="shared" ref="I5:I24" si="1">H5-H6</f>
        <v>0</v>
      </c>
      <c r="J5" s="222">
        <f>H6+I5/2</f>
        <v>100000</v>
      </c>
      <c r="K5" s="222">
        <f t="shared" ref="K5:K23" si="2">J5+K6</f>
        <v>8060742.1295830645</v>
      </c>
      <c r="L5" s="223">
        <f t="shared" ref="L5:L24" si="3">K5/H5</f>
        <v>80.607421295830648</v>
      </c>
      <c r="N5" s="418" t="s">
        <v>1022</v>
      </c>
      <c r="O5" s="243">
        <f>h27_29自立率1!BV9</f>
        <v>399</v>
      </c>
      <c r="P5" s="243">
        <f>h27_29自立率1!BW9</f>
        <v>552</v>
      </c>
      <c r="Q5" s="244">
        <f>SUM(O5:P5)</f>
        <v>951</v>
      </c>
    </row>
    <row r="6" spans="1:17">
      <c r="B6" s="219" t="s">
        <v>86</v>
      </c>
      <c r="C6" s="262">
        <f>h26_h28死亡数!AZ5</f>
        <v>0</v>
      </c>
      <c r="D6" s="263">
        <f t="shared" ref="D6:D24" si="4">SUM(C6:C6)/3</f>
        <v>0</v>
      </c>
      <c r="E6" s="264">
        <f>h27国調人口!AZ5</f>
        <v>186</v>
      </c>
      <c r="F6" s="221">
        <f t="shared" si="0"/>
        <v>0</v>
      </c>
      <c r="G6" s="221">
        <f>F6*4/(1+2*F6)</f>
        <v>0</v>
      </c>
      <c r="H6" s="220">
        <f t="shared" ref="H6:H24" si="5">(1-G5)*H5</f>
        <v>100000</v>
      </c>
      <c r="I6" s="220">
        <f t="shared" si="1"/>
        <v>0</v>
      </c>
      <c r="J6" s="222">
        <f>(H7+I6/2)*4</f>
        <v>400000</v>
      </c>
      <c r="K6" s="222">
        <f t="shared" si="2"/>
        <v>7960742.1295830645</v>
      </c>
      <c r="L6" s="223">
        <f t="shared" si="3"/>
        <v>79.607421295830648</v>
      </c>
      <c r="N6" s="418" t="s">
        <v>1023</v>
      </c>
      <c r="O6" s="243">
        <f>h27_29自立率1!BV10</f>
        <v>715</v>
      </c>
      <c r="P6" s="243">
        <f>h27_29自立率1!BW10</f>
        <v>1485</v>
      </c>
      <c r="Q6" s="244">
        <f>SUM(O6:P6)</f>
        <v>2200</v>
      </c>
    </row>
    <row r="7" spans="1:17">
      <c r="B7" s="219" t="s">
        <v>84</v>
      </c>
      <c r="C7" s="262">
        <f>h26_h28死亡数!AZ6</f>
        <v>0</v>
      </c>
      <c r="D7" s="263">
        <f t="shared" si="4"/>
        <v>0</v>
      </c>
      <c r="E7" s="264">
        <f>h27国調人口!AZ6</f>
        <v>309</v>
      </c>
      <c r="F7" s="221">
        <f t="shared" si="0"/>
        <v>0</v>
      </c>
      <c r="G7" s="221">
        <f t="shared" ref="G7:G24" si="6">F7*5/(1+2.5*F7)</f>
        <v>0</v>
      </c>
      <c r="H7" s="220">
        <f t="shared" si="5"/>
        <v>100000</v>
      </c>
      <c r="I7" s="220">
        <f t="shared" si="1"/>
        <v>0</v>
      </c>
      <c r="J7" s="222">
        <f t="shared" ref="J7:J23" si="7">(H8+I7/2)*5</f>
        <v>500000</v>
      </c>
      <c r="K7" s="222">
        <f t="shared" si="2"/>
        <v>7560742.1295830645</v>
      </c>
      <c r="L7" s="223">
        <f t="shared" si="3"/>
        <v>75.607421295830648</v>
      </c>
      <c r="N7" s="418" t="s">
        <v>62</v>
      </c>
      <c r="O7" s="237">
        <f>SUM(O3:O6)</f>
        <v>2223</v>
      </c>
      <c r="P7" s="237">
        <f t="shared" ref="P7:Q7" si="8">SUM(P3:P6)</f>
        <v>3244</v>
      </c>
      <c r="Q7" s="237">
        <f t="shared" si="8"/>
        <v>5467</v>
      </c>
    </row>
    <row r="8" spans="1:17">
      <c r="B8" s="219" t="s">
        <v>65</v>
      </c>
      <c r="C8" s="262">
        <f>h26_h28死亡数!AZ7</f>
        <v>0</v>
      </c>
      <c r="D8" s="263">
        <f t="shared" si="4"/>
        <v>0</v>
      </c>
      <c r="E8" s="264">
        <f>h27国調人口!AZ7</f>
        <v>341</v>
      </c>
      <c r="F8" s="221">
        <f t="shared" si="0"/>
        <v>0</v>
      </c>
      <c r="G8" s="221">
        <f t="shared" si="6"/>
        <v>0</v>
      </c>
      <c r="H8" s="220">
        <f t="shared" si="5"/>
        <v>100000</v>
      </c>
      <c r="I8" s="220">
        <f t="shared" si="1"/>
        <v>0</v>
      </c>
      <c r="J8" s="222">
        <f t="shared" si="7"/>
        <v>500000</v>
      </c>
      <c r="K8" s="222">
        <f t="shared" si="2"/>
        <v>7060742.1295830645</v>
      </c>
      <c r="L8" s="223">
        <f t="shared" si="3"/>
        <v>70.607421295830648</v>
      </c>
      <c r="N8" s="479" t="s">
        <v>161</v>
      </c>
      <c r="O8" s="479"/>
      <c r="P8" s="479"/>
      <c r="Q8" s="479"/>
    </row>
    <row r="9" spans="1:17">
      <c r="B9" s="219" t="s">
        <v>66</v>
      </c>
      <c r="C9" s="262">
        <f>h26_h28死亡数!AZ8</f>
        <v>0</v>
      </c>
      <c r="D9" s="263">
        <f t="shared" si="4"/>
        <v>0</v>
      </c>
      <c r="E9" s="264">
        <f>h27国調人口!AZ8</f>
        <v>285</v>
      </c>
      <c r="F9" s="221">
        <f t="shared" si="0"/>
        <v>0</v>
      </c>
      <c r="G9" s="221">
        <f t="shared" si="6"/>
        <v>0</v>
      </c>
      <c r="H9" s="220">
        <f t="shared" si="5"/>
        <v>100000</v>
      </c>
      <c r="I9" s="220">
        <f t="shared" si="1"/>
        <v>0</v>
      </c>
      <c r="J9" s="222">
        <f t="shared" si="7"/>
        <v>500000</v>
      </c>
      <c r="K9" s="222">
        <f t="shared" si="2"/>
        <v>6560742.1295830645</v>
      </c>
      <c r="L9" s="223">
        <f t="shared" si="3"/>
        <v>65.607421295830648</v>
      </c>
      <c r="N9" s="418" t="s">
        <v>158</v>
      </c>
      <c r="O9" s="237" t="s">
        <v>122</v>
      </c>
      <c r="P9" s="237" t="s">
        <v>123</v>
      </c>
      <c r="Q9" s="237" t="s">
        <v>62</v>
      </c>
    </row>
    <row r="10" spans="1:17">
      <c r="B10" s="219" t="s">
        <v>67</v>
      </c>
      <c r="C10" s="262">
        <f>h26_h28死亡数!AZ9</f>
        <v>0</v>
      </c>
      <c r="D10" s="263">
        <f t="shared" si="4"/>
        <v>0</v>
      </c>
      <c r="E10" s="264">
        <f>h27国調人口!AZ9</f>
        <v>205</v>
      </c>
      <c r="F10" s="221">
        <f t="shared" si="0"/>
        <v>0</v>
      </c>
      <c r="G10" s="221">
        <f t="shared" si="6"/>
        <v>0</v>
      </c>
      <c r="H10" s="220">
        <f t="shared" si="5"/>
        <v>100000</v>
      </c>
      <c r="I10" s="220">
        <f t="shared" si="1"/>
        <v>0</v>
      </c>
      <c r="J10" s="222">
        <f t="shared" si="7"/>
        <v>500000</v>
      </c>
      <c r="K10" s="222">
        <f t="shared" si="2"/>
        <v>6060742.1295830645</v>
      </c>
      <c r="L10" s="223">
        <f t="shared" si="3"/>
        <v>60.607421295830648</v>
      </c>
      <c r="N10" s="418" t="s">
        <v>159</v>
      </c>
      <c r="O10" s="243">
        <f>h27_29自立率1!BV21</f>
        <v>14</v>
      </c>
      <c r="P10" s="243">
        <f>h27_29自立率1!BW21</f>
        <v>8</v>
      </c>
      <c r="Q10" s="244">
        <f>SUM(O10:P10)</f>
        <v>22</v>
      </c>
    </row>
    <row r="11" spans="1:17">
      <c r="B11" s="219" t="s">
        <v>68</v>
      </c>
      <c r="C11" s="262">
        <f>h26_h28死亡数!AZ10</f>
        <v>0</v>
      </c>
      <c r="D11" s="263">
        <f t="shared" si="4"/>
        <v>0</v>
      </c>
      <c r="E11" s="264">
        <f>h27国調人口!AZ10</f>
        <v>275</v>
      </c>
      <c r="F11" s="221">
        <f t="shared" si="0"/>
        <v>0</v>
      </c>
      <c r="G11" s="221">
        <f t="shared" si="6"/>
        <v>0</v>
      </c>
      <c r="H11" s="220">
        <f t="shared" si="5"/>
        <v>100000</v>
      </c>
      <c r="I11" s="220">
        <f t="shared" si="1"/>
        <v>0</v>
      </c>
      <c r="J11" s="222">
        <f t="shared" si="7"/>
        <v>500000</v>
      </c>
      <c r="K11" s="222">
        <f t="shared" si="2"/>
        <v>5560742.1295830645</v>
      </c>
      <c r="L11" s="223">
        <f t="shared" si="3"/>
        <v>55.607421295830648</v>
      </c>
      <c r="N11" s="418" t="s">
        <v>160</v>
      </c>
      <c r="O11" s="243">
        <f>h27_29自立率1!BV22</f>
        <v>23</v>
      </c>
      <c r="P11" s="243">
        <f>h27_29自立率1!BW22</f>
        <v>8</v>
      </c>
      <c r="Q11" s="244">
        <f>SUM(O11:P11)</f>
        <v>31</v>
      </c>
    </row>
    <row r="12" spans="1:17">
      <c r="B12" s="219" t="s">
        <v>69</v>
      </c>
      <c r="C12" s="262">
        <f>h26_h28死亡数!AZ11</f>
        <v>3</v>
      </c>
      <c r="D12" s="263">
        <f t="shared" si="4"/>
        <v>1</v>
      </c>
      <c r="E12" s="264">
        <f>h27国調人口!AZ11</f>
        <v>346</v>
      </c>
      <c r="F12" s="221">
        <f t="shared" si="0"/>
        <v>2.8901734104046241E-3</v>
      </c>
      <c r="G12" s="221">
        <f t="shared" si="6"/>
        <v>1.4347202295552367E-2</v>
      </c>
      <c r="H12" s="220">
        <f t="shared" si="5"/>
        <v>100000</v>
      </c>
      <c r="I12" s="220">
        <f t="shared" si="1"/>
        <v>1434.7202295552415</v>
      </c>
      <c r="J12" s="222">
        <f t="shared" si="7"/>
        <v>496413.19942611188</v>
      </c>
      <c r="K12" s="222">
        <f t="shared" si="2"/>
        <v>5060742.1295830645</v>
      </c>
      <c r="L12" s="223">
        <f t="shared" si="3"/>
        <v>50.607421295830648</v>
      </c>
      <c r="N12" s="418" t="s">
        <v>1022</v>
      </c>
      <c r="O12" s="243">
        <f>h27_29自立率1!BV23</f>
        <v>112</v>
      </c>
      <c r="P12" s="243">
        <f>h27_29自立率1!BW23</f>
        <v>18</v>
      </c>
      <c r="Q12" s="244">
        <f>SUM(O12:P12)</f>
        <v>130</v>
      </c>
    </row>
    <row r="13" spans="1:17">
      <c r="B13" s="219" t="s">
        <v>70</v>
      </c>
      <c r="C13" s="262">
        <f>h26_h28死亡数!AZ12</f>
        <v>2</v>
      </c>
      <c r="D13" s="263">
        <f t="shared" si="4"/>
        <v>0.66666666666666663</v>
      </c>
      <c r="E13" s="264">
        <f>h27国調人口!AZ12</f>
        <v>406</v>
      </c>
      <c r="F13" s="221">
        <f t="shared" si="0"/>
        <v>1.6420361247947454E-3</v>
      </c>
      <c r="G13" s="221">
        <f t="shared" si="6"/>
        <v>8.1766148814390854E-3</v>
      </c>
      <c r="H13" s="220">
        <f t="shared" si="5"/>
        <v>98565.279770444758</v>
      </c>
      <c r="I13" s="220">
        <f t="shared" si="1"/>
        <v>805.93033336421649</v>
      </c>
      <c r="J13" s="222">
        <f t="shared" si="7"/>
        <v>490811.57301881321</v>
      </c>
      <c r="K13" s="222">
        <f t="shared" si="2"/>
        <v>4564328.9301569527</v>
      </c>
      <c r="L13" s="223">
        <f t="shared" si="3"/>
        <v>46.307674880922796</v>
      </c>
      <c r="N13" s="418" t="s">
        <v>1023</v>
      </c>
      <c r="O13" s="243">
        <f>h27_29自立率1!BV24</f>
        <v>223</v>
      </c>
      <c r="P13" s="243">
        <f>h27_29自立率1!BW24</f>
        <v>332</v>
      </c>
      <c r="Q13" s="244">
        <f>SUM(O13:P13)</f>
        <v>555</v>
      </c>
    </row>
    <row r="14" spans="1:17">
      <c r="B14" s="219" t="s">
        <v>71</v>
      </c>
      <c r="C14" s="262">
        <f>h26_h28死亡数!AZ13</f>
        <v>3</v>
      </c>
      <c r="D14" s="263">
        <f t="shared" si="4"/>
        <v>1</v>
      </c>
      <c r="E14" s="264">
        <f>h27国調人口!AZ13</f>
        <v>393</v>
      </c>
      <c r="F14" s="221">
        <f t="shared" si="0"/>
        <v>2.5445292620865142E-3</v>
      </c>
      <c r="G14" s="221">
        <f t="shared" si="6"/>
        <v>1.2642225031605565E-2</v>
      </c>
      <c r="H14" s="220">
        <f t="shared" si="5"/>
        <v>97759.349437080542</v>
      </c>
      <c r="I14" s="220">
        <f t="shared" si="1"/>
        <v>1235.8956945269456</v>
      </c>
      <c r="J14" s="222">
        <f t="shared" si="7"/>
        <v>485707.00794908538</v>
      </c>
      <c r="K14" s="222">
        <f t="shared" si="2"/>
        <v>4073517.3571381392</v>
      </c>
      <c r="L14" s="223">
        <f t="shared" si="3"/>
        <v>41.668826363865271</v>
      </c>
      <c r="N14" s="418" t="s">
        <v>62</v>
      </c>
      <c r="O14" s="237">
        <f>SUM(O10:O13)</f>
        <v>372</v>
      </c>
      <c r="P14" s="237">
        <f t="shared" ref="P14:Q14" si="9">SUM(P10:P13)</f>
        <v>366</v>
      </c>
      <c r="Q14" s="237">
        <f t="shared" si="9"/>
        <v>738</v>
      </c>
    </row>
    <row r="15" spans="1:17">
      <c r="B15" s="219" t="s">
        <v>72</v>
      </c>
      <c r="C15" s="262">
        <f>h26_h28死亡数!AZ14</f>
        <v>1</v>
      </c>
      <c r="D15" s="263">
        <f t="shared" si="4"/>
        <v>0.33333333333333331</v>
      </c>
      <c r="E15" s="264">
        <f>h27国調人口!AZ14</f>
        <v>363</v>
      </c>
      <c r="F15" s="221">
        <f t="shared" si="0"/>
        <v>9.1827364554637281E-4</v>
      </c>
      <c r="G15" s="221">
        <f t="shared" si="6"/>
        <v>4.5808520384791572E-3</v>
      </c>
      <c r="H15" s="220">
        <f t="shared" si="5"/>
        <v>96523.453742553596</v>
      </c>
      <c r="I15" s="220">
        <f t="shared" si="1"/>
        <v>442.15965983761998</v>
      </c>
      <c r="J15" s="222">
        <f t="shared" si="7"/>
        <v>481511.86956317397</v>
      </c>
      <c r="K15" s="222">
        <f t="shared" si="2"/>
        <v>3587810.3491890538</v>
      </c>
      <c r="L15" s="223">
        <f t="shared" si="3"/>
        <v>37.170347828191332</v>
      </c>
      <c r="N15" s="479" t="s">
        <v>162</v>
      </c>
      <c r="O15" s="479"/>
      <c r="P15" s="479"/>
      <c r="Q15" s="479"/>
    </row>
    <row r="16" spans="1:17">
      <c r="B16" s="219" t="s">
        <v>73</v>
      </c>
      <c r="C16" s="262">
        <f>h26_h28死亡数!AZ15</f>
        <v>3</v>
      </c>
      <c r="D16" s="263">
        <f t="shared" si="4"/>
        <v>1</v>
      </c>
      <c r="E16" s="264">
        <f>h27国調人口!AZ15</f>
        <v>414</v>
      </c>
      <c r="F16" s="221">
        <f t="shared" si="0"/>
        <v>2.4154589371980675E-3</v>
      </c>
      <c r="G16" s="221">
        <f t="shared" si="6"/>
        <v>1.2004801920768306E-2</v>
      </c>
      <c r="H16" s="220">
        <f t="shared" si="5"/>
        <v>96081.294082715976</v>
      </c>
      <c r="I16" s="220">
        <f t="shared" si="1"/>
        <v>1153.4369037541037</v>
      </c>
      <c r="J16" s="222">
        <f t="shared" si="7"/>
        <v>477522.87815419462</v>
      </c>
      <c r="K16" s="222">
        <f t="shared" si="2"/>
        <v>3106298.4796258798</v>
      </c>
      <c r="L16" s="223">
        <f t="shared" si="3"/>
        <v>32.329898439457743</v>
      </c>
      <c r="N16" s="418" t="s">
        <v>158</v>
      </c>
      <c r="O16" s="237" t="s">
        <v>122</v>
      </c>
      <c r="P16" s="237" t="s">
        <v>123</v>
      </c>
      <c r="Q16" s="237" t="s">
        <v>62</v>
      </c>
    </row>
    <row r="17" spans="1:17">
      <c r="B17" s="219" t="s">
        <v>74</v>
      </c>
      <c r="C17" s="262">
        <f>h26_h28死亡数!AZ16</f>
        <v>7</v>
      </c>
      <c r="D17" s="263">
        <f t="shared" si="4"/>
        <v>2.3333333333333335</v>
      </c>
      <c r="E17" s="264">
        <f>h27国調人口!AZ16</f>
        <v>598</v>
      </c>
      <c r="F17" s="221">
        <f t="shared" si="0"/>
        <v>3.9018952062430325E-3</v>
      </c>
      <c r="G17" s="221">
        <f t="shared" si="6"/>
        <v>1.9321004692243997E-2</v>
      </c>
      <c r="H17" s="220">
        <f t="shared" si="5"/>
        <v>94927.857178961873</v>
      </c>
      <c r="I17" s="220">
        <f t="shared" si="1"/>
        <v>1834.1015739793802</v>
      </c>
      <c r="J17" s="222">
        <f t="shared" si="7"/>
        <v>470054.03195986088</v>
      </c>
      <c r="K17" s="222">
        <f t="shared" si="2"/>
        <v>2628775.6014716853</v>
      </c>
      <c r="L17" s="223">
        <f t="shared" si="3"/>
        <v>27.692351640423212</v>
      </c>
      <c r="N17" s="418" t="s">
        <v>159</v>
      </c>
      <c r="O17" s="253">
        <f t="shared" ref="O17:Q20" si="10">O10/O3</f>
        <v>2.0895522388059702E-2</v>
      </c>
      <c r="P17" s="253">
        <f t="shared" si="10"/>
        <v>1.2269938650306749E-2</v>
      </c>
      <c r="Q17" s="253">
        <f t="shared" si="10"/>
        <v>1.6641452344931921E-2</v>
      </c>
    </row>
    <row r="18" spans="1:17">
      <c r="B18" s="219" t="s">
        <v>75</v>
      </c>
      <c r="C18" s="262">
        <f>h26_h28死亡数!AZ17</f>
        <v>16</v>
      </c>
      <c r="D18" s="263">
        <f t="shared" si="4"/>
        <v>5.333333333333333</v>
      </c>
      <c r="E18" s="264">
        <f>h27国調人口!AZ17</f>
        <v>620</v>
      </c>
      <c r="F18" s="221">
        <f t="shared" si="0"/>
        <v>8.6021505376344086E-3</v>
      </c>
      <c r="G18" s="221">
        <f t="shared" si="6"/>
        <v>4.2105263157894743E-2</v>
      </c>
      <c r="H18" s="220">
        <f t="shared" si="5"/>
        <v>93093.755604982493</v>
      </c>
      <c r="I18" s="220">
        <f t="shared" si="1"/>
        <v>3919.737078104532</v>
      </c>
      <c r="J18" s="222">
        <f t="shared" si="7"/>
        <v>455669.43532965117</v>
      </c>
      <c r="K18" s="222">
        <f t="shared" si="2"/>
        <v>2158721.5695118243</v>
      </c>
      <c r="L18" s="223">
        <f t="shared" si="3"/>
        <v>23.188682801365967</v>
      </c>
      <c r="N18" s="418" t="s">
        <v>160</v>
      </c>
      <c r="O18" s="253">
        <f t="shared" si="10"/>
        <v>5.2391799544419138E-2</v>
      </c>
      <c r="P18" s="253">
        <f t="shared" si="10"/>
        <v>1.4414414414414415E-2</v>
      </c>
      <c r="Q18" s="253">
        <f t="shared" si="10"/>
        <v>3.1187122736418511E-2</v>
      </c>
    </row>
    <row r="19" spans="1:17">
      <c r="B19" s="219" t="s">
        <v>76</v>
      </c>
      <c r="C19" s="262">
        <f>h26_h28死亡数!AZ18</f>
        <v>35</v>
      </c>
      <c r="D19" s="263">
        <f t="shared" si="4"/>
        <v>11.666666666666666</v>
      </c>
      <c r="E19" s="264">
        <f>h27国調人口!AZ18</f>
        <v>670</v>
      </c>
      <c r="F19" s="221">
        <f t="shared" si="0"/>
        <v>1.7412935323383085E-2</v>
      </c>
      <c r="G19" s="221">
        <f t="shared" si="6"/>
        <v>8.3432657926102494E-2</v>
      </c>
      <c r="H19" s="220">
        <f t="shared" si="5"/>
        <v>89174.018526877961</v>
      </c>
      <c r="I19" s="220">
        <f t="shared" si="1"/>
        <v>7440.0253836489283</v>
      </c>
      <c r="J19" s="222">
        <f t="shared" si="7"/>
        <v>427270.0291752675</v>
      </c>
      <c r="K19" s="222">
        <f t="shared" si="2"/>
        <v>1703052.1341821733</v>
      </c>
      <c r="L19" s="223">
        <f t="shared" si="3"/>
        <v>19.098075451975465</v>
      </c>
      <c r="N19" s="418" t="s">
        <v>1022</v>
      </c>
      <c r="O19" s="253">
        <f t="shared" si="10"/>
        <v>0.2807017543859649</v>
      </c>
      <c r="P19" s="253">
        <f t="shared" si="10"/>
        <v>3.2608695652173912E-2</v>
      </c>
      <c r="Q19" s="253">
        <f t="shared" si="10"/>
        <v>0.1366982124079916</v>
      </c>
    </row>
    <row r="20" spans="1:17">
      <c r="B20" s="219" t="s">
        <v>77</v>
      </c>
      <c r="C20" s="262">
        <f>h26_h28死亡数!AZ19</f>
        <v>34</v>
      </c>
      <c r="D20" s="263">
        <f t="shared" si="4"/>
        <v>11.333333333333334</v>
      </c>
      <c r="E20" s="264">
        <f>h27国調人口!AZ19</f>
        <v>439</v>
      </c>
      <c r="F20" s="221">
        <f t="shared" si="0"/>
        <v>2.5816249050873197E-2</v>
      </c>
      <c r="G20" s="221">
        <f t="shared" si="6"/>
        <v>0.12125534950071327</v>
      </c>
      <c r="H20" s="220">
        <f t="shared" si="5"/>
        <v>81733.993143229032</v>
      </c>
      <c r="I20" s="220">
        <f t="shared" si="1"/>
        <v>9910.6839046711393</v>
      </c>
      <c r="J20" s="222">
        <f t="shared" si="7"/>
        <v>383893.25595446734</v>
      </c>
      <c r="K20" s="222">
        <f t="shared" si="2"/>
        <v>1275782.1050069057</v>
      </c>
      <c r="L20" s="223">
        <f t="shared" si="3"/>
        <v>15.6089535815441</v>
      </c>
      <c r="N20" s="418" t="s">
        <v>1023</v>
      </c>
      <c r="O20" s="253">
        <f t="shared" si="10"/>
        <v>0.31188811188811189</v>
      </c>
      <c r="P20" s="253">
        <f t="shared" si="10"/>
        <v>0.22356902356902356</v>
      </c>
      <c r="Q20" s="253">
        <f t="shared" si="10"/>
        <v>0.25227272727272726</v>
      </c>
    </row>
    <row r="21" spans="1:17">
      <c r="B21" s="219" t="s">
        <v>78</v>
      </c>
      <c r="C21" s="262">
        <f>h26_h28死亡数!AZ20</f>
        <v>30</v>
      </c>
      <c r="D21" s="263">
        <f t="shared" si="4"/>
        <v>10</v>
      </c>
      <c r="E21" s="264">
        <f>h27国調人口!AZ20</f>
        <v>399</v>
      </c>
      <c r="F21" s="221">
        <f t="shared" si="0"/>
        <v>2.5062656641604009E-2</v>
      </c>
      <c r="G21" s="221">
        <f t="shared" si="6"/>
        <v>0.11792452830188679</v>
      </c>
      <c r="H21" s="220">
        <f t="shared" si="5"/>
        <v>71823.309238557893</v>
      </c>
      <c r="I21" s="220">
        <f t="shared" si="1"/>
        <v>8469.7298630374862</v>
      </c>
      <c r="J21" s="222">
        <f t="shared" si="7"/>
        <v>337942.22153519571</v>
      </c>
      <c r="K21" s="222">
        <f t="shared" si="2"/>
        <v>891888.84905243851</v>
      </c>
      <c r="L21" s="223">
        <f t="shared" si="3"/>
        <v>12.417818929646778</v>
      </c>
      <c r="N21" s="418" t="s">
        <v>62</v>
      </c>
      <c r="O21" s="253">
        <f>O14/O7</f>
        <v>0.16734143049932523</v>
      </c>
      <c r="P21" s="253">
        <f>P14/P7</f>
        <v>0.11282367447595561</v>
      </c>
      <c r="Q21" s="253">
        <f>Q14/Q7</f>
        <v>0.13499176879458569</v>
      </c>
    </row>
    <row r="22" spans="1:17">
      <c r="B22" s="219" t="s">
        <v>79</v>
      </c>
      <c r="C22" s="262">
        <f>h26_h28死亡数!AZ21</f>
        <v>80</v>
      </c>
      <c r="D22" s="263">
        <f t="shared" si="4"/>
        <v>26.666666666666668</v>
      </c>
      <c r="E22" s="264">
        <f>h27国調人口!AZ21</f>
        <v>395</v>
      </c>
      <c r="F22" s="221">
        <f t="shared" si="0"/>
        <v>6.7510548523206759E-2</v>
      </c>
      <c r="G22" s="221">
        <f t="shared" si="6"/>
        <v>0.28880866425992785</v>
      </c>
      <c r="H22" s="220">
        <f t="shared" si="5"/>
        <v>63353.579375520407</v>
      </c>
      <c r="I22" s="220">
        <f t="shared" si="1"/>
        <v>18297.062635529364</v>
      </c>
      <c r="J22" s="222">
        <f t="shared" si="7"/>
        <v>271025.24028877862</v>
      </c>
      <c r="K22" s="222">
        <f t="shared" si="2"/>
        <v>553946.6275172428</v>
      </c>
      <c r="L22" s="223">
        <f t="shared" si="3"/>
        <v>8.7437305512573094</v>
      </c>
      <c r="N22" s="479" t="s">
        <v>163</v>
      </c>
      <c r="O22" s="479"/>
      <c r="P22" s="479"/>
      <c r="Q22" s="479"/>
    </row>
    <row r="23" spans="1:17">
      <c r="B23" s="219" t="s">
        <v>80</v>
      </c>
      <c r="C23" s="262">
        <f>h26_h28死亡数!AZ22</f>
        <v>67</v>
      </c>
      <c r="D23" s="263">
        <f t="shared" si="4"/>
        <v>22.333333333333332</v>
      </c>
      <c r="E23" s="264">
        <f>h27国調人口!AZ22</f>
        <v>237</v>
      </c>
      <c r="F23" s="221">
        <f t="shared" si="0"/>
        <v>9.4233473980309415E-2</v>
      </c>
      <c r="G23" s="221">
        <f t="shared" si="6"/>
        <v>0.38133181559476376</v>
      </c>
      <c r="H23" s="220">
        <f t="shared" si="5"/>
        <v>45056.516739991042</v>
      </c>
      <c r="I23" s="220">
        <f t="shared" si="1"/>
        <v>17181.483332836651</v>
      </c>
      <c r="J23" s="222">
        <f t="shared" si="7"/>
        <v>182328.87536786357</v>
      </c>
      <c r="K23" s="222">
        <f t="shared" si="2"/>
        <v>282921.38722846418</v>
      </c>
      <c r="L23" s="223">
        <f t="shared" si="3"/>
        <v>6.2792556482145949</v>
      </c>
      <c r="N23" s="418" t="s">
        <v>158</v>
      </c>
      <c r="O23" s="237" t="s">
        <v>122</v>
      </c>
      <c r="P23" s="237" t="s">
        <v>123</v>
      </c>
      <c r="Q23" s="237" t="s">
        <v>62</v>
      </c>
    </row>
    <row r="24" spans="1:17">
      <c r="B24" s="219" t="s">
        <v>100</v>
      </c>
      <c r="C24" s="262">
        <f>h26_h28死亡数!AZ23</f>
        <v>69</v>
      </c>
      <c r="D24" s="263">
        <f t="shared" si="4"/>
        <v>23</v>
      </c>
      <c r="E24" s="264">
        <f>h27国調人口!AZ23</f>
        <v>83</v>
      </c>
      <c r="F24" s="221">
        <f t="shared" si="0"/>
        <v>0.27710843373493976</v>
      </c>
      <c r="G24" s="221">
        <f t="shared" si="6"/>
        <v>0.81850533807829173</v>
      </c>
      <c r="H24" s="220">
        <f t="shared" si="5"/>
        <v>27875.033407154391</v>
      </c>
      <c r="I24" s="220">
        <f t="shared" si="1"/>
        <v>27875.033407154391</v>
      </c>
      <c r="J24" s="222">
        <f>H24/F24</f>
        <v>100592.51186060063</v>
      </c>
      <c r="K24" s="222">
        <f>J24</f>
        <v>100592.51186060063</v>
      </c>
      <c r="L24" s="223">
        <f t="shared" si="3"/>
        <v>3.6086956521739131</v>
      </c>
      <c r="N24" s="418" t="s">
        <v>159</v>
      </c>
      <c r="O24" s="253">
        <f>1-O17</f>
        <v>0.9791044776119403</v>
      </c>
      <c r="P24" s="253">
        <f>1-P17</f>
        <v>0.98773006134969321</v>
      </c>
      <c r="Q24" s="253">
        <f>1-Q17</f>
        <v>0.98335854765506803</v>
      </c>
    </row>
    <row r="25" spans="1:17">
      <c r="B25" s="265" t="s">
        <v>101</v>
      </c>
      <c r="C25" s="266">
        <f>SUM(C5:C24)</f>
        <v>350</v>
      </c>
      <c r="D25" s="266">
        <f>SUM(D5:D24)</f>
        <v>116.66666666666667</v>
      </c>
      <c r="E25" s="266">
        <f>SUM(E5:E24)</f>
        <v>7007</v>
      </c>
      <c r="F25" s="267"/>
      <c r="G25" s="267"/>
      <c r="H25" s="266"/>
      <c r="I25" s="266"/>
      <c r="J25" s="268"/>
      <c r="K25" s="268"/>
      <c r="L25" s="269"/>
      <c r="N25" s="418" t="s">
        <v>160</v>
      </c>
      <c r="O25" s="253">
        <f t="shared" ref="O25:Q27" si="11">1-O18</f>
        <v>0.94760820045558081</v>
      </c>
      <c r="P25" s="253">
        <f t="shared" si="11"/>
        <v>0.98558558558558562</v>
      </c>
      <c r="Q25" s="253">
        <f t="shared" si="11"/>
        <v>0.96881287726358145</v>
      </c>
    </row>
    <row r="26" spans="1:17">
      <c r="A26" s="265"/>
      <c r="B26" s="265"/>
      <c r="C26" s="226"/>
      <c r="D26" s="226"/>
      <c r="E26" s="266"/>
      <c r="F26" s="267"/>
      <c r="G26" s="267"/>
      <c r="H26" s="266"/>
      <c r="I26" s="266"/>
      <c r="J26" s="268"/>
      <c r="K26" s="268"/>
      <c r="L26" s="269"/>
      <c r="N26" s="418" t="s">
        <v>1022</v>
      </c>
      <c r="O26" s="253">
        <f t="shared" si="11"/>
        <v>0.7192982456140351</v>
      </c>
      <c r="P26" s="253">
        <f t="shared" si="11"/>
        <v>0.96739130434782605</v>
      </c>
      <c r="Q26" s="253">
        <f t="shared" si="11"/>
        <v>0.86330178759200837</v>
      </c>
    </row>
    <row r="27" spans="1:17">
      <c r="A27" s="225" t="s">
        <v>102</v>
      </c>
      <c r="B27" s="225" t="s">
        <v>85</v>
      </c>
      <c r="C27" s="254">
        <f>h26_h28死亡数!AZ28</f>
        <v>0</v>
      </c>
      <c r="D27" s="226">
        <f>SUM(C27:C27)/3</f>
        <v>0</v>
      </c>
      <c r="E27" s="254">
        <f>h27国調人口!AZ28</f>
        <v>42</v>
      </c>
      <c r="F27" s="227">
        <f t="shared" ref="F27:F46" si="12">D27/E27</f>
        <v>0</v>
      </c>
      <c r="G27" s="227">
        <f>D53</f>
        <v>0</v>
      </c>
      <c r="H27" s="226">
        <v>100000</v>
      </c>
      <c r="I27" s="226">
        <f t="shared" ref="I27:I46" si="13">H27-H28</f>
        <v>0</v>
      </c>
      <c r="J27" s="242">
        <f>H28+I27/2</f>
        <v>100000</v>
      </c>
      <c r="K27" s="242">
        <f t="shared" ref="K27:K45" si="14">J27+K28</f>
        <v>8762847.3366128374</v>
      </c>
      <c r="L27" s="228">
        <f t="shared" ref="L27:L46" si="15">K27/H27</f>
        <v>87.628473366128375</v>
      </c>
      <c r="N27" s="418" t="s">
        <v>1023</v>
      </c>
      <c r="O27" s="253">
        <f t="shared" si="11"/>
        <v>0.68811188811188817</v>
      </c>
      <c r="P27" s="253">
        <f t="shared" si="11"/>
        <v>0.77643097643097647</v>
      </c>
      <c r="Q27" s="253">
        <f t="shared" si="11"/>
        <v>0.7477272727272728</v>
      </c>
    </row>
    <row r="28" spans="1:17">
      <c r="A28" s="245"/>
      <c r="B28" s="245" t="s">
        <v>86</v>
      </c>
      <c r="C28" s="255">
        <f>h26_h28死亡数!AZ29</f>
        <v>0</v>
      </c>
      <c r="D28" s="250">
        <f t="shared" ref="D28:D46" si="16">SUM(C28:C28)/3</f>
        <v>0</v>
      </c>
      <c r="E28" s="255">
        <f>h27国調人口!AZ29</f>
        <v>192</v>
      </c>
      <c r="F28" s="249">
        <f t="shared" si="12"/>
        <v>0</v>
      </c>
      <c r="G28" s="249">
        <f>F28*4/(1+2*F28)</f>
        <v>0</v>
      </c>
      <c r="H28" s="250">
        <f t="shared" ref="H28:H46" si="17">(1-G27)*H27</f>
        <v>100000</v>
      </c>
      <c r="I28" s="250">
        <f t="shared" si="13"/>
        <v>0</v>
      </c>
      <c r="J28" s="251">
        <f>(H29+I28/2)*4</f>
        <v>400000</v>
      </c>
      <c r="K28" s="251">
        <f t="shared" si="14"/>
        <v>8662847.3366128374</v>
      </c>
      <c r="L28" s="252">
        <f t="shared" si="15"/>
        <v>86.628473366128375</v>
      </c>
      <c r="N28" s="418" t="s">
        <v>62</v>
      </c>
      <c r="O28" s="253">
        <f>1-O21</f>
        <v>0.83265856950067474</v>
      </c>
      <c r="P28" s="253">
        <f>1-P21</f>
        <v>0.88717632552404435</v>
      </c>
      <c r="Q28" s="253">
        <f>1-Q21</f>
        <v>0.86500823120541437</v>
      </c>
    </row>
    <row r="29" spans="1:17">
      <c r="A29" s="245"/>
      <c r="B29" s="245" t="s">
        <v>84</v>
      </c>
      <c r="C29" s="255">
        <f>h26_h28死亡数!AZ30</f>
        <v>0</v>
      </c>
      <c r="D29" s="250">
        <f t="shared" si="16"/>
        <v>0</v>
      </c>
      <c r="E29" s="255">
        <f>h27国調人口!AZ30</f>
        <v>289</v>
      </c>
      <c r="F29" s="249">
        <f t="shared" si="12"/>
        <v>0</v>
      </c>
      <c r="G29" s="249">
        <f t="shared" ref="G29:G46" si="18">F29*5/(1+2.5*F29)</f>
        <v>0</v>
      </c>
      <c r="H29" s="250">
        <f t="shared" si="17"/>
        <v>100000</v>
      </c>
      <c r="I29" s="250">
        <f t="shared" si="13"/>
        <v>0</v>
      </c>
      <c r="J29" s="251">
        <f t="shared" ref="J29:J45" si="19">(H30+I29/2)*5</f>
        <v>500000</v>
      </c>
      <c r="K29" s="251">
        <f t="shared" si="14"/>
        <v>8262847.3366128374</v>
      </c>
      <c r="L29" s="252">
        <f t="shared" si="15"/>
        <v>82.628473366128375</v>
      </c>
      <c r="N29" s="219" t="s">
        <v>164</v>
      </c>
    </row>
    <row r="30" spans="1:17">
      <c r="A30" s="245"/>
      <c r="B30" s="245" t="s">
        <v>65</v>
      </c>
      <c r="C30" s="255">
        <f>h26_h28死亡数!AZ31</f>
        <v>1</v>
      </c>
      <c r="D30" s="250">
        <f t="shared" si="16"/>
        <v>0.33333333333333331</v>
      </c>
      <c r="E30" s="255">
        <f>h27国調人口!AZ31</f>
        <v>306</v>
      </c>
      <c r="F30" s="249">
        <f t="shared" si="12"/>
        <v>1.0893246187363833E-3</v>
      </c>
      <c r="G30" s="249">
        <f t="shared" si="18"/>
        <v>5.43183052688756E-3</v>
      </c>
      <c r="H30" s="250">
        <f t="shared" si="17"/>
        <v>100000</v>
      </c>
      <c r="I30" s="250">
        <f t="shared" si="13"/>
        <v>543.18305268874974</v>
      </c>
      <c r="J30" s="251">
        <f t="shared" si="19"/>
        <v>498642.04236827814</v>
      </c>
      <c r="K30" s="251">
        <f t="shared" si="14"/>
        <v>7762847.3366128374</v>
      </c>
      <c r="L30" s="252">
        <f t="shared" si="15"/>
        <v>77.628473366128375</v>
      </c>
      <c r="N30" s="256" t="s">
        <v>158</v>
      </c>
      <c r="O30" s="237" t="s">
        <v>97</v>
      </c>
      <c r="P30" s="237" t="s">
        <v>98</v>
      </c>
      <c r="Q30" s="219"/>
    </row>
    <row r="31" spans="1:17">
      <c r="A31" s="245"/>
      <c r="B31" s="245" t="s">
        <v>66</v>
      </c>
      <c r="C31" s="255">
        <f>h26_h28死亡数!AZ32</f>
        <v>0</v>
      </c>
      <c r="D31" s="250">
        <f t="shared" si="16"/>
        <v>0</v>
      </c>
      <c r="E31" s="255">
        <f>h27国調人口!AZ32</f>
        <v>279</v>
      </c>
      <c r="F31" s="249">
        <f t="shared" si="12"/>
        <v>0</v>
      </c>
      <c r="G31" s="249">
        <f t="shared" si="18"/>
        <v>0</v>
      </c>
      <c r="H31" s="250">
        <f t="shared" si="17"/>
        <v>99456.81694731125</v>
      </c>
      <c r="I31" s="250">
        <f t="shared" si="13"/>
        <v>0</v>
      </c>
      <c r="J31" s="251">
        <f t="shared" si="19"/>
        <v>497284.08473655628</v>
      </c>
      <c r="K31" s="251">
        <f t="shared" si="14"/>
        <v>7264205.2942445595</v>
      </c>
      <c r="L31" s="252">
        <f t="shared" si="15"/>
        <v>73.038787256713448</v>
      </c>
      <c r="N31" s="418" t="s">
        <v>159</v>
      </c>
      <c r="O31" s="237">
        <f>J19*O24</f>
        <v>418341.99871488876</v>
      </c>
      <c r="P31" s="237">
        <f>SUM(O31,P32)</f>
        <v>1406380.9030002139</v>
      </c>
      <c r="Q31" s="219"/>
    </row>
    <row r="32" spans="1:17">
      <c r="A32" s="245"/>
      <c r="B32" s="245" t="s">
        <v>67</v>
      </c>
      <c r="C32" s="255">
        <f>h26_h28死亡数!AZ33</f>
        <v>1</v>
      </c>
      <c r="D32" s="250">
        <f t="shared" si="16"/>
        <v>0.33333333333333331</v>
      </c>
      <c r="E32" s="255">
        <f>h27国調人口!AZ33</f>
        <v>164</v>
      </c>
      <c r="F32" s="249">
        <f t="shared" si="12"/>
        <v>2.0325203252032518E-3</v>
      </c>
      <c r="G32" s="249">
        <f t="shared" si="18"/>
        <v>1.0111223458038422E-2</v>
      </c>
      <c r="H32" s="250">
        <f t="shared" si="17"/>
        <v>99456.81694731125</v>
      </c>
      <c r="I32" s="250">
        <f t="shared" si="13"/>
        <v>1005.6301005794812</v>
      </c>
      <c r="J32" s="251">
        <f t="shared" si="19"/>
        <v>494770.00948510761</v>
      </c>
      <c r="K32" s="251">
        <f t="shared" si="14"/>
        <v>6766921.2095080037</v>
      </c>
      <c r="L32" s="252">
        <f t="shared" si="15"/>
        <v>68.038787256713462</v>
      </c>
      <c r="N32" s="418" t="s">
        <v>160</v>
      </c>
      <c r="O32" s="237">
        <f>J20*O25</f>
        <v>363780.39744204649</v>
      </c>
      <c r="P32" s="237">
        <f>SUM(O32,P33)</f>
        <v>988038.9042853252</v>
      </c>
      <c r="Q32" s="219"/>
    </row>
    <row r="33" spans="1:17">
      <c r="A33" s="245"/>
      <c r="B33" s="245" t="s">
        <v>68</v>
      </c>
      <c r="C33" s="255">
        <f>h26_h28死亡数!AZ34</f>
        <v>0</v>
      </c>
      <c r="D33" s="250">
        <f t="shared" si="16"/>
        <v>0</v>
      </c>
      <c r="E33" s="255">
        <f>h27国調人口!AZ34</f>
        <v>221</v>
      </c>
      <c r="F33" s="249">
        <f t="shared" si="12"/>
        <v>0</v>
      </c>
      <c r="G33" s="249">
        <f t="shared" si="18"/>
        <v>0</v>
      </c>
      <c r="H33" s="250">
        <f t="shared" si="17"/>
        <v>98451.186846731769</v>
      </c>
      <c r="I33" s="250">
        <f t="shared" si="13"/>
        <v>0</v>
      </c>
      <c r="J33" s="251">
        <f t="shared" si="19"/>
        <v>492255.93423365883</v>
      </c>
      <c r="K33" s="251">
        <f t="shared" si="14"/>
        <v>6272151.2000228958</v>
      </c>
      <c r="L33" s="252">
        <f t="shared" si="15"/>
        <v>63.708233500397959</v>
      </c>
      <c r="N33" s="418" t="s">
        <v>1022</v>
      </c>
      <c r="O33" s="237">
        <f>J21*O26</f>
        <v>243081.24706917588</v>
      </c>
      <c r="P33" s="237">
        <f t="shared" ref="P33:P34" si="20">SUM(O33,P34)</f>
        <v>624258.50684327865</v>
      </c>
      <c r="Q33" s="219"/>
    </row>
    <row r="34" spans="1:17">
      <c r="A34" s="245"/>
      <c r="B34" s="245" t="s">
        <v>69</v>
      </c>
      <c r="C34" s="255">
        <f>h26_h28死亡数!AZ35</f>
        <v>1</v>
      </c>
      <c r="D34" s="250">
        <f t="shared" si="16"/>
        <v>0.33333333333333331</v>
      </c>
      <c r="E34" s="255">
        <f>h27国調人口!AZ35</f>
        <v>277</v>
      </c>
      <c r="F34" s="249">
        <f t="shared" si="12"/>
        <v>1.2033694344163657E-3</v>
      </c>
      <c r="G34" s="249">
        <f t="shared" si="18"/>
        <v>5.99880023995201E-3</v>
      </c>
      <c r="H34" s="250">
        <f t="shared" si="17"/>
        <v>98451.186846731769</v>
      </c>
      <c r="I34" s="250">
        <f t="shared" si="13"/>
        <v>590.58900327973242</v>
      </c>
      <c r="J34" s="251">
        <f t="shared" si="19"/>
        <v>490779.46172545955</v>
      </c>
      <c r="K34" s="251">
        <f t="shared" si="14"/>
        <v>5779895.2657892369</v>
      </c>
      <c r="L34" s="252">
        <f t="shared" si="15"/>
        <v>58.708233500397959</v>
      </c>
      <c r="N34" s="418" t="s">
        <v>1023</v>
      </c>
      <c r="O34" s="237">
        <f>SUM(J22:J24)*O27</f>
        <v>381177.25977410277</v>
      </c>
      <c r="P34" s="237">
        <f t="shared" si="20"/>
        <v>381177.25977410277</v>
      </c>
      <c r="Q34" s="219"/>
    </row>
    <row r="35" spans="1:17">
      <c r="A35" s="245"/>
      <c r="B35" s="245" t="s">
        <v>70</v>
      </c>
      <c r="C35" s="255">
        <f>h26_h28死亡数!AZ36</f>
        <v>1</v>
      </c>
      <c r="D35" s="250">
        <f t="shared" si="16"/>
        <v>0.33333333333333331</v>
      </c>
      <c r="E35" s="255">
        <f>h27国調人口!AZ36</f>
        <v>374</v>
      </c>
      <c r="F35" s="249">
        <f t="shared" si="12"/>
        <v>8.9126559714795004E-4</v>
      </c>
      <c r="G35" s="249">
        <f t="shared" si="18"/>
        <v>4.4464206313917292E-3</v>
      </c>
      <c r="H35" s="250">
        <f t="shared" si="17"/>
        <v>97860.597843452037</v>
      </c>
      <c r="I35" s="250">
        <f t="shared" si="13"/>
        <v>435.1293812514632</v>
      </c>
      <c r="J35" s="251">
        <f t="shared" si="19"/>
        <v>488215.16576413153</v>
      </c>
      <c r="K35" s="251">
        <f t="shared" si="14"/>
        <v>5289115.8040637774</v>
      </c>
      <c r="L35" s="252">
        <f t="shared" si="15"/>
        <v>54.04745035918129</v>
      </c>
      <c r="N35" s="219" t="s">
        <v>165</v>
      </c>
      <c r="Q35" s="219"/>
    </row>
    <row r="36" spans="1:17">
      <c r="A36" s="245"/>
      <c r="B36" s="245" t="s">
        <v>71</v>
      </c>
      <c r="C36" s="255">
        <f>h26_h28死亡数!AZ37</f>
        <v>1</v>
      </c>
      <c r="D36" s="250">
        <f t="shared" si="16"/>
        <v>0.33333333333333331</v>
      </c>
      <c r="E36" s="255">
        <f>h27国調人口!AZ37</f>
        <v>368</v>
      </c>
      <c r="F36" s="249">
        <f t="shared" si="12"/>
        <v>9.0579710144927526E-4</v>
      </c>
      <c r="G36" s="249">
        <f t="shared" si="18"/>
        <v>4.5187528242205139E-3</v>
      </c>
      <c r="H36" s="250">
        <f t="shared" si="17"/>
        <v>97425.468462200573</v>
      </c>
      <c r="I36" s="250">
        <f t="shared" si="13"/>
        <v>440.24161076458404</v>
      </c>
      <c r="J36" s="251">
        <f t="shared" si="19"/>
        <v>486026.73828409141</v>
      </c>
      <c r="K36" s="251">
        <f t="shared" si="14"/>
        <v>4800900.6382996459</v>
      </c>
      <c r="L36" s="252">
        <f t="shared" si="15"/>
        <v>49.277675684590768</v>
      </c>
      <c r="N36" s="256" t="s">
        <v>158</v>
      </c>
      <c r="O36" s="237" t="s">
        <v>97</v>
      </c>
      <c r="P36" s="237" t="s">
        <v>98</v>
      </c>
      <c r="Q36" s="219"/>
    </row>
    <row r="37" spans="1:17">
      <c r="A37" s="245"/>
      <c r="B37" s="245" t="s">
        <v>72</v>
      </c>
      <c r="C37" s="255">
        <f>h26_h28死亡数!AZ38</f>
        <v>1</v>
      </c>
      <c r="D37" s="250">
        <f t="shared" si="16"/>
        <v>0.33333333333333331</v>
      </c>
      <c r="E37" s="255">
        <f>h27国調人口!AZ38</f>
        <v>375</v>
      </c>
      <c r="F37" s="249">
        <f t="shared" si="12"/>
        <v>8.8888888888888882E-4</v>
      </c>
      <c r="G37" s="249">
        <f t="shared" si="18"/>
        <v>4.434589800443459E-3</v>
      </c>
      <c r="H37" s="250">
        <f t="shared" si="17"/>
        <v>96985.226851435989</v>
      </c>
      <c r="I37" s="250">
        <f t="shared" si="13"/>
        <v>430.08969778906612</v>
      </c>
      <c r="J37" s="251">
        <f t="shared" si="19"/>
        <v>483850.91001270735</v>
      </c>
      <c r="K37" s="251">
        <f t="shared" si="14"/>
        <v>4314873.9000155544</v>
      </c>
      <c r="L37" s="252">
        <f t="shared" si="15"/>
        <v>44.49001193372645</v>
      </c>
      <c r="N37" s="418" t="s">
        <v>159</v>
      </c>
      <c r="O37" s="237">
        <f>J41*P24</f>
        <v>452884.74226411415</v>
      </c>
      <c r="P37" s="237">
        <f>SUM(O37,P38)</f>
        <v>2134417.1473725871</v>
      </c>
      <c r="Q37" s="219"/>
    </row>
    <row r="38" spans="1:17">
      <c r="A38" s="245"/>
      <c r="B38" s="245" t="s">
        <v>73</v>
      </c>
      <c r="C38" s="255">
        <f>h26_h28死亡数!AZ39</f>
        <v>1</v>
      </c>
      <c r="D38" s="250">
        <f t="shared" si="16"/>
        <v>0.33333333333333331</v>
      </c>
      <c r="E38" s="255">
        <f>h27国調人口!AZ39</f>
        <v>470</v>
      </c>
      <c r="F38" s="249">
        <f t="shared" si="12"/>
        <v>7.0921985815602831E-4</v>
      </c>
      <c r="G38" s="249">
        <f t="shared" si="18"/>
        <v>3.5398230088495575E-3</v>
      </c>
      <c r="H38" s="250">
        <f t="shared" si="17"/>
        <v>96555.137153646923</v>
      </c>
      <c r="I38" s="250">
        <f t="shared" si="13"/>
        <v>341.78809611911129</v>
      </c>
      <c r="J38" s="251">
        <f t="shared" si="19"/>
        <v>481921.21552793687</v>
      </c>
      <c r="K38" s="251">
        <f t="shared" si="14"/>
        <v>3831022.9900028468</v>
      </c>
      <c r="L38" s="252">
        <f t="shared" si="15"/>
        <v>39.677049848798724</v>
      </c>
      <c r="N38" s="418" t="s">
        <v>160</v>
      </c>
      <c r="O38" s="237">
        <f>J42*P25</f>
        <v>435169.36131517781</v>
      </c>
      <c r="P38" s="237">
        <f>SUM(O38,P39)</f>
        <v>1681532.405108473</v>
      </c>
      <c r="Q38" s="219"/>
    </row>
    <row r="39" spans="1:17">
      <c r="A39" s="245"/>
      <c r="B39" s="245" t="s">
        <v>74</v>
      </c>
      <c r="C39" s="255">
        <f>h26_h28死亡数!AZ40</f>
        <v>5</v>
      </c>
      <c r="D39" s="250">
        <f t="shared" si="16"/>
        <v>1.6666666666666667</v>
      </c>
      <c r="E39" s="255">
        <f>h27国調人口!AZ40</f>
        <v>551</v>
      </c>
      <c r="F39" s="249">
        <f t="shared" si="12"/>
        <v>3.0248033877797943E-3</v>
      </c>
      <c r="G39" s="249">
        <f t="shared" si="18"/>
        <v>1.5010507355148604E-2</v>
      </c>
      <c r="H39" s="250">
        <f t="shared" si="17"/>
        <v>96213.349057527812</v>
      </c>
      <c r="I39" s="250">
        <f t="shared" si="13"/>
        <v>1444.2111836914992</v>
      </c>
      <c r="J39" s="251">
        <f t="shared" si="19"/>
        <v>477456.21732841025</v>
      </c>
      <c r="K39" s="251">
        <f t="shared" si="14"/>
        <v>3349101.77447491</v>
      </c>
      <c r="L39" s="252">
        <f t="shared" si="15"/>
        <v>34.809117521440996</v>
      </c>
      <c r="N39" s="418" t="s">
        <v>1022</v>
      </c>
      <c r="O39" s="237">
        <f>J43*P26</f>
        <v>406470.40011800913</v>
      </c>
      <c r="P39" s="237">
        <f t="shared" ref="P39:P40" si="21">SUM(O39,P40)</f>
        <v>1246363.0437932953</v>
      </c>
    </row>
    <row r="40" spans="1:17">
      <c r="A40" s="245"/>
      <c r="B40" s="245" t="s">
        <v>75</v>
      </c>
      <c r="C40" s="255">
        <f>h26_h28死亡数!AZ41</f>
        <v>7</v>
      </c>
      <c r="D40" s="250">
        <f t="shared" si="16"/>
        <v>2.3333333333333335</v>
      </c>
      <c r="E40" s="255">
        <f>h27国調人口!AZ41</f>
        <v>660</v>
      </c>
      <c r="F40" s="249">
        <f t="shared" si="12"/>
        <v>3.5353535353535356E-3</v>
      </c>
      <c r="G40" s="249">
        <f t="shared" si="18"/>
        <v>1.7521902377972468E-2</v>
      </c>
      <c r="H40" s="250">
        <f t="shared" si="17"/>
        <v>94769.137873836313</v>
      </c>
      <c r="I40" s="250">
        <f t="shared" si="13"/>
        <v>1660.5355822699785</v>
      </c>
      <c r="J40" s="251">
        <f t="shared" si="19"/>
        <v>469694.35041350662</v>
      </c>
      <c r="K40" s="251">
        <f t="shared" si="14"/>
        <v>2871645.5571464999</v>
      </c>
      <c r="L40" s="252">
        <f t="shared" si="15"/>
        <v>30.30148444496189</v>
      </c>
      <c r="N40" s="418" t="s">
        <v>1023</v>
      </c>
      <c r="O40" s="237">
        <f>SUM(J44:J46)*P27</f>
        <v>839892.64367528621</v>
      </c>
      <c r="P40" s="237">
        <f t="shared" si="21"/>
        <v>839892.64367528621</v>
      </c>
    </row>
    <row r="41" spans="1:17">
      <c r="A41" s="245"/>
      <c r="B41" s="245" t="s">
        <v>76</v>
      </c>
      <c r="C41" s="255">
        <f>h26_h28死亡数!AZ42</f>
        <v>12</v>
      </c>
      <c r="D41" s="250">
        <f t="shared" si="16"/>
        <v>4</v>
      </c>
      <c r="E41" s="255">
        <f>h27国調人口!AZ42</f>
        <v>652</v>
      </c>
      <c r="F41" s="249">
        <f t="shared" si="12"/>
        <v>6.1349693251533744E-3</v>
      </c>
      <c r="G41" s="249">
        <f t="shared" si="18"/>
        <v>3.0211480362537766E-2</v>
      </c>
      <c r="H41" s="250">
        <f t="shared" si="17"/>
        <v>93108.602291566334</v>
      </c>
      <c r="I41" s="250">
        <f t="shared" si="13"/>
        <v>2812.9487097149977</v>
      </c>
      <c r="J41" s="251">
        <f t="shared" si="19"/>
        <v>458510.63968354417</v>
      </c>
      <c r="K41" s="251">
        <f t="shared" si="14"/>
        <v>2401951.206732993</v>
      </c>
      <c r="L41" s="252">
        <f t="shared" si="15"/>
        <v>25.797307097483504</v>
      </c>
      <c r="N41" s="219" t="s">
        <v>166</v>
      </c>
    </row>
    <row r="42" spans="1:17">
      <c r="A42" s="245"/>
      <c r="B42" s="245" t="s">
        <v>77</v>
      </c>
      <c r="C42" s="255">
        <f>h26_h28死亡数!AZ43</f>
        <v>15</v>
      </c>
      <c r="D42" s="250">
        <f t="shared" si="16"/>
        <v>5</v>
      </c>
      <c r="E42" s="255">
        <f>h27国調人口!AZ43</f>
        <v>555</v>
      </c>
      <c r="F42" s="249">
        <f t="shared" si="12"/>
        <v>9.0090090090090089E-3</v>
      </c>
      <c r="G42" s="249">
        <f t="shared" si="18"/>
        <v>4.4052863436123343E-2</v>
      </c>
      <c r="H42" s="250">
        <f t="shared" si="17"/>
        <v>90295.653581851337</v>
      </c>
      <c r="I42" s="250">
        <f t="shared" si="13"/>
        <v>3977.7820961168036</v>
      </c>
      <c r="J42" s="251">
        <f t="shared" si="19"/>
        <v>441533.81266896467</v>
      </c>
      <c r="K42" s="251">
        <f t="shared" si="14"/>
        <v>1943440.5670494488</v>
      </c>
      <c r="L42" s="252">
        <f t="shared" si="15"/>
        <v>21.52307990425869</v>
      </c>
      <c r="N42" s="420"/>
      <c r="O42" s="256" t="s">
        <v>122</v>
      </c>
      <c r="P42" s="256" t="s">
        <v>123</v>
      </c>
    </row>
    <row r="43" spans="1:17">
      <c r="A43" s="245"/>
      <c r="B43" s="245" t="s">
        <v>78</v>
      </c>
      <c r="C43" s="255">
        <f>h26_h28死亡数!AZ44</f>
        <v>18</v>
      </c>
      <c r="D43" s="250">
        <f t="shared" si="16"/>
        <v>6</v>
      </c>
      <c r="E43" s="255">
        <f>h27国調人口!AZ44</f>
        <v>552</v>
      </c>
      <c r="F43" s="249">
        <f t="shared" si="12"/>
        <v>1.0869565217391304E-2</v>
      </c>
      <c r="G43" s="249">
        <f t="shared" si="18"/>
        <v>5.2910052910052907E-2</v>
      </c>
      <c r="H43" s="250">
        <f t="shared" si="17"/>
        <v>86317.871485734533</v>
      </c>
      <c r="I43" s="250">
        <f t="shared" si="13"/>
        <v>4567.0831473933649</v>
      </c>
      <c r="J43" s="251">
        <f t="shared" si="19"/>
        <v>420171.64956018922</v>
      </c>
      <c r="K43" s="251">
        <f t="shared" si="14"/>
        <v>1501906.7543804841</v>
      </c>
      <c r="L43" s="252">
        <f t="shared" si="15"/>
        <v>17.399719531183056</v>
      </c>
      <c r="N43" s="256" t="s">
        <v>167</v>
      </c>
      <c r="O43" s="257">
        <f>L19</f>
        <v>19.098075451975465</v>
      </c>
      <c r="P43" s="257">
        <f>L41</f>
        <v>25.797307097483504</v>
      </c>
      <c r="Q43" s="222" t="s">
        <v>168</v>
      </c>
    </row>
    <row r="44" spans="1:17">
      <c r="A44" s="245"/>
      <c r="B44" s="245" t="s">
        <v>79</v>
      </c>
      <c r="C44" s="255">
        <f>h26_h28死亡数!AZ45</f>
        <v>48</v>
      </c>
      <c r="D44" s="250">
        <f t="shared" si="16"/>
        <v>16</v>
      </c>
      <c r="E44" s="255">
        <f>h27国調人口!AZ45</f>
        <v>612</v>
      </c>
      <c r="F44" s="249">
        <f t="shared" si="12"/>
        <v>2.6143790849673203E-2</v>
      </c>
      <c r="G44" s="249">
        <f t="shared" si="18"/>
        <v>0.1226993865030675</v>
      </c>
      <c r="H44" s="250">
        <f t="shared" si="17"/>
        <v>81750.788338341168</v>
      </c>
      <c r="I44" s="250">
        <f t="shared" si="13"/>
        <v>10030.771575256585</v>
      </c>
      <c r="J44" s="251">
        <f t="shared" si="19"/>
        <v>383677.01275356434</v>
      </c>
      <c r="K44" s="251">
        <f t="shared" si="14"/>
        <v>1081735.1048202948</v>
      </c>
      <c r="L44" s="252">
        <f t="shared" si="15"/>
        <v>13.232106097170936</v>
      </c>
      <c r="N44" s="256" t="s">
        <v>169</v>
      </c>
      <c r="O44" s="258">
        <f>P31/H19</f>
        <v>15.771195761199394</v>
      </c>
      <c r="P44" s="258">
        <f>P37/H41</f>
        <v>22.923952189602574</v>
      </c>
      <c r="Q44" s="222" t="s">
        <v>170</v>
      </c>
    </row>
    <row r="45" spans="1:17">
      <c r="A45" s="245"/>
      <c r="B45" s="245" t="s">
        <v>80</v>
      </c>
      <c r="C45" s="255">
        <f>h26_h28死亡数!AZ46</f>
        <v>74</v>
      </c>
      <c r="D45" s="250">
        <f t="shared" si="16"/>
        <v>24.666666666666668</v>
      </c>
      <c r="E45" s="255">
        <f>h27国調人口!AZ46</f>
        <v>501</v>
      </c>
      <c r="F45" s="249">
        <f t="shared" si="12"/>
        <v>4.9234863606121095E-2</v>
      </c>
      <c r="G45" s="249">
        <f t="shared" si="18"/>
        <v>0.21919431279620855</v>
      </c>
      <c r="H45" s="250">
        <f t="shared" si="17"/>
        <v>71720.016763084583</v>
      </c>
      <c r="I45" s="250">
        <f t="shared" si="13"/>
        <v>15720.619788116885</v>
      </c>
      <c r="J45" s="251">
        <f t="shared" si="19"/>
        <v>319298.53434513067</v>
      </c>
      <c r="K45" s="251">
        <f t="shared" si="14"/>
        <v>698058.09206673037</v>
      </c>
      <c r="L45" s="252">
        <f t="shared" si="15"/>
        <v>9.7330999569151224</v>
      </c>
      <c r="N45" s="256" t="s">
        <v>171</v>
      </c>
      <c r="O45" s="257">
        <f>O43-O44</f>
        <v>3.3268796907760709</v>
      </c>
      <c r="P45" s="257">
        <f>P43-P44</f>
        <v>2.8733549078809304</v>
      </c>
      <c r="Q45" s="222" t="s">
        <v>172</v>
      </c>
    </row>
    <row r="46" spans="1:17">
      <c r="A46" s="245"/>
      <c r="B46" s="245" t="s">
        <v>100</v>
      </c>
      <c r="C46" s="531">
        <f>h26_h28死亡数!AZ47</f>
        <v>165</v>
      </c>
      <c r="D46" s="234">
        <f t="shared" si="16"/>
        <v>55</v>
      </c>
      <c r="E46" s="255">
        <f>h27国調人口!AZ47</f>
        <v>372</v>
      </c>
      <c r="F46" s="249">
        <f t="shared" si="12"/>
        <v>0.14784946236559141</v>
      </c>
      <c r="G46" s="249">
        <f t="shared" si="18"/>
        <v>0.53974484789008836</v>
      </c>
      <c r="H46" s="250">
        <f t="shared" si="17"/>
        <v>55999.396974967698</v>
      </c>
      <c r="I46" s="250">
        <f t="shared" si="13"/>
        <v>55999.396974967698</v>
      </c>
      <c r="J46" s="251">
        <f>I46/F46</f>
        <v>378759.5577215997</v>
      </c>
      <c r="K46" s="251">
        <f>J46</f>
        <v>378759.5577215997</v>
      </c>
      <c r="L46" s="252">
        <f t="shared" si="15"/>
        <v>6.7636363636363637</v>
      </c>
      <c r="N46" s="256" t="s">
        <v>173</v>
      </c>
      <c r="O46" s="257">
        <f>L5</f>
        <v>80.607421295830648</v>
      </c>
      <c r="P46" s="257">
        <f>L27</f>
        <v>87.628473366128375</v>
      </c>
      <c r="Q46" s="222" t="s">
        <v>174</v>
      </c>
    </row>
    <row r="47" spans="1:17">
      <c r="A47" s="229"/>
      <c r="B47" s="265" t="s">
        <v>101</v>
      </c>
      <c r="C47" s="234">
        <f>SUM(C27:C46)</f>
        <v>351</v>
      </c>
      <c r="D47" s="234">
        <f>SUM(D27:D46)</f>
        <v>117</v>
      </c>
      <c r="E47" s="266">
        <f>SUM(E27:E46)</f>
        <v>7812</v>
      </c>
      <c r="F47" s="267"/>
      <c r="G47" s="267"/>
      <c r="H47" s="266"/>
      <c r="I47" s="265"/>
      <c r="J47" s="268"/>
      <c r="K47" s="268"/>
      <c r="L47" s="269"/>
      <c r="N47" s="256" t="s">
        <v>175</v>
      </c>
      <c r="O47" s="257">
        <f>O46-O45</f>
        <v>77.28054160505458</v>
      </c>
      <c r="P47" s="257">
        <f>P46-P45</f>
        <v>84.755118458247438</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h26_28出生!F48</f>
        <v>108</v>
      </c>
      <c r="D52" s="260">
        <f>h26_28出生!G48</f>
        <v>77</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149</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33" t="s">
        <v>96</v>
      </c>
      <c r="N3" s="418" t="s">
        <v>159</v>
      </c>
      <c r="O3" s="243">
        <f>h27_29自立率1!BX7</f>
        <v>1826</v>
      </c>
      <c r="P3" s="243">
        <f>h27_29自立率1!BY7</f>
        <v>1799</v>
      </c>
      <c r="Q3" s="244">
        <f>SUM(O3:P3)</f>
        <v>3625</v>
      </c>
    </row>
    <row r="4" spans="1:17">
      <c r="A4" s="229"/>
      <c r="B4" s="229"/>
      <c r="C4" s="230" t="s">
        <v>1063</v>
      </c>
      <c r="D4" s="231" t="s">
        <v>1064</v>
      </c>
      <c r="E4" s="232" t="s">
        <v>410</v>
      </c>
      <c r="F4" s="233"/>
      <c r="G4" s="233"/>
      <c r="H4" s="234"/>
      <c r="I4" s="229"/>
      <c r="J4" s="235" t="s">
        <v>97</v>
      </c>
      <c r="K4" s="235" t="s">
        <v>98</v>
      </c>
      <c r="L4" s="236"/>
      <c r="N4" s="418" t="s">
        <v>160</v>
      </c>
      <c r="O4" s="243">
        <f>h27_29自立率1!BX8</f>
        <v>1249</v>
      </c>
      <c r="P4" s="243">
        <f>h27_29自立率1!BY8</f>
        <v>1418</v>
      </c>
      <c r="Q4" s="244">
        <f>SUM(O4:P4)</f>
        <v>2667</v>
      </c>
    </row>
    <row r="5" spans="1:17">
      <c r="A5" s="219" t="s">
        <v>99</v>
      </c>
      <c r="B5" s="219" t="s">
        <v>85</v>
      </c>
      <c r="C5" s="262">
        <f>h26_h28死亡数!AF4</f>
        <v>0</v>
      </c>
      <c r="D5" s="263">
        <f>SUM(C5:C5)/3</f>
        <v>0</v>
      </c>
      <c r="E5" s="264">
        <f>h27国調人口!AF4</f>
        <v>159</v>
      </c>
      <c r="F5" s="221">
        <f t="shared" ref="F5:F24" si="0">D5/E5</f>
        <v>0</v>
      </c>
      <c r="G5" s="261">
        <f>C53</f>
        <v>0</v>
      </c>
      <c r="H5" s="220">
        <v>100000</v>
      </c>
      <c r="I5" s="220">
        <f t="shared" ref="I5:I24" si="1">H5-H6</f>
        <v>0</v>
      </c>
      <c r="J5" s="222">
        <f>H6+I5/2</f>
        <v>100000</v>
      </c>
      <c r="K5" s="222">
        <f t="shared" ref="K5:K23" si="2">J5+K6</f>
        <v>8047397.4651602227</v>
      </c>
      <c r="L5" s="223">
        <f t="shared" ref="L5:L24" si="3">K5/H5</f>
        <v>80.473974651602234</v>
      </c>
      <c r="N5" s="418" t="s">
        <v>1022</v>
      </c>
      <c r="O5" s="243">
        <f>h27_29自立率1!BX9</f>
        <v>1025</v>
      </c>
      <c r="P5" s="243">
        <f>h27_29自立率1!BY9</f>
        <v>1353</v>
      </c>
      <c r="Q5" s="244">
        <f>SUM(O5:P5)</f>
        <v>2378</v>
      </c>
    </row>
    <row r="6" spans="1:17">
      <c r="B6" s="219" t="s">
        <v>86</v>
      </c>
      <c r="C6" s="262">
        <f>h26_h28死亡数!AF5</f>
        <v>0</v>
      </c>
      <c r="D6" s="263">
        <f t="shared" ref="D6:D24" si="4">SUM(C6:C6)/3</f>
        <v>0</v>
      </c>
      <c r="E6" s="264">
        <f>h27国調人口!AF5</f>
        <v>621</v>
      </c>
      <c r="F6" s="221">
        <f t="shared" si="0"/>
        <v>0</v>
      </c>
      <c r="G6" s="221">
        <f>F6*4/(1+2*F6)</f>
        <v>0</v>
      </c>
      <c r="H6" s="220">
        <f t="shared" ref="H6:H24" si="5">(1-G5)*H5</f>
        <v>100000</v>
      </c>
      <c r="I6" s="220">
        <f t="shared" si="1"/>
        <v>0</v>
      </c>
      <c r="J6" s="222">
        <f>(H7+I6/2)*4</f>
        <v>400000</v>
      </c>
      <c r="K6" s="222">
        <f t="shared" si="2"/>
        <v>7947397.4651602227</v>
      </c>
      <c r="L6" s="223">
        <f t="shared" si="3"/>
        <v>79.473974651602234</v>
      </c>
      <c r="N6" s="418" t="s">
        <v>1023</v>
      </c>
      <c r="O6" s="243">
        <f>h27_29自立率1!BX10</f>
        <v>1677</v>
      </c>
      <c r="P6" s="243">
        <f>h27_29自立率1!BY10</f>
        <v>3181</v>
      </c>
      <c r="Q6" s="244">
        <f>SUM(O6:P6)</f>
        <v>4858</v>
      </c>
    </row>
    <row r="7" spans="1:17">
      <c r="B7" s="219" t="s">
        <v>84</v>
      </c>
      <c r="C7" s="262">
        <f>h26_h28死亡数!AF6</f>
        <v>0</v>
      </c>
      <c r="D7" s="263">
        <f t="shared" si="4"/>
        <v>0</v>
      </c>
      <c r="E7" s="264">
        <f>h27国調人口!AF6</f>
        <v>826</v>
      </c>
      <c r="F7" s="221">
        <f t="shared" si="0"/>
        <v>0</v>
      </c>
      <c r="G7" s="221">
        <f t="shared" ref="G7:G24" si="6">F7*5/(1+2.5*F7)</f>
        <v>0</v>
      </c>
      <c r="H7" s="220">
        <f t="shared" si="5"/>
        <v>100000</v>
      </c>
      <c r="I7" s="220">
        <f t="shared" si="1"/>
        <v>0</v>
      </c>
      <c r="J7" s="222">
        <f t="shared" ref="J7:J23" si="7">(H8+I7/2)*5</f>
        <v>500000</v>
      </c>
      <c r="K7" s="222">
        <f t="shared" si="2"/>
        <v>7547397.4651602227</v>
      </c>
      <c r="L7" s="223">
        <f t="shared" si="3"/>
        <v>75.473974651602234</v>
      </c>
      <c r="N7" s="418" t="s">
        <v>62</v>
      </c>
      <c r="O7" s="237">
        <f>SUM(O3:O6)</f>
        <v>5777</v>
      </c>
      <c r="P7" s="237">
        <f t="shared" ref="P7:Q7" si="8">SUM(P3:P6)</f>
        <v>7751</v>
      </c>
      <c r="Q7" s="237">
        <f t="shared" si="8"/>
        <v>13528</v>
      </c>
    </row>
    <row r="8" spans="1:17">
      <c r="B8" s="219" t="s">
        <v>65</v>
      </c>
      <c r="C8" s="262">
        <f>h26_h28死亡数!AF7</f>
        <v>2</v>
      </c>
      <c r="D8" s="263">
        <f t="shared" si="4"/>
        <v>0.66666666666666663</v>
      </c>
      <c r="E8" s="264">
        <f>h27国調人口!AF7</f>
        <v>925</v>
      </c>
      <c r="F8" s="221">
        <f t="shared" si="0"/>
        <v>7.2072072072072073E-4</v>
      </c>
      <c r="G8" s="221">
        <f t="shared" si="6"/>
        <v>3.5971223021582736E-3</v>
      </c>
      <c r="H8" s="220">
        <f t="shared" si="5"/>
        <v>100000</v>
      </c>
      <c r="I8" s="220">
        <f t="shared" si="1"/>
        <v>359.71223021582409</v>
      </c>
      <c r="J8" s="222">
        <f t="shared" si="7"/>
        <v>499100.71942446043</v>
      </c>
      <c r="K8" s="222">
        <f t="shared" si="2"/>
        <v>7047397.4651602227</v>
      </c>
      <c r="L8" s="223">
        <f t="shared" si="3"/>
        <v>70.473974651602234</v>
      </c>
      <c r="N8" s="479" t="s">
        <v>161</v>
      </c>
      <c r="O8" s="479"/>
      <c r="P8" s="479"/>
      <c r="Q8" s="479"/>
    </row>
    <row r="9" spans="1:17">
      <c r="B9" s="219" t="s">
        <v>66</v>
      </c>
      <c r="C9" s="262">
        <f>h26_h28死亡数!AF8</f>
        <v>1</v>
      </c>
      <c r="D9" s="263">
        <f t="shared" si="4"/>
        <v>0.33333333333333331</v>
      </c>
      <c r="E9" s="264">
        <f>h27国調人口!AF8</f>
        <v>945</v>
      </c>
      <c r="F9" s="221">
        <f t="shared" si="0"/>
        <v>3.5273368606701937E-4</v>
      </c>
      <c r="G9" s="221">
        <f t="shared" si="6"/>
        <v>1.7621145374449338E-3</v>
      </c>
      <c r="H9" s="220">
        <f t="shared" si="5"/>
        <v>99640.287769784176</v>
      </c>
      <c r="I9" s="220">
        <f t="shared" si="1"/>
        <v>175.57759959432587</v>
      </c>
      <c r="J9" s="222">
        <f t="shared" si="7"/>
        <v>497762.49484993506</v>
      </c>
      <c r="K9" s="222">
        <f t="shared" si="2"/>
        <v>6548296.7457357626</v>
      </c>
      <c r="L9" s="223">
        <f t="shared" si="3"/>
        <v>65.719368061896816</v>
      </c>
      <c r="N9" s="418" t="s">
        <v>158</v>
      </c>
      <c r="O9" s="237" t="s">
        <v>122</v>
      </c>
      <c r="P9" s="237" t="s">
        <v>123</v>
      </c>
      <c r="Q9" s="237" t="s">
        <v>62</v>
      </c>
    </row>
    <row r="10" spans="1:17">
      <c r="B10" s="219" t="s">
        <v>67</v>
      </c>
      <c r="C10" s="262">
        <f>h26_h28死亡数!AF9</f>
        <v>5</v>
      </c>
      <c r="D10" s="263">
        <f t="shared" si="4"/>
        <v>1.6666666666666667</v>
      </c>
      <c r="E10" s="264">
        <f>h27国調人口!AF9</f>
        <v>785</v>
      </c>
      <c r="F10" s="221">
        <f t="shared" si="0"/>
        <v>2.1231422505307855E-3</v>
      </c>
      <c r="G10" s="221">
        <f t="shared" si="6"/>
        <v>1.0559662090813092E-2</v>
      </c>
      <c r="H10" s="220">
        <f t="shared" si="5"/>
        <v>99464.71017018985</v>
      </c>
      <c r="I10" s="220">
        <f t="shared" si="1"/>
        <v>1050.313729357862</v>
      </c>
      <c r="J10" s="222">
        <f t="shared" si="7"/>
        <v>494697.7665275546</v>
      </c>
      <c r="K10" s="222">
        <f t="shared" si="2"/>
        <v>6050534.2508858275</v>
      </c>
      <c r="L10" s="223">
        <f t="shared" si="3"/>
        <v>60.83096447506874</v>
      </c>
      <c r="N10" s="418" t="s">
        <v>159</v>
      </c>
      <c r="O10" s="243">
        <f>h27_29自立率1!BX21</f>
        <v>41</v>
      </c>
      <c r="P10" s="243">
        <f>h27_29自立率1!BY21</f>
        <v>21</v>
      </c>
      <c r="Q10" s="244">
        <f>SUM(O10:P10)</f>
        <v>62</v>
      </c>
    </row>
    <row r="11" spans="1:17">
      <c r="B11" s="219" t="s">
        <v>68</v>
      </c>
      <c r="C11" s="262">
        <f>h26_h28死亡数!AF10</f>
        <v>2</v>
      </c>
      <c r="D11" s="263">
        <f t="shared" si="4"/>
        <v>0.66666666666666663</v>
      </c>
      <c r="E11" s="264">
        <f>h27国調人口!AF10</f>
        <v>862</v>
      </c>
      <c r="F11" s="221">
        <f t="shared" si="0"/>
        <v>7.7339520494972924E-4</v>
      </c>
      <c r="G11" s="221">
        <f t="shared" si="6"/>
        <v>3.8595137012736392E-3</v>
      </c>
      <c r="H11" s="220">
        <f t="shared" si="5"/>
        <v>98414.396440831988</v>
      </c>
      <c r="I11" s="220">
        <f t="shared" si="1"/>
        <v>379.83171146597306</v>
      </c>
      <c r="J11" s="222">
        <f t="shared" si="7"/>
        <v>491122.40292549494</v>
      </c>
      <c r="K11" s="222">
        <f t="shared" si="2"/>
        <v>5555836.4843582725</v>
      </c>
      <c r="L11" s="223">
        <f t="shared" si="3"/>
        <v>56.453493444920056</v>
      </c>
      <c r="N11" s="418" t="s">
        <v>160</v>
      </c>
      <c r="O11" s="243">
        <f>h27_29自立率1!BX22</f>
        <v>55</v>
      </c>
      <c r="P11" s="243">
        <f>h27_29自立率1!BY22</f>
        <v>27</v>
      </c>
      <c r="Q11" s="244">
        <f>SUM(O11:P11)</f>
        <v>82</v>
      </c>
    </row>
    <row r="12" spans="1:17">
      <c r="B12" s="219" t="s">
        <v>69</v>
      </c>
      <c r="C12" s="262">
        <f>h26_h28死亡数!AF11</f>
        <v>1</v>
      </c>
      <c r="D12" s="263">
        <f t="shared" si="4"/>
        <v>0.33333333333333331</v>
      </c>
      <c r="E12" s="264">
        <f>h27国調人口!AF11</f>
        <v>1011</v>
      </c>
      <c r="F12" s="221">
        <f t="shared" si="0"/>
        <v>3.297065611605671E-4</v>
      </c>
      <c r="G12" s="221">
        <f t="shared" si="6"/>
        <v>1.6471750947125679E-3</v>
      </c>
      <c r="H12" s="220">
        <f t="shared" si="5"/>
        <v>98034.564729366015</v>
      </c>
      <c r="I12" s="220">
        <f t="shared" si="1"/>
        <v>161.48009344319871</v>
      </c>
      <c r="J12" s="222">
        <f t="shared" si="7"/>
        <v>489769.12341322214</v>
      </c>
      <c r="K12" s="222">
        <f t="shared" si="2"/>
        <v>5064714.0814327775</v>
      </c>
      <c r="L12" s="223">
        <f t="shared" si="3"/>
        <v>51.662534488875579</v>
      </c>
      <c r="N12" s="418" t="s">
        <v>1022</v>
      </c>
      <c r="O12" s="243">
        <f>h27_29自立率1!BX23</f>
        <v>249</v>
      </c>
      <c r="P12" s="243">
        <f>h27_29自立率1!BY23</f>
        <v>61</v>
      </c>
      <c r="Q12" s="244">
        <f>SUM(O12:P12)</f>
        <v>310</v>
      </c>
    </row>
    <row r="13" spans="1:17">
      <c r="B13" s="219" t="s">
        <v>70</v>
      </c>
      <c r="C13" s="262">
        <f>h26_h28死亡数!AF12</f>
        <v>4</v>
      </c>
      <c r="D13" s="263">
        <f t="shared" si="4"/>
        <v>1.3333333333333333</v>
      </c>
      <c r="E13" s="264">
        <f>h27国調人口!AF12</f>
        <v>1099</v>
      </c>
      <c r="F13" s="221">
        <f t="shared" si="0"/>
        <v>1.2132241431604489E-3</v>
      </c>
      <c r="G13" s="221">
        <f t="shared" si="6"/>
        <v>6.0477774417901425E-3</v>
      </c>
      <c r="H13" s="220">
        <f t="shared" si="5"/>
        <v>97873.084635922816</v>
      </c>
      <c r="I13" s="220">
        <f t="shared" si="1"/>
        <v>591.91463341955387</v>
      </c>
      <c r="J13" s="222">
        <f t="shared" si="7"/>
        <v>487885.63659606513</v>
      </c>
      <c r="K13" s="222">
        <f t="shared" si="2"/>
        <v>4574944.9580195555</v>
      </c>
      <c r="L13" s="223">
        <f t="shared" si="3"/>
        <v>46.743647398443109</v>
      </c>
      <c r="N13" s="418" t="s">
        <v>1023</v>
      </c>
      <c r="O13" s="243">
        <f>h27_29自立率1!BX24</f>
        <v>609</v>
      </c>
      <c r="P13" s="243">
        <f>h27_29自立率1!BY24</f>
        <v>845</v>
      </c>
      <c r="Q13" s="244">
        <f>SUM(O13:P13)</f>
        <v>1454</v>
      </c>
    </row>
    <row r="14" spans="1:17">
      <c r="B14" s="219" t="s">
        <v>71</v>
      </c>
      <c r="C14" s="262">
        <f>h26_h28死亡数!AF13</f>
        <v>6</v>
      </c>
      <c r="D14" s="263">
        <f t="shared" si="4"/>
        <v>2</v>
      </c>
      <c r="E14" s="264">
        <f>h27国調人口!AF13</f>
        <v>1310</v>
      </c>
      <c r="F14" s="221">
        <f t="shared" si="0"/>
        <v>1.5267175572519084E-3</v>
      </c>
      <c r="G14" s="221">
        <f t="shared" si="6"/>
        <v>7.6045627376425855E-3</v>
      </c>
      <c r="H14" s="220">
        <f t="shared" si="5"/>
        <v>97281.170002503262</v>
      </c>
      <c r="I14" s="220">
        <f t="shared" si="1"/>
        <v>739.7807604753034</v>
      </c>
      <c r="J14" s="222">
        <f t="shared" si="7"/>
        <v>484556.39811132802</v>
      </c>
      <c r="K14" s="222">
        <f t="shared" si="2"/>
        <v>4087059.3214234901</v>
      </c>
      <c r="L14" s="223">
        <f t="shared" si="3"/>
        <v>42.012851215896362</v>
      </c>
      <c r="N14" s="418" t="s">
        <v>62</v>
      </c>
      <c r="O14" s="237">
        <f>SUM(O10:O13)</f>
        <v>954</v>
      </c>
      <c r="P14" s="237">
        <f t="shared" ref="P14:Q14" si="9">SUM(P10:P13)</f>
        <v>954</v>
      </c>
      <c r="Q14" s="237">
        <f t="shared" si="9"/>
        <v>1908</v>
      </c>
    </row>
    <row r="15" spans="1:17">
      <c r="B15" s="219" t="s">
        <v>72</v>
      </c>
      <c r="C15" s="262">
        <f>h26_h28死亡数!AF14</f>
        <v>7</v>
      </c>
      <c r="D15" s="263">
        <f t="shared" si="4"/>
        <v>2.3333333333333335</v>
      </c>
      <c r="E15" s="264">
        <f>h27国調人口!AF14</f>
        <v>1137</v>
      </c>
      <c r="F15" s="221">
        <f t="shared" si="0"/>
        <v>2.0521841102316037E-3</v>
      </c>
      <c r="G15" s="221">
        <f t="shared" si="6"/>
        <v>1.0208546011375236E-2</v>
      </c>
      <c r="H15" s="220">
        <f t="shared" si="5"/>
        <v>96541.389242027959</v>
      </c>
      <c r="I15" s="220">
        <f t="shared" si="1"/>
        <v>985.54721407932811</v>
      </c>
      <c r="J15" s="222">
        <f t="shared" si="7"/>
        <v>480243.07817494147</v>
      </c>
      <c r="K15" s="222">
        <f t="shared" si="2"/>
        <v>3602502.923312162</v>
      </c>
      <c r="L15" s="223">
        <f t="shared" si="3"/>
        <v>37.315631684983693</v>
      </c>
      <c r="N15" s="479" t="s">
        <v>162</v>
      </c>
      <c r="O15" s="479"/>
      <c r="P15" s="479"/>
      <c r="Q15" s="479"/>
    </row>
    <row r="16" spans="1:17">
      <c r="B16" s="219" t="s">
        <v>73</v>
      </c>
      <c r="C16" s="262">
        <f>h26_h28死亡数!AF15</f>
        <v>12</v>
      </c>
      <c r="D16" s="263">
        <f t="shared" si="4"/>
        <v>4</v>
      </c>
      <c r="E16" s="264">
        <f>h27国調人口!AF15</f>
        <v>1225</v>
      </c>
      <c r="F16" s="221">
        <f t="shared" si="0"/>
        <v>3.2653061224489797E-3</v>
      </c>
      <c r="G16" s="221">
        <f t="shared" si="6"/>
        <v>1.6194331983805668E-2</v>
      </c>
      <c r="H16" s="220">
        <f t="shared" si="5"/>
        <v>95555.842027948631</v>
      </c>
      <c r="I16" s="220">
        <f t="shared" si="1"/>
        <v>1547.4630287926993</v>
      </c>
      <c r="J16" s="222">
        <f t="shared" si="7"/>
        <v>473910.55256776139</v>
      </c>
      <c r="K16" s="222">
        <f t="shared" si="2"/>
        <v>3122259.8451372208</v>
      </c>
      <c r="L16" s="223">
        <f t="shared" si="3"/>
        <v>32.674714375119081</v>
      </c>
      <c r="N16" s="418" t="s">
        <v>158</v>
      </c>
      <c r="O16" s="237" t="s">
        <v>122</v>
      </c>
      <c r="P16" s="237" t="s">
        <v>123</v>
      </c>
      <c r="Q16" s="237" t="s">
        <v>62</v>
      </c>
    </row>
    <row r="17" spans="1:17">
      <c r="B17" s="219" t="s">
        <v>74</v>
      </c>
      <c r="C17" s="262">
        <f>h26_h28死亡数!AF16</f>
        <v>22</v>
      </c>
      <c r="D17" s="263">
        <f t="shared" si="4"/>
        <v>7.333333333333333</v>
      </c>
      <c r="E17" s="264">
        <f>h27国調人口!AF16</f>
        <v>1399</v>
      </c>
      <c r="F17" s="221">
        <f t="shared" si="0"/>
        <v>5.2418394091017393E-3</v>
      </c>
      <c r="G17" s="221">
        <f t="shared" si="6"/>
        <v>2.5870178739416747E-2</v>
      </c>
      <c r="H17" s="220">
        <f t="shared" si="5"/>
        <v>94008.378999155932</v>
      </c>
      <c r="I17" s="220">
        <f t="shared" si="1"/>
        <v>2432.0135677109938</v>
      </c>
      <c r="J17" s="222">
        <f t="shared" si="7"/>
        <v>463961.86107650219</v>
      </c>
      <c r="K17" s="222">
        <f t="shared" si="2"/>
        <v>2648349.2925694594</v>
      </c>
      <c r="L17" s="223">
        <f t="shared" si="3"/>
        <v>28.171417492404991</v>
      </c>
      <c r="N17" s="418" t="s">
        <v>159</v>
      </c>
      <c r="O17" s="253">
        <f t="shared" ref="O17:Q20" si="10">O10/O3</f>
        <v>2.2453450164293537E-2</v>
      </c>
      <c r="P17" s="253">
        <f t="shared" si="10"/>
        <v>1.1673151750972763E-2</v>
      </c>
      <c r="Q17" s="253">
        <f t="shared" si="10"/>
        <v>1.710344827586207E-2</v>
      </c>
    </row>
    <row r="18" spans="1:17">
      <c r="B18" s="219" t="s">
        <v>75</v>
      </c>
      <c r="C18" s="262">
        <f>h26_h28死亡数!AF17</f>
        <v>38</v>
      </c>
      <c r="D18" s="263">
        <f t="shared" si="4"/>
        <v>12.666666666666666</v>
      </c>
      <c r="E18" s="264">
        <f>h27国調人口!AF17</f>
        <v>1679</v>
      </c>
      <c r="F18" s="221">
        <f t="shared" si="0"/>
        <v>7.5441731189199914E-3</v>
      </c>
      <c r="G18" s="221">
        <f t="shared" si="6"/>
        <v>3.7022603273577558E-2</v>
      </c>
      <c r="H18" s="220">
        <f t="shared" si="5"/>
        <v>91576.365431444938</v>
      </c>
      <c r="I18" s="220">
        <f t="shared" si="1"/>
        <v>3390.3954466045398</v>
      </c>
      <c r="J18" s="222">
        <f t="shared" si="7"/>
        <v>449405.8385407133</v>
      </c>
      <c r="K18" s="222">
        <f t="shared" si="2"/>
        <v>2184387.4314929573</v>
      </c>
      <c r="L18" s="223">
        <f t="shared" si="3"/>
        <v>23.853178941986002</v>
      </c>
      <c r="N18" s="418" t="s">
        <v>160</v>
      </c>
      <c r="O18" s="253">
        <f t="shared" si="10"/>
        <v>4.4035228182546036E-2</v>
      </c>
      <c r="P18" s="253">
        <f t="shared" si="10"/>
        <v>1.9040902679830749E-2</v>
      </c>
      <c r="Q18" s="253">
        <f t="shared" si="10"/>
        <v>3.0746156730408699E-2</v>
      </c>
    </row>
    <row r="19" spans="1:17">
      <c r="B19" s="219" t="s">
        <v>76</v>
      </c>
      <c r="C19" s="262">
        <f>h26_h28死亡数!AF18</f>
        <v>67</v>
      </c>
      <c r="D19" s="263">
        <f t="shared" si="4"/>
        <v>22.333333333333332</v>
      </c>
      <c r="E19" s="264">
        <f>h27国調人口!AF18</f>
        <v>1826</v>
      </c>
      <c r="F19" s="221">
        <f t="shared" si="0"/>
        <v>1.2230741146403797E-2</v>
      </c>
      <c r="G19" s="221">
        <f t="shared" si="6"/>
        <v>5.9339296785050039E-2</v>
      </c>
      <c r="H19" s="220">
        <f t="shared" si="5"/>
        <v>88185.969984840398</v>
      </c>
      <c r="I19" s="220">
        <f t="shared" si="1"/>
        <v>5232.8934452079557</v>
      </c>
      <c r="J19" s="222">
        <f t="shared" si="7"/>
        <v>427847.61631118204</v>
      </c>
      <c r="K19" s="222">
        <f t="shared" si="2"/>
        <v>1734981.5929522442</v>
      </c>
      <c r="L19" s="223">
        <f t="shared" si="3"/>
        <v>19.674122689249732</v>
      </c>
      <c r="N19" s="418" t="s">
        <v>1022</v>
      </c>
      <c r="O19" s="253">
        <f t="shared" si="10"/>
        <v>0.24292682926829268</v>
      </c>
      <c r="P19" s="253">
        <f t="shared" si="10"/>
        <v>4.5084996304508497E-2</v>
      </c>
      <c r="Q19" s="253">
        <f t="shared" si="10"/>
        <v>0.13036164844407064</v>
      </c>
    </row>
    <row r="20" spans="1:17">
      <c r="B20" s="219" t="s">
        <v>77</v>
      </c>
      <c r="C20" s="262">
        <f>h26_h28死亡数!AF19</f>
        <v>78</v>
      </c>
      <c r="D20" s="263">
        <f t="shared" si="4"/>
        <v>26</v>
      </c>
      <c r="E20" s="264">
        <f>h27国調人口!AF19</f>
        <v>1249</v>
      </c>
      <c r="F20" s="221">
        <f t="shared" si="0"/>
        <v>2.0816653322658127E-2</v>
      </c>
      <c r="G20" s="221">
        <f t="shared" si="6"/>
        <v>9.8934550989345504E-2</v>
      </c>
      <c r="H20" s="220">
        <f t="shared" si="5"/>
        <v>82953.076539632442</v>
      </c>
      <c r="I20" s="220">
        <f t="shared" si="1"/>
        <v>8206.9253806333436</v>
      </c>
      <c r="J20" s="222">
        <f t="shared" si="7"/>
        <v>394248.06924657885</v>
      </c>
      <c r="K20" s="222">
        <f t="shared" si="2"/>
        <v>1307133.9766410622</v>
      </c>
      <c r="L20" s="223">
        <f t="shared" si="3"/>
        <v>15.757510524839347</v>
      </c>
      <c r="N20" s="418" t="s">
        <v>1023</v>
      </c>
      <c r="O20" s="253">
        <f t="shared" si="10"/>
        <v>0.36314847942754919</v>
      </c>
      <c r="P20" s="253">
        <f t="shared" si="10"/>
        <v>0.26563973593209683</v>
      </c>
      <c r="Q20" s="253">
        <f t="shared" si="10"/>
        <v>0.29930012350761631</v>
      </c>
    </row>
    <row r="21" spans="1:17">
      <c r="B21" s="219" t="s">
        <v>78</v>
      </c>
      <c r="C21" s="262">
        <f>h26_h28死亡数!AF20</f>
        <v>103</v>
      </c>
      <c r="D21" s="263">
        <f t="shared" si="4"/>
        <v>34.333333333333336</v>
      </c>
      <c r="E21" s="264">
        <f>h27国調人口!AF20</f>
        <v>1025</v>
      </c>
      <c r="F21" s="221">
        <f t="shared" si="0"/>
        <v>3.3495934959349598E-2</v>
      </c>
      <c r="G21" s="221">
        <f t="shared" si="6"/>
        <v>0.15453863465866469</v>
      </c>
      <c r="H21" s="220">
        <f t="shared" si="5"/>
        <v>74746.151158999099</v>
      </c>
      <c r="I21" s="220">
        <f t="shared" si="1"/>
        <v>11551.168146101889</v>
      </c>
      <c r="J21" s="222">
        <f t="shared" si="7"/>
        <v>344852.83542974084</v>
      </c>
      <c r="K21" s="222">
        <f t="shared" si="2"/>
        <v>912885.90739448345</v>
      </c>
      <c r="L21" s="223">
        <f t="shared" si="3"/>
        <v>12.213149349357183</v>
      </c>
      <c r="N21" s="418" t="s">
        <v>62</v>
      </c>
      <c r="O21" s="253">
        <f>O14/O7</f>
        <v>0.16513761467889909</v>
      </c>
      <c r="P21" s="253">
        <f>P14/P7</f>
        <v>0.12308089278802735</v>
      </c>
      <c r="Q21" s="253">
        <f>Q14/Q7</f>
        <v>0.14104080425783561</v>
      </c>
    </row>
    <row r="22" spans="1:17">
      <c r="B22" s="219" t="s">
        <v>79</v>
      </c>
      <c r="C22" s="262">
        <f>h26_h28死亡数!AF21</f>
        <v>177</v>
      </c>
      <c r="D22" s="263">
        <f t="shared" si="4"/>
        <v>59</v>
      </c>
      <c r="E22" s="264">
        <f>h27国調人口!AF21</f>
        <v>893</v>
      </c>
      <c r="F22" s="221">
        <f t="shared" si="0"/>
        <v>6.6069428891377374E-2</v>
      </c>
      <c r="G22" s="221">
        <f t="shared" si="6"/>
        <v>0.28351753964440168</v>
      </c>
      <c r="H22" s="220">
        <f t="shared" si="5"/>
        <v>63194.98301289721</v>
      </c>
      <c r="I22" s="220">
        <f t="shared" si="1"/>
        <v>17916.886101686374</v>
      </c>
      <c r="J22" s="222">
        <f t="shared" si="7"/>
        <v>271182.6998102701</v>
      </c>
      <c r="K22" s="222">
        <f t="shared" si="2"/>
        <v>568033.07196474262</v>
      </c>
      <c r="L22" s="223">
        <f t="shared" si="3"/>
        <v>8.9885786004375543</v>
      </c>
      <c r="N22" s="479" t="s">
        <v>163</v>
      </c>
      <c r="O22" s="479"/>
      <c r="P22" s="479"/>
      <c r="Q22" s="479"/>
    </row>
    <row r="23" spans="1:17">
      <c r="B23" s="219" t="s">
        <v>80</v>
      </c>
      <c r="C23" s="262">
        <f>h26_h28死亡数!AF22</f>
        <v>184</v>
      </c>
      <c r="D23" s="263">
        <f t="shared" si="4"/>
        <v>61.333333333333336</v>
      </c>
      <c r="E23" s="264">
        <f>h27国調人口!AF22</f>
        <v>584</v>
      </c>
      <c r="F23" s="221">
        <f t="shared" si="0"/>
        <v>0.10502283105022832</v>
      </c>
      <c r="G23" s="221">
        <f t="shared" si="6"/>
        <v>0.41591320072332733</v>
      </c>
      <c r="H23" s="220">
        <f t="shared" si="5"/>
        <v>45278.096911210836</v>
      </c>
      <c r="I23" s="220">
        <f t="shared" si="1"/>
        <v>18831.758209002695</v>
      </c>
      <c r="J23" s="222">
        <f t="shared" si="7"/>
        <v>179311.08903354744</v>
      </c>
      <c r="K23" s="222">
        <f t="shared" si="2"/>
        <v>296850.37215447251</v>
      </c>
      <c r="L23" s="223">
        <f t="shared" si="3"/>
        <v>6.5561583283102278</v>
      </c>
      <c r="N23" s="418" t="s">
        <v>158</v>
      </c>
      <c r="O23" s="237" t="s">
        <v>122</v>
      </c>
      <c r="P23" s="237" t="s">
        <v>123</v>
      </c>
      <c r="Q23" s="237" t="s">
        <v>62</v>
      </c>
    </row>
    <row r="24" spans="1:17">
      <c r="B24" s="219" t="s">
        <v>100</v>
      </c>
      <c r="C24" s="262">
        <f>h26_h28死亡数!AF23</f>
        <v>135</v>
      </c>
      <c r="D24" s="263">
        <f t="shared" si="4"/>
        <v>45</v>
      </c>
      <c r="E24" s="264">
        <f>h27国調人口!AF23</f>
        <v>200</v>
      </c>
      <c r="F24" s="221">
        <f t="shared" si="0"/>
        <v>0.22500000000000001</v>
      </c>
      <c r="G24" s="221">
        <f t="shared" si="6"/>
        <v>0.72</v>
      </c>
      <c r="H24" s="220">
        <f t="shared" si="5"/>
        <v>26446.338702208141</v>
      </c>
      <c r="I24" s="220">
        <f t="shared" si="1"/>
        <v>26446.338702208141</v>
      </c>
      <c r="J24" s="222">
        <f>H24/F24</f>
        <v>117539.28312092507</v>
      </c>
      <c r="K24" s="222">
        <f>J24</f>
        <v>117539.28312092507</v>
      </c>
      <c r="L24" s="223">
        <f t="shared" si="3"/>
        <v>4.4444444444444446</v>
      </c>
      <c r="N24" s="418" t="s">
        <v>159</v>
      </c>
      <c r="O24" s="253">
        <f>1-O17</f>
        <v>0.97754654983570644</v>
      </c>
      <c r="P24" s="253">
        <f>1-P17</f>
        <v>0.98832684824902728</v>
      </c>
      <c r="Q24" s="253">
        <f>1-Q17</f>
        <v>0.98289655172413792</v>
      </c>
    </row>
    <row r="25" spans="1:17">
      <c r="B25" s="265" t="s">
        <v>101</v>
      </c>
      <c r="C25" s="266">
        <f>SUM(C5:C24)</f>
        <v>844</v>
      </c>
      <c r="D25" s="266">
        <f>SUM(D5:D24)</f>
        <v>281.33333333333337</v>
      </c>
      <c r="E25" s="266">
        <f>SUM(E5:E24)</f>
        <v>19760</v>
      </c>
      <c r="F25" s="267"/>
      <c r="G25" s="267"/>
      <c r="H25" s="266"/>
      <c r="I25" s="266"/>
      <c r="J25" s="268"/>
      <c r="K25" s="268"/>
      <c r="L25" s="269"/>
      <c r="N25" s="418" t="s">
        <v>160</v>
      </c>
      <c r="O25" s="253">
        <f t="shared" ref="O25:Q27" si="11">1-O18</f>
        <v>0.95596477181745398</v>
      </c>
      <c r="P25" s="253">
        <f t="shared" si="11"/>
        <v>0.98095909732016928</v>
      </c>
      <c r="Q25" s="253">
        <f t="shared" si="11"/>
        <v>0.9692538432695913</v>
      </c>
    </row>
    <row r="26" spans="1:17">
      <c r="A26" s="265"/>
      <c r="B26" s="265"/>
      <c r="C26" s="226"/>
      <c r="D26" s="226"/>
      <c r="E26" s="266"/>
      <c r="F26" s="267"/>
      <c r="G26" s="267"/>
      <c r="H26" s="266"/>
      <c r="I26" s="266"/>
      <c r="J26" s="268"/>
      <c r="K26" s="268"/>
      <c r="L26" s="269"/>
      <c r="N26" s="418" t="s">
        <v>1022</v>
      </c>
      <c r="O26" s="253">
        <f t="shared" si="11"/>
        <v>0.75707317073170732</v>
      </c>
      <c r="P26" s="253">
        <f t="shared" si="11"/>
        <v>0.95491500369549154</v>
      </c>
      <c r="Q26" s="253">
        <f t="shared" si="11"/>
        <v>0.86963835155592939</v>
      </c>
    </row>
    <row r="27" spans="1:17">
      <c r="A27" s="225" t="s">
        <v>102</v>
      </c>
      <c r="B27" s="225" t="s">
        <v>85</v>
      </c>
      <c r="C27" s="254">
        <f>h26_h28死亡数!AF28</f>
        <v>0</v>
      </c>
      <c r="D27" s="226">
        <f>SUM(C27:C27)/3</f>
        <v>0</v>
      </c>
      <c r="E27" s="254">
        <f>h27国調人口!AF28</f>
        <v>130</v>
      </c>
      <c r="F27" s="227">
        <f t="shared" ref="F27:F46" si="12">D27/E27</f>
        <v>0</v>
      </c>
      <c r="G27" s="227">
        <f>D53</f>
        <v>0</v>
      </c>
      <c r="H27" s="226">
        <v>100000</v>
      </c>
      <c r="I27" s="226">
        <f t="shared" ref="I27:I46" si="13">H27-H28</f>
        <v>0</v>
      </c>
      <c r="J27" s="242">
        <f>H28+I27/2</f>
        <v>100000</v>
      </c>
      <c r="K27" s="242">
        <f t="shared" ref="K27:K45" si="14">J27+K28</f>
        <v>8748996.9388085641</v>
      </c>
      <c r="L27" s="228">
        <f t="shared" ref="L27:L46" si="15">K27/H27</f>
        <v>87.48996938808564</v>
      </c>
      <c r="N27" s="418" t="s">
        <v>1023</v>
      </c>
      <c r="O27" s="253">
        <f t="shared" si="11"/>
        <v>0.63685152057245076</v>
      </c>
      <c r="P27" s="253">
        <f t="shared" si="11"/>
        <v>0.73436026406790322</v>
      </c>
      <c r="Q27" s="253">
        <f t="shared" si="11"/>
        <v>0.70069987649238374</v>
      </c>
    </row>
    <row r="28" spans="1:17">
      <c r="A28" s="245"/>
      <c r="B28" s="245" t="s">
        <v>86</v>
      </c>
      <c r="C28" s="255">
        <f>h26_h28死亡数!AF29</f>
        <v>0</v>
      </c>
      <c r="D28" s="250">
        <f t="shared" ref="D28:D46" si="16">SUM(C28:C28)/3</f>
        <v>0</v>
      </c>
      <c r="E28" s="255">
        <f>h27国調人口!AF29</f>
        <v>628</v>
      </c>
      <c r="F28" s="249">
        <f t="shared" si="12"/>
        <v>0</v>
      </c>
      <c r="G28" s="249">
        <f>F28*4/(1+2*F28)</f>
        <v>0</v>
      </c>
      <c r="H28" s="250">
        <f t="shared" ref="H28:H46" si="17">(1-G27)*H27</f>
        <v>100000</v>
      </c>
      <c r="I28" s="250">
        <f t="shared" si="13"/>
        <v>0</v>
      </c>
      <c r="J28" s="251">
        <f>(H29+I28/2)*4</f>
        <v>400000</v>
      </c>
      <c r="K28" s="251">
        <f t="shared" si="14"/>
        <v>8648996.9388085641</v>
      </c>
      <c r="L28" s="252">
        <f t="shared" si="15"/>
        <v>86.48996938808564</v>
      </c>
      <c r="N28" s="418" t="s">
        <v>62</v>
      </c>
      <c r="O28" s="253">
        <f>1-O21</f>
        <v>0.83486238532110091</v>
      </c>
      <c r="P28" s="253">
        <f>1-P21</f>
        <v>0.87691910721197264</v>
      </c>
      <c r="Q28" s="253">
        <f>1-Q21</f>
        <v>0.85895919574216439</v>
      </c>
    </row>
    <row r="29" spans="1:17">
      <c r="A29" s="245"/>
      <c r="B29" s="245" t="s">
        <v>84</v>
      </c>
      <c r="C29" s="255">
        <f>h26_h28死亡数!AF30</f>
        <v>1</v>
      </c>
      <c r="D29" s="250">
        <f t="shared" si="16"/>
        <v>0.33333333333333331</v>
      </c>
      <c r="E29" s="255">
        <f>h27国調人口!AF30</f>
        <v>768</v>
      </c>
      <c r="F29" s="249">
        <f t="shared" si="12"/>
        <v>4.3402777777777775E-4</v>
      </c>
      <c r="G29" s="249">
        <f t="shared" ref="G29:G46" si="18">F29*5/(1+2.5*F29)</f>
        <v>2.167786689789725E-3</v>
      </c>
      <c r="H29" s="250">
        <f t="shared" si="17"/>
        <v>100000</v>
      </c>
      <c r="I29" s="250">
        <f t="shared" si="13"/>
        <v>216.77866897896456</v>
      </c>
      <c r="J29" s="251">
        <f t="shared" ref="J29:J45" si="19">(H30+I29/2)*5</f>
        <v>499458.05332755262</v>
      </c>
      <c r="K29" s="251">
        <f t="shared" si="14"/>
        <v>8248996.9388085632</v>
      </c>
      <c r="L29" s="252">
        <f t="shared" si="15"/>
        <v>82.489969388085626</v>
      </c>
      <c r="N29" s="219" t="s">
        <v>164</v>
      </c>
    </row>
    <row r="30" spans="1:17">
      <c r="A30" s="245"/>
      <c r="B30" s="245" t="s">
        <v>65</v>
      </c>
      <c r="C30" s="255">
        <f>h26_h28死亡数!AF31</f>
        <v>0</v>
      </c>
      <c r="D30" s="250">
        <f t="shared" si="16"/>
        <v>0</v>
      </c>
      <c r="E30" s="255">
        <f>h27国調人口!AF31</f>
        <v>855</v>
      </c>
      <c r="F30" s="249">
        <f t="shared" si="12"/>
        <v>0</v>
      </c>
      <c r="G30" s="249">
        <f t="shared" si="18"/>
        <v>0</v>
      </c>
      <c r="H30" s="250">
        <f t="shared" si="17"/>
        <v>99783.221331021035</v>
      </c>
      <c r="I30" s="250">
        <f t="shared" si="13"/>
        <v>0</v>
      </c>
      <c r="J30" s="251">
        <f t="shared" si="19"/>
        <v>498916.10665510519</v>
      </c>
      <c r="K30" s="251">
        <f t="shared" si="14"/>
        <v>7749538.8854810102</v>
      </c>
      <c r="L30" s="252">
        <f t="shared" si="15"/>
        <v>77.663747292469907</v>
      </c>
      <c r="N30" s="256" t="s">
        <v>158</v>
      </c>
      <c r="O30" s="237" t="s">
        <v>97</v>
      </c>
      <c r="P30" s="237" t="s">
        <v>98</v>
      </c>
      <c r="Q30" s="219"/>
    </row>
    <row r="31" spans="1:17">
      <c r="A31" s="245"/>
      <c r="B31" s="245" t="s">
        <v>66</v>
      </c>
      <c r="C31" s="255">
        <f>h26_h28死亡数!AF32</f>
        <v>1</v>
      </c>
      <c r="D31" s="250">
        <f t="shared" si="16"/>
        <v>0.33333333333333331</v>
      </c>
      <c r="E31" s="255">
        <f>h27国調人口!AF32</f>
        <v>867</v>
      </c>
      <c r="F31" s="249">
        <f t="shared" si="12"/>
        <v>3.8446751249519411E-4</v>
      </c>
      <c r="G31" s="249">
        <f t="shared" si="18"/>
        <v>1.9204916458613402E-3</v>
      </c>
      <c r="H31" s="250">
        <f t="shared" si="17"/>
        <v>99783.221331021035</v>
      </c>
      <c r="I31" s="250">
        <f t="shared" si="13"/>
        <v>191.63284296335769</v>
      </c>
      <c r="J31" s="251">
        <f t="shared" si="19"/>
        <v>498437.02454769681</v>
      </c>
      <c r="K31" s="251">
        <f t="shared" si="14"/>
        <v>7250622.7788259052</v>
      </c>
      <c r="L31" s="252">
        <f t="shared" si="15"/>
        <v>72.663747292469907</v>
      </c>
      <c r="N31" s="418" t="s">
        <v>159</v>
      </c>
      <c r="O31" s="237">
        <f>J19*O24</f>
        <v>418240.96118042711</v>
      </c>
      <c r="P31" s="237">
        <f>SUM(O31,P32)</f>
        <v>1417959.781908005</v>
      </c>
      <c r="Q31" s="219"/>
    </row>
    <row r="32" spans="1:17">
      <c r="A32" s="245"/>
      <c r="B32" s="245" t="s">
        <v>67</v>
      </c>
      <c r="C32" s="255">
        <f>h26_h28死亡数!AF33</f>
        <v>0</v>
      </c>
      <c r="D32" s="250">
        <f t="shared" si="16"/>
        <v>0</v>
      </c>
      <c r="E32" s="255">
        <f>h27国調人口!AF33</f>
        <v>764</v>
      </c>
      <c r="F32" s="249">
        <f t="shared" si="12"/>
        <v>0</v>
      </c>
      <c r="G32" s="249">
        <f t="shared" si="18"/>
        <v>0</v>
      </c>
      <c r="H32" s="250">
        <f t="shared" si="17"/>
        <v>99591.588488057678</v>
      </c>
      <c r="I32" s="250">
        <f t="shared" si="13"/>
        <v>0</v>
      </c>
      <c r="J32" s="251">
        <f t="shared" si="19"/>
        <v>497957.94244028837</v>
      </c>
      <c r="K32" s="251">
        <f t="shared" si="14"/>
        <v>6752185.7542782081</v>
      </c>
      <c r="L32" s="252">
        <f t="shared" si="15"/>
        <v>67.798755465054995</v>
      </c>
      <c r="N32" s="418" t="s">
        <v>160</v>
      </c>
      <c r="O32" s="237">
        <f>J20*O25</f>
        <v>376887.26555677754</v>
      </c>
      <c r="P32" s="237">
        <f>SUM(O32,P33)</f>
        <v>999718.8207275779</v>
      </c>
      <c r="Q32" s="219"/>
    </row>
    <row r="33" spans="1:17">
      <c r="A33" s="245"/>
      <c r="B33" s="245" t="s">
        <v>68</v>
      </c>
      <c r="C33" s="255">
        <f>h26_h28死亡数!AF34</f>
        <v>3</v>
      </c>
      <c r="D33" s="250">
        <f t="shared" si="16"/>
        <v>1</v>
      </c>
      <c r="E33" s="255">
        <f>h27国調人口!AF34</f>
        <v>907</v>
      </c>
      <c r="F33" s="249">
        <f t="shared" si="12"/>
        <v>1.1025358324145535E-3</v>
      </c>
      <c r="G33" s="249">
        <f t="shared" si="18"/>
        <v>5.4975261132490386E-3</v>
      </c>
      <c r="H33" s="250">
        <f t="shared" si="17"/>
        <v>99591.588488057678</v>
      </c>
      <c r="I33" s="250">
        <f t="shared" si="13"/>
        <v>547.50735837305547</v>
      </c>
      <c r="J33" s="251">
        <f t="shared" si="19"/>
        <v>496589.17404435575</v>
      </c>
      <c r="K33" s="251">
        <f t="shared" si="14"/>
        <v>6254227.81183792</v>
      </c>
      <c r="L33" s="252">
        <f t="shared" si="15"/>
        <v>62.798755465054995</v>
      </c>
      <c r="N33" s="418" t="s">
        <v>1022</v>
      </c>
      <c r="O33" s="237">
        <f>J21*O26</f>
        <v>261078.82955461356</v>
      </c>
      <c r="P33" s="237">
        <f t="shared" ref="P33:P34" si="20">SUM(O33,P34)</f>
        <v>622831.5551708003</v>
      </c>
      <c r="Q33" s="219"/>
    </row>
    <row r="34" spans="1:17">
      <c r="A34" s="245"/>
      <c r="B34" s="245" t="s">
        <v>69</v>
      </c>
      <c r="C34" s="255">
        <f>h26_h28死亡数!AF35</f>
        <v>1</v>
      </c>
      <c r="D34" s="250">
        <f t="shared" si="16"/>
        <v>0.33333333333333331</v>
      </c>
      <c r="E34" s="255">
        <f>h27国調人口!AF35</f>
        <v>1003</v>
      </c>
      <c r="F34" s="249">
        <f t="shared" si="12"/>
        <v>3.3233632436025255E-4</v>
      </c>
      <c r="G34" s="249">
        <f t="shared" si="18"/>
        <v>1.6603021749958492E-3</v>
      </c>
      <c r="H34" s="250">
        <f t="shared" si="17"/>
        <v>99044.081129684622</v>
      </c>
      <c r="I34" s="250">
        <f t="shared" si="13"/>
        <v>164.44310332008172</v>
      </c>
      <c r="J34" s="251">
        <f t="shared" si="19"/>
        <v>494809.29789012292</v>
      </c>
      <c r="K34" s="251">
        <f t="shared" si="14"/>
        <v>5757638.6377935642</v>
      </c>
      <c r="L34" s="252">
        <f t="shared" si="15"/>
        <v>58.132081918703726</v>
      </c>
      <c r="N34" s="418" t="s">
        <v>1023</v>
      </c>
      <c r="O34" s="237">
        <f>SUM(J22:J24)*O27</f>
        <v>361752.72561618668</v>
      </c>
      <c r="P34" s="237">
        <f t="shared" si="20"/>
        <v>361752.72561618668</v>
      </c>
      <c r="Q34" s="219"/>
    </row>
    <row r="35" spans="1:17">
      <c r="A35" s="245"/>
      <c r="B35" s="245" t="s">
        <v>70</v>
      </c>
      <c r="C35" s="255">
        <f>h26_h28死亡数!AF36</f>
        <v>2</v>
      </c>
      <c r="D35" s="250">
        <f t="shared" si="16"/>
        <v>0.66666666666666663</v>
      </c>
      <c r="E35" s="255">
        <f>h27国調人口!AF36</f>
        <v>1127</v>
      </c>
      <c r="F35" s="249">
        <f t="shared" si="12"/>
        <v>5.9154096421177161E-4</v>
      </c>
      <c r="G35" s="249">
        <f t="shared" si="18"/>
        <v>2.9533372711163615E-3</v>
      </c>
      <c r="H35" s="250">
        <f t="shared" si="17"/>
        <v>98879.638026364541</v>
      </c>
      <c r="I35" s="250">
        <f t="shared" si="13"/>
        <v>292.0249203377607</v>
      </c>
      <c r="J35" s="251">
        <f t="shared" si="19"/>
        <v>493668.12783097837</v>
      </c>
      <c r="K35" s="251">
        <f t="shared" si="14"/>
        <v>5262829.3399034413</v>
      </c>
      <c r="L35" s="252">
        <f t="shared" si="15"/>
        <v>53.224601595934232</v>
      </c>
      <c r="N35" s="219" t="s">
        <v>165</v>
      </c>
      <c r="Q35" s="219"/>
    </row>
    <row r="36" spans="1:17">
      <c r="A36" s="245"/>
      <c r="B36" s="245" t="s">
        <v>71</v>
      </c>
      <c r="C36" s="255">
        <f>h26_h28死亡数!AF37</f>
        <v>3</v>
      </c>
      <c r="D36" s="250">
        <f t="shared" si="16"/>
        <v>1</v>
      </c>
      <c r="E36" s="255">
        <f>h27国調人口!AF37</f>
        <v>1265</v>
      </c>
      <c r="F36" s="249">
        <f t="shared" si="12"/>
        <v>7.9051383399209485E-4</v>
      </c>
      <c r="G36" s="249">
        <f t="shared" si="18"/>
        <v>3.9447731755424065E-3</v>
      </c>
      <c r="H36" s="250">
        <f t="shared" si="17"/>
        <v>98587.61310602678</v>
      </c>
      <c r="I36" s="250">
        <f t="shared" si="13"/>
        <v>388.90577162141562</v>
      </c>
      <c r="J36" s="251">
        <f t="shared" si="19"/>
        <v>491965.80110108037</v>
      </c>
      <c r="K36" s="251">
        <f t="shared" si="14"/>
        <v>4769161.2120724628</v>
      </c>
      <c r="L36" s="252">
        <f t="shared" si="15"/>
        <v>48.374852193078588</v>
      </c>
      <c r="N36" s="256" t="s">
        <v>158</v>
      </c>
      <c r="O36" s="237" t="s">
        <v>97</v>
      </c>
      <c r="P36" s="237" t="s">
        <v>98</v>
      </c>
      <c r="Q36" s="219"/>
    </row>
    <row r="37" spans="1:17">
      <c r="A37" s="245"/>
      <c r="B37" s="245" t="s">
        <v>72</v>
      </c>
      <c r="C37" s="255">
        <f>h26_h28死亡数!AF38</f>
        <v>4</v>
      </c>
      <c r="D37" s="250">
        <f t="shared" si="16"/>
        <v>1.3333333333333333</v>
      </c>
      <c r="E37" s="255">
        <f>h27国調人口!AF38</f>
        <v>1219</v>
      </c>
      <c r="F37" s="249">
        <f t="shared" si="12"/>
        <v>1.0937927262783702E-3</v>
      </c>
      <c r="G37" s="249">
        <f t="shared" si="18"/>
        <v>5.4540496318516499E-3</v>
      </c>
      <c r="H37" s="250">
        <f t="shared" si="17"/>
        <v>98198.707334405364</v>
      </c>
      <c r="I37" s="250">
        <f t="shared" si="13"/>
        <v>535.58062358552706</v>
      </c>
      <c r="J37" s="251">
        <f t="shared" si="19"/>
        <v>489654.58511306299</v>
      </c>
      <c r="K37" s="251">
        <f t="shared" si="14"/>
        <v>4277195.4109713826</v>
      </c>
      <c r="L37" s="252">
        <f t="shared" si="15"/>
        <v>43.556534776021479</v>
      </c>
      <c r="N37" s="418" t="s">
        <v>159</v>
      </c>
      <c r="O37" s="237">
        <f>J41*P24</f>
        <v>457916.58597740135</v>
      </c>
      <c r="P37" s="237">
        <f>SUM(O37,P38)</f>
        <v>2047815.8729284881</v>
      </c>
      <c r="Q37" s="219"/>
    </row>
    <row r="38" spans="1:17">
      <c r="A38" s="245"/>
      <c r="B38" s="245" t="s">
        <v>73</v>
      </c>
      <c r="C38" s="255">
        <f>h26_h28死亡数!AF39</f>
        <v>8</v>
      </c>
      <c r="D38" s="250">
        <f t="shared" si="16"/>
        <v>2.6666666666666665</v>
      </c>
      <c r="E38" s="255">
        <f>h27国調人口!AF39</f>
        <v>1349</v>
      </c>
      <c r="F38" s="249">
        <f t="shared" si="12"/>
        <v>1.9767729182110206E-3</v>
      </c>
      <c r="G38" s="249">
        <f t="shared" si="18"/>
        <v>9.8352594049668073E-3</v>
      </c>
      <c r="H38" s="250">
        <f t="shared" si="17"/>
        <v>97663.126710819837</v>
      </c>
      <c r="I38" s="250">
        <f t="shared" si="13"/>
        <v>960.54218550104997</v>
      </c>
      <c r="J38" s="251">
        <f t="shared" si="19"/>
        <v>485914.27809034655</v>
      </c>
      <c r="K38" s="251">
        <f t="shared" si="14"/>
        <v>3787540.8258583201</v>
      </c>
      <c r="L38" s="252">
        <f t="shared" si="15"/>
        <v>38.781687146605648</v>
      </c>
      <c r="N38" s="418" t="s">
        <v>160</v>
      </c>
      <c r="O38" s="237">
        <f>J42*P25</f>
        <v>440947.1703847879</v>
      </c>
      <c r="P38" s="237">
        <f>SUM(O38,P39)</f>
        <v>1589899.2869510867</v>
      </c>
      <c r="Q38" s="219"/>
    </row>
    <row r="39" spans="1:17">
      <c r="A39" s="245"/>
      <c r="B39" s="245" t="s">
        <v>74</v>
      </c>
      <c r="C39" s="255">
        <f>h26_h28死亡数!AF40</f>
        <v>13</v>
      </c>
      <c r="D39" s="250">
        <f t="shared" si="16"/>
        <v>4.333333333333333</v>
      </c>
      <c r="E39" s="255">
        <f>h27国調人口!AF40</f>
        <v>1448</v>
      </c>
      <c r="F39" s="249">
        <f t="shared" si="12"/>
        <v>2.9926335174953957E-3</v>
      </c>
      <c r="G39" s="249">
        <f t="shared" si="18"/>
        <v>1.4852050725465553E-2</v>
      </c>
      <c r="H39" s="250">
        <f t="shared" si="17"/>
        <v>96702.584525318787</v>
      </c>
      <c r="I39" s="250">
        <f t="shared" si="13"/>
        <v>1436.231690653658</v>
      </c>
      <c r="J39" s="251">
        <f t="shared" si="19"/>
        <v>479922.34339995979</v>
      </c>
      <c r="K39" s="251">
        <f t="shared" si="14"/>
        <v>3301626.5477679735</v>
      </c>
      <c r="L39" s="252">
        <f t="shared" si="15"/>
        <v>34.142071424197951</v>
      </c>
      <c r="N39" s="418" t="s">
        <v>1022</v>
      </c>
      <c r="O39" s="237">
        <f>J43*P26</f>
        <v>407611.06260603148</v>
      </c>
      <c r="P39" s="237">
        <f t="shared" ref="P39:P40" si="21">SUM(O39,P40)</f>
        <v>1148952.1165662988</v>
      </c>
    </row>
    <row r="40" spans="1:17">
      <c r="A40" s="245"/>
      <c r="B40" s="245" t="s">
        <v>75</v>
      </c>
      <c r="C40" s="255">
        <f>h26_h28死亡数!AF41</f>
        <v>16</v>
      </c>
      <c r="D40" s="250">
        <f t="shared" si="16"/>
        <v>5.333333333333333</v>
      </c>
      <c r="E40" s="255">
        <f>h27国調人口!AF41</f>
        <v>1649</v>
      </c>
      <c r="F40" s="249">
        <f t="shared" si="12"/>
        <v>3.2342834040832826E-3</v>
      </c>
      <c r="G40" s="249">
        <f t="shared" si="18"/>
        <v>1.6041708441949066E-2</v>
      </c>
      <c r="H40" s="250">
        <f t="shared" si="17"/>
        <v>95266.352834665129</v>
      </c>
      <c r="I40" s="250">
        <f t="shared" si="13"/>
        <v>1528.2350565015513</v>
      </c>
      <c r="J40" s="251">
        <f t="shared" si="19"/>
        <v>472511.17653207178</v>
      </c>
      <c r="K40" s="251">
        <f t="shared" si="14"/>
        <v>2821704.2043680139</v>
      </c>
      <c r="L40" s="252">
        <f t="shared" si="15"/>
        <v>29.619106016004256</v>
      </c>
      <c r="N40" s="418" t="s">
        <v>1023</v>
      </c>
      <c r="O40" s="237">
        <f>SUM(J44:J46)*P27</f>
        <v>741341.05396026734</v>
      </c>
      <c r="P40" s="237">
        <f t="shared" si="21"/>
        <v>741341.05396026734</v>
      </c>
    </row>
    <row r="41" spans="1:17">
      <c r="A41" s="245"/>
      <c r="B41" s="245" t="s">
        <v>76</v>
      </c>
      <c r="C41" s="255">
        <f>h26_h28死亡数!AF42</f>
        <v>25</v>
      </c>
      <c r="D41" s="250">
        <f t="shared" si="16"/>
        <v>8.3333333333333339</v>
      </c>
      <c r="E41" s="255">
        <f>h27国調人口!AF42</f>
        <v>1799</v>
      </c>
      <c r="F41" s="249">
        <f t="shared" si="12"/>
        <v>4.6322030757828423E-3</v>
      </c>
      <c r="G41" s="249">
        <f t="shared" si="18"/>
        <v>2.2895869585126846E-2</v>
      </c>
      <c r="H41" s="250">
        <f t="shared" si="17"/>
        <v>93738.117778163578</v>
      </c>
      <c r="I41" s="250">
        <f t="shared" si="13"/>
        <v>2146.215719804095</v>
      </c>
      <c r="J41" s="251">
        <f t="shared" si="19"/>
        <v>463325.04959130764</v>
      </c>
      <c r="K41" s="251">
        <f t="shared" si="14"/>
        <v>2349193.0278359419</v>
      </c>
      <c r="L41" s="252">
        <f t="shared" si="15"/>
        <v>25.061235317263748</v>
      </c>
      <c r="N41" s="219" t="s">
        <v>166</v>
      </c>
    </row>
    <row r="42" spans="1:17">
      <c r="A42" s="245"/>
      <c r="B42" s="245" t="s">
        <v>77</v>
      </c>
      <c r="C42" s="255">
        <f>h26_h28死亡数!AF43</f>
        <v>32</v>
      </c>
      <c r="D42" s="250">
        <f t="shared" si="16"/>
        <v>10.666666666666666</v>
      </c>
      <c r="E42" s="255">
        <f>h27国調人口!AF43</f>
        <v>1418</v>
      </c>
      <c r="F42" s="249">
        <f t="shared" si="12"/>
        <v>7.5223319228960974E-3</v>
      </c>
      <c r="G42" s="249">
        <f t="shared" si="18"/>
        <v>3.6917397323488692E-2</v>
      </c>
      <c r="H42" s="250">
        <f t="shared" si="17"/>
        <v>91591.902058359483</v>
      </c>
      <c r="I42" s="250">
        <f t="shared" si="13"/>
        <v>3381.3346399025177</v>
      </c>
      <c r="J42" s="251">
        <f t="shared" si="19"/>
        <v>449506.17369204113</v>
      </c>
      <c r="K42" s="251">
        <f t="shared" si="14"/>
        <v>1885867.9782446343</v>
      </c>
      <c r="L42" s="252">
        <f t="shared" si="15"/>
        <v>20.58989862491357</v>
      </c>
      <c r="N42" s="420"/>
      <c r="O42" s="256" t="s">
        <v>122</v>
      </c>
      <c r="P42" s="256" t="s">
        <v>123</v>
      </c>
    </row>
    <row r="43" spans="1:17">
      <c r="A43" s="245"/>
      <c r="B43" s="245" t="s">
        <v>78</v>
      </c>
      <c r="C43" s="255">
        <f>h26_h28死亡数!AF44</f>
        <v>54</v>
      </c>
      <c r="D43" s="250">
        <f t="shared" si="16"/>
        <v>18</v>
      </c>
      <c r="E43" s="255">
        <f>h27国調人口!AF44</f>
        <v>1353</v>
      </c>
      <c r="F43" s="249">
        <f t="shared" si="12"/>
        <v>1.3303769401330377E-2</v>
      </c>
      <c r="G43" s="249">
        <f t="shared" si="18"/>
        <v>6.4377682403433473E-2</v>
      </c>
      <c r="H43" s="250">
        <f t="shared" si="17"/>
        <v>88210.567418456965</v>
      </c>
      <c r="I43" s="250">
        <f t="shared" si="13"/>
        <v>5678.7918938920775</v>
      </c>
      <c r="J43" s="251">
        <f t="shared" si="19"/>
        <v>426855.8573575546</v>
      </c>
      <c r="K43" s="251">
        <f t="shared" si="14"/>
        <v>1436361.8045525933</v>
      </c>
      <c r="L43" s="252">
        <f t="shared" si="15"/>
        <v>16.283330292375521</v>
      </c>
      <c r="N43" s="256" t="s">
        <v>167</v>
      </c>
      <c r="O43" s="257">
        <f>L19</f>
        <v>19.674122689249732</v>
      </c>
      <c r="P43" s="257">
        <f>L41</f>
        <v>25.061235317263748</v>
      </c>
      <c r="Q43" s="222" t="s">
        <v>168</v>
      </c>
    </row>
    <row r="44" spans="1:17">
      <c r="A44" s="245"/>
      <c r="B44" s="245" t="s">
        <v>79</v>
      </c>
      <c r="C44" s="255">
        <f>h26_h28死亡数!AF45</f>
        <v>122</v>
      </c>
      <c r="D44" s="250">
        <f t="shared" si="16"/>
        <v>40.666666666666664</v>
      </c>
      <c r="E44" s="255">
        <f>h27国調人口!AF45</f>
        <v>1333</v>
      </c>
      <c r="F44" s="249">
        <f t="shared" si="12"/>
        <v>3.0507626906726679E-2</v>
      </c>
      <c r="G44" s="249">
        <f t="shared" si="18"/>
        <v>0.14172862453531598</v>
      </c>
      <c r="H44" s="250">
        <f t="shared" si="17"/>
        <v>82531.775524564888</v>
      </c>
      <c r="I44" s="250">
        <f t="shared" si="13"/>
        <v>11697.115025554041</v>
      </c>
      <c r="J44" s="251">
        <f t="shared" si="19"/>
        <v>383416.0900589393</v>
      </c>
      <c r="K44" s="251">
        <f t="shared" si="14"/>
        <v>1009505.9471950387</v>
      </c>
      <c r="L44" s="252">
        <f t="shared" si="15"/>
        <v>12.231724578548146</v>
      </c>
      <c r="N44" s="256" t="s">
        <v>169</v>
      </c>
      <c r="O44" s="258">
        <f>P31/H19</f>
        <v>16.079199243958641</v>
      </c>
      <c r="P44" s="258">
        <f>P37/H41</f>
        <v>21.846138171610797</v>
      </c>
      <c r="Q44" s="222" t="s">
        <v>170</v>
      </c>
    </row>
    <row r="45" spans="1:17">
      <c r="A45" s="245"/>
      <c r="B45" s="245" t="s">
        <v>80</v>
      </c>
      <c r="C45" s="255">
        <f>h26_h28死亡数!AF46</f>
        <v>215</v>
      </c>
      <c r="D45" s="250">
        <f t="shared" si="16"/>
        <v>71.666666666666671</v>
      </c>
      <c r="E45" s="255">
        <f>h27国調人口!AF46</f>
        <v>1084</v>
      </c>
      <c r="F45" s="249">
        <f t="shared" si="12"/>
        <v>6.6113161131611323E-2</v>
      </c>
      <c r="G45" s="249">
        <f t="shared" si="18"/>
        <v>0.28367858556537801</v>
      </c>
      <c r="H45" s="250">
        <f t="shared" si="17"/>
        <v>70834.660499010846</v>
      </c>
      <c r="I45" s="250">
        <f t="shared" si="13"/>
        <v>20094.276299363155</v>
      </c>
      <c r="J45" s="251">
        <f t="shared" si="19"/>
        <v>303937.61174664635</v>
      </c>
      <c r="K45" s="251">
        <f t="shared" si="14"/>
        <v>626089.85713609937</v>
      </c>
      <c r="L45" s="252">
        <f t="shared" si="15"/>
        <v>8.8387500233002783</v>
      </c>
      <c r="N45" s="256" t="s">
        <v>171</v>
      </c>
      <c r="O45" s="257">
        <f>O43-O44</f>
        <v>3.5949234452910908</v>
      </c>
      <c r="P45" s="257">
        <f>P43-P44</f>
        <v>3.2150971456529511</v>
      </c>
      <c r="Q45" s="222" t="s">
        <v>172</v>
      </c>
    </row>
    <row r="46" spans="1:17">
      <c r="A46" s="245"/>
      <c r="B46" s="245" t="s">
        <v>100</v>
      </c>
      <c r="C46" s="531">
        <f>h26_h28死亡数!AF47</f>
        <v>361</v>
      </c>
      <c r="D46" s="234">
        <f t="shared" si="16"/>
        <v>120.33333333333333</v>
      </c>
      <c r="E46" s="255">
        <f>h27国調人口!AF47</f>
        <v>764</v>
      </c>
      <c r="F46" s="249">
        <f t="shared" si="12"/>
        <v>0.1575043630017452</v>
      </c>
      <c r="G46" s="249">
        <f t="shared" si="18"/>
        <v>0.56503365158866792</v>
      </c>
      <c r="H46" s="250">
        <f t="shared" si="17"/>
        <v>50740.384199647691</v>
      </c>
      <c r="I46" s="250">
        <f t="shared" si="13"/>
        <v>50740.384199647691</v>
      </c>
      <c r="J46" s="251">
        <f>I46/F46</f>
        <v>322152.24538945296</v>
      </c>
      <c r="K46" s="251">
        <f>J46</f>
        <v>322152.24538945296</v>
      </c>
      <c r="L46" s="252">
        <f t="shared" si="15"/>
        <v>6.3490304709141281</v>
      </c>
      <c r="N46" s="256" t="s">
        <v>173</v>
      </c>
      <c r="O46" s="257">
        <f>L5</f>
        <v>80.473974651602234</v>
      </c>
      <c r="P46" s="257">
        <f>L27</f>
        <v>87.48996938808564</v>
      </c>
      <c r="Q46" s="222" t="s">
        <v>174</v>
      </c>
    </row>
    <row r="47" spans="1:17">
      <c r="A47" s="229"/>
      <c r="B47" s="265" t="s">
        <v>101</v>
      </c>
      <c r="C47" s="234">
        <f>SUM(C27:C46)</f>
        <v>861</v>
      </c>
      <c r="D47" s="234">
        <f>SUM(D27:D46)</f>
        <v>287</v>
      </c>
      <c r="E47" s="266">
        <f>SUM(E27:E46)</f>
        <v>21730</v>
      </c>
      <c r="F47" s="267"/>
      <c r="G47" s="267"/>
      <c r="H47" s="266"/>
      <c r="I47" s="265"/>
      <c r="J47" s="268"/>
      <c r="K47" s="268"/>
      <c r="L47" s="269"/>
      <c r="N47" s="256" t="s">
        <v>175</v>
      </c>
      <c r="O47" s="257">
        <f>O46-O45</f>
        <v>76.879051206311146</v>
      </c>
      <c r="P47" s="257">
        <f>P46-P45</f>
        <v>84.274872242432693</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h26_28出生!F49</f>
        <v>467</v>
      </c>
      <c r="D52" s="260">
        <f>h26_28出生!G49</f>
        <v>431</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150</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h27_29自立率1!BZ7</f>
        <v>2732</v>
      </c>
      <c r="P3" s="243">
        <f>h27_29自立率1!CA7</f>
        <v>2766</v>
      </c>
      <c r="Q3" s="244">
        <f>SUM(O3:P3)</f>
        <v>5498</v>
      </c>
    </row>
    <row r="4" spans="1:17">
      <c r="A4" s="229"/>
      <c r="B4" s="229"/>
      <c r="C4" s="230" t="s">
        <v>1063</v>
      </c>
      <c r="D4" s="231" t="s">
        <v>1064</v>
      </c>
      <c r="E4" s="232" t="s">
        <v>410</v>
      </c>
      <c r="F4" s="233"/>
      <c r="G4" s="233"/>
      <c r="H4" s="234"/>
      <c r="I4" s="229"/>
      <c r="J4" s="235" t="s">
        <v>97</v>
      </c>
      <c r="K4" s="235" t="s">
        <v>98</v>
      </c>
      <c r="L4" s="588"/>
      <c r="N4" s="418" t="s">
        <v>160</v>
      </c>
      <c r="O4" s="243">
        <f>h27_29自立率1!BZ8</f>
        <v>2030</v>
      </c>
      <c r="P4" s="243">
        <f>h27_29自立率1!CA8</f>
        <v>2254</v>
      </c>
      <c r="Q4" s="244">
        <f>SUM(O4:P4)</f>
        <v>4284</v>
      </c>
    </row>
    <row r="5" spans="1:17">
      <c r="A5" s="219" t="s">
        <v>99</v>
      </c>
      <c r="B5" s="219" t="s">
        <v>85</v>
      </c>
      <c r="C5" s="262">
        <f>h26_h28死亡数!AH4</f>
        <v>2</v>
      </c>
      <c r="D5" s="263">
        <f>SUM(C5:C5)/3</f>
        <v>0.66666666666666663</v>
      </c>
      <c r="E5" s="264">
        <f>h27国調人口!AH4</f>
        <v>206</v>
      </c>
      <c r="F5" s="221">
        <f t="shared" ref="F5:F24" si="0">D5/E5</f>
        <v>3.2362459546925564E-3</v>
      </c>
      <c r="G5" s="261">
        <f>C53</f>
        <v>1.6666666666666666E-2</v>
      </c>
      <c r="H5" s="220">
        <v>100000</v>
      </c>
      <c r="I5" s="220">
        <f t="shared" ref="I5:I24" si="1">H5-H6</f>
        <v>1666.6666666666715</v>
      </c>
      <c r="J5" s="222">
        <f>H6+I5/2</f>
        <v>99166.666666666657</v>
      </c>
      <c r="K5" s="222">
        <f t="shared" ref="K5:K23" si="2">J5+K6</f>
        <v>7955660.1439734297</v>
      </c>
      <c r="L5" s="589">
        <f t="shared" ref="L5:L24" si="3">K5/H5</f>
        <v>79.556601439734294</v>
      </c>
      <c r="N5" s="418" t="s">
        <v>1022</v>
      </c>
      <c r="O5" s="243">
        <f>h27_29自立率1!BZ9</f>
        <v>1591</v>
      </c>
      <c r="P5" s="243">
        <f>h27_29自立率1!CA9</f>
        <v>1980</v>
      </c>
      <c r="Q5" s="244">
        <f>SUM(O5:P5)</f>
        <v>3571</v>
      </c>
    </row>
    <row r="6" spans="1:17">
      <c r="B6" s="219" t="s">
        <v>86</v>
      </c>
      <c r="C6" s="262">
        <f>h26_h28死亡数!AH5</f>
        <v>1</v>
      </c>
      <c r="D6" s="263">
        <f t="shared" ref="D6:D24" si="4">SUM(C6:C6)/3</f>
        <v>0.33333333333333331</v>
      </c>
      <c r="E6" s="264">
        <f>h27国調人口!AH5</f>
        <v>1067</v>
      </c>
      <c r="F6" s="221">
        <f t="shared" si="0"/>
        <v>3.1240237425804435E-4</v>
      </c>
      <c r="G6" s="221">
        <f>F6*4/(1+2*F6)</f>
        <v>1.248829222603809E-3</v>
      </c>
      <c r="H6" s="220">
        <f t="shared" ref="H6:H24" si="5">(1-G5)*H5</f>
        <v>98333.333333333328</v>
      </c>
      <c r="I6" s="220">
        <f t="shared" si="1"/>
        <v>122.8015402227029</v>
      </c>
      <c r="J6" s="222">
        <f>(H7+I6/2)*4</f>
        <v>393087.73025288794</v>
      </c>
      <c r="K6" s="222">
        <f t="shared" si="2"/>
        <v>7856493.4773067627</v>
      </c>
      <c r="L6" s="589">
        <f t="shared" si="3"/>
        <v>79.89654383701793</v>
      </c>
      <c r="N6" s="418" t="s">
        <v>1023</v>
      </c>
      <c r="O6" s="243">
        <f>h27_29自立率1!BZ10</f>
        <v>2598</v>
      </c>
      <c r="P6" s="243">
        <f>h27_29自立率1!CA10</f>
        <v>4974</v>
      </c>
      <c r="Q6" s="244">
        <f>SUM(O6:P6)</f>
        <v>7572</v>
      </c>
    </row>
    <row r="7" spans="1:17">
      <c r="B7" s="219" t="s">
        <v>84</v>
      </c>
      <c r="C7" s="262">
        <f>h26_h28死亡数!AH6</f>
        <v>1</v>
      </c>
      <c r="D7" s="263">
        <f t="shared" si="4"/>
        <v>0.33333333333333331</v>
      </c>
      <c r="E7" s="264">
        <f>h27国調人口!AH6</f>
        <v>1355</v>
      </c>
      <c r="F7" s="221">
        <f t="shared" si="0"/>
        <v>2.4600246002460022E-4</v>
      </c>
      <c r="G7" s="221">
        <f t="shared" ref="G7:G24" si="6">F7*5/(1+2.5*F7)</f>
        <v>1.2292562999385369E-3</v>
      </c>
      <c r="H7" s="220">
        <f t="shared" si="5"/>
        <v>98210.531793110626</v>
      </c>
      <c r="I7" s="220">
        <f t="shared" si="1"/>
        <v>120.72591492699576</v>
      </c>
      <c r="J7" s="222">
        <f t="shared" ref="J7:J23" si="7">(H8+I7/2)*5</f>
        <v>490750.84417823562</v>
      </c>
      <c r="K7" s="222">
        <f t="shared" si="2"/>
        <v>7463405.7470538747</v>
      </c>
      <c r="L7" s="589">
        <f t="shared" si="3"/>
        <v>75.993944954663462</v>
      </c>
      <c r="N7" s="418" t="s">
        <v>62</v>
      </c>
      <c r="O7" s="237">
        <f>SUM(O3:O6)</f>
        <v>8951</v>
      </c>
      <c r="P7" s="237">
        <f>SUM(P3:P6)</f>
        <v>11974</v>
      </c>
      <c r="Q7" s="237">
        <f>SUM(Q3:Q6)</f>
        <v>20925</v>
      </c>
    </row>
    <row r="8" spans="1:17">
      <c r="B8" s="219" t="s">
        <v>65</v>
      </c>
      <c r="C8" s="262">
        <f>h26_h28死亡数!AH7</f>
        <v>0</v>
      </c>
      <c r="D8" s="263">
        <f t="shared" si="4"/>
        <v>0</v>
      </c>
      <c r="E8" s="264">
        <f>h27国調人口!AH7</f>
        <v>1641</v>
      </c>
      <c r="F8" s="221">
        <f t="shared" si="0"/>
        <v>0</v>
      </c>
      <c r="G8" s="221">
        <f t="shared" si="6"/>
        <v>0</v>
      </c>
      <c r="H8" s="220">
        <f t="shared" si="5"/>
        <v>98089.80587818363</v>
      </c>
      <c r="I8" s="220">
        <f t="shared" si="1"/>
        <v>0</v>
      </c>
      <c r="J8" s="222">
        <f t="shared" si="7"/>
        <v>490449.02939091815</v>
      </c>
      <c r="K8" s="222">
        <f t="shared" si="2"/>
        <v>6972654.9028756395</v>
      </c>
      <c r="L8" s="589">
        <f t="shared" si="3"/>
        <v>71.084399040761511</v>
      </c>
      <c r="N8" s="479" t="s">
        <v>161</v>
      </c>
      <c r="O8" s="479"/>
      <c r="P8" s="479"/>
      <c r="Q8" s="479"/>
    </row>
    <row r="9" spans="1:17">
      <c r="B9" s="219" t="s">
        <v>66</v>
      </c>
      <c r="C9" s="262">
        <f>h26_h28死亡数!AH8</f>
        <v>2</v>
      </c>
      <c r="D9" s="263">
        <f t="shared" si="4"/>
        <v>0.66666666666666663</v>
      </c>
      <c r="E9" s="264">
        <f>h27国調人口!AH8</f>
        <v>1464</v>
      </c>
      <c r="F9" s="221">
        <f t="shared" si="0"/>
        <v>4.5537340619307832E-4</v>
      </c>
      <c r="G9" s="221">
        <f t="shared" si="6"/>
        <v>2.2742779167614284E-3</v>
      </c>
      <c r="H9" s="220">
        <f t="shared" si="5"/>
        <v>98089.80587818363</v>
      </c>
      <c r="I9" s="220">
        <f t="shared" si="1"/>
        <v>223.08347936815699</v>
      </c>
      <c r="J9" s="222">
        <f t="shared" si="7"/>
        <v>489891.32069249777</v>
      </c>
      <c r="K9" s="222">
        <f t="shared" si="2"/>
        <v>6482205.8734847214</v>
      </c>
      <c r="L9" s="589">
        <f t="shared" si="3"/>
        <v>66.084399040761511</v>
      </c>
      <c r="N9" s="418" t="s">
        <v>158</v>
      </c>
      <c r="O9" s="237" t="s">
        <v>122</v>
      </c>
      <c r="P9" s="237" t="s">
        <v>123</v>
      </c>
      <c r="Q9" s="237" t="s">
        <v>62</v>
      </c>
    </row>
    <row r="10" spans="1:17">
      <c r="B10" s="219" t="s">
        <v>67</v>
      </c>
      <c r="C10" s="262">
        <f>h26_h28死亡数!AH9</f>
        <v>2</v>
      </c>
      <c r="D10" s="263">
        <f t="shared" si="4"/>
        <v>0.66666666666666663</v>
      </c>
      <c r="E10" s="264">
        <f>h27国調人口!AH9</f>
        <v>1091</v>
      </c>
      <c r="F10" s="221">
        <f t="shared" si="0"/>
        <v>6.1106018942865871E-4</v>
      </c>
      <c r="G10" s="221">
        <f t="shared" si="6"/>
        <v>3.0506406345332518E-3</v>
      </c>
      <c r="H10" s="220">
        <f t="shared" si="5"/>
        <v>97866.722398815473</v>
      </c>
      <c r="I10" s="220">
        <f t="shared" si="1"/>
        <v>298.55620011840074</v>
      </c>
      <c r="J10" s="222">
        <f t="shared" si="7"/>
        <v>488587.22149378143</v>
      </c>
      <c r="K10" s="222">
        <f t="shared" si="2"/>
        <v>5992314.5527922232</v>
      </c>
      <c r="L10" s="589">
        <f t="shared" si="3"/>
        <v>61.229337265153482</v>
      </c>
      <c r="N10" s="418" t="s">
        <v>159</v>
      </c>
      <c r="O10" s="243">
        <f>h27_29自立率1!BZ21</f>
        <v>46</v>
      </c>
      <c r="P10" s="243">
        <f>h27_29自立率1!CA21</f>
        <v>36</v>
      </c>
      <c r="Q10" s="244">
        <f>SUM(O10:P10)</f>
        <v>82</v>
      </c>
    </row>
    <row r="11" spans="1:17">
      <c r="B11" s="219" t="s">
        <v>68</v>
      </c>
      <c r="C11" s="262">
        <f>h26_h28死亡数!AH10</f>
        <v>3</v>
      </c>
      <c r="D11" s="263">
        <f t="shared" si="4"/>
        <v>1</v>
      </c>
      <c r="E11" s="264">
        <f>h27国調人口!AH10</f>
        <v>1432</v>
      </c>
      <c r="F11" s="221">
        <f t="shared" si="0"/>
        <v>6.9832402234636874E-4</v>
      </c>
      <c r="G11" s="221">
        <f t="shared" si="6"/>
        <v>3.4855350296270483E-3</v>
      </c>
      <c r="H11" s="220">
        <f t="shared" si="5"/>
        <v>97568.166198697072</v>
      </c>
      <c r="I11" s="220">
        <f t="shared" si="1"/>
        <v>340.07726106203336</v>
      </c>
      <c r="J11" s="222">
        <f t="shared" si="7"/>
        <v>486990.63784083031</v>
      </c>
      <c r="K11" s="222">
        <f t="shared" si="2"/>
        <v>5503727.3312984416</v>
      </c>
      <c r="L11" s="589">
        <f t="shared" si="3"/>
        <v>56.409047599502166</v>
      </c>
      <c r="N11" s="418" t="s">
        <v>160</v>
      </c>
      <c r="O11" s="243">
        <f>h27_29自立率1!BZ22</f>
        <v>73</v>
      </c>
      <c r="P11" s="243">
        <f>h27_29自立率1!CA22</f>
        <v>57</v>
      </c>
      <c r="Q11" s="244">
        <f>SUM(O11:P11)</f>
        <v>130</v>
      </c>
    </row>
    <row r="12" spans="1:17">
      <c r="B12" s="219" t="s">
        <v>69</v>
      </c>
      <c r="C12" s="262">
        <f>h26_h28死亡数!AH11</f>
        <v>3</v>
      </c>
      <c r="D12" s="263">
        <f t="shared" si="4"/>
        <v>1</v>
      </c>
      <c r="E12" s="264">
        <f>h27国調人口!AH11</f>
        <v>1580</v>
      </c>
      <c r="F12" s="221">
        <f t="shared" si="0"/>
        <v>6.329113924050633E-4</v>
      </c>
      <c r="G12" s="221">
        <f t="shared" si="6"/>
        <v>3.1595576619273301E-3</v>
      </c>
      <c r="H12" s="220">
        <f t="shared" si="5"/>
        <v>97228.088937635039</v>
      </c>
      <c r="I12" s="220">
        <f t="shared" si="1"/>
        <v>307.19775335745362</v>
      </c>
      <c r="J12" s="222">
        <f t="shared" si="7"/>
        <v>485372.45030478155</v>
      </c>
      <c r="K12" s="222">
        <f t="shared" si="2"/>
        <v>5016736.6934576109</v>
      </c>
      <c r="L12" s="589">
        <f t="shared" si="3"/>
        <v>51.59760670268335</v>
      </c>
      <c r="N12" s="418" t="s">
        <v>1022</v>
      </c>
      <c r="O12" s="243">
        <f>h27_29自立率1!BZ23</f>
        <v>432</v>
      </c>
      <c r="P12" s="243">
        <f>h27_29自立率1!CA23</f>
        <v>97</v>
      </c>
      <c r="Q12" s="244">
        <f>SUM(O12:P12)</f>
        <v>529</v>
      </c>
    </row>
    <row r="13" spans="1:17">
      <c r="B13" s="219" t="s">
        <v>70</v>
      </c>
      <c r="C13" s="262">
        <f>h26_h28死亡数!AH12</f>
        <v>4</v>
      </c>
      <c r="D13" s="263">
        <f t="shared" si="4"/>
        <v>1.3333333333333333</v>
      </c>
      <c r="E13" s="264">
        <f>h27国調人口!AH12</f>
        <v>1918</v>
      </c>
      <c r="F13" s="221">
        <f t="shared" si="0"/>
        <v>6.9516857838025712E-4</v>
      </c>
      <c r="G13" s="221">
        <f t="shared" si="6"/>
        <v>3.4698126301179731E-3</v>
      </c>
      <c r="H13" s="220">
        <f t="shared" si="5"/>
        <v>96920.891184277585</v>
      </c>
      <c r="I13" s="220">
        <f t="shared" si="1"/>
        <v>336.29733235349704</v>
      </c>
      <c r="J13" s="222">
        <f t="shared" si="7"/>
        <v>483763.71259050415</v>
      </c>
      <c r="K13" s="222">
        <f t="shared" si="2"/>
        <v>4531364.2431528298</v>
      </c>
      <c r="L13" s="589">
        <f t="shared" si="3"/>
        <v>46.75322510744622</v>
      </c>
      <c r="N13" s="418" t="s">
        <v>1023</v>
      </c>
      <c r="O13" s="243">
        <f>h27_29自立率1!BZ24</f>
        <v>911</v>
      </c>
      <c r="P13" s="243">
        <f>h27_29自立率1!CA24</f>
        <v>1338</v>
      </c>
      <c r="Q13" s="244">
        <f>SUM(O13:P13)</f>
        <v>2249</v>
      </c>
    </row>
    <row r="14" spans="1:17">
      <c r="B14" s="219" t="s">
        <v>71</v>
      </c>
      <c r="C14" s="262">
        <f>h26_h28死亡数!AH13</f>
        <v>7</v>
      </c>
      <c r="D14" s="263">
        <f t="shared" si="4"/>
        <v>2.3333333333333335</v>
      </c>
      <c r="E14" s="264">
        <f>h27国調人口!AH13</f>
        <v>2021</v>
      </c>
      <c r="F14" s="221">
        <f t="shared" si="0"/>
        <v>1.1545439551377207E-3</v>
      </c>
      <c r="G14" s="221">
        <f t="shared" si="6"/>
        <v>5.7561055834224164E-3</v>
      </c>
      <c r="H14" s="220">
        <f t="shared" si="5"/>
        <v>96584.593851924088</v>
      </c>
      <c r="I14" s="220">
        <f t="shared" si="1"/>
        <v>555.95111994365288</v>
      </c>
      <c r="J14" s="222">
        <f t="shared" si="7"/>
        <v>481533.09145976137</v>
      </c>
      <c r="K14" s="222">
        <f t="shared" si="2"/>
        <v>4047600.5305623258</v>
      </c>
      <c r="L14" s="589">
        <f t="shared" si="3"/>
        <v>41.907310153084964</v>
      </c>
      <c r="N14" s="418" t="s">
        <v>62</v>
      </c>
      <c r="O14" s="237">
        <f>SUM(O10:O13)</f>
        <v>1462</v>
      </c>
      <c r="P14" s="237">
        <f t="shared" ref="P14:Q14" si="8">SUM(P10:P13)</f>
        <v>1528</v>
      </c>
      <c r="Q14" s="237">
        <f t="shared" si="8"/>
        <v>2990</v>
      </c>
    </row>
    <row r="15" spans="1:17">
      <c r="B15" s="219" t="s">
        <v>72</v>
      </c>
      <c r="C15" s="262">
        <f>h26_h28死亡数!AH14</f>
        <v>15</v>
      </c>
      <c r="D15" s="263">
        <f t="shared" si="4"/>
        <v>5</v>
      </c>
      <c r="E15" s="264">
        <f>h27国調人口!AH14</f>
        <v>1774</v>
      </c>
      <c r="F15" s="221">
        <f t="shared" si="0"/>
        <v>2.8184892897406989E-3</v>
      </c>
      <c r="G15" s="221">
        <f t="shared" si="6"/>
        <v>1.3993842709207947E-2</v>
      </c>
      <c r="H15" s="220">
        <f t="shared" si="5"/>
        <v>96028.642731980435</v>
      </c>
      <c r="I15" s="220">
        <f t="shared" si="1"/>
        <v>1343.8097219700576</v>
      </c>
      <c r="J15" s="222">
        <f t="shared" si="7"/>
        <v>476783.68935497705</v>
      </c>
      <c r="K15" s="222">
        <f t="shared" si="2"/>
        <v>3566067.4391025645</v>
      </c>
      <c r="L15" s="589">
        <f t="shared" si="3"/>
        <v>37.135456022799296</v>
      </c>
      <c r="N15" s="479" t="s">
        <v>162</v>
      </c>
      <c r="O15" s="479"/>
      <c r="P15" s="479"/>
      <c r="Q15" s="479"/>
    </row>
    <row r="16" spans="1:17">
      <c r="B16" s="219" t="s">
        <v>73</v>
      </c>
      <c r="C16" s="262">
        <f>h26_h28死亡数!AH15</f>
        <v>19</v>
      </c>
      <c r="D16" s="263">
        <f t="shared" si="4"/>
        <v>6.333333333333333</v>
      </c>
      <c r="E16" s="264">
        <f>h27国調人口!AH15</f>
        <v>1799</v>
      </c>
      <c r="F16" s="221">
        <f t="shared" si="0"/>
        <v>3.5204743375949598E-3</v>
      </c>
      <c r="G16" s="221">
        <f t="shared" si="6"/>
        <v>1.74488015428414E-2</v>
      </c>
      <c r="H16" s="220">
        <f t="shared" si="5"/>
        <v>94684.833010010378</v>
      </c>
      <c r="I16" s="220">
        <f t="shared" si="1"/>
        <v>1652.1368603087612</v>
      </c>
      <c r="J16" s="222">
        <f t="shared" si="7"/>
        <v>469293.82289928</v>
      </c>
      <c r="K16" s="222">
        <f t="shared" si="2"/>
        <v>3089283.7497475874</v>
      </c>
      <c r="L16" s="589">
        <f t="shared" si="3"/>
        <v>32.627017987357895</v>
      </c>
      <c r="N16" s="418" t="s">
        <v>158</v>
      </c>
      <c r="O16" s="237" t="s">
        <v>122</v>
      </c>
      <c r="P16" s="237" t="s">
        <v>123</v>
      </c>
      <c r="Q16" s="237" t="s">
        <v>62</v>
      </c>
    </row>
    <row r="17" spans="1:17">
      <c r="B17" s="219" t="s">
        <v>74</v>
      </c>
      <c r="C17" s="262">
        <f>h26_h28死亡数!AH16</f>
        <v>44</v>
      </c>
      <c r="D17" s="263">
        <f t="shared" si="4"/>
        <v>14.666666666666666</v>
      </c>
      <c r="E17" s="264">
        <f>h27国調人口!AH16</f>
        <v>2080</v>
      </c>
      <c r="F17" s="221">
        <f t="shared" si="0"/>
        <v>7.0512820512820514E-3</v>
      </c>
      <c r="G17" s="221">
        <f t="shared" si="6"/>
        <v>3.4645669291338582E-2</v>
      </c>
      <c r="H17" s="220">
        <f t="shared" si="5"/>
        <v>93032.696149701616</v>
      </c>
      <c r="I17" s="220">
        <f t="shared" si="1"/>
        <v>3223.1800240841549</v>
      </c>
      <c r="J17" s="222">
        <f t="shared" si="7"/>
        <v>457105.5306882977</v>
      </c>
      <c r="K17" s="222">
        <f t="shared" si="2"/>
        <v>2619989.9268483073</v>
      </c>
      <c r="L17" s="589">
        <f t="shared" si="3"/>
        <v>28.162033728791492</v>
      </c>
      <c r="N17" s="418" t="s">
        <v>159</v>
      </c>
      <c r="O17" s="253">
        <f t="shared" ref="O17:Q18" si="9">O10/O3</f>
        <v>1.6837481698389459E-2</v>
      </c>
      <c r="P17" s="253">
        <f t="shared" si="9"/>
        <v>1.3015184381778741E-2</v>
      </c>
      <c r="Q17" s="253">
        <f t="shared" si="9"/>
        <v>1.4914514368861403E-2</v>
      </c>
    </row>
    <row r="18" spans="1:17">
      <c r="B18" s="219" t="s">
        <v>75</v>
      </c>
      <c r="C18" s="262">
        <f>h26_h28死亡数!AH17</f>
        <v>43</v>
      </c>
      <c r="D18" s="263">
        <f t="shared" si="4"/>
        <v>14.333333333333334</v>
      </c>
      <c r="E18" s="264">
        <f>h27国調人口!AH17</f>
        <v>2414</v>
      </c>
      <c r="F18" s="221">
        <f t="shared" si="0"/>
        <v>5.9375863021264843E-3</v>
      </c>
      <c r="G18" s="221">
        <f t="shared" si="6"/>
        <v>2.9253690727260362E-2</v>
      </c>
      <c r="H18" s="220">
        <f t="shared" si="5"/>
        <v>89809.516125617462</v>
      </c>
      <c r="I18" s="220">
        <f t="shared" si="1"/>
        <v>2627.2598091037216</v>
      </c>
      <c r="J18" s="222">
        <f t="shared" si="7"/>
        <v>442479.43110532797</v>
      </c>
      <c r="K18" s="222">
        <f t="shared" si="2"/>
        <v>2162884.3961600093</v>
      </c>
      <c r="L18" s="589">
        <f t="shared" si="3"/>
        <v>24.083020257394121</v>
      </c>
      <c r="N18" s="418" t="s">
        <v>160</v>
      </c>
      <c r="O18" s="253">
        <f t="shared" si="9"/>
        <v>3.5960591133004927E-2</v>
      </c>
      <c r="P18" s="253">
        <f t="shared" si="9"/>
        <v>2.5288376220053237E-2</v>
      </c>
      <c r="Q18" s="253">
        <f t="shared" si="9"/>
        <v>3.034547152194211E-2</v>
      </c>
    </row>
    <row r="19" spans="1:17">
      <c r="B19" s="219" t="s">
        <v>76</v>
      </c>
      <c r="C19" s="262">
        <f>h26_h28死亡数!AH18</f>
        <v>92</v>
      </c>
      <c r="D19" s="263">
        <f t="shared" si="4"/>
        <v>30.666666666666668</v>
      </c>
      <c r="E19" s="264">
        <f>h27国調人口!AH18</f>
        <v>2732</v>
      </c>
      <c r="F19" s="221">
        <f t="shared" si="0"/>
        <v>1.1224987798926306E-2</v>
      </c>
      <c r="G19" s="221">
        <f t="shared" si="6"/>
        <v>5.4592926655589846E-2</v>
      </c>
      <c r="H19" s="220">
        <f t="shared" si="5"/>
        <v>87182.25631651374</v>
      </c>
      <c r="I19" s="220">
        <f t="shared" si="1"/>
        <v>4759.5345247562655</v>
      </c>
      <c r="J19" s="222">
        <f t="shared" si="7"/>
        <v>424012.44527067803</v>
      </c>
      <c r="K19" s="222">
        <f t="shared" si="2"/>
        <v>1720404.9650546815</v>
      </c>
      <c r="L19" s="589">
        <f t="shared" si="3"/>
        <v>19.733430146712191</v>
      </c>
      <c r="N19" s="418" t="s">
        <v>1022</v>
      </c>
      <c r="O19" s="253">
        <f t="shared" ref="O19:Q21" si="10">O12/O5</f>
        <v>0.27152734129478318</v>
      </c>
      <c r="P19" s="253">
        <f t="shared" si="10"/>
        <v>4.8989898989898993E-2</v>
      </c>
      <c r="Q19" s="253">
        <f t="shared" si="10"/>
        <v>0.148137776533184</v>
      </c>
    </row>
    <row r="20" spans="1:17">
      <c r="B20" s="219" t="s">
        <v>77</v>
      </c>
      <c r="C20" s="262">
        <f>h26_h28死亡数!AH19</f>
        <v>134</v>
      </c>
      <c r="D20" s="263">
        <f t="shared" si="4"/>
        <v>44.666666666666664</v>
      </c>
      <c r="E20" s="264">
        <f>h27国調人口!AH19</f>
        <v>2030</v>
      </c>
      <c r="F20" s="221">
        <f t="shared" si="0"/>
        <v>2.200328407224959E-2</v>
      </c>
      <c r="G20" s="221">
        <f t="shared" si="6"/>
        <v>0.10428015564202335</v>
      </c>
      <c r="H20" s="220">
        <f t="shared" si="5"/>
        <v>82422.721791757474</v>
      </c>
      <c r="I20" s="220">
        <f t="shared" si="1"/>
        <v>8595.0542568836536</v>
      </c>
      <c r="J20" s="222">
        <f t="shared" si="7"/>
        <v>390625.97331657825</v>
      </c>
      <c r="K20" s="222">
        <f t="shared" si="2"/>
        <v>1296392.5197840035</v>
      </c>
      <c r="L20" s="589">
        <f t="shared" si="3"/>
        <v>15.728581774566521</v>
      </c>
      <c r="N20" s="418" t="s">
        <v>1023</v>
      </c>
      <c r="O20" s="253">
        <f t="shared" si="10"/>
        <v>0.3506543494996151</v>
      </c>
      <c r="P20" s="253">
        <f t="shared" si="10"/>
        <v>0.26899879372738239</v>
      </c>
      <c r="Q20" s="253">
        <f t="shared" si="10"/>
        <v>0.29701531959852084</v>
      </c>
    </row>
    <row r="21" spans="1:17">
      <c r="B21" s="219" t="s">
        <v>78</v>
      </c>
      <c r="C21" s="262">
        <f>h26_h28死亡数!AH20</f>
        <v>168</v>
      </c>
      <c r="D21" s="263">
        <f t="shared" si="4"/>
        <v>56</v>
      </c>
      <c r="E21" s="264">
        <f>h27国調人口!AH20</f>
        <v>1591</v>
      </c>
      <c r="F21" s="221">
        <f t="shared" si="0"/>
        <v>3.519798868636078E-2</v>
      </c>
      <c r="G21" s="221">
        <f t="shared" si="6"/>
        <v>0.16175621028307338</v>
      </c>
      <c r="H21" s="220">
        <f t="shared" si="5"/>
        <v>73827.667534873821</v>
      </c>
      <c r="I21" s="220">
        <f t="shared" si="1"/>
        <v>11942.083714479879</v>
      </c>
      <c r="J21" s="222">
        <f t="shared" si="7"/>
        <v>339283.12838816945</v>
      </c>
      <c r="K21" s="222">
        <f t="shared" si="2"/>
        <v>905766.5464674253</v>
      </c>
      <c r="L21" s="589">
        <f t="shared" si="3"/>
        <v>12.268659930771486</v>
      </c>
      <c r="N21" s="418" t="s">
        <v>62</v>
      </c>
      <c r="O21" s="253">
        <f t="shared" si="10"/>
        <v>0.1633337057312032</v>
      </c>
      <c r="P21" s="253">
        <f t="shared" si="10"/>
        <v>0.12760982127943879</v>
      </c>
      <c r="Q21" s="253">
        <f t="shared" si="10"/>
        <v>0.14289127837514934</v>
      </c>
    </row>
    <row r="22" spans="1:17">
      <c r="B22" s="219" t="s">
        <v>79</v>
      </c>
      <c r="C22" s="262">
        <f>h26_h28死亡数!AH21</f>
        <v>220</v>
      </c>
      <c r="D22" s="263">
        <f t="shared" si="4"/>
        <v>73.333333333333329</v>
      </c>
      <c r="E22" s="264">
        <f>h27国調人口!AH21</f>
        <v>1350</v>
      </c>
      <c r="F22" s="221">
        <f t="shared" si="0"/>
        <v>5.4320987654320987E-2</v>
      </c>
      <c r="G22" s="221">
        <f t="shared" si="6"/>
        <v>0.2391304347826087</v>
      </c>
      <c r="H22" s="220">
        <f t="shared" si="5"/>
        <v>61885.583820393942</v>
      </c>
      <c r="I22" s="220">
        <f t="shared" si="1"/>
        <v>14798.726565746372</v>
      </c>
      <c r="J22" s="222">
        <f t="shared" si="7"/>
        <v>272431.10268760379</v>
      </c>
      <c r="K22" s="222">
        <f t="shared" si="2"/>
        <v>566483.41807925585</v>
      </c>
      <c r="L22" s="589">
        <f t="shared" si="3"/>
        <v>9.1537218057652936</v>
      </c>
      <c r="N22" s="479" t="s">
        <v>163</v>
      </c>
      <c r="O22" s="479"/>
      <c r="P22" s="479"/>
      <c r="Q22" s="479"/>
    </row>
    <row r="23" spans="1:17">
      <c r="B23" s="219" t="s">
        <v>80</v>
      </c>
      <c r="C23" s="262">
        <f>h26_h28死亡数!AH22</f>
        <v>304</v>
      </c>
      <c r="D23" s="263">
        <f t="shared" si="4"/>
        <v>101.33333333333333</v>
      </c>
      <c r="E23" s="264">
        <f>h27国調人口!AH22</f>
        <v>871</v>
      </c>
      <c r="F23" s="221">
        <f t="shared" si="0"/>
        <v>0.11634137007271335</v>
      </c>
      <c r="G23" s="221">
        <f t="shared" si="6"/>
        <v>0.45063741476430474</v>
      </c>
      <c r="H23" s="220">
        <f t="shared" si="5"/>
        <v>47086.85725464757</v>
      </c>
      <c r="I23" s="220">
        <f t="shared" si="1"/>
        <v>21219.099622610229</v>
      </c>
      <c r="J23" s="222">
        <f t="shared" si="7"/>
        <v>182386.53721671228</v>
      </c>
      <c r="K23" s="222">
        <f t="shared" si="2"/>
        <v>294052.31539165211</v>
      </c>
      <c r="L23" s="589">
        <f t="shared" si="3"/>
        <v>6.2448915161486713</v>
      </c>
      <c r="N23" s="418" t="s">
        <v>158</v>
      </c>
      <c r="O23" s="237" t="s">
        <v>122</v>
      </c>
      <c r="P23" s="237" t="s">
        <v>123</v>
      </c>
      <c r="Q23" s="237" t="s">
        <v>62</v>
      </c>
    </row>
    <row r="24" spans="1:17">
      <c r="B24" s="219" t="s">
        <v>100</v>
      </c>
      <c r="C24" s="262">
        <f>h26_h28死亡数!AH23</f>
        <v>262</v>
      </c>
      <c r="D24" s="263">
        <f t="shared" si="4"/>
        <v>87.333333333333329</v>
      </c>
      <c r="E24" s="264">
        <f>h27国調人口!AH23</f>
        <v>377</v>
      </c>
      <c r="F24" s="221">
        <f t="shared" si="0"/>
        <v>0.23165340406719717</v>
      </c>
      <c r="G24" s="221">
        <f t="shared" si="6"/>
        <v>0.73348264277715569</v>
      </c>
      <c r="H24" s="220">
        <f t="shared" si="5"/>
        <v>25867.757632037341</v>
      </c>
      <c r="I24" s="220">
        <f t="shared" si="1"/>
        <v>25867.757632037341</v>
      </c>
      <c r="J24" s="222">
        <f>H24/F24</f>
        <v>111665.77817493981</v>
      </c>
      <c r="K24" s="222">
        <f>J24</f>
        <v>111665.77817493981</v>
      </c>
      <c r="L24" s="589">
        <f t="shared" si="3"/>
        <v>4.3167938931297707</v>
      </c>
      <c r="N24" s="418" t="s">
        <v>159</v>
      </c>
      <c r="O24" s="253">
        <f>1-O17</f>
        <v>0.9831625183016105</v>
      </c>
      <c r="P24" s="253">
        <f>1-P17</f>
        <v>0.98698481561822127</v>
      </c>
      <c r="Q24" s="253">
        <f>1-Q17</f>
        <v>0.98508548563113862</v>
      </c>
    </row>
    <row r="25" spans="1:17">
      <c r="B25" s="265" t="s">
        <v>101</v>
      </c>
      <c r="C25" s="266">
        <f>SUM(C5:C24)</f>
        <v>1326</v>
      </c>
      <c r="D25" s="266">
        <f>SUM(D5:D24)</f>
        <v>441.99999999999994</v>
      </c>
      <c r="E25" s="266">
        <f>SUM(E5:E24)</f>
        <v>30793</v>
      </c>
      <c r="F25" s="267"/>
      <c r="G25" s="267"/>
      <c r="H25" s="266"/>
      <c r="I25" s="266"/>
      <c r="J25" s="268"/>
      <c r="K25" s="268"/>
      <c r="L25" s="257"/>
      <c r="N25" s="418" t="s">
        <v>160</v>
      </c>
      <c r="O25" s="253">
        <f t="shared" ref="O25:Q27" si="11">1-O18</f>
        <v>0.96403940886699502</v>
      </c>
      <c r="P25" s="253">
        <f t="shared" si="11"/>
        <v>0.9747116237799468</v>
      </c>
      <c r="Q25" s="253">
        <f t="shared" si="11"/>
        <v>0.96965452847805789</v>
      </c>
    </row>
    <row r="26" spans="1:17">
      <c r="A26" s="265"/>
      <c r="B26" s="265"/>
      <c r="C26" s="226"/>
      <c r="D26" s="226"/>
      <c r="E26" s="266"/>
      <c r="F26" s="267"/>
      <c r="G26" s="267"/>
      <c r="H26" s="266"/>
      <c r="I26" s="266"/>
      <c r="J26" s="268"/>
      <c r="K26" s="268"/>
      <c r="L26" s="269"/>
      <c r="N26" s="418" t="s">
        <v>1022</v>
      </c>
      <c r="O26" s="253">
        <f t="shared" si="11"/>
        <v>0.72847265870521682</v>
      </c>
      <c r="P26" s="253">
        <f t="shared" si="11"/>
        <v>0.95101010101010097</v>
      </c>
      <c r="Q26" s="253">
        <f t="shared" si="11"/>
        <v>0.85186222346681606</v>
      </c>
    </row>
    <row r="27" spans="1:17">
      <c r="A27" s="225" t="s">
        <v>102</v>
      </c>
      <c r="B27" s="225" t="s">
        <v>85</v>
      </c>
      <c r="C27" s="254">
        <f>h26_h28死亡数!AH28</f>
        <v>1</v>
      </c>
      <c r="D27" s="226">
        <f>SUM(C27:C27)/3</f>
        <v>0.33333333333333331</v>
      </c>
      <c r="E27" s="254">
        <f>h27国調人口!AH28</f>
        <v>226</v>
      </c>
      <c r="F27" s="227">
        <f t="shared" ref="F27:F46" si="12">D27/E27</f>
        <v>1.4749262536873156E-3</v>
      </c>
      <c r="G27" s="227">
        <f>D53</f>
        <v>9.2592592592592587E-3</v>
      </c>
      <c r="H27" s="226">
        <v>100000</v>
      </c>
      <c r="I27" s="226">
        <f t="shared" ref="I27:I46" si="13">H27-H28</f>
        <v>925.925925925927</v>
      </c>
      <c r="J27" s="242">
        <f>H28+I27/2</f>
        <v>99537.037037037036</v>
      </c>
      <c r="K27" s="242">
        <f t="shared" ref="K27:K45" si="14">J27+K28</f>
        <v>8694270.8700212725</v>
      </c>
      <c r="L27" s="587">
        <f t="shared" ref="L27:L46" si="15">K27/H27</f>
        <v>86.942708700212719</v>
      </c>
      <c r="N27" s="418" t="s">
        <v>1023</v>
      </c>
      <c r="O27" s="253">
        <f t="shared" si="11"/>
        <v>0.64934565050038495</v>
      </c>
      <c r="P27" s="253">
        <f t="shared" si="11"/>
        <v>0.73100120627261767</v>
      </c>
      <c r="Q27" s="253">
        <f t="shared" si="11"/>
        <v>0.70298468040147921</v>
      </c>
    </row>
    <row r="28" spans="1:17">
      <c r="A28" s="245"/>
      <c r="B28" s="245" t="s">
        <v>86</v>
      </c>
      <c r="C28" s="255">
        <f>h26_h28死亡数!AH29</f>
        <v>2</v>
      </c>
      <c r="D28" s="250">
        <f t="shared" ref="D28:D46" si="16">SUM(C28:C28)/3</f>
        <v>0.66666666666666663</v>
      </c>
      <c r="E28" s="255">
        <f>h27国調人口!AH29</f>
        <v>1014</v>
      </c>
      <c r="F28" s="249">
        <f t="shared" si="12"/>
        <v>6.5746219592373431E-4</v>
      </c>
      <c r="G28" s="249">
        <f>F28*4/(1+2*F28)</f>
        <v>2.6263952724885089E-3</v>
      </c>
      <c r="H28" s="250">
        <f t="shared" ref="H28:H46" si="17">(1-G27)*H27</f>
        <v>99074.074074074073</v>
      </c>
      <c r="I28" s="250">
        <f t="shared" si="13"/>
        <v>260.20767977432115</v>
      </c>
      <c r="J28" s="251">
        <f>(H29+I28/2)*4</f>
        <v>395775.88093674765</v>
      </c>
      <c r="K28" s="251">
        <f t="shared" si="14"/>
        <v>8594733.8329842351</v>
      </c>
      <c r="L28" s="589">
        <f t="shared" si="15"/>
        <v>86.750584482457697</v>
      </c>
      <c r="N28" s="418" t="s">
        <v>62</v>
      </c>
      <c r="O28" s="253">
        <f>1-O21</f>
        <v>0.8366662942687968</v>
      </c>
      <c r="P28" s="253">
        <f>1-P21</f>
        <v>0.87239017872056124</v>
      </c>
      <c r="Q28" s="253">
        <f>1-Q21</f>
        <v>0.85710872162485063</v>
      </c>
    </row>
    <row r="29" spans="1:17">
      <c r="A29" s="245"/>
      <c r="B29" s="245" t="s">
        <v>84</v>
      </c>
      <c r="C29" s="255">
        <f>h26_h28死亡数!AH30</f>
        <v>0</v>
      </c>
      <c r="D29" s="250">
        <f t="shared" si="16"/>
        <v>0</v>
      </c>
      <c r="E29" s="255">
        <f>h27国調人口!AH30</f>
        <v>1336</v>
      </c>
      <c r="F29" s="249">
        <f t="shared" si="12"/>
        <v>0</v>
      </c>
      <c r="G29" s="249">
        <f t="shared" ref="G29:G46" si="18">F29*5/(1+2.5*F29)</f>
        <v>0</v>
      </c>
      <c r="H29" s="250">
        <f t="shared" si="17"/>
        <v>98813.866394299752</v>
      </c>
      <c r="I29" s="250">
        <f t="shared" si="13"/>
        <v>0</v>
      </c>
      <c r="J29" s="251">
        <f t="shared" ref="J29:J45" si="19">(H30+I29/2)*5</f>
        <v>494069.33197149879</v>
      </c>
      <c r="K29" s="251">
        <f t="shared" si="14"/>
        <v>8198957.9520474868</v>
      </c>
      <c r="L29" s="589">
        <f t="shared" si="15"/>
        <v>82.97375916180583</v>
      </c>
      <c r="N29" s="219" t="s">
        <v>164</v>
      </c>
    </row>
    <row r="30" spans="1:17">
      <c r="A30" s="245"/>
      <c r="B30" s="245" t="s">
        <v>65</v>
      </c>
      <c r="C30" s="255">
        <f>h26_h28死亡数!AH31</f>
        <v>0</v>
      </c>
      <c r="D30" s="250">
        <f t="shared" si="16"/>
        <v>0</v>
      </c>
      <c r="E30" s="255">
        <f>h27国調人口!AH31</f>
        <v>1507</v>
      </c>
      <c r="F30" s="249">
        <f t="shared" si="12"/>
        <v>0</v>
      </c>
      <c r="G30" s="249">
        <f t="shared" si="18"/>
        <v>0</v>
      </c>
      <c r="H30" s="250">
        <f t="shared" si="17"/>
        <v>98813.866394299752</v>
      </c>
      <c r="I30" s="250">
        <f t="shared" si="13"/>
        <v>0</v>
      </c>
      <c r="J30" s="251">
        <f t="shared" si="19"/>
        <v>494069.33197149879</v>
      </c>
      <c r="K30" s="251">
        <f t="shared" si="14"/>
        <v>7704888.6200759877</v>
      </c>
      <c r="L30" s="589">
        <f t="shared" si="15"/>
        <v>77.97375916180583</v>
      </c>
      <c r="N30" s="256" t="s">
        <v>158</v>
      </c>
      <c r="O30" s="237" t="s">
        <v>97</v>
      </c>
      <c r="P30" s="237" t="s">
        <v>98</v>
      </c>
      <c r="Q30" s="219"/>
    </row>
    <row r="31" spans="1:17">
      <c r="A31" s="245"/>
      <c r="B31" s="245" t="s">
        <v>66</v>
      </c>
      <c r="C31" s="255">
        <f>h26_h28死亡数!AH32</f>
        <v>0</v>
      </c>
      <c r="D31" s="250">
        <f t="shared" si="16"/>
        <v>0</v>
      </c>
      <c r="E31" s="255">
        <f>h27国調人口!AH32</f>
        <v>1637</v>
      </c>
      <c r="F31" s="249">
        <f t="shared" si="12"/>
        <v>0</v>
      </c>
      <c r="G31" s="249">
        <f t="shared" si="18"/>
        <v>0</v>
      </c>
      <c r="H31" s="250">
        <f t="shared" si="17"/>
        <v>98813.866394299752</v>
      </c>
      <c r="I31" s="250">
        <f t="shared" si="13"/>
        <v>0</v>
      </c>
      <c r="J31" s="251">
        <f t="shared" si="19"/>
        <v>494069.33197149879</v>
      </c>
      <c r="K31" s="251">
        <f t="shared" si="14"/>
        <v>7210819.2881044885</v>
      </c>
      <c r="L31" s="589">
        <f t="shared" si="15"/>
        <v>72.97375916180583</v>
      </c>
      <c r="N31" s="418" t="s">
        <v>159</v>
      </c>
      <c r="O31" s="237">
        <f>J19*O24</f>
        <v>416873.14348354359</v>
      </c>
      <c r="P31" s="237">
        <f>SUM(O31,P32)</f>
        <v>1408454.0020888613</v>
      </c>
      <c r="Q31" s="219"/>
    </row>
    <row r="32" spans="1:17">
      <c r="A32" s="245"/>
      <c r="B32" s="245" t="s">
        <v>67</v>
      </c>
      <c r="C32" s="255">
        <f>h26_h28死亡数!AH33</f>
        <v>3</v>
      </c>
      <c r="D32" s="250">
        <f t="shared" si="16"/>
        <v>1</v>
      </c>
      <c r="E32" s="255">
        <f>h27国調人口!AH33</f>
        <v>1075</v>
      </c>
      <c r="F32" s="249">
        <f t="shared" si="12"/>
        <v>9.3023255813953494E-4</v>
      </c>
      <c r="G32" s="249">
        <f t="shared" si="18"/>
        <v>4.6403712296983757E-3</v>
      </c>
      <c r="H32" s="250">
        <f t="shared" si="17"/>
        <v>98813.866394299752</v>
      </c>
      <c r="I32" s="250">
        <f t="shared" si="13"/>
        <v>458.53302271137363</v>
      </c>
      <c r="J32" s="251">
        <f t="shared" si="19"/>
        <v>492922.99941472034</v>
      </c>
      <c r="K32" s="251">
        <f t="shared" si="14"/>
        <v>6716749.9561329894</v>
      </c>
      <c r="L32" s="589">
        <f t="shared" si="15"/>
        <v>67.97375916180583</v>
      </c>
      <c r="N32" s="418" t="s">
        <v>160</v>
      </c>
      <c r="O32" s="237">
        <f>J20*O25</f>
        <v>376578.83240420866</v>
      </c>
      <c r="P32" s="237">
        <f>SUM(O32,P33)</f>
        <v>991580.85860531777</v>
      </c>
      <c r="Q32" s="219"/>
    </row>
    <row r="33" spans="1:17">
      <c r="A33" s="245"/>
      <c r="B33" s="245" t="s">
        <v>68</v>
      </c>
      <c r="C33" s="255">
        <f>h26_h28死亡数!AH34</f>
        <v>1</v>
      </c>
      <c r="D33" s="250">
        <f t="shared" si="16"/>
        <v>0.33333333333333331</v>
      </c>
      <c r="E33" s="255">
        <f>h27国調人口!AH34</f>
        <v>1281</v>
      </c>
      <c r="F33" s="249">
        <f t="shared" si="12"/>
        <v>2.6021337496747333E-4</v>
      </c>
      <c r="G33" s="249">
        <f t="shared" si="18"/>
        <v>1.300221037576388E-3</v>
      </c>
      <c r="H33" s="250">
        <f t="shared" si="17"/>
        <v>98355.333371588378</v>
      </c>
      <c r="I33" s="250">
        <f t="shared" si="13"/>
        <v>127.88367360757547</v>
      </c>
      <c r="J33" s="251">
        <f t="shared" si="19"/>
        <v>491456.95767392294</v>
      </c>
      <c r="K33" s="251">
        <f t="shared" si="14"/>
        <v>6223826.9567182688</v>
      </c>
      <c r="L33" s="589">
        <f t="shared" si="15"/>
        <v>63.278998132257136</v>
      </c>
      <c r="N33" s="418" t="s">
        <v>1022</v>
      </c>
      <c r="O33" s="237">
        <f>J21*O26</f>
        <v>247158.48259075324</v>
      </c>
      <c r="P33" s="237">
        <f t="shared" ref="P33:P34" si="20">SUM(O33,P34)</f>
        <v>615002.02620110917</v>
      </c>
      <c r="Q33" s="219"/>
    </row>
    <row r="34" spans="1:17">
      <c r="A34" s="245"/>
      <c r="B34" s="245" t="s">
        <v>69</v>
      </c>
      <c r="C34" s="255">
        <f>h26_h28死亡数!AH35</f>
        <v>3</v>
      </c>
      <c r="D34" s="250">
        <f t="shared" si="16"/>
        <v>1</v>
      </c>
      <c r="E34" s="255">
        <f>h27国調人口!AH35</f>
        <v>1519</v>
      </c>
      <c r="F34" s="249">
        <f t="shared" si="12"/>
        <v>6.583278472679394E-4</v>
      </c>
      <c r="G34" s="249">
        <f t="shared" si="18"/>
        <v>3.2862306933946757E-3</v>
      </c>
      <c r="H34" s="250">
        <f t="shared" si="17"/>
        <v>98227.449697980803</v>
      </c>
      <c r="I34" s="250">
        <f t="shared" si="13"/>
        <v>322.79806013137568</v>
      </c>
      <c r="J34" s="251">
        <f t="shared" si="19"/>
        <v>490330.2533395756</v>
      </c>
      <c r="K34" s="251">
        <f t="shared" si="14"/>
        <v>5732369.9990443457</v>
      </c>
      <c r="L34" s="589">
        <f t="shared" si="15"/>
        <v>58.358127149484389</v>
      </c>
      <c r="N34" s="418" t="s">
        <v>1023</v>
      </c>
      <c r="O34" s="237">
        <f>SUM(J22:J24)*O27</f>
        <v>367843.54361035593</v>
      </c>
      <c r="P34" s="237">
        <f t="shared" si="20"/>
        <v>367843.54361035593</v>
      </c>
      <c r="Q34" s="219"/>
    </row>
    <row r="35" spans="1:17">
      <c r="A35" s="245"/>
      <c r="B35" s="245" t="s">
        <v>70</v>
      </c>
      <c r="C35" s="255">
        <f>h26_h28死亡数!AH36</f>
        <v>2</v>
      </c>
      <c r="D35" s="250">
        <f t="shared" si="16"/>
        <v>0.66666666666666663</v>
      </c>
      <c r="E35" s="255">
        <f>h27国調人口!AH36</f>
        <v>1769</v>
      </c>
      <c r="F35" s="249">
        <f t="shared" si="12"/>
        <v>3.768607499528924E-4</v>
      </c>
      <c r="G35" s="249">
        <f t="shared" si="18"/>
        <v>1.8825301204819277E-3</v>
      </c>
      <c r="H35" s="250">
        <f t="shared" si="17"/>
        <v>97904.651637849427</v>
      </c>
      <c r="I35" s="250">
        <f t="shared" si="13"/>
        <v>184.30845564353513</v>
      </c>
      <c r="J35" s="251">
        <f t="shared" si="19"/>
        <v>489062.4870501383</v>
      </c>
      <c r="K35" s="251">
        <f t="shared" si="14"/>
        <v>5242039.7457047701</v>
      </c>
      <c r="L35" s="589">
        <f t="shared" si="15"/>
        <v>53.542295059637645</v>
      </c>
      <c r="N35" s="219" t="s">
        <v>165</v>
      </c>
      <c r="Q35" s="219"/>
    </row>
    <row r="36" spans="1:17">
      <c r="A36" s="245"/>
      <c r="B36" s="245" t="s">
        <v>71</v>
      </c>
      <c r="C36" s="255">
        <f>h26_h28死亡数!AH37</f>
        <v>2</v>
      </c>
      <c r="D36" s="250">
        <f t="shared" si="16"/>
        <v>0.66666666666666663</v>
      </c>
      <c r="E36" s="255">
        <f>h27国調人口!AH37</f>
        <v>2012</v>
      </c>
      <c r="F36" s="249">
        <f t="shared" si="12"/>
        <v>3.3134526176275679E-4</v>
      </c>
      <c r="G36" s="249">
        <f t="shared" si="18"/>
        <v>1.6553550736633008E-3</v>
      </c>
      <c r="H36" s="250">
        <f t="shared" si="17"/>
        <v>97720.343182205892</v>
      </c>
      <c r="I36" s="250">
        <f t="shared" si="13"/>
        <v>161.76186588678684</v>
      </c>
      <c r="J36" s="251">
        <f t="shared" si="19"/>
        <v>488197.31124631246</v>
      </c>
      <c r="K36" s="251">
        <f t="shared" si="14"/>
        <v>4752977.2586546317</v>
      </c>
      <c r="L36" s="589">
        <f t="shared" si="15"/>
        <v>48.638564948471362</v>
      </c>
      <c r="N36" s="256" t="s">
        <v>158</v>
      </c>
      <c r="O36" s="237" t="s">
        <v>97</v>
      </c>
      <c r="P36" s="237" t="s">
        <v>98</v>
      </c>
      <c r="Q36" s="219"/>
    </row>
    <row r="37" spans="1:17">
      <c r="A37" s="245"/>
      <c r="B37" s="245" t="s">
        <v>72</v>
      </c>
      <c r="C37" s="255">
        <f>h26_h28死亡数!AH38</f>
        <v>6</v>
      </c>
      <c r="D37" s="250">
        <f t="shared" si="16"/>
        <v>2</v>
      </c>
      <c r="E37" s="255">
        <f>h27国調人口!AH38</f>
        <v>1882</v>
      </c>
      <c r="F37" s="249">
        <f t="shared" si="12"/>
        <v>1.0626992561105207E-3</v>
      </c>
      <c r="G37" s="249">
        <f t="shared" si="18"/>
        <v>5.2994170641229455E-3</v>
      </c>
      <c r="H37" s="250">
        <f t="shared" si="17"/>
        <v>97558.581316319105</v>
      </c>
      <c r="I37" s="250">
        <f t="shared" si="13"/>
        <v>517.00361057932605</v>
      </c>
      <c r="J37" s="251">
        <f t="shared" si="19"/>
        <v>486500.39755514718</v>
      </c>
      <c r="K37" s="251">
        <f t="shared" si="14"/>
        <v>4264779.9474083195</v>
      </c>
      <c r="L37" s="589">
        <f t="shared" si="15"/>
        <v>43.715067294597169</v>
      </c>
      <c r="N37" s="418" t="s">
        <v>159</v>
      </c>
      <c r="O37" s="237">
        <f>J41*P24</f>
        <v>457972.20450716669</v>
      </c>
      <c r="P37" s="237">
        <f>SUM(O37,P38)</f>
        <v>2034169.0972972626</v>
      </c>
      <c r="Q37" s="219"/>
    </row>
    <row r="38" spans="1:17">
      <c r="A38" s="245"/>
      <c r="B38" s="245" t="s">
        <v>73</v>
      </c>
      <c r="C38" s="255">
        <f>h26_h28死亡数!AH39</f>
        <v>10</v>
      </c>
      <c r="D38" s="250">
        <f t="shared" si="16"/>
        <v>3.3333333333333335</v>
      </c>
      <c r="E38" s="255">
        <f>h27国調人口!AH39</f>
        <v>1931</v>
      </c>
      <c r="F38" s="249">
        <f t="shared" si="12"/>
        <v>1.7262213015708614E-3</v>
      </c>
      <c r="G38" s="249">
        <f t="shared" si="18"/>
        <v>8.5940185630800966E-3</v>
      </c>
      <c r="H38" s="250">
        <f t="shared" si="17"/>
        <v>97041.577705739779</v>
      </c>
      <c r="I38" s="250">
        <f t="shared" si="13"/>
        <v>833.97712019371102</v>
      </c>
      <c r="J38" s="251">
        <f t="shared" si="19"/>
        <v>483122.94572821463</v>
      </c>
      <c r="K38" s="251">
        <f t="shared" si="14"/>
        <v>3778279.5498531722</v>
      </c>
      <c r="L38" s="589">
        <f t="shared" si="15"/>
        <v>38.934646768729273</v>
      </c>
      <c r="N38" s="418" t="s">
        <v>160</v>
      </c>
      <c r="O38" s="237">
        <f>J42*P25</f>
        <v>438282.98631717451</v>
      </c>
      <c r="P38" s="237">
        <f>SUM(O38,P39)</f>
        <v>1576196.8927900959</v>
      </c>
      <c r="Q38" s="219"/>
    </row>
    <row r="39" spans="1:17">
      <c r="A39" s="245"/>
      <c r="B39" s="245" t="s">
        <v>74</v>
      </c>
      <c r="C39" s="255">
        <f>h26_h28死亡数!AH40</f>
        <v>11</v>
      </c>
      <c r="D39" s="250">
        <f t="shared" si="16"/>
        <v>3.6666666666666665</v>
      </c>
      <c r="E39" s="255">
        <f>h27国調人口!AH40</f>
        <v>2221</v>
      </c>
      <c r="F39" s="249">
        <f t="shared" si="12"/>
        <v>1.6509079993996696E-3</v>
      </c>
      <c r="G39" s="249">
        <f t="shared" si="18"/>
        <v>8.2206113145504821E-3</v>
      </c>
      <c r="H39" s="250">
        <f t="shared" si="17"/>
        <v>96207.600585546068</v>
      </c>
      <c r="I39" s="250">
        <f t="shared" si="13"/>
        <v>790.88528991928615</v>
      </c>
      <c r="J39" s="251">
        <f t="shared" si="19"/>
        <v>479060.78970293212</v>
      </c>
      <c r="K39" s="251">
        <f t="shared" si="14"/>
        <v>3295156.6041249577</v>
      </c>
      <c r="L39" s="589">
        <f t="shared" si="15"/>
        <v>34.25048108537915</v>
      </c>
      <c r="N39" s="418" t="s">
        <v>1022</v>
      </c>
      <c r="O39" s="237">
        <f>J43*P26</f>
        <v>404847.43852717598</v>
      </c>
      <c r="P39" s="237">
        <f t="shared" ref="P39:P40" si="21">SUM(O39,P40)</f>
        <v>1137913.9064729214</v>
      </c>
    </row>
    <row r="40" spans="1:17">
      <c r="A40" s="245"/>
      <c r="B40" s="245" t="s">
        <v>75</v>
      </c>
      <c r="C40" s="255">
        <f>h26_h28死亡数!AH41</f>
        <v>20</v>
      </c>
      <c r="D40" s="250">
        <f t="shared" si="16"/>
        <v>6.666666666666667</v>
      </c>
      <c r="E40" s="255">
        <f>h27国調人口!AH41</f>
        <v>2483</v>
      </c>
      <c r="F40" s="249">
        <f t="shared" si="12"/>
        <v>2.6849241508927375E-3</v>
      </c>
      <c r="G40" s="249">
        <f t="shared" si="18"/>
        <v>1.333511134817976E-2</v>
      </c>
      <c r="H40" s="250">
        <f t="shared" si="17"/>
        <v>95416.715295626782</v>
      </c>
      <c r="I40" s="250">
        <f t="shared" si="13"/>
        <v>1272.3925229447486</v>
      </c>
      <c r="J40" s="251">
        <f t="shared" si="19"/>
        <v>473902.59517077205</v>
      </c>
      <c r="K40" s="251">
        <f t="shared" si="14"/>
        <v>2816095.8144220253</v>
      </c>
      <c r="L40" s="589">
        <f t="shared" si="15"/>
        <v>29.513652882484994</v>
      </c>
      <c r="N40" s="418" t="s">
        <v>1023</v>
      </c>
      <c r="O40" s="237">
        <f>SUM(J44:J46)*P27</f>
        <v>733066.46794574533</v>
      </c>
      <c r="P40" s="237">
        <f t="shared" si="21"/>
        <v>733066.46794574533</v>
      </c>
    </row>
    <row r="41" spans="1:17">
      <c r="A41" s="245"/>
      <c r="B41" s="245" t="s">
        <v>76</v>
      </c>
      <c r="C41" s="255">
        <f>h26_h28死亡数!AH42</f>
        <v>48</v>
      </c>
      <c r="D41" s="250">
        <f t="shared" si="16"/>
        <v>16</v>
      </c>
      <c r="E41" s="255">
        <f>h27国調人口!AH42</f>
        <v>2766</v>
      </c>
      <c r="F41" s="249">
        <f t="shared" si="12"/>
        <v>5.7845263919016629E-3</v>
      </c>
      <c r="G41" s="249">
        <f t="shared" si="18"/>
        <v>2.8510334996436206E-2</v>
      </c>
      <c r="H41" s="250">
        <f t="shared" si="17"/>
        <v>94144.322772682033</v>
      </c>
      <c r="I41" s="250">
        <f t="shared" si="13"/>
        <v>2684.0861802617874</v>
      </c>
      <c r="J41" s="251">
        <f t="shared" si="19"/>
        <v>464011.39841275569</v>
      </c>
      <c r="K41" s="251">
        <f t="shared" si="14"/>
        <v>2342193.2192512532</v>
      </c>
      <c r="L41" s="589">
        <f t="shared" si="15"/>
        <v>24.878751583424105</v>
      </c>
      <c r="N41" s="219" t="s">
        <v>166</v>
      </c>
    </row>
    <row r="42" spans="1:17">
      <c r="A42" s="245"/>
      <c r="B42" s="245" t="s">
        <v>77</v>
      </c>
      <c r="C42" s="255">
        <f>h26_h28死亡数!AH43</f>
        <v>46</v>
      </c>
      <c r="D42" s="250">
        <f t="shared" si="16"/>
        <v>15.333333333333334</v>
      </c>
      <c r="E42" s="255">
        <f>h27国調人口!AH43</f>
        <v>2254</v>
      </c>
      <c r="F42" s="249">
        <f t="shared" si="12"/>
        <v>6.8027210884353748E-3</v>
      </c>
      <c r="G42" s="249">
        <f t="shared" si="18"/>
        <v>3.3444816053511711E-2</v>
      </c>
      <c r="H42" s="250">
        <f t="shared" si="17"/>
        <v>91460.236592420246</v>
      </c>
      <c r="I42" s="250">
        <f t="shared" si="13"/>
        <v>3058.8707890441583</v>
      </c>
      <c r="J42" s="251">
        <f t="shared" si="19"/>
        <v>449654.00598949083</v>
      </c>
      <c r="K42" s="251">
        <f t="shared" si="14"/>
        <v>1878181.8208384975</v>
      </c>
      <c r="L42" s="589">
        <f t="shared" si="15"/>
        <v>20.535501446473969</v>
      </c>
      <c r="N42" s="420"/>
      <c r="O42" s="256" t="s">
        <v>122</v>
      </c>
      <c r="P42" s="256" t="s">
        <v>123</v>
      </c>
    </row>
    <row r="43" spans="1:17">
      <c r="A43" s="245"/>
      <c r="B43" s="245" t="s">
        <v>78</v>
      </c>
      <c r="C43" s="255">
        <f>h26_h28死亡数!AH44</f>
        <v>91</v>
      </c>
      <c r="D43" s="250">
        <f t="shared" si="16"/>
        <v>30.333333333333332</v>
      </c>
      <c r="E43" s="255">
        <f>h27国調人口!AH44</f>
        <v>1980</v>
      </c>
      <c r="F43" s="249">
        <f t="shared" si="12"/>
        <v>1.5319865319865318E-2</v>
      </c>
      <c r="G43" s="249">
        <f t="shared" si="18"/>
        <v>7.3773814349412242E-2</v>
      </c>
      <c r="H43" s="250">
        <f t="shared" si="17"/>
        <v>88401.365803376088</v>
      </c>
      <c r="I43" s="250">
        <f t="shared" si="13"/>
        <v>6521.7059490127431</v>
      </c>
      <c r="J43" s="251">
        <f t="shared" si="19"/>
        <v>425702.56414434861</v>
      </c>
      <c r="K43" s="251">
        <f t="shared" si="14"/>
        <v>1428527.8148490067</v>
      </c>
      <c r="L43" s="589">
        <f t="shared" si="15"/>
        <v>16.15956724046961</v>
      </c>
      <c r="N43" s="256" t="s">
        <v>167</v>
      </c>
      <c r="O43" s="257">
        <f>L19</f>
        <v>19.733430146712191</v>
      </c>
      <c r="P43" s="257">
        <f>L41</f>
        <v>24.878751583424105</v>
      </c>
      <c r="Q43" s="222" t="s">
        <v>168</v>
      </c>
    </row>
    <row r="44" spans="1:17">
      <c r="A44" s="245"/>
      <c r="B44" s="245" t="s">
        <v>79</v>
      </c>
      <c r="C44" s="255">
        <f>h26_h28死亡数!AH45</f>
        <v>210</v>
      </c>
      <c r="D44" s="250">
        <f t="shared" si="16"/>
        <v>70</v>
      </c>
      <c r="E44" s="255">
        <f>h27国調人口!AH45</f>
        <v>2111</v>
      </c>
      <c r="F44" s="249">
        <f t="shared" si="12"/>
        <v>3.3159639981051633E-2</v>
      </c>
      <c r="G44" s="249">
        <f t="shared" si="18"/>
        <v>0.15310586176727908</v>
      </c>
      <c r="H44" s="250">
        <f t="shared" si="17"/>
        <v>81879.659854363344</v>
      </c>
      <c r="I44" s="250">
        <f t="shared" si="13"/>
        <v>12536.255883213991</v>
      </c>
      <c r="J44" s="251">
        <f t="shared" si="19"/>
        <v>378057.65956378181</v>
      </c>
      <c r="K44" s="251">
        <f t="shared" si="14"/>
        <v>1002825.2507046581</v>
      </c>
      <c r="L44" s="589">
        <f t="shared" si="15"/>
        <v>12.247550276690822</v>
      </c>
      <c r="N44" s="256" t="s">
        <v>169</v>
      </c>
      <c r="O44" s="258">
        <f>P31/H19</f>
        <v>16.155282755879732</v>
      </c>
      <c r="P44" s="258">
        <f>P37/H41</f>
        <v>21.606922620378334</v>
      </c>
      <c r="Q44" s="222" t="s">
        <v>170</v>
      </c>
    </row>
    <row r="45" spans="1:17">
      <c r="A45" s="245"/>
      <c r="B45" s="245" t="s">
        <v>80</v>
      </c>
      <c r="C45" s="255">
        <f>h26_h28死亡数!AH46</f>
        <v>321</v>
      </c>
      <c r="D45" s="250">
        <f t="shared" si="16"/>
        <v>107</v>
      </c>
      <c r="E45" s="255">
        <f>h27国調人口!AH46</f>
        <v>1661</v>
      </c>
      <c r="F45" s="249">
        <f t="shared" si="12"/>
        <v>6.4419024683925352E-2</v>
      </c>
      <c r="G45" s="249">
        <f t="shared" si="18"/>
        <v>0.27741768213637547</v>
      </c>
      <c r="H45" s="250">
        <f t="shared" si="17"/>
        <v>69343.403971149353</v>
      </c>
      <c r="I45" s="250">
        <f t="shared" si="13"/>
        <v>19237.086401122586</v>
      </c>
      <c r="J45" s="251">
        <f t="shared" si="19"/>
        <v>298624.30385294027</v>
      </c>
      <c r="K45" s="251">
        <f t="shared" si="14"/>
        <v>624767.59114087629</v>
      </c>
      <c r="L45" s="589">
        <f t="shared" si="15"/>
        <v>9.0097623618363727</v>
      </c>
      <c r="N45" s="256" t="s">
        <v>171</v>
      </c>
      <c r="O45" s="257">
        <f>O43-O44</f>
        <v>3.5781473908324593</v>
      </c>
      <c r="P45" s="257">
        <f>P43-P44</f>
        <v>3.2718289630457704</v>
      </c>
      <c r="Q45" s="222" t="s">
        <v>172</v>
      </c>
    </row>
    <row r="46" spans="1:17">
      <c r="A46" s="245"/>
      <c r="B46" s="245" t="s">
        <v>100</v>
      </c>
      <c r="C46" s="531">
        <f>h26_h28死亡数!AH47</f>
        <v>554</v>
      </c>
      <c r="D46" s="234">
        <f t="shared" si="16"/>
        <v>184.66666666666666</v>
      </c>
      <c r="E46" s="255">
        <f>h27国調人口!AH47</f>
        <v>1202</v>
      </c>
      <c r="F46" s="249">
        <f t="shared" si="12"/>
        <v>0.15363283416528009</v>
      </c>
      <c r="G46" s="249">
        <f t="shared" si="18"/>
        <v>0.55499899819675413</v>
      </c>
      <c r="H46" s="250">
        <f t="shared" si="17"/>
        <v>50106.317570026767</v>
      </c>
      <c r="I46" s="250">
        <f t="shared" si="13"/>
        <v>50106.317570026767</v>
      </c>
      <c r="J46" s="251">
        <f>I46/F46</f>
        <v>326143.28728793596</v>
      </c>
      <c r="K46" s="251">
        <f>J46</f>
        <v>326143.28728793596</v>
      </c>
      <c r="L46" s="589">
        <f t="shared" si="15"/>
        <v>6.5090252707581229</v>
      </c>
      <c r="N46" s="256" t="s">
        <v>173</v>
      </c>
      <c r="O46" s="257">
        <f>L5</f>
        <v>79.556601439734294</v>
      </c>
      <c r="P46" s="257">
        <f>L27</f>
        <v>86.942708700212719</v>
      </c>
      <c r="Q46" s="222" t="s">
        <v>174</v>
      </c>
    </row>
    <row r="47" spans="1:17">
      <c r="A47" s="229"/>
      <c r="B47" s="265" t="s">
        <v>101</v>
      </c>
      <c r="C47" s="234">
        <f>SUM(C27:C46)</f>
        <v>1331</v>
      </c>
      <c r="D47" s="234">
        <f>SUM(D27:D46)</f>
        <v>443.66666666666663</v>
      </c>
      <c r="E47" s="266">
        <f>SUM(E27:E46)</f>
        <v>33867</v>
      </c>
      <c r="F47" s="267"/>
      <c r="G47" s="267"/>
      <c r="H47" s="266"/>
      <c r="I47" s="265"/>
      <c r="J47" s="268"/>
      <c r="K47" s="268"/>
      <c r="L47" s="257"/>
      <c r="N47" s="256" t="s">
        <v>175</v>
      </c>
      <c r="O47" s="257">
        <f>O46-O45</f>
        <v>75.978454048901838</v>
      </c>
      <c r="P47" s="257">
        <f>P46-P45</f>
        <v>83.670879737166956</v>
      </c>
      <c r="Q47" s="222" t="s">
        <v>176</v>
      </c>
    </row>
    <row r="50" spans="1:12">
      <c r="C50" s="219" t="s">
        <v>122</v>
      </c>
      <c r="D50" s="219" t="s">
        <v>123</v>
      </c>
      <c r="E50" s="221"/>
      <c r="F50" s="220"/>
      <c r="G50" s="219"/>
      <c r="H50" s="222"/>
      <c r="I50" s="222"/>
      <c r="J50" s="223"/>
      <c r="L50" s="259"/>
    </row>
    <row r="51" spans="1:12">
      <c r="A51" s="219" t="s">
        <v>103</v>
      </c>
      <c r="B51" s="219" t="s">
        <v>1067</v>
      </c>
      <c r="C51" s="220">
        <f>C5</f>
        <v>2</v>
      </c>
      <c r="D51" s="220">
        <f>C27</f>
        <v>1</v>
      </c>
      <c r="E51" s="221"/>
      <c r="F51" s="220"/>
      <c r="G51" s="219"/>
      <c r="H51" s="222"/>
      <c r="I51" s="222"/>
      <c r="J51" s="223"/>
      <c r="L51" s="259"/>
    </row>
    <row r="52" spans="1:12">
      <c r="A52" s="219" t="s">
        <v>104</v>
      </c>
      <c r="B52" s="219" t="s">
        <v>1067</v>
      </c>
      <c r="C52" s="260">
        <f>h26_28出生!F50</f>
        <v>120</v>
      </c>
      <c r="D52" s="260">
        <f>h26_28出生!G50</f>
        <v>108</v>
      </c>
      <c r="E52" s="221"/>
      <c r="F52" s="220"/>
      <c r="G52" s="219"/>
      <c r="H52" s="222"/>
      <c r="I52" s="222"/>
      <c r="J52" s="223"/>
      <c r="L52" s="259"/>
    </row>
    <row r="53" spans="1:12">
      <c r="A53" s="219" t="s">
        <v>105</v>
      </c>
      <c r="C53" s="261">
        <f>C51/C52</f>
        <v>1.6666666666666666E-2</v>
      </c>
      <c r="D53" s="261">
        <f>D51/D52</f>
        <v>9.2592592592592587E-3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151</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h27_29自立率1!CB7</f>
        <v>2046</v>
      </c>
      <c r="P3" s="243">
        <f>h27_29自立率1!CC7</f>
        <v>2126</v>
      </c>
      <c r="Q3" s="244">
        <f>SUM(O3:P3)</f>
        <v>4172</v>
      </c>
    </row>
    <row r="4" spans="1:17">
      <c r="A4" s="229"/>
      <c r="B4" s="229"/>
      <c r="C4" s="230" t="s">
        <v>1063</v>
      </c>
      <c r="D4" s="231" t="s">
        <v>1064</v>
      </c>
      <c r="E4" s="232" t="s">
        <v>410</v>
      </c>
      <c r="F4" s="233"/>
      <c r="G4" s="233"/>
      <c r="H4" s="234"/>
      <c r="I4" s="229"/>
      <c r="J4" s="235" t="s">
        <v>97</v>
      </c>
      <c r="K4" s="235" t="s">
        <v>98</v>
      </c>
      <c r="L4" s="588"/>
      <c r="N4" s="418" t="s">
        <v>160</v>
      </c>
      <c r="O4" s="243">
        <f>h27_29自立率1!CB8</f>
        <v>1417</v>
      </c>
      <c r="P4" s="243">
        <f>h27_29自立率1!CC8</f>
        <v>1604</v>
      </c>
      <c r="Q4" s="244">
        <f>SUM(O4:P4)</f>
        <v>3021</v>
      </c>
    </row>
    <row r="5" spans="1:17">
      <c r="A5" s="219" t="s">
        <v>99</v>
      </c>
      <c r="B5" s="219" t="s">
        <v>85</v>
      </c>
      <c r="C5" s="262">
        <f>h26_h28死亡数!Q4</f>
        <v>0</v>
      </c>
      <c r="D5" s="263">
        <f>SUM(C5:C5)/3</f>
        <v>0</v>
      </c>
      <c r="E5" s="264">
        <f>h27国調人口!Q4</f>
        <v>130</v>
      </c>
      <c r="F5" s="221">
        <f t="shared" ref="F5:F24" si="0">D5/E5</f>
        <v>0</v>
      </c>
      <c r="G5" s="261">
        <f>C53</f>
        <v>0</v>
      </c>
      <c r="H5" s="220">
        <v>100000</v>
      </c>
      <c r="I5" s="220">
        <f t="shared" ref="I5:I24" si="1">H5-H6</f>
        <v>0</v>
      </c>
      <c r="J5" s="222">
        <f>H6+I5/2</f>
        <v>100000</v>
      </c>
      <c r="K5" s="222">
        <f t="shared" ref="K5:K23" si="2">J5+K6</f>
        <v>8081735.2559273634</v>
      </c>
      <c r="L5" s="589">
        <f t="shared" ref="L5:L24" si="3">K5/H5</f>
        <v>80.81735255927363</v>
      </c>
      <c r="N5" s="418" t="s">
        <v>1022</v>
      </c>
      <c r="O5" s="243">
        <f>h27_29自立率1!CB9</f>
        <v>1118</v>
      </c>
      <c r="P5" s="243">
        <f>h27_29自立率1!CC9</f>
        <v>1403</v>
      </c>
      <c r="Q5" s="244">
        <f>SUM(O5:P5)</f>
        <v>2521</v>
      </c>
    </row>
    <row r="6" spans="1:17">
      <c r="B6" s="219" t="s">
        <v>86</v>
      </c>
      <c r="C6" s="262">
        <f>h26_h28死亡数!Q5</f>
        <v>0</v>
      </c>
      <c r="D6" s="263">
        <f t="shared" ref="D6:D24" si="4">SUM(C6:C6)/3</f>
        <v>0</v>
      </c>
      <c r="E6" s="264">
        <f>h27国調人口!Q5</f>
        <v>641</v>
      </c>
      <c r="F6" s="221">
        <f t="shared" si="0"/>
        <v>0</v>
      </c>
      <c r="G6" s="221">
        <f>F6*4/(1+2*F6)</f>
        <v>0</v>
      </c>
      <c r="H6" s="220">
        <f t="shared" ref="H6:H24" si="5">(1-G5)*H5</f>
        <v>100000</v>
      </c>
      <c r="I6" s="220">
        <f t="shared" si="1"/>
        <v>0</v>
      </c>
      <c r="J6" s="222">
        <f>(H7+I6/2)*4</f>
        <v>400000</v>
      </c>
      <c r="K6" s="222">
        <f t="shared" si="2"/>
        <v>7981735.2559273634</v>
      </c>
      <c r="L6" s="589">
        <f t="shared" si="3"/>
        <v>79.81735255927363</v>
      </c>
      <c r="N6" s="418" t="s">
        <v>1023</v>
      </c>
      <c r="O6" s="243">
        <f>h27_29自立率1!CB10</f>
        <v>1847</v>
      </c>
      <c r="P6" s="243">
        <f>h27_29自立率1!CC10</f>
        <v>3218</v>
      </c>
      <c r="Q6" s="244">
        <f>SUM(O6:P6)</f>
        <v>5065</v>
      </c>
    </row>
    <row r="7" spans="1:17">
      <c r="B7" s="219" t="s">
        <v>84</v>
      </c>
      <c r="C7" s="262">
        <f>h26_h28死亡数!Q6</f>
        <v>0</v>
      </c>
      <c r="D7" s="263">
        <f t="shared" si="4"/>
        <v>0</v>
      </c>
      <c r="E7" s="264">
        <f>h27国調人口!Q6</f>
        <v>892</v>
      </c>
      <c r="F7" s="221">
        <f t="shared" si="0"/>
        <v>0</v>
      </c>
      <c r="G7" s="221">
        <f t="shared" ref="G7:G24" si="6">F7*5/(1+2.5*F7)</f>
        <v>0</v>
      </c>
      <c r="H7" s="220">
        <f t="shared" si="5"/>
        <v>100000</v>
      </c>
      <c r="I7" s="220">
        <f t="shared" si="1"/>
        <v>0</v>
      </c>
      <c r="J7" s="222">
        <f t="shared" ref="J7:J23" si="7">(H8+I7/2)*5</f>
        <v>500000</v>
      </c>
      <c r="K7" s="222">
        <f t="shared" si="2"/>
        <v>7581735.2559273634</v>
      </c>
      <c r="L7" s="589">
        <f t="shared" si="3"/>
        <v>75.81735255927363</v>
      </c>
      <c r="N7" s="418" t="s">
        <v>62</v>
      </c>
      <c r="O7" s="237">
        <f>SUM(O3:O6)</f>
        <v>6428</v>
      </c>
      <c r="P7" s="237">
        <f t="shared" ref="P7:Q7" si="8">SUM(P3:P6)</f>
        <v>8351</v>
      </c>
      <c r="Q7" s="237">
        <f t="shared" si="8"/>
        <v>14779</v>
      </c>
    </row>
    <row r="8" spans="1:17">
      <c r="B8" s="219" t="s">
        <v>65</v>
      </c>
      <c r="C8" s="262">
        <f>h26_h28死亡数!Q7</f>
        <v>0</v>
      </c>
      <c r="D8" s="263">
        <f t="shared" si="4"/>
        <v>0</v>
      </c>
      <c r="E8" s="264">
        <f>h27国調人口!Q7</f>
        <v>1000</v>
      </c>
      <c r="F8" s="221">
        <f t="shared" si="0"/>
        <v>0</v>
      </c>
      <c r="G8" s="221">
        <f t="shared" si="6"/>
        <v>0</v>
      </c>
      <c r="H8" s="220">
        <f t="shared" si="5"/>
        <v>100000</v>
      </c>
      <c r="I8" s="220">
        <f t="shared" si="1"/>
        <v>0</v>
      </c>
      <c r="J8" s="222">
        <f t="shared" si="7"/>
        <v>500000</v>
      </c>
      <c r="K8" s="222">
        <f t="shared" si="2"/>
        <v>7081735.2559273634</v>
      </c>
      <c r="L8" s="589">
        <f t="shared" si="3"/>
        <v>70.81735255927363</v>
      </c>
      <c r="N8" s="479" t="s">
        <v>161</v>
      </c>
      <c r="O8" s="479"/>
      <c r="P8" s="479"/>
      <c r="Q8" s="479"/>
    </row>
    <row r="9" spans="1:17">
      <c r="B9" s="219" t="s">
        <v>66</v>
      </c>
      <c r="C9" s="262">
        <f>h26_h28死亡数!Q8</f>
        <v>1</v>
      </c>
      <c r="D9" s="263">
        <f t="shared" si="4"/>
        <v>0.33333333333333331</v>
      </c>
      <c r="E9" s="264">
        <f>h27国調人口!Q8</f>
        <v>961</v>
      </c>
      <c r="F9" s="221">
        <f t="shared" si="0"/>
        <v>3.4686090877558099E-4</v>
      </c>
      <c r="G9" s="221">
        <f t="shared" si="6"/>
        <v>1.7328019407381733E-3</v>
      </c>
      <c r="H9" s="220">
        <f t="shared" si="5"/>
        <v>100000</v>
      </c>
      <c r="I9" s="220">
        <f t="shared" si="1"/>
        <v>173.28019407382817</v>
      </c>
      <c r="J9" s="222">
        <f t="shared" si="7"/>
        <v>499566.79951481544</v>
      </c>
      <c r="K9" s="222">
        <f t="shared" si="2"/>
        <v>6581735.2559273634</v>
      </c>
      <c r="L9" s="589">
        <f t="shared" si="3"/>
        <v>65.81735255927363</v>
      </c>
      <c r="N9" s="418" t="s">
        <v>158</v>
      </c>
      <c r="O9" s="237" t="s">
        <v>122</v>
      </c>
      <c r="P9" s="237" t="s">
        <v>123</v>
      </c>
      <c r="Q9" s="237" t="s">
        <v>62</v>
      </c>
    </row>
    <row r="10" spans="1:17">
      <c r="B10" s="219" t="s">
        <v>67</v>
      </c>
      <c r="C10" s="262">
        <f>h26_h28死亡数!Q9</f>
        <v>0</v>
      </c>
      <c r="D10" s="263">
        <f t="shared" si="4"/>
        <v>0</v>
      </c>
      <c r="E10" s="264">
        <f>h27国調人口!Q9</f>
        <v>638</v>
      </c>
      <c r="F10" s="221">
        <f t="shared" si="0"/>
        <v>0</v>
      </c>
      <c r="G10" s="221">
        <f t="shared" si="6"/>
        <v>0</v>
      </c>
      <c r="H10" s="220">
        <f t="shared" si="5"/>
        <v>99826.719805926172</v>
      </c>
      <c r="I10" s="220">
        <f t="shared" si="1"/>
        <v>0</v>
      </c>
      <c r="J10" s="222">
        <f t="shared" si="7"/>
        <v>499133.59902963089</v>
      </c>
      <c r="K10" s="222">
        <f t="shared" si="2"/>
        <v>6082168.4564125482</v>
      </c>
      <c r="L10" s="589">
        <f t="shared" si="3"/>
        <v>60.927259437522686</v>
      </c>
      <c r="N10" s="418" t="s">
        <v>159</v>
      </c>
      <c r="O10" s="243">
        <f>h27_29自立率1!CB21</f>
        <v>48</v>
      </c>
      <c r="P10" s="243">
        <f>h27_29自立率1!CC21</f>
        <v>22</v>
      </c>
      <c r="Q10" s="244">
        <f>SUM(O10:P10)</f>
        <v>70</v>
      </c>
    </row>
    <row r="11" spans="1:17">
      <c r="B11" s="219" t="s">
        <v>68</v>
      </c>
      <c r="C11" s="262">
        <f>h26_h28死亡数!Q10</f>
        <v>2</v>
      </c>
      <c r="D11" s="263">
        <f t="shared" si="4"/>
        <v>0.66666666666666663</v>
      </c>
      <c r="E11" s="264">
        <f>h27国調人口!Q10</f>
        <v>810</v>
      </c>
      <c r="F11" s="221">
        <f t="shared" si="0"/>
        <v>8.2304526748971192E-4</v>
      </c>
      <c r="G11" s="221">
        <f t="shared" si="6"/>
        <v>4.106776180698153E-3</v>
      </c>
      <c r="H11" s="220">
        <f t="shared" si="5"/>
        <v>99826.719805926172</v>
      </c>
      <c r="I11" s="220">
        <f t="shared" si="1"/>
        <v>409.96599509619409</v>
      </c>
      <c r="J11" s="222">
        <f t="shared" si="7"/>
        <v>498108.68404189037</v>
      </c>
      <c r="K11" s="222">
        <f t="shared" si="2"/>
        <v>5583034.8573829168</v>
      </c>
      <c r="L11" s="589">
        <f t="shared" si="3"/>
        <v>55.927259437522679</v>
      </c>
      <c r="N11" s="418" t="s">
        <v>160</v>
      </c>
      <c r="O11" s="243">
        <f>h27_29自立率1!CB22</f>
        <v>60</v>
      </c>
      <c r="P11" s="243">
        <f>h27_29自立率1!CC22</f>
        <v>36</v>
      </c>
      <c r="Q11" s="244">
        <f>SUM(O11:P11)</f>
        <v>96</v>
      </c>
    </row>
    <row r="12" spans="1:17">
      <c r="B12" s="219" t="s">
        <v>69</v>
      </c>
      <c r="C12" s="262">
        <f>h26_h28死亡数!Q11</f>
        <v>5</v>
      </c>
      <c r="D12" s="263">
        <f t="shared" si="4"/>
        <v>1.6666666666666667</v>
      </c>
      <c r="E12" s="264">
        <f>h27国調人口!Q11</f>
        <v>1014</v>
      </c>
      <c r="F12" s="221">
        <f t="shared" si="0"/>
        <v>1.643655489809336E-3</v>
      </c>
      <c r="G12" s="221">
        <f t="shared" si="6"/>
        <v>8.1846456048453101E-3</v>
      </c>
      <c r="H12" s="220">
        <f t="shared" si="5"/>
        <v>99416.753810829978</v>
      </c>
      <c r="I12" s="220">
        <f t="shared" si="1"/>
        <v>813.69089712579444</v>
      </c>
      <c r="J12" s="222">
        <f t="shared" si="7"/>
        <v>495049.54181133537</v>
      </c>
      <c r="K12" s="222">
        <f t="shared" si="2"/>
        <v>5084926.1733410265</v>
      </c>
      <c r="L12" s="589">
        <f t="shared" si="3"/>
        <v>51.147578033141329</v>
      </c>
      <c r="N12" s="418" t="s">
        <v>1022</v>
      </c>
      <c r="O12" s="243">
        <f>h27_29自立率1!CB23</f>
        <v>318</v>
      </c>
      <c r="P12" s="243">
        <f>h27_29自立率1!CC23</f>
        <v>83</v>
      </c>
      <c r="Q12" s="244">
        <f>SUM(O12:P12)</f>
        <v>401</v>
      </c>
    </row>
    <row r="13" spans="1:17">
      <c r="B13" s="219" t="s">
        <v>70</v>
      </c>
      <c r="C13" s="262">
        <f>h26_h28死亡数!Q12</f>
        <v>6</v>
      </c>
      <c r="D13" s="263">
        <f t="shared" si="4"/>
        <v>2</v>
      </c>
      <c r="E13" s="264">
        <f>h27国調人口!Q12</f>
        <v>1268</v>
      </c>
      <c r="F13" s="221">
        <f t="shared" si="0"/>
        <v>1.5772870662460567E-3</v>
      </c>
      <c r="G13" s="221">
        <f t="shared" si="6"/>
        <v>7.8554595443833461E-3</v>
      </c>
      <c r="H13" s="220">
        <f t="shared" si="5"/>
        <v>98603.062913704183</v>
      </c>
      <c r="I13" s="220">
        <f t="shared" si="1"/>
        <v>774.57237167088897</v>
      </c>
      <c r="J13" s="222">
        <f t="shared" si="7"/>
        <v>491078.88363934366</v>
      </c>
      <c r="K13" s="222">
        <f t="shared" si="2"/>
        <v>4589876.6315296907</v>
      </c>
      <c r="L13" s="589">
        <f t="shared" si="3"/>
        <v>46.549026935873961</v>
      </c>
      <c r="N13" s="418" t="s">
        <v>1023</v>
      </c>
      <c r="O13" s="243">
        <f>h27_29自立率1!CB24</f>
        <v>682</v>
      </c>
      <c r="P13" s="243">
        <f>h27_29自立率1!CC24</f>
        <v>910</v>
      </c>
      <c r="Q13" s="244">
        <f>SUM(O13:P13)</f>
        <v>1592</v>
      </c>
    </row>
    <row r="14" spans="1:17">
      <c r="B14" s="219" t="s">
        <v>71</v>
      </c>
      <c r="C14" s="262">
        <f>h26_h28死亡数!Q13</f>
        <v>4</v>
      </c>
      <c r="D14" s="263">
        <f t="shared" si="4"/>
        <v>1.3333333333333333</v>
      </c>
      <c r="E14" s="264">
        <f>h27国調人口!Q13</f>
        <v>1483</v>
      </c>
      <c r="F14" s="221">
        <f t="shared" si="0"/>
        <v>8.9907844459429084E-4</v>
      </c>
      <c r="G14" s="221">
        <f t="shared" si="6"/>
        <v>4.4853106077595876E-3</v>
      </c>
      <c r="H14" s="220">
        <f t="shared" si="5"/>
        <v>97828.490542033294</v>
      </c>
      <c r="I14" s="220">
        <f t="shared" si="1"/>
        <v>438.79116636929393</v>
      </c>
      <c r="J14" s="222">
        <f t="shared" si="7"/>
        <v>488045.47479424323</v>
      </c>
      <c r="K14" s="222">
        <f t="shared" si="2"/>
        <v>4098797.7478903467</v>
      </c>
      <c r="L14" s="589">
        <f t="shared" si="3"/>
        <v>41.897791994748651</v>
      </c>
      <c r="N14" s="418" t="s">
        <v>62</v>
      </c>
      <c r="O14" s="237">
        <f>SUM(O10:O13)</f>
        <v>1108</v>
      </c>
      <c r="P14" s="237">
        <f t="shared" ref="P14:Q14" si="9">SUM(P10:P13)</f>
        <v>1051</v>
      </c>
      <c r="Q14" s="237">
        <f t="shared" si="9"/>
        <v>2159</v>
      </c>
    </row>
    <row r="15" spans="1:17">
      <c r="B15" s="219" t="s">
        <v>72</v>
      </c>
      <c r="C15" s="262">
        <f>h26_h28死亡数!Q14</f>
        <v>7</v>
      </c>
      <c r="D15" s="263">
        <f t="shared" si="4"/>
        <v>2.3333333333333335</v>
      </c>
      <c r="E15" s="264">
        <f>h27国調人口!Q14</f>
        <v>1337</v>
      </c>
      <c r="F15" s="221">
        <f t="shared" si="0"/>
        <v>1.7452006980802793E-3</v>
      </c>
      <c r="G15" s="221">
        <f t="shared" si="6"/>
        <v>8.6880973066898338E-3</v>
      </c>
      <c r="H15" s="220">
        <f t="shared" si="5"/>
        <v>97389.699375664</v>
      </c>
      <c r="I15" s="220">
        <f t="shared" si="1"/>
        <v>846.1311848450423</v>
      </c>
      <c r="J15" s="222">
        <f t="shared" si="7"/>
        <v>484833.16891620739</v>
      </c>
      <c r="K15" s="222">
        <f t="shared" si="2"/>
        <v>3610752.2730961032</v>
      </c>
      <c r="L15" s="589">
        <f t="shared" si="3"/>
        <v>37.075299505425598</v>
      </c>
      <c r="N15" s="479" t="s">
        <v>162</v>
      </c>
      <c r="O15" s="479"/>
      <c r="P15" s="479"/>
      <c r="Q15" s="479"/>
    </row>
    <row r="16" spans="1:17">
      <c r="B16" s="219" t="s">
        <v>73</v>
      </c>
      <c r="C16" s="262">
        <f>h26_h28死亡数!Q15</f>
        <v>10</v>
      </c>
      <c r="D16" s="263">
        <f t="shared" si="4"/>
        <v>3.3333333333333335</v>
      </c>
      <c r="E16" s="264">
        <f>h27国調人口!Q15</f>
        <v>1341</v>
      </c>
      <c r="F16" s="221">
        <f t="shared" si="0"/>
        <v>2.4857071836937609E-3</v>
      </c>
      <c r="G16" s="221">
        <f t="shared" si="6"/>
        <v>1.2351778656126484E-2</v>
      </c>
      <c r="H16" s="220">
        <f t="shared" si="5"/>
        <v>96543.568190818958</v>
      </c>
      <c r="I16" s="220">
        <f t="shared" si="1"/>
        <v>1192.4847849656508</v>
      </c>
      <c r="J16" s="222">
        <f t="shared" si="7"/>
        <v>479736.62899168063</v>
      </c>
      <c r="K16" s="222">
        <f t="shared" si="2"/>
        <v>3125919.1041798959</v>
      </c>
      <c r="L16" s="589">
        <f t="shared" si="3"/>
        <v>32.378325793816707</v>
      </c>
      <c r="N16" s="418" t="s">
        <v>158</v>
      </c>
      <c r="O16" s="237" t="s">
        <v>122</v>
      </c>
      <c r="P16" s="237" t="s">
        <v>123</v>
      </c>
      <c r="Q16" s="237" t="s">
        <v>62</v>
      </c>
    </row>
    <row r="17" spans="1:17">
      <c r="B17" s="219" t="s">
        <v>74</v>
      </c>
      <c r="C17" s="262">
        <f>h26_h28死亡数!Q16</f>
        <v>18</v>
      </c>
      <c r="D17" s="263">
        <f t="shared" si="4"/>
        <v>6</v>
      </c>
      <c r="E17" s="264">
        <f>h27国調人口!Q16</f>
        <v>1343</v>
      </c>
      <c r="F17" s="221">
        <f t="shared" si="0"/>
        <v>4.4676098287416231E-3</v>
      </c>
      <c r="G17" s="221">
        <f t="shared" si="6"/>
        <v>2.2091310751104563E-2</v>
      </c>
      <c r="H17" s="220">
        <f t="shared" si="5"/>
        <v>95351.083405853307</v>
      </c>
      <c r="I17" s="220">
        <f t="shared" si="1"/>
        <v>2106.4304139731976</v>
      </c>
      <c r="J17" s="222">
        <f t="shared" si="7"/>
        <v>471489.34099433356</v>
      </c>
      <c r="K17" s="222">
        <f t="shared" si="2"/>
        <v>2646182.4751882153</v>
      </c>
      <c r="L17" s="589">
        <f t="shared" si="3"/>
        <v>27.751991699192107</v>
      </c>
      <c r="N17" s="418" t="s">
        <v>159</v>
      </c>
      <c r="O17" s="253">
        <f t="shared" ref="O17:Q20" si="10">O10/O3</f>
        <v>2.3460410557184751E-2</v>
      </c>
      <c r="P17" s="253">
        <f t="shared" si="10"/>
        <v>1.0348071495766699E-2</v>
      </c>
      <c r="Q17" s="253">
        <f t="shared" si="10"/>
        <v>1.6778523489932886E-2</v>
      </c>
    </row>
    <row r="18" spans="1:17">
      <c r="B18" s="219" t="s">
        <v>75</v>
      </c>
      <c r="C18" s="262">
        <f>h26_h28死亡数!Q17</f>
        <v>44</v>
      </c>
      <c r="D18" s="263">
        <f t="shared" si="4"/>
        <v>14.666666666666666</v>
      </c>
      <c r="E18" s="264">
        <f>h27国調人口!Q17</f>
        <v>1706</v>
      </c>
      <c r="F18" s="221">
        <f t="shared" si="0"/>
        <v>8.5971082454083629E-3</v>
      </c>
      <c r="G18" s="221">
        <f t="shared" si="6"/>
        <v>4.2081101759755171E-2</v>
      </c>
      <c r="H18" s="220">
        <f t="shared" si="5"/>
        <v>93244.65299188011</v>
      </c>
      <c r="I18" s="220">
        <f t="shared" si="1"/>
        <v>3923.8377311043732</v>
      </c>
      <c r="J18" s="222">
        <f t="shared" si="7"/>
        <v>456413.6706316396</v>
      </c>
      <c r="K18" s="222">
        <f t="shared" si="2"/>
        <v>2174693.1341938819</v>
      </c>
      <c r="L18" s="589">
        <f t="shared" si="3"/>
        <v>23.322443318902774</v>
      </c>
      <c r="N18" s="418" t="s">
        <v>160</v>
      </c>
      <c r="O18" s="253">
        <f t="shared" si="10"/>
        <v>4.2342978122794639E-2</v>
      </c>
      <c r="P18" s="253">
        <f t="shared" si="10"/>
        <v>2.2443890274314215E-2</v>
      </c>
      <c r="Q18" s="253">
        <f t="shared" si="10"/>
        <v>3.1777557100297914E-2</v>
      </c>
    </row>
    <row r="19" spans="1:17">
      <c r="B19" s="219" t="s">
        <v>76</v>
      </c>
      <c r="C19" s="262">
        <f>h26_h28死亡数!Q18</f>
        <v>69</v>
      </c>
      <c r="D19" s="263">
        <f t="shared" si="4"/>
        <v>23</v>
      </c>
      <c r="E19" s="264">
        <f>h27国調人口!Q18</f>
        <v>2046</v>
      </c>
      <c r="F19" s="221">
        <f t="shared" si="0"/>
        <v>1.1241446725317693E-2</v>
      </c>
      <c r="G19" s="221">
        <f t="shared" si="6"/>
        <v>5.4670786783931551E-2</v>
      </c>
      <c r="H19" s="220">
        <f t="shared" si="5"/>
        <v>89320.815260775737</v>
      </c>
      <c r="I19" s="220">
        <f t="shared" si="1"/>
        <v>4883.2392464888107</v>
      </c>
      <c r="J19" s="222">
        <f t="shared" si="7"/>
        <v>434395.97818765667</v>
      </c>
      <c r="K19" s="222">
        <f t="shared" si="2"/>
        <v>1718279.4635622422</v>
      </c>
      <c r="L19" s="589">
        <f t="shared" si="3"/>
        <v>19.237167266618155</v>
      </c>
      <c r="N19" s="418" t="s">
        <v>1022</v>
      </c>
      <c r="O19" s="253">
        <f t="shared" si="10"/>
        <v>0.2844364937388193</v>
      </c>
      <c r="P19" s="253">
        <f t="shared" si="10"/>
        <v>5.9158945117605131E-2</v>
      </c>
      <c r="Q19" s="253">
        <f t="shared" si="10"/>
        <v>0.15906386354621183</v>
      </c>
    </row>
    <row r="20" spans="1:17">
      <c r="B20" s="219" t="s">
        <v>77</v>
      </c>
      <c r="C20" s="262">
        <f>h26_h28死亡数!Q19</f>
        <v>100</v>
      </c>
      <c r="D20" s="263">
        <f t="shared" si="4"/>
        <v>33.333333333333336</v>
      </c>
      <c r="E20" s="264">
        <f>h27国調人口!Q19</f>
        <v>1417</v>
      </c>
      <c r="F20" s="221">
        <f t="shared" si="0"/>
        <v>2.3523876734885912E-2</v>
      </c>
      <c r="G20" s="221">
        <f t="shared" si="6"/>
        <v>0.11108642523883583</v>
      </c>
      <c r="H20" s="220">
        <f t="shared" si="5"/>
        <v>84437.576014286926</v>
      </c>
      <c r="I20" s="220">
        <f t="shared" si="1"/>
        <v>9379.8684752596018</v>
      </c>
      <c r="J20" s="222">
        <f t="shared" si="7"/>
        <v>398738.20888328564</v>
      </c>
      <c r="K20" s="222">
        <f t="shared" si="2"/>
        <v>1283883.4853745855</v>
      </c>
      <c r="L20" s="589">
        <f t="shared" si="3"/>
        <v>15.205120113317216</v>
      </c>
      <c r="N20" s="418" t="s">
        <v>1023</v>
      </c>
      <c r="O20" s="253">
        <f t="shared" si="10"/>
        <v>0.36924742826204654</v>
      </c>
      <c r="P20" s="253">
        <f t="shared" si="10"/>
        <v>0.28278433809819764</v>
      </c>
      <c r="Q20" s="253">
        <f t="shared" si="10"/>
        <v>0.31431391905231987</v>
      </c>
    </row>
    <row r="21" spans="1:17">
      <c r="B21" s="219" t="s">
        <v>78</v>
      </c>
      <c r="C21" s="262">
        <f>h26_h28死亡数!Q20</f>
        <v>124</v>
      </c>
      <c r="D21" s="263">
        <f t="shared" si="4"/>
        <v>41.333333333333336</v>
      </c>
      <c r="E21" s="264">
        <f>h27国調人口!Q20</f>
        <v>1118</v>
      </c>
      <c r="F21" s="221">
        <f t="shared" si="0"/>
        <v>3.697078115682767E-2</v>
      </c>
      <c r="G21" s="221">
        <f t="shared" si="6"/>
        <v>0.16921397379912664</v>
      </c>
      <c r="H21" s="220">
        <f t="shared" si="5"/>
        <v>75057.707539027324</v>
      </c>
      <c r="I21" s="220">
        <f t="shared" si="1"/>
        <v>12700.812956931477</v>
      </c>
      <c r="J21" s="222">
        <f t="shared" si="7"/>
        <v>343536.5053028079</v>
      </c>
      <c r="K21" s="222">
        <f t="shared" si="2"/>
        <v>885145.27649129985</v>
      </c>
      <c r="L21" s="589">
        <f t="shared" si="3"/>
        <v>11.79286319171227</v>
      </c>
      <c r="N21" s="418" t="s">
        <v>62</v>
      </c>
      <c r="O21" s="253">
        <f>O14/O7</f>
        <v>0.17237087741132545</v>
      </c>
      <c r="P21" s="253">
        <f>P14/P7</f>
        <v>0.12585319123458269</v>
      </c>
      <c r="Q21" s="253">
        <f>Q14/Q7</f>
        <v>0.14608566208809798</v>
      </c>
    </row>
    <row r="22" spans="1:17">
      <c r="B22" s="219" t="s">
        <v>79</v>
      </c>
      <c r="C22" s="262">
        <f>h26_h28死亡数!Q21</f>
        <v>192</v>
      </c>
      <c r="D22" s="263">
        <f t="shared" si="4"/>
        <v>64</v>
      </c>
      <c r="E22" s="264">
        <f>h27国調人口!Q21</f>
        <v>970</v>
      </c>
      <c r="F22" s="221">
        <f t="shared" si="0"/>
        <v>6.5979381443298971E-2</v>
      </c>
      <c r="G22" s="221">
        <f t="shared" si="6"/>
        <v>0.2831858407079646</v>
      </c>
      <c r="H22" s="220">
        <f t="shared" si="5"/>
        <v>62356.894582095847</v>
      </c>
      <c r="I22" s="220">
        <f t="shared" si="1"/>
        <v>17658.589616168734</v>
      </c>
      <c r="J22" s="222">
        <f t="shared" si="7"/>
        <v>267637.9988700574</v>
      </c>
      <c r="K22" s="222">
        <f t="shared" si="2"/>
        <v>541608.77118849196</v>
      </c>
      <c r="L22" s="589">
        <f t="shared" si="3"/>
        <v>8.685627705135925</v>
      </c>
      <c r="N22" s="479" t="s">
        <v>163</v>
      </c>
      <c r="O22" s="479"/>
      <c r="P22" s="479"/>
      <c r="Q22" s="479"/>
    </row>
    <row r="23" spans="1:17">
      <c r="B23" s="219" t="s">
        <v>80</v>
      </c>
      <c r="C23" s="262">
        <f>h26_h28死亡数!Q22</f>
        <v>234</v>
      </c>
      <c r="D23" s="263">
        <f t="shared" si="4"/>
        <v>78</v>
      </c>
      <c r="E23" s="264">
        <f>h27国調人口!Q22</f>
        <v>625</v>
      </c>
      <c r="F23" s="221">
        <f t="shared" si="0"/>
        <v>0.12479999999999999</v>
      </c>
      <c r="G23" s="221">
        <f t="shared" si="6"/>
        <v>0.47560975609756095</v>
      </c>
      <c r="H23" s="220">
        <f t="shared" si="5"/>
        <v>44698.304965927113</v>
      </c>
      <c r="I23" s="220">
        <f t="shared" si="1"/>
        <v>21258.949922818992</v>
      </c>
      <c r="J23" s="222">
        <f t="shared" si="7"/>
        <v>170344.15002258809</v>
      </c>
      <c r="K23" s="222">
        <f t="shared" si="2"/>
        <v>273970.77231843449</v>
      </c>
      <c r="L23" s="589">
        <f t="shared" si="3"/>
        <v>6.1293324775353017</v>
      </c>
      <c r="N23" s="418" t="s">
        <v>158</v>
      </c>
      <c r="O23" s="237" t="s">
        <v>122</v>
      </c>
      <c r="P23" s="237" t="s">
        <v>123</v>
      </c>
      <c r="Q23" s="237" t="s">
        <v>62</v>
      </c>
    </row>
    <row r="24" spans="1:17">
      <c r="B24" s="219" t="s">
        <v>100</v>
      </c>
      <c r="C24" s="262">
        <f>h26_h28死亡数!Q23</f>
        <v>171</v>
      </c>
      <c r="D24" s="263">
        <f t="shared" si="4"/>
        <v>57</v>
      </c>
      <c r="E24" s="264">
        <f>h27国調人口!Q23</f>
        <v>252</v>
      </c>
      <c r="F24" s="221">
        <f t="shared" si="0"/>
        <v>0.22619047619047619</v>
      </c>
      <c r="G24" s="221">
        <f t="shared" si="6"/>
        <v>0.72243346007604559</v>
      </c>
      <c r="H24" s="220">
        <f t="shared" si="5"/>
        <v>23439.35504310812</v>
      </c>
      <c r="I24" s="220">
        <f t="shared" si="1"/>
        <v>23439.35504310812</v>
      </c>
      <c r="J24" s="222">
        <f>H24/F24</f>
        <v>103626.62229584642</v>
      </c>
      <c r="K24" s="222">
        <f>J24</f>
        <v>103626.62229584642</v>
      </c>
      <c r="L24" s="589">
        <f t="shared" si="3"/>
        <v>4.4210526315789469</v>
      </c>
      <c r="N24" s="418" t="s">
        <v>159</v>
      </c>
      <c r="O24" s="253">
        <f>1-O17</f>
        <v>0.97653958944281527</v>
      </c>
      <c r="P24" s="253">
        <f>1-P17</f>
        <v>0.98965192850423334</v>
      </c>
      <c r="Q24" s="253">
        <f>1-Q17</f>
        <v>0.98322147651006708</v>
      </c>
    </row>
    <row r="25" spans="1:17">
      <c r="B25" s="265" t="s">
        <v>101</v>
      </c>
      <c r="C25" s="266">
        <f>SUM(C5:C24)</f>
        <v>987</v>
      </c>
      <c r="D25" s="266">
        <f>SUM(D5:D24)</f>
        <v>329</v>
      </c>
      <c r="E25" s="266">
        <f>SUM(E5:E24)</f>
        <v>20992</v>
      </c>
      <c r="F25" s="267"/>
      <c r="G25" s="267"/>
      <c r="H25" s="266"/>
      <c r="I25" s="266"/>
      <c r="J25" s="268"/>
      <c r="K25" s="268"/>
      <c r="L25" s="257"/>
      <c r="N25" s="418" t="s">
        <v>160</v>
      </c>
      <c r="O25" s="253">
        <f t="shared" ref="O25:Q27" si="11">1-O18</f>
        <v>0.95765702187720536</v>
      </c>
      <c r="P25" s="253">
        <f t="shared" si="11"/>
        <v>0.97755610972568574</v>
      </c>
      <c r="Q25" s="253">
        <f t="shared" si="11"/>
        <v>0.96822244289970205</v>
      </c>
    </row>
    <row r="26" spans="1:17">
      <c r="A26" s="265"/>
      <c r="B26" s="265"/>
      <c r="C26" s="226"/>
      <c r="D26" s="226"/>
      <c r="E26" s="266"/>
      <c r="F26" s="267"/>
      <c r="G26" s="267"/>
      <c r="H26" s="266"/>
      <c r="I26" s="266"/>
      <c r="J26" s="268"/>
      <c r="K26" s="268"/>
      <c r="L26" s="269"/>
      <c r="N26" s="418" t="s">
        <v>1022</v>
      </c>
      <c r="O26" s="253">
        <f t="shared" si="11"/>
        <v>0.7155635062611807</v>
      </c>
      <c r="P26" s="253">
        <f t="shared" si="11"/>
        <v>0.94084105488239489</v>
      </c>
      <c r="Q26" s="253">
        <f t="shared" si="11"/>
        <v>0.84093613645378817</v>
      </c>
    </row>
    <row r="27" spans="1:17">
      <c r="A27" s="225" t="s">
        <v>102</v>
      </c>
      <c r="B27" s="225" t="s">
        <v>85</v>
      </c>
      <c r="C27" s="254">
        <f>h26_h28死亡数!Q28</f>
        <v>1</v>
      </c>
      <c r="D27" s="226">
        <f>SUM(C27:C27)/3</f>
        <v>0.33333333333333331</v>
      </c>
      <c r="E27" s="254">
        <f>h27国調人口!Q28</f>
        <v>125</v>
      </c>
      <c r="F27" s="227">
        <f t="shared" ref="F27:F46" si="12">D27/E27</f>
        <v>2.6666666666666666E-3</v>
      </c>
      <c r="G27" s="227">
        <f>D53</f>
        <v>7.3529411764705881E-3</v>
      </c>
      <c r="H27" s="226">
        <v>100000</v>
      </c>
      <c r="I27" s="226">
        <f t="shared" ref="I27:I46" si="13">H27-H28</f>
        <v>735.2941176470631</v>
      </c>
      <c r="J27" s="242">
        <f>H28+I27/2</f>
        <v>99632.352941176476</v>
      </c>
      <c r="K27" s="242">
        <f t="shared" ref="K27:K45" si="14">J27+K28</f>
        <v>8543407.1117219683</v>
      </c>
      <c r="L27" s="587">
        <f t="shared" ref="L27:L46" si="15">K27/H27</f>
        <v>85.434071117219688</v>
      </c>
      <c r="N27" s="418" t="s">
        <v>1023</v>
      </c>
      <c r="O27" s="253">
        <f t="shared" si="11"/>
        <v>0.6307525717379534</v>
      </c>
      <c r="P27" s="253">
        <f t="shared" si="11"/>
        <v>0.71721566190180241</v>
      </c>
      <c r="Q27" s="253">
        <f t="shared" si="11"/>
        <v>0.68568608094768013</v>
      </c>
    </row>
    <row r="28" spans="1:17">
      <c r="A28" s="245"/>
      <c r="B28" s="245" t="s">
        <v>86</v>
      </c>
      <c r="C28" s="255">
        <f>h26_h28死亡数!Q29</f>
        <v>0</v>
      </c>
      <c r="D28" s="250">
        <f t="shared" ref="D28:D46" si="16">SUM(C28:C28)/3</f>
        <v>0</v>
      </c>
      <c r="E28" s="255">
        <f>h27国調人口!Q29</f>
        <v>573</v>
      </c>
      <c r="F28" s="249">
        <f t="shared" si="12"/>
        <v>0</v>
      </c>
      <c r="G28" s="249">
        <f>F28*4/(1+2*F28)</f>
        <v>0</v>
      </c>
      <c r="H28" s="250">
        <f t="shared" ref="H28:H46" si="17">(1-G27)*H27</f>
        <v>99264.705882352937</v>
      </c>
      <c r="I28" s="250">
        <f t="shared" si="13"/>
        <v>0</v>
      </c>
      <c r="J28" s="251">
        <f>(H29+I28/2)*4</f>
        <v>397058.82352941175</v>
      </c>
      <c r="K28" s="251">
        <f t="shared" si="14"/>
        <v>8443774.7587807924</v>
      </c>
      <c r="L28" s="589">
        <f t="shared" si="15"/>
        <v>85.06321238475465</v>
      </c>
      <c r="N28" s="418" t="s">
        <v>62</v>
      </c>
      <c r="O28" s="253">
        <f>1-O21</f>
        <v>0.82762912258867449</v>
      </c>
      <c r="P28" s="253">
        <f>1-P21</f>
        <v>0.87414680876541728</v>
      </c>
      <c r="Q28" s="253">
        <f>1-Q21</f>
        <v>0.85391433791190208</v>
      </c>
    </row>
    <row r="29" spans="1:17">
      <c r="A29" s="245"/>
      <c r="B29" s="245" t="s">
        <v>84</v>
      </c>
      <c r="C29" s="255">
        <f>h26_h28死亡数!Q30</f>
        <v>0</v>
      </c>
      <c r="D29" s="250">
        <f t="shared" si="16"/>
        <v>0</v>
      </c>
      <c r="E29" s="255">
        <f>h27国調人口!Q30</f>
        <v>848</v>
      </c>
      <c r="F29" s="249">
        <f t="shared" si="12"/>
        <v>0</v>
      </c>
      <c r="G29" s="249">
        <f t="shared" ref="G29:G46" si="18">F29*5/(1+2.5*F29)</f>
        <v>0</v>
      </c>
      <c r="H29" s="250">
        <f t="shared" si="17"/>
        <v>99264.705882352937</v>
      </c>
      <c r="I29" s="250">
        <f t="shared" si="13"/>
        <v>0</v>
      </c>
      <c r="J29" s="251">
        <f t="shared" ref="J29:J45" si="19">(H30+I29/2)*5</f>
        <v>496323.5294117647</v>
      </c>
      <c r="K29" s="251">
        <f t="shared" si="14"/>
        <v>8046715.9352513812</v>
      </c>
      <c r="L29" s="589">
        <f t="shared" si="15"/>
        <v>81.063212384754664</v>
      </c>
      <c r="N29" s="219" t="s">
        <v>164</v>
      </c>
    </row>
    <row r="30" spans="1:17">
      <c r="A30" s="245"/>
      <c r="B30" s="245" t="s">
        <v>65</v>
      </c>
      <c r="C30" s="255">
        <f>h26_h28死亡数!Q31</f>
        <v>0</v>
      </c>
      <c r="D30" s="250">
        <f t="shared" si="16"/>
        <v>0</v>
      </c>
      <c r="E30" s="255">
        <f>h27国調人口!Q31</f>
        <v>959</v>
      </c>
      <c r="F30" s="249">
        <f t="shared" si="12"/>
        <v>0</v>
      </c>
      <c r="G30" s="249">
        <f t="shared" si="18"/>
        <v>0</v>
      </c>
      <c r="H30" s="250">
        <f t="shared" si="17"/>
        <v>99264.705882352937</v>
      </c>
      <c r="I30" s="250">
        <f t="shared" si="13"/>
        <v>0</v>
      </c>
      <c r="J30" s="251">
        <f t="shared" si="19"/>
        <v>496323.5294117647</v>
      </c>
      <c r="K30" s="251">
        <f t="shared" si="14"/>
        <v>7550392.4058396164</v>
      </c>
      <c r="L30" s="589">
        <f t="shared" si="15"/>
        <v>76.063212384754664</v>
      </c>
      <c r="N30" s="256" t="s">
        <v>158</v>
      </c>
      <c r="O30" s="237" t="s">
        <v>97</v>
      </c>
      <c r="P30" s="237" t="s">
        <v>98</v>
      </c>
      <c r="Q30" s="219"/>
    </row>
    <row r="31" spans="1:17">
      <c r="A31" s="245"/>
      <c r="B31" s="245" t="s">
        <v>66</v>
      </c>
      <c r="C31" s="255">
        <f>h26_h28死亡数!Q32</f>
        <v>2</v>
      </c>
      <c r="D31" s="250">
        <f t="shared" si="16"/>
        <v>0.66666666666666663</v>
      </c>
      <c r="E31" s="255">
        <f>h27国調人口!Q32</f>
        <v>986</v>
      </c>
      <c r="F31" s="249">
        <f t="shared" si="12"/>
        <v>6.7613252197430695E-4</v>
      </c>
      <c r="G31" s="249">
        <f t="shared" si="18"/>
        <v>3.3749578130273373E-3</v>
      </c>
      <c r="H31" s="250">
        <f t="shared" si="17"/>
        <v>99264.705882352937</v>
      </c>
      <c r="I31" s="250">
        <f t="shared" si="13"/>
        <v>335.01419467550295</v>
      </c>
      <c r="J31" s="251">
        <f t="shared" si="19"/>
        <v>495485.99392507586</v>
      </c>
      <c r="K31" s="251">
        <f t="shared" si="14"/>
        <v>7054068.8764278516</v>
      </c>
      <c r="L31" s="589">
        <f t="shared" si="15"/>
        <v>71.06321238475465</v>
      </c>
      <c r="N31" s="418" t="s">
        <v>159</v>
      </c>
      <c r="O31" s="237">
        <f>J19*O24</f>
        <v>424204.87019498437</v>
      </c>
      <c r="P31" s="237">
        <f>SUM(O31,P32)</f>
        <v>1393502.6273889667</v>
      </c>
      <c r="Q31" s="219"/>
    </row>
    <row r="32" spans="1:17">
      <c r="A32" s="245"/>
      <c r="B32" s="245" t="s">
        <v>67</v>
      </c>
      <c r="C32" s="255">
        <f>h26_h28死亡数!Q33</f>
        <v>2</v>
      </c>
      <c r="D32" s="250">
        <f t="shared" si="16"/>
        <v>0.66666666666666663</v>
      </c>
      <c r="E32" s="255">
        <f>h27国調人口!Q33</f>
        <v>770</v>
      </c>
      <c r="F32" s="249">
        <f t="shared" si="12"/>
        <v>8.658008658008658E-4</v>
      </c>
      <c r="G32" s="249">
        <f t="shared" si="18"/>
        <v>4.3196544276457877E-3</v>
      </c>
      <c r="H32" s="250">
        <f t="shared" si="17"/>
        <v>98929.691687677434</v>
      </c>
      <c r="I32" s="250">
        <f t="shared" si="13"/>
        <v>427.3420807243092</v>
      </c>
      <c r="J32" s="251">
        <f t="shared" si="19"/>
        <v>493580.10323657643</v>
      </c>
      <c r="K32" s="251">
        <f t="shared" si="14"/>
        <v>6558582.8825027756</v>
      </c>
      <c r="L32" s="589">
        <f t="shared" si="15"/>
        <v>66.295393937022695</v>
      </c>
      <c r="N32" s="418" t="s">
        <v>160</v>
      </c>
      <c r="O32" s="237">
        <f>J20*O25</f>
        <v>381854.44562781835</v>
      </c>
      <c r="P32" s="237">
        <f>SUM(O32,P33)</f>
        <v>969297.75719398237</v>
      </c>
      <c r="Q32" s="219"/>
    </row>
    <row r="33" spans="1:17">
      <c r="A33" s="245"/>
      <c r="B33" s="245" t="s">
        <v>68</v>
      </c>
      <c r="C33" s="255">
        <f>h26_h28死亡数!Q34</f>
        <v>1</v>
      </c>
      <c r="D33" s="250">
        <f t="shared" si="16"/>
        <v>0.33333333333333331</v>
      </c>
      <c r="E33" s="255">
        <f>h27国調人口!Q34</f>
        <v>807</v>
      </c>
      <c r="F33" s="249">
        <f t="shared" si="12"/>
        <v>4.1305245766212306E-4</v>
      </c>
      <c r="G33" s="249">
        <f t="shared" si="18"/>
        <v>2.0631318341242004E-3</v>
      </c>
      <c r="H33" s="250">
        <f t="shared" si="17"/>
        <v>98502.349606953125</v>
      </c>
      <c r="I33" s="250">
        <f t="shared" si="13"/>
        <v>203.22333321013139</v>
      </c>
      <c r="J33" s="251">
        <f t="shared" si="19"/>
        <v>492003.68970174028</v>
      </c>
      <c r="K33" s="251">
        <f t="shared" si="14"/>
        <v>6065002.7792661991</v>
      </c>
      <c r="L33" s="589">
        <f t="shared" si="15"/>
        <v>61.572163541955554</v>
      </c>
      <c r="N33" s="418" t="s">
        <v>1022</v>
      </c>
      <c r="O33" s="237">
        <f>J21*O26</f>
        <v>245822.18626318991</v>
      </c>
      <c r="P33" s="237">
        <f t="shared" ref="P33:P34" si="20">SUM(O33,P34)</f>
        <v>587443.31156616402</v>
      </c>
      <c r="Q33" s="219"/>
    </row>
    <row r="34" spans="1:17">
      <c r="A34" s="245"/>
      <c r="B34" s="245" t="s">
        <v>69</v>
      </c>
      <c r="C34" s="255">
        <f>h26_h28死亡数!Q35</f>
        <v>1</v>
      </c>
      <c r="D34" s="250">
        <f t="shared" si="16"/>
        <v>0.33333333333333331</v>
      </c>
      <c r="E34" s="255">
        <f>h27国調人口!Q35</f>
        <v>1037</v>
      </c>
      <c r="F34" s="249">
        <f t="shared" si="12"/>
        <v>3.214400514304082E-4</v>
      </c>
      <c r="G34" s="249">
        <f t="shared" si="18"/>
        <v>1.6059097478721693E-3</v>
      </c>
      <c r="H34" s="250">
        <f t="shared" si="17"/>
        <v>98299.126273742993</v>
      </c>
      <c r="I34" s="250">
        <f t="shared" si="13"/>
        <v>157.85952509031631</v>
      </c>
      <c r="J34" s="251">
        <f t="shared" si="19"/>
        <v>491100.98255598918</v>
      </c>
      <c r="K34" s="251">
        <f t="shared" si="14"/>
        <v>5572999.0895644585</v>
      </c>
      <c r="L34" s="589">
        <f t="shared" si="15"/>
        <v>56.694289164328829</v>
      </c>
      <c r="N34" s="418" t="s">
        <v>1023</v>
      </c>
      <c r="O34" s="237">
        <f>SUM(J22:J24)*O27</f>
        <v>341621.12530297408</v>
      </c>
      <c r="P34" s="237">
        <f t="shared" si="20"/>
        <v>341621.12530297408</v>
      </c>
      <c r="Q34" s="219"/>
    </row>
    <row r="35" spans="1:17">
      <c r="A35" s="245"/>
      <c r="B35" s="245" t="s">
        <v>70</v>
      </c>
      <c r="C35" s="255">
        <f>h26_h28死亡数!Q36</f>
        <v>1</v>
      </c>
      <c r="D35" s="250">
        <f t="shared" si="16"/>
        <v>0.33333333333333331</v>
      </c>
      <c r="E35" s="255">
        <f>h27国調人口!Q36</f>
        <v>1247</v>
      </c>
      <c r="F35" s="249">
        <f t="shared" si="12"/>
        <v>2.6730820636193531E-4</v>
      </c>
      <c r="G35" s="249">
        <f t="shared" si="18"/>
        <v>1.3356484573260317E-3</v>
      </c>
      <c r="H35" s="250">
        <f t="shared" si="17"/>
        <v>98141.266748652677</v>
      </c>
      <c r="I35" s="250">
        <f t="shared" si="13"/>
        <v>131.08223153285508</v>
      </c>
      <c r="J35" s="251">
        <f t="shared" si="19"/>
        <v>490378.62816443131</v>
      </c>
      <c r="K35" s="251">
        <f t="shared" si="14"/>
        <v>5081898.1070084693</v>
      </c>
      <c r="L35" s="589">
        <f t="shared" si="15"/>
        <v>51.781460290538135</v>
      </c>
      <c r="N35" s="219" t="s">
        <v>165</v>
      </c>
      <c r="Q35" s="219"/>
    </row>
    <row r="36" spans="1:17">
      <c r="A36" s="245"/>
      <c r="B36" s="245" t="s">
        <v>71</v>
      </c>
      <c r="C36" s="255">
        <f>h26_h28死亡数!Q37</f>
        <v>5</v>
      </c>
      <c r="D36" s="250">
        <f t="shared" si="16"/>
        <v>1.6666666666666667</v>
      </c>
      <c r="E36" s="255">
        <f>h27国調人口!Q37</f>
        <v>1510</v>
      </c>
      <c r="F36" s="249">
        <f t="shared" si="12"/>
        <v>1.1037527593818985E-3</v>
      </c>
      <c r="G36" s="249">
        <f t="shared" si="18"/>
        <v>5.5035773252614202E-3</v>
      </c>
      <c r="H36" s="250">
        <f t="shared" si="17"/>
        <v>98010.184517119822</v>
      </c>
      <c r="I36" s="250">
        <f t="shared" si="13"/>
        <v>539.40662915310531</v>
      </c>
      <c r="J36" s="251">
        <f t="shared" si="19"/>
        <v>488702.40601271635</v>
      </c>
      <c r="K36" s="251">
        <f t="shared" si="14"/>
        <v>4591519.4788440382</v>
      </c>
      <c r="L36" s="589">
        <f t="shared" si="15"/>
        <v>46.847371030528151</v>
      </c>
      <c r="N36" s="256" t="s">
        <v>158</v>
      </c>
      <c r="O36" s="237" t="s">
        <v>97</v>
      </c>
      <c r="P36" s="237" t="s">
        <v>98</v>
      </c>
      <c r="Q36" s="219"/>
    </row>
    <row r="37" spans="1:17">
      <c r="A37" s="245"/>
      <c r="B37" s="245" t="s">
        <v>72</v>
      </c>
      <c r="C37" s="255">
        <f>h26_h28死亡数!Q38</f>
        <v>7</v>
      </c>
      <c r="D37" s="250">
        <f t="shared" si="16"/>
        <v>2.3333333333333335</v>
      </c>
      <c r="E37" s="255">
        <f>h27国調人口!Q38</f>
        <v>1443</v>
      </c>
      <c r="F37" s="249">
        <f t="shared" si="12"/>
        <v>1.6170016170016172E-3</v>
      </c>
      <c r="G37" s="249">
        <f t="shared" si="18"/>
        <v>8.05245599907972E-3</v>
      </c>
      <c r="H37" s="250">
        <f t="shared" si="17"/>
        <v>97470.777887966717</v>
      </c>
      <c r="I37" s="250">
        <f t="shared" si="13"/>
        <v>784.87915013892052</v>
      </c>
      <c r="J37" s="251">
        <f t="shared" si="19"/>
        <v>485391.69156448625</v>
      </c>
      <c r="K37" s="251">
        <f t="shared" si="14"/>
        <v>4102817.0728313215</v>
      </c>
      <c r="L37" s="589">
        <f t="shared" si="15"/>
        <v>42.092790903414304</v>
      </c>
      <c r="N37" s="418" t="s">
        <v>159</v>
      </c>
      <c r="O37" s="237">
        <f>J41*P24</f>
        <v>452809.19213355868</v>
      </c>
      <c r="P37" s="237">
        <f>SUM(O37,P38)</f>
        <v>1901786.8558341761</v>
      </c>
      <c r="Q37" s="219"/>
    </row>
    <row r="38" spans="1:17">
      <c r="A38" s="245"/>
      <c r="B38" s="245" t="s">
        <v>73</v>
      </c>
      <c r="C38" s="255">
        <f>h26_h28死亡数!Q39</f>
        <v>6</v>
      </c>
      <c r="D38" s="250">
        <f t="shared" si="16"/>
        <v>2</v>
      </c>
      <c r="E38" s="255">
        <f>h27国調人口!Q39</f>
        <v>1361</v>
      </c>
      <c r="F38" s="249">
        <f t="shared" si="12"/>
        <v>1.4695077149155032E-3</v>
      </c>
      <c r="G38" s="249">
        <f t="shared" si="18"/>
        <v>7.3206442166910681E-3</v>
      </c>
      <c r="H38" s="250">
        <f t="shared" si="17"/>
        <v>96685.898737827796</v>
      </c>
      <c r="I38" s="250">
        <f t="shared" si="13"/>
        <v>707.80306543066399</v>
      </c>
      <c r="J38" s="251">
        <f t="shared" si="19"/>
        <v>481659.98602556234</v>
      </c>
      <c r="K38" s="251">
        <f t="shared" si="14"/>
        <v>3617425.3812668351</v>
      </c>
      <c r="L38" s="589">
        <f t="shared" si="15"/>
        <v>37.41419822838693</v>
      </c>
      <c r="N38" s="418" t="s">
        <v>160</v>
      </c>
      <c r="O38" s="237">
        <f>J42*P25</f>
        <v>428372.20967384987</v>
      </c>
      <c r="P38" s="237">
        <f>SUM(O38,P39)</f>
        <v>1448977.6637006174</v>
      </c>
      <c r="Q38" s="219"/>
    </row>
    <row r="39" spans="1:17">
      <c r="A39" s="245"/>
      <c r="B39" s="245" t="s">
        <v>74</v>
      </c>
      <c r="C39" s="255">
        <f>h26_h28死亡数!Q40</f>
        <v>15</v>
      </c>
      <c r="D39" s="250">
        <f t="shared" si="16"/>
        <v>5</v>
      </c>
      <c r="E39" s="255">
        <f>h27国調人口!Q40</f>
        <v>1484</v>
      </c>
      <c r="F39" s="249">
        <f t="shared" si="12"/>
        <v>3.3692722371967657E-3</v>
      </c>
      <c r="G39" s="249">
        <f t="shared" si="18"/>
        <v>1.670564650851988E-2</v>
      </c>
      <c r="H39" s="250">
        <f t="shared" si="17"/>
        <v>95978.095672397132</v>
      </c>
      <c r="I39" s="250">
        <f t="shared" si="13"/>
        <v>1603.3761388639687</v>
      </c>
      <c r="J39" s="251">
        <f t="shared" si="19"/>
        <v>475882.03801482572</v>
      </c>
      <c r="K39" s="251">
        <f t="shared" si="14"/>
        <v>3135765.3952412726</v>
      </c>
      <c r="L39" s="589">
        <f t="shared" si="15"/>
        <v>32.67167756635439</v>
      </c>
      <c r="N39" s="418" t="s">
        <v>1022</v>
      </c>
      <c r="O39" s="237">
        <f>J43*P26</f>
        <v>383204.29101450217</v>
      </c>
      <c r="P39" s="237">
        <f t="shared" ref="P39:P40" si="21">SUM(O39,P40)</f>
        <v>1020605.4540267676</v>
      </c>
    </row>
    <row r="40" spans="1:17">
      <c r="A40" s="245"/>
      <c r="B40" s="245" t="s">
        <v>75</v>
      </c>
      <c r="C40" s="255">
        <f>h26_h28死亡数!Q41</f>
        <v>17</v>
      </c>
      <c r="D40" s="250">
        <f t="shared" si="16"/>
        <v>5.666666666666667</v>
      </c>
      <c r="E40" s="255">
        <f>h27国調人口!Q41</f>
        <v>1765</v>
      </c>
      <c r="F40" s="249">
        <f t="shared" si="12"/>
        <v>3.2105760151085933E-3</v>
      </c>
      <c r="G40" s="249">
        <f t="shared" si="18"/>
        <v>1.5925058548009369E-2</v>
      </c>
      <c r="H40" s="250">
        <f t="shared" si="17"/>
        <v>94374.719533533163</v>
      </c>
      <c r="I40" s="250">
        <f t="shared" si="13"/>
        <v>1502.9229340234888</v>
      </c>
      <c r="J40" s="251">
        <f t="shared" si="19"/>
        <v>468116.29033260711</v>
      </c>
      <c r="K40" s="251">
        <f t="shared" si="14"/>
        <v>2659883.3572264467</v>
      </c>
      <c r="L40" s="589">
        <f t="shared" si="15"/>
        <v>28.184278272544574</v>
      </c>
      <c r="N40" s="418" t="s">
        <v>1023</v>
      </c>
      <c r="O40" s="237">
        <f>SUM(J44:J46)*P27</f>
        <v>637401.16301226546</v>
      </c>
      <c r="P40" s="237">
        <f t="shared" si="21"/>
        <v>637401.16301226546</v>
      </c>
    </row>
    <row r="41" spans="1:17">
      <c r="A41" s="245"/>
      <c r="B41" s="245" t="s">
        <v>76</v>
      </c>
      <c r="C41" s="255">
        <f>h26_h28死亡数!Q42</f>
        <v>38</v>
      </c>
      <c r="D41" s="250">
        <f t="shared" si="16"/>
        <v>12.666666666666666</v>
      </c>
      <c r="E41" s="255">
        <f>h27国調人口!Q42</f>
        <v>2126</v>
      </c>
      <c r="F41" s="249">
        <f t="shared" si="12"/>
        <v>5.9579805581687047E-3</v>
      </c>
      <c r="G41" s="249">
        <f t="shared" si="18"/>
        <v>2.9352695813378647E-2</v>
      </c>
      <c r="H41" s="250">
        <f t="shared" si="17"/>
        <v>92871.796599509675</v>
      </c>
      <c r="I41" s="250">
        <f t="shared" si="13"/>
        <v>2726.0375952273753</v>
      </c>
      <c r="J41" s="251">
        <f t="shared" si="19"/>
        <v>457543.8890094799</v>
      </c>
      <c r="K41" s="251">
        <f t="shared" si="14"/>
        <v>2191767.0668938397</v>
      </c>
      <c r="L41" s="589">
        <f t="shared" si="15"/>
        <v>23.599921043256867</v>
      </c>
      <c r="N41" s="219" t="s">
        <v>166</v>
      </c>
    </row>
    <row r="42" spans="1:17">
      <c r="A42" s="245"/>
      <c r="B42" s="245" t="s">
        <v>77</v>
      </c>
      <c r="C42" s="255">
        <f>h26_h28死亡数!Q43</f>
        <v>55</v>
      </c>
      <c r="D42" s="250">
        <f t="shared" si="16"/>
        <v>18.333333333333332</v>
      </c>
      <c r="E42" s="255">
        <f>h27国調人口!Q43</f>
        <v>1604</v>
      </c>
      <c r="F42" s="249">
        <f t="shared" si="12"/>
        <v>1.1429758935993349E-2</v>
      </c>
      <c r="G42" s="249">
        <f t="shared" si="18"/>
        <v>5.556116779472673E-2</v>
      </c>
      <c r="H42" s="250">
        <f t="shared" si="17"/>
        <v>90145.759004282299</v>
      </c>
      <c r="I42" s="250">
        <f t="shared" si="13"/>
        <v>5008.6036420199234</v>
      </c>
      <c r="J42" s="251">
        <f t="shared" si="19"/>
        <v>438207.28591636172</v>
      </c>
      <c r="K42" s="251">
        <f t="shared" si="14"/>
        <v>1734223.1778843598</v>
      </c>
      <c r="L42" s="589">
        <f t="shared" si="15"/>
        <v>19.237989640776966</v>
      </c>
      <c r="N42" s="420"/>
      <c r="O42" s="256" t="s">
        <v>122</v>
      </c>
      <c r="P42" s="256" t="s">
        <v>123</v>
      </c>
    </row>
    <row r="43" spans="1:17">
      <c r="A43" s="245"/>
      <c r="B43" s="245" t="s">
        <v>78</v>
      </c>
      <c r="C43" s="255">
        <f>h26_h28死亡数!Q44</f>
        <v>76</v>
      </c>
      <c r="D43" s="250">
        <f t="shared" si="16"/>
        <v>25.333333333333332</v>
      </c>
      <c r="E43" s="255">
        <f>h27国調人口!Q44</f>
        <v>1403</v>
      </c>
      <c r="F43" s="249">
        <f t="shared" si="12"/>
        <v>1.805654549774293E-2</v>
      </c>
      <c r="G43" s="249">
        <f t="shared" si="18"/>
        <v>8.6383268924755618E-2</v>
      </c>
      <c r="H43" s="250">
        <f t="shared" si="17"/>
        <v>85137.155362262376</v>
      </c>
      <c r="I43" s="250">
        <f t="shared" si="13"/>
        <v>7354.4257871470181</v>
      </c>
      <c r="J43" s="251">
        <f t="shared" si="19"/>
        <v>407299.71234344435</v>
      </c>
      <c r="K43" s="251">
        <f t="shared" si="14"/>
        <v>1296015.8919679981</v>
      </c>
      <c r="L43" s="589">
        <f t="shared" si="15"/>
        <v>15.222682581458036</v>
      </c>
      <c r="N43" s="256" t="s">
        <v>167</v>
      </c>
      <c r="O43" s="257">
        <f>L19</f>
        <v>19.237167266618155</v>
      </c>
      <c r="P43" s="257">
        <f>L41</f>
        <v>23.599921043256867</v>
      </c>
      <c r="Q43" s="222" t="s">
        <v>168</v>
      </c>
    </row>
    <row r="44" spans="1:17">
      <c r="A44" s="245"/>
      <c r="B44" s="245" t="s">
        <v>79</v>
      </c>
      <c r="C44" s="255">
        <f>h26_h28死亡数!Q45</f>
        <v>140</v>
      </c>
      <c r="D44" s="250">
        <f t="shared" si="16"/>
        <v>46.666666666666664</v>
      </c>
      <c r="E44" s="255">
        <f>h27国調人口!Q45</f>
        <v>1448</v>
      </c>
      <c r="F44" s="249">
        <f t="shared" si="12"/>
        <v>3.2228360957642727E-2</v>
      </c>
      <c r="G44" s="249">
        <f t="shared" si="18"/>
        <v>0.14912654452492544</v>
      </c>
      <c r="H44" s="250">
        <f t="shared" si="17"/>
        <v>77782.729575115358</v>
      </c>
      <c r="I44" s="250">
        <f t="shared" si="13"/>
        <v>11599.469685253673</v>
      </c>
      <c r="J44" s="251">
        <f t="shared" si="19"/>
        <v>359914.97366244264</v>
      </c>
      <c r="K44" s="251">
        <f t="shared" si="14"/>
        <v>888716.17962455377</v>
      </c>
      <c r="L44" s="589">
        <f t="shared" si="15"/>
        <v>11.425623457535185</v>
      </c>
      <c r="N44" s="256" t="s">
        <v>169</v>
      </c>
      <c r="O44" s="258">
        <f>P31/H19</f>
        <v>15.601096153461871</v>
      </c>
      <c r="P44" s="258">
        <f>P37/H41</f>
        <v>20.477549971766312</v>
      </c>
      <c r="Q44" s="222" t="s">
        <v>170</v>
      </c>
    </row>
    <row r="45" spans="1:17">
      <c r="A45" s="245"/>
      <c r="B45" s="245" t="s">
        <v>80</v>
      </c>
      <c r="C45" s="255">
        <f>h26_h28死亡数!Q46</f>
        <v>231</v>
      </c>
      <c r="D45" s="250">
        <f t="shared" si="16"/>
        <v>77</v>
      </c>
      <c r="E45" s="255">
        <f>h27国調人口!Q46</f>
        <v>1081</v>
      </c>
      <c r="F45" s="249">
        <f t="shared" si="12"/>
        <v>7.1230342275670669E-2</v>
      </c>
      <c r="G45" s="249">
        <f t="shared" si="18"/>
        <v>0.30231645072634472</v>
      </c>
      <c r="H45" s="250">
        <f t="shared" si="17"/>
        <v>66183.259889861685</v>
      </c>
      <c r="I45" s="250">
        <f t="shared" si="13"/>
        <v>20008.288227402234</v>
      </c>
      <c r="J45" s="251">
        <f t="shared" si="19"/>
        <v>280895.57888080284</v>
      </c>
      <c r="K45" s="251">
        <f t="shared" si="14"/>
        <v>528801.20596211113</v>
      </c>
      <c r="L45" s="589">
        <f t="shared" si="15"/>
        <v>7.9899540585052957</v>
      </c>
      <c r="N45" s="256" t="s">
        <v>171</v>
      </c>
      <c r="O45" s="257">
        <f>O43-O44</f>
        <v>3.6360711131562837</v>
      </c>
      <c r="P45" s="257">
        <f>P43-P44</f>
        <v>3.122371071490555</v>
      </c>
      <c r="Q45" s="222" t="s">
        <v>172</v>
      </c>
    </row>
    <row r="46" spans="1:17">
      <c r="A46" s="245"/>
      <c r="B46" s="245" t="s">
        <v>100</v>
      </c>
      <c r="C46" s="531">
        <f>h26_h28死亡数!Q47</f>
        <v>385</v>
      </c>
      <c r="D46" s="234">
        <f t="shared" si="16"/>
        <v>128.33333333333334</v>
      </c>
      <c r="E46" s="255">
        <f>h27国調人口!Q47</f>
        <v>689</v>
      </c>
      <c r="F46" s="249">
        <f t="shared" si="12"/>
        <v>0.18626028059990327</v>
      </c>
      <c r="G46" s="249">
        <f t="shared" si="18"/>
        <v>0.63541838587225619</v>
      </c>
      <c r="H46" s="250">
        <f t="shared" si="17"/>
        <v>46174.971662459451</v>
      </c>
      <c r="I46" s="250">
        <f t="shared" si="13"/>
        <v>46174.971662459451</v>
      </c>
      <c r="J46" s="251">
        <f>I46/F46</f>
        <v>247905.62708130825</v>
      </c>
      <c r="K46" s="251">
        <f>J46</f>
        <v>247905.62708130825</v>
      </c>
      <c r="L46" s="589">
        <f t="shared" si="15"/>
        <v>5.3688311688311687</v>
      </c>
      <c r="N46" s="256" t="s">
        <v>173</v>
      </c>
      <c r="O46" s="257">
        <f>L5</f>
        <v>80.81735255927363</v>
      </c>
      <c r="P46" s="257">
        <f>L27</f>
        <v>85.434071117219688</v>
      </c>
      <c r="Q46" s="222" t="s">
        <v>174</v>
      </c>
    </row>
    <row r="47" spans="1:17">
      <c r="A47" s="229"/>
      <c r="B47" s="265" t="s">
        <v>101</v>
      </c>
      <c r="C47" s="234">
        <f>SUM(C27:C46)</f>
        <v>983</v>
      </c>
      <c r="D47" s="234">
        <f>SUM(D27:D46)</f>
        <v>327.66666666666663</v>
      </c>
      <c r="E47" s="266">
        <f>SUM(E27:E46)</f>
        <v>23266</v>
      </c>
      <c r="F47" s="267"/>
      <c r="G47" s="267"/>
      <c r="H47" s="266"/>
      <c r="I47" s="265"/>
      <c r="J47" s="268"/>
      <c r="K47" s="268"/>
      <c r="L47" s="257"/>
      <c r="N47" s="256" t="s">
        <v>175</v>
      </c>
      <c r="O47" s="257">
        <f>O46-O45</f>
        <v>77.181281446117339</v>
      </c>
      <c r="P47" s="257">
        <f>P46-P45</f>
        <v>82.31170004572914</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1</v>
      </c>
      <c r="E51" s="221"/>
      <c r="F51" s="220"/>
      <c r="G51" s="219"/>
      <c r="H51" s="222"/>
      <c r="I51" s="222"/>
      <c r="J51" s="223"/>
      <c r="L51" s="259"/>
    </row>
    <row r="52" spans="1:12">
      <c r="A52" s="219" t="s">
        <v>104</v>
      </c>
      <c r="B52" s="219" t="s">
        <v>1067</v>
      </c>
      <c r="C52" s="260">
        <f>h26_28出生!F51</f>
        <v>143</v>
      </c>
      <c r="D52" s="260">
        <f>h26_28出生!G51</f>
        <v>136</v>
      </c>
      <c r="E52" s="221"/>
      <c r="F52" s="220"/>
      <c r="G52" s="219"/>
      <c r="H52" s="222"/>
      <c r="I52" s="222"/>
      <c r="J52" s="223"/>
      <c r="L52" s="259"/>
    </row>
    <row r="53" spans="1:12">
      <c r="A53" s="219" t="s">
        <v>105</v>
      </c>
      <c r="C53" s="261">
        <f>C51/C52</f>
        <v>0</v>
      </c>
      <c r="D53" s="261">
        <f>D51/D52</f>
        <v>7.3529411764705881E-3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152</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h27_29自立率1!CD7</f>
        <v>2142</v>
      </c>
      <c r="P3" s="243">
        <f>h27_29自立率1!CE7</f>
        <v>2174</v>
      </c>
      <c r="Q3" s="244">
        <f>SUM(O3:P3)</f>
        <v>4316</v>
      </c>
    </row>
    <row r="4" spans="1:17">
      <c r="A4" s="229"/>
      <c r="B4" s="229"/>
      <c r="C4" s="230" t="s">
        <v>1063</v>
      </c>
      <c r="D4" s="231" t="s">
        <v>1064</v>
      </c>
      <c r="E4" s="232" t="s">
        <v>410</v>
      </c>
      <c r="F4" s="233"/>
      <c r="G4" s="233"/>
      <c r="H4" s="234"/>
      <c r="I4" s="229"/>
      <c r="J4" s="235" t="s">
        <v>97</v>
      </c>
      <c r="K4" s="235" t="s">
        <v>98</v>
      </c>
      <c r="L4" s="588"/>
      <c r="N4" s="418" t="s">
        <v>160</v>
      </c>
      <c r="O4" s="243">
        <f>h27_29自立率1!CD8</f>
        <v>1446</v>
      </c>
      <c r="P4" s="243">
        <f>h27_29自立率1!CE8</f>
        <v>1618</v>
      </c>
      <c r="Q4" s="244">
        <f>SUM(O4:P4)</f>
        <v>3064</v>
      </c>
    </row>
    <row r="5" spans="1:17">
      <c r="A5" s="219" t="s">
        <v>99</v>
      </c>
      <c r="B5" s="219" t="s">
        <v>85</v>
      </c>
      <c r="C5" s="262">
        <f>h26_h28死亡数!AI4</f>
        <v>0</v>
      </c>
      <c r="D5" s="263">
        <f>SUM(C5:C5)/3</f>
        <v>0</v>
      </c>
      <c r="E5" s="264">
        <f>h27国調人口!AI4</f>
        <v>167</v>
      </c>
      <c r="F5" s="221">
        <f t="shared" ref="F5:F24" si="0">D5/E5</f>
        <v>0</v>
      </c>
      <c r="G5" s="261">
        <f>C53</f>
        <v>0</v>
      </c>
      <c r="H5" s="220">
        <v>100000</v>
      </c>
      <c r="I5" s="220">
        <f t="shared" ref="I5:I24" si="1">H5-H6</f>
        <v>0</v>
      </c>
      <c r="J5" s="222">
        <f>H6+I5/2</f>
        <v>100000</v>
      </c>
      <c r="K5" s="222">
        <f t="shared" ref="K5:K23" si="2">J5+K6</f>
        <v>7983525.0370693123</v>
      </c>
      <c r="L5" s="589">
        <f t="shared" ref="L5:L24" si="3">K5/H5</f>
        <v>79.835250370693117</v>
      </c>
      <c r="N5" s="418" t="s">
        <v>1022</v>
      </c>
      <c r="O5" s="243">
        <f>h27_29自立率1!CD9</f>
        <v>1177</v>
      </c>
      <c r="P5" s="243">
        <f>h27_29自立率1!CE9</f>
        <v>1503</v>
      </c>
      <c r="Q5" s="244">
        <f>SUM(O5:P5)</f>
        <v>2680</v>
      </c>
    </row>
    <row r="6" spans="1:17">
      <c r="B6" s="219" t="s">
        <v>86</v>
      </c>
      <c r="C6" s="262">
        <f>h26_h28死亡数!AI5</f>
        <v>0</v>
      </c>
      <c r="D6" s="263">
        <f t="shared" ref="D6:D24" si="4">SUM(C6:C6)/3</f>
        <v>0</v>
      </c>
      <c r="E6" s="264">
        <f>h27国調人口!AI5</f>
        <v>683</v>
      </c>
      <c r="F6" s="221">
        <f t="shared" si="0"/>
        <v>0</v>
      </c>
      <c r="G6" s="221">
        <f>F6*4/(1+2*F6)</f>
        <v>0</v>
      </c>
      <c r="H6" s="220">
        <f t="shared" ref="H6:H24" si="5">(1-G5)*H5</f>
        <v>100000</v>
      </c>
      <c r="I6" s="220">
        <f t="shared" si="1"/>
        <v>0</v>
      </c>
      <c r="J6" s="222">
        <f>(H7+I6/2)*4</f>
        <v>400000</v>
      </c>
      <c r="K6" s="222">
        <f t="shared" si="2"/>
        <v>7883525.0370693123</v>
      </c>
      <c r="L6" s="589">
        <f t="shared" si="3"/>
        <v>78.835250370693117</v>
      </c>
      <c r="N6" s="418" t="s">
        <v>1023</v>
      </c>
      <c r="O6" s="243">
        <f>h27_29自立率1!CD10</f>
        <v>2065</v>
      </c>
      <c r="P6" s="243">
        <f>h27_29自立率1!CE10</f>
        <v>3588</v>
      </c>
      <c r="Q6" s="244">
        <f>SUM(O6:P6)</f>
        <v>5653</v>
      </c>
    </row>
    <row r="7" spans="1:17">
      <c r="B7" s="219" t="s">
        <v>84</v>
      </c>
      <c r="C7" s="262">
        <f>h26_h28死亡数!AI6</f>
        <v>0</v>
      </c>
      <c r="D7" s="263">
        <f t="shared" si="4"/>
        <v>0</v>
      </c>
      <c r="E7" s="264">
        <f>h27国調人口!AI6</f>
        <v>950</v>
      </c>
      <c r="F7" s="221">
        <f t="shared" si="0"/>
        <v>0</v>
      </c>
      <c r="G7" s="221">
        <f t="shared" ref="G7:G24" si="6">F7*5/(1+2.5*F7)</f>
        <v>0</v>
      </c>
      <c r="H7" s="220">
        <f t="shared" si="5"/>
        <v>100000</v>
      </c>
      <c r="I7" s="220">
        <f t="shared" si="1"/>
        <v>0</v>
      </c>
      <c r="J7" s="222">
        <f t="shared" ref="J7:J23" si="7">(H8+I7/2)*5</f>
        <v>500000</v>
      </c>
      <c r="K7" s="222">
        <f t="shared" si="2"/>
        <v>7483525.0370693123</v>
      </c>
      <c r="L7" s="589">
        <f t="shared" si="3"/>
        <v>74.835250370693117</v>
      </c>
      <c r="N7" s="418" t="s">
        <v>62</v>
      </c>
      <c r="O7" s="237">
        <f>SUM(O3:O6)</f>
        <v>6830</v>
      </c>
      <c r="P7" s="237">
        <f t="shared" ref="P7:Q7" si="8">SUM(P3:P6)</f>
        <v>8883</v>
      </c>
      <c r="Q7" s="237">
        <f t="shared" si="8"/>
        <v>15713</v>
      </c>
    </row>
    <row r="8" spans="1:17">
      <c r="B8" s="219" t="s">
        <v>65</v>
      </c>
      <c r="C8" s="262">
        <f>h26_h28死亡数!AI7</f>
        <v>1</v>
      </c>
      <c r="D8" s="263">
        <f t="shared" si="4"/>
        <v>0.33333333333333331</v>
      </c>
      <c r="E8" s="264">
        <f>h27国調人口!AI7</f>
        <v>1088</v>
      </c>
      <c r="F8" s="221">
        <f t="shared" si="0"/>
        <v>3.0637254901960784E-4</v>
      </c>
      <c r="G8" s="221">
        <f t="shared" si="6"/>
        <v>1.5306903413439461E-3</v>
      </c>
      <c r="H8" s="220">
        <f t="shared" si="5"/>
        <v>100000</v>
      </c>
      <c r="I8" s="220">
        <f t="shared" si="1"/>
        <v>153.06903413438704</v>
      </c>
      <c r="J8" s="222">
        <f t="shared" si="7"/>
        <v>499617.32741466403</v>
      </c>
      <c r="K8" s="222">
        <f t="shared" si="2"/>
        <v>6983525.0370693123</v>
      </c>
      <c r="L8" s="589">
        <f t="shared" si="3"/>
        <v>69.835250370693117</v>
      </c>
      <c r="N8" s="479" t="s">
        <v>161</v>
      </c>
      <c r="O8" s="479"/>
      <c r="P8" s="479"/>
      <c r="Q8" s="479"/>
    </row>
    <row r="9" spans="1:17">
      <c r="B9" s="219" t="s">
        <v>66</v>
      </c>
      <c r="C9" s="262">
        <f>h26_h28死亡数!AI8</f>
        <v>1</v>
      </c>
      <c r="D9" s="263">
        <f t="shared" si="4"/>
        <v>0.33333333333333331</v>
      </c>
      <c r="E9" s="264">
        <f>h27国調人口!AI8</f>
        <v>951</v>
      </c>
      <c r="F9" s="221">
        <f t="shared" si="0"/>
        <v>3.5050823694356814E-4</v>
      </c>
      <c r="G9" s="221">
        <f t="shared" si="6"/>
        <v>1.7510068289266327E-3</v>
      </c>
      <c r="H9" s="220">
        <f t="shared" si="5"/>
        <v>99846.930965865613</v>
      </c>
      <c r="I9" s="220">
        <f t="shared" si="1"/>
        <v>174.83265796859632</v>
      </c>
      <c r="J9" s="222">
        <f t="shared" si="7"/>
        <v>498797.57318440656</v>
      </c>
      <c r="K9" s="222">
        <f t="shared" si="2"/>
        <v>6483907.7096546479</v>
      </c>
      <c r="L9" s="589">
        <f t="shared" si="3"/>
        <v>64.938477797292364</v>
      </c>
      <c r="N9" s="418" t="s">
        <v>158</v>
      </c>
      <c r="O9" s="237" t="s">
        <v>122</v>
      </c>
      <c r="P9" s="237" t="s">
        <v>123</v>
      </c>
      <c r="Q9" s="237" t="s">
        <v>62</v>
      </c>
    </row>
    <row r="10" spans="1:17">
      <c r="B10" s="219" t="s">
        <v>67</v>
      </c>
      <c r="C10" s="262">
        <f>h26_h28死亡数!AI9</f>
        <v>2</v>
      </c>
      <c r="D10" s="263">
        <f t="shared" si="4"/>
        <v>0.66666666666666663</v>
      </c>
      <c r="E10" s="264">
        <f>h27国調人口!AI9</f>
        <v>727</v>
      </c>
      <c r="F10" s="221">
        <f t="shared" si="0"/>
        <v>9.1701054562127462E-4</v>
      </c>
      <c r="G10" s="221">
        <f t="shared" si="6"/>
        <v>4.5745654162854523E-3</v>
      </c>
      <c r="H10" s="220">
        <f t="shared" si="5"/>
        <v>99672.098307897017</v>
      </c>
      <c r="I10" s="220">
        <f t="shared" si="1"/>
        <v>455.95653388790379</v>
      </c>
      <c r="J10" s="222">
        <f t="shared" si="7"/>
        <v>497220.60020476533</v>
      </c>
      <c r="K10" s="222">
        <f t="shared" si="2"/>
        <v>5985110.1364702415</v>
      </c>
      <c r="L10" s="589">
        <f t="shared" si="3"/>
        <v>60.047999772028895</v>
      </c>
      <c r="N10" s="418" t="s">
        <v>159</v>
      </c>
      <c r="O10" s="243">
        <f>h27_29自立率1!CD21</f>
        <v>44</v>
      </c>
      <c r="P10" s="243">
        <f>h27_29自立率1!CE21</f>
        <v>19</v>
      </c>
      <c r="Q10" s="244">
        <f>SUM(O10:P10)</f>
        <v>63</v>
      </c>
    </row>
    <row r="11" spans="1:17">
      <c r="B11" s="219" t="s">
        <v>68</v>
      </c>
      <c r="C11" s="262">
        <f>h26_h28死亡数!AI10</f>
        <v>6</v>
      </c>
      <c r="D11" s="263">
        <f t="shared" si="4"/>
        <v>2</v>
      </c>
      <c r="E11" s="264">
        <f>h27国調人口!AI10</f>
        <v>873</v>
      </c>
      <c r="F11" s="221">
        <f t="shared" si="0"/>
        <v>2.2909507445589921E-3</v>
      </c>
      <c r="G11" s="221">
        <f t="shared" si="6"/>
        <v>1.1389521640091117E-2</v>
      </c>
      <c r="H11" s="220">
        <f t="shared" si="5"/>
        <v>99216.141774009113</v>
      </c>
      <c r="I11" s="220">
        <f t="shared" si="1"/>
        <v>1130.024393781423</v>
      </c>
      <c r="J11" s="222">
        <f t="shared" si="7"/>
        <v>493255.64788559207</v>
      </c>
      <c r="K11" s="222">
        <f t="shared" si="2"/>
        <v>5487889.5362654766</v>
      </c>
      <c r="L11" s="589">
        <f t="shared" si="3"/>
        <v>55.312466682745942</v>
      </c>
      <c r="N11" s="418" t="s">
        <v>160</v>
      </c>
      <c r="O11" s="243">
        <f>h27_29自立率1!CD22</f>
        <v>66</v>
      </c>
      <c r="P11" s="243">
        <f>h27_29自立率1!CE22</f>
        <v>37</v>
      </c>
      <c r="Q11" s="244">
        <f>SUM(O11:P11)</f>
        <v>103</v>
      </c>
    </row>
    <row r="12" spans="1:17">
      <c r="B12" s="219" t="s">
        <v>69</v>
      </c>
      <c r="C12" s="262">
        <f>h26_h28死亡数!AI11</f>
        <v>3</v>
      </c>
      <c r="D12" s="263">
        <f t="shared" si="4"/>
        <v>1</v>
      </c>
      <c r="E12" s="264">
        <f>h27国調人口!AI11</f>
        <v>1116</v>
      </c>
      <c r="F12" s="221">
        <f t="shared" si="0"/>
        <v>8.960573476702509E-4</v>
      </c>
      <c r="G12" s="221">
        <f t="shared" si="6"/>
        <v>4.4702726866338843E-3</v>
      </c>
      <c r="H12" s="220">
        <f t="shared" si="5"/>
        <v>98086.11738022769</v>
      </c>
      <c r="I12" s="220">
        <f t="shared" si="1"/>
        <v>438.47169146279339</v>
      </c>
      <c r="J12" s="222">
        <f t="shared" si="7"/>
        <v>489334.40767248149</v>
      </c>
      <c r="K12" s="222">
        <f t="shared" si="2"/>
        <v>4994633.8883798849</v>
      </c>
      <c r="L12" s="589">
        <f t="shared" si="3"/>
        <v>50.920905238998778</v>
      </c>
      <c r="N12" s="418" t="s">
        <v>1022</v>
      </c>
      <c r="O12" s="243">
        <f>h27_29自立率1!CD23</f>
        <v>321</v>
      </c>
      <c r="P12" s="243">
        <f>h27_29自立率1!CE23</f>
        <v>74</v>
      </c>
      <c r="Q12" s="244">
        <f>SUM(O12:P12)</f>
        <v>395</v>
      </c>
    </row>
    <row r="13" spans="1:17">
      <c r="B13" s="219" t="s">
        <v>70</v>
      </c>
      <c r="C13" s="262">
        <f>h26_h28死亡数!AI12</f>
        <v>6</v>
      </c>
      <c r="D13" s="263">
        <f t="shared" si="4"/>
        <v>2</v>
      </c>
      <c r="E13" s="264">
        <f>h27国調人口!AI12</f>
        <v>1305</v>
      </c>
      <c r="F13" s="221">
        <f t="shared" si="0"/>
        <v>1.5325670498084292E-3</v>
      </c>
      <c r="G13" s="221">
        <f t="shared" si="6"/>
        <v>7.6335877862595426E-3</v>
      </c>
      <c r="H13" s="220">
        <f t="shared" si="5"/>
        <v>97647.645688764896</v>
      </c>
      <c r="I13" s="220">
        <f t="shared" si="1"/>
        <v>745.40187548675749</v>
      </c>
      <c r="J13" s="222">
        <f t="shared" si="7"/>
        <v>486374.72375510755</v>
      </c>
      <c r="K13" s="222">
        <f t="shared" si="2"/>
        <v>4505299.4807074033</v>
      </c>
      <c r="L13" s="589">
        <f t="shared" si="3"/>
        <v>46.138331845370566</v>
      </c>
      <c r="N13" s="418" t="s">
        <v>1023</v>
      </c>
      <c r="O13" s="243">
        <f>h27_29自立率1!CD24</f>
        <v>714</v>
      </c>
      <c r="P13" s="243">
        <f>h27_29自立率1!CE24</f>
        <v>924</v>
      </c>
      <c r="Q13" s="244">
        <f>SUM(O13:P13)</f>
        <v>1638</v>
      </c>
    </row>
    <row r="14" spans="1:17">
      <c r="B14" s="219" t="s">
        <v>71</v>
      </c>
      <c r="C14" s="262">
        <f>h26_h28死亡数!AI13</f>
        <v>4</v>
      </c>
      <c r="D14" s="263">
        <f t="shared" si="4"/>
        <v>1.3333333333333333</v>
      </c>
      <c r="E14" s="264">
        <f>h27国調人口!AI13</f>
        <v>1589</v>
      </c>
      <c r="F14" s="221">
        <f t="shared" si="0"/>
        <v>8.3910216068806376E-4</v>
      </c>
      <c r="G14" s="221">
        <f t="shared" si="6"/>
        <v>4.1867280720117236E-3</v>
      </c>
      <c r="H14" s="220">
        <f t="shared" si="5"/>
        <v>96902.243813278139</v>
      </c>
      <c r="I14" s="220">
        <f t="shared" si="1"/>
        <v>405.70334441396699</v>
      </c>
      <c r="J14" s="222">
        <f t="shared" si="7"/>
        <v>483496.96070535574</v>
      </c>
      <c r="K14" s="222">
        <f t="shared" si="2"/>
        <v>4018924.756952296</v>
      </c>
      <c r="L14" s="589">
        <f t="shared" si="3"/>
        <v>41.474011321104193</v>
      </c>
      <c r="N14" s="418" t="s">
        <v>62</v>
      </c>
      <c r="O14" s="237">
        <f>SUM(O10:O13)</f>
        <v>1145</v>
      </c>
      <c r="P14" s="237">
        <f t="shared" ref="P14:Q14" si="9">SUM(P10:P13)</f>
        <v>1054</v>
      </c>
      <c r="Q14" s="237">
        <f t="shared" si="9"/>
        <v>2199</v>
      </c>
    </row>
    <row r="15" spans="1:17">
      <c r="B15" s="219" t="s">
        <v>72</v>
      </c>
      <c r="C15" s="262">
        <f>h26_h28死亡数!AI14</f>
        <v>5</v>
      </c>
      <c r="D15" s="263">
        <f t="shared" si="4"/>
        <v>1.6666666666666667</v>
      </c>
      <c r="E15" s="264">
        <f>h27国調人口!AI14</f>
        <v>1376</v>
      </c>
      <c r="F15" s="221">
        <f t="shared" si="0"/>
        <v>1.2112403100775194E-3</v>
      </c>
      <c r="G15" s="221">
        <f t="shared" si="6"/>
        <v>6.0379181258302141E-3</v>
      </c>
      <c r="H15" s="220">
        <f t="shared" si="5"/>
        <v>96496.540468864172</v>
      </c>
      <c r="I15" s="220">
        <f t="shared" si="1"/>
        <v>582.63821077685861</v>
      </c>
      <c r="J15" s="222">
        <f t="shared" si="7"/>
        <v>481026.10681737878</v>
      </c>
      <c r="K15" s="222">
        <f t="shared" si="2"/>
        <v>3535427.7962469403</v>
      </c>
      <c r="L15" s="589">
        <f t="shared" si="3"/>
        <v>36.637870944064474</v>
      </c>
      <c r="N15" s="479" t="s">
        <v>162</v>
      </c>
      <c r="O15" s="479"/>
      <c r="P15" s="479"/>
      <c r="Q15" s="479"/>
    </row>
    <row r="16" spans="1:17">
      <c r="B16" s="219" t="s">
        <v>73</v>
      </c>
      <c r="C16" s="262">
        <f>h26_h28死亡数!AI15</f>
        <v>20</v>
      </c>
      <c r="D16" s="263">
        <f t="shared" si="4"/>
        <v>6.666666666666667</v>
      </c>
      <c r="E16" s="264">
        <f>h27国調人口!AI15</f>
        <v>1402</v>
      </c>
      <c r="F16" s="221">
        <f t="shared" si="0"/>
        <v>4.7551117451260106E-3</v>
      </c>
      <c r="G16" s="221">
        <f t="shared" si="6"/>
        <v>2.3496240601503762E-2</v>
      </c>
      <c r="H16" s="220">
        <f t="shared" si="5"/>
        <v>95913.902258087313</v>
      </c>
      <c r="I16" s="220">
        <f t="shared" si="1"/>
        <v>2253.6161244851392</v>
      </c>
      <c r="J16" s="222">
        <f t="shared" si="7"/>
        <v>473935.47097922373</v>
      </c>
      <c r="K16" s="222">
        <f t="shared" si="2"/>
        <v>3054401.6894295616</v>
      </c>
      <c r="L16" s="589">
        <f t="shared" si="3"/>
        <v>31.845244719693586</v>
      </c>
      <c r="N16" s="418" t="s">
        <v>158</v>
      </c>
      <c r="O16" s="237" t="s">
        <v>122</v>
      </c>
      <c r="P16" s="237" t="s">
        <v>123</v>
      </c>
      <c r="Q16" s="237" t="s">
        <v>62</v>
      </c>
    </row>
    <row r="17" spans="1:17">
      <c r="B17" s="219" t="s">
        <v>74</v>
      </c>
      <c r="C17" s="262">
        <f>h26_h28死亡数!AI16</f>
        <v>39</v>
      </c>
      <c r="D17" s="263">
        <f t="shared" si="4"/>
        <v>13</v>
      </c>
      <c r="E17" s="264">
        <f>h27国調人口!AI16</f>
        <v>1562</v>
      </c>
      <c r="F17" s="221">
        <f t="shared" si="0"/>
        <v>8.3226632522407171E-3</v>
      </c>
      <c r="G17" s="221">
        <f t="shared" si="6"/>
        <v>4.0765130134838505E-2</v>
      </c>
      <c r="H17" s="220">
        <f t="shared" si="5"/>
        <v>93660.286133602174</v>
      </c>
      <c r="I17" s="220">
        <f t="shared" si="1"/>
        <v>3818.0737527025049</v>
      </c>
      <c r="J17" s="222">
        <f t="shared" si="7"/>
        <v>458756.24628625461</v>
      </c>
      <c r="K17" s="222">
        <f t="shared" si="2"/>
        <v>2580466.2184503376</v>
      </c>
      <c r="L17" s="589">
        <f t="shared" si="3"/>
        <v>27.55133819225599</v>
      </c>
      <c r="N17" s="418" t="s">
        <v>159</v>
      </c>
      <c r="O17" s="253">
        <f t="shared" ref="O17:Q20" si="10">O10/O3</f>
        <v>2.0541549953314659E-2</v>
      </c>
      <c r="P17" s="253">
        <f t="shared" si="10"/>
        <v>8.7396504139834411E-3</v>
      </c>
      <c r="Q17" s="253">
        <f t="shared" si="10"/>
        <v>1.4596848934198332E-2</v>
      </c>
    </row>
    <row r="18" spans="1:17">
      <c r="B18" s="219" t="s">
        <v>75</v>
      </c>
      <c r="C18" s="262">
        <f>h26_h28死亡数!AI17</f>
        <v>46</v>
      </c>
      <c r="D18" s="263">
        <f t="shared" si="4"/>
        <v>15.333333333333334</v>
      </c>
      <c r="E18" s="264">
        <f>h27国調人口!AI17</f>
        <v>1826</v>
      </c>
      <c r="F18" s="221">
        <f t="shared" si="0"/>
        <v>8.3972252646951438E-3</v>
      </c>
      <c r="G18" s="221">
        <f t="shared" si="6"/>
        <v>4.1122832111568024E-2</v>
      </c>
      <c r="H18" s="220">
        <f t="shared" si="5"/>
        <v>89842.212380899669</v>
      </c>
      <c r="I18" s="220">
        <f t="shared" si="1"/>
        <v>3694.5662162715744</v>
      </c>
      <c r="J18" s="222">
        <f t="shared" si="7"/>
        <v>439974.64636381943</v>
      </c>
      <c r="K18" s="222">
        <f t="shared" si="2"/>
        <v>2121709.9721640833</v>
      </c>
      <c r="L18" s="589">
        <f t="shared" si="3"/>
        <v>23.615958645016136</v>
      </c>
      <c r="N18" s="418" t="s">
        <v>160</v>
      </c>
      <c r="O18" s="253">
        <f t="shared" si="10"/>
        <v>4.5643153526970952E-2</v>
      </c>
      <c r="P18" s="253">
        <f t="shared" si="10"/>
        <v>2.2867737948084055E-2</v>
      </c>
      <c r="Q18" s="253">
        <f t="shared" si="10"/>
        <v>3.3616187989556137E-2</v>
      </c>
    </row>
    <row r="19" spans="1:17">
      <c r="B19" s="219" t="s">
        <v>76</v>
      </c>
      <c r="C19" s="262">
        <f>h26_h28死亡数!AI18</f>
        <v>89</v>
      </c>
      <c r="D19" s="263">
        <f t="shared" si="4"/>
        <v>29.666666666666668</v>
      </c>
      <c r="E19" s="264">
        <f>h27国調人口!AI18</f>
        <v>2142</v>
      </c>
      <c r="F19" s="221">
        <f t="shared" si="0"/>
        <v>1.3849984438219732E-2</v>
      </c>
      <c r="G19" s="221">
        <f t="shared" si="6"/>
        <v>6.6932390764834163E-2</v>
      </c>
      <c r="H19" s="220">
        <f t="shared" si="5"/>
        <v>86147.646164628095</v>
      </c>
      <c r="I19" s="220">
        <f t="shared" si="1"/>
        <v>5766.0679165615584</v>
      </c>
      <c r="J19" s="222">
        <f t="shared" si="7"/>
        <v>416323.06103173655</v>
      </c>
      <c r="K19" s="222">
        <f t="shared" si="2"/>
        <v>1681735.3258002638</v>
      </c>
      <c r="L19" s="589">
        <f t="shared" si="3"/>
        <v>19.521547026212055</v>
      </c>
      <c r="N19" s="418" t="s">
        <v>1022</v>
      </c>
      <c r="O19" s="253">
        <f t="shared" si="10"/>
        <v>0.27272727272727271</v>
      </c>
      <c r="P19" s="253">
        <f t="shared" si="10"/>
        <v>4.9234863606121095E-2</v>
      </c>
      <c r="Q19" s="253">
        <f t="shared" si="10"/>
        <v>0.14738805970149255</v>
      </c>
    </row>
    <row r="20" spans="1:17">
      <c r="B20" s="219" t="s">
        <v>77</v>
      </c>
      <c r="C20" s="262">
        <f>h26_h28死亡数!AI19</f>
        <v>85</v>
      </c>
      <c r="D20" s="263">
        <f t="shared" si="4"/>
        <v>28.333333333333332</v>
      </c>
      <c r="E20" s="264">
        <f>h27国調人口!AI19</f>
        <v>1446</v>
      </c>
      <c r="F20" s="221">
        <f t="shared" si="0"/>
        <v>1.9594283079760258E-2</v>
      </c>
      <c r="G20" s="221">
        <f t="shared" si="6"/>
        <v>9.3396330073618278E-2</v>
      </c>
      <c r="H20" s="220">
        <f t="shared" si="5"/>
        <v>80381.578248066537</v>
      </c>
      <c r="I20" s="220">
        <f t="shared" si="1"/>
        <v>7507.3444138947962</v>
      </c>
      <c r="J20" s="222">
        <f t="shared" si="7"/>
        <v>383139.53020559566</v>
      </c>
      <c r="K20" s="222">
        <f t="shared" si="2"/>
        <v>1265412.2647685274</v>
      </c>
      <c r="L20" s="589">
        <f t="shared" si="3"/>
        <v>15.742565552312541</v>
      </c>
      <c r="N20" s="418" t="s">
        <v>1023</v>
      </c>
      <c r="O20" s="253">
        <f t="shared" si="10"/>
        <v>0.34576271186440677</v>
      </c>
      <c r="P20" s="253">
        <f t="shared" si="10"/>
        <v>0.25752508361204013</v>
      </c>
      <c r="Q20" s="253">
        <f t="shared" si="10"/>
        <v>0.28975765080488236</v>
      </c>
    </row>
    <row r="21" spans="1:17">
      <c r="B21" s="219" t="s">
        <v>78</v>
      </c>
      <c r="C21" s="262">
        <f>h26_h28死亡数!AI20</f>
        <v>138</v>
      </c>
      <c r="D21" s="263">
        <f t="shared" si="4"/>
        <v>46</v>
      </c>
      <c r="E21" s="264">
        <f>h27国調人口!AI20</f>
        <v>1177</v>
      </c>
      <c r="F21" s="221">
        <f t="shared" si="0"/>
        <v>3.9082412914188618E-2</v>
      </c>
      <c r="G21" s="221">
        <f t="shared" si="6"/>
        <v>0.17801857585139322</v>
      </c>
      <c r="H21" s="220">
        <f t="shared" si="5"/>
        <v>72874.23383417174</v>
      </c>
      <c r="I21" s="220">
        <f t="shared" si="1"/>
        <v>12972.967323420671</v>
      </c>
      <c r="J21" s="222">
        <f t="shared" si="7"/>
        <v>331938.75086230703</v>
      </c>
      <c r="K21" s="222">
        <f t="shared" si="2"/>
        <v>882272.7345629317</v>
      </c>
      <c r="L21" s="589">
        <f t="shared" si="3"/>
        <v>12.106785734043926</v>
      </c>
      <c r="N21" s="418" t="s">
        <v>62</v>
      </c>
      <c r="O21" s="253">
        <f>O14/O7</f>
        <v>0.16764275256222547</v>
      </c>
      <c r="P21" s="253">
        <f>P14/P7</f>
        <v>0.11865360801531015</v>
      </c>
      <c r="Q21" s="253">
        <f>Q14/Q7</f>
        <v>0.13994781391204736</v>
      </c>
    </row>
    <row r="22" spans="1:17">
      <c r="B22" s="219" t="s">
        <v>79</v>
      </c>
      <c r="C22" s="262">
        <f>h26_h28死亡数!AI21</f>
        <v>183</v>
      </c>
      <c r="D22" s="263">
        <f t="shared" si="4"/>
        <v>61</v>
      </c>
      <c r="E22" s="264">
        <f>h27国調人口!AI21</f>
        <v>1107</v>
      </c>
      <c r="F22" s="221">
        <f t="shared" si="0"/>
        <v>5.5103884372177052E-2</v>
      </c>
      <c r="G22" s="221">
        <f t="shared" si="6"/>
        <v>0.24215958713775304</v>
      </c>
      <c r="H22" s="220">
        <f t="shared" si="5"/>
        <v>59901.266510751069</v>
      </c>
      <c r="I22" s="220">
        <f t="shared" si="1"/>
        <v>14505.665967271998</v>
      </c>
      <c r="J22" s="222">
        <f t="shared" si="7"/>
        <v>263242.16763557534</v>
      </c>
      <c r="K22" s="222">
        <f t="shared" si="2"/>
        <v>550333.98370062467</v>
      </c>
      <c r="L22" s="589">
        <f t="shared" si="3"/>
        <v>9.1873513826598447</v>
      </c>
      <c r="N22" s="479" t="s">
        <v>163</v>
      </c>
      <c r="O22" s="479"/>
      <c r="P22" s="479"/>
      <c r="Q22" s="479"/>
    </row>
    <row r="23" spans="1:17">
      <c r="B23" s="219" t="s">
        <v>80</v>
      </c>
      <c r="C23" s="262">
        <f>h26_h28死亡数!AI22</f>
        <v>229</v>
      </c>
      <c r="D23" s="263">
        <f t="shared" si="4"/>
        <v>76.333333333333329</v>
      </c>
      <c r="E23" s="264">
        <f>h27国調人口!AI22</f>
        <v>695</v>
      </c>
      <c r="F23" s="221">
        <f t="shared" si="0"/>
        <v>0.10983213429256594</v>
      </c>
      <c r="G23" s="221">
        <f t="shared" si="6"/>
        <v>0.43085606773283153</v>
      </c>
      <c r="H23" s="220">
        <f t="shared" si="5"/>
        <v>45395.600543479071</v>
      </c>
      <c r="I23" s="220">
        <f t="shared" si="1"/>
        <v>19558.969942533779</v>
      </c>
      <c r="J23" s="222">
        <f t="shared" si="7"/>
        <v>178080.57786106091</v>
      </c>
      <c r="K23" s="222">
        <f t="shared" si="2"/>
        <v>287091.81606504932</v>
      </c>
      <c r="L23" s="589">
        <f t="shared" si="3"/>
        <v>6.3242211277737823</v>
      </c>
      <c r="N23" s="418" t="s">
        <v>158</v>
      </c>
      <c r="O23" s="237" t="s">
        <v>122</v>
      </c>
      <c r="P23" s="237" t="s">
        <v>123</v>
      </c>
      <c r="Q23" s="237" t="s">
        <v>62</v>
      </c>
    </row>
    <row r="24" spans="1:17">
      <c r="B24" s="219" t="s">
        <v>100</v>
      </c>
      <c r="C24" s="262">
        <f>h26_h28死亡数!AI23</f>
        <v>187</v>
      </c>
      <c r="D24" s="263">
        <f t="shared" si="4"/>
        <v>62.333333333333336</v>
      </c>
      <c r="E24" s="264">
        <f>h27国調人口!AI23</f>
        <v>263</v>
      </c>
      <c r="F24" s="221">
        <f t="shared" si="0"/>
        <v>0.23700887198986059</v>
      </c>
      <c r="G24" s="221">
        <f t="shared" si="6"/>
        <v>0.7441305212892958</v>
      </c>
      <c r="H24" s="220">
        <f t="shared" si="5"/>
        <v>25836.630600945293</v>
      </c>
      <c r="I24" s="220">
        <f t="shared" si="1"/>
        <v>25836.630600945293</v>
      </c>
      <c r="J24" s="222">
        <f>H24/F24</f>
        <v>109011.23820398843</v>
      </c>
      <c r="K24" s="222">
        <f>J24</f>
        <v>109011.23820398843</v>
      </c>
      <c r="L24" s="589">
        <f t="shared" si="3"/>
        <v>4.2192513368983953</v>
      </c>
      <c r="N24" s="418" t="s">
        <v>159</v>
      </c>
      <c r="O24" s="253">
        <f>1-O17</f>
        <v>0.9794584500466853</v>
      </c>
      <c r="P24" s="253">
        <f>1-P17</f>
        <v>0.99126034958601661</v>
      </c>
      <c r="Q24" s="253">
        <f>1-Q17</f>
        <v>0.98540315106580167</v>
      </c>
    </row>
    <row r="25" spans="1:17">
      <c r="B25" s="265" t="s">
        <v>101</v>
      </c>
      <c r="C25" s="266">
        <f>SUM(C5:C24)</f>
        <v>1044</v>
      </c>
      <c r="D25" s="266">
        <f>SUM(D5:D24)</f>
        <v>347.99999999999994</v>
      </c>
      <c r="E25" s="266">
        <f>SUM(E5:E24)</f>
        <v>22445</v>
      </c>
      <c r="F25" s="267"/>
      <c r="G25" s="267"/>
      <c r="H25" s="266"/>
      <c r="I25" s="266"/>
      <c r="J25" s="268"/>
      <c r="K25" s="268"/>
      <c r="L25" s="257"/>
      <c r="N25" s="418" t="s">
        <v>160</v>
      </c>
      <c r="O25" s="253">
        <f t="shared" ref="O25:Q27" si="11">1-O18</f>
        <v>0.9543568464730291</v>
      </c>
      <c r="P25" s="253">
        <f t="shared" si="11"/>
        <v>0.97713226205191595</v>
      </c>
      <c r="Q25" s="253">
        <f t="shared" si="11"/>
        <v>0.96638381201044388</v>
      </c>
    </row>
    <row r="26" spans="1:17">
      <c r="A26" s="265"/>
      <c r="B26" s="265"/>
      <c r="C26" s="226"/>
      <c r="D26" s="226"/>
      <c r="E26" s="266"/>
      <c r="F26" s="267"/>
      <c r="G26" s="267"/>
      <c r="H26" s="266"/>
      <c r="I26" s="266"/>
      <c r="J26" s="268"/>
      <c r="K26" s="268"/>
      <c r="L26" s="269"/>
      <c r="N26" s="418" t="s">
        <v>1022</v>
      </c>
      <c r="O26" s="253">
        <f t="shared" si="11"/>
        <v>0.72727272727272729</v>
      </c>
      <c r="P26" s="253">
        <f t="shared" si="11"/>
        <v>0.95076513639387894</v>
      </c>
      <c r="Q26" s="253">
        <f t="shared" si="11"/>
        <v>0.85261194029850751</v>
      </c>
    </row>
    <row r="27" spans="1:17">
      <c r="A27" s="225" t="s">
        <v>102</v>
      </c>
      <c r="B27" s="225" t="s">
        <v>85</v>
      </c>
      <c r="C27" s="254">
        <f>h26_h28死亡数!AI28</f>
        <v>0</v>
      </c>
      <c r="D27" s="226">
        <f>SUM(C27:C27)/3</f>
        <v>0</v>
      </c>
      <c r="E27" s="254">
        <f>h27国調人口!AI28</f>
        <v>174</v>
      </c>
      <c r="F27" s="227">
        <f t="shared" ref="F27:F46" si="12">D27/E27</f>
        <v>0</v>
      </c>
      <c r="G27" s="227">
        <f>D53</f>
        <v>0</v>
      </c>
      <c r="H27" s="226">
        <v>100000</v>
      </c>
      <c r="I27" s="226">
        <f t="shared" ref="I27:I46" si="13">H27-H28</f>
        <v>0</v>
      </c>
      <c r="J27" s="242">
        <f>H28+I27/2</f>
        <v>100000</v>
      </c>
      <c r="K27" s="242">
        <f t="shared" ref="K27:K45" si="14">J27+K28</f>
        <v>8726301.2124966234</v>
      </c>
      <c r="L27" s="587">
        <f t="shared" ref="L27:L46" si="15">K27/H27</f>
        <v>87.263012124966238</v>
      </c>
      <c r="N27" s="418" t="s">
        <v>1023</v>
      </c>
      <c r="O27" s="253">
        <f t="shared" si="11"/>
        <v>0.65423728813559323</v>
      </c>
      <c r="P27" s="253">
        <f t="shared" si="11"/>
        <v>0.74247491638795982</v>
      </c>
      <c r="Q27" s="253">
        <f t="shared" si="11"/>
        <v>0.71024234919511764</v>
      </c>
    </row>
    <row r="28" spans="1:17">
      <c r="A28" s="245"/>
      <c r="B28" s="245" t="s">
        <v>86</v>
      </c>
      <c r="C28" s="255">
        <f>h26_h28死亡数!AI29</f>
        <v>0</v>
      </c>
      <c r="D28" s="250">
        <f t="shared" ref="D28:D46" si="16">SUM(C28:C28)/3</f>
        <v>0</v>
      </c>
      <c r="E28" s="255">
        <f>h27国調人口!AI29</f>
        <v>713</v>
      </c>
      <c r="F28" s="249">
        <f t="shared" si="12"/>
        <v>0</v>
      </c>
      <c r="G28" s="249">
        <f>F28*4/(1+2*F28)</f>
        <v>0</v>
      </c>
      <c r="H28" s="250">
        <f t="shared" ref="H28:H46" si="17">(1-G27)*H27</f>
        <v>100000</v>
      </c>
      <c r="I28" s="250">
        <f t="shared" si="13"/>
        <v>0</v>
      </c>
      <c r="J28" s="251">
        <f>(H29+I28/2)*4</f>
        <v>400000</v>
      </c>
      <c r="K28" s="251">
        <f t="shared" si="14"/>
        <v>8626301.2124966234</v>
      </c>
      <c r="L28" s="589">
        <f t="shared" si="15"/>
        <v>86.263012124966238</v>
      </c>
      <c r="N28" s="418" t="s">
        <v>62</v>
      </c>
      <c r="O28" s="253">
        <f>1-O21</f>
        <v>0.83235724743777451</v>
      </c>
      <c r="P28" s="253">
        <f>1-P21</f>
        <v>0.88134639198468989</v>
      </c>
      <c r="Q28" s="253">
        <f>1-Q21</f>
        <v>0.86005218608795264</v>
      </c>
    </row>
    <row r="29" spans="1:17">
      <c r="A29" s="245"/>
      <c r="B29" s="245" t="s">
        <v>84</v>
      </c>
      <c r="C29" s="255">
        <f>h26_h28死亡数!AI30</f>
        <v>1</v>
      </c>
      <c r="D29" s="250">
        <f t="shared" si="16"/>
        <v>0.33333333333333331</v>
      </c>
      <c r="E29" s="255">
        <f>h27国調人口!AI30</f>
        <v>937</v>
      </c>
      <c r="F29" s="249">
        <f t="shared" si="12"/>
        <v>3.5574528637495552E-4</v>
      </c>
      <c r="G29" s="249">
        <f t="shared" ref="G29:G46" si="18">F29*5/(1+2.5*F29)</f>
        <v>1.7771459036786919E-3</v>
      </c>
      <c r="H29" s="250">
        <f t="shared" si="17"/>
        <v>100000</v>
      </c>
      <c r="I29" s="250">
        <f t="shared" si="13"/>
        <v>177.71459036787564</v>
      </c>
      <c r="J29" s="251">
        <f t="shared" ref="J29:J45" si="19">(H30+I29/2)*5</f>
        <v>499555.71352408035</v>
      </c>
      <c r="K29" s="251">
        <f t="shared" si="14"/>
        <v>8226301.2124966234</v>
      </c>
      <c r="L29" s="589">
        <f t="shared" si="15"/>
        <v>82.263012124966238</v>
      </c>
      <c r="N29" s="219" t="s">
        <v>164</v>
      </c>
    </row>
    <row r="30" spans="1:17">
      <c r="A30" s="245"/>
      <c r="B30" s="245" t="s">
        <v>65</v>
      </c>
      <c r="C30" s="255">
        <f>h26_h28死亡数!AI31</f>
        <v>0</v>
      </c>
      <c r="D30" s="250">
        <f t="shared" si="16"/>
        <v>0</v>
      </c>
      <c r="E30" s="255">
        <f>h27国調人口!AI31</f>
        <v>1048</v>
      </c>
      <c r="F30" s="249">
        <f t="shared" si="12"/>
        <v>0</v>
      </c>
      <c r="G30" s="249">
        <f t="shared" si="18"/>
        <v>0</v>
      </c>
      <c r="H30" s="250">
        <f t="shared" si="17"/>
        <v>99822.285409632124</v>
      </c>
      <c r="I30" s="250">
        <f t="shared" si="13"/>
        <v>0</v>
      </c>
      <c r="J30" s="251">
        <f t="shared" si="19"/>
        <v>499111.42704816064</v>
      </c>
      <c r="K30" s="251">
        <f t="shared" si="14"/>
        <v>7726745.4989725435</v>
      </c>
      <c r="L30" s="589">
        <f t="shared" si="15"/>
        <v>77.405014995048077</v>
      </c>
      <c r="N30" s="256" t="s">
        <v>158</v>
      </c>
      <c r="O30" s="237" t="s">
        <v>97</v>
      </c>
      <c r="P30" s="237" t="s">
        <v>98</v>
      </c>
      <c r="Q30" s="219"/>
    </row>
    <row r="31" spans="1:17">
      <c r="A31" s="245"/>
      <c r="B31" s="245" t="s">
        <v>66</v>
      </c>
      <c r="C31" s="255">
        <f>h26_h28死亡数!AI32</f>
        <v>0</v>
      </c>
      <c r="D31" s="250">
        <f t="shared" si="16"/>
        <v>0</v>
      </c>
      <c r="E31" s="255">
        <f>h27国調人口!AI32</f>
        <v>926</v>
      </c>
      <c r="F31" s="249">
        <f t="shared" si="12"/>
        <v>0</v>
      </c>
      <c r="G31" s="249">
        <f t="shared" si="18"/>
        <v>0</v>
      </c>
      <c r="H31" s="250">
        <f t="shared" si="17"/>
        <v>99822.285409632124</v>
      </c>
      <c r="I31" s="250">
        <f t="shared" si="13"/>
        <v>0</v>
      </c>
      <c r="J31" s="251">
        <f t="shared" si="19"/>
        <v>499111.42704816064</v>
      </c>
      <c r="K31" s="251">
        <f t="shared" si="14"/>
        <v>7227634.0719243828</v>
      </c>
      <c r="L31" s="589">
        <f t="shared" si="15"/>
        <v>72.405014995048077</v>
      </c>
      <c r="N31" s="418" t="s">
        <v>159</v>
      </c>
      <c r="O31" s="237">
        <f>J19*O24</f>
        <v>407771.14007683622</v>
      </c>
      <c r="P31" s="237">
        <f>SUM(O31,P32)</f>
        <v>1374881.9875752931</v>
      </c>
      <c r="Q31" s="219"/>
    </row>
    <row r="32" spans="1:17">
      <c r="A32" s="245"/>
      <c r="B32" s="245" t="s">
        <v>67</v>
      </c>
      <c r="C32" s="255">
        <f>h26_h28死亡数!AI33</f>
        <v>0</v>
      </c>
      <c r="D32" s="250">
        <f t="shared" si="16"/>
        <v>0</v>
      </c>
      <c r="E32" s="255">
        <f>h27国調人口!AI33</f>
        <v>680</v>
      </c>
      <c r="F32" s="249">
        <f t="shared" si="12"/>
        <v>0</v>
      </c>
      <c r="G32" s="249">
        <f t="shared" si="18"/>
        <v>0</v>
      </c>
      <c r="H32" s="250">
        <f t="shared" si="17"/>
        <v>99822.285409632124</v>
      </c>
      <c r="I32" s="250">
        <f t="shared" si="13"/>
        <v>0</v>
      </c>
      <c r="J32" s="251">
        <f t="shared" si="19"/>
        <v>499111.42704816064</v>
      </c>
      <c r="K32" s="251">
        <f t="shared" si="14"/>
        <v>6728522.6448762221</v>
      </c>
      <c r="L32" s="589">
        <f t="shared" si="15"/>
        <v>67.405014995048077</v>
      </c>
      <c r="N32" s="418" t="s">
        <v>160</v>
      </c>
      <c r="O32" s="237">
        <f>J20*O25</f>
        <v>365651.83380617015</v>
      </c>
      <c r="P32" s="237">
        <f>SUM(O32,P33)</f>
        <v>967110.84749845695</v>
      </c>
      <c r="Q32" s="219"/>
    </row>
    <row r="33" spans="1:17">
      <c r="A33" s="245"/>
      <c r="B33" s="245" t="s">
        <v>68</v>
      </c>
      <c r="C33" s="255">
        <f>h26_h28死亡数!AI34</f>
        <v>2</v>
      </c>
      <c r="D33" s="250">
        <f t="shared" si="16"/>
        <v>0.66666666666666663</v>
      </c>
      <c r="E33" s="255">
        <f>h27国調人口!AI34</f>
        <v>925</v>
      </c>
      <c r="F33" s="249">
        <f t="shared" si="12"/>
        <v>7.2072072072072073E-4</v>
      </c>
      <c r="G33" s="249">
        <f t="shared" si="18"/>
        <v>3.5971223021582736E-3</v>
      </c>
      <c r="H33" s="250">
        <f t="shared" si="17"/>
        <v>99822.285409632124</v>
      </c>
      <c r="I33" s="250">
        <f t="shared" si="13"/>
        <v>359.07296909939032</v>
      </c>
      <c r="J33" s="251">
        <f t="shared" si="19"/>
        <v>498213.74462541216</v>
      </c>
      <c r="K33" s="251">
        <f t="shared" si="14"/>
        <v>6229411.2178280614</v>
      </c>
      <c r="L33" s="589">
        <f t="shared" si="15"/>
        <v>62.405014995048077</v>
      </c>
      <c r="N33" s="418" t="s">
        <v>1022</v>
      </c>
      <c r="O33" s="237">
        <f>J21*O26</f>
        <v>241410.00062713239</v>
      </c>
      <c r="P33" s="237">
        <f t="shared" ref="P33:P34" si="20">SUM(O33,P34)</f>
        <v>601459.0136922868</v>
      </c>
      <c r="Q33" s="219"/>
    </row>
    <row r="34" spans="1:17">
      <c r="A34" s="245"/>
      <c r="B34" s="245" t="s">
        <v>69</v>
      </c>
      <c r="C34" s="255">
        <f>h26_h28死亡数!AI35</f>
        <v>0</v>
      </c>
      <c r="D34" s="250">
        <f t="shared" si="16"/>
        <v>0</v>
      </c>
      <c r="E34" s="255">
        <f>h27国調人口!AI35</f>
        <v>1109</v>
      </c>
      <c r="F34" s="249">
        <f t="shared" si="12"/>
        <v>0</v>
      </c>
      <c r="G34" s="249">
        <f t="shared" si="18"/>
        <v>0</v>
      </c>
      <c r="H34" s="250">
        <f t="shared" si="17"/>
        <v>99463.212440532734</v>
      </c>
      <c r="I34" s="250">
        <f t="shared" si="13"/>
        <v>0</v>
      </c>
      <c r="J34" s="251">
        <f t="shared" si="19"/>
        <v>497316.06220266368</v>
      </c>
      <c r="K34" s="251">
        <f t="shared" si="14"/>
        <v>5731197.4732026495</v>
      </c>
      <c r="L34" s="589">
        <f t="shared" si="15"/>
        <v>57.621278587087957</v>
      </c>
      <c r="N34" s="418" t="s">
        <v>1023</v>
      </c>
      <c r="O34" s="237">
        <f>SUM(J22:J24)*O27</f>
        <v>360049.01306515443</v>
      </c>
      <c r="P34" s="237">
        <f t="shared" si="20"/>
        <v>360049.01306515443</v>
      </c>
      <c r="Q34" s="219"/>
    </row>
    <row r="35" spans="1:17">
      <c r="A35" s="245"/>
      <c r="B35" s="245" t="s">
        <v>70</v>
      </c>
      <c r="C35" s="255">
        <f>h26_h28死亡数!AI36</f>
        <v>3</v>
      </c>
      <c r="D35" s="250">
        <f t="shared" si="16"/>
        <v>1</v>
      </c>
      <c r="E35" s="255">
        <f>h27国調人口!AI36</f>
        <v>1264</v>
      </c>
      <c r="F35" s="249">
        <f t="shared" si="12"/>
        <v>7.911392405063291E-4</v>
      </c>
      <c r="G35" s="249">
        <f t="shared" si="18"/>
        <v>3.9478878799842085E-3</v>
      </c>
      <c r="H35" s="250">
        <f t="shared" si="17"/>
        <v>99463.212440532734</v>
      </c>
      <c r="I35" s="250">
        <f t="shared" si="13"/>
        <v>392.66961089827237</v>
      </c>
      <c r="J35" s="251">
        <f t="shared" si="19"/>
        <v>496334.38817541802</v>
      </c>
      <c r="K35" s="251">
        <f t="shared" si="14"/>
        <v>5233881.4109999854</v>
      </c>
      <c r="L35" s="589">
        <f t="shared" si="15"/>
        <v>52.621278587087957</v>
      </c>
      <c r="N35" s="219" t="s">
        <v>165</v>
      </c>
      <c r="Q35" s="219"/>
    </row>
    <row r="36" spans="1:17">
      <c r="A36" s="245"/>
      <c r="B36" s="245" t="s">
        <v>71</v>
      </c>
      <c r="C36" s="255">
        <f>h26_h28死亡数!AI37</f>
        <v>1</v>
      </c>
      <c r="D36" s="250">
        <f t="shared" si="16"/>
        <v>0.33333333333333331</v>
      </c>
      <c r="E36" s="255">
        <f>h27国調人口!AI37</f>
        <v>1523</v>
      </c>
      <c r="F36" s="249">
        <f t="shared" si="12"/>
        <v>2.1886627270737579E-4</v>
      </c>
      <c r="G36" s="249">
        <f t="shared" si="18"/>
        <v>1.0937329104232748E-3</v>
      </c>
      <c r="H36" s="250">
        <f t="shared" si="17"/>
        <v>99070.542829634462</v>
      </c>
      <c r="I36" s="250">
        <f t="shared" si="13"/>
        <v>108.35671314626234</v>
      </c>
      <c r="J36" s="251">
        <f t="shared" si="19"/>
        <v>495081.82236530667</v>
      </c>
      <c r="K36" s="251">
        <f t="shared" si="14"/>
        <v>4737547.0228245677</v>
      </c>
      <c r="L36" s="589">
        <f t="shared" si="15"/>
        <v>47.819936052752197</v>
      </c>
      <c r="N36" s="256" t="s">
        <v>158</v>
      </c>
      <c r="O36" s="237" t="s">
        <v>97</v>
      </c>
      <c r="P36" s="237" t="s">
        <v>98</v>
      </c>
      <c r="Q36" s="219"/>
    </row>
    <row r="37" spans="1:17">
      <c r="A37" s="245"/>
      <c r="B37" s="245" t="s">
        <v>72</v>
      </c>
      <c r="C37" s="255">
        <f>h26_h28死亡数!AI38</f>
        <v>8</v>
      </c>
      <c r="D37" s="250">
        <f t="shared" si="16"/>
        <v>2.6666666666666665</v>
      </c>
      <c r="E37" s="255">
        <f>h27国調人口!AI38</f>
        <v>1363</v>
      </c>
      <c r="F37" s="249">
        <f t="shared" si="12"/>
        <v>1.9564685742235266E-3</v>
      </c>
      <c r="G37" s="249">
        <f t="shared" si="18"/>
        <v>9.7347286444390349E-3</v>
      </c>
      <c r="H37" s="250">
        <f t="shared" si="17"/>
        <v>98962.186116488199</v>
      </c>
      <c r="I37" s="250">
        <f t="shared" si="13"/>
        <v>963.37002790448605</v>
      </c>
      <c r="J37" s="251">
        <f t="shared" si="19"/>
        <v>492402.50551267981</v>
      </c>
      <c r="K37" s="251">
        <f t="shared" si="14"/>
        <v>4242465.2004592614</v>
      </c>
      <c r="L37" s="589">
        <f t="shared" si="15"/>
        <v>42.869558231721598</v>
      </c>
      <c r="N37" s="418" t="s">
        <v>159</v>
      </c>
      <c r="O37" s="237">
        <f>J41*P24</f>
        <v>460810.79420570057</v>
      </c>
      <c r="P37" s="237">
        <f>SUM(O37,P38)</f>
        <v>2018875.5454437518</v>
      </c>
      <c r="Q37" s="219"/>
    </row>
    <row r="38" spans="1:17">
      <c r="A38" s="245"/>
      <c r="B38" s="245" t="s">
        <v>73</v>
      </c>
      <c r="C38" s="255">
        <f>h26_h28死亡数!AI39</f>
        <v>9</v>
      </c>
      <c r="D38" s="250">
        <f t="shared" si="16"/>
        <v>3</v>
      </c>
      <c r="E38" s="255">
        <f>h27国調人口!AI39</f>
        <v>1467</v>
      </c>
      <c r="F38" s="249">
        <f t="shared" si="12"/>
        <v>2.0449897750511249E-3</v>
      </c>
      <c r="G38" s="249">
        <f t="shared" si="18"/>
        <v>1.0172939979654121E-2</v>
      </c>
      <c r="H38" s="250">
        <f t="shared" si="17"/>
        <v>97998.816088583713</v>
      </c>
      <c r="I38" s="250">
        <f t="shared" si="13"/>
        <v>996.93607414631697</v>
      </c>
      <c r="J38" s="251">
        <f t="shared" si="19"/>
        <v>487501.74025755271</v>
      </c>
      <c r="K38" s="251">
        <f t="shared" si="14"/>
        <v>3750062.6949465815</v>
      </c>
      <c r="L38" s="589">
        <f t="shared" si="15"/>
        <v>38.266408152898514</v>
      </c>
      <c r="N38" s="418" t="s">
        <v>160</v>
      </c>
      <c r="O38" s="237">
        <f>J42*P25</f>
        <v>436295.71846588212</v>
      </c>
      <c r="P38" s="237">
        <f>SUM(O38,P39)</f>
        <v>1558064.7512380513</v>
      </c>
      <c r="Q38" s="219"/>
    </row>
    <row r="39" spans="1:17">
      <c r="A39" s="245"/>
      <c r="B39" s="245" t="s">
        <v>74</v>
      </c>
      <c r="C39" s="255">
        <f>h26_h28死亡数!AI40</f>
        <v>13</v>
      </c>
      <c r="D39" s="250">
        <f t="shared" si="16"/>
        <v>4.333333333333333</v>
      </c>
      <c r="E39" s="255">
        <f>h27国調人口!AI40</f>
        <v>1568</v>
      </c>
      <c r="F39" s="249">
        <f t="shared" si="12"/>
        <v>2.7636054421768703E-3</v>
      </c>
      <c r="G39" s="249">
        <f t="shared" si="18"/>
        <v>1.3723213343185894E-2</v>
      </c>
      <c r="H39" s="250">
        <f t="shared" si="17"/>
        <v>97001.880014437396</v>
      </c>
      <c r="I39" s="250">
        <f t="shared" si="13"/>
        <v>1331.1774941282492</v>
      </c>
      <c r="J39" s="251">
        <f t="shared" si="19"/>
        <v>481681.45633686637</v>
      </c>
      <c r="K39" s="251">
        <f t="shared" si="14"/>
        <v>3262560.9546890287</v>
      </c>
      <c r="L39" s="589">
        <f t="shared" si="15"/>
        <v>33.633997136998182</v>
      </c>
      <c r="N39" s="418" t="s">
        <v>1022</v>
      </c>
      <c r="O39" s="237">
        <f>J43*P26</f>
        <v>396439.77966546931</v>
      </c>
      <c r="P39" s="237">
        <f t="shared" ref="P39:P40" si="21">SUM(O39,P40)</f>
        <v>1121769.0327721692</v>
      </c>
    </row>
    <row r="40" spans="1:17">
      <c r="A40" s="245"/>
      <c r="B40" s="245" t="s">
        <v>75</v>
      </c>
      <c r="C40" s="255">
        <f>h26_h28死亡数!AI41</f>
        <v>13</v>
      </c>
      <c r="D40" s="250">
        <f t="shared" si="16"/>
        <v>4.333333333333333</v>
      </c>
      <c r="E40" s="255">
        <f>h27国調人口!AI41</f>
        <v>1887</v>
      </c>
      <c r="F40" s="249">
        <f t="shared" si="12"/>
        <v>2.2964140611199434E-3</v>
      </c>
      <c r="G40" s="249">
        <f t="shared" si="18"/>
        <v>1.1416527619214894E-2</v>
      </c>
      <c r="H40" s="250">
        <f t="shared" si="17"/>
        <v>95670.702520309147</v>
      </c>
      <c r="I40" s="250">
        <f t="shared" si="13"/>
        <v>1092.2272176728002</v>
      </c>
      <c r="J40" s="251">
        <f t="shared" si="19"/>
        <v>475622.94455736375</v>
      </c>
      <c r="K40" s="251">
        <f t="shared" si="14"/>
        <v>2780879.4983521621</v>
      </c>
      <c r="L40" s="589">
        <f t="shared" si="15"/>
        <v>29.067200564998799</v>
      </c>
      <c r="N40" s="418" t="s">
        <v>1023</v>
      </c>
      <c r="O40" s="237">
        <f>SUM(J44:J46)*P27</f>
        <v>725329.25310669991</v>
      </c>
      <c r="P40" s="237">
        <f t="shared" si="21"/>
        <v>725329.25310669991</v>
      </c>
    </row>
    <row r="41" spans="1:17">
      <c r="A41" s="245"/>
      <c r="B41" s="245" t="s">
        <v>76</v>
      </c>
      <c r="C41" s="255">
        <f>h26_h28死亡数!AI42</f>
        <v>45</v>
      </c>
      <c r="D41" s="250">
        <f t="shared" si="16"/>
        <v>15</v>
      </c>
      <c r="E41" s="255">
        <f>h27国調人口!AI42</f>
        <v>2174</v>
      </c>
      <c r="F41" s="249">
        <f t="shared" si="12"/>
        <v>6.8997240110395585E-3</v>
      </c>
      <c r="G41" s="249">
        <f t="shared" si="18"/>
        <v>3.3913633280578788E-2</v>
      </c>
      <c r="H41" s="250">
        <f t="shared" si="17"/>
        <v>94578.475302636347</v>
      </c>
      <c r="I41" s="250">
        <f t="shared" si="13"/>
        <v>3207.4997276498907</v>
      </c>
      <c r="J41" s="251">
        <f t="shared" si="19"/>
        <v>464873.62719405704</v>
      </c>
      <c r="K41" s="251">
        <f t="shared" si="14"/>
        <v>2305256.5537947984</v>
      </c>
      <c r="L41" s="589">
        <f t="shared" si="15"/>
        <v>24.374008424415148</v>
      </c>
      <c r="N41" s="219" t="s">
        <v>166</v>
      </c>
    </row>
    <row r="42" spans="1:17">
      <c r="A42" s="245"/>
      <c r="B42" s="245" t="s">
        <v>77</v>
      </c>
      <c r="C42" s="255">
        <f>h26_h28死亡数!AI43</f>
        <v>45</v>
      </c>
      <c r="D42" s="250">
        <f t="shared" si="16"/>
        <v>15</v>
      </c>
      <c r="E42" s="255">
        <f>h27国調人口!AI43</f>
        <v>1618</v>
      </c>
      <c r="F42" s="249">
        <f t="shared" si="12"/>
        <v>9.270704573547589E-3</v>
      </c>
      <c r="G42" s="249">
        <f t="shared" si="18"/>
        <v>4.53035336756267E-2</v>
      </c>
      <c r="H42" s="250">
        <f t="shared" si="17"/>
        <v>91370.975574986456</v>
      </c>
      <c r="I42" s="250">
        <f t="shared" si="13"/>
        <v>4139.428068936264</v>
      </c>
      <c r="J42" s="251">
        <f t="shared" si="19"/>
        <v>446506.30770259158</v>
      </c>
      <c r="K42" s="251">
        <f t="shared" si="14"/>
        <v>1840382.9266007415</v>
      </c>
      <c r="L42" s="589">
        <f t="shared" si="15"/>
        <v>20.141876728572012</v>
      </c>
      <c r="N42" s="420"/>
      <c r="O42" s="256" t="s">
        <v>122</v>
      </c>
      <c r="P42" s="256" t="s">
        <v>123</v>
      </c>
    </row>
    <row r="43" spans="1:17">
      <c r="A43" s="245"/>
      <c r="B43" s="245" t="s">
        <v>78</v>
      </c>
      <c r="C43" s="255">
        <f>h26_h28死亡数!AI44</f>
        <v>83</v>
      </c>
      <c r="D43" s="250">
        <f t="shared" si="16"/>
        <v>27.666666666666668</v>
      </c>
      <c r="E43" s="255">
        <f>h27国調人口!AI44</f>
        <v>1503</v>
      </c>
      <c r="F43" s="249">
        <f t="shared" si="12"/>
        <v>1.8407629186072302E-2</v>
      </c>
      <c r="G43" s="249">
        <f t="shared" si="18"/>
        <v>8.7988974875437304E-2</v>
      </c>
      <c r="H43" s="250">
        <f t="shared" si="17"/>
        <v>87231.547506050192</v>
      </c>
      <c r="I43" s="250">
        <f t="shared" si="13"/>
        <v>7675.4144418553624</v>
      </c>
      <c r="J43" s="251">
        <f t="shared" si="19"/>
        <v>416969.20142561255</v>
      </c>
      <c r="K43" s="251">
        <f t="shared" si="14"/>
        <v>1393876.6188981498</v>
      </c>
      <c r="L43" s="589">
        <f t="shared" si="15"/>
        <v>15.979042660013265</v>
      </c>
      <c r="N43" s="256" t="s">
        <v>167</v>
      </c>
      <c r="O43" s="257">
        <f>L19</f>
        <v>19.521547026212055</v>
      </c>
      <c r="P43" s="257">
        <f>L41</f>
        <v>24.374008424415148</v>
      </c>
      <c r="Q43" s="222" t="s">
        <v>168</v>
      </c>
    </row>
    <row r="44" spans="1:17">
      <c r="A44" s="245"/>
      <c r="B44" s="245" t="s">
        <v>79</v>
      </c>
      <c r="C44" s="255">
        <f>h26_h28死亡数!AI45</f>
        <v>157</v>
      </c>
      <c r="D44" s="250">
        <f t="shared" si="16"/>
        <v>52.333333333333336</v>
      </c>
      <c r="E44" s="255">
        <f>h27国調人口!AI45</f>
        <v>1485</v>
      </c>
      <c r="F44" s="249">
        <f t="shared" si="12"/>
        <v>3.5241301907968578E-2</v>
      </c>
      <c r="G44" s="249">
        <f t="shared" si="18"/>
        <v>0.16193914388860239</v>
      </c>
      <c r="H44" s="250">
        <f t="shared" si="17"/>
        <v>79556.13306419483</v>
      </c>
      <c r="I44" s="250">
        <f t="shared" si="13"/>
        <v>12883.252079503451</v>
      </c>
      <c r="J44" s="251">
        <f t="shared" si="19"/>
        <v>365572.53512221552</v>
      </c>
      <c r="K44" s="251">
        <f t="shared" si="14"/>
        <v>976907.41747253726</v>
      </c>
      <c r="L44" s="589">
        <f t="shared" si="15"/>
        <v>12.279473371138572</v>
      </c>
      <c r="N44" s="256" t="s">
        <v>169</v>
      </c>
      <c r="O44" s="258">
        <f>P31/H19</f>
        <v>15.959600160727485</v>
      </c>
      <c r="P44" s="258">
        <f>P37/H41</f>
        <v>21.346036071988532</v>
      </c>
      <c r="Q44" s="222" t="s">
        <v>170</v>
      </c>
    </row>
    <row r="45" spans="1:17">
      <c r="A45" s="245"/>
      <c r="B45" s="245" t="s">
        <v>80</v>
      </c>
      <c r="C45" s="255">
        <f>h26_h28死亡数!AI46</f>
        <v>220</v>
      </c>
      <c r="D45" s="250">
        <f t="shared" si="16"/>
        <v>73.333333333333329</v>
      </c>
      <c r="E45" s="255">
        <f>h27国調人口!AI46</f>
        <v>1241</v>
      </c>
      <c r="F45" s="249">
        <f t="shared" si="12"/>
        <v>5.9092130002686004E-2</v>
      </c>
      <c r="G45" s="249">
        <f t="shared" si="18"/>
        <v>0.25743037678446057</v>
      </c>
      <c r="H45" s="250">
        <f t="shared" si="17"/>
        <v>66672.880984691379</v>
      </c>
      <c r="I45" s="250">
        <f t="shared" si="13"/>
        <v>17163.624873194596</v>
      </c>
      <c r="J45" s="251">
        <f t="shared" si="19"/>
        <v>290455.34274047043</v>
      </c>
      <c r="K45" s="251">
        <f t="shared" si="14"/>
        <v>611334.88235032174</v>
      </c>
      <c r="L45" s="589">
        <f t="shared" si="15"/>
        <v>9.1691685333155029</v>
      </c>
      <c r="N45" s="256" t="s">
        <v>171</v>
      </c>
      <c r="O45" s="257">
        <f>O43-O44</f>
        <v>3.5619468654845701</v>
      </c>
      <c r="P45" s="257">
        <f>P43-P44</f>
        <v>3.027972352426616</v>
      </c>
      <c r="Q45" s="222" t="s">
        <v>172</v>
      </c>
    </row>
    <row r="46" spans="1:17">
      <c r="A46" s="245"/>
      <c r="B46" s="245" t="s">
        <v>100</v>
      </c>
      <c r="C46" s="531">
        <f>h26_h28死亡数!AI47</f>
        <v>399</v>
      </c>
      <c r="D46" s="234">
        <f t="shared" si="16"/>
        <v>133</v>
      </c>
      <c r="E46" s="255">
        <f>h27国調人口!AI47</f>
        <v>862</v>
      </c>
      <c r="F46" s="249">
        <f t="shared" si="12"/>
        <v>0.154292343387471</v>
      </c>
      <c r="G46" s="249">
        <f t="shared" si="18"/>
        <v>0.55671829217245705</v>
      </c>
      <c r="H46" s="250">
        <f t="shared" si="17"/>
        <v>49509.256111496783</v>
      </c>
      <c r="I46" s="250">
        <f t="shared" si="13"/>
        <v>49509.256111496783</v>
      </c>
      <c r="J46" s="251">
        <f>I46/F46</f>
        <v>320879.53960985132</v>
      </c>
      <c r="K46" s="251">
        <f>J46</f>
        <v>320879.53960985132</v>
      </c>
      <c r="L46" s="589">
        <f t="shared" si="15"/>
        <v>6.481203007518797</v>
      </c>
      <c r="N46" s="256" t="s">
        <v>173</v>
      </c>
      <c r="O46" s="257">
        <f>L5</f>
        <v>79.835250370693117</v>
      </c>
      <c r="P46" s="257">
        <f>L27</f>
        <v>87.263012124966238</v>
      </c>
      <c r="Q46" s="222" t="s">
        <v>174</v>
      </c>
    </row>
    <row r="47" spans="1:17">
      <c r="A47" s="229"/>
      <c r="B47" s="265" t="s">
        <v>101</v>
      </c>
      <c r="C47" s="234">
        <f>SUM(C27:C46)</f>
        <v>999</v>
      </c>
      <c r="D47" s="234">
        <f>SUM(D27:D46)</f>
        <v>333</v>
      </c>
      <c r="E47" s="266">
        <f>SUM(E27:E46)</f>
        <v>24467</v>
      </c>
      <c r="F47" s="267"/>
      <c r="G47" s="267"/>
      <c r="H47" s="266"/>
      <c r="I47" s="265"/>
      <c r="J47" s="268"/>
      <c r="K47" s="268"/>
      <c r="L47" s="257"/>
      <c r="N47" s="256" t="s">
        <v>175</v>
      </c>
      <c r="O47" s="257">
        <f>O46-O45</f>
        <v>76.273303505208546</v>
      </c>
      <c r="P47" s="257">
        <f>P46-P45</f>
        <v>84.235039772539622</v>
      </c>
      <c r="Q47" s="222" t="s">
        <v>176</v>
      </c>
    </row>
    <row r="50" spans="1:12">
      <c r="C50" s="219" t="s">
        <v>122</v>
      </c>
      <c r="D50" s="219" t="s">
        <v>123</v>
      </c>
      <c r="E50" s="221"/>
      <c r="F50" s="220"/>
      <c r="G50" s="219"/>
      <c r="H50" s="222"/>
      <c r="I50" s="222"/>
      <c r="J50" s="223"/>
      <c r="L50" s="259"/>
    </row>
    <row r="51" spans="1:12">
      <c r="A51" s="219" t="s">
        <v>103</v>
      </c>
      <c r="B51" s="219" t="s">
        <v>1067</v>
      </c>
      <c r="C51" s="220">
        <f>C5</f>
        <v>0</v>
      </c>
      <c r="D51" s="220">
        <f>C27</f>
        <v>0</v>
      </c>
      <c r="E51" s="221"/>
      <c r="F51" s="220"/>
      <c r="G51" s="219"/>
      <c r="H51" s="222"/>
      <c r="I51" s="222"/>
      <c r="J51" s="223"/>
      <c r="L51" s="259"/>
    </row>
    <row r="52" spans="1:12">
      <c r="A52" s="219" t="s">
        <v>104</v>
      </c>
      <c r="B52" s="219" t="s">
        <v>1067</v>
      </c>
      <c r="C52" s="260">
        <f>h26_28出生!F52</f>
        <v>162</v>
      </c>
      <c r="D52" s="260">
        <f>h26_28出生!G52</f>
        <v>155</v>
      </c>
      <c r="E52" s="221"/>
      <c r="F52" s="220"/>
      <c r="G52" s="219"/>
      <c r="H52" s="222"/>
      <c r="I52" s="222"/>
      <c r="J52" s="223"/>
      <c r="L52" s="259"/>
    </row>
    <row r="53" spans="1:12">
      <c r="A53" s="219" t="s">
        <v>105</v>
      </c>
      <c r="C53" s="261">
        <f>C51/C52</f>
        <v>0</v>
      </c>
      <c r="D53" s="261">
        <f>D51/D52</f>
        <v>0</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153</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h27_29自立率1!CF7</f>
        <v>2023</v>
      </c>
      <c r="P3" s="243">
        <f>h27_29自立率1!CG7</f>
        <v>1985</v>
      </c>
      <c r="Q3" s="244">
        <f>SUM(O3:P3)</f>
        <v>4008</v>
      </c>
    </row>
    <row r="4" spans="1:17">
      <c r="A4" s="229"/>
      <c r="B4" s="229"/>
      <c r="C4" s="230" t="s">
        <v>1063</v>
      </c>
      <c r="D4" s="231" t="s">
        <v>1064</v>
      </c>
      <c r="E4" s="232" t="s">
        <v>410</v>
      </c>
      <c r="F4" s="233"/>
      <c r="G4" s="233"/>
      <c r="H4" s="234"/>
      <c r="I4" s="229"/>
      <c r="J4" s="235" t="s">
        <v>97</v>
      </c>
      <c r="K4" s="235" t="s">
        <v>98</v>
      </c>
      <c r="L4" s="588"/>
      <c r="N4" s="418" t="s">
        <v>160</v>
      </c>
      <c r="O4" s="243">
        <f>h27_29自立率1!CF8</f>
        <v>1461</v>
      </c>
      <c r="P4" s="243">
        <f>h27_29自立率1!CG8</f>
        <v>1665</v>
      </c>
      <c r="Q4" s="244">
        <f>SUM(O4:P4)</f>
        <v>3126</v>
      </c>
    </row>
    <row r="5" spans="1:17">
      <c r="A5" s="219" t="s">
        <v>99</v>
      </c>
      <c r="B5" s="219" t="s">
        <v>85</v>
      </c>
      <c r="C5" s="262">
        <f>h26_h28死亡数!AK4</f>
        <v>1</v>
      </c>
      <c r="D5" s="263">
        <f>SUM(C5:C5)/3</f>
        <v>0.33333333333333331</v>
      </c>
      <c r="E5" s="264">
        <f>h27国調人口!AK4</f>
        <v>136</v>
      </c>
      <c r="F5" s="221">
        <f t="shared" ref="F5:F24" si="0">D5/E5</f>
        <v>2.4509803921568627E-3</v>
      </c>
      <c r="G5" s="261">
        <f>C53</f>
        <v>8.3333333333333332E-3</v>
      </c>
      <c r="H5" s="220">
        <v>100000</v>
      </c>
      <c r="I5" s="220">
        <f t="shared" ref="I5:I24" si="1">H5-H6</f>
        <v>833.33333333332848</v>
      </c>
      <c r="J5" s="222">
        <f>H6+I5/2</f>
        <v>99583.333333333343</v>
      </c>
      <c r="K5" s="222">
        <f t="shared" ref="K5:K23" si="2">J5+K6</f>
        <v>7966594.7922913348</v>
      </c>
      <c r="L5" s="589">
        <f t="shared" ref="L5:L24" si="3">K5/H5</f>
        <v>79.665947922913347</v>
      </c>
      <c r="N5" s="418" t="s">
        <v>1022</v>
      </c>
      <c r="O5" s="243">
        <f>h27_29自立率1!CF9</f>
        <v>1237</v>
      </c>
      <c r="P5" s="243">
        <f>h27_29自立率1!CG9</f>
        <v>1528</v>
      </c>
      <c r="Q5" s="244">
        <f>SUM(O5:P5)</f>
        <v>2765</v>
      </c>
    </row>
    <row r="6" spans="1:17">
      <c r="B6" s="219" t="s">
        <v>86</v>
      </c>
      <c r="C6" s="262">
        <f>h26_h28死亡数!AK5</f>
        <v>0</v>
      </c>
      <c r="D6" s="263">
        <f t="shared" ref="D6:D24" si="4">SUM(C6:C6)/3</f>
        <v>0</v>
      </c>
      <c r="E6" s="264">
        <f>h27国調人口!AK5</f>
        <v>614</v>
      </c>
      <c r="F6" s="221">
        <f t="shared" si="0"/>
        <v>0</v>
      </c>
      <c r="G6" s="221">
        <f>F6*4/(1+2*F6)</f>
        <v>0</v>
      </c>
      <c r="H6" s="220">
        <f t="shared" ref="H6:H24" si="5">(1-G5)*H5</f>
        <v>99166.666666666672</v>
      </c>
      <c r="I6" s="220">
        <f t="shared" si="1"/>
        <v>0</v>
      </c>
      <c r="J6" s="222">
        <f>(H7+I6/2)*4</f>
        <v>396666.66666666669</v>
      </c>
      <c r="K6" s="222">
        <f t="shared" si="2"/>
        <v>7867011.4589580018</v>
      </c>
      <c r="L6" s="589">
        <f t="shared" si="3"/>
        <v>79.331207989492455</v>
      </c>
      <c r="N6" s="418" t="s">
        <v>1023</v>
      </c>
      <c r="O6" s="243">
        <f>h27_29自立率1!CF10</f>
        <v>2083</v>
      </c>
      <c r="P6" s="243">
        <f>h27_29自立率1!CG10</f>
        <v>3983</v>
      </c>
      <c r="Q6" s="244">
        <f>SUM(O6:P6)</f>
        <v>6066</v>
      </c>
    </row>
    <row r="7" spans="1:17">
      <c r="B7" s="219" t="s">
        <v>84</v>
      </c>
      <c r="C7" s="262">
        <f>h26_h28死亡数!AK6</f>
        <v>0</v>
      </c>
      <c r="D7" s="263">
        <f t="shared" si="4"/>
        <v>0</v>
      </c>
      <c r="E7" s="264">
        <f>h27国調人口!AK6</f>
        <v>837</v>
      </c>
      <c r="F7" s="221">
        <f t="shared" si="0"/>
        <v>0</v>
      </c>
      <c r="G7" s="221">
        <f t="shared" ref="G7:G24" si="6">F7*5/(1+2.5*F7)</f>
        <v>0</v>
      </c>
      <c r="H7" s="220">
        <f t="shared" si="5"/>
        <v>99166.666666666672</v>
      </c>
      <c r="I7" s="220">
        <f t="shared" si="1"/>
        <v>0</v>
      </c>
      <c r="J7" s="222">
        <f t="shared" ref="J7:J23" si="7">(H8+I7/2)*5</f>
        <v>495833.33333333337</v>
      </c>
      <c r="K7" s="222">
        <f t="shared" si="2"/>
        <v>7470344.7922913348</v>
      </c>
      <c r="L7" s="589">
        <f t="shared" si="3"/>
        <v>75.331207989492455</v>
      </c>
      <c r="N7" s="418" t="s">
        <v>62</v>
      </c>
      <c r="O7" s="237">
        <f>SUM(O3:O6)</f>
        <v>6804</v>
      </c>
      <c r="P7" s="237">
        <f t="shared" ref="P7:Q7" si="8">SUM(P3:P6)</f>
        <v>9161</v>
      </c>
      <c r="Q7" s="237">
        <f t="shared" si="8"/>
        <v>15965</v>
      </c>
    </row>
    <row r="8" spans="1:17">
      <c r="B8" s="219" t="s">
        <v>65</v>
      </c>
      <c r="C8" s="262">
        <f>h26_h28死亡数!AK7</f>
        <v>0</v>
      </c>
      <c r="D8" s="263">
        <f t="shared" si="4"/>
        <v>0</v>
      </c>
      <c r="E8" s="264">
        <f>h27国調人口!AK7</f>
        <v>963</v>
      </c>
      <c r="F8" s="221">
        <f t="shared" si="0"/>
        <v>0</v>
      </c>
      <c r="G8" s="221">
        <f t="shared" si="6"/>
        <v>0</v>
      </c>
      <c r="H8" s="220">
        <f t="shared" si="5"/>
        <v>99166.666666666672</v>
      </c>
      <c r="I8" s="220">
        <f t="shared" si="1"/>
        <v>0</v>
      </c>
      <c r="J8" s="222">
        <f t="shared" si="7"/>
        <v>495833.33333333337</v>
      </c>
      <c r="K8" s="222">
        <f t="shared" si="2"/>
        <v>6974511.4589580018</v>
      </c>
      <c r="L8" s="589">
        <f t="shared" si="3"/>
        <v>70.331207989492455</v>
      </c>
      <c r="N8" s="479" t="s">
        <v>161</v>
      </c>
      <c r="O8" s="479"/>
      <c r="P8" s="479"/>
      <c r="Q8" s="479"/>
    </row>
    <row r="9" spans="1:17">
      <c r="B9" s="219" t="s">
        <v>66</v>
      </c>
      <c r="C9" s="262">
        <f>h26_h28死亡数!AK8</f>
        <v>1</v>
      </c>
      <c r="D9" s="263">
        <f t="shared" si="4"/>
        <v>0.33333333333333331</v>
      </c>
      <c r="E9" s="264">
        <f>h27国調人口!AK8</f>
        <v>935</v>
      </c>
      <c r="F9" s="221">
        <f t="shared" si="0"/>
        <v>3.5650623885918003E-4</v>
      </c>
      <c r="G9" s="221">
        <f t="shared" si="6"/>
        <v>1.7809439002671413E-3</v>
      </c>
      <c r="H9" s="220">
        <f t="shared" si="5"/>
        <v>99166.666666666672</v>
      </c>
      <c r="I9" s="220">
        <f t="shared" si="1"/>
        <v>176.61027010982798</v>
      </c>
      <c r="J9" s="222">
        <f t="shared" si="7"/>
        <v>495391.80765805882</v>
      </c>
      <c r="K9" s="222">
        <f t="shared" si="2"/>
        <v>6478678.1256246688</v>
      </c>
      <c r="L9" s="589">
        <f t="shared" si="3"/>
        <v>65.331207989492455</v>
      </c>
      <c r="N9" s="418" t="s">
        <v>158</v>
      </c>
      <c r="O9" s="237" t="s">
        <v>122</v>
      </c>
      <c r="P9" s="237" t="s">
        <v>123</v>
      </c>
      <c r="Q9" s="237" t="s">
        <v>62</v>
      </c>
    </row>
    <row r="10" spans="1:17">
      <c r="B10" s="219" t="s">
        <v>67</v>
      </c>
      <c r="C10" s="262">
        <f>h26_h28死亡数!AK9</f>
        <v>1</v>
      </c>
      <c r="D10" s="263">
        <f t="shared" si="4"/>
        <v>0.33333333333333331</v>
      </c>
      <c r="E10" s="264">
        <f>h27国調人口!AK9</f>
        <v>725</v>
      </c>
      <c r="F10" s="221">
        <f t="shared" si="0"/>
        <v>4.5977011494252872E-4</v>
      </c>
      <c r="G10" s="221">
        <f t="shared" si="6"/>
        <v>2.2962112514351321E-3</v>
      </c>
      <c r="H10" s="220">
        <f t="shared" si="5"/>
        <v>98990.056396556844</v>
      </c>
      <c r="I10" s="220">
        <f t="shared" si="1"/>
        <v>227.30208127797232</v>
      </c>
      <c r="J10" s="222">
        <f t="shared" si="7"/>
        <v>494382.0267795893</v>
      </c>
      <c r="K10" s="222">
        <f t="shared" si="2"/>
        <v>5983286.3179666102</v>
      </c>
      <c r="L10" s="589">
        <f t="shared" si="3"/>
        <v>60.443306487243561</v>
      </c>
      <c r="N10" s="418" t="s">
        <v>159</v>
      </c>
      <c r="O10" s="243">
        <f>h27_29自立率1!CF21</f>
        <v>44</v>
      </c>
      <c r="P10" s="243">
        <f>h27_29自立率1!CG21</f>
        <v>19</v>
      </c>
      <c r="Q10" s="244">
        <f>SUM(O10:P10)</f>
        <v>63</v>
      </c>
    </row>
    <row r="11" spans="1:17">
      <c r="B11" s="219" t="s">
        <v>68</v>
      </c>
      <c r="C11" s="262">
        <f>h26_h28死亡数!AK10</f>
        <v>2</v>
      </c>
      <c r="D11" s="263">
        <f t="shared" si="4"/>
        <v>0.66666666666666663</v>
      </c>
      <c r="E11" s="264">
        <f>h27国調人口!AK10</f>
        <v>889</v>
      </c>
      <c r="F11" s="221">
        <f t="shared" si="0"/>
        <v>7.4990626171728527E-4</v>
      </c>
      <c r="G11" s="221">
        <f t="shared" si="6"/>
        <v>3.7425149700598798E-3</v>
      </c>
      <c r="H11" s="220">
        <f t="shared" si="5"/>
        <v>98762.754315278871</v>
      </c>
      <c r="I11" s="220">
        <f t="shared" si="1"/>
        <v>369.62108650927257</v>
      </c>
      <c r="J11" s="222">
        <f t="shared" si="7"/>
        <v>492889.71886012121</v>
      </c>
      <c r="K11" s="222">
        <f t="shared" si="2"/>
        <v>5488904.291187021</v>
      </c>
      <c r="L11" s="589">
        <f t="shared" si="3"/>
        <v>55.576662773750449</v>
      </c>
      <c r="N11" s="418" t="s">
        <v>160</v>
      </c>
      <c r="O11" s="243">
        <f>h27_29自立率1!CF22</f>
        <v>66</v>
      </c>
      <c r="P11" s="243">
        <f>h27_29自立率1!CG22</f>
        <v>37</v>
      </c>
      <c r="Q11" s="244">
        <f>SUM(O11:P11)</f>
        <v>103</v>
      </c>
    </row>
    <row r="12" spans="1:17">
      <c r="B12" s="219" t="s">
        <v>69</v>
      </c>
      <c r="C12" s="262">
        <f>h26_h28死亡数!AK11</f>
        <v>3</v>
      </c>
      <c r="D12" s="263">
        <f t="shared" si="4"/>
        <v>1</v>
      </c>
      <c r="E12" s="264">
        <f>h27国調人口!AK11</f>
        <v>942</v>
      </c>
      <c r="F12" s="221">
        <f t="shared" si="0"/>
        <v>1.0615711252653928E-3</v>
      </c>
      <c r="G12" s="221">
        <f t="shared" si="6"/>
        <v>5.2938062466913712E-3</v>
      </c>
      <c r="H12" s="220">
        <f t="shared" si="5"/>
        <v>98393.133228769599</v>
      </c>
      <c r="I12" s="220">
        <f t="shared" si="1"/>
        <v>520.87418331799563</v>
      </c>
      <c r="J12" s="222">
        <f t="shared" si="7"/>
        <v>490663.48068555299</v>
      </c>
      <c r="K12" s="222">
        <f t="shared" si="2"/>
        <v>4996014.5723268995</v>
      </c>
      <c r="L12" s="589">
        <f t="shared" si="3"/>
        <v>50.776049185372351</v>
      </c>
      <c r="N12" s="418" t="s">
        <v>1022</v>
      </c>
      <c r="O12" s="243">
        <f>h27_29自立率1!CF23</f>
        <v>321</v>
      </c>
      <c r="P12" s="243">
        <f>h27_29自立率1!CG23</f>
        <v>74</v>
      </c>
      <c r="Q12" s="244">
        <f>SUM(O12:P12)</f>
        <v>395</v>
      </c>
    </row>
    <row r="13" spans="1:17">
      <c r="B13" s="219" t="s">
        <v>70</v>
      </c>
      <c r="C13" s="262">
        <f>h26_h28死亡数!AK12</f>
        <v>2</v>
      </c>
      <c r="D13" s="263">
        <f t="shared" si="4"/>
        <v>0.66666666666666663</v>
      </c>
      <c r="E13" s="264">
        <f>h27国調人口!AK12</f>
        <v>1121</v>
      </c>
      <c r="F13" s="221">
        <f t="shared" si="0"/>
        <v>5.9470710674992561E-4</v>
      </c>
      <c r="G13" s="221">
        <f t="shared" si="6"/>
        <v>2.9691211401425173E-3</v>
      </c>
      <c r="H13" s="220">
        <f t="shared" si="5"/>
        <v>97872.259045451603</v>
      </c>
      <c r="I13" s="220">
        <f t="shared" si="1"/>
        <v>290.59459336535656</v>
      </c>
      <c r="J13" s="222">
        <f t="shared" si="7"/>
        <v>488634.80874384462</v>
      </c>
      <c r="K13" s="222">
        <f t="shared" si="2"/>
        <v>4505351.0916413469</v>
      </c>
      <c r="L13" s="589">
        <f t="shared" si="3"/>
        <v>46.032973342825102</v>
      </c>
      <c r="N13" s="418" t="s">
        <v>1023</v>
      </c>
      <c r="O13" s="243">
        <f>h27_29自立率1!CF24</f>
        <v>714</v>
      </c>
      <c r="P13" s="243">
        <f>h27_29自立率1!CG24</f>
        <v>924</v>
      </c>
      <c r="Q13" s="244">
        <f>SUM(O13:P13)</f>
        <v>1638</v>
      </c>
    </row>
    <row r="14" spans="1:17">
      <c r="B14" s="219" t="s">
        <v>71</v>
      </c>
      <c r="C14" s="262">
        <f>h26_h28死亡数!AK13</f>
        <v>5</v>
      </c>
      <c r="D14" s="263">
        <f t="shared" si="4"/>
        <v>1.6666666666666667</v>
      </c>
      <c r="E14" s="264">
        <f>h27国調人口!AK13</f>
        <v>1336</v>
      </c>
      <c r="F14" s="221">
        <f t="shared" si="0"/>
        <v>1.2475049900199601E-3</v>
      </c>
      <c r="G14" s="221">
        <f t="shared" si="6"/>
        <v>6.2181320731252328E-3</v>
      </c>
      <c r="H14" s="220">
        <f t="shared" si="5"/>
        <v>97581.664452086246</v>
      </c>
      <c r="I14" s="220">
        <f t="shared" si="1"/>
        <v>606.77567747846479</v>
      </c>
      <c r="J14" s="222">
        <f t="shared" si="7"/>
        <v>486391.38306673506</v>
      </c>
      <c r="K14" s="222">
        <f t="shared" si="2"/>
        <v>4016716.2828975022</v>
      </c>
      <c r="L14" s="589">
        <f t="shared" si="3"/>
        <v>41.162612929909159</v>
      </c>
      <c r="N14" s="418" t="s">
        <v>62</v>
      </c>
      <c r="O14" s="237">
        <f>SUM(O10:O13)</f>
        <v>1145</v>
      </c>
      <c r="P14" s="237">
        <f t="shared" ref="P14:Q14" si="9">SUM(P10:P13)</f>
        <v>1054</v>
      </c>
      <c r="Q14" s="237">
        <f t="shared" si="9"/>
        <v>2199</v>
      </c>
    </row>
    <row r="15" spans="1:17">
      <c r="B15" s="219" t="s">
        <v>72</v>
      </c>
      <c r="C15" s="262">
        <f>h26_h28死亡数!AK14</f>
        <v>8</v>
      </c>
      <c r="D15" s="263">
        <f t="shared" si="4"/>
        <v>2.6666666666666665</v>
      </c>
      <c r="E15" s="264">
        <f>h27国調人口!AK14</f>
        <v>1177</v>
      </c>
      <c r="F15" s="221">
        <f t="shared" si="0"/>
        <v>2.2656471254602095E-3</v>
      </c>
      <c r="G15" s="221">
        <f t="shared" si="6"/>
        <v>1.126443255421008E-2</v>
      </c>
      <c r="H15" s="220">
        <f t="shared" si="5"/>
        <v>96974.888774607782</v>
      </c>
      <c r="I15" s="220">
        <f t="shared" si="1"/>
        <v>1092.3670940535958</v>
      </c>
      <c r="J15" s="222">
        <f t="shared" si="7"/>
        <v>482143.5261379049</v>
      </c>
      <c r="K15" s="222">
        <f t="shared" si="2"/>
        <v>3530324.899830767</v>
      </c>
      <c r="L15" s="589">
        <f t="shared" si="3"/>
        <v>36.404526413390009</v>
      </c>
      <c r="N15" s="479" t="s">
        <v>162</v>
      </c>
      <c r="O15" s="479"/>
      <c r="P15" s="479"/>
      <c r="Q15" s="479"/>
    </row>
    <row r="16" spans="1:17">
      <c r="B16" s="219" t="s">
        <v>73</v>
      </c>
      <c r="C16" s="262">
        <f>h26_h28死亡数!AK15</f>
        <v>9</v>
      </c>
      <c r="D16" s="263">
        <f t="shared" si="4"/>
        <v>3</v>
      </c>
      <c r="E16" s="264">
        <f>h27国調人口!AK15</f>
        <v>1152</v>
      </c>
      <c r="F16" s="221">
        <f t="shared" si="0"/>
        <v>2.6041666666666665E-3</v>
      </c>
      <c r="G16" s="221">
        <f t="shared" si="6"/>
        <v>1.2936610608020696E-2</v>
      </c>
      <c r="H16" s="220">
        <f t="shared" si="5"/>
        <v>95882.521680554186</v>
      </c>
      <c r="I16" s="220">
        <f t="shared" si="1"/>
        <v>1240.3948470964242</v>
      </c>
      <c r="J16" s="222">
        <f t="shared" si="7"/>
        <v>476311.6212850298</v>
      </c>
      <c r="K16" s="222">
        <f t="shared" si="2"/>
        <v>3048181.3736928622</v>
      </c>
      <c r="L16" s="589">
        <f t="shared" si="3"/>
        <v>31.790792735388187</v>
      </c>
      <c r="N16" s="418" t="s">
        <v>158</v>
      </c>
      <c r="O16" s="237" t="s">
        <v>122</v>
      </c>
      <c r="P16" s="237" t="s">
        <v>123</v>
      </c>
      <c r="Q16" s="237" t="s">
        <v>62</v>
      </c>
    </row>
    <row r="17" spans="1:17">
      <c r="B17" s="219" t="s">
        <v>74</v>
      </c>
      <c r="C17" s="262">
        <f>h26_h28死亡数!AK16</f>
        <v>25</v>
      </c>
      <c r="D17" s="263">
        <f t="shared" si="4"/>
        <v>8.3333333333333339</v>
      </c>
      <c r="E17" s="264">
        <f>h27国調人口!AK16</f>
        <v>1399</v>
      </c>
      <c r="F17" s="221">
        <f t="shared" si="0"/>
        <v>5.9566356921610681E-3</v>
      </c>
      <c r="G17" s="221">
        <f t="shared" si="6"/>
        <v>2.9346167390538799E-2</v>
      </c>
      <c r="H17" s="220">
        <f t="shared" si="5"/>
        <v>94642.126833457762</v>
      </c>
      <c r="I17" s="220">
        <f t="shared" si="1"/>
        <v>2777.3836962512432</v>
      </c>
      <c r="J17" s="222">
        <f t="shared" si="7"/>
        <v>466267.17492666066</v>
      </c>
      <c r="K17" s="222">
        <f t="shared" si="2"/>
        <v>2571869.7524078325</v>
      </c>
      <c r="L17" s="589">
        <f t="shared" si="3"/>
        <v>27.174682548433903</v>
      </c>
      <c r="N17" s="418" t="s">
        <v>159</v>
      </c>
      <c r="O17" s="253">
        <f t="shared" ref="O17:Q20" si="10">O10/O3</f>
        <v>2.1749876421156698E-2</v>
      </c>
      <c r="P17" s="253">
        <f t="shared" si="10"/>
        <v>9.5717884130982374E-3</v>
      </c>
      <c r="Q17" s="253">
        <f t="shared" si="10"/>
        <v>1.5718562874251496E-2</v>
      </c>
    </row>
    <row r="18" spans="1:17">
      <c r="B18" s="219" t="s">
        <v>75</v>
      </c>
      <c r="C18" s="262">
        <f>h26_h28死亡数!AK17</f>
        <v>45</v>
      </c>
      <c r="D18" s="263">
        <f t="shared" si="4"/>
        <v>15</v>
      </c>
      <c r="E18" s="264">
        <f>h27国調人口!AK17</f>
        <v>1778</v>
      </c>
      <c r="F18" s="221">
        <f t="shared" si="0"/>
        <v>8.4364454443194604E-3</v>
      </c>
      <c r="G18" s="221">
        <f t="shared" si="6"/>
        <v>4.131093362709997E-2</v>
      </c>
      <c r="H18" s="220">
        <f t="shared" si="5"/>
        <v>91864.743137206518</v>
      </c>
      <c r="I18" s="220">
        <f t="shared" si="1"/>
        <v>3795.0183064117155</v>
      </c>
      <c r="J18" s="222">
        <f t="shared" si="7"/>
        <v>449836.16992000327</v>
      </c>
      <c r="K18" s="222">
        <f t="shared" si="2"/>
        <v>2105602.577481172</v>
      </c>
      <c r="L18" s="589">
        <f t="shared" si="3"/>
        <v>22.920682141747296</v>
      </c>
      <c r="N18" s="418" t="s">
        <v>160</v>
      </c>
      <c r="O18" s="253">
        <f t="shared" si="10"/>
        <v>4.5174537987679675E-2</v>
      </c>
      <c r="P18" s="253">
        <f t="shared" si="10"/>
        <v>2.2222222222222223E-2</v>
      </c>
      <c r="Q18" s="253">
        <f t="shared" si="10"/>
        <v>3.2949456174024311E-2</v>
      </c>
    </row>
    <row r="19" spans="1:17">
      <c r="B19" s="219" t="s">
        <v>76</v>
      </c>
      <c r="C19" s="262">
        <f>h26_h28死亡数!AK18</f>
        <v>104</v>
      </c>
      <c r="D19" s="263">
        <f t="shared" si="4"/>
        <v>34.666666666666664</v>
      </c>
      <c r="E19" s="264">
        <f>h27国調人口!AK18</f>
        <v>2023</v>
      </c>
      <c r="F19" s="221">
        <f t="shared" si="0"/>
        <v>1.7136266271214368E-2</v>
      </c>
      <c r="G19" s="221">
        <f t="shared" si="6"/>
        <v>8.2161478906620303E-2</v>
      </c>
      <c r="H19" s="220">
        <f t="shared" si="5"/>
        <v>88069.724830794803</v>
      </c>
      <c r="I19" s="220">
        <f t="shared" si="1"/>
        <v>7235.9388389972009</v>
      </c>
      <c r="J19" s="222">
        <f t="shared" si="7"/>
        <v>422258.77705648105</v>
      </c>
      <c r="K19" s="222">
        <f t="shared" si="2"/>
        <v>1655766.4075611688</v>
      </c>
      <c r="L19" s="589">
        <f t="shared" si="3"/>
        <v>18.80063109930607</v>
      </c>
      <c r="N19" s="418" t="s">
        <v>1022</v>
      </c>
      <c r="O19" s="253">
        <f t="shared" si="10"/>
        <v>0.25949878738884397</v>
      </c>
      <c r="P19" s="253">
        <f t="shared" si="10"/>
        <v>4.8429319371727751E-2</v>
      </c>
      <c r="Q19" s="253">
        <f t="shared" si="10"/>
        <v>0.14285714285714285</v>
      </c>
    </row>
    <row r="20" spans="1:17">
      <c r="B20" s="219" t="s">
        <v>77</v>
      </c>
      <c r="C20" s="262">
        <f>h26_h28死亡数!AK19</f>
        <v>116</v>
      </c>
      <c r="D20" s="263">
        <f t="shared" si="4"/>
        <v>38.666666666666664</v>
      </c>
      <c r="E20" s="264">
        <f>h27国調人口!AK19</f>
        <v>1461</v>
      </c>
      <c r="F20" s="221">
        <f t="shared" si="0"/>
        <v>2.6465890942276978E-2</v>
      </c>
      <c r="G20" s="221">
        <f t="shared" si="6"/>
        <v>0.12411726942007274</v>
      </c>
      <c r="H20" s="220">
        <f t="shared" si="5"/>
        <v>80833.785991797602</v>
      </c>
      <c r="I20" s="220">
        <f t="shared" si="1"/>
        <v>10032.868794188442</v>
      </c>
      <c r="J20" s="222">
        <f t="shared" si="7"/>
        <v>379086.75797351694</v>
      </c>
      <c r="K20" s="222">
        <f t="shared" si="2"/>
        <v>1233507.6305046878</v>
      </c>
      <c r="L20" s="589">
        <f t="shared" si="3"/>
        <v>15.259802759082135</v>
      </c>
      <c r="N20" s="418" t="s">
        <v>1023</v>
      </c>
      <c r="O20" s="253">
        <f t="shared" si="10"/>
        <v>0.34277484397503599</v>
      </c>
      <c r="P20" s="253">
        <f t="shared" si="10"/>
        <v>0.23198594024604569</v>
      </c>
      <c r="Q20" s="253">
        <f t="shared" si="10"/>
        <v>0.27002967359050445</v>
      </c>
    </row>
    <row r="21" spans="1:17">
      <c r="B21" s="219" t="s">
        <v>78</v>
      </c>
      <c r="C21" s="262">
        <f>h26_h28死亡数!AK20</f>
        <v>127</v>
      </c>
      <c r="D21" s="263">
        <f t="shared" si="4"/>
        <v>42.333333333333336</v>
      </c>
      <c r="E21" s="264">
        <f>h27国調人口!AK20</f>
        <v>1237</v>
      </c>
      <c r="F21" s="221">
        <f t="shared" si="0"/>
        <v>3.4222581514416602E-2</v>
      </c>
      <c r="G21" s="221">
        <f t="shared" si="6"/>
        <v>0.15762690827851555</v>
      </c>
      <c r="H21" s="220">
        <f t="shared" si="5"/>
        <v>70800.91719760916</v>
      </c>
      <c r="I21" s="220">
        <f t="shared" si="1"/>
        <v>11160.129681142316</v>
      </c>
      <c r="J21" s="222">
        <f t="shared" si="7"/>
        <v>326104.26178519003</v>
      </c>
      <c r="K21" s="222">
        <f t="shared" si="2"/>
        <v>854420.87253117096</v>
      </c>
      <c r="L21" s="589">
        <f t="shared" si="3"/>
        <v>12.067935082626633</v>
      </c>
      <c r="N21" s="418" t="s">
        <v>62</v>
      </c>
      <c r="O21" s="253">
        <f>O14/O7</f>
        <v>0.16828336272780717</v>
      </c>
      <c r="P21" s="253">
        <f>P14/P7</f>
        <v>0.11505294181857875</v>
      </c>
      <c r="Q21" s="253">
        <f>Q14/Q7</f>
        <v>0.13773880363294708</v>
      </c>
    </row>
    <row r="22" spans="1:17">
      <c r="B22" s="219" t="s">
        <v>79</v>
      </c>
      <c r="C22" s="262">
        <f>h26_h28死亡数!AK21</f>
        <v>200</v>
      </c>
      <c r="D22" s="263">
        <f t="shared" si="4"/>
        <v>66.666666666666671</v>
      </c>
      <c r="E22" s="264">
        <f>h27国調人口!AK21</f>
        <v>1067</v>
      </c>
      <c r="F22" s="221">
        <f t="shared" si="0"/>
        <v>6.2480474851608875E-2</v>
      </c>
      <c r="G22" s="221">
        <f t="shared" si="6"/>
        <v>0.27019724398811135</v>
      </c>
      <c r="H22" s="220">
        <f t="shared" si="5"/>
        <v>59640.787516466844</v>
      </c>
      <c r="I22" s="220">
        <f t="shared" si="1"/>
        <v>16114.776416229892</v>
      </c>
      <c r="J22" s="222">
        <f t="shared" si="7"/>
        <v>257916.99654175952</v>
      </c>
      <c r="K22" s="222">
        <f t="shared" si="2"/>
        <v>528316.61074598087</v>
      </c>
      <c r="L22" s="589">
        <f t="shared" si="3"/>
        <v>8.858310440654602</v>
      </c>
      <c r="N22" s="479" t="s">
        <v>163</v>
      </c>
      <c r="O22" s="479"/>
      <c r="P22" s="479"/>
      <c r="Q22" s="479"/>
    </row>
    <row r="23" spans="1:17">
      <c r="B23" s="219" t="s">
        <v>80</v>
      </c>
      <c r="C23" s="262">
        <f>h26_h28死亡数!AK22</f>
        <v>259</v>
      </c>
      <c r="D23" s="263">
        <f t="shared" si="4"/>
        <v>86.333333333333329</v>
      </c>
      <c r="E23" s="264">
        <f>h27国調人口!AK22</f>
        <v>696</v>
      </c>
      <c r="F23" s="221">
        <f t="shared" si="0"/>
        <v>0.12404214559386972</v>
      </c>
      <c r="G23" s="221">
        <f t="shared" si="6"/>
        <v>0.47340522756351672</v>
      </c>
      <c r="H23" s="220">
        <f t="shared" si="5"/>
        <v>43526.011100236952</v>
      </c>
      <c r="I23" s="220">
        <f t="shared" si="1"/>
        <v>20605.441189839832</v>
      </c>
      <c r="J23" s="222">
        <f t="shared" si="7"/>
        <v>166116.4525265852</v>
      </c>
      <c r="K23" s="222">
        <f t="shared" si="2"/>
        <v>270399.61420422141</v>
      </c>
      <c r="L23" s="589">
        <f t="shared" si="3"/>
        <v>6.2123683601861091</v>
      </c>
      <c r="N23" s="418" t="s">
        <v>158</v>
      </c>
      <c r="O23" s="237" t="s">
        <v>122</v>
      </c>
      <c r="P23" s="237" t="s">
        <v>123</v>
      </c>
      <c r="Q23" s="237" t="s">
        <v>62</v>
      </c>
    </row>
    <row r="24" spans="1:17">
      <c r="B24" s="219" t="s">
        <v>100</v>
      </c>
      <c r="C24" s="262">
        <f>h26_h28死亡数!AK23</f>
        <v>211</v>
      </c>
      <c r="D24" s="263">
        <f t="shared" si="4"/>
        <v>70.333333333333329</v>
      </c>
      <c r="E24" s="264">
        <f>h27国調人口!AK23</f>
        <v>320</v>
      </c>
      <c r="F24" s="221">
        <f t="shared" si="0"/>
        <v>0.21979166666666666</v>
      </c>
      <c r="G24" s="221">
        <f t="shared" si="6"/>
        <v>0.70924369747899163</v>
      </c>
      <c r="H24" s="220">
        <f t="shared" si="5"/>
        <v>22920.56991039712</v>
      </c>
      <c r="I24" s="220">
        <f t="shared" si="1"/>
        <v>22920.56991039712</v>
      </c>
      <c r="J24" s="222">
        <f>H24/F24</f>
        <v>104283.16167763619</v>
      </c>
      <c r="K24" s="222">
        <f>J24</f>
        <v>104283.16167763619</v>
      </c>
      <c r="L24" s="589">
        <f t="shared" si="3"/>
        <v>4.5497630331753554</v>
      </c>
      <c r="N24" s="418" t="s">
        <v>159</v>
      </c>
      <c r="O24" s="253">
        <f>1-O17</f>
        <v>0.97825012357884333</v>
      </c>
      <c r="P24" s="253">
        <f>1-P17</f>
        <v>0.99042821158690175</v>
      </c>
      <c r="Q24" s="253">
        <f>1-Q17</f>
        <v>0.98428143712574845</v>
      </c>
    </row>
    <row r="25" spans="1:17">
      <c r="B25" s="265" t="s">
        <v>101</v>
      </c>
      <c r="C25" s="266">
        <f>SUM(C5:C24)</f>
        <v>1119</v>
      </c>
      <c r="D25" s="266">
        <f>SUM(D5:D24)</f>
        <v>372.99999999999994</v>
      </c>
      <c r="E25" s="266">
        <f>SUM(E5:E24)</f>
        <v>20808</v>
      </c>
      <c r="F25" s="267"/>
      <c r="G25" s="267"/>
      <c r="H25" s="266"/>
      <c r="I25" s="266"/>
      <c r="J25" s="268"/>
      <c r="K25" s="268"/>
      <c r="L25" s="257"/>
      <c r="N25" s="418" t="s">
        <v>160</v>
      </c>
      <c r="O25" s="253">
        <f t="shared" ref="O25:Q27" si="11">1-O18</f>
        <v>0.95482546201232033</v>
      </c>
      <c r="P25" s="253">
        <f t="shared" si="11"/>
        <v>0.97777777777777775</v>
      </c>
      <c r="Q25" s="253">
        <f t="shared" si="11"/>
        <v>0.96705054382597566</v>
      </c>
    </row>
    <row r="26" spans="1:17">
      <c r="A26" s="265"/>
      <c r="B26" s="265"/>
      <c r="C26" s="226"/>
      <c r="D26" s="226"/>
      <c r="E26" s="266"/>
      <c r="F26" s="267"/>
      <c r="G26" s="267"/>
      <c r="H26" s="266"/>
      <c r="I26" s="266"/>
      <c r="J26" s="268"/>
      <c r="K26" s="268"/>
      <c r="L26" s="269"/>
      <c r="N26" s="418" t="s">
        <v>1022</v>
      </c>
      <c r="O26" s="253">
        <f t="shared" si="11"/>
        <v>0.74050121261115609</v>
      </c>
      <c r="P26" s="253">
        <f t="shared" si="11"/>
        <v>0.95157068062827221</v>
      </c>
      <c r="Q26" s="253">
        <f t="shared" si="11"/>
        <v>0.85714285714285721</v>
      </c>
    </row>
    <row r="27" spans="1:17">
      <c r="A27" s="225" t="s">
        <v>102</v>
      </c>
      <c r="B27" s="225" t="s">
        <v>85</v>
      </c>
      <c r="C27" s="254">
        <f>h26_h28死亡数!AK28</f>
        <v>1</v>
      </c>
      <c r="D27" s="226">
        <f>SUM(C27:C27)/3</f>
        <v>0.33333333333333331</v>
      </c>
      <c r="E27" s="254">
        <f>h27国調人口!AK28</f>
        <v>140</v>
      </c>
      <c r="F27" s="227">
        <f t="shared" ref="F27:F46" si="12">D27/E27</f>
        <v>2.3809523809523807E-3</v>
      </c>
      <c r="G27" s="227">
        <f>D53</f>
        <v>8.5470085470085479E-3</v>
      </c>
      <c r="H27" s="226">
        <v>100000</v>
      </c>
      <c r="I27" s="226">
        <f t="shared" ref="I27:I46" si="13">H27-H28</f>
        <v>854.7008547008445</v>
      </c>
      <c r="J27" s="242">
        <f>H28+I27/2</f>
        <v>99572.649572649578</v>
      </c>
      <c r="K27" s="242">
        <f t="shared" ref="K27:K45" si="14">J27+K28</f>
        <v>8654335.2661907375</v>
      </c>
      <c r="L27" s="587">
        <f t="shared" ref="L27:L46" si="15">K27/H27</f>
        <v>86.543352661907377</v>
      </c>
      <c r="N27" s="418" t="s">
        <v>1023</v>
      </c>
      <c r="O27" s="253">
        <f t="shared" si="11"/>
        <v>0.65722515602496401</v>
      </c>
      <c r="P27" s="253">
        <f t="shared" si="11"/>
        <v>0.76801405975395431</v>
      </c>
      <c r="Q27" s="253">
        <f t="shared" si="11"/>
        <v>0.72997032640949555</v>
      </c>
    </row>
    <row r="28" spans="1:17">
      <c r="A28" s="245"/>
      <c r="B28" s="245" t="s">
        <v>86</v>
      </c>
      <c r="C28" s="255">
        <f>h26_h28死亡数!AK29</f>
        <v>0</v>
      </c>
      <c r="D28" s="250">
        <f t="shared" ref="D28:D46" si="16">SUM(C28:C28)/3</f>
        <v>0</v>
      </c>
      <c r="E28" s="255">
        <f>h27国調人口!AK29</f>
        <v>594</v>
      </c>
      <c r="F28" s="249">
        <f t="shared" si="12"/>
        <v>0</v>
      </c>
      <c r="G28" s="249">
        <f>F28*4/(1+2*F28)</f>
        <v>0</v>
      </c>
      <c r="H28" s="250">
        <f t="shared" ref="H28:H46" si="17">(1-G27)*H27</f>
        <v>99145.299145299155</v>
      </c>
      <c r="I28" s="250">
        <f t="shared" si="13"/>
        <v>0</v>
      </c>
      <c r="J28" s="251">
        <f>(H29+I28/2)*4</f>
        <v>396581.19658119662</v>
      </c>
      <c r="K28" s="251">
        <f t="shared" si="14"/>
        <v>8554762.6166180875</v>
      </c>
      <c r="L28" s="589">
        <f t="shared" si="15"/>
        <v>86.285105702096217</v>
      </c>
      <c r="N28" s="418" t="s">
        <v>62</v>
      </c>
      <c r="O28" s="253">
        <f>1-O21</f>
        <v>0.8317166372721928</v>
      </c>
      <c r="P28" s="253">
        <f>1-P21</f>
        <v>0.88494705818142128</v>
      </c>
      <c r="Q28" s="253">
        <f>1-Q21</f>
        <v>0.8622611963670529</v>
      </c>
    </row>
    <row r="29" spans="1:17">
      <c r="A29" s="245"/>
      <c r="B29" s="245" t="s">
        <v>84</v>
      </c>
      <c r="C29" s="255">
        <f>h26_h28死亡数!AK30</f>
        <v>0</v>
      </c>
      <c r="D29" s="250">
        <f t="shared" si="16"/>
        <v>0</v>
      </c>
      <c r="E29" s="255">
        <f>h27国調人口!AK30</f>
        <v>792</v>
      </c>
      <c r="F29" s="249">
        <f t="shared" si="12"/>
        <v>0</v>
      </c>
      <c r="G29" s="249">
        <f t="shared" ref="G29:G46" si="18">F29*5/(1+2.5*F29)</f>
        <v>0</v>
      </c>
      <c r="H29" s="250">
        <f t="shared" si="17"/>
        <v>99145.299145299155</v>
      </c>
      <c r="I29" s="250">
        <f t="shared" si="13"/>
        <v>0</v>
      </c>
      <c r="J29" s="251">
        <f t="shared" ref="J29:J45" si="19">(H30+I29/2)*5</f>
        <v>495726.49572649575</v>
      </c>
      <c r="K29" s="251">
        <f t="shared" si="14"/>
        <v>8158181.4200368915</v>
      </c>
      <c r="L29" s="589">
        <f t="shared" si="15"/>
        <v>82.285105702096232</v>
      </c>
      <c r="N29" s="219" t="s">
        <v>164</v>
      </c>
    </row>
    <row r="30" spans="1:17">
      <c r="A30" s="245"/>
      <c r="B30" s="245" t="s">
        <v>65</v>
      </c>
      <c r="C30" s="255">
        <f>h26_h28死亡数!AK31</f>
        <v>0</v>
      </c>
      <c r="D30" s="250">
        <f t="shared" si="16"/>
        <v>0</v>
      </c>
      <c r="E30" s="255">
        <f>h27国調人口!AK31</f>
        <v>868</v>
      </c>
      <c r="F30" s="249">
        <f t="shared" si="12"/>
        <v>0</v>
      </c>
      <c r="G30" s="249">
        <f t="shared" si="18"/>
        <v>0</v>
      </c>
      <c r="H30" s="250">
        <f t="shared" si="17"/>
        <v>99145.299145299155</v>
      </c>
      <c r="I30" s="250">
        <f t="shared" si="13"/>
        <v>0</v>
      </c>
      <c r="J30" s="251">
        <f t="shared" si="19"/>
        <v>495726.49572649575</v>
      </c>
      <c r="K30" s="251">
        <f t="shared" si="14"/>
        <v>7662454.9243103955</v>
      </c>
      <c r="L30" s="589">
        <f t="shared" si="15"/>
        <v>77.285105702096217</v>
      </c>
      <c r="N30" s="256" t="s">
        <v>158</v>
      </c>
      <c r="O30" s="237" t="s">
        <v>97</v>
      </c>
      <c r="P30" s="237" t="s">
        <v>98</v>
      </c>
      <c r="Q30" s="219"/>
    </row>
    <row r="31" spans="1:17">
      <c r="A31" s="245"/>
      <c r="B31" s="245" t="s">
        <v>66</v>
      </c>
      <c r="C31" s="255">
        <f>h26_h28死亡数!AK32</f>
        <v>0</v>
      </c>
      <c r="D31" s="250">
        <f t="shared" si="16"/>
        <v>0</v>
      </c>
      <c r="E31" s="255">
        <f>h27国調人口!AK32</f>
        <v>910</v>
      </c>
      <c r="F31" s="249">
        <f t="shared" si="12"/>
        <v>0</v>
      </c>
      <c r="G31" s="249">
        <f t="shared" si="18"/>
        <v>0</v>
      </c>
      <c r="H31" s="250">
        <f t="shared" si="17"/>
        <v>99145.299145299155</v>
      </c>
      <c r="I31" s="250">
        <f t="shared" si="13"/>
        <v>0</v>
      </c>
      <c r="J31" s="251">
        <f t="shared" si="19"/>
        <v>495726.49572649575</v>
      </c>
      <c r="K31" s="251">
        <f t="shared" si="14"/>
        <v>7166728.4285838995</v>
      </c>
      <c r="L31" s="589">
        <f t="shared" si="15"/>
        <v>72.285105702096217</v>
      </c>
      <c r="N31" s="418" t="s">
        <v>159</v>
      </c>
      <c r="O31" s="237">
        <f>J19*O24</f>
        <v>413074.70083775383</v>
      </c>
      <c r="P31" s="237">
        <f>SUM(O31,P32)</f>
        <v>1363739.9578802763</v>
      </c>
      <c r="Q31" s="219"/>
    </row>
    <row r="32" spans="1:17">
      <c r="A32" s="245"/>
      <c r="B32" s="245" t="s">
        <v>67</v>
      </c>
      <c r="C32" s="255">
        <f>h26_h28死亡数!AK33</f>
        <v>2</v>
      </c>
      <c r="D32" s="250">
        <f t="shared" si="16"/>
        <v>0.66666666666666663</v>
      </c>
      <c r="E32" s="255">
        <f>h27国調人口!AK33</f>
        <v>718</v>
      </c>
      <c r="F32" s="249">
        <f t="shared" si="12"/>
        <v>9.2850510677808717E-4</v>
      </c>
      <c r="G32" s="249">
        <f t="shared" si="18"/>
        <v>4.6317739694302917E-3</v>
      </c>
      <c r="H32" s="250">
        <f t="shared" si="17"/>
        <v>99145.299145299155</v>
      </c>
      <c r="I32" s="250">
        <f t="shared" si="13"/>
        <v>459.21861577256641</v>
      </c>
      <c r="J32" s="251">
        <f t="shared" si="19"/>
        <v>494578.44918706443</v>
      </c>
      <c r="K32" s="251">
        <f t="shared" si="14"/>
        <v>6671001.9328574035</v>
      </c>
      <c r="L32" s="589">
        <f t="shared" si="15"/>
        <v>67.285105702096217</v>
      </c>
      <c r="N32" s="418" t="s">
        <v>160</v>
      </c>
      <c r="O32" s="237">
        <f>J20*O25</f>
        <v>361961.68882481597</v>
      </c>
      <c r="P32" s="237">
        <f>SUM(O32,P33)</f>
        <v>950665.25704252254</v>
      </c>
      <c r="Q32" s="219"/>
    </row>
    <row r="33" spans="1:17">
      <c r="A33" s="245"/>
      <c r="B33" s="245" t="s">
        <v>68</v>
      </c>
      <c r="C33" s="255">
        <f>h26_h28死亡数!AK34</f>
        <v>1</v>
      </c>
      <c r="D33" s="250">
        <f t="shared" si="16"/>
        <v>0.33333333333333331</v>
      </c>
      <c r="E33" s="255">
        <f>h27国調人口!AK34</f>
        <v>845</v>
      </c>
      <c r="F33" s="249">
        <f t="shared" si="12"/>
        <v>3.9447731755424062E-4</v>
      </c>
      <c r="G33" s="249">
        <f t="shared" si="18"/>
        <v>1.9704433497536949E-3</v>
      </c>
      <c r="H33" s="250">
        <f t="shared" si="17"/>
        <v>98686.080529526589</v>
      </c>
      <c r="I33" s="250">
        <f t="shared" si="13"/>
        <v>194.45533109267126</v>
      </c>
      <c r="J33" s="251">
        <f t="shared" si="19"/>
        <v>492944.26431990124</v>
      </c>
      <c r="K33" s="251">
        <f t="shared" si="14"/>
        <v>6176423.483670339</v>
      </c>
      <c r="L33" s="589">
        <f t="shared" si="15"/>
        <v>62.586571992008246</v>
      </c>
      <c r="N33" s="418" t="s">
        <v>1022</v>
      </c>
      <c r="O33" s="237">
        <f>J21*O26</f>
        <v>241480.60128959912</v>
      </c>
      <c r="P33" s="237">
        <f t="shared" ref="P33:P34" si="20">SUM(O33,P34)</f>
        <v>588703.56821770652</v>
      </c>
      <c r="Q33" s="219"/>
    </row>
    <row r="34" spans="1:17">
      <c r="A34" s="245"/>
      <c r="B34" s="245" t="s">
        <v>69</v>
      </c>
      <c r="C34" s="255">
        <f>h26_h28死亡数!AK35</f>
        <v>1</v>
      </c>
      <c r="D34" s="250">
        <f t="shared" si="16"/>
        <v>0.33333333333333331</v>
      </c>
      <c r="E34" s="255">
        <f>h27国調人口!AK35</f>
        <v>943</v>
      </c>
      <c r="F34" s="249">
        <f t="shared" si="12"/>
        <v>3.5348179568752205E-4</v>
      </c>
      <c r="G34" s="249">
        <f t="shared" si="18"/>
        <v>1.7658484901995409E-3</v>
      </c>
      <c r="H34" s="250">
        <f t="shared" si="17"/>
        <v>98491.625198433918</v>
      </c>
      <c r="I34" s="250">
        <f t="shared" si="13"/>
        <v>173.92128765395319</v>
      </c>
      <c r="J34" s="251">
        <f t="shared" si="19"/>
        <v>492023.32277303474</v>
      </c>
      <c r="K34" s="251">
        <f t="shared" si="14"/>
        <v>5683479.2193504376</v>
      </c>
      <c r="L34" s="589">
        <f t="shared" si="15"/>
        <v>57.705202933749625</v>
      </c>
      <c r="N34" s="418" t="s">
        <v>1023</v>
      </c>
      <c r="O34" s="237">
        <f>SUM(J22:J24)*O27</f>
        <v>347222.96692810743</v>
      </c>
      <c r="P34" s="237">
        <f t="shared" si="20"/>
        <v>347222.96692810743</v>
      </c>
      <c r="Q34" s="219"/>
    </row>
    <row r="35" spans="1:17">
      <c r="A35" s="245"/>
      <c r="B35" s="245" t="s">
        <v>70</v>
      </c>
      <c r="C35" s="255">
        <f>h26_h28死亡数!AK36</f>
        <v>3</v>
      </c>
      <c r="D35" s="250">
        <f t="shared" si="16"/>
        <v>1</v>
      </c>
      <c r="E35" s="255">
        <f>h27国調人口!AK36</f>
        <v>1207</v>
      </c>
      <c r="F35" s="249">
        <f t="shared" si="12"/>
        <v>8.2850041425020708E-4</v>
      </c>
      <c r="G35" s="249">
        <f t="shared" si="18"/>
        <v>4.1339396444811903E-3</v>
      </c>
      <c r="H35" s="250">
        <f t="shared" si="17"/>
        <v>98317.703910779965</v>
      </c>
      <c r="I35" s="250">
        <f t="shared" si="13"/>
        <v>406.43945395114133</v>
      </c>
      <c r="J35" s="251">
        <f t="shared" si="19"/>
        <v>490572.42091902194</v>
      </c>
      <c r="K35" s="251">
        <f t="shared" si="14"/>
        <v>5191455.8965774029</v>
      </c>
      <c r="L35" s="589">
        <f t="shared" si="15"/>
        <v>52.802859404532839</v>
      </c>
      <c r="N35" s="219" t="s">
        <v>165</v>
      </c>
      <c r="Q35" s="219"/>
    </row>
    <row r="36" spans="1:17">
      <c r="A36" s="245"/>
      <c r="B36" s="245" t="s">
        <v>71</v>
      </c>
      <c r="C36" s="255">
        <f>h26_h28死亡数!AK37</f>
        <v>2</v>
      </c>
      <c r="D36" s="250">
        <f t="shared" si="16"/>
        <v>0.66666666666666663</v>
      </c>
      <c r="E36" s="255">
        <f>h27国調人口!AK37</f>
        <v>1285</v>
      </c>
      <c r="F36" s="249">
        <f t="shared" si="12"/>
        <v>5.1880674448767834E-4</v>
      </c>
      <c r="G36" s="249">
        <f t="shared" si="18"/>
        <v>2.5906735751295338E-3</v>
      </c>
      <c r="H36" s="250">
        <f t="shared" si="17"/>
        <v>97911.264456828823</v>
      </c>
      <c r="I36" s="250">
        <f t="shared" si="13"/>
        <v>253.65612553582469</v>
      </c>
      <c r="J36" s="251">
        <f t="shared" si="19"/>
        <v>488922.18197030452</v>
      </c>
      <c r="K36" s="251">
        <f t="shared" si="14"/>
        <v>4700883.4756583814</v>
      </c>
      <c r="L36" s="589">
        <f t="shared" si="15"/>
        <v>48.011671606295124</v>
      </c>
      <c r="N36" s="256" t="s">
        <v>158</v>
      </c>
      <c r="O36" s="237" t="s">
        <v>97</v>
      </c>
      <c r="P36" s="237" t="s">
        <v>98</v>
      </c>
      <c r="Q36" s="219"/>
    </row>
    <row r="37" spans="1:17">
      <c r="A37" s="245"/>
      <c r="B37" s="245" t="s">
        <v>72</v>
      </c>
      <c r="C37" s="255">
        <f>h26_h28死亡数!AK38</f>
        <v>3</v>
      </c>
      <c r="D37" s="250">
        <f t="shared" si="16"/>
        <v>1</v>
      </c>
      <c r="E37" s="255">
        <f>h27国調人口!AK38</f>
        <v>1211</v>
      </c>
      <c r="F37" s="249">
        <f t="shared" si="12"/>
        <v>8.2576383154417832E-4</v>
      </c>
      <c r="G37" s="249">
        <f t="shared" si="18"/>
        <v>4.1203131437989281E-3</v>
      </c>
      <c r="H37" s="250">
        <f t="shared" si="17"/>
        <v>97657.608331292999</v>
      </c>
      <c r="I37" s="250">
        <f t="shared" si="13"/>
        <v>402.37992719939211</v>
      </c>
      <c r="J37" s="251">
        <f t="shared" si="19"/>
        <v>487282.09183846653</v>
      </c>
      <c r="K37" s="251">
        <f t="shared" si="14"/>
        <v>4211961.2936880765</v>
      </c>
      <c r="L37" s="589">
        <f t="shared" si="15"/>
        <v>43.129883740337448</v>
      </c>
      <c r="N37" s="418" t="s">
        <v>159</v>
      </c>
      <c r="O37" s="237">
        <f>J41*P24</f>
        <v>452439.52972421324</v>
      </c>
      <c r="P37" s="237">
        <f>SUM(O37,P38)</f>
        <v>2028790.5235893794</v>
      </c>
      <c r="Q37" s="219"/>
    </row>
    <row r="38" spans="1:17">
      <c r="A38" s="245"/>
      <c r="B38" s="245" t="s">
        <v>73</v>
      </c>
      <c r="C38" s="255">
        <f>h26_h28死亡数!AK39</f>
        <v>7</v>
      </c>
      <c r="D38" s="250">
        <f t="shared" si="16"/>
        <v>2.3333333333333335</v>
      </c>
      <c r="E38" s="255">
        <f>h27国調人口!AK39</f>
        <v>1281</v>
      </c>
      <c r="F38" s="249">
        <f t="shared" si="12"/>
        <v>1.8214936247723135E-3</v>
      </c>
      <c r="G38" s="249">
        <f t="shared" si="18"/>
        <v>9.0661831368993653E-3</v>
      </c>
      <c r="H38" s="250">
        <f t="shared" si="17"/>
        <v>97255.228404093607</v>
      </c>
      <c r="I38" s="250">
        <f t="shared" si="13"/>
        <v>881.73371173249325</v>
      </c>
      <c r="J38" s="251">
        <f t="shared" si="19"/>
        <v>484071.80774113681</v>
      </c>
      <c r="K38" s="251">
        <f t="shared" si="14"/>
        <v>3724679.2018496096</v>
      </c>
      <c r="L38" s="589">
        <f t="shared" si="15"/>
        <v>38.297984210922202</v>
      </c>
      <c r="N38" s="418" t="s">
        <v>160</v>
      </c>
      <c r="O38" s="237">
        <f>J42*P25</f>
        <v>428439.27561007458</v>
      </c>
      <c r="P38" s="237">
        <f>SUM(O38,P39)</f>
        <v>1576350.9938651661</v>
      </c>
      <c r="Q38" s="219"/>
    </row>
    <row r="39" spans="1:17">
      <c r="A39" s="245"/>
      <c r="B39" s="245" t="s">
        <v>74</v>
      </c>
      <c r="C39" s="255">
        <f>h26_h28死亡数!AK40</f>
        <v>11</v>
      </c>
      <c r="D39" s="250">
        <f t="shared" si="16"/>
        <v>3.6666666666666665</v>
      </c>
      <c r="E39" s="255">
        <f>h27国調人口!AK40</f>
        <v>1455</v>
      </c>
      <c r="F39" s="249">
        <f t="shared" si="12"/>
        <v>2.5200458190148909E-3</v>
      </c>
      <c r="G39" s="249">
        <f t="shared" si="18"/>
        <v>1.2521343198634034E-2</v>
      </c>
      <c r="H39" s="250">
        <f t="shared" si="17"/>
        <v>96373.494692361113</v>
      </c>
      <c r="I39" s="250">
        <f t="shared" si="13"/>
        <v>1206.7256022947986</v>
      </c>
      <c r="J39" s="251">
        <f t="shared" si="19"/>
        <v>478850.65945606853</v>
      </c>
      <c r="K39" s="251">
        <f t="shared" si="14"/>
        <v>3240607.3941084729</v>
      </c>
      <c r="L39" s="589">
        <f t="shared" si="15"/>
        <v>33.625504652010243</v>
      </c>
      <c r="N39" s="418" t="s">
        <v>1022</v>
      </c>
      <c r="O39" s="237">
        <f>J43*P26</f>
        <v>393393.22416934348</v>
      </c>
      <c r="P39" s="237">
        <f t="shared" ref="P39:P40" si="21">SUM(O39,P40)</f>
        <v>1147911.7182550915</v>
      </c>
    </row>
    <row r="40" spans="1:17">
      <c r="A40" s="245"/>
      <c r="B40" s="245" t="s">
        <v>75</v>
      </c>
      <c r="C40" s="255">
        <f>h26_h28死亡数!AK41</f>
        <v>22</v>
      </c>
      <c r="D40" s="250">
        <f t="shared" si="16"/>
        <v>7.333333333333333</v>
      </c>
      <c r="E40" s="255">
        <f>h27国調人口!AK41</f>
        <v>1759</v>
      </c>
      <c r="F40" s="249">
        <f t="shared" si="12"/>
        <v>4.169035436801213E-3</v>
      </c>
      <c r="G40" s="249">
        <f t="shared" si="18"/>
        <v>2.0630157539384849E-2</v>
      </c>
      <c r="H40" s="250">
        <f t="shared" si="17"/>
        <v>95166.769090066315</v>
      </c>
      <c r="I40" s="250">
        <f t="shared" si="13"/>
        <v>1963.3054388423188</v>
      </c>
      <c r="J40" s="251">
        <f t="shared" si="19"/>
        <v>470925.58185322571</v>
      </c>
      <c r="K40" s="251">
        <f t="shared" si="14"/>
        <v>2761756.7346524042</v>
      </c>
      <c r="L40" s="589">
        <f t="shared" si="15"/>
        <v>29.020179638952161</v>
      </c>
      <c r="N40" s="418" t="s">
        <v>1023</v>
      </c>
      <c r="O40" s="237">
        <f>SUM(J44:J46)*P27</f>
        <v>754518.4940857481</v>
      </c>
      <c r="P40" s="237">
        <f t="shared" si="21"/>
        <v>754518.4940857481</v>
      </c>
    </row>
    <row r="41" spans="1:17">
      <c r="A41" s="245"/>
      <c r="B41" s="245" t="s">
        <v>76</v>
      </c>
      <c r="C41" s="255">
        <f>h26_h28死亡数!AK42</f>
        <v>48</v>
      </c>
      <c r="D41" s="250">
        <f t="shared" si="16"/>
        <v>16</v>
      </c>
      <c r="E41" s="255">
        <f>h27国調人口!AK42</f>
        <v>1985</v>
      </c>
      <c r="F41" s="249">
        <f t="shared" si="12"/>
        <v>8.0604534005037781E-3</v>
      </c>
      <c r="G41" s="249">
        <f t="shared" si="18"/>
        <v>3.9506172839506172E-2</v>
      </c>
      <c r="H41" s="250">
        <f t="shared" si="17"/>
        <v>93203.463651223996</v>
      </c>
      <c r="I41" s="250">
        <f t="shared" si="13"/>
        <v>3682.1121442458825</v>
      </c>
      <c r="J41" s="251">
        <f t="shared" si="19"/>
        <v>456812.03789550526</v>
      </c>
      <c r="K41" s="251">
        <f t="shared" si="14"/>
        <v>2290831.1527991784</v>
      </c>
      <c r="L41" s="589">
        <f t="shared" si="15"/>
        <v>24.578819960722502</v>
      </c>
      <c r="N41" s="219" t="s">
        <v>166</v>
      </c>
    </row>
    <row r="42" spans="1:17">
      <c r="A42" s="245"/>
      <c r="B42" s="245" t="s">
        <v>77</v>
      </c>
      <c r="C42" s="255">
        <f>h26_h28死亡数!AK43</f>
        <v>43</v>
      </c>
      <c r="D42" s="250">
        <f t="shared" si="16"/>
        <v>14.333333333333334</v>
      </c>
      <c r="E42" s="255">
        <f>h27国調人口!AK43</f>
        <v>1665</v>
      </c>
      <c r="F42" s="249">
        <f t="shared" si="12"/>
        <v>8.6086086086086082E-3</v>
      </c>
      <c r="G42" s="249">
        <f t="shared" si="18"/>
        <v>4.2136207741303285E-2</v>
      </c>
      <c r="H42" s="250">
        <f t="shared" si="17"/>
        <v>89521.351506978113</v>
      </c>
      <c r="I42" s="250">
        <f t="shared" si="13"/>
        <v>3772.0902643802692</v>
      </c>
      <c r="J42" s="251">
        <f t="shared" si="19"/>
        <v>438176.53187393991</v>
      </c>
      <c r="K42" s="251">
        <f t="shared" si="14"/>
        <v>1834019.1149036731</v>
      </c>
      <c r="L42" s="589">
        <f t="shared" si="15"/>
        <v>20.486946231600545</v>
      </c>
      <c r="N42" s="420"/>
      <c r="O42" s="256" t="s">
        <v>122</v>
      </c>
      <c r="P42" s="256" t="s">
        <v>123</v>
      </c>
    </row>
    <row r="43" spans="1:17">
      <c r="A43" s="245"/>
      <c r="B43" s="245" t="s">
        <v>78</v>
      </c>
      <c r="C43" s="255">
        <f>h26_h28死亡数!AK44</f>
        <v>68</v>
      </c>
      <c r="D43" s="250">
        <f t="shared" si="16"/>
        <v>22.666666666666668</v>
      </c>
      <c r="E43" s="255">
        <f>h27国調人口!AK44</f>
        <v>1528</v>
      </c>
      <c r="F43" s="249">
        <f t="shared" si="12"/>
        <v>1.4834205933682374E-2</v>
      </c>
      <c r="G43" s="249">
        <f t="shared" si="18"/>
        <v>7.1518721076987798E-2</v>
      </c>
      <c r="H43" s="250">
        <f t="shared" si="17"/>
        <v>85749.261242597844</v>
      </c>
      <c r="I43" s="250">
        <f t="shared" si="13"/>
        <v>6132.6774973671127</v>
      </c>
      <c r="J43" s="251">
        <f t="shared" si="19"/>
        <v>413414.61246957141</v>
      </c>
      <c r="K43" s="251">
        <f t="shared" si="14"/>
        <v>1395842.583029733</v>
      </c>
      <c r="L43" s="589">
        <f t="shared" si="15"/>
        <v>16.278187856110851</v>
      </c>
      <c r="N43" s="256" t="s">
        <v>167</v>
      </c>
      <c r="O43" s="257">
        <f>L19</f>
        <v>18.80063109930607</v>
      </c>
      <c r="P43" s="257">
        <f>L41</f>
        <v>24.578819960722502</v>
      </c>
      <c r="Q43" s="222" t="s">
        <v>168</v>
      </c>
    </row>
    <row r="44" spans="1:17">
      <c r="A44" s="245"/>
      <c r="B44" s="245" t="s">
        <v>79</v>
      </c>
      <c r="C44" s="255">
        <f>h26_h28死亡数!AK45</f>
        <v>165</v>
      </c>
      <c r="D44" s="250">
        <f t="shared" si="16"/>
        <v>55</v>
      </c>
      <c r="E44" s="255">
        <f>h27国調人口!AK45</f>
        <v>1629</v>
      </c>
      <c r="F44" s="249">
        <f t="shared" si="12"/>
        <v>3.3763044812768567E-2</v>
      </c>
      <c r="G44" s="249">
        <f t="shared" si="18"/>
        <v>0.1556750636852533</v>
      </c>
      <c r="H44" s="250">
        <f t="shared" si="17"/>
        <v>79616.583745230731</v>
      </c>
      <c r="I44" s="250">
        <f t="shared" si="13"/>
        <v>12394.316744941098</v>
      </c>
      <c r="J44" s="251">
        <f t="shared" si="19"/>
        <v>367097.12686380092</v>
      </c>
      <c r="K44" s="251">
        <f t="shared" si="14"/>
        <v>982427.97056016163</v>
      </c>
      <c r="L44" s="589">
        <f t="shared" si="15"/>
        <v>12.339489140904165</v>
      </c>
      <c r="N44" s="256" t="s">
        <v>169</v>
      </c>
      <c r="O44" s="258">
        <f>P31/H19</f>
        <v>15.484775960188145</v>
      </c>
      <c r="P44" s="258">
        <f>P37/H41</f>
        <v>21.767329711922528</v>
      </c>
      <c r="Q44" s="222" t="s">
        <v>170</v>
      </c>
    </row>
    <row r="45" spans="1:17">
      <c r="A45" s="245"/>
      <c r="B45" s="245" t="s">
        <v>80</v>
      </c>
      <c r="C45" s="255">
        <f>h26_h28死亡数!AK46</f>
        <v>264</v>
      </c>
      <c r="D45" s="250">
        <f t="shared" si="16"/>
        <v>88</v>
      </c>
      <c r="E45" s="255">
        <f>h27国調人口!AK46</f>
        <v>1352</v>
      </c>
      <c r="F45" s="249">
        <f t="shared" si="12"/>
        <v>6.5088757396449703E-2</v>
      </c>
      <c r="G45" s="249">
        <f t="shared" si="18"/>
        <v>0.27989821882951654</v>
      </c>
      <c r="H45" s="250">
        <f t="shared" si="17"/>
        <v>67222.267000289634</v>
      </c>
      <c r="I45" s="250">
        <f t="shared" si="13"/>
        <v>18815.392799063251</v>
      </c>
      <c r="J45" s="251">
        <f t="shared" si="19"/>
        <v>289072.85300379002</v>
      </c>
      <c r="K45" s="251">
        <f t="shared" si="14"/>
        <v>615330.84369636071</v>
      </c>
      <c r="L45" s="589">
        <f t="shared" si="15"/>
        <v>9.15367587489588</v>
      </c>
      <c r="N45" s="256" t="s">
        <v>171</v>
      </c>
      <c r="O45" s="257">
        <f>O43-O44</f>
        <v>3.3158551391179252</v>
      </c>
      <c r="P45" s="257">
        <f>P43-P44</f>
        <v>2.8114902487999736</v>
      </c>
      <c r="Q45" s="222" t="s">
        <v>172</v>
      </c>
    </row>
    <row r="46" spans="1:17">
      <c r="A46" s="245"/>
      <c r="B46" s="245" t="s">
        <v>100</v>
      </c>
      <c r="C46" s="531">
        <f>h26_h28死亡数!AK47</f>
        <v>446</v>
      </c>
      <c r="D46" s="234">
        <f t="shared" si="16"/>
        <v>148.66666666666666</v>
      </c>
      <c r="E46" s="255">
        <f>h27国調人口!AK47</f>
        <v>1002</v>
      </c>
      <c r="F46" s="249">
        <f t="shared" si="12"/>
        <v>0.14836992681304056</v>
      </c>
      <c r="G46" s="249">
        <f t="shared" si="18"/>
        <v>0.54113079349672399</v>
      </c>
      <c r="H46" s="250">
        <f t="shared" si="17"/>
        <v>48406.874201226383</v>
      </c>
      <c r="I46" s="250">
        <f t="shared" si="13"/>
        <v>48406.874201226383</v>
      </c>
      <c r="J46" s="251">
        <f>I46/F46</f>
        <v>326257.99069257069</v>
      </c>
      <c r="K46" s="251">
        <f>J46</f>
        <v>326257.99069257069</v>
      </c>
      <c r="L46" s="589">
        <f t="shared" si="15"/>
        <v>6.7399103139013459</v>
      </c>
      <c r="N46" s="256" t="s">
        <v>173</v>
      </c>
      <c r="O46" s="257">
        <f>L5</f>
        <v>79.665947922913347</v>
      </c>
      <c r="P46" s="257">
        <f>L27</f>
        <v>86.543352661907377</v>
      </c>
      <c r="Q46" s="222" t="s">
        <v>174</v>
      </c>
    </row>
    <row r="47" spans="1:17">
      <c r="A47" s="229"/>
      <c r="B47" s="265" t="s">
        <v>101</v>
      </c>
      <c r="C47" s="234">
        <f>SUM(C27:C46)</f>
        <v>1087</v>
      </c>
      <c r="D47" s="234">
        <f>SUM(D27:D46)</f>
        <v>362.33333333333337</v>
      </c>
      <c r="E47" s="266">
        <f>SUM(E27:E46)</f>
        <v>23169</v>
      </c>
      <c r="F47" s="267"/>
      <c r="G47" s="267"/>
      <c r="H47" s="266"/>
      <c r="I47" s="265"/>
      <c r="J47" s="268"/>
      <c r="K47" s="268"/>
      <c r="L47" s="257"/>
      <c r="N47" s="256" t="s">
        <v>175</v>
      </c>
      <c r="O47" s="257">
        <f>O46-O45</f>
        <v>76.350092783795418</v>
      </c>
      <c r="P47" s="257">
        <f>P46-P45</f>
        <v>83.731862413107407</v>
      </c>
      <c r="Q47" s="222" t="s">
        <v>176</v>
      </c>
    </row>
    <row r="50" spans="1:12">
      <c r="C50" s="219" t="s">
        <v>122</v>
      </c>
      <c r="D50" s="219" t="s">
        <v>123</v>
      </c>
      <c r="E50" s="221"/>
      <c r="F50" s="220"/>
      <c r="G50" s="219"/>
      <c r="H50" s="222"/>
      <c r="I50" s="222"/>
      <c r="J50" s="223"/>
      <c r="L50" s="259"/>
    </row>
    <row r="51" spans="1:12">
      <c r="A51" s="219" t="s">
        <v>103</v>
      </c>
      <c r="B51" s="219" t="s">
        <v>1067</v>
      </c>
      <c r="C51" s="220">
        <f>C5</f>
        <v>1</v>
      </c>
      <c r="D51" s="220">
        <f>C27</f>
        <v>1</v>
      </c>
      <c r="E51" s="221"/>
      <c r="F51" s="220"/>
      <c r="G51" s="219"/>
      <c r="H51" s="222"/>
      <c r="I51" s="222"/>
      <c r="J51" s="223"/>
      <c r="L51" s="259"/>
    </row>
    <row r="52" spans="1:12">
      <c r="A52" s="219" t="s">
        <v>104</v>
      </c>
      <c r="B52" s="219" t="s">
        <v>1067</v>
      </c>
      <c r="C52" s="260">
        <f>h26_28出生!F53</f>
        <v>120</v>
      </c>
      <c r="D52" s="260">
        <f>h26_28出生!G53</f>
        <v>117</v>
      </c>
      <c r="E52" s="221"/>
      <c r="F52" s="220"/>
      <c r="G52" s="219"/>
      <c r="H52" s="222"/>
      <c r="I52" s="222"/>
      <c r="J52" s="223"/>
      <c r="L52" s="259"/>
    </row>
    <row r="53" spans="1:12">
      <c r="A53" s="219" t="s">
        <v>105</v>
      </c>
      <c r="C53" s="261">
        <f>C51/C52</f>
        <v>8.3333333333333332E-3</v>
      </c>
      <c r="D53" s="261">
        <f>D51/D52</f>
        <v>8.5470085470085479E-3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horizontalDpi="4294967293"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8"/>
  <sheetViews>
    <sheetView workbookViewId="0">
      <pane xSplit="2" ySplit="3" topLeftCell="C4" activePane="bottomRight" state="frozen"/>
      <selection pane="topRight"/>
      <selection pane="bottomLeft"/>
      <selection pane="bottomRight" sqref="A1:L1"/>
    </sheetView>
  </sheetViews>
  <sheetFormatPr defaultRowHeight="12"/>
  <cols>
    <col min="1" max="2" width="7.125" style="99" customWidth="1"/>
    <col min="3" max="3" width="8.625" style="99" customWidth="1"/>
    <col min="4" max="4" width="5.625" style="99" customWidth="1"/>
    <col min="5" max="5" width="7.875" style="99" customWidth="1"/>
    <col min="6" max="6" width="5.625" style="99" customWidth="1"/>
    <col min="7" max="7" width="7.875" style="99" customWidth="1"/>
    <col min="8" max="8" width="5.625" style="99" customWidth="1"/>
    <col min="9" max="9" width="7.875" style="99" customWidth="1"/>
    <col min="10" max="10" width="5.625" style="99" customWidth="1"/>
    <col min="11" max="11" width="7.875" style="99" customWidth="1"/>
    <col min="12" max="12" width="5.625" style="99" customWidth="1"/>
    <col min="13" max="13" width="3.125" style="99" hidden="1" customWidth="1"/>
    <col min="14" max="14" width="8.125" style="129" hidden="1" customWidth="1"/>
    <col min="15" max="15" width="7.875" style="153" customWidth="1"/>
    <col min="16" max="16" width="5.625" style="154" customWidth="1"/>
    <col min="17" max="17" width="7.875" style="153" customWidth="1"/>
    <col min="18" max="18" width="5.625" style="154" customWidth="1"/>
    <col min="19" max="19" width="7.875" style="153" customWidth="1"/>
    <col min="20" max="20" width="5.625" style="154" customWidth="1"/>
    <col min="21" max="21" width="7.875" style="153" customWidth="1"/>
    <col min="22" max="22" width="5.625" style="154" customWidth="1"/>
    <col min="23" max="23" width="7.875" style="153" customWidth="1"/>
    <col min="24" max="24" width="5.625" style="129" customWidth="1"/>
    <col min="25" max="25" width="8" style="129" bestFit="1" customWidth="1"/>
    <col min="26" max="16384" width="9" style="99"/>
  </cols>
  <sheetData>
    <row r="1" spans="1:25" ht="15.75" customHeight="1" thickBot="1">
      <c r="A1" s="787" t="s">
        <v>823</v>
      </c>
      <c r="B1" s="787"/>
      <c r="C1" s="787"/>
      <c r="D1" s="787"/>
      <c r="E1" s="787"/>
      <c r="F1" s="787"/>
      <c r="G1" s="787"/>
      <c r="H1" s="787"/>
      <c r="I1" s="787"/>
      <c r="J1" s="787"/>
      <c r="K1" s="787"/>
      <c r="L1" s="787"/>
      <c r="Y1" s="192"/>
    </row>
    <row r="2" spans="1:25" ht="12" customHeight="1">
      <c r="A2" s="792" t="s">
        <v>437</v>
      </c>
      <c r="B2" s="793"/>
      <c r="C2" s="788" t="s">
        <v>438</v>
      </c>
      <c r="D2" s="789"/>
      <c r="E2" s="790" t="s">
        <v>439</v>
      </c>
      <c r="F2" s="789"/>
      <c r="G2" s="790" t="s">
        <v>440</v>
      </c>
      <c r="H2" s="789"/>
      <c r="I2" s="790" t="s">
        <v>441</v>
      </c>
      <c r="J2" s="789"/>
      <c r="K2" s="790" t="s">
        <v>442</v>
      </c>
      <c r="L2" s="791"/>
      <c r="M2" s="336"/>
      <c r="N2" s="796" t="s">
        <v>437</v>
      </c>
      <c r="O2" s="798" t="s">
        <v>497</v>
      </c>
      <c r="P2" s="789"/>
      <c r="Q2" s="790" t="s">
        <v>498</v>
      </c>
      <c r="R2" s="789"/>
      <c r="S2" s="790" t="s">
        <v>499</v>
      </c>
      <c r="T2" s="789"/>
      <c r="U2" s="790" t="s">
        <v>500</v>
      </c>
      <c r="V2" s="789"/>
      <c r="W2" s="790" t="s">
        <v>501</v>
      </c>
      <c r="X2" s="789"/>
      <c r="Y2" s="337" t="s">
        <v>502</v>
      </c>
    </row>
    <row r="3" spans="1:25" ht="12" customHeight="1" thickBot="1">
      <c r="A3" s="794"/>
      <c r="B3" s="795"/>
      <c r="C3" s="338" t="s">
        <v>443</v>
      </c>
      <c r="D3" s="339" t="s">
        <v>444</v>
      </c>
      <c r="E3" s="340" t="s">
        <v>443</v>
      </c>
      <c r="F3" s="339" t="s">
        <v>444</v>
      </c>
      <c r="G3" s="340" t="s">
        <v>443</v>
      </c>
      <c r="H3" s="339" t="s">
        <v>444</v>
      </c>
      <c r="I3" s="340" t="s">
        <v>443</v>
      </c>
      <c r="J3" s="339" t="s">
        <v>445</v>
      </c>
      <c r="K3" s="340" t="s">
        <v>443</v>
      </c>
      <c r="L3" s="341" t="s">
        <v>446</v>
      </c>
      <c r="M3" s="342"/>
      <c r="N3" s="797"/>
      <c r="O3" s="343" t="s">
        <v>443</v>
      </c>
      <c r="P3" s="339" t="s">
        <v>503</v>
      </c>
      <c r="Q3" s="340" t="s">
        <v>443</v>
      </c>
      <c r="R3" s="339" t="s">
        <v>503</v>
      </c>
      <c r="S3" s="340" t="s">
        <v>443</v>
      </c>
      <c r="T3" s="339" t="s">
        <v>503</v>
      </c>
      <c r="U3" s="340" t="s">
        <v>443</v>
      </c>
      <c r="V3" s="339" t="s">
        <v>503</v>
      </c>
      <c r="W3" s="340" t="s">
        <v>443</v>
      </c>
      <c r="X3" s="339" t="s">
        <v>503</v>
      </c>
      <c r="Y3" s="344" t="s">
        <v>504</v>
      </c>
    </row>
    <row r="4" spans="1:25" ht="12" customHeight="1">
      <c r="A4" s="327" t="s">
        <v>447</v>
      </c>
      <c r="B4" s="315">
        <v>1950</v>
      </c>
      <c r="C4" s="328">
        <v>81866</v>
      </c>
      <c r="D4" s="329">
        <v>24.7</v>
      </c>
      <c r="E4" s="329" t="s">
        <v>448</v>
      </c>
      <c r="F4" s="329" t="s">
        <v>448</v>
      </c>
      <c r="G4" s="330">
        <v>33340</v>
      </c>
      <c r="H4" s="329">
        <v>10.1</v>
      </c>
      <c r="I4" s="331">
        <v>48526</v>
      </c>
      <c r="J4" s="332">
        <v>14.7</v>
      </c>
      <c r="K4" s="330">
        <v>4534</v>
      </c>
      <c r="L4" s="333">
        <v>55.4</v>
      </c>
      <c r="M4" s="100"/>
      <c r="N4" s="306" t="s">
        <v>447</v>
      </c>
      <c r="O4" s="334" t="s">
        <v>448</v>
      </c>
      <c r="P4" s="330" t="s">
        <v>448</v>
      </c>
      <c r="Q4" s="330">
        <v>9056</v>
      </c>
      <c r="R4" s="329">
        <v>99.6</v>
      </c>
      <c r="S4" s="330" t="s">
        <v>448</v>
      </c>
      <c r="T4" s="330" t="s">
        <v>448</v>
      </c>
      <c r="U4" s="330">
        <v>28686</v>
      </c>
      <c r="V4" s="329">
        <v>8.6999999999999993</v>
      </c>
      <c r="W4" s="330">
        <v>3423</v>
      </c>
      <c r="X4" s="335">
        <v>1.03</v>
      </c>
      <c r="Y4" s="157" t="s">
        <v>505</v>
      </c>
    </row>
    <row r="5" spans="1:25" ht="12" customHeight="1">
      <c r="A5" s="316" t="s">
        <v>449</v>
      </c>
      <c r="B5" s="318">
        <v>1951</v>
      </c>
      <c r="C5" s="166">
        <v>77025</v>
      </c>
      <c r="D5" s="103">
        <v>22.6</v>
      </c>
      <c r="E5" s="103" t="s">
        <v>448</v>
      </c>
      <c r="F5" s="103" t="s">
        <v>448</v>
      </c>
      <c r="G5" s="104">
        <v>31246</v>
      </c>
      <c r="H5" s="103">
        <v>9.1999999999999993</v>
      </c>
      <c r="I5" s="287">
        <v>45779</v>
      </c>
      <c r="J5" s="297">
        <v>13.4</v>
      </c>
      <c r="K5" s="104">
        <v>4111</v>
      </c>
      <c r="L5" s="105">
        <v>53.4</v>
      </c>
      <c r="M5" s="100"/>
      <c r="N5" s="106" t="s">
        <v>449</v>
      </c>
      <c r="O5" s="102">
        <v>1919</v>
      </c>
      <c r="P5" s="103">
        <v>24.9</v>
      </c>
      <c r="Q5" s="104">
        <v>8997</v>
      </c>
      <c r="R5" s="103">
        <v>104.6</v>
      </c>
      <c r="S5" s="104">
        <v>3908</v>
      </c>
      <c r="T5" s="103">
        <v>50.7</v>
      </c>
      <c r="U5" s="104">
        <v>28609</v>
      </c>
      <c r="V5" s="103">
        <v>8.4</v>
      </c>
      <c r="W5" s="104">
        <v>3591</v>
      </c>
      <c r="X5" s="155">
        <v>1.05</v>
      </c>
      <c r="Y5" s="156" t="s">
        <v>505</v>
      </c>
    </row>
    <row r="6" spans="1:25" ht="12" customHeight="1">
      <c r="A6" s="316" t="s">
        <v>450</v>
      </c>
      <c r="B6" s="318">
        <v>1952</v>
      </c>
      <c r="C6" s="166">
        <v>70947</v>
      </c>
      <c r="D6" s="103">
        <v>20.399999999999999</v>
      </c>
      <c r="E6" s="103" t="s">
        <v>448</v>
      </c>
      <c r="F6" s="103" t="s">
        <v>448</v>
      </c>
      <c r="G6" s="104">
        <v>29177</v>
      </c>
      <c r="H6" s="103">
        <v>8.4</v>
      </c>
      <c r="I6" s="287">
        <v>41770</v>
      </c>
      <c r="J6" s="297">
        <v>12</v>
      </c>
      <c r="K6" s="104">
        <v>3281</v>
      </c>
      <c r="L6" s="105">
        <v>46.2</v>
      </c>
      <c r="M6" s="100"/>
      <c r="N6" s="106" t="s">
        <v>450</v>
      </c>
      <c r="O6" s="102">
        <v>1647</v>
      </c>
      <c r="P6" s="103">
        <v>23.2</v>
      </c>
      <c r="Q6" s="104">
        <v>8069</v>
      </c>
      <c r="R6" s="103">
        <v>102.1</v>
      </c>
      <c r="S6" s="104">
        <v>3541</v>
      </c>
      <c r="T6" s="103">
        <v>49.9</v>
      </c>
      <c r="U6" s="104">
        <v>28217</v>
      </c>
      <c r="V6" s="103">
        <v>8.1</v>
      </c>
      <c r="W6" s="104">
        <v>3594</v>
      </c>
      <c r="X6" s="155">
        <v>1.03</v>
      </c>
      <c r="Y6" s="156" t="s">
        <v>505</v>
      </c>
    </row>
    <row r="7" spans="1:25" ht="12" customHeight="1">
      <c r="A7" s="316" t="s">
        <v>451</v>
      </c>
      <c r="B7" s="318">
        <v>1953</v>
      </c>
      <c r="C7" s="166">
        <v>67492</v>
      </c>
      <c r="D7" s="103">
        <v>19.100000000000001</v>
      </c>
      <c r="E7" s="103" t="s">
        <v>448</v>
      </c>
      <c r="F7" s="103" t="s">
        <v>448</v>
      </c>
      <c r="G7" s="104">
        <v>28838</v>
      </c>
      <c r="H7" s="103">
        <v>8.1999999999999993</v>
      </c>
      <c r="I7" s="287">
        <v>38654</v>
      </c>
      <c r="J7" s="297">
        <v>10.9</v>
      </c>
      <c r="K7" s="104">
        <v>2983</v>
      </c>
      <c r="L7" s="105">
        <v>44.2</v>
      </c>
      <c r="M7" s="100"/>
      <c r="N7" s="106" t="s">
        <v>451</v>
      </c>
      <c r="O7" s="102">
        <v>1508</v>
      </c>
      <c r="P7" s="103">
        <v>22.3</v>
      </c>
      <c r="Q7" s="104">
        <v>7440</v>
      </c>
      <c r="R7" s="103">
        <v>99.3</v>
      </c>
      <c r="S7" s="104">
        <v>3307</v>
      </c>
      <c r="T7" s="103">
        <v>49</v>
      </c>
      <c r="U7" s="104">
        <v>28101</v>
      </c>
      <c r="V7" s="103">
        <v>8</v>
      </c>
      <c r="W7" s="104">
        <v>3327</v>
      </c>
      <c r="X7" s="155">
        <v>0.94</v>
      </c>
      <c r="Y7" s="156" t="s">
        <v>505</v>
      </c>
    </row>
    <row r="8" spans="1:25" ht="12" customHeight="1">
      <c r="A8" s="316" t="s">
        <v>452</v>
      </c>
      <c r="B8" s="318">
        <v>1954</v>
      </c>
      <c r="C8" s="166">
        <v>63330</v>
      </c>
      <c r="D8" s="103">
        <v>17.7</v>
      </c>
      <c r="E8" s="103" t="s">
        <v>448</v>
      </c>
      <c r="F8" s="103" t="s">
        <v>448</v>
      </c>
      <c r="G8" s="104">
        <v>27328</v>
      </c>
      <c r="H8" s="103">
        <v>7.6</v>
      </c>
      <c r="I8" s="287">
        <v>36002</v>
      </c>
      <c r="J8" s="297">
        <v>10</v>
      </c>
      <c r="K8" s="104">
        <v>2414</v>
      </c>
      <c r="L8" s="105">
        <v>38.1</v>
      </c>
      <c r="M8" s="100"/>
      <c r="N8" s="106" t="s">
        <v>452</v>
      </c>
      <c r="O8" s="102">
        <v>1357</v>
      </c>
      <c r="P8" s="103">
        <v>21.4</v>
      </c>
      <c r="Q8" s="104">
        <v>7334</v>
      </c>
      <c r="R8" s="103">
        <v>103.8</v>
      </c>
      <c r="S8" s="104">
        <v>3203</v>
      </c>
      <c r="T8" s="103">
        <v>50.6</v>
      </c>
      <c r="U8" s="104">
        <v>28987</v>
      </c>
      <c r="V8" s="103">
        <v>8.1</v>
      </c>
      <c r="W8" s="104">
        <v>3484</v>
      </c>
      <c r="X8" s="155">
        <v>0.97</v>
      </c>
      <c r="Y8" s="157" t="s">
        <v>505</v>
      </c>
    </row>
    <row r="9" spans="1:25" ht="12" customHeight="1">
      <c r="A9" s="316" t="s">
        <v>453</v>
      </c>
      <c r="B9" s="318">
        <v>1955</v>
      </c>
      <c r="C9" s="166">
        <v>62404</v>
      </c>
      <c r="D9" s="103">
        <v>17.2</v>
      </c>
      <c r="E9" s="103" t="s">
        <v>448</v>
      </c>
      <c r="F9" s="103" t="s">
        <v>448</v>
      </c>
      <c r="G9" s="104">
        <v>26690</v>
      </c>
      <c r="H9" s="103">
        <v>7.4</v>
      </c>
      <c r="I9" s="287">
        <v>35714</v>
      </c>
      <c r="J9" s="297">
        <v>9.9</v>
      </c>
      <c r="K9" s="104">
        <v>2228</v>
      </c>
      <c r="L9" s="105">
        <v>35.700000000000003</v>
      </c>
      <c r="M9" s="100"/>
      <c r="N9" s="106" t="s">
        <v>453</v>
      </c>
      <c r="O9" s="102">
        <v>1254</v>
      </c>
      <c r="P9" s="103">
        <v>20.100000000000001</v>
      </c>
      <c r="Q9" s="104">
        <v>6953</v>
      </c>
      <c r="R9" s="103">
        <v>100.2</v>
      </c>
      <c r="S9" s="104">
        <v>3023</v>
      </c>
      <c r="T9" s="103">
        <v>48.4</v>
      </c>
      <c r="U9" s="104">
        <v>29964</v>
      </c>
      <c r="V9" s="103">
        <v>8.3000000000000007</v>
      </c>
      <c r="W9" s="104">
        <v>3255</v>
      </c>
      <c r="X9" s="155">
        <v>0.9</v>
      </c>
      <c r="Y9" s="158">
        <v>2.02</v>
      </c>
    </row>
    <row r="10" spans="1:25" ht="12" customHeight="1">
      <c r="A10" s="316" t="s">
        <v>454</v>
      </c>
      <c r="B10" s="318">
        <v>1956</v>
      </c>
      <c r="C10" s="166">
        <v>62430</v>
      </c>
      <c r="D10" s="103">
        <v>17</v>
      </c>
      <c r="E10" s="103" t="s">
        <v>448</v>
      </c>
      <c r="F10" s="103" t="s">
        <v>448</v>
      </c>
      <c r="G10" s="104">
        <v>28408</v>
      </c>
      <c r="H10" s="103">
        <v>7.7</v>
      </c>
      <c r="I10" s="287">
        <v>34022</v>
      </c>
      <c r="J10" s="297">
        <v>9.3000000000000007</v>
      </c>
      <c r="K10" s="104">
        <v>2146</v>
      </c>
      <c r="L10" s="105">
        <v>34.4</v>
      </c>
      <c r="M10" s="100"/>
      <c r="N10" s="106" t="s">
        <v>454</v>
      </c>
      <c r="O10" s="102">
        <v>1226</v>
      </c>
      <c r="P10" s="103">
        <v>19.600000000000001</v>
      </c>
      <c r="Q10" s="104">
        <v>6984</v>
      </c>
      <c r="R10" s="103">
        <v>100.6</v>
      </c>
      <c r="S10" s="104">
        <v>3170</v>
      </c>
      <c r="T10" s="103">
        <v>50.8</v>
      </c>
      <c r="U10" s="104">
        <v>30719</v>
      </c>
      <c r="V10" s="103">
        <v>8.4</v>
      </c>
      <c r="W10" s="104">
        <v>3201</v>
      </c>
      <c r="X10" s="155">
        <v>0.87</v>
      </c>
      <c r="Y10" s="156" t="s">
        <v>505</v>
      </c>
    </row>
    <row r="11" spans="1:25" ht="12" customHeight="1">
      <c r="A11" s="316" t="s">
        <v>455</v>
      </c>
      <c r="B11" s="318">
        <v>1957</v>
      </c>
      <c r="C11" s="166">
        <v>58762</v>
      </c>
      <c r="D11" s="103">
        <v>15.6</v>
      </c>
      <c r="E11" s="103" t="s">
        <v>448</v>
      </c>
      <c r="F11" s="103" t="s">
        <v>448</v>
      </c>
      <c r="G11" s="104">
        <v>30103</v>
      </c>
      <c r="H11" s="103">
        <v>8</v>
      </c>
      <c r="I11" s="287">
        <v>28659</v>
      </c>
      <c r="J11" s="297">
        <v>7.6</v>
      </c>
      <c r="K11" s="104">
        <v>2094</v>
      </c>
      <c r="L11" s="105">
        <v>35.6</v>
      </c>
      <c r="M11" s="100"/>
      <c r="N11" s="106" t="s">
        <v>455</v>
      </c>
      <c r="O11" s="102">
        <v>1060</v>
      </c>
      <c r="P11" s="103">
        <v>18</v>
      </c>
      <c r="Q11" s="104">
        <v>6970</v>
      </c>
      <c r="R11" s="103">
        <v>106</v>
      </c>
      <c r="S11" s="104">
        <v>2966</v>
      </c>
      <c r="T11" s="103">
        <v>50.5</v>
      </c>
      <c r="U11" s="104">
        <v>33607</v>
      </c>
      <c r="V11" s="103">
        <v>8.9</v>
      </c>
      <c r="W11" s="104">
        <v>3340</v>
      </c>
      <c r="X11" s="155">
        <v>0.89</v>
      </c>
      <c r="Y11" s="156" t="s">
        <v>505</v>
      </c>
    </row>
    <row r="12" spans="1:25" ht="12" customHeight="1">
      <c r="A12" s="316" t="s">
        <v>456</v>
      </c>
      <c r="B12" s="318">
        <v>1958</v>
      </c>
      <c r="C12" s="166">
        <v>64664</v>
      </c>
      <c r="D12" s="103">
        <v>17</v>
      </c>
      <c r="E12" s="103" t="s">
        <v>448</v>
      </c>
      <c r="F12" s="103" t="s">
        <v>448</v>
      </c>
      <c r="G12" s="104">
        <v>27371</v>
      </c>
      <c r="H12" s="103">
        <v>7.2</v>
      </c>
      <c r="I12" s="287">
        <v>37293</v>
      </c>
      <c r="J12" s="297">
        <v>9.8000000000000007</v>
      </c>
      <c r="K12" s="104">
        <v>1869</v>
      </c>
      <c r="L12" s="105">
        <v>28.9</v>
      </c>
      <c r="M12" s="100"/>
      <c r="N12" s="106" t="s">
        <v>456</v>
      </c>
      <c r="O12" s="102">
        <v>1078</v>
      </c>
      <c r="P12" s="103">
        <v>16.7</v>
      </c>
      <c r="Q12" s="104">
        <v>7442</v>
      </c>
      <c r="R12" s="103">
        <v>103.2</v>
      </c>
      <c r="S12" s="104">
        <v>3179</v>
      </c>
      <c r="T12" s="103">
        <v>49.2</v>
      </c>
      <c r="U12" s="104">
        <v>35659</v>
      </c>
      <c r="V12" s="103">
        <v>9.4</v>
      </c>
      <c r="W12" s="104">
        <v>3406</v>
      </c>
      <c r="X12" s="155">
        <v>0.89</v>
      </c>
      <c r="Y12" s="156" t="s">
        <v>505</v>
      </c>
    </row>
    <row r="13" spans="1:25" ht="12" customHeight="1">
      <c r="A13" s="316" t="s">
        <v>457</v>
      </c>
      <c r="B13" s="318">
        <v>1959</v>
      </c>
      <c r="C13" s="166">
        <v>64548</v>
      </c>
      <c r="D13" s="103">
        <v>16.7</v>
      </c>
      <c r="E13" s="103" t="s">
        <v>448</v>
      </c>
      <c r="F13" s="103" t="s">
        <v>448</v>
      </c>
      <c r="G13" s="104">
        <v>27610</v>
      </c>
      <c r="H13" s="103">
        <v>7.1</v>
      </c>
      <c r="I13" s="287">
        <v>36938</v>
      </c>
      <c r="J13" s="297">
        <v>9.6</v>
      </c>
      <c r="K13" s="104">
        <v>2041</v>
      </c>
      <c r="L13" s="105">
        <v>31.6</v>
      </c>
      <c r="M13" s="100"/>
      <c r="N13" s="106" t="s">
        <v>457</v>
      </c>
      <c r="O13" s="102">
        <v>1048</v>
      </c>
      <c r="P13" s="103">
        <v>16.2</v>
      </c>
      <c r="Q13" s="104">
        <v>7237</v>
      </c>
      <c r="R13" s="103">
        <v>100.8</v>
      </c>
      <c r="S13" s="104">
        <v>3025</v>
      </c>
      <c r="T13" s="103">
        <v>46.9</v>
      </c>
      <c r="U13" s="104">
        <v>36871</v>
      </c>
      <c r="V13" s="103">
        <v>9.5</v>
      </c>
      <c r="W13" s="104">
        <v>3217</v>
      </c>
      <c r="X13" s="155">
        <v>0.83</v>
      </c>
      <c r="Y13" s="156" t="s">
        <v>505</v>
      </c>
    </row>
    <row r="14" spans="1:25" ht="12" customHeight="1">
      <c r="A14" s="316" t="s">
        <v>458</v>
      </c>
      <c r="B14" s="318">
        <v>1960</v>
      </c>
      <c r="C14" s="166">
        <v>64642</v>
      </c>
      <c r="D14" s="103">
        <v>16.5</v>
      </c>
      <c r="E14" s="103">
        <v>5216</v>
      </c>
      <c r="F14" s="103">
        <v>8.1</v>
      </c>
      <c r="G14" s="104">
        <v>29350</v>
      </c>
      <c r="H14" s="103">
        <v>7.5</v>
      </c>
      <c r="I14" s="287">
        <v>35292</v>
      </c>
      <c r="J14" s="297">
        <v>9</v>
      </c>
      <c r="K14" s="104">
        <v>1741</v>
      </c>
      <c r="L14" s="105">
        <v>26.9</v>
      </c>
      <c r="M14" s="100"/>
      <c r="N14" s="106" t="s">
        <v>458</v>
      </c>
      <c r="O14" s="102">
        <v>980</v>
      </c>
      <c r="P14" s="103">
        <v>15.2</v>
      </c>
      <c r="Q14" s="104">
        <v>6952</v>
      </c>
      <c r="R14" s="103">
        <v>97.1</v>
      </c>
      <c r="S14" s="104">
        <v>2900</v>
      </c>
      <c r="T14" s="103">
        <v>44.9</v>
      </c>
      <c r="U14" s="104">
        <v>37032</v>
      </c>
      <c r="V14" s="103">
        <v>9.5</v>
      </c>
      <c r="W14" s="104">
        <v>3094</v>
      </c>
      <c r="X14" s="155">
        <v>0.79</v>
      </c>
      <c r="Y14" s="158">
        <v>1.9</v>
      </c>
    </row>
    <row r="15" spans="1:25" ht="12" customHeight="1">
      <c r="A15" s="316" t="s">
        <v>459</v>
      </c>
      <c r="B15" s="318">
        <v>1961</v>
      </c>
      <c r="C15" s="166">
        <v>66080</v>
      </c>
      <c r="D15" s="103">
        <v>16.600000000000001</v>
      </c>
      <c r="E15" s="104" t="s">
        <v>448</v>
      </c>
      <c r="F15" s="103" t="s">
        <v>448</v>
      </c>
      <c r="G15" s="104">
        <v>28727</v>
      </c>
      <c r="H15" s="103">
        <v>7.2</v>
      </c>
      <c r="I15" s="287">
        <v>37353</v>
      </c>
      <c r="J15" s="297">
        <v>9.4</v>
      </c>
      <c r="K15" s="104">
        <v>1666</v>
      </c>
      <c r="L15" s="105">
        <v>25.2</v>
      </c>
      <c r="M15" s="100"/>
      <c r="N15" s="106" t="s">
        <v>459</v>
      </c>
      <c r="O15" s="102">
        <v>942</v>
      </c>
      <c r="P15" s="103">
        <v>14.3</v>
      </c>
      <c r="Q15" s="104">
        <v>7553</v>
      </c>
      <c r="R15" s="103">
        <v>102.6</v>
      </c>
      <c r="S15" s="104">
        <v>2945</v>
      </c>
      <c r="T15" s="103">
        <v>44.6</v>
      </c>
      <c r="U15" s="104">
        <v>38286</v>
      </c>
      <c r="V15" s="103">
        <v>9.6</v>
      </c>
      <c r="W15" s="104">
        <v>3024</v>
      </c>
      <c r="X15" s="155">
        <v>0.76</v>
      </c>
      <c r="Y15" s="159" t="s">
        <v>505</v>
      </c>
    </row>
    <row r="16" spans="1:25" ht="12" customHeight="1">
      <c r="A16" s="316" t="s">
        <v>460</v>
      </c>
      <c r="B16" s="318">
        <v>1962</v>
      </c>
      <c r="C16" s="166">
        <v>70342</v>
      </c>
      <c r="D16" s="103">
        <v>17.2</v>
      </c>
      <c r="E16" s="103" t="s">
        <v>448</v>
      </c>
      <c r="F16" s="103" t="s">
        <v>448</v>
      </c>
      <c r="G16" s="104">
        <v>28907</v>
      </c>
      <c r="H16" s="103">
        <v>7.1</v>
      </c>
      <c r="I16" s="287">
        <v>41435</v>
      </c>
      <c r="J16" s="297">
        <v>10.1</v>
      </c>
      <c r="K16" s="104">
        <v>1590</v>
      </c>
      <c r="L16" s="105">
        <v>22.6</v>
      </c>
      <c r="M16" s="100"/>
      <c r="N16" s="106" t="s">
        <v>460</v>
      </c>
      <c r="O16" s="102">
        <v>886</v>
      </c>
      <c r="P16" s="103">
        <v>12.6</v>
      </c>
      <c r="Q16" s="104">
        <v>7723</v>
      </c>
      <c r="R16" s="103">
        <v>98.9</v>
      </c>
      <c r="S16" s="104">
        <v>2940</v>
      </c>
      <c r="T16" s="103">
        <v>41.8</v>
      </c>
      <c r="U16" s="104">
        <v>41620</v>
      </c>
      <c r="V16" s="103">
        <v>10.199999999999999</v>
      </c>
      <c r="W16" s="104">
        <v>3135</v>
      </c>
      <c r="X16" s="160">
        <v>0.77</v>
      </c>
      <c r="Y16" s="159" t="s">
        <v>505</v>
      </c>
    </row>
    <row r="17" spans="1:25" ht="12" customHeight="1">
      <c r="A17" s="316" t="s">
        <v>461</v>
      </c>
      <c r="B17" s="318">
        <v>1963</v>
      </c>
      <c r="C17" s="166">
        <v>72868</v>
      </c>
      <c r="D17" s="103">
        <v>17.5</v>
      </c>
      <c r="E17" s="103" t="s">
        <v>448</v>
      </c>
      <c r="F17" s="103" t="s">
        <v>448</v>
      </c>
      <c r="G17" s="104">
        <v>28177</v>
      </c>
      <c r="H17" s="103">
        <v>6.8</v>
      </c>
      <c r="I17" s="287">
        <v>44691</v>
      </c>
      <c r="J17" s="297">
        <v>10.7</v>
      </c>
      <c r="K17" s="104">
        <v>1464</v>
      </c>
      <c r="L17" s="105">
        <v>20.100000000000001</v>
      </c>
      <c r="M17" s="100"/>
      <c r="N17" s="106" t="s">
        <v>461</v>
      </c>
      <c r="O17" s="102">
        <v>856</v>
      </c>
      <c r="P17" s="103">
        <v>11.7</v>
      </c>
      <c r="Q17" s="104">
        <v>7949</v>
      </c>
      <c r="R17" s="103">
        <v>98.4</v>
      </c>
      <c r="S17" s="104">
        <v>2907</v>
      </c>
      <c r="T17" s="103">
        <v>39.9</v>
      </c>
      <c r="U17" s="104">
        <v>42408</v>
      </c>
      <c r="V17" s="103">
        <v>10.199999999999999</v>
      </c>
      <c r="W17" s="104">
        <v>3101</v>
      </c>
      <c r="X17" s="155">
        <v>0.75</v>
      </c>
      <c r="Y17" s="156" t="s">
        <v>505</v>
      </c>
    </row>
    <row r="18" spans="1:25" ht="12" customHeight="1">
      <c r="A18" s="316" t="s">
        <v>462</v>
      </c>
      <c r="B18" s="318">
        <v>1964</v>
      </c>
      <c r="C18" s="166">
        <v>76725</v>
      </c>
      <c r="D18" s="103">
        <v>18.100000000000001</v>
      </c>
      <c r="E18" s="103" t="s">
        <v>448</v>
      </c>
      <c r="F18" s="103" t="s">
        <v>448</v>
      </c>
      <c r="G18" s="104">
        <v>28363</v>
      </c>
      <c r="H18" s="103">
        <v>6.7</v>
      </c>
      <c r="I18" s="287">
        <v>48362</v>
      </c>
      <c r="J18" s="297">
        <v>11.4</v>
      </c>
      <c r="K18" s="104">
        <v>1337</v>
      </c>
      <c r="L18" s="105">
        <v>17.399999999999999</v>
      </c>
      <c r="M18" s="100"/>
      <c r="N18" s="106" t="s">
        <v>462</v>
      </c>
      <c r="O18" s="102">
        <v>770</v>
      </c>
      <c r="P18" s="103">
        <v>10</v>
      </c>
      <c r="Q18" s="104">
        <v>7705</v>
      </c>
      <c r="R18" s="103">
        <v>91.3</v>
      </c>
      <c r="S18" s="104">
        <v>2718</v>
      </c>
      <c r="T18" s="103">
        <v>35.4</v>
      </c>
      <c r="U18" s="104">
        <v>43903</v>
      </c>
      <c r="V18" s="103">
        <v>10.4</v>
      </c>
      <c r="W18" s="104">
        <v>3181</v>
      </c>
      <c r="X18" s="155">
        <v>0.75</v>
      </c>
      <c r="Y18" s="156" t="s">
        <v>505</v>
      </c>
    </row>
    <row r="19" spans="1:25" ht="12" customHeight="1">
      <c r="A19" s="316" t="s">
        <v>463</v>
      </c>
      <c r="B19" s="318">
        <v>1965</v>
      </c>
      <c r="C19" s="166">
        <v>82500</v>
      </c>
      <c r="D19" s="103">
        <v>19.100000000000001</v>
      </c>
      <c r="E19" s="103" t="s">
        <v>448</v>
      </c>
      <c r="F19" s="103" t="s">
        <v>448</v>
      </c>
      <c r="G19" s="104">
        <v>29489</v>
      </c>
      <c r="H19" s="103">
        <v>6.8</v>
      </c>
      <c r="I19" s="287">
        <v>53011</v>
      </c>
      <c r="J19" s="297">
        <v>12.3</v>
      </c>
      <c r="K19" s="104">
        <v>1286</v>
      </c>
      <c r="L19" s="105">
        <v>15.6</v>
      </c>
      <c r="M19" s="100"/>
      <c r="N19" s="106" t="s">
        <v>463</v>
      </c>
      <c r="O19" s="102">
        <v>786</v>
      </c>
      <c r="P19" s="103">
        <v>9.5</v>
      </c>
      <c r="Q19" s="104">
        <v>7447</v>
      </c>
      <c r="R19" s="103">
        <v>83.1</v>
      </c>
      <c r="S19" s="104">
        <v>2611</v>
      </c>
      <c r="T19" s="103">
        <v>31.6</v>
      </c>
      <c r="U19" s="104">
        <v>43075</v>
      </c>
      <c r="V19" s="103">
        <v>10</v>
      </c>
      <c r="W19" s="104">
        <v>3485</v>
      </c>
      <c r="X19" s="155">
        <v>0.81</v>
      </c>
      <c r="Y19" s="158">
        <v>2.15</v>
      </c>
    </row>
    <row r="20" spans="1:25" ht="12" customHeight="1">
      <c r="A20" s="316" t="s">
        <v>464</v>
      </c>
      <c r="B20" s="318">
        <v>1966</v>
      </c>
      <c r="C20" s="166">
        <v>61745</v>
      </c>
      <c r="D20" s="103">
        <v>14.1</v>
      </c>
      <c r="E20" s="103" t="s">
        <v>448</v>
      </c>
      <c r="F20" s="103" t="s">
        <v>448</v>
      </c>
      <c r="G20" s="104">
        <v>28657</v>
      </c>
      <c r="H20" s="103">
        <v>6.6</v>
      </c>
      <c r="I20" s="287">
        <v>33088</v>
      </c>
      <c r="J20" s="297">
        <v>7.6</v>
      </c>
      <c r="K20" s="104">
        <v>1002</v>
      </c>
      <c r="L20" s="105">
        <v>16.2</v>
      </c>
      <c r="M20" s="100"/>
      <c r="N20" s="106" t="s">
        <v>464</v>
      </c>
      <c r="O20" s="102">
        <v>576</v>
      </c>
      <c r="P20" s="103">
        <v>9.3000000000000007</v>
      </c>
      <c r="Q20" s="104">
        <v>6556</v>
      </c>
      <c r="R20" s="103">
        <v>96</v>
      </c>
      <c r="S20" s="104">
        <v>1906</v>
      </c>
      <c r="T20" s="103">
        <v>30.9</v>
      </c>
      <c r="U20" s="104">
        <v>44166</v>
      </c>
      <c r="V20" s="103">
        <v>10.1</v>
      </c>
      <c r="W20" s="104">
        <v>3622</v>
      </c>
      <c r="X20" s="155">
        <v>0.83</v>
      </c>
      <c r="Y20" s="156" t="s">
        <v>505</v>
      </c>
    </row>
    <row r="21" spans="1:25" ht="12" customHeight="1">
      <c r="A21" s="316" t="s">
        <v>465</v>
      </c>
      <c r="B21" s="318">
        <v>1967</v>
      </c>
      <c r="C21" s="166">
        <v>87967</v>
      </c>
      <c r="D21" s="103">
        <v>20.2</v>
      </c>
      <c r="E21" s="103" t="s">
        <v>448</v>
      </c>
      <c r="F21" s="103" t="s">
        <v>448</v>
      </c>
      <c r="G21" s="104">
        <v>28652</v>
      </c>
      <c r="H21" s="103">
        <v>6.6</v>
      </c>
      <c r="I21" s="287">
        <v>59315</v>
      </c>
      <c r="J21" s="297">
        <v>13.6</v>
      </c>
      <c r="K21" s="104">
        <v>1124</v>
      </c>
      <c r="L21" s="105">
        <v>12.8</v>
      </c>
      <c r="M21" s="100"/>
      <c r="N21" s="106" t="s">
        <v>465</v>
      </c>
      <c r="O21" s="102">
        <v>714</v>
      </c>
      <c r="P21" s="103">
        <v>8.1</v>
      </c>
      <c r="Q21" s="104">
        <v>6691</v>
      </c>
      <c r="R21" s="103">
        <v>70.7</v>
      </c>
      <c r="S21" s="104">
        <v>2361</v>
      </c>
      <c r="T21" s="103">
        <v>26.8</v>
      </c>
      <c r="U21" s="104">
        <v>44407</v>
      </c>
      <c r="V21" s="103">
        <v>10.199999999999999</v>
      </c>
      <c r="W21" s="104">
        <v>3616</v>
      </c>
      <c r="X21" s="155">
        <v>0.83</v>
      </c>
      <c r="Y21" s="156" t="s">
        <v>505</v>
      </c>
    </row>
    <row r="22" spans="1:25" ht="12" customHeight="1">
      <c r="A22" s="316" t="s">
        <v>466</v>
      </c>
      <c r="B22" s="318">
        <v>1968</v>
      </c>
      <c r="C22" s="166">
        <v>86770</v>
      </c>
      <c r="D22" s="103">
        <v>19.600000000000001</v>
      </c>
      <c r="E22" s="103">
        <v>5893</v>
      </c>
      <c r="F22" s="103">
        <v>6.8</v>
      </c>
      <c r="G22" s="104">
        <v>29068</v>
      </c>
      <c r="H22" s="103">
        <v>6.6</v>
      </c>
      <c r="I22" s="287">
        <v>57702</v>
      </c>
      <c r="J22" s="297">
        <v>13.1</v>
      </c>
      <c r="K22" s="104">
        <v>1190</v>
      </c>
      <c r="L22" s="105">
        <v>13.7</v>
      </c>
      <c r="M22" s="100"/>
      <c r="N22" s="106" t="s">
        <v>466</v>
      </c>
      <c r="O22" s="102">
        <v>724</v>
      </c>
      <c r="P22" s="103">
        <v>8.3000000000000007</v>
      </c>
      <c r="Q22" s="104">
        <v>6665</v>
      </c>
      <c r="R22" s="103">
        <v>71.3</v>
      </c>
      <c r="S22" s="104">
        <v>2177</v>
      </c>
      <c r="T22" s="103">
        <v>25.1</v>
      </c>
      <c r="U22" s="104">
        <v>44897</v>
      </c>
      <c r="V22" s="103">
        <v>10.199999999999999</v>
      </c>
      <c r="W22" s="104">
        <v>3662</v>
      </c>
      <c r="X22" s="155">
        <v>0.83</v>
      </c>
      <c r="Y22" s="156" t="s">
        <v>505</v>
      </c>
    </row>
    <row r="23" spans="1:25" ht="12" customHeight="1">
      <c r="A23" s="316" t="s">
        <v>467</v>
      </c>
      <c r="B23" s="318">
        <v>1969</v>
      </c>
      <c r="C23" s="166">
        <v>88491</v>
      </c>
      <c r="D23" s="103">
        <v>19.600000000000001</v>
      </c>
      <c r="E23" s="104">
        <v>5816</v>
      </c>
      <c r="F23" s="103">
        <v>6.6</v>
      </c>
      <c r="G23" s="104">
        <v>29545</v>
      </c>
      <c r="H23" s="103">
        <v>6.6</v>
      </c>
      <c r="I23" s="287">
        <v>58946</v>
      </c>
      <c r="J23" s="297">
        <v>13.1</v>
      </c>
      <c r="K23" s="104">
        <v>1182</v>
      </c>
      <c r="L23" s="105">
        <v>13.4</v>
      </c>
      <c r="M23" s="100"/>
      <c r="N23" s="106" t="s">
        <v>467</v>
      </c>
      <c r="O23" s="102">
        <v>737</v>
      </c>
      <c r="P23" s="103">
        <v>8.3000000000000007</v>
      </c>
      <c r="Q23" s="104">
        <v>6290</v>
      </c>
      <c r="R23" s="103">
        <v>66.400000000000006</v>
      </c>
      <c r="S23" s="104">
        <v>2082</v>
      </c>
      <c r="T23" s="103">
        <v>23.5</v>
      </c>
      <c r="U23" s="104">
        <v>46469</v>
      </c>
      <c r="V23" s="103">
        <v>10.3</v>
      </c>
      <c r="W23" s="104">
        <v>3957</v>
      </c>
      <c r="X23" s="155">
        <v>0.88</v>
      </c>
      <c r="Y23" s="156" t="s">
        <v>505</v>
      </c>
    </row>
    <row r="24" spans="1:25" ht="12" customHeight="1">
      <c r="A24" s="316" t="s">
        <v>468</v>
      </c>
      <c r="B24" s="318">
        <v>1970</v>
      </c>
      <c r="C24" s="166">
        <v>91169</v>
      </c>
      <c r="D24" s="103">
        <v>19.8</v>
      </c>
      <c r="E24" s="104">
        <v>5252</v>
      </c>
      <c r="F24" s="103">
        <v>5.8</v>
      </c>
      <c r="G24" s="104">
        <v>30259</v>
      </c>
      <c r="H24" s="103">
        <v>6.6</v>
      </c>
      <c r="I24" s="287">
        <v>60910</v>
      </c>
      <c r="J24" s="297">
        <v>13.2</v>
      </c>
      <c r="K24" s="104">
        <v>1069</v>
      </c>
      <c r="L24" s="105">
        <v>11.7</v>
      </c>
      <c r="M24" s="100"/>
      <c r="N24" s="106" t="s">
        <v>468</v>
      </c>
      <c r="O24" s="102">
        <v>660</v>
      </c>
      <c r="P24" s="103">
        <v>7.2</v>
      </c>
      <c r="Q24" s="104">
        <v>6292</v>
      </c>
      <c r="R24" s="103">
        <v>64.599999999999994</v>
      </c>
      <c r="S24" s="104">
        <v>2023</v>
      </c>
      <c r="T24" s="103">
        <v>22.2</v>
      </c>
      <c r="U24" s="104">
        <v>48698</v>
      </c>
      <c r="V24" s="103">
        <v>10.6</v>
      </c>
      <c r="W24" s="104">
        <v>4259</v>
      </c>
      <c r="X24" s="155">
        <v>0.93</v>
      </c>
      <c r="Y24" s="158">
        <v>2.12</v>
      </c>
    </row>
    <row r="25" spans="1:25" ht="12" customHeight="1">
      <c r="A25" s="316" t="s">
        <v>469</v>
      </c>
      <c r="B25" s="318">
        <v>1971</v>
      </c>
      <c r="C25" s="166">
        <v>94939</v>
      </c>
      <c r="D25" s="103">
        <v>20.399999999999999</v>
      </c>
      <c r="E25" s="104">
        <v>5377</v>
      </c>
      <c r="F25" s="103">
        <v>5.7</v>
      </c>
      <c r="G25" s="104">
        <v>29451</v>
      </c>
      <c r="H25" s="103">
        <v>6.3</v>
      </c>
      <c r="I25" s="287">
        <v>65488</v>
      </c>
      <c r="J25" s="297">
        <v>14</v>
      </c>
      <c r="K25" s="104">
        <v>1027</v>
      </c>
      <c r="L25" s="105">
        <v>10.8</v>
      </c>
      <c r="M25" s="100"/>
      <c r="N25" s="106" t="s">
        <v>469</v>
      </c>
      <c r="O25" s="102">
        <v>632</v>
      </c>
      <c r="P25" s="103">
        <v>6.7</v>
      </c>
      <c r="Q25" s="104">
        <v>6182</v>
      </c>
      <c r="R25" s="103">
        <v>61.1</v>
      </c>
      <c r="S25" s="104">
        <v>1988</v>
      </c>
      <c r="T25" s="103">
        <v>20.9</v>
      </c>
      <c r="U25" s="104">
        <v>51705</v>
      </c>
      <c r="V25" s="103">
        <v>11.1</v>
      </c>
      <c r="W25" s="104">
        <v>4554</v>
      </c>
      <c r="X25" s="155">
        <v>0.98</v>
      </c>
      <c r="Y25" s="156" t="s">
        <v>505</v>
      </c>
    </row>
    <row r="26" spans="1:25" ht="12" customHeight="1">
      <c r="A26" s="316" t="s">
        <v>470</v>
      </c>
      <c r="B26" s="318">
        <v>1972</v>
      </c>
      <c r="C26" s="166">
        <v>96180</v>
      </c>
      <c r="D26" s="103">
        <v>20.3</v>
      </c>
      <c r="E26" s="104">
        <v>5129</v>
      </c>
      <c r="F26" s="103">
        <v>5.3</v>
      </c>
      <c r="G26" s="104">
        <v>29832</v>
      </c>
      <c r="H26" s="103">
        <v>6.3</v>
      </c>
      <c r="I26" s="287">
        <v>66348</v>
      </c>
      <c r="J26" s="297">
        <v>14</v>
      </c>
      <c r="K26" s="104">
        <v>1011</v>
      </c>
      <c r="L26" s="105">
        <v>10.5</v>
      </c>
      <c r="M26" s="100"/>
      <c r="N26" s="106" t="s">
        <v>470</v>
      </c>
      <c r="O26" s="102">
        <v>639</v>
      </c>
      <c r="P26" s="103">
        <v>6.6</v>
      </c>
      <c r="Q26" s="104">
        <v>5999</v>
      </c>
      <c r="R26" s="103">
        <v>58.7</v>
      </c>
      <c r="S26" s="104">
        <v>1883</v>
      </c>
      <c r="T26" s="103">
        <v>19.600000000000001</v>
      </c>
      <c r="U26" s="104">
        <v>51326</v>
      </c>
      <c r="V26" s="103">
        <v>10.8</v>
      </c>
      <c r="W26" s="104">
        <v>4489</v>
      </c>
      <c r="X26" s="155">
        <v>0.95</v>
      </c>
      <c r="Y26" s="156" t="s">
        <v>505</v>
      </c>
    </row>
    <row r="27" spans="1:25" ht="12" customHeight="1">
      <c r="A27" s="316" t="s">
        <v>471</v>
      </c>
      <c r="B27" s="318">
        <v>1973</v>
      </c>
      <c r="C27" s="166">
        <v>97813</v>
      </c>
      <c r="D27" s="103">
        <v>20.399999999999999</v>
      </c>
      <c r="E27" s="104">
        <v>5885</v>
      </c>
      <c r="F27" s="103">
        <v>6</v>
      </c>
      <c r="G27" s="104">
        <v>30907</v>
      </c>
      <c r="H27" s="103">
        <v>6.4</v>
      </c>
      <c r="I27" s="287">
        <v>66906</v>
      </c>
      <c r="J27" s="297">
        <v>13.9</v>
      </c>
      <c r="K27" s="104">
        <v>1074</v>
      </c>
      <c r="L27" s="105">
        <v>11</v>
      </c>
      <c r="M27" s="100"/>
      <c r="N27" s="106" t="s">
        <v>471</v>
      </c>
      <c r="O27" s="102">
        <v>661</v>
      </c>
      <c r="P27" s="103">
        <v>6.8</v>
      </c>
      <c r="Q27" s="104">
        <v>5310</v>
      </c>
      <c r="R27" s="103">
        <v>51.5</v>
      </c>
      <c r="S27" s="104">
        <v>1691</v>
      </c>
      <c r="T27" s="103">
        <v>17.3</v>
      </c>
      <c r="U27" s="104">
        <v>48732</v>
      </c>
      <c r="V27" s="103">
        <v>10.1</v>
      </c>
      <c r="W27" s="104">
        <v>4718</v>
      </c>
      <c r="X27" s="155">
        <v>0.98</v>
      </c>
      <c r="Y27" s="156" t="s">
        <v>505</v>
      </c>
    </row>
    <row r="28" spans="1:25" ht="12" customHeight="1">
      <c r="A28" s="316" t="s">
        <v>472</v>
      </c>
      <c r="B28" s="318">
        <v>1974</v>
      </c>
      <c r="C28" s="166">
        <v>93347</v>
      </c>
      <c r="D28" s="103">
        <v>19.2</v>
      </c>
      <c r="E28" s="104">
        <v>5456</v>
      </c>
      <c r="F28" s="103">
        <v>5.8</v>
      </c>
      <c r="G28" s="104">
        <v>31235</v>
      </c>
      <c r="H28" s="103">
        <v>6.4</v>
      </c>
      <c r="I28" s="287">
        <v>62112</v>
      </c>
      <c r="J28" s="297">
        <v>12.8</v>
      </c>
      <c r="K28" s="104">
        <v>884</v>
      </c>
      <c r="L28" s="107">
        <v>9.5</v>
      </c>
      <c r="M28" s="100"/>
      <c r="N28" s="106" t="s">
        <v>472</v>
      </c>
      <c r="O28" s="102">
        <v>568</v>
      </c>
      <c r="P28" s="103">
        <v>6.1</v>
      </c>
      <c r="Q28" s="104">
        <v>5041</v>
      </c>
      <c r="R28" s="103">
        <v>51.2</v>
      </c>
      <c r="S28" s="104">
        <v>1553</v>
      </c>
      <c r="T28" s="103">
        <v>16.600000000000001</v>
      </c>
      <c r="U28" s="104">
        <v>45664</v>
      </c>
      <c r="V28" s="103">
        <v>9.4</v>
      </c>
      <c r="W28" s="104">
        <v>4802</v>
      </c>
      <c r="X28" s="155">
        <v>0.99</v>
      </c>
      <c r="Y28" s="158">
        <v>2.09</v>
      </c>
    </row>
    <row r="29" spans="1:25" ht="12" customHeight="1">
      <c r="A29" s="316" t="s">
        <v>473</v>
      </c>
      <c r="B29" s="318">
        <v>1975</v>
      </c>
      <c r="C29" s="166">
        <v>86839</v>
      </c>
      <c r="D29" s="103">
        <v>17.7</v>
      </c>
      <c r="E29" s="104">
        <v>4968</v>
      </c>
      <c r="F29" s="103">
        <v>5.7</v>
      </c>
      <c r="G29" s="104">
        <v>30466</v>
      </c>
      <c r="H29" s="103">
        <v>6.2</v>
      </c>
      <c r="I29" s="287">
        <v>56373</v>
      </c>
      <c r="J29" s="297">
        <v>11.5</v>
      </c>
      <c r="K29" s="104">
        <v>790</v>
      </c>
      <c r="L29" s="105">
        <v>9.1</v>
      </c>
      <c r="M29" s="100"/>
      <c r="N29" s="106" t="s">
        <v>473</v>
      </c>
      <c r="O29" s="102">
        <v>542</v>
      </c>
      <c r="P29" s="103">
        <v>6.2</v>
      </c>
      <c r="Q29" s="104">
        <v>4440</v>
      </c>
      <c r="R29" s="103">
        <v>48.6</v>
      </c>
      <c r="S29" s="104">
        <v>1337</v>
      </c>
      <c r="T29" s="103">
        <v>15.4</v>
      </c>
      <c r="U29" s="104">
        <v>41916</v>
      </c>
      <c r="V29" s="103">
        <v>8.5</v>
      </c>
      <c r="W29" s="104">
        <v>5025</v>
      </c>
      <c r="X29" s="155">
        <v>1.02</v>
      </c>
      <c r="Y29" s="158">
        <v>1.96</v>
      </c>
    </row>
    <row r="30" spans="1:25" ht="12" customHeight="1">
      <c r="A30" s="316" t="s">
        <v>474</v>
      </c>
      <c r="B30" s="318">
        <v>1976</v>
      </c>
      <c r="C30" s="166">
        <v>82405</v>
      </c>
      <c r="D30" s="103">
        <v>16.600000000000001</v>
      </c>
      <c r="E30" s="104">
        <v>4656</v>
      </c>
      <c r="F30" s="103">
        <v>5.7</v>
      </c>
      <c r="G30" s="104">
        <v>30712</v>
      </c>
      <c r="H30" s="103">
        <v>6.2</v>
      </c>
      <c r="I30" s="287">
        <v>51693</v>
      </c>
      <c r="J30" s="297">
        <v>10.4</v>
      </c>
      <c r="K30" s="104">
        <v>662</v>
      </c>
      <c r="L30" s="105">
        <v>8</v>
      </c>
      <c r="M30" s="100"/>
      <c r="N30" s="106" t="s">
        <v>474</v>
      </c>
      <c r="O30" s="102">
        <v>413</v>
      </c>
      <c r="P30" s="103">
        <v>5</v>
      </c>
      <c r="Q30" s="104">
        <v>4520</v>
      </c>
      <c r="R30" s="103">
        <v>52</v>
      </c>
      <c r="S30" s="104">
        <v>1081</v>
      </c>
      <c r="T30" s="103">
        <v>13.1</v>
      </c>
      <c r="U30" s="104">
        <v>38805</v>
      </c>
      <c r="V30" s="103">
        <v>7.8</v>
      </c>
      <c r="W30" s="104">
        <v>5119</v>
      </c>
      <c r="X30" s="155">
        <v>1.03</v>
      </c>
      <c r="Y30" s="158">
        <v>1.82</v>
      </c>
    </row>
    <row r="31" spans="1:25" ht="12" customHeight="1">
      <c r="A31" s="316" t="s">
        <v>475</v>
      </c>
      <c r="B31" s="318">
        <v>1977</v>
      </c>
      <c r="C31" s="166">
        <v>78612</v>
      </c>
      <c r="D31" s="103">
        <v>15.7</v>
      </c>
      <c r="E31" s="104">
        <v>4391</v>
      </c>
      <c r="F31" s="103">
        <v>5.6</v>
      </c>
      <c r="G31" s="104">
        <v>30191</v>
      </c>
      <c r="H31" s="103">
        <v>6</v>
      </c>
      <c r="I31" s="287">
        <v>48421</v>
      </c>
      <c r="J31" s="297">
        <v>9.6999999999999993</v>
      </c>
      <c r="K31" s="104">
        <v>663</v>
      </c>
      <c r="L31" s="107">
        <v>8.4</v>
      </c>
      <c r="M31" s="100"/>
      <c r="N31" s="106" t="s">
        <v>475</v>
      </c>
      <c r="O31" s="102">
        <v>407</v>
      </c>
      <c r="P31" s="103">
        <v>5.2</v>
      </c>
      <c r="Q31" s="104">
        <v>3949</v>
      </c>
      <c r="R31" s="103">
        <v>47.8</v>
      </c>
      <c r="S31" s="104">
        <v>1036</v>
      </c>
      <c r="T31" s="103">
        <v>13.2</v>
      </c>
      <c r="U31" s="104">
        <v>36390</v>
      </c>
      <c r="V31" s="103">
        <v>7.3</v>
      </c>
      <c r="W31" s="104">
        <v>5324</v>
      </c>
      <c r="X31" s="155">
        <v>1.06</v>
      </c>
      <c r="Y31" s="158">
        <v>1.8</v>
      </c>
    </row>
    <row r="32" spans="1:25" ht="12" customHeight="1">
      <c r="A32" s="316" t="s">
        <v>476</v>
      </c>
      <c r="B32" s="318">
        <v>1978</v>
      </c>
      <c r="C32" s="166">
        <v>75767</v>
      </c>
      <c r="D32" s="103">
        <v>15</v>
      </c>
      <c r="E32" s="104">
        <v>4249</v>
      </c>
      <c r="F32" s="103">
        <v>5.6</v>
      </c>
      <c r="G32" s="104">
        <v>30512</v>
      </c>
      <c r="H32" s="103">
        <v>6.1</v>
      </c>
      <c r="I32" s="287">
        <v>45255</v>
      </c>
      <c r="J32" s="297">
        <v>9</v>
      </c>
      <c r="K32" s="104">
        <v>598</v>
      </c>
      <c r="L32" s="107">
        <v>7.9</v>
      </c>
      <c r="M32" s="100"/>
      <c r="N32" s="106" t="s">
        <v>476</v>
      </c>
      <c r="O32" s="102">
        <v>376</v>
      </c>
      <c r="P32" s="103">
        <v>5</v>
      </c>
      <c r="Q32" s="104">
        <v>3669</v>
      </c>
      <c r="R32" s="103">
        <v>46.2</v>
      </c>
      <c r="S32" s="104">
        <v>924</v>
      </c>
      <c r="T32" s="103">
        <v>12.2</v>
      </c>
      <c r="U32" s="104">
        <v>34958</v>
      </c>
      <c r="V32" s="103">
        <v>6.9</v>
      </c>
      <c r="W32" s="104">
        <v>5535</v>
      </c>
      <c r="X32" s="155">
        <v>1.1000000000000001</v>
      </c>
      <c r="Y32" s="158">
        <v>1.8</v>
      </c>
    </row>
    <row r="33" spans="1:25" ht="12" customHeight="1">
      <c r="A33" s="316" t="s">
        <v>477</v>
      </c>
      <c r="B33" s="318">
        <v>1979</v>
      </c>
      <c r="C33" s="166">
        <v>70986</v>
      </c>
      <c r="D33" s="103">
        <v>14</v>
      </c>
      <c r="E33" s="104">
        <v>3931</v>
      </c>
      <c r="F33" s="103">
        <v>5.5</v>
      </c>
      <c r="G33" s="104">
        <v>30667</v>
      </c>
      <c r="H33" s="103">
        <v>6.1</v>
      </c>
      <c r="I33" s="287">
        <v>40319</v>
      </c>
      <c r="J33" s="297">
        <v>8</v>
      </c>
      <c r="K33" s="104">
        <v>480</v>
      </c>
      <c r="L33" s="107">
        <v>6.8</v>
      </c>
      <c r="M33" s="100"/>
      <c r="N33" s="106" t="s">
        <v>477</v>
      </c>
      <c r="O33" s="102">
        <v>332</v>
      </c>
      <c r="P33" s="103">
        <v>4.7</v>
      </c>
      <c r="Q33" s="104">
        <v>3348</v>
      </c>
      <c r="R33" s="103">
        <v>45</v>
      </c>
      <c r="S33" s="104">
        <v>837</v>
      </c>
      <c r="T33" s="103">
        <v>11.8</v>
      </c>
      <c r="U33" s="104">
        <v>34147</v>
      </c>
      <c r="V33" s="103">
        <v>6.7</v>
      </c>
      <c r="W33" s="104">
        <v>5642</v>
      </c>
      <c r="X33" s="155">
        <v>1.1100000000000001</v>
      </c>
      <c r="Y33" s="158">
        <v>1.75</v>
      </c>
    </row>
    <row r="34" spans="1:25" ht="12" customHeight="1">
      <c r="A34" s="316" t="s">
        <v>478</v>
      </c>
      <c r="B34" s="318">
        <v>1980</v>
      </c>
      <c r="C34" s="166">
        <v>68677</v>
      </c>
      <c r="D34" s="103">
        <v>13.6</v>
      </c>
      <c r="E34" s="104">
        <v>3938</v>
      </c>
      <c r="F34" s="103">
        <v>5.7</v>
      </c>
      <c r="G34" s="104">
        <v>32275</v>
      </c>
      <c r="H34" s="103">
        <v>6.4</v>
      </c>
      <c r="I34" s="287">
        <v>36401</v>
      </c>
      <c r="J34" s="297">
        <v>7.2</v>
      </c>
      <c r="K34" s="104">
        <v>481</v>
      </c>
      <c r="L34" s="107">
        <v>7</v>
      </c>
      <c r="M34" s="100"/>
      <c r="N34" s="106" t="s">
        <v>478</v>
      </c>
      <c r="O34" s="102">
        <v>324</v>
      </c>
      <c r="P34" s="103">
        <v>4.7</v>
      </c>
      <c r="Q34" s="104">
        <v>3200</v>
      </c>
      <c r="R34" s="103">
        <v>44.5</v>
      </c>
      <c r="S34" s="104">
        <v>766</v>
      </c>
      <c r="T34" s="103">
        <v>11.2</v>
      </c>
      <c r="U34" s="104">
        <v>33280</v>
      </c>
      <c r="V34" s="103">
        <v>6.6</v>
      </c>
      <c r="W34" s="104">
        <v>5747</v>
      </c>
      <c r="X34" s="155">
        <v>1.1299999999999999</v>
      </c>
      <c r="Y34" s="158">
        <v>1.76</v>
      </c>
    </row>
    <row r="35" spans="1:25" ht="12" customHeight="1">
      <c r="A35" s="316" t="s">
        <v>479</v>
      </c>
      <c r="B35" s="318">
        <v>1981</v>
      </c>
      <c r="C35" s="166">
        <v>66219</v>
      </c>
      <c r="D35" s="103">
        <v>13</v>
      </c>
      <c r="E35" s="104">
        <v>3741</v>
      </c>
      <c r="F35" s="103">
        <v>5.6</v>
      </c>
      <c r="G35" s="104">
        <v>32453</v>
      </c>
      <c r="H35" s="103">
        <v>6.4</v>
      </c>
      <c r="I35" s="287">
        <v>33766</v>
      </c>
      <c r="J35" s="297">
        <v>6.6</v>
      </c>
      <c r="K35" s="104">
        <v>446</v>
      </c>
      <c r="L35" s="107">
        <v>6.7</v>
      </c>
      <c r="M35" s="100"/>
      <c r="N35" s="106" t="s">
        <v>479</v>
      </c>
      <c r="O35" s="102">
        <v>297</v>
      </c>
      <c r="P35" s="103">
        <v>4.5</v>
      </c>
      <c r="Q35" s="104">
        <v>3303</v>
      </c>
      <c r="R35" s="103">
        <v>47.5</v>
      </c>
      <c r="S35" s="104">
        <v>685</v>
      </c>
      <c r="T35" s="103">
        <v>10.3</v>
      </c>
      <c r="U35" s="104">
        <v>32755</v>
      </c>
      <c r="V35" s="103">
        <v>6.4</v>
      </c>
      <c r="W35" s="104">
        <v>6400</v>
      </c>
      <c r="X35" s="155">
        <v>1.26</v>
      </c>
      <c r="Y35" s="158">
        <v>1.7</v>
      </c>
    </row>
    <row r="36" spans="1:25" ht="12" customHeight="1">
      <c r="A36" s="316" t="s">
        <v>480</v>
      </c>
      <c r="B36" s="318">
        <v>1982</v>
      </c>
      <c r="C36" s="166">
        <v>65925</v>
      </c>
      <c r="D36" s="103">
        <v>12.9</v>
      </c>
      <c r="E36" s="104">
        <v>3674</v>
      </c>
      <c r="F36" s="103">
        <v>5.6</v>
      </c>
      <c r="G36" s="104">
        <v>31794</v>
      </c>
      <c r="H36" s="103">
        <v>6.2</v>
      </c>
      <c r="I36" s="287">
        <v>34131</v>
      </c>
      <c r="J36" s="297">
        <v>6.7</v>
      </c>
      <c r="K36" s="104">
        <v>377</v>
      </c>
      <c r="L36" s="107">
        <v>5.7</v>
      </c>
      <c r="M36" s="100"/>
      <c r="N36" s="106" t="s">
        <v>480</v>
      </c>
      <c r="O36" s="102">
        <v>248</v>
      </c>
      <c r="P36" s="103">
        <v>3.8</v>
      </c>
      <c r="Q36" s="104">
        <v>3223</v>
      </c>
      <c r="R36" s="103">
        <v>46.6</v>
      </c>
      <c r="S36" s="104">
        <v>625</v>
      </c>
      <c r="T36" s="103">
        <v>9.5</v>
      </c>
      <c r="U36" s="104">
        <v>33606</v>
      </c>
      <c r="V36" s="103">
        <v>6.6</v>
      </c>
      <c r="W36" s="104">
        <v>6730</v>
      </c>
      <c r="X36" s="155">
        <v>1.31</v>
      </c>
      <c r="Y36" s="158">
        <v>1.75</v>
      </c>
    </row>
    <row r="37" spans="1:25" ht="12" customHeight="1">
      <c r="A37" s="316" t="s">
        <v>481</v>
      </c>
      <c r="B37" s="318">
        <v>1983</v>
      </c>
      <c r="C37" s="166">
        <v>65368</v>
      </c>
      <c r="D37" s="103">
        <v>12.7</v>
      </c>
      <c r="E37" s="104">
        <v>3624</v>
      </c>
      <c r="F37" s="103">
        <v>5.5</v>
      </c>
      <c r="G37" s="104">
        <v>33079</v>
      </c>
      <c r="H37" s="103">
        <v>6.4</v>
      </c>
      <c r="I37" s="287">
        <v>32289</v>
      </c>
      <c r="J37" s="297">
        <v>6.3</v>
      </c>
      <c r="K37" s="104">
        <v>406</v>
      </c>
      <c r="L37" s="107">
        <v>6.2</v>
      </c>
      <c r="M37" s="100"/>
      <c r="N37" s="106" t="s">
        <v>481</v>
      </c>
      <c r="O37" s="102">
        <v>263</v>
      </c>
      <c r="P37" s="103">
        <v>4</v>
      </c>
      <c r="Q37" s="104">
        <v>2861</v>
      </c>
      <c r="R37" s="103">
        <v>41.9</v>
      </c>
      <c r="S37" s="104">
        <v>604</v>
      </c>
      <c r="T37" s="103">
        <v>9.1999999999999993</v>
      </c>
      <c r="U37" s="104">
        <v>32888</v>
      </c>
      <c r="V37" s="103">
        <v>6.4</v>
      </c>
      <c r="W37" s="104">
        <v>7288</v>
      </c>
      <c r="X37" s="155">
        <v>1.41</v>
      </c>
      <c r="Y37" s="158">
        <v>1.78</v>
      </c>
    </row>
    <row r="38" spans="1:25" ht="12" customHeight="1">
      <c r="A38" s="316" t="s">
        <v>482</v>
      </c>
      <c r="B38" s="318">
        <v>1984</v>
      </c>
      <c r="C38" s="166">
        <v>64210</v>
      </c>
      <c r="D38" s="103">
        <v>12.4</v>
      </c>
      <c r="E38" s="104">
        <v>3716</v>
      </c>
      <c r="F38" s="103">
        <v>5.8</v>
      </c>
      <c r="G38" s="104">
        <v>33559</v>
      </c>
      <c r="H38" s="103">
        <v>6.5</v>
      </c>
      <c r="I38" s="287">
        <v>30651</v>
      </c>
      <c r="J38" s="297">
        <v>5.9</v>
      </c>
      <c r="K38" s="104">
        <v>390</v>
      </c>
      <c r="L38" s="107">
        <v>6.1</v>
      </c>
      <c r="M38" s="100"/>
      <c r="N38" s="106" t="s">
        <v>482</v>
      </c>
      <c r="O38" s="102">
        <v>249</v>
      </c>
      <c r="P38" s="103">
        <v>3.9</v>
      </c>
      <c r="Q38" s="104">
        <v>2873</v>
      </c>
      <c r="R38" s="103">
        <v>42.8</v>
      </c>
      <c r="S38" s="104">
        <v>577</v>
      </c>
      <c r="T38" s="103">
        <v>9</v>
      </c>
      <c r="U38" s="104">
        <v>31914</v>
      </c>
      <c r="V38" s="103">
        <v>6.2</v>
      </c>
      <c r="W38" s="104">
        <v>7368</v>
      </c>
      <c r="X38" s="155">
        <v>1.42</v>
      </c>
      <c r="Y38" s="158">
        <v>1.78</v>
      </c>
    </row>
    <row r="39" spans="1:25" ht="12" customHeight="1">
      <c r="A39" s="316" t="s">
        <v>483</v>
      </c>
      <c r="B39" s="318">
        <v>1985</v>
      </c>
      <c r="C39" s="166">
        <v>61332</v>
      </c>
      <c r="D39" s="103">
        <v>11.6</v>
      </c>
      <c r="E39" s="104">
        <v>3438</v>
      </c>
      <c r="F39" s="103">
        <v>5.6</v>
      </c>
      <c r="G39" s="104">
        <v>33952</v>
      </c>
      <c r="H39" s="103">
        <v>6.4</v>
      </c>
      <c r="I39" s="287">
        <v>27380</v>
      </c>
      <c r="J39" s="297">
        <v>5.2</v>
      </c>
      <c r="K39" s="104">
        <v>326</v>
      </c>
      <c r="L39" s="107">
        <v>5.3</v>
      </c>
      <c r="M39" s="100"/>
      <c r="N39" s="106" t="s">
        <v>483</v>
      </c>
      <c r="O39" s="102">
        <v>205</v>
      </c>
      <c r="P39" s="103">
        <v>3.3</v>
      </c>
      <c r="Q39" s="104">
        <v>2657</v>
      </c>
      <c r="R39" s="103">
        <v>41.5</v>
      </c>
      <c r="S39" s="104">
        <v>496</v>
      </c>
      <c r="T39" s="103">
        <v>8.1</v>
      </c>
      <c r="U39" s="104">
        <v>31544</v>
      </c>
      <c r="V39" s="103">
        <v>6</v>
      </c>
      <c r="W39" s="104">
        <v>6802</v>
      </c>
      <c r="X39" s="155">
        <v>1.29</v>
      </c>
      <c r="Y39" s="158">
        <v>1.75</v>
      </c>
    </row>
    <row r="40" spans="1:25" ht="12" customHeight="1">
      <c r="A40" s="316" t="s">
        <v>484</v>
      </c>
      <c r="B40" s="318">
        <v>1986</v>
      </c>
      <c r="C40" s="166">
        <v>59766</v>
      </c>
      <c r="D40" s="103">
        <v>11.4</v>
      </c>
      <c r="E40" s="104">
        <v>3410</v>
      </c>
      <c r="F40" s="103">
        <v>5.7</v>
      </c>
      <c r="G40" s="104">
        <v>34288</v>
      </c>
      <c r="H40" s="103">
        <v>6.6</v>
      </c>
      <c r="I40" s="287">
        <v>25478</v>
      </c>
      <c r="J40" s="297">
        <v>4.9000000000000004</v>
      </c>
      <c r="K40" s="104">
        <v>298</v>
      </c>
      <c r="L40" s="107">
        <v>5</v>
      </c>
      <c r="M40" s="100"/>
      <c r="N40" s="106" t="s">
        <v>484</v>
      </c>
      <c r="O40" s="102">
        <v>181</v>
      </c>
      <c r="P40" s="103">
        <v>3</v>
      </c>
      <c r="Q40" s="104">
        <v>2622</v>
      </c>
      <c r="R40" s="103">
        <v>42</v>
      </c>
      <c r="S40" s="104">
        <v>421</v>
      </c>
      <c r="T40" s="103">
        <v>7</v>
      </c>
      <c r="U40" s="104">
        <v>30576</v>
      </c>
      <c r="V40" s="103">
        <v>5.8</v>
      </c>
      <c r="W40" s="104">
        <v>7094</v>
      </c>
      <c r="X40" s="155">
        <v>1.36</v>
      </c>
      <c r="Y40" s="158">
        <v>1.69</v>
      </c>
    </row>
    <row r="41" spans="1:25" ht="12" customHeight="1">
      <c r="A41" s="316" t="s">
        <v>485</v>
      </c>
      <c r="B41" s="318">
        <v>1987</v>
      </c>
      <c r="C41" s="166">
        <v>57600</v>
      </c>
      <c r="D41" s="103">
        <v>11</v>
      </c>
      <c r="E41" s="104">
        <v>3202</v>
      </c>
      <c r="F41" s="103">
        <v>5.6</v>
      </c>
      <c r="G41" s="104">
        <v>33699</v>
      </c>
      <c r="H41" s="103">
        <v>6.4</v>
      </c>
      <c r="I41" s="287">
        <v>23901</v>
      </c>
      <c r="J41" s="297">
        <v>4.5999999999999996</v>
      </c>
      <c r="K41" s="104">
        <v>275</v>
      </c>
      <c r="L41" s="107">
        <v>4.8</v>
      </c>
      <c r="M41" s="100"/>
      <c r="N41" s="106" t="s">
        <v>485</v>
      </c>
      <c r="O41" s="102">
        <v>166</v>
      </c>
      <c r="P41" s="103">
        <v>2.9</v>
      </c>
      <c r="Q41" s="104">
        <v>2484</v>
      </c>
      <c r="R41" s="103">
        <v>41.3</v>
      </c>
      <c r="S41" s="104">
        <v>385</v>
      </c>
      <c r="T41" s="103">
        <v>6.7</v>
      </c>
      <c r="U41" s="104">
        <v>29437</v>
      </c>
      <c r="V41" s="103">
        <v>5.6</v>
      </c>
      <c r="W41" s="104">
        <v>6713</v>
      </c>
      <c r="X41" s="155">
        <v>1.28</v>
      </c>
      <c r="Y41" s="158">
        <v>1.63</v>
      </c>
    </row>
    <row r="42" spans="1:25" ht="12" customHeight="1">
      <c r="A42" s="316" t="s">
        <v>486</v>
      </c>
      <c r="B42" s="318">
        <v>1988</v>
      </c>
      <c r="C42" s="166">
        <v>56451</v>
      </c>
      <c r="D42" s="103">
        <v>10.7</v>
      </c>
      <c r="E42" s="104">
        <v>3292</v>
      </c>
      <c r="F42" s="103">
        <v>5.8</v>
      </c>
      <c r="G42" s="104">
        <v>35838</v>
      </c>
      <c r="H42" s="103">
        <v>6.8</v>
      </c>
      <c r="I42" s="287">
        <v>20613</v>
      </c>
      <c r="J42" s="297">
        <v>3.9</v>
      </c>
      <c r="K42" s="104">
        <v>277</v>
      </c>
      <c r="L42" s="107">
        <v>4.9000000000000004</v>
      </c>
      <c r="M42" s="100"/>
      <c r="N42" s="106" t="s">
        <v>486</v>
      </c>
      <c r="O42" s="102">
        <v>170</v>
      </c>
      <c r="P42" s="103">
        <v>3</v>
      </c>
      <c r="Q42" s="104">
        <v>2408</v>
      </c>
      <c r="R42" s="103">
        <v>40.9</v>
      </c>
      <c r="S42" s="104">
        <v>409</v>
      </c>
      <c r="T42" s="103">
        <v>7.2</v>
      </c>
      <c r="U42" s="104">
        <v>30449</v>
      </c>
      <c r="V42" s="103">
        <v>5.8</v>
      </c>
      <c r="W42" s="104">
        <v>6503</v>
      </c>
      <c r="X42" s="155">
        <v>1.23</v>
      </c>
      <c r="Y42" s="158">
        <v>1.6</v>
      </c>
    </row>
    <row r="43" spans="1:25" ht="12" customHeight="1">
      <c r="A43" s="316" t="s">
        <v>487</v>
      </c>
      <c r="B43" s="318">
        <v>1989</v>
      </c>
      <c r="C43" s="166">
        <v>53689</v>
      </c>
      <c r="D43" s="103">
        <v>10.1</v>
      </c>
      <c r="E43" s="104">
        <v>3283</v>
      </c>
      <c r="F43" s="103">
        <v>6.1</v>
      </c>
      <c r="G43" s="104">
        <v>36075</v>
      </c>
      <c r="H43" s="103">
        <v>6.8</v>
      </c>
      <c r="I43" s="287">
        <v>17614</v>
      </c>
      <c r="J43" s="297">
        <v>3.3</v>
      </c>
      <c r="K43" s="104">
        <v>257</v>
      </c>
      <c r="L43" s="107">
        <v>4.8</v>
      </c>
      <c r="M43" s="100"/>
      <c r="N43" s="106" t="s">
        <v>487</v>
      </c>
      <c r="O43" s="102">
        <v>145</v>
      </c>
      <c r="P43" s="103">
        <v>2.7</v>
      </c>
      <c r="Q43" s="104">
        <v>2190</v>
      </c>
      <c r="R43" s="103">
        <v>39.200000000000003</v>
      </c>
      <c r="S43" s="104">
        <v>330</v>
      </c>
      <c r="T43" s="103">
        <v>6.1</v>
      </c>
      <c r="U43" s="104">
        <v>30626</v>
      </c>
      <c r="V43" s="103">
        <v>5.8</v>
      </c>
      <c r="W43" s="104">
        <v>6795</v>
      </c>
      <c r="X43" s="155">
        <v>1.28</v>
      </c>
      <c r="Y43" s="158">
        <v>1.5</v>
      </c>
    </row>
    <row r="44" spans="1:25" ht="12" customHeight="1">
      <c r="A44" s="316" t="s">
        <v>488</v>
      </c>
      <c r="B44" s="318">
        <v>1990</v>
      </c>
      <c r="C44" s="166">
        <v>53916</v>
      </c>
      <c r="D44" s="103">
        <v>10.1</v>
      </c>
      <c r="E44" s="104">
        <v>3393</v>
      </c>
      <c r="F44" s="103">
        <v>6.3</v>
      </c>
      <c r="G44" s="104">
        <v>36787</v>
      </c>
      <c r="H44" s="103">
        <v>6.9</v>
      </c>
      <c r="I44" s="287">
        <v>17129</v>
      </c>
      <c r="J44" s="297">
        <v>3.2</v>
      </c>
      <c r="K44" s="104">
        <v>233</v>
      </c>
      <c r="L44" s="107">
        <v>4.3</v>
      </c>
      <c r="M44" s="100"/>
      <c r="N44" s="106" t="s">
        <v>488</v>
      </c>
      <c r="O44" s="102">
        <v>140</v>
      </c>
      <c r="P44" s="103">
        <v>2.6</v>
      </c>
      <c r="Q44" s="104">
        <v>2064</v>
      </c>
      <c r="R44" s="103">
        <v>36.9</v>
      </c>
      <c r="S44" s="104">
        <v>309</v>
      </c>
      <c r="T44" s="103">
        <v>5.7</v>
      </c>
      <c r="U44" s="104">
        <v>31470</v>
      </c>
      <c r="V44" s="103">
        <v>5.9</v>
      </c>
      <c r="W44" s="104">
        <v>6622</v>
      </c>
      <c r="X44" s="155">
        <v>1.24</v>
      </c>
      <c r="Y44" s="158">
        <v>1.53</v>
      </c>
    </row>
    <row r="45" spans="1:25" ht="12" customHeight="1">
      <c r="A45" s="316" t="s">
        <v>489</v>
      </c>
      <c r="B45" s="318">
        <v>1991</v>
      </c>
      <c r="C45" s="166">
        <v>53294</v>
      </c>
      <c r="D45" s="103">
        <v>9.9</v>
      </c>
      <c r="E45" s="104">
        <v>3339</v>
      </c>
      <c r="F45" s="103">
        <v>6.3</v>
      </c>
      <c r="G45" s="104">
        <v>37767</v>
      </c>
      <c r="H45" s="103">
        <v>7</v>
      </c>
      <c r="I45" s="287">
        <v>15527</v>
      </c>
      <c r="J45" s="297">
        <v>2.9</v>
      </c>
      <c r="K45" s="104">
        <v>224</v>
      </c>
      <c r="L45" s="107">
        <v>4.2</v>
      </c>
      <c r="M45" s="100"/>
      <c r="N45" s="106" t="s">
        <v>489</v>
      </c>
      <c r="O45" s="102">
        <v>124</v>
      </c>
      <c r="P45" s="103">
        <v>2.2999999999999998</v>
      </c>
      <c r="Q45" s="104">
        <v>2005</v>
      </c>
      <c r="R45" s="103">
        <v>36.299999999999997</v>
      </c>
      <c r="S45" s="104">
        <v>278</v>
      </c>
      <c r="T45" s="103">
        <v>5.2</v>
      </c>
      <c r="U45" s="104">
        <v>32249</v>
      </c>
      <c r="V45" s="103">
        <v>6</v>
      </c>
      <c r="W45" s="104">
        <v>7251</v>
      </c>
      <c r="X45" s="155">
        <v>1.35</v>
      </c>
      <c r="Y45" s="158">
        <v>1.47</v>
      </c>
    </row>
    <row r="46" spans="1:25" ht="12" customHeight="1">
      <c r="A46" s="316" t="s">
        <v>490</v>
      </c>
      <c r="B46" s="318">
        <v>1992</v>
      </c>
      <c r="C46" s="166">
        <v>53053</v>
      </c>
      <c r="D46" s="103">
        <v>9.8000000000000007</v>
      </c>
      <c r="E46" s="104">
        <v>3443</v>
      </c>
      <c r="F46" s="103">
        <v>6.5</v>
      </c>
      <c r="G46" s="104">
        <v>38502</v>
      </c>
      <c r="H46" s="103">
        <v>7.1</v>
      </c>
      <c r="I46" s="287">
        <v>14551</v>
      </c>
      <c r="J46" s="297">
        <v>2.7</v>
      </c>
      <c r="K46" s="104">
        <v>219</v>
      </c>
      <c r="L46" s="107">
        <v>4.0999999999999996</v>
      </c>
      <c r="M46" s="100"/>
      <c r="N46" s="106" t="s">
        <v>490</v>
      </c>
      <c r="O46" s="102">
        <v>121</v>
      </c>
      <c r="P46" s="103">
        <v>2.2999999999999998</v>
      </c>
      <c r="Q46" s="104">
        <v>1946</v>
      </c>
      <c r="R46" s="103">
        <v>35.4</v>
      </c>
      <c r="S46" s="104">
        <v>265</v>
      </c>
      <c r="T46" s="103">
        <v>5</v>
      </c>
      <c r="U46" s="104">
        <v>33005</v>
      </c>
      <c r="V46" s="103">
        <v>6.1</v>
      </c>
      <c r="W46" s="104">
        <v>7867</v>
      </c>
      <c r="X46" s="155">
        <v>1.46</v>
      </c>
      <c r="Y46" s="158">
        <v>1.43</v>
      </c>
    </row>
    <row r="47" spans="1:25" ht="12" customHeight="1">
      <c r="A47" s="316" t="s">
        <v>491</v>
      </c>
      <c r="B47" s="318">
        <v>1993</v>
      </c>
      <c r="C47" s="166">
        <v>51942</v>
      </c>
      <c r="D47" s="103">
        <v>9.6</v>
      </c>
      <c r="E47" s="104">
        <v>3523</v>
      </c>
      <c r="F47" s="103">
        <v>6.8</v>
      </c>
      <c r="G47" s="104">
        <v>39675</v>
      </c>
      <c r="H47" s="103">
        <v>7.3</v>
      </c>
      <c r="I47" s="287">
        <v>12267</v>
      </c>
      <c r="J47" s="297">
        <v>2.2999999999999998</v>
      </c>
      <c r="K47" s="104">
        <v>223</v>
      </c>
      <c r="L47" s="107">
        <v>4.3</v>
      </c>
      <c r="M47" s="100"/>
      <c r="N47" s="106" t="s">
        <v>491</v>
      </c>
      <c r="O47" s="102">
        <v>116</v>
      </c>
      <c r="P47" s="103">
        <v>2.2000000000000002</v>
      </c>
      <c r="Q47" s="104">
        <v>1781</v>
      </c>
      <c r="R47" s="103">
        <v>33.200000000000003</v>
      </c>
      <c r="S47" s="104">
        <v>267</v>
      </c>
      <c r="T47" s="103">
        <v>5.0999999999999996</v>
      </c>
      <c r="U47" s="104">
        <v>35350</v>
      </c>
      <c r="V47" s="103">
        <v>6.5</v>
      </c>
      <c r="W47" s="104">
        <v>8157</v>
      </c>
      <c r="X47" s="155">
        <v>1.51</v>
      </c>
      <c r="Y47" s="158">
        <v>1.37</v>
      </c>
    </row>
    <row r="48" spans="1:25" ht="12" customHeight="1">
      <c r="A48" s="316" t="s">
        <v>492</v>
      </c>
      <c r="B48" s="318">
        <v>1994</v>
      </c>
      <c r="C48" s="166">
        <v>54940</v>
      </c>
      <c r="D48" s="103">
        <v>10.1</v>
      </c>
      <c r="E48" s="104">
        <v>3875</v>
      </c>
      <c r="F48" s="103">
        <v>7.1</v>
      </c>
      <c r="G48" s="104">
        <v>39484</v>
      </c>
      <c r="H48" s="103">
        <v>7.3</v>
      </c>
      <c r="I48" s="287">
        <v>15456</v>
      </c>
      <c r="J48" s="297">
        <v>2.8</v>
      </c>
      <c r="K48" s="104">
        <v>224</v>
      </c>
      <c r="L48" s="107">
        <v>4.0999999999999996</v>
      </c>
      <c r="M48" s="100"/>
      <c r="N48" s="106" t="s">
        <v>492</v>
      </c>
      <c r="O48" s="102">
        <v>132</v>
      </c>
      <c r="P48" s="103">
        <v>2.4</v>
      </c>
      <c r="Q48" s="104">
        <v>1678</v>
      </c>
      <c r="R48" s="103">
        <v>29.6</v>
      </c>
      <c r="S48" s="104">
        <v>259</v>
      </c>
      <c r="T48" s="103">
        <v>4.7</v>
      </c>
      <c r="U48" s="104">
        <v>35051</v>
      </c>
      <c r="V48" s="103">
        <v>6.4</v>
      </c>
      <c r="W48" s="104">
        <v>8606</v>
      </c>
      <c r="X48" s="155">
        <v>1.58</v>
      </c>
      <c r="Y48" s="158">
        <v>1.43</v>
      </c>
    </row>
    <row r="49" spans="1:25" ht="12" customHeight="1">
      <c r="A49" s="316" t="s">
        <v>493</v>
      </c>
      <c r="B49" s="318">
        <v>1995</v>
      </c>
      <c r="C49" s="166">
        <v>51947</v>
      </c>
      <c r="D49" s="103">
        <v>9.8000000000000007</v>
      </c>
      <c r="E49" s="104">
        <v>3747</v>
      </c>
      <c r="F49" s="103">
        <v>7.2</v>
      </c>
      <c r="G49" s="104">
        <v>47044</v>
      </c>
      <c r="H49" s="103">
        <v>8.8000000000000007</v>
      </c>
      <c r="I49" s="287">
        <v>4903</v>
      </c>
      <c r="J49" s="297">
        <v>0.9</v>
      </c>
      <c r="K49" s="104">
        <v>226</v>
      </c>
      <c r="L49" s="107">
        <v>4.4000000000000004</v>
      </c>
      <c r="M49" s="100"/>
      <c r="N49" s="106" t="s">
        <v>493</v>
      </c>
      <c r="O49" s="102">
        <v>114</v>
      </c>
      <c r="P49" s="103">
        <v>2.2000000000000002</v>
      </c>
      <c r="Q49" s="104">
        <v>1439</v>
      </c>
      <c r="R49" s="103">
        <v>27</v>
      </c>
      <c r="S49" s="104">
        <v>308</v>
      </c>
      <c r="T49" s="103">
        <v>5.9</v>
      </c>
      <c r="U49" s="104">
        <v>33492</v>
      </c>
      <c r="V49" s="103">
        <v>6.3</v>
      </c>
      <c r="W49" s="104">
        <v>7715</v>
      </c>
      <c r="X49" s="155">
        <v>1.45</v>
      </c>
      <c r="Y49" s="158">
        <v>1.41</v>
      </c>
    </row>
    <row r="50" spans="1:25" ht="12" customHeight="1">
      <c r="A50" s="316" t="s">
        <v>494</v>
      </c>
      <c r="B50" s="318">
        <v>1996</v>
      </c>
      <c r="C50" s="166">
        <v>53131</v>
      </c>
      <c r="D50" s="103">
        <v>10</v>
      </c>
      <c r="E50" s="104">
        <v>3872</v>
      </c>
      <c r="F50" s="103">
        <v>7.3</v>
      </c>
      <c r="G50" s="104">
        <v>39112</v>
      </c>
      <c r="H50" s="103">
        <v>7.3</v>
      </c>
      <c r="I50" s="287">
        <v>14019</v>
      </c>
      <c r="J50" s="297">
        <v>2.6</v>
      </c>
      <c r="K50" s="104">
        <v>210</v>
      </c>
      <c r="L50" s="107">
        <v>4</v>
      </c>
      <c r="M50" s="100"/>
      <c r="N50" s="106" t="s">
        <v>494</v>
      </c>
      <c r="O50" s="102">
        <v>114</v>
      </c>
      <c r="P50" s="103">
        <v>2.1</v>
      </c>
      <c r="Q50" s="104">
        <v>1563</v>
      </c>
      <c r="R50" s="103">
        <v>28.6</v>
      </c>
      <c r="S50" s="104">
        <v>324</v>
      </c>
      <c r="T50" s="103">
        <v>6.1</v>
      </c>
      <c r="U50" s="104">
        <v>35427</v>
      </c>
      <c r="V50" s="103">
        <v>6.6</v>
      </c>
      <c r="W50" s="104">
        <v>8533</v>
      </c>
      <c r="X50" s="155">
        <v>1.6</v>
      </c>
      <c r="Y50" s="158">
        <v>1.39</v>
      </c>
    </row>
    <row r="51" spans="1:25" ht="12" customHeight="1">
      <c r="A51" s="316" t="s">
        <v>495</v>
      </c>
      <c r="B51" s="318">
        <v>1997</v>
      </c>
      <c r="C51" s="166">
        <v>53356</v>
      </c>
      <c r="D51" s="103">
        <v>10</v>
      </c>
      <c r="E51" s="104">
        <v>4107</v>
      </c>
      <c r="F51" s="103">
        <v>7.7</v>
      </c>
      <c r="G51" s="104">
        <v>39797</v>
      </c>
      <c r="H51" s="103">
        <v>7.4</v>
      </c>
      <c r="I51" s="287">
        <v>13559</v>
      </c>
      <c r="J51" s="297">
        <v>2.5</v>
      </c>
      <c r="K51" s="104">
        <v>189</v>
      </c>
      <c r="L51" s="107">
        <v>3.5</v>
      </c>
      <c r="M51" s="100"/>
      <c r="N51" s="106" t="s">
        <v>495</v>
      </c>
      <c r="O51" s="102">
        <v>102</v>
      </c>
      <c r="P51" s="103">
        <v>1.9</v>
      </c>
      <c r="Q51" s="104">
        <v>1521</v>
      </c>
      <c r="R51" s="103">
        <v>27.7</v>
      </c>
      <c r="S51" s="104">
        <v>327</v>
      </c>
      <c r="T51" s="103">
        <v>6.1</v>
      </c>
      <c r="U51" s="104">
        <v>34991</v>
      </c>
      <c r="V51" s="103">
        <v>6.5</v>
      </c>
      <c r="W51" s="104">
        <v>9413</v>
      </c>
      <c r="X51" s="155">
        <v>1.76</v>
      </c>
      <c r="Y51" s="158">
        <v>1.37</v>
      </c>
    </row>
    <row r="52" spans="1:25" ht="12" customHeight="1">
      <c r="A52" s="317">
        <v>10</v>
      </c>
      <c r="B52" s="318">
        <v>1998</v>
      </c>
      <c r="C52" s="166">
        <v>54421</v>
      </c>
      <c r="D52" s="103">
        <v>10.1</v>
      </c>
      <c r="E52" s="104">
        <v>4380</v>
      </c>
      <c r="F52" s="103">
        <v>8</v>
      </c>
      <c r="G52" s="104">
        <v>40931</v>
      </c>
      <c r="H52" s="103">
        <v>7.6</v>
      </c>
      <c r="I52" s="287">
        <v>13490</v>
      </c>
      <c r="J52" s="297">
        <v>2.5</v>
      </c>
      <c r="K52" s="104">
        <v>195</v>
      </c>
      <c r="L52" s="107">
        <v>3.6</v>
      </c>
      <c r="M52" s="100"/>
      <c r="N52" s="101">
        <v>10</v>
      </c>
      <c r="O52" s="102">
        <v>104</v>
      </c>
      <c r="P52" s="103">
        <v>1.9</v>
      </c>
      <c r="Q52" s="104">
        <v>1510</v>
      </c>
      <c r="R52" s="103">
        <v>27</v>
      </c>
      <c r="S52" s="104">
        <v>272</v>
      </c>
      <c r="T52" s="103">
        <v>5</v>
      </c>
      <c r="U52" s="104">
        <v>35727</v>
      </c>
      <c r="V52" s="103">
        <v>6.6</v>
      </c>
      <c r="W52" s="104">
        <v>10404</v>
      </c>
      <c r="X52" s="155">
        <v>1.93</v>
      </c>
      <c r="Y52" s="158">
        <v>1.38</v>
      </c>
    </row>
    <row r="53" spans="1:25" ht="12" customHeight="1">
      <c r="A53" s="317">
        <v>11</v>
      </c>
      <c r="B53" s="318">
        <v>1999</v>
      </c>
      <c r="C53" s="166">
        <v>53765</v>
      </c>
      <c r="D53" s="103">
        <v>9.943591640466062</v>
      </c>
      <c r="E53" s="104">
        <v>4437</v>
      </c>
      <c r="F53" s="103">
        <v>8.25258067516042</v>
      </c>
      <c r="G53" s="104">
        <v>41965</v>
      </c>
      <c r="H53" s="103">
        <v>7.7608655446643233</v>
      </c>
      <c r="I53" s="287">
        <v>11800</v>
      </c>
      <c r="J53" s="297">
        <v>2.1827260958017383</v>
      </c>
      <c r="K53" s="104">
        <v>173</v>
      </c>
      <c r="L53" s="105">
        <v>3.2</v>
      </c>
      <c r="M53" s="100"/>
      <c r="N53" s="101">
        <v>11</v>
      </c>
      <c r="O53" s="102">
        <v>85</v>
      </c>
      <c r="P53" s="103">
        <v>1.5809541523295825</v>
      </c>
      <c r="Q53" s="104">
        <v>1582</v>
      </c>
      <c r="R53" s="103">
        <v>28.583301714636747</v>
      </c>
      <c r="S53" s="104">
        <v>277</v>
      </c>
      <c r="T53" s="103">
        <v>5.1314351345843905</v>
      </c>
      <c r="U53" s="104">
        <v>34174</v>
      </c>
      <c r="V53" s="103">
        <v>6.3203255039763269</v>
      </c>
      <c r="W53" s="104">
        <v>11065</v>
      </c>
      <c r="X53" s="155">
        <v>2.0464213057148144</v>
      </c>
      <c r="Y53" s="158">
        <v>1.35</v>
      </c>
    </row>
    <row r="54" spans="1:25" ht="12" customHeight="1">
      <c r="A54" s="317">
        <v>12</v>
      </c>
      <c r="B54" s="318">
        <v>2000</v>
      </c>
      <c r="C54" s="166">
        <v>54455</v>
      </c>
      <c r="D54" s="103">
        <v>9.959483529770452</v>
      </c>
      <c r="E54" s="104">
        <v>4616</v>
      </c>
      <c r="F54" s="103">
        <v>8.4767239004682757</v>
      </c>
      <c r="G54" s="104">
        <v>41724</v>
      </c>
      <c r="H54" s="103">
        <v>7.6310621760378723</v>
      </c>
      <c r="I54" s="287">
        <v>12731</v>
      </c>
      <c r="J54" s="297">
        <v>2.3284213537325793</v>
      </c>
      <c r="K54" s="104">
        <v>189</v>
      </c>
      <c r="L54" s="105">
        <v>3.5</v>
      </c>
      <c r="M54" s="100"/>
      <c r="N54" s="101">
        <v>12</v>
      </c>
      <c r="O54" s="102">
        <v>112</v>
      </c>
      <c r="P54" s="103">
        <v>2.0567441006335505</v>
      </c>
      <c r="Q54" s="104">
        <v>1578</v>
      </c>
      <c r="R54" s="103">
        <v>28.161975978441276</v>
      </c>
      <c r="S54" s="104">
        <v>288</v>
      </c>
      <c r="T54" s="103">
        <v>5.2682605593868335</v>
      </c>
      <c r="U54" s="104">
        <v>34587</v>
      </c>
      <c r="V54" s="103">
        <v>6.3</v>
      </c>
      <c r="W54" s="104">
        <v>11905</v>
      </c>
      <c r="X54" s="155">
        <v>2.1800000000000002</v>
      </c>
      <c r="Y54" s="158">
        <v>1.38</v>
      </c>
    </row>
    <row r="55" spans="1:25" ht="12" customHeight="1">
      <c r="A55" s="317">
        <v>13</v>
      </c>
      <c r="B55" s="318">
        <v>2001</v>
      </c>
      <c r="C55" s="166">
        <v>52585</v>
      </c>
      <c r="D55" s="103">
        <v>9.580069229367826</v>
      </c>
      <c r="E55" s="104">
        <v>4720</v>
      </c>
      <c r="F55" s="103">
        <v>8.9759437101835129</v>
      </c>
      <c r="G55" s="104">
        <v>42123</v>
      </c>
      <c r="H55" s="103">
        <v>7.674075423574422</v>
      </c>
      <c r="I55" s="287">
        <v>10462</v>
      </c>
      <c r="J55" s="297">
        <v>1.9059938057934049</v>
      </c>
      <c r="K55" s="104">
        <v>172</v>
      </c>
      <c r="L55" s="108">
        <v>3.3</v>
      </c>
      <c r="M55" s="100"/>
      <c r="N55" s="101">
        <v>13</v>
      </c>
      <c r="O55" s="102">
        <v>93</v>
      </c>
      <c r="P55" s="103">
        <v>1.7685651801844633</v>
      </c>
      <c r="Q55" s="104">
        <v>1545</v>
      </c>
      <c r="R55" s="103">
        <v>28.542397930907075</v>
      </c>
      <c r="S55" s="104">
        <v>307</v>
      </c>
      <c r="T55" s="103">
        <v>5.8118622569713949</v>
      </c>
      <c r="U55" s="104">
        <v>35124</v>
      </c>
      <c r="V55" s="103">
        <v>6.4</v>
      </c>
      <c r="W55" s="104">
        <v>12935</v>
      </c>
      <c r="X55" s="155">
        <v>2.36</v>
      </c>
      <c r="Y55" s="158">
        <v>1.29</v>
      </c>
    </row>
    <row r="56" spans="1:25" ht="12" customHeight="1">
      <c r="A56" s="317">
        <v>14</v>
      </c>
      <c r="B56" s="318">
        <v>2002</v>
      </c>
      <c r="C56" s="166">
        <v>52314</v>
      </c>
      <c r="D56" s="103">
        <v>9.5185589519650655</v>
      </c>
      <c r="E56" s="104">
        <v>4637</v>
      </c>
      <c r="F56" s="103">
        <v>8.8637840730970687</v>
      </c>
      <c r="G56" s="104">
        <v>42031</v>
      </c>
      <c r="H56" s="103">
        <v>7.647561863173217</v>
      </c>
      <c r="I56" s="287">
        <v>10283</v>
      </c>
      <c r="J56" s="297">
        <v>1.8709970887918486</v>
      </c>
      <c r="K56" s="104">
        <v>134</v>
      </c>
      <c r="L56" s="105">
        <v>2.6</v>
      </c>
      <c r="M56" s="100"/>
      <c r="N56" s="101">
        <v>14</v>
      </c>
      <c r="O56" s="102">
        <v>76</v>
      </c>
      <c r="P56" s="103">
        <v>1.4527659899835608</v>
      </c>
      <c r="Q56" s="104">
        <v>1528</v>
      </c>
      <c r="R56" s="103">
        <v>28.379332119906394</v>
      </c>
      <c r="S56" s="104">
        <v>242</v>
      </c>
      <c r="T56" s="103">
        <v>4.6049627036078551</v>
      </c>
      <c r="U56" s="104">
        <v>32469</v>
      </c>
      <c r="V56" s="103">
        <v>5.9</v>
      </c>
      <c r="W56" s="104">
        <v>12884</v>
      </c>
      <c r="X56" s="155">
        <v>2.34</v>
      </c>
      <c r="Y56" s="158">
        <v>1.29</v>
      </c>
    </row>
    <row r="57" spans="1:25" ht="12" customHeight="1">
      <c r="A57" s="317">
        <v>15</v>
      </c>
      <c r="B57" s="318">
        <v>2003</v>
      </c>
      <c r="C57" s="166">
        <v>50520</v>
      </c>
      <c r="D57" s="103">
        <v>9.1787790697674421</v>
      </c>
      <c r="E57" s="104">
        <v>4577</v>
      </c>
      <c r="F57" s="103">
        <v>9.0597783056215366</v>
      </c>
      <c r="G57" s="104">
        <v>43850</v>
      </c>
      <c r="H57" s="103">
        <v>7.9669331395348841</v>
      </c>
      <c r="I57" s="287">
        <v>6670</v>
      </c>
      <c r="J57" s="297">
        <v>1.2118459302325582</v>
      </c>
      <c r="K57" s="104">
        <v>144</v>
      </c>
      <c r="L57" s="105">
        <v>2.9</v>
      </c>
      <c r="M57" s="100"/>
      <c r="N57" s="101">
        <v>15</v>
      </c>
      <c r="O57" s="102">
        <v>85</v>
      </c>
      <c r="P57" s="103">
        <v>1.6825019794140934</v>
      </c>
      <c r="Q57" s="104">
        <v>1453</v>
      </c>
      <c r="R57" s="103">
        <v>27.956823735401073</v>
      </c>
      <c r="S57" s="104">
        <v>285</v>
      </c>
      <c r="T57" s="103">
        <v>5.6163168785101982</v>
      </c>
      <c r="U57" s="104">
        <v>31316</v>
      </c>
      <c r="V57" s="103">
        <v>5.7</v>
      </c>
      <c r="W57" s="104">
        <v>12215</v>
      </c>
      <c r="X57" s="155">
        <v>2.2200000000000002</v>
      </c>
      <c r="Y57" s="161">
        <v>1.25</v>
      </c>
    </row>
    <row r="58" spans="1:25" ht="12" customHeight="1">
      <c r="A58" s="317">
        <v>16</v>
      </c>
      <c r="B58" s="318">
        <v>2004</v>
      </c>
      <c r="C58" s="166">
        <v>49789</v>
      </c>
      <c r="D58" s="103">
        <v>9.0393972403776317</v>
      </c>
      <c r="E58" s="104">
        <v>4794</v>
      </c>
      <c r="F58" s="103">
        <v>9.6286328305448983</v>
      </c>
      <c r="G58" s="104">
        <v>44494</v>
      </c>
      <c r="H58" s="103">
        <v>8.0780682643427735</v>
      </c>
      <c r="I58" s="287">
        <v>5295</v>
      </c>
      <c r="J58" s="298">
        <v>0.96132897603485845</v>
      </c>
      <c r="K58" s="110">
        <v>130</v>
      </c>
      <c r="L58" s="105">
        <v>2.6</v>
      </c>
      <c r="M58" s="100"/>
      <c r="N58" s="101">
        <v>16</v>
      </c>
      <c r="O58" s="116">
        <v>72</v>
      </c>
      <c r="P58" s="162">
        <v>1.4461025527727007</v>
      </c>
      <c r="Q58" s="123">
        <v>1358</v>
      </c>
      <c r="R58" s="162">
        <v>26.550921852699084</v>
      </c>
      <c r="S58" s="123">
        <v>214</v>
      </c>
      <c r="T58" s="122">
        <v>4.3</v>
      </c>
      <c r="U58" s="123">
        <v>30241</v>
      </c>
      <c r="V58" s="122">
        <v>5.5</v>
      </c>
      <c r="W58" s="123">
        <v>11669</v>
      </c>
      <c r="X58" s="163">
        <v>2.12</v>
      </c>
      <c r="Y58" s="164">
        <v>1.24</v>
      </c>
    </row>
    <row r="59" spans="1:25" ht="12" customHeight="1">
      <c r="A59" s="319">
        <v>17</v>
      </c>
      <c r="B59" s="318">
        <v>2005</v>
      </c>
      <c r="C59" s="112">
        <v>47273</v>
      </c>
      <c r="D59" s="109">
        <v>8.5883170691916089</v>
      </c>
      <c r="E59" s="110">
        <v>4679</v>
      </c>
      <c r="F59" s="109">
        <v>9.8978275125335813</v>
      </c>
      <c r="G59" s="110">
        <v>46657</v>
      </c>
      <c r="H59" s="109">
        <v>8.4764053370269057</v>
      </c>
      <c r="I59" s="288">
        <v>616</v>
      </c>
      <c r="J59" s="298">
        <v>0.11191173216470354</v>
      </c>
      <c r="K59" s="113">
        <v>132</v>
      </c>
      <c r="L59" s="114">
        <v>2.8</v>
      </c>
      <c r="M59" s="100"/>
      <c r="N59" s="111">
        <v>17</v>
      </c>
      <c r="O59" s="102">
        <v>64</v>
      </c>
      <c r="P59" s="165">
        <v>1.3538383432403274</v>
      </c>
      <c r="Q59" s="166">
        <v>1296</v>
      </c>
      <c r="R59" s="165">
        <v>26.683687125532749</v>
      </c>
      <c r="S59" s="166">
        <v>228</v>
      </c>
      <c r="T59" s="109">
        <v>4.8</v>
      </c>
      <c r="U59" s="166">
        <v>30236</v>
      </c>
      <c r="V59" s="109">
        <v>5.5</v>
      </c>
      <c r="W59" s="166">
        <v>11369</v>
      </c>
      <c r="X59" s="167">
        <v>2.0699999999999998</v>
      </c>
      <c r="Y59" s="168">
        <v>1.25</v>
      </c>
    </row>
    <row r="60" spans="1:25" ht="12" customHeight="1">
      <c r="A60" s="307">
        <v>18</v>
      </c>
      <c r="B60" s="318">
        <v>2006</v>
      </c>
      <c r="C60" s="308">
        <v>48771</v>
      </c>
      <c r="D60" s="117">
        <v>8.8577915001816212</v>
      </c>
      <c r="E60" s="118">
        <v>4756</v>
      </c>
      <c r="F60" s="117">
        <v>9.7516967050091239</v>
      </c>
      <c r="G60" s="118">
        <v>46476</v>
      </c>
      <c r="H60" s="117">
        <v>8.4409734834725754</v>
      </c>
      <c r="I60" s="289">
        <v>2295</v>
      </c>
      <c r="J60" s="299">
        <v>0.41681801670904467</v>
      </c>
      <c r="K60" s="119">
        <v>118</v>
      </c>
      <c r="L60" s="120">
        <v>2.4</v>
      </c>
      <c r="M60" s="100"/>
      <c r="N60" s="115">
        <v>18</v>
      </c>
      <c r="O60" s="102">
        <v>62</v>
      </c>
      <c r="P60" s="109">
        <v>1.2712472575916016</v>
      </c>
      <c r="Q60" s="110">
        <v>1247</v>
      </c>
      <c r="R60" s="109">
        <v>24.931024831060817</v>
      </c>
      <c r="S60" s="110">
        <v>192</v>
      </c>
      <c r="T60" s="109">
        <v>3.9</v>
      </c>
      <c r="U60" s="110">
        <v>31044</v>
      </c>
      <c r="V60" s="109">
        <v>5.6</v>
      </c>
      <c r="W60" s="110">
        <v>10914</v>
      </c>
      <c r="X60" s="167">
        <v>1.98</v>
      </c>
      <c r="Y60" s="168">
        <v>1.28</v>
      </c>
    </row>
    <row r="61" spans="1:25" ht="12" customHeight="1">
      <c r="A61" s="319">
        <v>19</v>
      </c>
      <c r="B61" s="318">
        <v>2007</v>
      </c>
      <c r="C61" s="308">
        <v>48685</v>
      </c>
      <c r="D61" s="122">
        <v>8.8437783832879209</v>
      </c>
      <c r="E61" s="118">
        <v>4883</v>
      </c>
      <c r="F61" s="117">
        <v>10.029783300811339</v>
      </c>
      <c r="G61" s="123">
        <v>47877</v>
      </c>
      <c r="H61" s="122">
        <v>8.6970027247956398</v>
      </c>
      <c r="I61" s="290">
        <v>808</v>
      </c>
      <c r="J61" s="300">
        <v>0.14677565849227975</v>
      </c>
      <c r="K61" s="124">
        <v>105</v>
      </c>
      <c r="L61" s="120">
        <v>2.2000000000000002</v>
      </c>
      <c r="M61" s="100"/>
      <c r="N61" s="121">
        <v>19</v>
      </c>
      <c r="O61" s="102">
        <v>54</v>
      </c>
      <c r="P61" s="109">
        <v>1.1072153533862337</v>
      </c>
      <c r="Q61" s="110">
        <v>1286</v>
      </c>
      <c r="R61" s="109">
        <v>25.734926257229194</v>
      </c>
      <c r="S61" s="110">
        <v>222</v>
      </c>
      <c r="T61" s="109">
        <v>4.5</v>
      </c>
      <c r="U61" s="110">
        <v>30433</v>
      </c>
      <c r="V61" s="109">
        <v>5.5</v>
      </c>
      <c r="W61" s="110">
        <v>10821</v>
      </c>
      <c r="X61" s="167">
        <v>1.97</v>
      </c>
      <c r="Y61" s="168">
        <v>1.3</v>
      </c>
    </row>
    <row r="62" spans="1:25" s="129" customFormat="1" ht="12" customHeight="1">
      <c r="A62" s="320">
        <v>20</v>
      </c>
      <c r="B62" s="318">
        <v>2008</v>
      </c>
      <c r="C62" s="309">
        <v>48833</v>
      </c>
      <c r="D62" s="127">
        <v>8.8722747093023262</v>
      </c>
      <c r="E62" s="128">
        <v>4712</v>
      </c>
      <c r="F62" s="127">
        <v>9.6999999999999993</v>
      </c>
      <c r="G62" s="128">
        <v>49074</v>
      </c>
      <c r="H62" s="127">
        <v>8.9160610465116275</v>
      </c>
      <c r="I62" s="291">
        <v>-241</v>
      </c>
      <c r="J62" s="301">
        <v>-4.3786337209302327E-2</v>
      </c>
      <c r="K62" s="128">
        <v>115</v>
      </c>
      <c r="L62" s="120">
        <v>2.4</v>
      </c>
      <c r="N62" s="125">
        <v>20</v>
      </c>
      <c r="O62" s="126">
        <v>51</v>
      </c>
      <c r="P62" s="127">
        <v>1.0475505802608607</v>
      </c>
      <c r="Q62" s="128">
        <v>1143</v>
      </c>
      <c r="R62" s="127">
        <v>22.870978069473349</v>
      </c>
      <c r="S62" s="128">
        <v>176</v>
      </c>
      <c r="T62" s="127">
        <v>3.6</v>
      </c>
      <c r="U62" s="128">
        <v>30486</v>
      </c>
      <c r="V62" s="127">
        <v>5.5</v>
      </c>
      <c r="W62" s="128">
        <v>10658</v>
      </c>
      <c r="X62" s="169">
        <v>1.94</v>
      </c>
      <c r="Y62" s="170">
        <v>1.34</v>
      </c>
    </row>
    <row r="63" spans="1:25" s="129" customFormat="1" ht="12" customHeight="1">
      <c r="A63" s="320">
        <v>21</v>
      </c>
      <c r="B63" s="318">
        <v>2009</v>
      </c>
      <c r="C63" s="309">
        <v>47592</v>
      </c>
      <c r="D63" s="127">
        <v>8.648373614392149</v>
      </c>
      <c r="E63" s="128">
        <v>4569</v>
      </c>
      <c r="F63" s="127">
        <v>9.6</v>
      </c>
      <c r="G63" s="128">
        <v>48864</v>
      </c>
      <c r="H63" s="127">
        <v>8.8795202616754505</v>
      </c>
      <c r="I63" s="291">
        <v>-1272</v>
      </c>
      <c r="J63" s="301">
        <v>-0.23114664728330001</v>
      </c>
      <c r="K63" s="128">
        <v>97</v>
      </c>
      <c r="L63" s="107">
        <v>2</v>
      </c>
      <c r="N63" s="125">
        <v>21</v>
      </c>
      <c r="O63" s="131">
        <v>48</v>
      </c>
      <c r="P63" s="132">
        <v>0.9829418630843898</v>
      </c>
      <c r="Q63" s="133">
        <v>1133</v>
      </c>
      <c r="R63" s="132">
        <v>23.252950230887635</v>
      </c>
      <c r="S63" s="133">
        <v>189</v>
      </c>
      <c r="T63" s="132">
        <v>4</v>
      </c>
      <c r="U63" s="133">
        <v>29980</v>
      </c>
      <c r="V63" s="132">
        <v>5.4</v>
      </c>
      <c r="W63" s="133">
        <v>10808</v>
      </c>
      <c r="X63" s="171">
        <v>1.96</v>
      </c>
      <c r="Y63" s="172">
        <v>1.33</v>
      </c>
    </row>
    <row r="64" spans="1:25" s="129" customFormat="1" ht="12" customHeight="1">
      <c r="A64" s="321">
        <v>22</v>
      </c>
      <c r="B64" s="318">
        <v>2010</v>
      </c>
      <c r="C64" s="310">
        <v>47834</v>
      </c>
      <c r="D64" s="132">
        <v>8.686035954240058</v>
      </c>
      <c r="E64" s="133">
        <v>4568</v>
      </c>
      <c r="F64" s="132">
        <v>9.5496926872099355</v>
      </c>
      <c r="G64" s="133">
        <v>51568</v>
      </c>
      <c r="H64" s="132">
        <v>9.3640820773560929</v>
      </c>
      <c r="I64" s="292">
        <v>-3734</v>
      </c>
      <c r="J64" s="302">
        <v>-0.67804612311603418</v>
      </c>
      <c r="K64" s="133">
        <v>105</v>
      </c>
      <c r="L64" s="134">
        <v>2.2000000000000002</v>
      </c>
      <c r="N64" s="130">
        <v>22</v>
      </c>
      <c r="O64" s="131">
        <v>39</v>
      </c>
      <c r="P64" s="132">
        <v>0.8</v>
      </c>
      <c r="Q64" s="133">
        <v>1070</v>
      </c>
      <c r="R64" s="132">
        <v>21.9</v>
      </c>
      <c r="S64" s="133">
        <v>175</v>
      </c>
      <c r="T64" s="132">
        <v>3.6</v>
      </c>
      <c r="U64" s="133">
        <v>29752</v>
      </c>
      <c r="V64" s="132">
        <v>5.4</v>
      </c>
      <c r="W64" s="133">
        <v>10738</v>
      </c>
      <c r="X64" s="171">
        <v>1.95</v>
      </c>
      <c r="Y64" s="173">
        <v>1.41</v>
      </c>
    </row>
    <row r="65" spans="1:25" s="129" customFormat="1" ht="12" customHeight="1">
      <c r="A65" s="321">
        <v>23</v>
      </c>
      <c r="B65" s="318">
        <v>2011</v>
      </c>
      <c r="C65" s="310">
        <v>47351</v>
      </c>
      <c r="D65" s="132">
        <v>8.6</v>
      </c>
      <c r="E65" s="133">
        <v>4538</v>
      </c>
      <c r="F65" s="132">
        <f>E65/C65*100</f>
        <v>9.5837469113640683</v>
      </c>
      <c r="G65" s="133">
        <v>52259</v>
      </c>
      <c r="H65" s="132">
        <v>9.5</v>
      </c>
      <c r="I65" s="292">
        <v>-4908</v>
      </c>
      <c r="J65" s="302">
        <v>-0.9</v>
      </c>
      <c r="K65" s="133">
        <v>96</v>
      </c>
      <c r="L65" s="135">
        <v>2</v>
      </c>
      <c r="N65" s="130">
        <v>23</v>
      </c>
      <c r="O65" s="131">
        <v>41</v>
      </c>
      <c r="P65" s="132">
        <v>0.9</v>
      </c>
      <c r="Q65" s="133">
        <v>1028</v>
      </c>
      <c r="R65" s="132">
        <v>21.2</v>
      </c>
      <c r="S65" s="133">
        <v>169</v>
      </c>
      <c r="T65" s="132">
        <v>3.6</v>
      </c>
      <c r="U65" s="133">
        <v>28283</v>
      </c>
      <c r="V65" s="132">
        <v>5.0999999999999996</v>
      </c>
      <c r="W65" s="133">
        <v>10308</v>
      </c>
      <c r="X65" s="171">
        <v>1.87</v>
      </c>
      <c r="Y65" s="173">
        <v>1.4</v>
      </c>
    </row>
    <row r="66" spans="1:25" s="129" customFormat="1" ht="12" customHeight="1">
      <c r="A66" s="321">
        <v>24</v>
      </c>
      <c r="B66" s="318">
        <v>2012</v>
      </c>
      <c r="C66" s="310">
        <v>46436</v>
      </c>
      <c r="D66" s="132">
        <v>8.4</v>
      </c>
      <c r="E66" s="133">
        <v>4392</v>
      </c>
      <c r="F66" s="132">
        <v>9.4581789990524587</v>
      </c>
      <c r="G66" s="133">
        <v>53657</v>
      </c>
      <c r="H66" s="132">
        <v>9.8000000000000007</v>
      </c>
      <c r="I66" s="292">
        <v>-7221</v>
      </c>
      <c r="J66" s="302">
        <v>-1.2961766289714594</v>
      </c>
      <c r="K66" s="133">
        <v>79</v>
      </c>
      <c r="L66" s="136">
        <v>1.7012662589370315</v>
      </c>
      <c r="N66" s="130">
        <v>24</v>
      </c>
      <c r="O66" s="131">
        <v>20</v>
      </c>
      <c r="P66" s="132">
        <v>0.43070031871823583</v>
      </c>
      <c r="Q66" s="133">
        <v>1066</v>
      </c>
      <c r="R66" s="132">
        <v>22.441160372194858</v>
      </c>
      <c r="S66" s="133">
        <v>156</v>
      </c>
      <c r="T66" s="132">
        <v>3.3432631105205632</v>
      </c>
      <c r="U66" s="133">
        <v>28236</v>
      </c>
      <c r="V66" s="132">
        <v>5.0999999999999996</v>
      </c>
      <c r="W66" s="133">
        <v>10264</v>
      </c>
      <c r="X66" s="171">
        <v>1.87</v>
      </c>
      <c r="Y66" s="173">
        <v>1.4</v>
      </c>
    </row>
    <row r="67" spans="1:25" ht="12" customHeight="1">
      <c r="A67" s="322">
        <v>25</v>
      </c>
      <c r="B67" s="318">
        <v>2013</v>
      </c>
      <c r="C67" s="311">
        <v>45673</v>
      </c>
      <c r="D67" s="137">
        <v>8.3000000000000007</v>
      </c>
      <c r="E67" s="138">
        <v>4419</v>
      </c>
      <c r="F67" s="139">
        <v>9.6999999999999993</v>
      </c>
      <c r="G67" s="138">
        <v>54366</v>
      </c>
      <c r="H67" s="137">
        <v>9.9</v>
      </c>
      <c r="I67" s="293">
        <v>-8693</v>
      </c>
      <c r="J67" s="303">
        <v>-1.6</v>
      </c>
      <c r="K67" s="138">
        <v>72</v>
      </c>
      <c r="L67" s="140">
        <v>1.6</v>
      </c>
      <c r="N67" s="174">
        <v>25</v>
      </c>
      <c r="O67" s="175">
        <v>30</v>
      </c>
      <c r="P67" s="139">
        <v>0.7</v>
      </c>
      <c r="Q67" s="138">
        <v>964</v>
      </c>
      <c r="R67" s="139">
        <v>20.7</v>
      </c>
      <c r="S67" s="138">
        <v>143</v>
      </c>
      <c r="T67" s="139">
        <v>3.1</v>
      </c>
      <c r="U67" s="138">
        <v>27826</v>
      </c>
      <c r="V67" s="139">
        <v>5.0999999999999996</v>
      </c>
      <c r="W67" s="138">
        <v>10047</v>
      </c>
      <c r="X67" s="176">
        <v>1.83</v>
      </c>
      <c r="Y67" s="177">
        <v>1.42</v>
      </c>
    </row>
    <row r="68" spans="1:25" ht="11.25" customHeight="1">
      <c r="A68" s="323">
        <v>26</v>
      </c>
      <c r="B68" s="318">
        <v>2014</v>
      </c>
      <c r="C68" s="312">
        <v>44352</v>
      </c>
      <c r="D68" s="141">
        <v>8.1</v>
      </c>
      <c r="E68" s="142">
        <v>4253</v>
      </c>
      <c r="F68" s="143">
        <v>9.6</v>
      </c>
      <c r="G68" s="142">
        <v>54147</v>
      </c>
      <c r="H68" s="141">
        <v>9.9</v>
      </c>
      <c r="I68" s="294">
        <v>-9795</v>
      </c>
      <c r="J68" s="304">
        <v>-1.8</v>
      </c>
      <c r="K68" s="142">
        <v>91</v>
      </c>
      <c r="L68" s="144">
        <v>2.1</v>
      </c>
      <c r="N68" s="178">
        <v>26</v>
      </c>
      <c r="O68" s="179">
        <v>33</v>
      </c>
      <c r="P68" s="143">
        <v>0.7</v>
      </c>
      <c r="Q68" s="142">
        <v>951</v>
      </c>
      <c r="R68" s="143">
        <v>21</v>
      </c>
      <c r="S68" s="142">
        <v>142</v>
      </c>
      <c r="T68" s="143">
        <v>3.2</v>
      </c>
      <c r="U68" s="142">
        <v>26941</v>
      </c>
      <c r="V68" s="143">
        <v>4.9000000000000004</v>
      </c>
      <c r="W68" s="142">
        <v>9598</v>
      </c>
      <c r="X68" s="180">
        <v>1.76</v>
      </c>
      <c r="Y68" s="181">
        <v>1.41</v>
      </c>
    </row>
    <row r="69" spans="1:25" ht="12" customHeight="1">
      <c r="A69" s="324">
        <v>27</v>
      </c>
      <c r="B69" s="318">
        <v>2015</v>
      </c>
      <c r="C69" s="313">
        <v>44015</v>
      </c>
      <c r="D69" s="145">
        <v>8.1</v>
      </c>
      <c r="E69" s="146">
        <v>4069</v>
      </c>
      <c r="F69" s="117">
        <v>9.1999999999999993</v>
      </c>
      <c r="G69" s="146">
        <v>55391</v>
      </c>
      <c r="H69" s="145">
        <v>10.199999999999999</v>
      </c>
      <c r="I69" s="295">
        <v>-11376</v>
      </c>
      <c r="J69" s="300">
        <v>-2.1</v>
      </c>
      <c r="K69" s="146">
        <v>74</v>
      </c>
      <c r="L69" s="147">
        <v>1.7</v>
      </c>
      <c r="N69" s="182">
        <v>27</v>
      </c>
      <c r="O69" s="183">
        <v>30</v>
      </c>
      <c r="P69" s="117">
        <v>0.7</v>
      </c>
      <c r="Q69" s="146">
        <v>916</v>
      </c>
      <c r="R69" s="117">
        <v>20.399999999999999</v>
      </c>
      <c r="S69" s="146">
        <v>144</v>
      </c>
      <c r="T69" s="117">
        <v>3.3</v>
      </c>
      <c r="U69" s="146">
        <v>26422</v>
      </c>
      <c r="V69" s="117">
        <v>4.8</v>
      </c>
      <c r="W69" s="146">
        <v>9774</v>
      </c>
      <c r="X69" s="184">
        <v>1.79</v>
      </c>
      <c r="Y69" s="185">
        <v>1.48</v>
      </c>
    </row>
    <row r="70" spans="1:25" ht="12" customHeight="1" thickBot="1">
      <c r="A70" s="325">
        <v>28</v>
      </c>
      <c r="B70" s="326">
        <v>2016</v>
      </c>
      <c r="C70" s="314">
        <v>43378</v>
      </c>
      <c r="D70" s="148" t="s">
        <v>496</v>
      </c>
      <c r="E70" s="149">
        <v>4155</v>
      </c>
      <c r="F70" s="150">
        <v>9.5</v>
      </c>
      <c r="G70" s="149">
        <v>55421</v>
      </c>
      <c r="H70" s="151">
        <v>10.199999999999999</v>
      </c>
      <c r="I70" s="296">
        <v>-12043</v>
      </c>
      <c r="J70" s="305">
        <v>-2.2000000000000002</v>
      </c>
      <c r="K70" s="149">
        <v>67</v>
      </c>
      <c r="L70" s="152">
        <v>1.5</v>
      </c>
      <c r="N70" s="186">
        <v>28</v>
      </c>
      <c r="O70" s="187">
        <v>18</v>
      </c>
      <c r="P70" s="188">
        <v>0.4</v>
      </c>
      <c r="Q70" s="189">
        <v>856</v>
      </c>
      <c r="R70" s="188">
        <v>19.399999999999999</v>
      </c>
      <c r="S70" s="189">
        <v>120</v>
      </c>
      <c r="T70" s="188">
        <v>2.8</v>
      </c>
      <c r="U70" s="189">
        <v>25807</v>
      </c>
      <c r="V70" s="188">
        <v>4.7</v>
      </c>
      <c r="W70" s="189">
        <v>9302</v>
      </c>
      <c r="X70" s="190">
        <v>1.71</v>
      </c>
      <c r="Y70" s="191">
        <v>1.49</v>
      </c>
    </row>
    <row r="71" spans="1:25">
      <c r="Y71" s="192"/>
    </row>
    <row r="72" spans="1:25">
      <c r="Y72" s="192"/>
    </row>
    <row r="73" spans="1:25">
      <c r="Y73" s="192"/>
    </row>
    <row r="74" spans="1:25">
      <c r="Y74" s="192"/>
    </row>
    <row r="75" spans="1:25">
      <c r="Y75" s="192"/>
    </row>
    <row r="76" spans="1:25">
      <c r="Y76" s="192"/>
    </row>
    <row r="77" spans="1:25">
      <c r="Y77" s="192"/>
    </row>
    <row r="78" spans="1:25">
      <c r="Y78" s="192"/>
    </row>
    <row r="79" spans="1:25">
      <c r="Y79" s="192"/>
    </row>
    <row r="80" spans="1:25">
      <c r="Y80" s="192"/>
    </row>
    <row r="81" spans="25:25">
      <c r="Y81" s="192"/>
    </row>
    <row r="82" spans="25:25">
      <c r="Y82" s="192"/>
    </row>
    <row r="83" spans="25:25">
      <c r="Y83" s="192"/>
    </row>
    <row r="84" spans="25:25">
      <c r="Y84" s="192"/>
    </row>
    <row r="85" spans="25:25">
      <c r="Y85" s="192"/>
    </row>
    <row r="86" spans="25:25">
      <c r="Y86" s="192"/>
    </row>
    <row r="87" spans="25:25">
      <c r="Y87" s="192"/>
    </row>
    <row r="88" spans="25:25">
      <c r="Y88" s="192"/>
    </row>
    <row r="89" spans="25:25">
      <c r="Y89" s="192"/>
    </row>
    <row r="90" spans="25:25">
      <c r="Y90" s="192"/>
    </row>
    <row r="91" spans="25:25">
      <c r="Y91" s="192"/>
    </row>
    <row r="92" spans="25:25">
      <c r="Y92" s="192"/>
    </row>
    <row r="93" spans="25:25">
      <c r="Y93" s="192"/>
    </row>
    <row r="94" spans="25:25">
      <c r="Y94" s="192"/>
    </row>
    <row r="95" spans="25:25">
      <c r="Y95" s="192"/>
    </row>
    <row r="96" spans="25:25">
      <c r="Y96" s="192"/>
    </row>
    <row r="97" spans="25:25">
      <c r="Y97" s="192"/>
    </row>
    <row r="98" spans="25:25">
      <c r="Y98" s="192"/>
    </row>
    <row r="99" spans="25:25">
      <c r="Y99" s="192"/>
    </row>
    <row r="100" spans="25:25">
      <c r="Y100" s="192"/>
    </row>
    <row r="101" spans="25:25">
      <c r="Y101" s="192"/>
    </row>
    <row r="102" spans="25:25">
      <c r="Y102" s="192"/>
    </row>
    <row r="103" spans="25:25">
      <c r="Y103" s="192"/>
    </row>
    <row r="104" spans="25:25">
      <c r="Y104" s="192"/>
    </row>
    <row r="105" spans="25:25">
      <c r="Y105" s="192"/>
    </row>
    <row r="106" spans="25:25">
      <c r="Y106" s="192"/>
    </row>
    <row r="107" spans="25:25">
      <c r="Y107" s="192"/>
    </row>
    <row r="108" spans="25:25">
      <c r="Y108" s="192"/>
    </row>
    <row r="109" spans="25:25">
      <c r="Y109" s="192"/>
    </row>
    <row r="110" spans="25:25">
      <c r="Y110" s="192"/>
    </row>
    <row r="111" spans="25:25">
      <c r="Y111" s="192"/>
    </row>
    <row r="112" spans="25:25">
      <c r="Y112" s="192"/>
    </row>
    <row r="113" spans="25:25">
      <c r="Y113" s="192"/>
    </row>
    <row r="114" spans="25:25">
      <c r="Y114" s="192"/>
    </row>
    <row r="115" spans="25:25">
      <c r="Y115" s="192"/>
    </row>
    <row r="116" spans="25:25">
      <c r="Y116" s="192"/>
    </row>
    <row r="117" spans="25:25">
      <c r="Y117" s="192"/>
    </row>
    <row r="118" spans="25:25">
      <c r="Y118" s="192"/>
    </row>
    <row r="119" spans="25:25">
      <c r="Y119" s="192"/>
    </row>
    <row r="120" spans="25:25">
      <c r="Y120" s="192"/>
    </row>
    <row r="121" spans="25:25">
      <c r="Y121" s="192"/>
    </row>
    <row r="122" spans="25:25">
      <c r="Y122" s="192"/>
    </row>
    <row r="123" spans="25:25">
      <c r="Y123" s="192"/>
    </row>
    <row r="124" spans="25:25">
      <c r="Y124" s="192"/>
    </row>
    <row r="125" spans="25:25">
      <c r="Y125" s="192"/>
    </row>
    <row r="126" spans="25:25">
      <c r="Y126" s="192"/>
    </row>
    <row r="127" spans="25:25">
      <c r="Y127" s="192"/>
    </row>
    <row r="128" spans="25:25">
      <c r="Y128" s="192"/>
    </row>
    <row r="129" spans="25:25">
      <c r="Y129" s="192"/>
    </row>
    <row r="130" spans="25:25">
      <c r="Y130" s="192"/>
    </row>
    <row r="131" spans="25:25">
      <c r="Y131" s="192"/>
    </row>
    <row r="132" spans="25:25">
      <c r="Y132" s="192"/>
    </row>
    <row r="133" spans="25:25">
      <c r="Y133" s="192"/>
    </row>
    <row r="134" spans="25:25">
      <c r="Y134" s="192"/>
    </row>
    <row r="135" spans="25:25">
      <c r="Y135" s="192"/>
    </row>
    <row r="136" spans="25:25">
      <c r="Y136" s="192"/>
    </row>
    <row r="137" spans="25:25">
      <c r="Y137" s="192"/>
    </row>
    <row r="138" spans="25:25">
      <c r="Y138" s="192"/>
    </row>
  </sheetData>
  <mergeCells count="13">
    <mergeCell ref="W2:X2"/>
    <mergeCell ref="N2:N3"/>
    <mergeCell ref="O2:P2"/>
    <mergeCell ref="Q2:R2"/>
    <mergeCell ref="S2:T2"/>
    <mergeCell ref="U2:V2"/>
    <mergeCell ref="A1:L1"/>
    <mergeCell ref="C2:D2"/>
    <mergeCell ref="E2:F2"/>
    <mergeCell ref="G2:H2"/>
    <mergeCell ref="I2:J2"/>
    <mergeCell ref="K2:L2"/>
    <mergeCell ref="A2:B3"/>
  </mergeCells>
  <phoneticPr fontId="26"/>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59999389629810485"/>
  </sheetPr>
  <dimension ref="A1:AF60"/>
  <sheetViews>
    <sheetView workbookViewId="0">
      <pane xSplit="4" ySplit="2" topLeftCell="E3" activePane="bottomRight" state="frozen"/>
      <selection pane="topRight"/>
      <selection pane="bottomLeft"/>
      <selection pane="bottomRight"/>
    </sheetView>
  </sheetViews>
  <sheetFormatPr defaultRowHeight="12"/>
  <cols>
    <col min="1" max="1" width="6.5" style="1" customWidth="1"/>
    <col min="2" max="2" width="9" style="1"/>
    <col min="3" max="3" width="7.5" style="1" customWidth="1"/>
    <col min="4" max="4" width="5.75" style="1" customWidth="1"/>
    <col min="5" max="5" width="9" style="1"/>
    <col min="6" max="7" width="9" style="5"/>
    <col min="8" max="8" width="4.125" style="1" customWidth="1"/>
    <col min="9" max="9" width="9.875" style="1" customWidth="1"/>
    <col min="10" max="16384" width="9" style="1"/>
  </cols>
  <sheetData>
    <row r="1" spans="1:32" ht="13.5">
      <c r="A1" s="2" t="s">
        <v>506</v>
      </c>
      <c r="F1" s="217" t="s">
        <v>1066</v>
      </c>
      <c r="G1" s="217" t="s">
        <v>1066</v>
      </c>
      <c r="I1" s="6"/>
      <c r="J1" s="356" t="s">
        <v>213</v>
      </c>
      <c r="K1" s="199"/>
      <c r="L1" s="199"/>
      <c r="M1" s="199"/>
      <c r="N1" s="199"/>
      <c r="O1" s="199"/>
      <c r="P1" s="199"/>
      <c r="Q1" s="199"/>
      <c r="R1" s="199"/>
      <c r="S1" s="199"/>
      <c r="T1" s="200"/>
      <c r="U1" s="200"/>
      <c r="V1" s="356" t="s">
        <v>214</v>
      </c>
      <c r="W1" s="199"/>
      <c r="X1" s="199"/>
      <c r="Y1" s="199"/>
      <c r="Z1" s="199"/>
      <c r="AA1" s="199"/>
      <c r="AB1" s="199"/>
      <c r="AC1" s="199"/>
      <c r="AD1" s="199"/>
      <c r="AE1" s="199"/>
    </row>
    <row r="2" spans="1:32" ht="13.5">
      <c r="A2" s="537" t="s">
        <v>64</v>
      </c>
      <c r="B2" s="537" t="s">
        <v>60</v>
      </c>
      <c r="C2" s="537" t="s">
        <v>61</v>
      </c>
      <c r="D2" s="537" t="s">
        <v>61</v>
      </c>
      <c r="E2" s="537" t="s">
        <v>109</v>
      </c>
      <c r="F2" s="545" t="s">
        <v>110</v>
      </c>
      <c r="G2" s="546" t="s">
        <v>111</v>
      </c>
      <c r="I2" s="537"/>
      <c r="J2" s="547" t="s">
        <v>215</v>
      </c>
      <c r="K2" s="547" t="s">
        <v>216</v>
      </c>
      <c r="L2" s="547" t="s">
        <v>217</v>
      </c>
      <c r="M2" s="547" t="s">
        <v>218</v>
      </c>
      <c r="N2" s="548" t="s">
        <v>219</v>
      </c>
      <c r="O2" s="548" t="s">
        <v>431</v>
      </c>
      <c r="P2" s="548" t="s">
        <v>432</v>
      </c>
      <c r="Q2" s="548" t="s">
        <v>433</v>
      </c>
      <c r="R2" s="549" t="s">
        <v>434</v>
      </c>
      <c r="S2" s="549" t="s">
        <v>435</v>
      </c>
      <c r="T2" s="549" t="s">
        <v>992</v>
      </c>
      <c r="U2" s="357"/>
      <c r="V2" s="548" t="s">
        <v>215</v>
      </c>
      <c r="W2" s="548" t="s">
        <v>216</v>
      </c>
      <c r="X2" s="548" t="s">
        <v>217</v>
      </c>
      <c r="Y2" s="548" t="s">
        <v>218</v>
      </c>
      <c r="Z2" s="548" t="s">
        <v>219</v>
      </c>
      <c r="AA2" s="548" t="s">
        <v>431</v>
      </c>
      <c r="AB2" s="548" t="s">
        <v>432</v>
      </c>
      <c r="AC2" s="548" t="s">
        <v>433</v>
      </c>
      <c r="AD2" s="549" t="s">
        <v>434</v>
      </c>
      <c r="AE2" s="549" t="s">
        <v>435</v>
      </c>
      <c r="AF2" s="549" t="s">
        <v>992</v>
      </c>
    </row>
    <row r="3" spans="1:32" ht="13.5">
      <c r="A3" s="538">
        <v>28000</v>
      </c>
      <c r="B3" s="538" t="s">
        <v>63</v>
      </c>
      <c r="C3" s="538"/>
      <c r="D3" s="538"/>
      <c r="E3" s="539">
        <f>SUM(F3:G3)</f>
        <v>131745</v>
      </c>
      <c r="F3" s="541">
        <f>SUM(R3:T3)</f>
        <v>67796</v>
      </c>
      <c r="G3" s="542">
        <f>SUM(AD3:AF3)</f>
        <v>63949</v>
      </c>
      <c r="I3" s="550" t="s">
        <v>87</v>
      </c>
      <c r="J3" s="199">
        <v>25096</v>
      </c>
      <c r="K3" s="199">
        <v>25183</v>
      </c>
      <c r="L3" s="199">
        <v>24857</v>
      </c>
      <c r="M3" s="199">
        <v>24332</v>
      </c>
      <c r="N3" s="524">
        <f>h22_1!C55</f>
        <v>24664</v>
      </c>
      <c r="O3" s="524">
        <f>h23_1!C55</f>
        <v>24196</v>
      </c>
      <c r="P3" s="524">
        <f>h24_1!C55</f>
        <v>23854</v>
      </c>
      <c r="Q3" s="524">
        <f>h25_1!C55</f>
        <v>23309</v>
      </c>
      <c r="R3" s="524">
        <f>h26_1!C55</f>
        <v>22778</v>
      </c>
      <c r="S3" s="524">
        <f>h27_1!C55</f>
        <v>22672</v>
      </c>
      <c r="T3" s="524">
        <f>h28_1!C55</f>
        <v>22346</v>
      </c>
      <c r="U3" s="198"/>
      <c r="V3" s="199">
        <v>23675</v>
      </c>
      <c r="W3" s="199">
        <v>23502</v>
      </c>
      <c r="X3" s="199">
        <v>23976</v>
      </c>
      <c r="Y3" s="199">
        <v>23260</v>
      </c>
      <c r="Z3" s="524">
        <f>h22_1!C106</f>
        <v>23170</v>
      </c>
      <c r="AA3" s="524">
        <f>h23_1!C106</f>
        <v>23155</v>
      </c>
      <c r="AB3" s="524">
        <f>h24_1!C106</f>
        <v>22582</v>
      </c>
      <c r="AC3" s="524">
        <f>h25_1!C106</f>
        <v>22364</v>
      </c>
      <c r="AD3" s="524">
        <f>h26_1!C106</f>
        <v>21574</v>
      </c>
      <c r="AE3" s="524">
        <f>h27_1!C106</f>
        <v>21343</v>
      </c>
      <c r="AF3" s="524">
        <f>h28_1!C106</f>
        <v>21032</v>
      </c>
    </row>
    <row r="4" spans="1:32" ht="13.5">
      <c r="A4" s="538">
        <v>28100</v>
      </c>
      <c r="B4" s="538" t="s">
        <v>0</v>
      </c>
      <c r="C4" s="538" t="s">
        <v>1</v>
      </c>
      <c r="D4" s="538">
        <v>1</v>
      </c>
      <c r="E4" s="539">
        <f t="shared" ref="E4:E53" si="0">SUM(F4:G4)</f>
        <v>35633</v>
      </c>
      <c r="F4" s="541">
        <f t="shared" ref="F4:F53" si="1">SUM(R4:T4)</f>
        <v>18313</v>
      </c>
      <c r="G4" s="542">
        <f t="shared" ref="G4:G53" si="2">SUM(AD4:AF4)</f>
        <v>17320</v>
      </c>
      <c r="I4" s="8" t="s">
        <v>154</v>
      </c>
      <c r="J4" s="200">
        <v>6571</v>
      </c>
      <c r="K4" s="200">
        <v>6469</v>
      </c>
      <c r="L4" s="200">
        <v>6500</v>
      </c>
      <c r="M4" s="200">
        <v>6480</v>
      </c>
      <c r="N4" s="525">
        <f>h22_1!C56</f>
        <v>6518</v>
      </c>
      <c r="O4" s="525">
        <f>h23_1!C56</f>
        <v>6476</v>
      </c>
      <c r="P4" s="525">
        <f>h24_1!C56</f>
        <v>6336</v>
      </c>
      <c r="Q4" s="525">
        <f>h25_1!C56</f>
        <v>6207</v>
      </c>
      <c r="R4" s="525">
        <f>h26_1!C56</f>
        <v>6065</v>
      </c>
      <c r="S4" s="525">
        <f>h27_1!C56</f>
        <v>6134</v>
      </c>
      <c r="T4" s="525">
        <f>h28_1!C56</f>
        <v>6114</v>
      </c>
      <c r="U4" s="198"/>
      <c r="V4" s="200">
        <v>6149</v>
      </c>
      <c r="W4" s="200">
        <v>6027</v>
      </c>
      <c r="X4" s="200">
        <v>6175</v>
      </c>
      <c r="Y4" s="200">
        <v>6251</v>
      </c>
      <c r="Z4" s="525">
        <f>h22_1!C107</f>
        <v>6147</v>
      </c>
      <c r="AA4" s="525">
        <f>h23_1!C107</f>
        <v>6244</v>
      </c>
      <c r="AB4" s="525">
        <f>h24_1!C107</f>
        <v>6021</v>
      </c>
      <c r="AC4" s="525">
        <f>h25_1!C107</f>
        <v>6006</v>
      </c>
      <c r="AD4" s="525">
        <f>h26_1!C107</f>
        <v>5873</v>
      </c>
      <c r="AE4" s="525">
        <f>h27_1!C107</f>
        <v>5775</v>
      </c>
      <c r="AF4" s="525">
        <f>h28_1!C107</f>
        <v>5672</v>
      </c>
    </row>
    <row r="5" spans="1:32" ht="13.5">
      <c r="A5" s="538">
        <v>28101</v>
      </c>
      <c r="B5" s="538" t="s">
        <v>51</v>
      </c>
      <c r="C5" s="538" t="s">
        <v>1</v>
      </c>
      <c r="D5" s="538">
        <v>1</v>
      </c>
      <c r="E5" s="539">
        <f t="shared" si="0"/>
        <v>5537</v>
      </c>
      <c r="F5" s="541">
        <f t="shared" si="1"/>
        <v>2902</v>
      </c>
      <c r="G5" s="542">
        <f t="shared" si="2"/>
        <v>2635</v>
      </c>
      <c r="I5" s="8" t="s">
        <v>229</v>
      </c>
      <c r="J5" s="200">
        <v>1034</v>
      </c>
      <c r="K5" s="200">
        <v>1011</v>
      </c>
      <c r="L5" s="200">
        <v>929</v>
      </c>
      <c r="M5" s="200">
        <v>925</v>
      </c>
      <c r="N5" s="525">
        <f>h22_1!C57</f>
        <v>1020</v>
      </c>
      <c r="O5" s="525">
        <f>h23_1!C57</f>
        <v>967</v>
      </c>
      <c r="P5" s="525">
        <f>h24_1!C57</f>
        <v>946</v>
      </c>
      <c r="Q5" s="525">
        <f>h25_1!C57</f>
        <v>970</v>
      </c>
      <c r="R5" s="525">
        <f>h26_1!C57</f>
        <v>976</v>
      </c>
      <c r="S5" s="525">
        <f>h27_1!C57</f>
        <v>962</v>
      </c>
      <c r="T5" s="525">
        <f>h28_1!C57</f>
        <v>964</v>
      </c>
      <c r="U5" s="198"/>
      <c r="V5" s="200">
        <v>945</v>
      </c>
      <c r="W5" s="200">
        <v>907</v>
      </c>
      <c r="X5" s="200">
        <v>947</v>
      </c>
      <c r="Y5" s="200">
        <v>948</v>
      </c>
      <c r="Z5" s="525">
        <f>h22_1!C108</f>
        <v>910</v>
      </c>
      <c r="AA5" s="525">
        <f>h23_1!C108</f>
        <v>890</v>
      </c>
      <c r="AB5" s="525">
        <f>h24_1!C108</f>
        <v>907</v>
      </c>
      <c r="AC5" s="525">
        <f>h25_1!C108</f>
        <v>963</v>
      </c>
      <c r="AD5" s="525">
        <f>h26_1!C108</f>
        <v>847</v>
      </c>
      <c r="AE5" s="525">
        <f>h27_1!C108</f>
        <v>935</v>
      </c>
      <c r="AF5" s="525">
        <f>h28_1!C108</f>
        <v>853</v>
      </c>
    </row>
    <row r="6" spans="1:32" ht="13.5">
      <c r="A6" s="538">
        <v>28102</v>
      </c>
      <c r="B6" s="538" t="s">
        <v>52</v>
      </c>
      <c r="C6" s="538" t="s">
        <v>1</v>
      </c>
      <c r="D6" s="538">
        <v>1</v>
      </c>
      <c r="E6" s="539">
        <f t="shared" si="0"/>
        <v>3415</v>
      </c>
      <c r="F6" s="541">
        <f t="shared" si="1"/>
        <v>1745</v>
      </c>
      <c r="G6" s="542">
        <f t="shared" si="2"/>
        <v>1670</v>
      </c>
      <c r="I6" s="8" t="s">
        <v>230</v>
      </c>
      <c r="J6" s="200">
        <v>549</v>
      </c>
      <c r="K6" s="200">
        <v>553</v>
      </c>
      <c r="L6" s="200">
        <v>596</v>
      </c>
      <c r="M6" s="200">
        <v>586</v>
      </c>
      <c r="N6" s="525">
        <f>h22_1!C58</f>
        <v>630</v>
      </c>
      <c r="O6" s="525">
        <f>h23_1!C58</f>
        <v>630</v>
      </c>
      <c r="P6" s="525">
        <f>h24_1!C58</f>
        <v>589</v>
      </c>
      <c r="Q6" s="525">
        <f>h25_1!C58</f>
        <v>596</v>
      </c>
      <c r="R6" s="525">
        <f>h26_1!C58</f>
        <v>526</v>
      </c>
      <c r="S6" s="525">
        <f>h27_1!C58</f>
        <v>636</v>
      </c>
      <c r="T6" s="525">
        <f>h28_1!C58</f>
        <v>583</v>
      </c>
      <c r="U6" s="198"/>
      <c r="V6" s="200">
        <v>536</v>
      </c>
      <c r="W6" s="200">
        <v>500</v>
      </c>
      <c r="X6" s="200">
        <v>543</v>
      </c>
      <c r="Y6" s="200">
        <v>547</v>
      </c>
      <c r="Z6" s="525">
        <f>h22_1!C109</f>
        <v>620</v>
      </c>
      <c r="AA6" s="525">
        <f>h23_1!C109</f>
        <v>571</v>
      </c>
      <c r="AB6" s="525">
        <f>h24_1!C109</f>
        <v>575</v>
      </c>
      <c r="AC6" s="525">
        <f>h25_1!C109</f>
        <v>582</v>
      </c>
      <c r="AD6" s="525">
        <f>h26_1!C109</f>
        <v>560</v>
      </c>
      <c r="AE6" s="525">
        <f>h27_1!C109</f>
        <v>540</v>
      </c>
      <c r="AF6" s="525">
        <f>h28_1!C109</f>
        <v>570</v>
      </c>
    </row>
    <row r="7" spans="1:32" ht="13.5">
      <c r="A7" s="538">
        <v>28105</v>
      </c>
      <c r="B7" s="538" t="s">
        <v>53</v>
      </c>
      <c r="C7" s="538" t="s">
        <v>1</v>
      </c>
      <c r="D7" s="538">
        <v>1</v>
      </c>
      <c r="E7" s="539">
        <f t="shared" si="0"/>
        <v>2509</v>
      </c>
      <c r="F7" s="541">
        <f t="shared" si="1"/>
        <v>1269</v>
      </c>
      <c r="G7" s="542">
        <f t="shared" si="2"/>
        <v>1240</v>
      </c>
      <c r="I7" s="8" t="s">
        <v>231</v>
      </c>
      <c r="J7" s="200">
        <v>443</v>
      </c>
      <c r="K7" s="200">
        <v>410</v>
      </c>
      <c r="L7" s="200">
        <v>418</v>
      </c>
      <c r="M7" s="200">
        <v>417</v>
      </c>
      <c r="N7" s="525">
        <f>h22_1!C59</f>
        <v>449</v>
      </c>
      <c r="O7" s="525">
        <f>h23_1!C59</f>
        <v>416</v>
      </c>
      <c r="P7" s="525">
        <f>h24_1!C59</f>
        <v>419</v>
      </c>
      <c r="Q7" s="525">
        <f>h25_1!C59</f>
        <v>411</v>
      </c>
      <c r="R7" s="525">
        <f>h26_1!C59</f>
        <v>405</v>
      </c>
      <c r="S7" s="525">
        <f>h27_1!C59</f>
        <v>441</v>
      </c>
      <c r="T7" s="525">
        <f>h28_1!C59</f>
        <v>423</v>
      </c>
      <c r="U7" s="198"/>
      <c r="V7" s="200">
        <v>440</v>
      </c>
      <c r="W7" s="200">
        <v>401</v>
      </c>
      <c r="X7" s="200">
        <v>408</v>
      </c>
      <c r="Y7" s="200">
        <v>467</v>
      </c>
      <c r="Z7" s="525">
        <f>h22_1!C110</f>
        <v>407</v>
      </c>
      <c r="AA7" s="525">
        <f>h23_1!C110</f>
        <v>410</v>
      </c>
      <c r="AB7" s="525">
        <f>h24_1!C110</f>
        <v>406</v>
      </c>
      <c r="AC7" s="525">
        <f>h25_1!C110</f>
        <v>399</v>
      </c>
      <c r="AD7" s="525">
        <f>h26_1!C110</f>
        <v>411</v>
      </c>
      <c r="AE7" s="525">
        <f>h27_1!C110</f>
        <v>420</v>
      </c>
      <c r="AF7" s="525">
        <f>h28_1!C110</f>
        <v>409</v>
      </c>
    </row>
    <row r="8" spans="1:32" ht="13.5">
      <c r="A8" s="538">
        <v>28106</v>
      </c>
      <c r="B8" s="538" t="s">
        <v>54</v>
      </c>
      <c r="C8" s="538" t="s">
        <v>1</v>
      </c>
      <c r="D8" s="538">
        <v>1</v>
      </c>
      <c r="E8" s="539">
        <f t="shared" si="0"/>
        <v>1850</v>
      </c>
      <c r="F8" s="541">
        <f t="shared" si="1"/>
        <v>934</v>
      </c>
      <c r="G8" s="542">
        <f t="shared" si="2"/>
        <v>916</v>
      </c>
      <c r="I8" s="8" t="s">
        <v>232</v>
      </c>
      <c r="J8" s="200">
        <v>391</v>
      </c>
      <c r="K8" s="200">
        <v>364</v>
      </c>
      <c r="L8" s="200">
        <v>387</v>
      </c>
      <c r="M8" s="200">
        <v>399</v>
      </c>
      <c r="N8" s="525">
        <f>h22_1!C60</f>
        <v>363</v>
      </c>
      <c r="O8" s="525">
        <f>h23_1!C60</f>
        <v>362</v>
      </c>
      <c r="P8" s="525">
        <f>h24_1!C60</f>
        <v>312</v>
      </c>
      <c r="Q8" s="525">
        <f>h25_1!C60</f>
        <v>299</v>
      </c>
      <c r="R8" s="525">
        <f>h26_1!C60</f>
        <v>306</v>
      </c>
      <c r="S8" s="525">
        <f>h27_1!C60</f>
        <v>321</v>
      </c>
      <c r="T8" s="525">
        <f>h28_1!C60</f>
        <v>307</v>
      </c>
      <c r="U8" s="198"/>
      <c r="V8" s="200">
        <v>355</v>
      </c>
      <c r="W8" s="200">
        <v>357</v>
      </c>
      <c r="X8" s="200">
        <v>338</v>
      </c>
      <c r="Y8" s="200">
        <v>350</v>
      </c>
      <c r="Z8" s="525">
        <f>h22_1!C111</f>
        <v>322</v>
      </c>
      <c r="AA8" s="525">
        <f>h23_1!C111</f>
        <v>325</v>
      </c>
      <c r="AB8" s="525">
        <f>h24_1!C111</f>
        <v>323</v>
      </c>
      <c r="AC8" s="525">
        <f>h25_1!C111</f>
        <v>282</v>
      </c>
      <c r="AD8" s="525">
        <f>h26_1!C111</f>
        <v>322</v>
      </c>
      <c r="AE8" s="525">
        <f>h27_1!C111</f>
        <v>309</v>
      </c>
      <c r="AF8" s="525">
        <f>h28_1!C111</f>
        <v>285</v>
      </c>
    </row>
    <row r="9" spans="1:32" ht="13.5">
      <c r="A9" s="538">
        <v>28107</v>
      </c>
      <c r="B9" s="538" t="s">
        <v>55</v>
      </c>
      <c r="C9" s="538" t="s">
        <v>1</v>
      </c>
      <c r="D9" s="538">
        <v>1</v>
      </c>
      <c r="E9" s="539">
        <f t="shared" si="0"/>
        <v>3584</v>
      </c>
      <c r="F9" s="541">
        <f t="shared" si="1"/>
        <v>1849</v>
      </c>
      <c r="G9" s="542">
        <f t="shared" si="2"/>
        <v>1735</v>
      </c>
      <c r="I9" s="8" t="s">
        <v>233</v>
      </c>
      <c r="J9" s="200">
        <v>643</v>
      </c>
      <c r="K9" s="200">
        <v>667</v>
      </c>
      <c r="L9" s="200">
        <v>655</v>
      </c>
      <c r="M9" s="200">
        <v>675</v>
      </c>
      <c r="N9" s="525">
        <f>h22_1!C61</f>
        <v>655</v>
      </c>
      <c r="O9" s="525">
        <f>h23_1!C61</f>
        <v>635</v>
      </c>
      <c r="P9" s="525">
        <f>h24_1!C61</f>
        <v>628</v>
      </c>
      <c r="Q9" s="525">
        <f>h25_1!C61</f>
        <v>594</v>
      </c>
      <c r="R9" s="525">
        <f>h26_1!C61</f>
        <v>633</v>
      </c>
      <c r="S9" s="525">
        <f>h27_1!C61</f>
        <v>588</v>
      </c>
      <c r="T9" s="525">
        <f>h28_1!C61</f>
        <v>628</v>
      </c>
      <c r="U9" s="198"/>
      <c r="V9" s="200">
        <v>631</v>
      </c>
      <c r="W9" s="200">
        <v>646</v>
      </c>
      <c r="X9" s="200">
        <v>591</v>
      </c>
      <c r="Y9" s="200">
        <v>655</v>
      </c>
      <c r="Z9" s="525">
        <f>h22_1!C112</f>
        <v>652</v>
      </c>
      <c r="AA9" s="525">
        <f>h23_1!C112</f>
        <v>631</v>
      </c>
      <c r="AB9" s="525">
        <f>h24_1!C112</f>
        <v>560</v>
      </c>
      <c r="AC9" s="525">
        <f>h25_1!C112</f>
        <v>604</v>
      </c>
      <c r="AD9" s="525">
        <f>h26_1!C112</f>
        <v>615</v>
      </c>
      <c r="AE9" s="525">
        <f>h27_1!C112</f>
        <v>554</v>
      </c>
      <c r="AF9" s="525">
        <f>h28_1!C112</f>
        <v>566</v>
      </c>
    </row>
    <row r="10" spans="1:32" ht="13.5">
      <c r="A10" s="538">
        <v>28108</v>
      </c>
      <c r="B10" s="538" t="s">
        <v>56</v>
      </c>
      <c r="C10" s="538" t="s">
        <v>1</v>
      </c>
      <c r="D10" s="538">
        <v>1</v>
      </c>
      <c r="E10" s="539">
        <f t="shared" si="0"/>
        <v>5556</v>
      </c>
      <c r="F10" s="541">
        <f t="shared" si="1"/>
        <v>2842</v>
      </c>
      <c r="G10" s="542">
        <f t="shared" si="2"/>
        <v>2714</v>
      </c>
      <c r="I10" s="8" t="s">
        <v>234</v>
      </c>
      <c r="J10" s="200">
        <v>971</v>
      </c>
      <c r="K10" s="200">
        <v>943</v>
      </c>
      <c r="L10" s="200">
        <v>967</v>
      </c>
      <c r="M10" s="200">
        <v>995</v>
      </c>
      <c r="N10" s="525">
        <f>h22_1!C62</f>
        <v>963</v>
      </c>
      <c r="O10" s="525">
        <f>h23_1!C62</f>
        <v>1031</v>
      </c>
      <c r="P10" s="525">
        <f>h24_1!C62</f>
        <v>996</v>
      </c>
      <c r="Q10" s="525">
        <f>h25_1!C62</f>
        <v>973</v>
      </c>
      <c r="R10" s="525">
        <f>h26_1!C62</f>
        <v>941</v>
      </c>
      <c r="S10" s="525">
        <f>h27_1!C62</f>
        <v>959</v>
      </c>
      <c r="T10" s="525">
        <f>h28_1!C62</f>
        <v>942</v>
      </c>
      <c r="U10" s="198"/>
      <c r="V10" s="200">
        <v>924</v>
      </c>
      <c r="W10" s="200">
        <v>872</v>
      </c>
      <c r="X10" s="200">
        <v>935</v>
      </c>
      <c r="Y10" s="200">
        <v>934</v>
      </c>
      <c r="Z10" s="525">
        <f>h22_1!C113</f>
        <v>911</v>
      </c>
      <c r="AA10" s="525">
        <f>h23_1!C113</f>
        <v>952</v>
      </c>
      <c r="AB10" s="525">
        <f>h24_1!C113</f>
        <v>895</v>
      </c>
      <c r="AC10" s="525">
        <f>h25_1!C113</f>
        <v>912</v>
      </c>
      <c r="AD10" s="525">
        <f>h26_1!C113</f>
        <v>913</v>
      </c>
      <c r="AE10" s="525">
        <f>h27_1!C113</f>
        <v>896</v>
      </c>
      <c r="AF10" s="525">
        <f>h28_1!C113</f>
        <v>905</v>
      </c>
    </row>
    <row r="11" spans="1:32" ht="13.5">
      <c r="A11" s="538">
        <v>28109</v>
      </c>
      <c r="B11" s="538" t="s">
        <v>57</v>
      </c>
      <c r="C11" s="538" t="s">
        <v>1</v>
      </c>
      <c r="D11" s="538">
        <v>1</v>
      </c>
      <c r="E11" s="539">
        <f t="shared" si="0"/>
        <v>4528</v>
      </c>
      <c r="F11" s="541">
        <f t="shared" si="1"/>
        <v>2355</v>
      </c>
      <c r="G11" s="542">
        <f t="shared" si="2"/>
        <v>2173</v>
      </c>
      <c r="I11" s="8" t="s">
        <v>235</v>
      </c>
      <c r="J11" s="200">
        <v>926</v>
      </c>
      <c r="K11" s="200">
        <v>911</v>
      </c>
      <c r="L11" s="200">
        <v>915</v>
      </c>
      <c r="M11" s="200">
        <v>903</v>
      </c>
      <c r="N11" s="525">
        <f>h22_1!C63</f>
        <v>889</v>
      </c>
      <c r="O11" s="525">
        <f>h23_1!C63</f>
        <v>880</v>
      </c>
      <c r="P11" s="525">
        <f>h24_1!C63</f>
        <v>890</v>
      </c>
      <c r="Q11" s="525">
        <f>h25_1!C63</f>
        <v>757</v>
      </c>
      <c r="R11" s="525">
        <f>h26_1!C63</f>
        <v>831</v>
      </c>
      <c r="S11" s="525">
        <f>h27_1!C63</f>
        <v>771</v>
      </c>
      <c r="T11" s="525">
        <f>h28_1!C63</f>
        <v>753</v>
      </c>
      <c r="U11" s="198"/>
      <c r="V11" s="200">
        <v>846</v>
      </c>
      <c r="W11" s="200">
        <v>885</v>
      </c>
      <c r="X11" s="200">
        <v>890</v>
      </c>
      <c r="Y11" s="200">
        <v>877</v>
      </c>
      <c r="Z11" s="525">
        <f>h22_1!C114</f>
        <v>892</v>
      </c>
      <c r="AA11" s="525">
        <f>h23_1!C114</f>
        <v>881</v>
      </c>
      <c r="AB11" s="525">
        <f>h24_1!C114</f>
        <v>815</v>
      </c>
      <c r="AC11" s="525">
        <f>h25_1!C114</f>
        <v>802</v>
      </c>
      <c r="AD11" s="525">
        <f>h26_1!C114</f>
        <v>737</v>
      </c>
      <c r="AE11" s="525">
        <f>h27_1!C114</f>
        <v>729</v>
      </c>
      <c r="AF11" s="525">
        <f>h28_1!C114</f>
        <v>707</v>
      </c>
    </row>
    <row r="12" spans="1:32" ht="13.5">
      <c r="A12" s="538">
        <v>28110</v>
      </c>
      <c r="B12" s="538" t="s">
        <v>58</v>
      </c>
      <c r="C12" s="538" t="s">
        <v>1</v>
      </c>
      <c r="D12" s="538">
        <v>1</v>
      </c>
      <c r="E12" s="539">
        <f t="shared" si="0"/>
        <v>3235</v>
      </c>
      <c r="F12" s="541">
        <f t="shared" si="1"/>
        <v>1657</v>
      </c>
      <c r="G12" s="542">
        <f t="shared" si="2"/>
        <v>1578</v>
      </c>
      <c r="I12" s="8" t="s">
        <v>236</v>
      </c>
      <c r="J12" s="200">
        <v>483</v>
      </c>
      <c r="K12" s="200">
        <v>468</v>
      </c>
      <c r="L12" s="200">
        <v>503</v>
      </c>
      <c r="M12" s="200">
        <v>470</v>
      </c>
      <c r="N12" s="525">
        <f>h22_1!C64</f>
        <v>496</v>
      </c>
      <c r="O12" s="525">
        <f>h23_1!C64</f>
        <v>496</v>
      </c>
      <c r="P12" s="525">
        <f>h24_1!C64</f>
        <v>515</v>
      </c>
      <c r="Q12" s="525">
        <f>h25_1!C64</f>
        <v>534</v>
      </c>
      <c r="R12" s="525">
        <f>h26_1!C64</f>
        <v>490</v>
      </c>
      <c r="S12" s="525">
        <f>h27_1!C64</f>
        <v>558</v>
      </c>
      <c r="T12" s="525">
        <f>h28_1!C64</f>
        <v>609</v>
      </c>
      <c r="U12" s="198"/>
      <c r="V12" s="200">
        <v>462</v>
      </c>
      <c r="W12" s="200">
        <v>425</v>
      </c>
      <c r="X12" s="200">
        <v>450</v>
      </c>
      <c r="Y12" s="200">
        <v>437</v>
      </c>
      <c r="Z12" s="525">
        <f>h22_1!C115</f>
        <v>464</v>
      </c>
      <c r="AA12" s="525">
        <f>h23_1!C115</f>
        <v>533</v>
      </c>
      <c r="AB12" s="525">
        <f>h24_1!C115</f>
        <v>543</v>
      </c>
      <c r="AC12" s="525">
        <f>h25_1!C115</f>
        <v>510</v>
      </c>
      <c r="AD12" s="525">
        <f>h26_1!C115</f>
        <v>532</v>
      </c>
      <c r="AE12" s="525">
        <f>h27_1!C115</f>
        <v>489</v>
      </c>
      <c r="AF12" s="525">
        <f>h28_1!C115</f>
        <v>557</v>
      </c>
    </row>
    <row r="13" spans="1:32" ht="13.5">
      <c r="A13" s="538">
        <v>28111</v>
      </c>
      <c r="B13" s="538" t="s">
        <v>59</v>
      </c>
      <c r="C13" s="538" t="s">
        <v>1</v>
      </c>
      <c r="D13" s="538">
        <v>1</v>
      </c>
      <c r="E13" s="539">
        <f t="shared" si="0"/>
        <v>5419</v>
      </c>
      <c r="F13" s="541">
        <f t="shared" si="1"/>
        <v>2760</v>
      </c>
      <c r="G13" s="542">
        <f t="shared" si="2"/>
        <v>2659</v>
      </c>
      <c r="I13" s="8" t="s">
        <v>237</v>
      </c>
      <c r="J13" s="200">
        <v>1131</v>
      </c>
      <c r="K13" s="200">
        <v>1142</v>
      </c>
      <c r="L13" s="200">
        <v>1130</v>
      </c>
      <c r="M13" s="200">
        <v>1110</v>
      </c>
      <c r="N13" s="525">
        <f>h22_1!C65</f>
        <v>1053</v>
      </c>
      <c r="O13" s="525">
        <f>h23_1!C65</f>
        <v>1059</v>
      </c>
      <c r="P13" s="525">
        <f>h24_1!C65</f>
        <v>1041</v>
      </c>
      <c r="Q13" s="525">
        <f>h25_1!C65</f>
        <v>1073</v>
      </c>
      <c r="R13" s="525">
        <f>h26_1!C65</f>
        <v>957</v>
      </c>
      <c r="S13" s="525">
        <f>h27_1!C65</f>
        <v>898</v>
      </c>
      <c r="T13" s="525">
        <f>h28_1!C65</f>
        <v>905</v>
      </c>
      <c r="U13" s="198"/>
      <c r="V13" s="200">
        <v>1010</v>
      </c>
      <c r="W13" s="200">
        <v>1034</v>
      </c>
      <c r="X13" s="200">
        <v>1073</v>
      </c>
      <c r="Y13" s="200">
        <v>1036</v>
      </c>
      <c r="Z13" s="525">
        <f>h22_1!C116</f>
        <v>969</v>
      </c>
      <c r="AA13" s="525">
        <f>h23_1!C116</f>
        <v>1051</v>
      </c>
      <c r="AB13" s="525">
        <f>h24_1!C116</f>
        <v>997</v>
      </c>
      <c r="AC13" s="525">
        <f>h25_1!C116</f>
        <v>952</v>
      </c>
      <c r="AD13" s="525">
        <f>h26_1!C116</f>
        <v>936</v>
      </c>
      <c r="AE13" s="525">
        <f>h27_1!C116</f>
        <v>903</v>
      </c>
      <c r="AF13" s="525">
        <f>h28_1!C116</f>
        <v>820</v>
      </c>
    </row>
    <row r="14" spans="1:32" ht="13.5">
      <c r="A14" s="538">
        <v>28202</v>
      </c>
      <c r="B14" s="538" t="s">
        <v>4</v>
      </c>
      <c r="C14" s="538" t="s">
        <v>5</v>
      </c>
      <c r="D14" s="538">
        <v>2</v>
      </c>
      <c r="E14" s="539">
        <f t="shared" si="0"/>
        <v>13630</v>
      </c>
      <c r="F14" s="541">
        <f t="shared" si="1"/>
        <v>7020</v>
      </c>
      <c r="G14" s="542">
        <f t="shared" si="2"/>
        <v>6610</v>
      </c>
      <c r="I14" s="9" t="s">
        <v>238</v>
      </c>
      <c r="J14" s="200">
        <v>2246</v>
      </c>
      <c r="K14" s="200">
        <v>2224</v>
      </c>
      <c r="L14" s="200">
        <v>2223</v>
      </c>
      <c r="M14" s="200">
        <v>2068</v>
      </c>
      <c r="N14" s="525">
        <f>h22_1!C66</f>
        <v>2561</v>
      </c>
      <c r="O14" s="525">
        <f>h23_1!C66</f>
        <v>2536</v>
      </c>
      <c r="P14" s="525">
        <f>h24_1!C66</f>
        <v>2539</v>
      </c>
      <c r="Q14" s="525">
        <f>h25_1!C66</f>
        <v>2508</v>
      </c>
      <c r="R14" s="525">
        <f>h26_1!C66</f>
        <v>2403</v>
      </c>
      <c r="S14" s="525">
        <f>h27_1!C66</f>
        <v>2364</v>
      </c>
      <c r="T14" s="525">
        <f>h28_1!C66</f>
        <v>2253</v>
      </c>
      <c r="U14" s="198"/>
      <c r="V14" s="200">
        <v>2059</v>
      </c>
      <c r="W14" s="200">
        <v>2088</v>
      </c>
      <c r="X14" s="200">
        <v>2162</v>
      </c>
      <c r="Y14" s="200">
        <v>2063</v>
      </c>
      <c r="Z14" s="525">
        <f>h22_1!C117</f>
        <v>2370</v>
      </c>
      <c r="AA14" s="525">
        <f>h23_1!C117</f>
        <v>2403</v>
      </c>
      <c r="AB14" s="525">
        <f>h24_1!C117</f>
        <v>2366</v>
      </c>
      <c r="AC14" s="525">
        <f>h25_1!C117</f>
        <v>2312</v>
      </c>
      <c r="AD14" s="525">
        <f>h26_1!C117</f>
        <v>2249</v>
      </c>
      <c r="AE14" s="525">
        <f>h27_1!C117</f>
        <v>2233</v>
      </c>
      <c r="AF14" s="525">
        <f>h28_1!C117</f>
        <v>2128</v>
      </c>
    </row>
    <row r="15" spans="1:32" ht="13.5">
      <c r="A15" s="538">
        <v>28204</v>
      </c>
      <c r="B15" s="538" t="s">
        <v>8</v>
      </c>
      <c r="C15" s="538" t="s">
        <v>5</v>
      </c>
      <c r="D15" s="538">
        <v>2</v>
      </c>
      <c r="E15" s="539">
        <f t="shared" si="0"/>
        <v>11584</v>
      </c>
      <c r="F15" s="541">
        <f t="shared" si="1"/>
        <v>5999</v>
      </c>
      <c r="G15" s="542">
        <f t="shared" si="2"/>
        <v>5585</v>
      </c>
      <c r="I15" s="9" t="s">
        <v>239</v>
      </c>
      <c r="J15" s="200">
        <v>2431</v>
      </c>
      <c r="K15" s="200">
        <v>2649</v>
      </c>
      <c r="L15" s="200">
        <v>2460</v>
      </c>
      <c r="M15" s="200">
        <v>2404</v>
      </c>
      <c r="N15" s="525">
        <f>h22_1!C67</f>
        <v>2214</v>
      </c>
      <c r="O15" s="525">
        <f>h23_1!C67</f>
        <v>2202</v>
      </c>
      <c r="P15" s="525">
        <f>h24_1!C67</f>
        <v>2058</v>
      </c>
      <c r="Q15" s="525">
        <f>h25_1!C67</f>
        <v>2050</v>
      </c>
      <c r="R15" s="525">
        <f>h26_1!C67</f>
        <v>2025</v>
      </c>
      <c r="S15" s="525">
        <f>h27_1!C67</f>
        <v>2022</v>
      </c>
      <c r="T15" s="525">
        <f>h28_1!C67</f>
        <v>1952</v>
      </c>
      <c r="U15" s="198"/>
      <c r="V15" s="200">
        <v>2309</v>
      </c>
      <c r="W15" s="200">
        <v>2413</v>
      </c>
      <c r="X15" s="200">
        <v>2367</v>
      </c>
      <c r="Y15" s="200">
        <v>2248</v>
      </c>
      <c r="Z15" s="525">
        <f>h22_1!C118</f>
        <v>2075</v>
      </c>
      <c r="AA15" s="525">
        <f>h23_1!C118</f>
        <v>2030</v>
      </c>
      <c r="AB15" s="525">
        <f>h24_1!C118</f>
        <v>2014</v>
      </c>
      <c r="AC15" s="525">
        <f>h25_1!C118</f>
        <v>2016</v>
      </c>
      <c r="AD15" s="525">
        <f>h26_1!C118</f>
        <v>1891</v>
      </c>
      <c r="AE15" s="525">
        <f>h27_1!C118</f>
        <v>1887</v>
      </c>
      <c r="AF15" s="525">
        <f>h28_1!C118</f>
        <v>1807</v>
      </c>
    </row>
    <row r="16" spans="1:32" ht="13.5">
      <c r="A16" s="538">
        <v>28206</v>
      </c>
      <c r="B16" s="538" t="s">
        <v>11</v>
      </c>
      <c r="C16" s="538" t="s">
        <v>5</v>
      </c>
      <c r="D16" s="538">
        <v>2</v>
      </c>
      <c r="E16" s="539">
        <f t="shared" si="0"/>
        <v>7898</v>
      </c>
      <c r="F16" s="541">
        <f t="shared" si="1"/>
        <v>3964</v>
      </c>
      <c r="G16" s="542">
        <f t="shared" si="2"/>
        <v>3934</v>
      </c>
      <c r="I16" s="9" t="s">
        <v>240</v>
      </c>
      <c r="J16" s="200">
        <v>435</v>
      </c>
      <c r="K16" s="200">
        <v>456</v>
      </c>
      <c r="L16" s="200">
        <v>434</v>
      </c>
      <c r="M16" s="200">
        <v>419</v>
      </c>
      <c r="N16" s="525">
        <f>h22_1!C68</f>
        <v>1336</v>
      </c>
      <c r="O16" s="525">
        <f>h23_1!C68</f>
        <v>1336</v>
      </c>
      <c r="P16" s="525">
        <f>h24_1!C68</f>
        <v>1400</v>
      </c>
      <c r="Q16" s="525">
        <f>h25_1!C68</f>
        <v>1284</v>
      </c>
      <c r="R16" s="525">
        <f>h26_1!C68</f>
        <v>1307</v>
      </c>
      <c r="S16" s="525">
        <f>h27_1!C68</f>
        <v>1317</v>
      </c>
      <c r="T16" s="525">
        <f>h28_1!C68</f>
        <v>1340</v>
      </c>
      <c r="U16" s="198"/>
      <c r="V16" s="200">
        <v>427</v>
      </c>
      <c r="W16" s="200">
        <v>430</v>
      </c>
      <c r="X16" s="200">
        <v>417</v>
      </c>
      <c r="Y16" s="200">
        <v>386</v>
      </c>
      <c r="Z16" s="525">
        <f>h22_1!C119</f>
        <v>1310</v>
      </c>
      <c r="AA16" s="525">
        <f>h23_1!C119</f>
        <v>1293</v>
      </c>
      <c r="AB16" s="525">
        <f>h24_1!C119</f>
        <v>1274</v>
      </c>
      <c r="AC16" s="525">
        <f>h25_1!C119</f>
        <v>1304</v>
      </c>
      <c r="AD16" s="525">
        <f>h26_1!C119</f>
        <v>1265</v>
      </c>
      <c r="AE16" s="525">
        <f>h27_1!C119</f>
        <v>1317</v>
      </c>
      <c r="AF16" s="525">
        <f>h28_1!C119</f>
        <v>1352</v>
      </c>
    </row>
    <row r="17" spans="1:32" ht="13.5">
      <c r="A17" s="538">
        <v>28207</v>
      </c>
      <c r="B17" s="538" t="s">
        <v>12</v>
      </c>
      <c r="C17" s="538" t="s">
        <v>13</v>
      </c>
      <c r="D17" s="538">
        <v>3</v>
      </c>
      <c r="E17" s="539">
        <f t="shared" si="0"/>
        <v>13183</v>
      </c>
      <c r="F17" s="541">
        <f t="shared" si="1"/>
        <v>6824</v>
      </c>
      <c r="G17" s="542">
        <f t="shared" si="2"/>
        <v>6359</v>
      </c>
      <c r="I17" s="9" t="s">
        <v>241</v>
      </c>
      <c r="J17" s="200">
        <v>973</v>
      </c>
      <c r="K17" s="200">
        <v>1088</v>
      </c>
      <c r="L17" s="200">
        <v>1003</v>
      </c>
      <c r="M17" s="200">
        <v>987</v>
      </c>
      <c r="N17" s="525">
        <f>h22_1!C69</f>
        <v>2411</v>
      </c>
      <c r="O17" s="525">
        <f>h23_1!C69</f>
        <v>2315</v>
      </c>
      <c r="P17" s="525">
        <f>h24_1!C69</f>
        <v>2291</v>
      </c>
      <c r="Q17" s="525">
        <f>h25_1!C69</f>
        <v>2257</v>
      </c>
      <c r="R17" s="525">
        <f>h26_1!C69</f>
        <v>2269</v>
      </c>
      <c r="S17" s="525">
        <f>h27_1!C69</f>
        <v>2293</v>
      </c>
      <c r="T17" s="525">
        <f>h28_1!C69</f>
        <v>2262</v>
      </c>
      <c r="U17" s="198"/>
      <c r="V17" s="200">
        <v>950</v>
      </c>
      <c r="W17" s="200">
        <v>977</v>
      </c>
      <c r="X17" s="200">
        <v>1027</v>
      </c>
      <c r="Y17" s="200">
        <v>906</v>
      </c>
      <c r="Z17" s="525">
        <f>h22_1!C120</f>
        <v>2242</v>
      </c>
      <c r="AA17" s="525">
        <f>h23_1!C120</f>
        <v>2183</v>
      </c>
      <c r="AB17" s="525">
        <f>h24_1!C120</f>
        <v>2184</v>
      </c>
      <c r="AC17" s="525">
        <f>h25_1!C120</f>
        <v>2145</v>
      </c>
      <c r="AD17" s="525">
        <f>h26_1!C120</f>
        <v>2174</v>
      </c>
      <c r="AE17" s="525">
        <f>h27_1!C120</f>
        <v>2102</v>
      </c>
      <c r="AF17" s="525">
        <f>h28_1!C120</f>
        <v>2083</v>
      </c>
    </row>
    <row r="18" spans="1:32" ht="13.5">
      <c r="A18" s="538">
        <v>28214</v>
      </c>
      <c r="B18" s="538" t="s">
        <v>22</v>
      </c>
      <c r="C18" s="538" t="s">
        <v>13</v>
      </c>
      <c r="D18" s="538">
        <v>3</v>
      </c>
      <c r="E18" s="539">
        <f t="shared" si="0"/>
        <v>889</v>
      </c>
      <c r="F18" s="541">
        <f t="shared" si="1"/>
        <v>474</v>
      </c>
      <c r="G18" s="542">
        <f t="shared" si="2"/>
        <v>415</v>
      </c>
      <c r="I18" s="9" t="s">
        <v>242</v>
      </c>
      <c r="J18" s="200">
        <v>1035</v>
      </c>
      <c r="K18" s="200">
        <v>999</v>
      </c>
      <c r="L18" s="200">
        <v>967</v>
      </c>
      <c r="M18" s="200">
        <v>995</v>
      </c>
      <c r="N18" s="525">
        <f>h22_1!C70</f>
        <v>202</v>
      </c>
      <c r="O18" s="525">
        <f>h23_1!C70</f>
        <v>182</v>
      </c>
      <c r="P18" s="525">
        <f>h24_1!C70</f>
        <v>160</v>
      </c>
      <c r="Q18" s="525">
        <f>h25_1!C70</f>
        <v>147</v>
      </c>
      <c r="R18" s="525">
        <f>h26_1!C70</f>
        <v>157</v>
      </c>
      <c r="S18" s="525">
        <f>h27_1!C70</f>
        <v>144</v>
      </c>
      <c r="T18" s="525">
        <f>h28_1!C70</f>
        <v>173</v>
      </c>
      <c r="U18" s="198"/>
      <c r="V18" s="200">
        <v>1027</v>
      </c>
      <c r="W18" s="200">
        <v>935</v>
      </c>
      <c r="X18" s="200">
        <v>1014</v>
      </c>
      <c r="Y18" s="200">
        <v>971</v>
      </c>
      <c r="Z18" s="525">
        <f>h22_1!C121</f>
        <v>177</v>
      </c>
      <c r="AA18" s="525">
        <f>h23_1!C121</f>
        <v>166</v>
      </c>
      <c r="AB18" s="525">
        <f>h24_1!C121</f>
        <v>147</v>
      </c>
      <c r="AC18" s="525">
        <f>h25_1!C121</f>
        <v>136</v>
      </c>
      <c r="AD18" s="525">
        <f>h26_1!C121</f>
        <v>149</v>
      </c>
      <c r="AE18" s="525">
        <f>h27_1!C121</f>
        <v>126</v>
      </c>
      <c r="AF18" s="525">
        <f>h28_1!C121</f>
        <v>140</v>
      </c>
    </row>
    <row r="19" spans="1:32" ht="13.5">
      <c r="A19" s="538">
        <v>28217</v>
      </c>
      <c r="B19" s="538" t="s">
        <v>25</v>
      </c>
      <c r="C19" s="538" t="s">
        <v>13</v>
      </c>
      <c r="D19" s="538">
        <v>3</v>
      </c>
      <c r="E19" s="539">
        <f t="shared" si="0"/>
        <v>2131</v>
      </c>
      <c r="F19" s="541">
        <f t="shared" si="1"/>
        <v>1089</v>
      </c>
      <c r="G19" s="542">
        <f t="shared" si="2"/>
        <v>1042</v>
      </c>
      <c r="I19" s="9" t="s">
        <v>243</v>
      </c>
      <c r="J19" s="200">
        <v>667</v>
      </c>
      <c r="K19" s="200">
        <v>635</v>
      </c>
      <c r="L19" s="200">
        <v>700</v>
      </c>
      <c r="M19" s="200">
        <v>580</v>
      </c>
      <c r="N19" s="525">
        <f>h22_1!C71</f>
        <v>451</v>
      </c>
      <c r="O19" s="525">
        <f>h23_1!C71</f>
        <v>401</v>
      </c>
      <c r="P19" s="525">
        <f>h24_1!C71</f>
        <v>385</v>
      </c>
      <c r="Q19" s="525">
        <f>h25_1!C71</f>
        <v>378</v>
      </c>
      <c r="R19" s="525">
        <f>h26_1!C71</f>
        <v>390</v>
      </c>
      <c r="S19" s="525">
        <f>h27_1!C71</f>
        <v>360</v>
      </c>
      <c r="T19" s="525">
        <f>h28_1!C71</f>
        <v>339</v>
      </c>
      <c r="U19" s="198"/>
      <c r="V19" s="200">
        <v>598</v>
      </c>
      <c r="W19" s="200">
        <v>586</v>
      </c>
      <c r="X19" s="200">
        <v>584</v>
      </c>
      <c r="Y19" s="200">
        <v>613</v>
      </c>
      <c r="Z19" s="525">
        <f>h22_1!C122</f>
        <v>389</v>
      </c>
      <c r="AA19" s="525">
        <f>h23_1!C122</f>
        <v>388</v>
      </c>
      <c r="AB19" s="525">
        <f>h24_1!C122</f>
        <v>382</v>
      </c>
      <c r="AC19" s="525">
        <f>h25_1!C122</f>
        <v>392</v>
      </c>
      <c r="AD19" s="525">
        <f>h26_1!C122</f>
        <v>354</v>
      </c>
      <c r="AE19" s="525">
        <f>h27_1!C122</f>
        <v>356</v>
      </c>
      <c r="AF19" s="525">
        <f>h28_1!C122</f>
        <v>332</v>
      </c>
    </row>
    <row r="20" spans="1:32" ht="13.5">
      <c r="A20" s="538">
        <v>28219</v>
      </c>
      <c r="B20" s="538" t="s">
        <v>27</v>
      </c>
      <c r="C20" s="538" t="s">
        <v>13</v>
      </c>
      <c r="D20" s="538">
        <v>3</v>
      </c>
      <c r="E20" s="539">
        <f t="shared" si="0"/>
        <v>5248</v>
      </c>
      <c r="F20" s="541">
        <f t="shared" si="1"/>
        <v>2707</v>
      </c>
      <c r="G20" s="542">
        <f t="shared" si="2"/>
        <v>2541</v>
      </c>
      <c r="I20" s="9" t="s">
        <v>244</v>
      </c>
      <c r="J20" s="200">
        <v>374</v>
      </c>
      <c r="K20" s="200">
        <v>379</v>
      </c>
      <c r="L20" s="200">
        <v>370</v>
      </c>
      <c r="M20" s="200">
        <v>376</v>
      </c>
      <c r="N20" s="525">
        <f>h22_1!C72</f>
        <v>1083</v>
      </c>
      <c r="O20" s="525">
        <f>h23_1!C72</f>
        <v>1003</v>
      </c>
      <c r="P20" s="525">
        <f>h24_1!C72</f>
        <v>962</v>
      </c>
      <c r="Q20" s="525">
        <f>h25_1!C72</f>
        <v>958</v>
      </c>
      <c r="R20" s="525">
        <f>h26_1!C72</f>
        <v>935</v>
      </c>
      <c r="S20" s="525">
        <f>h27_1!C72</f>
        <v>901</v>
      </c>
      <c r="T20" s="525">
        <f>h28_1!C72</f>
        <v>871</v>
      </c>
      <c r="U20" s="198"/>
      <c r="V20" s="200">
        <v>338</v>
      </c>
      <c r="W20" s="200">
        <v>336</v>
      </c>
      <c r="X20" s="200">
        <v>337</v>
      </c>
      <c r="Y20" s="200">
        <v>367</v>
      </c>
      <c r="Z20" s="525">
        <f>h22_1!C123</f>
        <v>995</v>
      </c>
      <c r="AA20" s="525">
        <f>h23_1!C123</f>
        <v>968</v>
      </c>
      <c r="AB20" s="525">
        <f>h24_1!C123</f>
        <v>917</v>
      </c>
      <c r="AC20" s="525">
        <f>h25_1!C123</f>
        <v>951</v>
      </c>
      <c r="AD20" s="525">
        <f>h26_1!C123</f>
        <v>833</v>
      </c>
      <c r="AE20" s="525">
        <f>h27_1!C123</f>
        <v>867</v>
      </c>
      <c r="AF20" s="525">
        <f>h28_1!C123</f>
        <v>841</v>
      </c>
    </row>
    <row r="21" spans="1:32" ht="13.5">
      <c r="A21" s="538">
        <v>28301</v>
      </c>
      <c r="B21" s="538" t="s">
        <v>39</v>
      </c>
      <c r="C21" s="538" t="s">
        <v>13</v>
      </c>
      <c r="D21" s="538">
        <v>3</v>
      </c>
      <c r="E21" s="539">
        <f t="shared" si="0"/>
        <v>665</v>
      </c>
      <c r="F21" s="541">
        <f t="shared" si="1"/>
        <v>341</v>
      </c>
      <c r="G21" s="542">
        <f t="shared" si="2"/>
        <v>324</v>
      </c>
      <c r="I21" s="9" t="s">
        <v>39</v>
      </c>
      <c r="J21" s="200">
        <v>126</v>
      </c>
      <c r="K21" s="200">
        <v>137</v>
      </c>
      <c r="L21" s="200">
        <v>120</v>
      </c>
      <c r="M21" s="200">
        <v>121</v>
      </c>
      <c r="N21" s="525">
        <f>h22_1!C73</f>
        <v>115</v>
      </c>
      <c r="O21" s="525">
        <f>h23_1!C73</f>
        <v>112</v>
      </c>
      <c r="P21" s="525">
        <f>h24_1!C73</f>
        <v>116</v>
      </c>
      <c r="Q21" s="525">
        <f>h25_1!C73</f>
        <v>113</v>
      </c>
      <c r="R21" s="525">
        <f>h26_1!C73</f>
        <v>129</v>
      </c>
      <c r="S21" s="525">
        <f>h27_1!C73</f>
        <v>104</v>
      </c>
      <c r="T21" s="525">
        <f>h28_1!C73</f>
        <v>108</v>
      </c>
      <c r="U21" s="198"/>
      <c r="V21" s="200">
        <v>95</v>
      </c>
      <c r="W21" s="200">
        <v>144</v>
      </c>
      <c r="X21" s="200">
        <v>105</v>
      </c>
      <c r="Y21" s="200">
        <v>121</v>
      </c>
      <c r="Z21" s="525">
        <f>h22_1!C124</f>
        <v>117</v>
      </c>
      <c r="AA21" s="525">
        <f>h23_1!C124</f>
        <v>113</v>
      </c>
      <c r="AB21" s="525">
        <f>h24_1!C124</f>
        <v>104</v>
      </c>
      <c r="AC21" s="525">
        <f>h25_1!C124</f>
        <v>103</v>
      </c>
      <c r="AD21" s="525">
        <f>h26_1!C124</f>
        <v>95</v>
      </c>
      <c r="AE21" s="525">
        <f>h27_1!C124</f>
        <v>108</v>
      </c>
      <c r="AF21" s="525">
        <f>h28_1!C124</f>
        <v>121</v>
      </c>
    </row>
    <row r="22" spans="1:32" ht="13.5">
      <c r="A22" s="538">
        <v>28203</v>
      </c>
      <c r="B22" s="538" t="s">
        <v>6</v>
      </c>
      <c r="C22" s="538" t="s">
        <v>7</v>
      </c>
      <c r="D22" s="538">
        <v>4</v>
      </c>
      <c r="E22" s="539">
        <f t="shared" si="0"/>
        <v>1801</v>
      </c>
      <c r="F22" s="541">
        <f t="shared" si="1"/>
        <v>949</v>
      </c>
      <c r="G22" s="542">
        <f t="shared" si="2"/>
        <v>852</v>
      </c>
      <c r="I22" s="9" t="s">
        <v>245</v>
      </c>
      <c r="J22" s="200">
        <v>1444</v>
      </c>
      <c r="K22" s="200">
        <v>1354</v>
      </c>
      <c r="L22" s="200">
        <v>1391</v>
      </c>
      <c r="M22" s="200">
        <v>1404</v>
      </c>
      <c r="N22" s="525">
        <f>h22_1!C74</f>
        <v>400</v>
      </c>
      <c r="O22" s="525">
        <f>h23_1!C74</f>
        <v>345</v>
      </c>
      <c r="P22" s="525">
        <f>h24_1!C74</f>
        <v>369</v>
      </c>
      <c r="Q22" s="525">
        <f>h25_1!C74</f>
        <v>337</v>
      </c>
      <c r="R22" s="525">
        <f>h26_1!C74</f>
        <v>324</v>
      </c>
      <c r="S22" s="525">
        <f>h27_1!C74</f>
        <v>307</v>
      </c>
      <c r="T22" s="525">
        <f>h28_1!C74</f>
        <v>318</v>
      </c>
      <c r="U22" s="198"/>
      <c r="V22" s="200">
        <v>1302</v>
      </c>
      <c r="W22" s="200">
        <v>1293</v>
      </c>
      <c r="X22" s="200">
        <v>1346</v>
      </c>
      <c r="Y22" s="200">
        <v>1356</v>
      </c>
      <c r="Z22" s="525">
        <f>h22_1!C125</f>
        <v>369</v>
      </c>
      <c r="AA22" s="525">
        <f>h23_1!C125</f>
        <v>345</v>
      </c>
      <c r="AB22" s="525">
        <f>h24_1!C125</f>
        <v>368</v>
      </c>
      <c r="AC22" s="525">
        <f>h25_1!C125</f>
        <v>340</v>
      </c>
      <c r="AD22" s="525">
        <f>h26_1!C125</f>
        <v>275</v>
      </c>
      <c r="AE22" s="525">
        <f>h27_1!C125</f>
        <v>292</v>
      </c>
      <c r="AF22" s="525">
        <f>h28_1!C125</f>
        <v>285</v>
      </c>
    </row>
    <row r="23" spans="1:32" ht="13.5">
      <c r="A23" s="538">
        <v>28210</v>
      </c>
      <c r="B23" s="538" t="s">
        <v>18</v>
      </c>
      <c r="C23" s="538" t="s">
        <v>7</v>
      </c>
      <c r="D23" s="538">
        <v>4</v>
      </c>
      <c r="E23" s="539">
        <f t="shared" si="0"/>
        <v>6764</v>
      </c>
      <c r="F23" s="541">
        <f t="shared" si="1"/>
        <v>3526</v>
      </c>
      <c r="G23" s="542">
        <f t="shared" si="2"/>
        <v>3238</v>
      </c>
      <c r="I23" s="9" t="s">
        <v>18</v>
      </c>
      <c r="J23" s="200">
        <v>1245</v>
      </c>
      <c r="K23" s="200">
        <v>1218</v>
      </c>
      <c r="L23" s="200">
        <v>1207</v>
      </c>
      <c r="M23" s="200">
        <v>1212</v>
      </c>
      <c r="N23" s="525">
        <f>h22_1!C75</f>
        <v>1237</v>
      </c>
      <c r="O23" s="525">
        <f>h23_1!C75</f>
        <v>1245</v>
      </c>
      <c r="P23" s="525">
        <f>h24_1!C75</f>
        <v>1291</v>
      </c>
      <c r="Q23" s="525">
        <f>h25_1!C75</f>
        <v>1143</v>
      </c>
      <c r="R23" s="525">
        <f>h26_1!C75</f>
        <v>1196</v>
      </c>
      <c r="S23" s="525">
        <f>h27_1!C75</f>
        <v>1169</v>
      </c>
      <c r="T23" s="525">
        <f>h28_1!C75</f>
        <v>1161</v>
      </c>
      <c r="U23" s="198"/>
      <c r="V23" s="200">
        <v>1139</v>
      </c>
      <c r="W23" s="200">
        <v>1149</v>
      </c>
      <c r="X23" s="200">
        <v>1162</v>
      </c>
      <c r="Y23" s="200">
        <v>1178</v>
      </c>
      <c r="Z23" s="525">
        <f>h22_1!C126</f>
        <v>1186</v>
      </c>
      <c r="AA23" s="525">
        <f>h23_1!C126</f>
        <v>1308</v>
      </c>
      <c r="AB23" s="525">
        <f>h24_1!C126</f>
        <v>1145</v>
      </c>
      <c r="AC23" s="525">
        <f>h25_1!C126</f>
        <v>1185</v>
      </c>
      <c r="AD23" s="525">
        <f>h26_1!C126</f>
        <v>1067</v>
      </c>
      <c r="AE23" s="525">
        <f>h27_1!C126</f>
        <v>1100</v>
      </c>
      <c r="AF23" s="525">
        <f>h28_1!C126</f>
        <v>1071</v>
      </c>
    </row>
    <row r="24" spans="1:32" ht="13.5">
      <c r="A24" s="538">
        <v>28216</v>
      </c>
      <c r="B24" s="538" t="s">
        <v>24</v>
      </c>
      <c r="C24" s="538" t="s">
        <v>7</v>
      </c>
      <c r="D24" s="538">
        <v>4</v>
      </c>
      <c r="E24" s="539">
        <f t="shared" si="0"/>
        <v>989</v>
      </c>
      <c r="F24" s="541">
        <f t="shared" si="1"/>
        <v>532</v>
      </c>
      <c r="G24" s="542">
        <f t="shared" si="2"/>
        <v>457</v>
      </c>
      <c r="I24" s="9" t="s">
        <v>246</v>
      </c>
      <c r="J24" s="200">
        <v>401</v>
      </c>
      <c r="K24" s="200">
        <v>423</v>
      </c>
      <c r="L24" s="200">
        <v>382</v>
      </c>
      <c r="M24" s="200">
        <v>437</v>
      </c>
      <c r="N24" s="525">
        <f>h22_1!C76</f>
        <v>219</v>
      </c>
      <c r="O24" s="525">
        <f>h23_1!C76</f>
        <v>211</v>
      </c>
      <c r="P24" s="525">
        <f>h24_1!C76</f>
        <v>187</v>
      </c>
      <c r="Q24" s="525">
        <f>h25_1!C76</f>
        <v>180</v>
      </c>
      <c r="R24" s="525">
        <f>h26_1!C76</f>
        <v>178</v>
      </c>
      <c r="S24" s="525">
        <f>h27_1!C76</f>
        <v>176</v>
      </c>
      <c r="T24" s="525">
        <f>h28_1!C76</f>
        <v>178</v>
      </c>
      <c r="U24" s="198"/>
      <c r="V24" s="200">
        <v>443</v>
      </c>
      <c r="W24" s="200">
        <v>386</v>
      </c>
      <c r="X24" s="200">
        <v>446</v>
      </c>
      <c r="Y24" s="200">
        <v>403</v>
      </c>
      <c r="Z24" s="525">
        <f>h22_1!C127</f>
        <v>161</v>
      </c>
      <c r="AA24" s="525">
        <f>h23_1!C127</f>
        <v>159</v>
      </c>
      <c r="AB24" s="525">
        <f>h24_1!C127</f>
        <v>177</v>
      </c>
      <c r="AC24" s="525">
        <f>h25_1!C127</f>
        <v>188</v>
      </c>
      <c r="AD24" s="525">
        <f>h26_1!C127</f>
        <v>176</v>
      </c>
      <c r="AE24" s="525">
        <f>h27_1!C127</f>
        <v>148</v>
      </c>
      <c r="AF24" s="525">
        <f>h28_1!C127</f>
        <v>133</v>
      </c>
    </row>
    <row r="25" spans="1:32" ht="13.5">
      <c r="A25" s="538">
        <v>28381</v>
      </c>
      <c r="B25" s="538" t="s">
        <v>41</v>
      </c>
      <c r="C25" s="538" t="s">
        <v>7</v>
      </c>
      <c r="D25" s="538">
        <v>4</v>
      </c>
      <c r="E25" s="539">
        <f t="shared" si="0"/>
        <v>911</v>
      </c>
      <c r="F25" s="541">
        <f t="shared" si="1"/>
        <v>491</v>
      </c>
      <c r="G25" s="542">
        <f t="shared" si="2"/>
        <v>420</v>
      </c>
      <c r="I25" s="9" t="s">
        <v>247</v>
      </c>
      <c r="J25" s="200">
        <v>128</v>
      </c>
      <c r="K25" s="200">
        <v>126</v>
      </c>
      <c r="L25" s="200">
        <v>105</v>
      </c>
      <c r="M25" s="200">
        <v>112</v>
      </c>
      <c r="N25" s="525">
        <f>h22_1!C77</f>
        <v>174</v>
      </c>
      <c r="O25" s="525">
        <f>h23_1!C77</f>
        <v>161</v>
      </c>
      <c r="P25" s="525">
        <f>h24_1!C77</f>
        <v>173</v>
      </c>
      <c r="Q25" s="525">
        <f>h25_1!C77</f>
        <v>172</v>
      </c>
      <c r="R25" s="525">
        <f>h26_1!C77</f>
        <v>166</v>
      </c>
      <c r="S25" s="525">
        <f>h27_1!C77</f>
        <v>162</v>
      </c>
      <c r="T25" s="525">
        <f>h28_1!C77</f>
        <v>163</v>
      </c>
      <c r="U25" s="198"/>
      <c r="V25" s="200">
        <v>100</v>
      </c>
      <c r="W25" s="200">
        <v>95</v>
      </c>
      <c r="X25" s="200">
        <v>113</v>
      </c>
      <c r="Y25" s="200">
        <v>107</v>
      </c>
      <c r="Z25" s="525">
        <f>h22_1!C128</f>
        <v>179</v>
      </c>
      <c r="AA25" s="525">
        <f>h23_1!C128</f>
        <v>178</v>
      </c>
      <c r="AB25" s="525">
        <f>h24_1!C128</f>
        <v>158</v>
      </c>
      <c r="AC25" s="525">
        <f>h25_1!C128</f>
        <v>145</v>
      </c>
      <c r="AD25" s="525">
        <f>h26_1!C128</f>
        <v>144</v>
      </c>
      <c r="AE25" s="525">
        <f>h27_1!C128</f>
        <v>143</v>
      </c>
      <c r="AF25" s="525">
        <f>h28_1!C128</f>
        <v>133</v>
      </c>
    </row>
    <row r="26" spans="1:32" ht="13.5">
      <c r="A26" s="538">
        <v>28382</v>
      </c>
      <c r="B26" s="538" t="s">
        <v>42</v>
      </c>
      <c r="C26" s="538" t="s">
        <v>7</v>
      </c>
      <c r="D26" s="538">
        <v>4</v>
      </c>
      <c r="E26" s="539">
        <f t="shared" si="0"/>
        <v>5292</v>
      </c>
      <c r="F26" s="541">
        <f t="shared" si="1"/>
        <v>2671</v>
      </c>
      <c r="G26" s="542">
        <f t="shared" si="2"/>
        <v>2621</v>
      </c>
      <c r="I26" s="9" t="s">
        <v>248</v>
      </c>
      <c r="J26" s="200">
        <v>142</v>
      </c>
      <c r="K26" s="200">
        <v>145</v>
      </c>
      <c r="L26" s="200">
        <v>148</v>
      </c>
      <c r="M26" s="200">
        <v>150</v>
      </c>
      <c r="N26" s="525">
        <f>h22_1!C78</f>
        <v>1014</v>
      </c>
      <c r="O26" s="525">
        <f>h23_1!C78</f>
        <v>980</v>
      </c>
      <c r="P26" s="525">
        <f>h24_1!C78</f>
        <v>958</v>
      </c>
      <c r="Q26" s="525">
        <f>h25_1!C78</f>
        <v>1048</v>
      </c>
      <c r="R26" s="525">
        <f>h26_1!C78</f>
        <v>912</v>
      </c>
      <c r="S26" s="525">
        <f>h27_1!C78</f>
        <v>898</v>
      </c>
      <c r="T26" s="525">
        <f>h28_1!C78</f>
        <v>861</v>
      </c>
      <c r="U26" s="198"/>
      <c r="V26" s="200">
        <v>146</v>
      </c>
      <c r="W26" s="200">
        <v>159</v>
      </c>
      <c r="X26" s="200">
        <v>151</v>
      </c>
      <c r="Y26" s="200">
        <v>123</v>
      </c>
      <c r="Z26" s="525">
        <f>h22_1!C129</f>
        <v>927</v>
      </c>
      <c r="AA26" s="525">
        <f>h23_1!C129</f>
        <v>921</v>
      </c>
      <c r="AB26" s="525">
        <f>h24_1!C129</f>
        <v>975</v>
      </c>
      <c r="AC26" s="525">
        <f>h25_1!C129</f>
        <v>883</v>
      </c>
      <c r="AD26" s="525">
        <f>h26_1!C129</f>
        <v>892</v>
      </c>
      <c r="AE26" s="525">
        <f>h27_1!C129</f>
        <v>847</v>
      </c>
      <c r="AF26" s="525">
        <f>h28_1!C129</f>
        <v>882</v>
      </c>
    </row>
    <row r="27" spans="1:32" ht="13.5">
      <c r="A27" s="538">
        <v>28213</v>
      </c>
      <c r="B27" s="538" t="s">
        <v>20</v>
      </c>
      <c r="C27" s="538" t="s">
        <v>21</v>
      </c>
      <c r="D27" s="538">
        <v>5</v>
      </c>
      <c r="E27" s="539">
        <f t="shared" si="0"/>
        <v>1465</v>
      </c>
      <c r="F27" s="541">
        <f t="shared" si="1"/>
        <v>740</v>
      </c>
      <c r="G27" s="542">
        <f t="shared" si="2"/>
        <v>725</v>
      </c>
      <c r="I27" s="9" t="s">
        <v>249</v>
      </c>
      <c r="J27" s="200">
        <v>202</v>
      </c>
      <c r="K27" s="200">
        <v>177</v>
      </c>
      <c r="L27" s="200">
        <v>187</v>
      </c>
      <c r="M27" s="200">
        <v>168</v>
      </c>
      <c r="N27" s="525">
        <f>h22_1!C79</f>
        <v>251</v>
      </c>
      <c r="O27" s="525">
        <f>h23_1!C79</f>
        <v>305</v>
      </c>
      <c r="P27" s="525">
        <f>h24_1!C79</f>
        <v>278</v>
      </c>
      <c r="Q27" s="525">
        <f>h25_1!C79</f>
        <v>255</v>
      </c>
      <c r="R27" s="525">
        <f>h26_1!C79</f>
        <v>250</v>
      </c>
      <c r="S27" s="525">
        <f>h27_1!C79</f>
        <v>246</v>
      </c>
      <c r="T27" s="525">
        <f>h28_1!C79</f>
        <v>244</v>
      </c>
      <c r="U27" s="198"/>
      <c r="V27" s="200">
        <v>151</v>
      </c>
      <c r="W27" s="200">
        <v>176</v>
      </c>
      <c r="X27" s="200">
        <v>185</v>
      </c>
      <c r="Y27" s="200">
        <v>150</v>
      </c>
      <c r="Z27" s="525">
        <f>h22_1!C130</f>
        <v>244</v>
      </c>
      <c r="AA27" s="525">
        <f>h23_1!C130</f>
        <v>248</v>
      </c>
      <c r="AB27" s="525">
        <f>h24_1!C130</f>
        <v>251</v>
      </c>
      <c r="AC27" s="525">
        <f>h25_1!C130</f>
        <v>253</v>
      </c>
      <c r="AD27" s="525">
        <f>h26_1!C130</f>
        <v>248</v>
      </c>
      <c r="AE27" s="525">
        <f>h27_1!C130</f>
        <v>230</v>
      </c>
      <c r="AF27" s="525">
        <f>h28_1!C130</f>
        <v>247</v>
      </c>
    </row>
    <row r="28" spans="1:32" ht="13.5">
      <c r="A28" s="538">
        <v>28215</v>
      </c>
      <c r="B28" s="538" t="s">
        <v>23</v>
      </c>
      <c r="C28" s="538" t="s">
        <v>21</v>
      </c>
      <c r="D28" s="538">
        <v>5</v>
      </c>
      <c r="E28" s="539">
        <f t="shared" si="0"/>
        <v>2110</v>
      </c>
      <c r="F28" s="541">
        <f t="shared" si="1"/>
        <v>1090</v>
      </c>
      <c r="G28" s="542">
        <f t="shared" si="2"/>
        <v>1020</v>
      </c>
      <c r="I28" s="9" t="s">
        <v>250</v>
      </c>
      <c r="J28" s="200">
        <v>295</v>
      </c>
      <c r="K28" s="200">
        <v>274</v>
      </c>
      <c r="L28" s="200">
        <v>307</v>
      </c>
      <c r="M28" s="200">
        <v>278</v>
      </c>
      <c r="N28" s="525">
        <f>h22_1!C80</f>
        <v>439</v>
      </c>
      <c r="O28" s="525">
        <f>h23_1!C80</f>
        <v>376</v>
      </c>
      <c r="P28" s="525">
        <f>h24_1!C80</f>
        <v>372</v>
      </c>
      <c r="Q28" s="525">
        <f>h25_1!C80</f>
        <v>372</v>
      </c>
      <c r="R28" s="525">
        <f>h26_1!C80</f>
        <v>359</v>
      </c>
      <c r="S28" s="525">
        <f>h27_1!C80</f>
        <v>374</v>
      </c>
      <c r="T28" s="525">
        <f>h28_1!C80</f>
        <v>357</v>
      </c>
      <c r="U28" s="198"/>
      <c r="V28" s="200">
        <v>290</v>
      </c>
      <c r="W28" s="200">
        <v>259</v>
      </c>
      <c r="X28" s="200">
        <v>309</v>
      </c>
      <c r="Y28" s="200">
        <v>253</v>
      </c>
      <c r="Z28" s="525">
        <f>h22_1!C131</f>
        <v>403</v>
      </c>
      <c r="AA28" s="525">
        <f>h23_1!C131</f>
        <v>393</v>
      </c>
      <c r="AB28" s="525">
        <f>h24_1!C131</f>
        <v>365</v>
      </c>
      <c r="AC28" s="525">
        <f>h25_1!C131</f>
        <v>332</v>
      </c>
      <c r="AD28" s="525">
        <f>h26_1!C131</f>
        <v>325</v>
      </c>
      <c r="AE28" s="525">
        <f>h27_1!C131</f>
        <v>353</v>
      </c>
      <c r="AF28" s="525">
        <f>h28_1!C131</f>
        <v>342</v>
      </c>
    </row>
    <row r="29" spans="1:32" ht="13.5">
      <c r="A29" s="538">
        <v>28218</v>
      </c>
      <c r="B29" s="538" t="s">
        <v>26</v>
      </c>
      <c r="C29" s="538" t="s">
        <v>21</v>
      </c>
      <c r="D29" s="538">
        <v>5</v>
      </c>
      <c r="E29" s="539">
        <f t="shared" si="0"/>
        <v>3226</v>
      </c>
      <c r="F29" s="541">
        <f t="shared" si="1"/>
        <v>1649</v>
      </c>
      <c r="G29" s="542">
        <f t="shared" si="2"/>
        <v>1577</v>
      </c>
      <c r="I29" s="9" t="s">
        <v>251</v>
      </c>
      <c r="J29" s="200">
        <v>233</v>
      </c>
      <c r="K29" s="200">
        <v>220</v>
      </c>
      <c r="L29" s="200">
        <v>238</v>
      </c>
      <c r="M29" s="200">
        <v>234</v>
      </c>
      <c r="N29" s="525">
        <f>h22_1!C81</f>
        <v>593</v>
      </c>
      <c r="O29" s="525">
        <f>h23_1!C81</f>
        <v>614</v>
      </c>
      <c r="P29" s="525">
        <f>h24_1!C81</f>
        <v>586</v>
      </c>
      <c r="Q29" s="525">
        <f>h25_1!C81</f>
        <v>592</v>
      </c>
      <c r="R29" s="525">
        <f>h26_1!C81</f>
        <v>561</v>
      </c>
      <c r="S29" s="525">
        <f>h27_1!C81</f>
        <v>558</v>
      </c>
      <c r="T29" s="525">
        <f>h28_1!C81</f>
        <v>530</v>
      </c>
      <c r="U29" s="198"/>
      <c r="V29" s="200">
        <v>239</v>
      </c>
      <c r="W29" s="200">
        <v>232</v>
      </c>
      <c r="X29" s="200">
        <v>213</v>
      </c>
      <c r="Y29" s="200">
        <v>216</v>
      </c>
      <c r="Z29" s="525">
        <f>h22_1!C132</f>
        <v>605</v>
      </c>
      <c r="AA29" s="525">
        <f>h23_1!C132</f>
        <v>537</v>
      </c>
      <c r="AB29" s="525">
        <f>h24_1!C132</f>
        <v>553</v>
      </c>
      <c r="AC29" s="525">
        <f>h25_1!C132</f>
        <v>565</v>
      </c>
      <c r="AD29" s="525">
        <f>h26_1!C132</f>
        <v>548</v>
      </c>
      <c r="AE29" s="525">
        <f>h27_1!C132</f>
        <v>512</v>
      </c>
      <c r="AF29" s="525">
        <f>h28_1!C132</f>
        <v>517</v>
      </c>
    </row>
    <row r="30" spans="1:32" ht="13.5">
      <c r="A30" s="538">
        <v>28220</v>
      </c>
      <c r="B30" s="538" t="s">
        <v>28</v>
      </c>
      <c r="C30" s="538" t="s">
        <v>21</v>
      </c>
      <c r="D30" s="538">
        <v>5</v>
      </c>
      <c r="E30" s="539">
        <f t="shared" si="0"/>
        <v>1139</v>
      </c>
      <c r="F30" s="541">
        <f t="shared" si="1"/>
        <v>617</v>
      </c>
      <c r="G30" s="542">
        <f t="shared" si="2"/>
        <v>522</v>
      </c>
      <c r="I30" s="9" t="s">
        <v>252</v>
      </c>
      <c r="J30" s="200">
        <v>167</v>
      </c>
      <c r="K30" s="200">
        <v>190</v>
      </c>
      <c r="L30" s="200">
        <v>165</v>
      </c>
      <c r="M30" s="200">
        <v>179</v>
      </c>
      <c r="N30" s="525">
        <f>h22_1!C82</f>
        <v>202</v>
      </c>
      <c r="O30" s="525">
        <f>h23_1!C82</f>
        <v>221</v>
      </c>
      <c r="P30" s="525">
        <f>h24_1!C82</f>
        <v>213</v>
      </c>
      <c r="Q30" s="525">
        <f>h25_1!C82</f>
        <v>226</v>
      </c>
      <c r="R30" s="525">
        <f>h26_1!C82</f>
        <v>201</v>
      </c>
      <c r="S30" s="525">
        <f>h27_1!C82</f>
        <v>211</v>
      </c>
      <c r="T30" s="525">
        <f>h28_1!C82</f>
        <v>205</v>
      </c>
      <c r="U30" s="198"/>
      <c r="V30" s="200">
        <v>173</v>
      </c>
      <c r="W30" s="200">
        <v>164</v>
      </c>
      <c r="X30" s="200">
        <v>157</v>
      </c>
      <c r="Y30" s="200">
        <v>136</v>
      </c>
      <c r="Z30" s="525">
        <f>h22_1!C133</f>
        <v>220</v>
      </c>
      <c r="AA30" s="525">
        <f>h23_1!C133</f>
        <v>241</v>
      </c>
      <c r="AB30" s="525">
        <f>h24_1!C133</f>
        <v>212</v>
      </c>
      <c r="AC30" s="525">
        <f>h25_1!C133</f>
        <v>185</v>
      </c>
      <c r="AD30" s="525">
        <f>h26_1!C133</f>
        <v>171</v>
      </c>
      <c r="AE30" s="525">
        <f>h27_1!C133</f>
        <v>186</v>
      </c>
      <c r="AF30" s="525">
        <f>h28_1!C133</f>
        <v>165</v>
      </c>
    </row>
    <row r="31" spans="1:32" ht="13.5">
      <c r="A31" s="538">
        <v>28228</v>
      </c>
      <c r="B31" s="538" t="s">
        <v>37</v>
      </c>
      <c r="C31" s="538" t="s">
        <v>21</v>
      </c>
      <c r="D31" s="538">
        <v>5</v>
      </c>
      <c r="E31" s="539">
        <f t="shared" si="0"/>
        <v>2353</v>
      </c>
      <c r="F31" s="541">
        <f t="shared" si="1"/>
        <v>1222</v>
      </c>
      <c r="G31" s="542">
        <f t="shared" si="2"/>
        <v>1131</v>
      </c>
      <c r="I31" s="9" t="s">
        <v>220</v>
      </c>
      <c r="J31" s="200">
        <v>183</v>
      </c>
      <c r="K31" s="200">
        <v>197</v>
      </c>
      <c r="L31" s="200">
        <v>206</v>
      </c>
      <c r="M31" s="200">
        <v>203</v>
      </c>
      <c r="N31" s="525">
        <f>h22_1!C83</f>
        <v>413</v>
      </c>
      <c r="O31" s="525">
        <f>h23_1!C83</f>
        <v>401</v>
      </c>
      <c r="P31" s="525">
        <f>h24_1!C83</f>
        <v>410</v>
      </c>
      <c r="Q31" s="525">
        <f>h25_1!C83</f>
        <v>417</v>
      </c>
      <c r="R31" s="525">
        <f>h26_1!C83</f>
        <v>420</v>
      </c>
      <c r="S31" s="525">
        <f>h27_1!C83</f>
        <v>387</v>
      </c>
      <c r="T31" s="525">
        <f>h28_1!C83</f>
        <v>415</v>
      </c>
      <c r="U31" s="198"/>
      <c r="V31" s="200">
        <v>191</v>
      </c>
      <c r="W31" s="200">
        <v>193</v>
      </c>
      <c r="X31" s="200">
        <v>193</v>
      </c>
      <c r="Y31" s="200">
        <v>195</v>
      </c>
      <c r="Z31" s="525">
        <f>h22_1!C134</f>
        <v>387</v>
      </c>
      <c r="AA31" s="525">
        <f>h23_1!C134</f>
        <v>377</v>
      </c>
      <c r="AB31" s="525">
        <f>h24_1!C134</f>
        <v>385</v>
      </c>
      <c r="AC31" s="525">
        <f>h25_1!C134</f>
        <v>395</v>
      </c>
      <c r="AD31" s="525">
        <f>h26_1!C134</f>
        <v>387</v>
      </c>
      <c r="AE31" s="525">
        <f>h27_1!C134</f>
        <v>393</v>
      </c>
      <c r="AF31" s="525">
        <f>h28_1!C134</f>
        <v>351</v>
      </c>
    </row>
    <row r="32" spans="1:32" ht="13.5">
      <c r="A32" s="538">
        <v>28365</v>
      </c>
      <c r="B32" s="538" t="s">
        <v>40</v>
      </c>
      <c r="C32" s="538" t="s">
        <v>21</v>
      </c>
      <c r="D32" s="538">
        <v>5</v>
      </c>
      <c r="E32" s="539">
        <f t="shared" si="0"/>
        <v>849</v>
      </c>
      <c r="F32" s="541">
        <f t="shared" si="1"/>
        <v>429</v>
      </c>
      <c r="G32" s="542">
        <f t="shared" si="2"/>
        <v>420</v>
      </c>
      <c r="I32" s="9" t="s">
        <v>253</v>
      </c>
      <c r="J32" s="200">
        <v>92</v>
      </c>
      <c r="K32" s="200">
        <v>78</v>
      </c>
      <c r="L32" s="200">
        <v>74</v>
      </c>
      <c r="M32" s="200">
        <v>67</v>
      </c>
      <c r="N32" s="525">
        <f>h22_1!C84</f>
        <v>138</v>
      </c>
      <c r="O32" s="525">
        <f>h23_1!C84</f>
        <v>142</v>
      </c>
      <c r="P32" s="525">
        <f>h24_1!C84</f>
        <v>155</v>
      </c>
      <c r="Q32" s="525">
        <f>h25_1!C84</f>
        <v>136</v>
      </c>
      <c r="R32" s="525">
        <f>h26_1!C84</f>
        <v>138</v>
      </c>
      <c r="S32" s="525">
        <f>h27_1!C84</f>
        <v>143</v>
      </c>
      <c r="T32" s="525">
        <f>h28_1!C84</f>
        <v>148</v>
      </c>
      <c r="U32" s="198"/>
      <c r="V32" s="200">
        <v>97</v>
      </c>
      <c r="W32" s="200">
        <v>71</v>
      </c>
      <c r="X32" s="200">
        <v>92</v>
      </c>
      <c r="Y32" s="200">
        <v>70</v>
      </c>
      <c r="Z32" s="525">
        <f>h22_1!C135</f>
        <v>156</v>
      </c>
      <c r="AA32" s="525">
        <f>h23_1!C135</f>
        <v>133</v>
      </c>
      <c r="AB32" s="525">
        <f>h24_1!C135</f>
        <v>143</v>
      </c>
      <c r="AC32" s="525">
        <f>h25_1!C135</f>
        <v>170</v>
      </c>
      <c r="AD32" s="525">
        <f>h26_1!C135</f>
        <v>138</v>
      </c>
      <c r="AE32" s="525">
        <f>h27_1!C135</f>
        <v>138</v>
      </c>
      <c r="AF32" s="525">
        <f>h28_1!C135</f>
        <v>144</v>
      </c>
    </row>
    <row r="33" spans="1:32" ht="13.5">
      <c r="A33" s="538">
        <v>28201</v>
      </c>
      <c r="B33" s="538" t="s">
        <v>2</v>
      </c>
      <c r="C33" s="538" t="s">
        <v>3</v>
      </c>
      <c r="D33" s="538">
        <v>6</v>
      </c>
      <c r="E33" s="539">
        <f t="shared" si="0"/>
        <v>917</v>
      </c>
      <c r="F33" s="541">
        <f t="shared" si="1"/>
        <v>486</v>
      </c>
      <c r="G33" s="542">
        <f t="shared" si="2"/>
        <v>431</v>
      </c>
      <c r="I33" s="9" t="s">
        <v>254</v>
      </c>
      <c r="J33" s="200">
        <v>2672</v>
      </c>
      <c r="K33" s="200">
        <v>2658</v>
      </c>
      <c r="L33" s="200">
        <v>2586</v>
      </c>
      <c r="M33" s="200">
        <v>2506</v>
      </c>
      <c r="N33" s="525">
        <f>h22_1!C85</f>
        <v>150</v>
      </c>
      <c r="O33" s="525">
        <f>h23_1!C85</f>
        <v>163</v>
      </c>
      <c r="P33" s="525">
        <f>h24_1!C85</f>
        <v>147</v>
      </c>
      <c r="Q33" s="525">
        <f>h25_1!C85</f>
        <v>141</v>
      </c>
      <c r="R33" s="525">
        <f>h26_1!C85</f>
        <v>159</v>
      </c>
      <c r="S33" s="525">
        <f>h27_1!C85</f>
        <v>159</v>
      </c>
      <c r="T33" s="525">
        <f>h28_1!C85</f>
        <v>168</v>
      </c>
      <c r="U33" s="198"/>
      <c r="V33" s="200">
        <v>2463</v>
      </c>
      <c r="W33" s="200">
        <v>2495</v>
      </c>
      <c r="X33" s="200">
        <v>2502</v>
      </c>
      <c r="Y33" s="200">
        <v>2398</v>
      </c>
      <c r="Z33" s="525">
        <f>h22_1!C136</f>
        <v>151</v>
      </c>
      <c r="AA33" s="525">
        <f>h23_1!C136</f>
        <v>157</v>
      </c>
      <c r="AB33" s="525">
        <f>h24_1!C136</f>
        <v>161</v>
      </c>
      <c r="AC33" s="525">
        <f>h25_1!C136</f>
        <v>146</v>
      </c>
      <c r="AD33" s="525">
        <f>h26_1!C136</f>
        <v>158</v>
      </c>
      <c r="AE33" s="525">
        <f>h27_1!C136</f>
        <v>118</v>
      </c>
      <c r="AF33" s="525">
        <f>h28_1!C136</f>
        <v>155</v>
      </c>
    </row>
    <row r="34" spans="1:32" ht="13.5">
      <c r="A34" s="538">
        <v>28442</v>
      </c>
      <c r="B34" s="538" t="s">
        <v>43</v>
      </c>
      <c r="C34" s="538" t="s">
        <v>3</v>
      </c>
      <c r="D34" s="538">
        <v>6</v>
      </c>
      <c r="E34" s="539">
        <f t="shared" si="0"/>
        <v>439</v>
      </c>
      <c r="F34" s="541">
        <f t="shared" si="1"/>
        <v>212</v>
      </c>
      <c r="G34" s="542">
        <f t="shared" si="2"/>
        <v>227</v>
      </c>
      <c r="I34" s="9" t="s">
        <v>221</v>
      </c>
      <c r="J34" s="200">
        <v>43</v>
      </c>
      <c r="K34" s="200">
        <v>46</v>
      </c>
      <c r="L34" s="200">
        <v>49</v>
      </c>
      <c r="M34" s="200">
        <v>36</v>
      </c>
      <c r="N34" s="525">
        <f>h22_1!C86</f>
        <v>106</v>
      </c>
      <c r="O34" s="525">
        <f>h23_1!C86</f>
        <v>85</v>
      </c>
      <c r="P34" s="525">
        <f>h24_1!C86</f>
        <v>106</v>
      </c>
      <c r="Q34" s="525">
        <f>h25_1!C86</f>
        <v>83</v>
      </c>
      <c r="R34" s="525">
        <f>h26_1!C86</f>
        <v>64</v>
      </c>
      <c r="S34" s="525">
        <f>h27_1!C86</f>
        <v>77</v>
      </c>
      <c r="T34" s="525">
        <f>h28_1!C86</f>
        <v>71</v>
      </c>
      <c r="U34" s="198"/>
      <c r="V34" s="200">
        <v>40</v>
      </c>
      <c r="W34" s="200">
        <v>23</v>
      </c>
      <c r="X34" s="200">
        <v>47</v>
      </c>
      <c r="Y34" s="200">
        <v>50</v>
      </c>
      <c r="Z34" s="525">
        <f>h22_1!C137</f>
        <v>83</v>
      </c>
      <c r="AA34" s="525">
        <f>h23_1!C137</f>
        <v>79</v>
      </c>
      <c r="AB34" s="525">
        <f>h24_1!C137</f>
        <v>74</v>
      </c>
      <c r="AC34" s="525">
        <f>h25_1!C137</f>
        <v>70</v>
      </c>
      <c r="AD34" s="525">
        <f>h26_1!C137</f>
        <v>76</v>
      </c>
      <c r="AE34" s="525">
        <f>h27_1!C137</f>
        <v>69</v>
      </c>
      <c r="AF34" s="525">
        <f>h28_1!C137</f>
        <v>82</v>
      </c>
    </row>
    <row r="35" spans="1:32" ht="13.5">
      <c r="A35" s="538">
        <v>28443</v>
      </c>
      <c r="B35" s="538" t="s">
        <v>44</v>
      </c>
      <c r="C35" s="538" t="s">
        <v>3</v>
      </c>
      <c r="D35" s="538">
        <v>6</v>
      </c>
      <c r="E35" s="539">
        <f t="shared" si="0"/>
        <v>1411</v>
      </c>
      <c r="F35" s="541">
        <f t="shared" si="1"/>
        <v>712</v>
      </c>
      <c r="G35" s="542">
        <f t="shared" si="2"/>
        <v>699</v>
      </c>
      <c r="I35" s="9" t="s">
        <v>222</v>
      </c>
      <c r="J35" s="200">
        <v>95</v>
      </c>
      <c r="K35" s="200">
        <v>90</v>
      </c>
      <c r="L35" s="200">
        <v>93</v>
      </c>
      <c r="M35" s="200">
        <v>76</v>
      </c>
      <c r="N35" s="525">
        <f>h22_1!C87</f>
        <v>280</v>
      </c>
      <c r="O35" s="525">
        <f>h23_1!C87</f>
        <v>279</v>
      </c>
      <c r="P35" s="525">
        <f>h24_1!C87</f>
        <v>239</v>
      </c>
      <c r="Q35" s="525">
        <f>h25_1!C87</f>
        <v>284</v>
      </c>
      <c r="R35" s="525">
        <f>h26_1!C87</f>
        <v>251</v>
      </c>
      <c r="S35" s="525">
        <f>h27_1!C87</f>
        <v>216</v>
      </c>
      <c r="T35" s="525">
        <f>h28_1!C87</f>
        <v>245</v>
      </c>
      <c r="U35" s="198"/>
      <c r="V35" s="200">
        <v>87</v>
      </c>
      <c r="W35" s="200">
        <v>93</v>
      </c>
      <c r="X35" s="200">
        <v>86</v>
      </c>
      <c r="Y35" s="200">
        <v>78</v>
      </c>
      <c r="Z35" s="525">
        <f>h22_1!C138</f>
        <v>253</v>
      </c>
      <c r="AA35" s="525">
        <f>h23_1!C138</f>
        <v>272</v>
      </c>
      <c r="AB35" s="525">
        <f>h24_1!C138</f>
        <v>239</v>
      </c>
      <c r="AC35" s="525">
        <f>h25_1!C138</f>
        <v>226</v>
      </c>
      <c r="AD35" s="525">
        <f>h26_1!C138</f>
        <v>243</v>
      </c>
      <c r="AE35" s="525">
        <f>h27_1!C138</f>
        <v>234</v>
      </c>
      <c r="AF35" s="525">
        <f>h28_1!C138</f>
        <v>222</v>
      </c>
    </row>
    <row r="36" spans="1:32" ht="13.5">
      <c r="A36" s="538">
        <v>28446</v>
      </c>
      <c r="B36" s="538" t="s">
        <v>45</v>
      </c>
      <c r="C36" s="538" t="s">
        <v>3</v>
      </c>
      <c r="D36" s="538">
        <v>6</v>
      </c>
      <c r="E36" s="539">
        <f t="shared" si="0"/>
        <v>1063</v>
      </c>
      <c r="F36" s="541">
        <f t="shared" si="1"/>
        <v>547</v>
      </c>
      <c r="G36" s="542">
        <f t="shared" si="2"/>
        <v>516</v>
      </c>
      <c r="I36" s="9" t="s">
        <v>255</v>
      </c>
      <c r="J36" s="200">
        <v>35</v>
      </c>
      <c r="K36" s="200">
        <v>47</v>
      </c>
      <c r="L36" s="200">
        <v>38</v>
      </c>
      <c r="M36" s="200">
        <v>60</v>
      </c>
      <c r="N36" s="525">
        <f>h22_1!C88</f>
        <v>180</v>
      </c>
      <c r="O36" s="525">
        <f>h23_1!C88</f>
        <v>172</v>
      </c>
      <c r="P36" s="525">
        <f>h24_1!C88</f>
        <v>166</v>
      </c>
      <c r="Q36" s="525">
        <f>h25_1!C88</f>
        <v>173</v>
      </c>
      <c r="R36" s="525">
        <f>h26_1!C88</f>
        <v>180</v>
      </c>
      <c r="S36" s="525">
        <f>h27_1!C88</f>
        <v>180</v>
      </c>
      <c r="T36" s="525">
        <f>h28_1!C88</f>
        <v>187</v>
      </c>
      <c r="U36" s="198"/>
      <c r="V36" s="200">
        <v>59</v>
      </c>
      <c r="W36" s="200">
        <v>44</v>
      </c>
      <c r="X36" s="200">
        <v>37</v>
      </c>
      <c r="Y36" s="200">
        <v>32</v>
      </c>
      <c r="Z36" s="525">
        <f>h22_1!C139</f>
        <v>202</v>
      </c>
      <c r="AA36" s="525">
        <f>h23_1!C139</f>
        <v>198</v>
      </c>
      <c r="AB36" s="525">
        <f>h24_1!C139</f>
        <v>177</v>
      </c>
      <c r="AC36" s="525">
        <f>h25_1!C139</f>
        <v>180</v>
      </c>
      <c r="AD36" s="525">
        <f>h26_1!C139</f>
        <v>169</v>
      </c>
      <c r="AE36" s="525">
        <f>h27_1!C139</f>
        <v>182</v>
      </c>
      <c r="AF36" s="525">
        <f>h28_1!C139</f>
        <v>165</v>
      </c>
    </row>
    <row r="37" spans="1:32" ht="13.5">
      <c r="A37" s="538">
        <v>28208</v>
      </c>
      <c r="B37" s="538" t="s">
        <v>14</v>
      </c>
      <c r="C37" s="538" t="s">
        <v>15</v>
      </c>
      <c r="D37" s="538">
        <v>7</v>
      </c>
      <c r="E37" s="539">
        <f t="shared" si="0"/>
        <v>684</v>
      </c>
      <c r="F37" s="541">
        <f t="shared" si="1"/>
        <v>339</v>
      </c>
      <c r="G37" s="542">
        <f t="shared" si="2"/>
        <v>345</v>
      </c>
      <c r="I37" s="9" t="s">
        <v>256</v>
      </c>
      <c r="J37" s="200">
        <v>127</v>
      </c>
      <c r="K37" s="200">
        <v>123</v>
      </c>
      <c r="L37" s="200">
        <v>118</v>
      </c>
      <c r="M37" s="200">
        <v>122</v>
      </c>
      <c r="N37" s="525">
        <f>h22_1!C89</f>
        <v>136</v>
      </c>
      <c r="O37" s="525">
        <f>h23_1!C89</f>
        <v>144</v>
      </c>
      <c r="P37" s="525">
        <f>h24_1!C89</f>
        <v>146</v>
      </c>
      <c r="Q37" s="525">
        <f>h25_1!C89</f>
        <v>108</v>
      </c>
      <c r="R37" s="525">
        <f>h26_1!C89</f>
        <v>119</v>
      </c>
      <c r="S37" s="525">
        <f>h27_1!C89</f>
        <v>102</v>
      </c>
      <c r="T37" s="525">
        <f>h28_1!C89</f>
        <v>118</v>
      </c>
      <c r="U37" s="198"/>
      <c r="V37" s="200">
        <v>118</v>
      </c>
      <c r="W37" s="200">
        <v>130</v>
      </c>
      <c r="X37" s="200">
        <v>111</v>
      </c>
      <c r="Y37" s="200">
        <v>94</v>
      </c>
      <c r="Z37" s="525">
        <f>h22_1!C140</f>
        <v>112</v>
      </c>
      <c r="AA37" s="525">
        <f>h23_1!C140</f>
        <v>133</v>
      </c>
      <c r="AB37" s="525">
        <f>h24_1!C140</f>
        <v>101</v>
      </c>
      <c r="AC37" s="525">
        <f>h25_1!C140</f>
        <v>119</v>
      </c>
      <c r="AD37" s="525">
        <f>h26_1!C140</f>
        <v>118</v>
      </c>
      <c r="AE37" s="525">
        <f>h27_1!C140</f>
        <v>105</v>
      </c>
      <c r="AF37" s="525">
        <f>h28_1!C140</f>
        <v>122</v>
      </c>
    </row>
    <row r="38" spans="1:32" ht="13.5">
      <c r="A38" s="538">
        <v>28212</v>
      </c>
      <c r="B38" s="538" t="s">
        <v>19</v>
      </c>
      <c r="C38" s="538" t="s">
        <v>15</v>
      </c>
      <c r="D38" s="538">
        <v>7</v>
      </c>
      <c r="E38" s="539">
        <f t="shared" si="0"/>
        <v>864</v>
      </c>
      <c r="F38" s="541">
        <f t="shared" si="1"/>
        <v>427</v>
      </c>
      <c r="G38" s="542">
        <f t="shared" si="2"/>
        <v>437</v>
      </c>
      <c r="I38" s="9" t="s">
        <v>257</v>
      </c>
      <c r="J38" s="200">
        <v>191</v>
      </c>
      <c r="K38" s="200">
        <v>200</v>
      </c>
      <c r="L38" s="200">
        <v>214</v>
      </c>
      <c r="M38" s="200">
        <v>193</v>
      </c>
      <c r="N38" s="525">
        <f>h22_1!C90</f>
        <v>149</v>
      </c>
      <c r="O38" s="525">
        <f>h23_1!C90</f>
        <v>163</v>
      </c>
      <c r="P38" s="525">
        <f>h24_1!C90</f>
        <v>149</v>
      </c>
      <c r="Q38" s="525">
        <f>h25_1!C90</f>
        <v>155</v>
      </c>
      <c r="R38" s="525">
        <f>h26_1!C90</f>
        <v>139</v>
      </c>
      <c r="S38" s="525">
        <f>h27_1!C90</f>
        <v>154</v>
      </c>
      <c r="T38" s="525">
        <f>h28_1!C90</f>
        <v>134</v>
      </c>
      <c r="U38" s="198"/>
      <c r="V38" s="200">
        <v>180</v>
      </c>
      <c r="W38" s="200">
        <v>212</v>
      </c>
      <c r="X38" s="200">
        <v>210</v>
      </c>
      <c r="Y38" s="200">
        <v>179</v>
      </c>
      <c r="Z38" s="525">
        <f>h22_1!C141</f>
        <v>143</v>
      </c>
      <c r="AA38" s="525">
        <f>h23_1!C141</f>
        <v>164</v>
      </c>
      <c r="AB38" s="525">
        <f>h24_1!C141</f>
        <v>143</v>
      </c>
      <c r="AC38" s="525">
        <f>h25_1!C141</f>
        <v>140</v>
      </c>
      <c r="AD38" s="525">
        <f>h26_1!C141</f>
        <v>143</v>
      </c>
      <c r="AE38" s="525">
        <f>h27_1!C141</f>
        <v>145</v>
      </c>
      <c r="AF38" s="525">
        <f>h28_1!C141</f>
        <v>149</v>
      </c>
    </row>
    <row r="39" spans="1:32" ht="13.5">
      <c r="A39" s="538">
        <v>28227</v>
      </c>
      <c r="B39" s="538" t="s">
        <v>36</v>
      </c>
      <c r="C39" s="538" t="s">
        <v>15</v>
      </c>
      <c r="D39" s="538">
        <v>7</v>
      </c>
      <c r="E39" s="539">
        <f t="shared" si="0"/>
        <v>697</v>
      </c>
      <c r="F39" s="541">
        <f t="shared" si="1"/>
        <v>367</v>
      </c>
      <c r="G39" s="542">
        <f t="shared" si="2"/>
        <v>330</v>
      </c>
      <c r="I39" s="9" t="s">
        <v>258</v>
      </c>
      <c r="J39" s="200">
        <v>163</v>
      </c>
      <c r="K39" s="200">
        <v>179</v>
      </c>
      <c r="L39" s="200">
        <v>183</v>
      </c>
      <c r="M39" s="200">
        <v>159</v>
      </c>
      <c r="N39" s="525">
        <f>h22_1!C91</f>
        <v>132</v>
      </c>
      <c r="O39" s="525">
        <f>h23_1!C91</f>
        <v>192</v>
      </c>
      <c r="P39" s="525">
        <f>h24_1!C91</f>
        <v>155</v>
      </c>
      <c r="Q39" s="525">
        <f>h25_1!C91</f>
        <v>141</v>
      </c>
      <c r="R39" s="525">
        <f>h26_1!C91</f>
        <v>122</v>
      </c>
      <c r="S39" s="525">
        <f>h27_1!C91</f>
        <v>128</v>
      </c>
      <c r="T39" s="525">
        <f>h28_1!C91</f>
        <v>117</v>
      </c>
      <c r="U39" s="198"/>
      <c r="V39" s="200">
        <v>169</v>
      </c>
      <c r="W39" s="200">
        <v>140</v>
      </c>
      <c r="X39" s="200">
        <v>157</v>
      </c>
      <c r="Y39" s="200">
        <v>153</v>
      </c>
      <c r="Z39" s="525">
        <f>h22_1!C142</f>
        <v>165</v>
      </c>
      <c r="AA39" s="525">
        <f>h23_1!C142</f>
        <v>115</v>
      </c>
      <c r="AB39" s="525">
        <f>h24_1!C142</f>
        <v>133</v>
      </c>
      <c r="AC39" s="525">
        <f>h25_1!C142</f>
        <v>128</v>
      </c>
      <c r="AD39" s="525">
        <f>h26_1!C142</f>
        <v>118</v>
      </c>
      <c r="AE39" s="525">
        <f>h27_1!C142</f>
        <v>111</v>
      </c>
      <c r="AF39" s="525">
        <f>h28_1!C142</f>
        <v>101</v>
      </c>
    </row>
    <row r="40" spans="1:32" ht="13.5">
      <c r="A40" s="538">
        <v>28229</v>
      </c>
      <c r="B40" s="538" t="s">
        <v>38</v>
      </c>
      <c r="C40" s="538" t="s">
        <v>15</v>
      </c>
      <c r="D40" s="538">
        <v>7</v>
      </c>
      <c r="E40" s="539">
        <f t="shared" si="0"/>
        <v>1063</v>
      </c>
      <c r="F40" s="541">
        <f t="shared" si="1"/>
        <v>544</v>
      </c>
      <c r="G40" s="542">
        <f t="shared" si="2"/>
        <v>519</v>
      </c>
      <c r="I40" s="9" t="s">
        <v>38</v>
      </c>
      <c r="J40" s="200">
        <v>322</v>
      </c>
      <c r="K40" s="200">
        <v>302</v>
      </c>
      <c r="L40" s="200">
        <v>328</v>
      </c>
      <c r="M40" s="200">
        <v>349</v>
      </c>
      <c r="N40" s="525">
        <f>h22_1!C92</f>
        <v>207</v>
      </c>
      <c r="O40" s="525">
        <f>h23_1!C92</f>
        <v>161</v>
      </c>
      <c r="P40" s="525">
        <f>h24_1!C92</f>
        <v>190</v>
      </c>
      <c r="Q40" s="525">
        <f>h25_1!C92</f>
        <v>213</v>
      </c>
      <c r="R40" s="525">
        <f>h26_1!C92</f>
        <v>138</v>
      </c>
      <c r="S40" s="525">
        <f>h27_1!C92</f>
        <v>188</v>
      </c>
      <c r="T40" s="525">
        <f>h28_1!C92</f>
        <v>218</v>
      </c>
      <c r="U40" s="198"/>
      <c r="V40" s="200">
        <v>308</v>
      </c>
      <c r="W40" s="200">
        <v>274</v>
      </c>
      <c r="X40" s="200">
        <v>327</v>
      </c>
      <c r="Y40" s="200">
        <v>295</v>
      </c>
      <c r="Z40" s="525">
        <f>h22_1!C143</f>
        <v>161</v>
      </c>
      <c r="AA40" s="525">
        <f>h23_1!C143</f>
        <v>185</v>
      </c>
      <c r="AB40" s="525">
        <f>h24_1!C143</f>
        <v>182</v>
      </c>
      <c r="AC40" s="525">
        <f>h25_1!C143</f>
        <v>177</v>
      </c>
      <c r="AD40" s="525">
        <f>h26_1!C143</f>
        <v>160</v>
      </c>
      <c r="AE40" s="525">
        <f>h27_1!C143</f>
        <v>181</v>
      </c>
      <c r="AF40" s="525">
        <f>h28_1!C143</f>
        <v>178</v>
      </c>
    </row>
    <row r="41" spans="1:32" ht="13.5">
      <c r="A41" s="538">
        <v>28464</v>
      </c>
      <c r="B41" s="538" t="s">
        <v>46</v>
      </c>
      <c r="C41" s="538" t="s">
        <v>15</v>
      </c>
      <c r="D41" s="538">
        <v>7</v>
      </c>
      <c r="E41" s="539">
        <f t="shared" si="0"/>
        <v>1716</v>
      </c>
      <c r="F41" s="541">
        <f t="shared" si="1"/>
        <v>883</v>
      </c>
      <c r="G41" s="542">
        <f t="shared" si="2"/>
        <v>833</v>
      </c>
      <c r="I41" s="9" t="s">
        <v>223</v>
      </c>
      <c r="J41" s="200">
        <v>205</v>
      </c>
      <c r="K41" s="200">
        <v>213</v>
      </c>
      <c r="L41" s="200">
        <v>216</v>
      </c>
      <c r="M41" s="200">
        <v>182</v>
      </c>
      <c r="N41" s="525">
        <f>h22_1!C93</f>
        <v>329</v>
      </c>
      <c r="O41" s="525">
        <f>h23_1!C93</f>
        <v>326</v>
      </c>
      <c r="P41" s="525">
        <f>h24_1!C93</f>
        <v>330</v>
      </c>
      <c r="Q41" s="525">
        <f>h25_1!C93</f>
        <v>316</v>
      </c>
      <c r="R41" s="525">
        <f>h26_1!C93</f>
        <v>307</v>
      </c>
      <c r="S41" s="525">
        <f>h27_1!C93</f>
        <v>304</v>
      </c>
      <c r="T41" s="525">
        <f>h28_1!C93</f>
        <v>272</v>
      </c>
      <c r="U41" s="198"/>
      <c r="V41" s="200">
        <v>170</v>
      </c>
      <c r="W41" s="200">
        <v>176</v>
      </c>
      <c r="X41" s="200">
        <v>207</v>
      </c>
      <c r="Y41" s="200">
        <v>174</v>
      </c>
      <c r="Z41" s="525">
        <f>h22_1!C144</f>
        <v>304</v>
      </c>
      <c r="AA41" s="525">
        <f>h23_1!C144</f>
        <v>286</v>
      </c>
      <c r="AB41" s="525">
        <f>h24_1!C144</f>
        <v>332</v>
      </c>
      <c r="AC41" s="525">
        <f>h25_1!C144</f>
        <v>292</v>
      </c>
      <c r="AD41" s="525">
        <f>h26_1!C144</f>
        <v>272</v>
      </c>
      <c r="AE41" s="525">
        <f>h27_1!C144</f>
        <v>292</v>
      </c>
      <c r="AF41" s="525">
        <f>h28_1!C144</f>
        <v>269</v>
      </c>
    </row>
    <row r="42" spans="1:32" ht="13.5">
      <c r="A42" s="538">
        <v>28481</v>
      </c>
      <c r="B42" s="538" t="s">
        <v>47</v>
      </c>
      <c r="C42" s="538" t="s">
        <v>15</v>
      </c>
      <c r="D42" s="538">
        <v>7</v>
      </c>
      <c r="E42" s="539">
        <f t="shared" si="0"/>
        <v>483</v>
      </c>
      <c r="F42" s="541">
        <f t="shared" si="1"/>
        <v>239</v>
      </c>
      <c r="G42" s="542">
        <f t="shared" si="2"/>
        <v>244</v>
      </c>
      <c r="I42" s="9" t="s">
        <v>259</v>
      </c>
      <c r="J42" s="200">
        <v>55</v>
      </c>
      <c r="K42" s="200">
        <v>61</v>
      </c>
      <c r="L42" s="200">
        <v>67</v>
      </c>
      <c r="M42" s="200">
        <v>62</v>
      </c>
      <c r="N42" s="525">
        <f>h22_1!C94</f>
        <v>110</v>
      </c>
      <c r="O42" s="525">
        <f>h23_1!C94</f>
        <v>81</v>
      </c>
      <c r="P42" s="525">
        <f>h24_1!C94</f>
        <v>95</v>
      </c>
      <c r="Q42" s="525">
        <f>h25_1!C94</f>
        <v>87</v>
      </c>
      <c r="R42" s="525">
        <f>h26_1!C94</f>
        <v>88</v>
      </c>
      <c r="S42" s="525">
        <f>h27_1!C94</f>
        <v>76</v>
      </c>
      <c r="T42" s="525">
        <f>h28_1!C94</f>
        <v>75</v>
      </c>
      <c r="U42" s="198"/>
      <c r="V42" s="200">
        <v>53</v>
      </c>
      <c r="W42" s="200">
        <v>48</v>
      </c>
      <c r="X42" s="200">
        <v>45</v>
      </c>
      <c r="Y42" s="200">
        <v>36</v>
      </c>
      <c r="Z42" s="525">
        <f>h22_1!C145</f>
        <v>124</v>
      </c>
      <c r="AA42" s="525">
        <f>h23_1!C145</f>
        <v>100</v>
      </c>
      <c r="AB42" s="525">
        <f>h24_1!C145</f>
        <v>88</v>
      </c>
      <c r="AC42" s="525">
        <f>h25_1!C145</f>
        <v>79</v>
      </c>
      <c r="AD42" s="525">
        <f>h26_1!C145</f>
        <v>94</v>
      </c>
      <c r="AE42" s="525">
        <f>h27_1!C145</f>
        <v>65</v>
      </c>
      <c r="AF42" s="525">
        <f>h28_1!C145</f>
        <v>85</v>
      </c>
    </row>
    <row r="43" spans="1:32" ht="13.5">
      <c r="A43" s="538">
        <v>28501</v>
      </c>
      <c r="B43" s="538" t="s">
        <v>48</v>
      </c>
      <c r="C43" s="538" t="s">
        <v>15</v>
      </c>
      <c r="D43" s="538">
        <v>7</v>
      </c>
      <c r="E43" s="539">
        <f t="shared" si="0"/>
        <v>339</v>
      </c>
      <c r="F43" s="541">
        <f t="shared" si="1"/>
        <v>171</v>
      </c>
      <c r="G43" s="542">
        <f t="shared" si="2"/>
        <v>168</v>
      </c>
      <c r="I43" s="9" t="s">
        <v>224</v>
      </c>
      <c r="J43" s="200">
        <v>67</v>
      </c>
      <c r="K43" s="200">
        <v>65</v>
      </c>
      <c r="L43" s="200">
        <v>65</v>
      </c>
      <c r="M43" s="200">
        <v>56</v>
      </c>
      <c r="N43" s="525">
        <f>h22_1!C95</f>
        <v>70</v>
      </c>
      <c r="O43" s="525">
        <f>h23_1!C95</f>
        <v>68</v>
      </c>
      <c r="P43" s="525">
        <f>h24_1!C95</f>
        <v>66</v>
      </c>
      <c r="Q43" s="525">
        <f>h25_1!C95</f>
        <v>56</v>
      </c>
      <c r="R43" s="525">
        <f>h26_1!C95</f>
        <v>53</v>
      </c>
      <c r="S43" s="525">
        <f>h27_1!C95</f>
        <v>62</v>
      </c>
      <c r="T43" s="525">
        <f>h28_1!C95</f>
        <v>56</v>
      </c>
      <c r="U43" s="198"/>
      <c r="V43" s="200">
        <v>66</v>
      </c>
      <c r="W43" s="200">
        <v>61</v>
      </c>
      <c r="X43" s="200">
        <v>64</v>
      </c>
      <c r="Y43" s="200">
        <v>42</v>
      </c>
      <c r="Z43" s="525">
        <f>h22_1!C146</f>
        <v>68</v>
      </c>
      <c r="AA43" s="525">
        <f>h23_1!C146</f>
        <v>63</v>
      </c>
      <c r="AB43" s="525">
        <f>h24_1!C146</f>
        <v>64</v>
      </c>
      <c r="AC43" s="525">
        <f>h25_1!C146</f>
        <v>55</v>
      </c>
      <c r="AD43" s="525">
        <f>h26_1!C146</f>
        <v>63</v>
      </c>
      <c r="AE43" s="525">
        <f>h27_1!C146</f>
        <v>54</v>
      </c>
      <c r="AF43" s="525">
        <f>h28_1!C146</f>
        <v>51</v>
      </c>
    </row>
    <row r="44" spans="1:32" ht="13.5">
      <c r="A44" s="538">
        <v>28209</v>
      </c>
      <c r="B44" s="538" t="s">
        <v>16</v>
      </c>
      <c r="C44" s="538" t="s">
        <v>17</v>
      </c>
      <c r="D44" s="538">
        <v>8</v>
      </c>
      <c r="E44" s="539">
        <f t="shared" si="0"/>
        <v>635</v>
      </c>
      <c r="F44" s="541">
        <f t="shared" si="1"/>
        <v>333</v>
      </c>
      <c r="G44" s="542">
        <f t="shared" si="2"/>
        <v>302</v>
      </c>
      <c r="I44" s="9" t="s">
        <v>260</v>
      </c>
      <c r="J44" s="200">
        <v>382</v>
      </c>
      <c r="K44" s="200">
        <v>344</v>
      </c>
      <c r="L44" s="200">
        <v>382</v>
      </c>
      <c r="M44" s="200">
        <v>348</v>
      </c>
      <c r="N44" s="525">
        <f>h22_1!C96</f>
        <v>103</v>
      </c>
      <c r="O44" s="525">
        <f>h23_1!C96</f>
        <v>117</v>
      </c>
      <c r="P44" s="525">
        <f>h24_1!C96</f>
        <v>118</v>
      </c>
      <c r="Q44" s="525">
        <f>h25_1!C96</f>
        <v>110</v>
      </c>
      <c r="R44" s="525">
        <f>h26_1!C96</f>
        <v>123</v>
      </c>
      <c r="S44" s="525">
        <f>h27_1!C96</f>
        <v>117</v>
      </c>
      <c r="T44" s="525">
        <f>h28_1!C96</f>
        <v>93</v>
      </c>
      <c r="U44" s="198"/>
      <c r="V44" s="200">
        <v>415</v>
      </c>
      <c r="W44" s="200">
        <v>368</v>
      </c>
      <c r="X44" s="200">
        <v>382</v>
      </c>
      <c r="Y44" s="200">
        <v>369</v>
      </c>
      <c r="Z44" s="525">
        <f>h22_1!C147</f>
        <v>85</v>
      </c>
      <c r="AA44" s="525">
        <f>h23_1!C147</f>
        <v>94</v>
      </c>
      <c r="AB44" s="525">
        <f>h24_1!C147</f>
        <v>109</v>
      </c>
      <c r="AC44" s="525">
        <f>h25_1!C147</f>
        <v>118</v>
      </c>
      <c r="AD44" s="525">
        <f>h26_1!C147</f>
        <v>97</v>
      </c>
      <c r="AE44" s="525">
        <f>h27_1!C147</f>
        <v>90</v>
      </c>
      <c r="AF44" s="525">
        <f>h28_1!C147</f>
        <v>115</v>
      </c>
    </row>
    <row r="45" spans="1:32" ht="13.5">
      <c r="A45" s="538">
        <v>28222</v>
      </c>
      <c r="B45" s="538" t="s">
        <v>31</v>
      </c>
      <c r="C45" s="538" t="s">
        <v>17</v>
      </c>
      <c r="D45" s="538">
        <v>8</v>
      </c>
      <c r="E45" s="539">
        <f t="shared" si="0"/>
        <v>866</v>
      </c>
      <c r="F45" s="541">
        <f t="shared" si="1"/>
        <v>443</v>
      </c>
      <c r="G45" s="542">
        <f t="shared" si="2"/>
        <v>423</v>
      </c>
      <c r="I45" s="9" t="s">
        <v>225</v>
      </c>
      <c r="J45" s="200">
        <v>115</v>
      </c>
      <c r="K45" s="200">
        <v>109</v>
      </c>
      <c r="L45" s="200">
        <v>95</v>
      </c>
      <c r="M45" s="200">
        <v>78</v>
      </c>
      <c r="N45" s="525">
        <f>h22_1!C97</f>
        <v>160</v>
      </c>
      <c r="O45" s="525">
        <f>h23_1!C97</f>
        <v>141</v>
      </c>
      <c r="P45" s="525">
        <f>h24_1!C97</f>
        <v>174</v>
      </c>
      <c r="Q45" s="525">
        <f>h25_1!C97</f>
        <v>159</v>
      </c>
      <c r="R45" s="525">
        <f>h26_1!C97</f>
        <v>142</v>
      </c>
      <c r="S45" s="525">
        <f>h27_1!C97</f>
        <v>163</v>
      </c>
      <c r="T45" s="525">
        <f>h28_1!C97</f>
        <v>138</v>
      </c>
      <c r="U45" s="198"/>
      <c r="V45" s="200">
        <v>95</v>
      </c>
      <c r="W45" s="200">
        <v>82</v>
      </c>
      <c r="X45" s="200">
        <v>86</v>
      </c>
      <c r="Y45" s="200">
        <v>94</v>
      </c>
      <c r="Z45" s="525">
        <f>h22_1!C148</f>
        <v>131</v>
      </c>
      <c r="AA45" s="525">
        <f>h23_1!C148</f>
        <v>150</v>
      </c>
      <c r="AB45" s="525">
        <f>h24_1!C148</f>
        <v>139</v>
      </c>
      <c r="AC45" s="525">
        <f>h25_1!C148</f>
        <v>161</v>
      </c>
      <c r="AD45" s="525">
        <f>h26_1!C148</f>
        <v>140</v>
      </c>
      <c r="AE45" s="525">
        <f>h27_1!C148</f>
        <v>144</v>
      </c>
      <c r="AF45" s="525">
        <f>h28_1!C148</f>
        <v>139</v>
      </c>
    </row>
    <row r="46" spans="1:32" ht="13.5">
      <c r="A46" s="538">
        <v>28225</v>
      </c>
      <c r="B46" s="538" t="s">
        <v>34</v>
      </c>
      <c r="C46" s="538" t="s">
        <v>17</v>
      </c>
      <c r="D46" s="538">
        <v>8</v>
      </c>
      <c r="E46" s="539">
        <f t="shared" si="0"/>
        <v>181</v>
      </c>
      <c r="F46" s="541">
        <f t="shared" si="1"/>
        <v>96</v>
      </c>
      <c r="G46" s="542">
        <f t="shared" si="2"/>
        <v>85</v>
      </c>
      <c r="I46" s="9" t="s">
        <v>226</v>
      </c>
      <c r="J46" s="200">
        <v>123</v>
      </c>
      <c r="K46" s="200">
        <v>145</v>
      </c>
      <c r="L46" s="200">
        <v>106</v>
      </c>
      <c r="M46" s="200">
        <v>127</v>
      </c>
      <c r="N46" s="525">
        <f>h22_1!C98</f>
        <v>36</v>
      </c>
      <c r="O46" s="525">
        <f>h23_1!C98</f>
        <v>49</v>
      </c>
      <c r="P46" s="525">
        <f>h24_1!C98</f>
        <v>29</v>
      </c>
      <c r="Q46" s="525">
        <f>h25_1!C98</f>
        <v>28</v>
      </c>
      <c r="R46" s="525">
        <f>h26_1!C98</f>
        <v>36</v>
      </c>
      <c r="S46" s="525">
        <f>h27_1!C98</f>
        <v>33</v>
      </c>
      <c r="T46" s="525">
        <f>h28_1!C98</f>
        <v>27</v>
      </c>
      <c r="U46" s="198"/>
      <c r="V46" s="200">
        <v>129</v>
      </c>
      <c r="W46" s="200">
        <v>136</v>
      </c>
      <c r="X46" s="200">
        <v>97</v>
      </c>
      <c r="Y46" s="200">
        <v>116</v>
      </c>
      <c r="Z46" s="525">
        <f>h22_1!C149</f>
        <v>28</v>
      </c>
      <c r="AA46" s="525">
        <f>h23_1!C149</f>
        <v>42</v>
      </c>
      <c r="AB46" s="525">
        <f>h24_1!C149</f>
        <v>34</v>
      </c>
      <c r="AC46" s="525">
        <f>h25_1!C149</f>
        <v>37</v>
      </c>
      <c r="AD46" s="525">
        <f>h26_1!C149</f>
        <v>26</v>
      </c>
      <c r="AE46" s="525">
        <f>h27_1!C149</f>
        <v>33</v>
      </c>
      <c r="AF46" s="525">
        <f>h28_1!C149</f>
        <v>26</v>
      </c>
    </row>
    <row r="47" spans="1:32" ht="13.5">
      <c r="A47" s="538">
        <v>28585</v>
      </c>
      <c r="B47" s="538" t="s">
        <v>49</v>
      </c>
      <c r="C47" s="538" t="s">
        <v>17</v>
      </c>
      <c r="D47" s="538">
        <v>8</v>
      </c>
      <c r="E47" s="539">
        <f t="shared" si="0"/>
        <v>483</v>
      </c>
      <c r="F47" s="541">
        <f t="shared" si="1"/>
        <v>230</v>
      </c>
      <c r="G47" s="542">
        <f t="shared" si="2"/>
        <v>253</v>
      </c>
      <c r="I47" s="9" t="s">
        <v>227</v>
      </c>
      <c r="J47" s="200">
        <v>70</v>
      </c>
      <c r="K47" s="200">
        <v>69</v>
      </c>
      <c r="L47" s="200">
        <v>74</v>
      </c>
      <c r="M47" s="200">
        <v>66</v>
      </c>
      <c r="N47" s="525">
        <f>h22_1!C99</f>
        <v>92</v>
      </c>
      <c r="O47" s="525">
        <f>h23_1!C99</f>
        <v>68</v>
      </c>
      <c r="P47" s="525">
        <f>h24_1!C99</f>
        <v>85</v>
      </c>
      <c r="Q47" s="525">
        <f>h25_1!C99</f>
        <v>84</v>
      </c>
      <c r="R47" s="525">
        <f>h26_1!C99</f>
        <v>76</v>
      </c>
      <c r="S47" s="525">
        <f>h27_1!C99</f>
        <v>77</v>
      </c>
      <c r="T47" s="525">
        <f>h28_1!C99</f>
        <v>77</v>
      </c>
      <c r="U47" s="198"/>
      <c r="V47" s="200">
        <v>64</v>
      </c>
      <c r="W47" s="200">
        <v>66</v>
      </c>
      <c r="X47" s="200">
        <v>75</v>
      </c>
      <c r="Y47" s="200">
        <v>60</v>
      </c>
      <c r="Z47" s="525">
        <f>h22_1!C150</f>
        <v>74</v>
      </c>
      <c r="AA47" s="525">
        <f>h23_1!C150</f>
        <v>80</v>
      </c>
      <c r="AB47" s="525">
        <f>h24_1!C150</f>
        <v>79</v>
      </c>
      <c r="AC47" s="525">
        <f>h25_1!C150</f>
        <v>83</v>
      </c>
      <c r="AD47" s="525">
        <f>h26_1!C150</f>
        <v>85</v>
      </c>
      <c r="AE47" s="525">
        <f>h27_1!C150</f>
        <v>81</v>
      </c>
      <c r="AF47" s="525">
        <f>h28_1!C150</f>
        <v>87</v>
      </c>
    </row>
    <row r="48" spans="1:32" ht="13.5">
      <c r="A48" s="538">
        <v>28586</v>
      </c>
      <c r="B48" s="538" t="s">
        <v>50</v>
      </c>
      <c r="C48" s="538" t="s">
        <v>17</v>
      </c>
      <c r="D48" s="538">
        <v>8</v>
      </c>
      <c r="E48" s="539">
        <f t="shared" si="0"/>
        <v>185</v>
      </c>
      <c r="F48" s="541">
        <f t="shared" si="1"/>
        <v>108</v>
      </c>
      <c r="G48" s="542">
        <f t="shared" si="2"/>
        <v>77</v>
      </c>
      <c r="I48" s="9" t="s">
        <v>228</v>
      </c>
      <c r="J48" s="200">
        <v>64</v>
      </c>
      <c r="K48" s="200">
        <v>71</v>
      </c>
      <c r="L48" s="200">
        <v>58</v>
      </c>
      <c r="M48" s="200">
        <v>66</v>
      </c>
      <c r="N48" s="525">
        <f>h22_1!C100</f>
        <v>42</v>
      </c>
      <c r="O48" s="525">
        <f>h23_1!C100</f>
        <v>38</v>
      </c>
      <c r="P48" s="525">
        <f>h24_1!C100</f>
        <v>32</v>
      </c>
      <c r="Q48" s="525">
        <f>h25_1!C100</f>
        <v>21</v>
      </c>
      <c r="R48" s="525">
        <f>h26_1!C100</f>
        <v>27</v>
      </c>
      <c r="S48" s="525">
        <f>h27_1!C100</f>
        <v>43</v>
      </c>
      <c r="T48" s="525">
        <f>h28_1!C100</f>
        <v>38</v>
      </c>
      <c r="U48" s="198"/>
      <c r="V48" s="200">
        <v>69</v>
      </c>
      <c r="W48" s="200">
        <v>67</v>
      </c>
      <c r="X48" s="200">
        <v>50</v>
      </c>
      <c r="Y48" s="200">
        <v>51</v>
      </c>
      <c r="Z48" s="525">
        <f>h22_1!C151</f>
        <v>34</v>
      </c>
      <c r="AA48" s="525">
        <f>h23_1!C151</f>
        <v>26</v>
      </c>
      <c r="AB48" s="525">
        <f>h24_1!C151</f>
        <v>37</v>
      </c>
      <c r="AC48" s="525">
        <f>h25_1!C151</f>
        <v>24</v>
      </c>
      <c r="AD48" s="525">
        <f>h26_1!C151</f>
        <v>18</v>
      </c>
      <c r="AE48" s="525">
        <f>h27_1!C151</f>
        <v>27</v>
      </c>
      <c r="AF48" s="525">
        <f>h28_1!C151</f>
        <v>32</v>
      </c>
    </row>
    <row r="49" spans="1:32" ht="13.5">
      <c r="A49" s="538">
        <v>28221</v>
      </c>
      <c r="B49" s="538" t="s">
        <v>29</v>
      </c>
      <c r="C49" s="538" t="s">
        <v>30</v>
      </c>
      <c r="D49" s="538">
        <v>9</v>
      </c>
      <c r="E49" s="539">
        <f t="shared" si="0"/>
        <v>898</v>
      </c>
      <c r="F49" s="541">
        <f t="shared" si="1"/>
        <v>467</v>
      </c>
      <c r="G49" s="542">
        <f t="shared" si="2"/>
        <v>431</v>
      </c>
      <c r="I49" s="9" t="s">
        <v>261</v>
      </c>
      <c r="J49" s="200">
        <v>152</v>
      </c>
      <c r="K49" s="200">
        <v>171</v>
      </c>
      <c r="L49" s="200">
        <v>173</v>
      </c>
      <c r="M49" s="200">
        <v>175</v>
      </c>
      <c r="N49" s="525">
        <f>h22_1!C101</f>
        <v>200</v>
      </c>
      <c r="O49" s="525">
        <f>h23_1!C101</f>
        <v>158</v>
      </c>
      <c r="P49" s="525">
        <f>h24_1!C101</f>
        <v>176</v>
      </c>
      <c r="Q49" s="525">
        <f>h25_1!C101</f>
        <v>173</v>
      </c>
      <c r="R49" s="525">
        <f>h26_1!C101</f>
        <v>167</v>
      </c>
      <c r="S49" s="525">
        <f>h27_1!C101</f>
        <v>149</v>
      </c>
      <c r="T49" s="525">
        <f>h28_1!C101</f>
        <v>151</v>
      </c>
      <c r="U49" s="198"/>
      <c r="V49" s="200">
        <v>145</v>
      </c>
      <c r="W49" s="200">
        <v>150</v>
      </c>
      <c r="X49" s="200">
        <v>146</v>
      </c>
      <c r="Y49" s="200">
        <v>166</v>
      </c>
      <c r="Z49" s="525">
        <f>h22_1!C152</f>
        <v>180</v>
      </c>
      <c r="AA49" s="525">
        <f>h23_1!C152</f>
        <v>171</v>
      </c>
      <c r="AB49" s="525">
        <f>h24_1!C152</f>
        <v>169</v>
      </c>
      <c r="AC49" s="525">
        <f>h25_1!C152</f>
        <v>134</v>
      </c>
      <c r="AD49" s="525">
        <f>h26_1!C152</f>
        <v>156</v>
      </c>
      <c r="AE49" s="525">
        <f>h27_1!C152</f>
        <v>135</v>
      </c>
      <c r="AF49" s="525">
        <f>h28_1!C152</f>
        <v>140</v>
      </c>
    </row>
    <row r="50" spans="1:32" ht="13.5">
      <c r="A50" s="538">
        <v>28223</v>
      </c>
      <c r="B50" s="538" t="s">
        <v>32</v>
      </c>
      <c r="C50" s="538" t="s">
        <v>30</v>
      </c>
      <c r="D50" s="538">
        <v>9</v>
      </c>
      <c r="E50" s="539">
        <f t="shared" si="0"/>
        <v>228</v>
      </c>
      <c r="F50" s="541">
        <f t="shared" si="1"/>
        <v>120</v>
      </c>
      <c r="G50" s="542">
        <f t="shared" si="2"/>
        <v>108</v>
      </c>
      <c r="I50" s="9" t="s">
        <v>262</v>
      </c>
      <c r="J50" s="200">
        <v>269</v>
      </c>
      <c r="K50" s="200">
        <v>258</v>
      </c>
      <c r="L50" s="200">
        <v>271</v>
      </c>
      <c r="M50" s="200">
        <v>244</v>
      </c>
      <c r="N50" s="525">
        <f>h22_1!C102</f>
        <v>56</v>
      </c>
      <c r="O50" s="525">
        <f>h23_1!C102</f>
        <v>43</v>
      </c>
      <c r="P50" s="525">
        <f>h24_1!C102</f>
        <v>50</v>
      </c>
      <c r="Q50" s="525">
        <f>h25_1!C102</f>
        <v>45</v>
      </c>
      <c r="R50" s="525">
        <f>h26_1!C102</f>
        <v>43</v>
      </c>
      <c r="S50" s="525">
        <f>h27_1!C102</f>
        <v>41</v>
      </c>
      <c r="T50" s="525">
        <f>h28_1!C102</f>
        <v>36</v>
      </c>
      <c r="U50" s="198"/>
      <c r="V50" s="200">
        <v>261</v>
      </c>
      <c r="W50" s="200">
        <v>269</v>
      </c>
      <c r="X50" s="200">
        <v>270</v>
      </c>
      <c r="Y50" s="200">
        <v>250</v>
      </c>
      <c r="Z50" s="525">
        <f>h22_1!C153</f>
        <v>35</v>
      </c>
      <c r="AA50" s="525">
        <f>h23_1!C153</f>
        <v>38</v>
      </c>
      <c r="AB50" s="525">
        <f>h24_1!C153</f>
        <v>41</v>
      </c>
      <c r="AC50" s="525">
        <f>h25_1!C153</f>
        <v>46</v>
      </c>
      <c r="AD50" s="525">
        <f>h26_1!C153</f>
        <v>40</v>
      </c>
      <c r="AE50" s="525">
        <f>h27_1!C153</f>
        <v>29</v>
      </c>
      <c r="AF50" s="525">
        <f>h28_1!C153</f>
        <v>39</v>
      </c>
    </row>
    <row r="51" spans="1:32" ht="13.5">
      <c r="A51" s="538">
        <v>28205</v>
      </c>
      <c r="B51" s="538" t="s">
        <v>9</v>
      </c>
      <c r="C51" s="538" t="s">
        <v>10</v>
      </c>
      <c r="D51" s="538">
        <v>10</v>
      </c>
      <c r="E51" s="539">
        <f t="shared" si="0"/>
        <v>279</v>
      </c>
      <c r="F51" s="541">
        <f t="shared" si="1"/>
        <v>143</v>
      </c>
      <c r="G51" s="542">
        <f t="shared" si="2"/>
        <v>136</v>
      </c>
      <c r="I51" s="9" t="s">
        <v>263</v>
      </c>
      <c r="J51" s="200">
        <v>203</v>
      </c>
      <c r="K51" s="200">
        <v>196</v>
      </c>
      <c r="L51" s="200">
        <v>188</v>
      </c>
      <c r="M51" s="200">
        <v>183</v>
      </c>
      <c r="N51" s="525">
        <f>h22_1!C103</f>
        <v>44</v>
      </c>
      <c r="O51" s="525">
        <f>h23_1!C103</f>
        <v>62</v>
      </c>
      <c r="P51" s="525">
        <f>h24_1!C103</f>
        <v>48</v>
      </c>
      <c r="Q51" s="525">
        <f>h25_1!C103</f>
        <v>47</v>
      </c>
      <c r="R51" s="525">
        <f>h26_1!C103</f>
        <v>57</v>
      </c>
      <c r="S51" s="525">
        <f>h27_1!C103</f>
        <v>47</v>
      </c>
      <c r="T51" s="525">
        <f>h28_1!C103</f>
        <v>39</v>
      </c>
      <c r="U51" s="198"/>
      <c r="V51" s="200">
        <v>200</v>
      </c>
      <c r="W51" s="200">
        <v>193</v>
      </c>
      <c r="X51" s="200">
        <v>175</v>
      </c>
      <c r="Y51" s="200">
        <v>170</v>
      </c>
      <c r="Z51" s="525">
        <f>h22_1!C154</f>
        <v>54</v>
      </c>
      <c r="AA51" s="525">
        <f>h23_1!C154</f>
        <v>58</v>
      </c>
      <c r="AB51" s="525">
        <f>h24_1!C154</f>
        <v>52</v>
      </c>
      <c r="AC51" s="525">
        <f>h25_1!C154</f>
        <v>39</v>
      </c>
      <c r="AD51" s="525">
        <f>h26_1!C154</f>
        <v>48</v>
      </c>
      <c r="AE51" s="525">
        <f>h27_1!C154</f>
        <v>40</v>
      </c>
      <c r="AF51" s="525">
        <f>h28_1!C154</f>
        <v>48</v>
      </c>
    </row>
    <row r="52" spans="1:32" ht="13.5">
      <c r="A52" s="538">
        <v>28224</v>
      </c>
      <c r="B52" s="538" t="s">
        <v>33</v>
      </c>
      <c r="C52" s="538" t="s">
        <v>10</v>
      </c>
      <c r="D52" s="538">
        <v>10</v>
      </c>
      <c r="E52" s="539">
        <f t="shared" si="0"/>
        <v>317</v>
      </c>
      <c r="F52" s="541">
        <f t="shared" si="1"/>
        <v>162</v>
      </c>
      <c r="G52" s="542">
        <f t="shared" si="2"/>
        <v>155</v>
      </c>
      <c r="I52" s="9" t="s">
        <v>152</v>
      </c>
      <c r="J52" s="200">
        <v>180</v>
      </c>
      <c r="K52" s="200">
        <v>217</v>
      </c>
      <c r="L52" s="200">
        <v>201</v>
      </c>
      <c r="M52" s="200">
        <v>199</v>
      </c>
      <c r="N52" s="525">
        <f>h22_1!C104</f>
        <v>64</v>
      </c>
      <c r="O52" s="525">
        <f>h23_1!C104</f>
        <v>64</v>
      </c>
      <c r="P52" s="525">
        <f>h24_1!C104</f>
        <v>66</v>
      </c>
      <c r="Q52" s="525">
        <f>h25_1!C104</f>
        <v>56</v>
      </c>
      <c r="R52" s="525">
        <f>h26_1!C104</f>
        <v>64</v>
      </c>
      <c r="S52" s="525">
        <f>h27_1!C104</f>
        <v>47</v>
      </c>
      <c r="T52" s="525">
        <f>h28_1!C104</f>
        <v>51</v>
      </c>
      <c r="U52" s="198"/>
      <c r="V52" s="200">
        <v>207</v>
      </c>
      <c r="W52" s="200">
        <v>189</v>
      </c>
      <c r="X52" s="200">
        <v>178</v>
      </c>
      <c r="Y52" s="200">
        <v>180</v>
      </c>
      <c r="Z52" s="525">
        <f>h22_1!C155</f>
        <v>69</v>
      </c>
      <c r="AA52" s="525">
        <f>h23_1!C155</f>
        <v>68</v>
      </c>
      <c r="AB52" s="525">
        <f>h24_1!C155</f>
        <v>47</v>
      </c>
      <c r="AC52" s="525">
        <f>h25_1!C155</f>
        <v>52</v>
      </c>
      <c r="AD52" s="525">
        <f>h26_1!C155</f>
        <v>52</v>
      </c>
      <c r="AE52" s="525">
        <f>h27_1!C155</f>
        <v>59</v>
      </c>
      <c r="AF52" s="525">
        <f>h28_1!C155</f>
        <v>44</v>
      </c>
    </row>
    <row r="53" spans="1:32" ht="13.5">
      <c r="A53" s="7">
        <v>28226</v>
      </c>
      <c r="B53" s="7" t="s">
        <v>35</v>
      </c>
      <c r="C53" s="7" t="s">
        <v>10</v>
      </c>
      <c r="D53" s="7">
        <v>10</v>
      </c>
      <c r="E53" s="218">
        <f t="shared" si="0"/>
        <v>237</v>
      </c>
      <c r="F53" s="543">
        <f t="shared" si="1"/>
        <v>120</v>
      </c>
      <c r="G53" s="544">
        <f t="shared" si="2"/>
        <v>117</v>
      </c>
      <c r="I53" s="551" t="s">
        <v>264</v>
      </c>
      <c r="J53" s="202">
        <v>173</v>
      </c>
      <c r="K53" s="202">
        <v>181</v>
      </c>
      <c r="L53" s="202">
        <v>165</v>
      </c>
      <c r="M53" s="202">
        <v>171</v>
      </c>
      <c r="N53" s="527">
        <f>h22_1!C105</f>
        <v>47</v>
      </c>
      <c r="O53" s="527">
        <f>h23_1!C105</f>
        <v>58</v>
      </c>
      <c r="P53" s="527">
        <f>h24_1!C105</f>
        <v>48</v>
      </c>
      <c r="Q53" s="527">
        <f>h25_1!C105</f>
        <v>49</v>
      </c>
      <c r="R53" s="527">
        <f>h26_1!C105</f>
        <v>38</v>
      </c>
      <c r="S53" s="527">
        <f>h27_1!C105</f>
        <v>39</v>
      </c>
      <c r="T53" s="527">
        <f>h28_1!C105</f>
        <v>43</v>
      </c>
      <c r="U53" s="198"/>
      <c r="V53" s="202">
        <v>154</v>
      </c>
      <c r="W53" s="202">
        <v>173</v>
      </c>
      <c r="X53" s="202">
        <v>169</v>
      </c>
      <c r="Y53" s="202">
        <v>160</v>
      </c>
      <c r="Z53" s="527">
        <f>h22_1!C156</f>
        <v>55</v>
      </c>
      <c r="AA53" s="527">
        <f>h23_1!C156</f>
        <v>48</v>
      </c>
      <c r="AB53" s="527">
        <f>h24_1!C156</f>
        <v>40</v>
      </c>
      <c r="AC53" s="527">
        <f>h25_1!C156</f>
        <v>52</v>
      </c>
      <c r="AD53" s="527">
        <f>h26_1!C156</f>
        <v>44</v>
      </c>
      <c r="AE53" s="527">
        <f>h27_1!C156</f>
        <v>36</v>
      </c>
      <c r="AF53" s="527">
        <f>h28_1!C156</f>
        <v>37</v>
      </c>
    </row>
    <row r="54" spans="1:32" ht="13.5">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2" ht="13.5">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2" ht="13.5">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2" ht="13.5">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2" ht="13.5">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2" ht="13.5">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2" ht="13.5">
      <c r="J60" s="201"/>
      <c r="K60" s="201"/>
      <c r="L60" s="201"/>
      <c r="M60" s="201"/>
      <c r="N60" s="201"/>
      <c r="O60" s="201"/>
      <c r="P60" s="201"/>
      <c r="Q60" s="201"/>
      <c r="R60" s="201"/>
      <c r="S60" s="201"/>
      <c r="T60" s="201"/>
      <c r="U60" s="201"/>
      <c r="V60" s="201"/>
      <c r="W60" s="201"/>
      <c r="X60" s="201"/>
      <c r="Y60" s="201"/>
      <c r="Z60" s="201"/>
      <c r="AA60" s="201"/>
      <c r="AB60" s="201"/>
      <c r="AC60" s="201"/>
      <c r="AD60" s="201"/>
      <c r="AE60" s="201"/>
    </row>
  </sheetData>
  <phoneticPr fontId="11"/>
  <pageMargins left="0.7" right="0.7" top="0.75" bottom="0.75" header="0.3" footer="0.3"/>
  <pageSetup paperSize="9" orientation="portrait" horizont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
  <sheetViews>
    <sheetView workbookViewId="0">
      <pane xSplit="2" ySplit="3" topLeftCell="C4" activePane="bottomRight" state="frozen"/>
      <selection pane="topRight"/>
      <selection pane="bottomLeft"/>
      <selection pane="bottomRight"/>
    </sheetView>
  </sheetViews>
  <sheetFormatPr defaultRowHeight="13.5"/>
  <cols>
    <col min="1" max="1" width="10.875" customWidth="1"/>
    <col min="2" max="2" width="7.625" customWidth="1"/>
  </cols>
  <sheetData>
    <row r="1" spans="1:13">
      <c r="A1" s="88" t="s">
        <v>428</v>
      </c>
      <c r="B1" t="s">
        <v>917</v>
      </c>
    </row>
    <row r="2" spans="1:13">
      <c r="A2" t="s">
        <v>932</v>
      </c>
      <c r="B2" t="s">
        <v>933</v>
      </c>
    </row>
    <row r="3" spans="1:13">
      <c r="A3" s="358"/>
      <c r="B3" s="358"/>
      <c r="C3" s="480" t="s">
        <v>926</v>
      </c>
      <c r="D3" s="359" t="s">
        <v>927</v>
      </c>
      <c r="E3" s="359" t="s">
        <v>66</v>
      </c>
      <c r="F3" s="359" t="s">
        <v>67</v>
      </c>
      <c r="G3" s="359" t="s">
        <v>68</v>
      </c>
      <c r="H3" s="359" t="s">
        <v>69</v>
      </c>
      <c r="I3" s="359" t="s">
        <v>70</v>
      </c>
      <c r="J3" s="359" t="s">
        <v>71</v>
      </c>
      <c r="K3" s="359" t="s">
        <v>72</v>
      </c>
      <c r="L3" s="359" t="s">
        <v>928</v>
      </c>
      <c r="M3" s="359" t="s">
        <v>929</v>
      </c>
    </row>
    <row r="4" spans="1:13">
      <c r="A4" t="s">
        <v>937</v>
      </c>
      <c r="B4" t="s">
        <v>988</v>
      </c>
      <c r="C4" s="353">
        <v>47834</v>
      </c>
      <c r="D4" s="353">
        <v>7</v>
      </c>
      <c r="E4" s="353">
        <v>642</v>
      </c>
      <c r="F4" s="353">
        <v>4719</v>
      </c>
      <c r="G4" s="353">
        <v>13375</v>
      </c>
      <c r="H4" s="353">
        <v>17641</v>
      </c>
      <c r="I4" s="353">
        <v>9914</v>
      </c>
      <c r="J4" s="353">
        <v>1498</v>
      </c>
      <c r="K4" s="353">
        <v>37</v>
      </c>
      <c r="L4" s="353">
        <v>0</v>
      </c>
      <c r="M4" s="353">
        <v>1</v>
      </c>
    </row>
    <row r="5" spans="1:13">
      <c r="A5" t="s">
        <v>934</v>
      </c>
      <c r="B5" t="s">
        <v>988</v>
      </c>
      <c r="C5" s="353">
        <v>12665</v>
      </c>
      <c r="D5" s="353">
        <v>0</v>
      </c>
      <c r="E5" s="353">
        <v>168</v>
      </c>
      <c r="F5" s="353">
        <v>1117</v>
      </c>
      <c r="G5" s="353">
        <v>3436</v>
      </c>
      <c r="H5" s="353">
        <v>4730</v>
      </c>
      <c r="I5" s="353">
        <v>2748</v>
      </c>
      <c r="J5" s="353">
        <v>448</v>
      </c>
      <c r="K5" s="353">
        <v>17</v>
      </c>
      <c r="L5" s="353">
        <v>0</v>
      </c>
      <c r="M5" s="353">
        <v>1</v>
      </c>
    </row>
    <row r="6" spans="1:13">
      <c r="A6" t="s">
        <v>938</v>
      </c>
      <c r="B6" t="s">
        <v>988</v>
      </c>
      <c r="C6" s="353">
        <v>1930</v>
      </c>
      <c r="D6" s="353">
        <v>0</v>
      </c>
      <c r="E6" s="353">
        <v>13</v>
      </c>
      <c r="F6" s="353">
        <v>89</v>
      </c>
      <c r="G6" s="353">
        <v>449</v>
      </c>
      <c r="H6" s="353">
        <v>780</v>
      </c>
      <c r="I6" s="353">
        <v>515</v>
      </c>
      <c r="J6" s="353">
        <v>82</v>
      </c>
      <c r="K6" s="353">
        <v>2</v>
      </c>
      <c r="L6" s="353">
        <v>0</v>
      </c>
      <c r="M6" s="353">
        <v>0</v>
      </c>
    </row>
    <row r="7" spans="1:13">
      <c r="A7" t="s">
        <v>939</v>
      </c>
      <c r="B7" t="s">
        <v>988</v>
      </c>
      <c r="C7" s="354">
        <v>1250</v>
      </c>
      <c r="D7" s="354">
        <v>0</v>
      </c>
      <c r="E7" s="354">
        <v>13</v>
      </c>
      <c r="F7" s="354">
        <v>84</v>
      </c>
      <c r="G7" s="354">
        <v>287</v>
      </c>
      <c r="H7" s="354">
        <v>516</v>
      </c>
      <c r="I7" s="354">
        <v>303</v>
      </c>
      <c r="J7" s="354">
        <v>44</v>
      </c>
      <c r="K7" s="354">
        <v>3</v>
      </c>
      <c r="L7" s="354">
        <v>0</v>
      </c>
      <c r="M7" s="354">
        <v>0</v>
      </c>
    </row>
    <row r="8" spans="1:13">
      <c r="A8" t="s">
        <v>940</v>
      </c>
      <c r="B8" t="s">
        <v>988</v>
      </c>
      <c r="C8" s="354">
        <v>856</v>
      </c>
      <c r="D8" s="354">
        <v>0</v>
      </c>
      <c r="E8" s="354">
        <v>17</v>
      </c>
      <c r="F8" s="354">
        <v>99</v>
      </c>
      <c r="G8" s="354">
        <v>256</v>
      </c>
      <c r="H8" s="354">
        <v>292</v>
      </c>
      <c r="I8" s="354">
        <v>153</v>
      </c>
      <c r="J8" s="354">
        <v>38</v>
      </c>
      <c r="K8" s="354">
        <v>1</v>
      </c>
      <c r="L8" s="354">
        <v>0</v>
      </c>
      <c r="M8" s="354">
        <v>0</v>
      </c>
    </row>
    <row r="9" spans="1:13">
      <c r="A9" t="s">
        <v>941</v>
      </c>
      <c r="B9" t="s">
        <v>988</v>
      </c>
      <c r="C9" s="354">
        <v>685</v>
      </c>
      <c r="D9" s="354">
        <v>0</v>
      </c>
      <c r="E9" s="354">
        <v>19</v>
      </c>
      <c r="F9" s="354">
        <v>103</v>
      </c>
      <c r="G9" s="354">
        <v>205</v>
      </c>
      <c r="H9" s="354">
        <v>210</v>
      </c>
      <c r="I9" s="354">
        <v>129</v>
      </c>
      <c r="J9" s="354">
        <v>19</v>
      </c>
      <c r="K9" s="354">
        <v>0</v>
      </c>
      <c r="L9" s="354">
        <v>0</v>
      </c>
      <c r="M9" s="354">
        <v>0</v>
      </c>
    </row>
    <row r="10" spans="1:13">
      <c r="A10" t="s">
        <v>942</v>
      </c>
      <c r="B10" t="s">
        <v>988</v>
      </c>
      <c r="C10" s="353">
        <v>1307</v>
      </c>
      <c r="D10" s="353">
        <v>0</v>
      </c>
      <c r="E10" s="353">
        <v>17</v>
      </c>
      <c r="F10" s="353">
        <v>129</v>
      </c>
      <c r="G10" s="353">
        <v>367</v>
      </c>
      <c r="H10" s="353">
        <v>478</v>
      </c>
      <c r="I10" s="353">
        <v>270</v>
      </c>
      <c r="J10" s="353">
        <v>46</v>
      </c>
      <c r="K10" s="353">
        <v>0</v>
      </c>
      <c r="L10" s="353">
        <v>0</v>
      </c>
      <c r="M10" s="353">
        <v>0</v>
      </c>
    </row>
    <row r="11" spans="1:13">
      <c r="A11" t="s">
        <v>943</v>
      </c>
      <c r="B11" t="s">
        <v>988</v>
      </c>
      <c r="C11" s="353">
        <v>1874</v>
      </c>
      <c r="D11" s="353">
        <v>0</v>
      </c>
      <c r="E11" s="353">
        <v>30</v>
      </c>
      <c r="F11" s="353">
        <v>187</v>
      </c>
      <c r="G11" s="353">
        <v>548</v>
      </c>
      <c r="H11" s="353">
        <v>664</v>
      </c>
      <c r="I11" s="353">
        <v>380</v>
      </c>
      <c r="J11" s="353">
        <v>62</v>
      </c>
      <c r="K11" s="353">
        <v>3</v>
      </c>
      <c r="L11" s="353">
        <v>0</v>
      </c>
      <c r="M11" s="353">
        <v>0</v>
      </c>
    </row>
    <row r="12" spans="1:13">
      <c r="A12" t="s">
        <v>944</v>
      </c>
      <c r="B12" t="s">
        <v>988</v>
      </c>
      <c r="C12" s="353">
        <v>1781</v>
      </c>
      <c r="D12" s="353">
        <v>0</v>
      </c>
      <c r="E12" s="353">
        <v>17</v>
      </c>
      <c r="F12" s="353">
        <v>171</v>
      </c>
      <c r="G12" s="353">
        <v>500</v>
      </c>
      <c r="H12" s="353">
        <v>670</v>
      </c>
      <c r="I12" s="353">
        <v>358</v>
      </c>
      <c r="J12" s="353">
        <v>62</v>
      </c>
      <c r="K12" s="353">
        <v>3</v>
      </c>
      <c r="L12" s="353">
        <v>0</v>
      </c>
      <c r="M12" s="353">
        <v>0</v>
      </c>
    </row>
    <row r="13" spans="1:13">
      <c r="A13" t="s">
        <v>945</v>
      </c>
      <c r="B13" t="s">
        <v>988</v>
      </c>
      <c r="C13" s="353">
        <v>960</v>
      </c>
      <c r="D13" s="353">
        <v>0</v>
      </c>
      <c r="E13" s="353">
        <v>12</v>
      </c>
      <c r="F13" s="353">
        <v>72</v>
      </c>
      <c r="G13" s="353">
        <v>247</v>
      </c>
      <c r="H13" s="353">
        <v>361</v>
      </c>
      <c r="I13" s="353">
        <v>223</v>
      </c>
      <c r="J13" s="353">
        <v>43</v>
      </c>
      <c r="K13" s="353">
        <v>1</v>
      </c>
      <c r="L13" s="353">
        <v>0</v>
      </c>
      <c r="M13" s="353">
        <v>1</v>
      </c>
    </row>
    <row r="14" spans="1:13">
      <c r="A14" t="s">
        <v>946</v>
      </c>
      <c r="B14" t="s">
        <v>988</v>
      </c>
      <c r="C14" s="353">
        <v>2022</v>
      </c>
      <c r="D14" s="353">
        <v>0</v>
      </c>
      <c r="E14" s="353">
        <v>30</v>
      </c>
      <c r="F14" s="353">
        <v>183</v>
      </c>
      <c r="G14" s="353">
        <v>577</v>
      </c>
      <c r="H14" s="353">
        <v>759</v>
      </c>
      <c r="I14" s="353">
        <v>417</v>
      </c>
      <c r="J14" s="353">
        <v>52</v>
      </c>
      <c r="K14" s="353">
        <v>4</v>
      </c>
      <c r="L14" s="353">
        <v>0</v>
      </c>
      <c r="M14" s="353">
        <v>0</v>
      </c>
    </row>
    <row r="15" spans="1:13">
      <c r="A15" t="s">
        <v>947</v>
      </c>
      <c r="B15" t="s">
        <v>988</v>
      </c>
      <c r="C15" s="353">
        <v>4931</v>
      </c>
      <c r="D15" s="353">
        <v>3</v>
      </c>
      <c r="E15" s="353">
        <v>82</v>
      </c>
      <c r="F15" s="353">
        <v>587</v>
      </c>
      <c r="G15" s="353">
        <v>1515</v>
      </c>
      <c r="H15" s="353">
        <v>1767</v>
      </c>
      <c r="I15" s="353">
        <v>862</v>
      </c>
      <c r="J15" s="353">
        <v>115</v>
      </c>
      <c r="K15" s="353">
        <v>0</v>
      </c>
      <c r="L15" s="353">
        <v>0</v>
      </c>
      <c r="M15" s="353">
        <v>0</v>
      </c>
    </row>
    <row r="16" spans="1:13">
      <c r="A16" t="s">
        <v>948</v>
      </c>
      <c r="B16" t="s">
        <v>988</v>
      </c>
      <c r="C16" s="353">
        <v>4289</v>
      </c>
      <c r="D16" s="353">
        <v>2</v>
      </c>
      <c r="E16" s="353">
        <v>70</v>
      </c>
      <c r="F16" s="353">
        <v>478</v>
      </c>
      <c r="G16" s="353">
        <v>1218</v>
      </c>
      <c r="H16" s="353">
        <v>1542</v>
      </c>
      <c r="I16" s="353">
        <v>855</v>
      </c>
      <c r="J16" s="353">
        <v>121</v>
      </c>
      <c r="K16" s="353">
        <v>3</v>
      </c>
      <c r="L16" s="353">
        <v>0</v>
      </c>
      <c r="M16" s="353">
        <v>0</v>
      </c>
    </row>
    <row r="17" spans="1:13">
      <c r="A17" t="s">
        <v>949</v>
      </c>
      <c r="B17" t="s">
        <v>988</v>
      </c>
      <c r="C17" s="353">
        <v>2646</v>
      </c>
      <c r="D17" s="353">
        <v>0</v>
      </c>
      <c r="E17" s="353">
        <v>33</v>
      </c>
      <c r="F17" s="353">
        <v>249</v>
      </c>
      <c r="G17" s="353">
        <v>767</v>
      </c>
      <c r="H17" s="353">
        <v>989</v>
      </c>
      <c r="I17" s="353">
        <v>526</v>
      </c>
      <c r="J17" s="353">
        <v>82</v>
      </c>
      <c r="K17" s="353">
        <v>0</v>
      </c>
      <c r="L17" s="353">
        <v>0</v>
      </c>
      <c r="M17" s="353">
        <v>0</v>
      </c>
    </row>
    <row r="18" spans="1:13">
      <c r="A18" t="s">
        <v>950</v>
      </c>
      <c r="B18" t="s">
        <v>988</v>
      </c>
      <c r="C18" s="353">
        <v>4653</v>
      </c>
      <c r="D18" s="353">
        <v>1</v>
      </c>
      <c r="E18" s="353">
        <v>28</v>
      </c>
      <c r="F18" s="353">
        <v>250</v>
      </c>
      <c r="G18" s="353">
        <v>1107</v>
      </c>
      <c r="H18" s="353">
        <v>1873</v>
      </c>
      <c r="I18" s="353">
        <v>1195</v>
      </c>
      <c r="J18" s="353">
        <v>193</v>
      </c>
      <c r="K18" s="353">
        <v>6</v>
      </c>
      <c r="L18" s="353">
        <v>0</v>
      </c>
      <c r="M18" s="353">
        <v>0</v>
      </c>
    </row>
    <row r="19" spans="1:13">
      <c r="A19" t="s">
        <v>951</v>
      </c>
      <c r="B19" t="s">
        <v>988</v>
      </c>
      <c r="C19" s="353">
        <v>379</v>
      </c>
      <c r="D19" s="353">
        <v>0</v>
      </c>
      <c r="E19" s="353">
        <v>3</v>
      </c>
      <c r="F19" s="353">
        <v>41</v>
      </c>
      <c r="G19" s="353">
        <v>113</v>
      </c>
      <c r="H19" s="353">
        <v>142</v>
      </c>
      <c r="I19" s="353">
        <v>68</v>
      </c>
      <c r="J19" s="353">
        <v>12</v>
      </c>
      <c r="K19" s="353">
        <v>0</v>
      </c>
      <c r="L19" s="353">
        <v>0</v>
      </c>
      <c r="M19" s="353">
        <v>0</v>
      </c>
    </row>
    <row r="20" spans="1:13">
      <c r="A20" t="s">
        <v>952</v>
      </c>
      <c r="B20" t="s">
        <v>988</v>
      </c>
      <c r="C20" s="353">
        <v>840</v>
      </c>
      <c r="D20" s="353">
        <v>0</v>
      </c>
      <c r="E20" s="353">
        <v>7</v>
      </c>
      <c r="F20" s="353">
        <v>31</v>
      </c>
      <c r="G20" s="353">
        <v>152</v>
      </c>
      <c r="H20" s="353">
        <v>342</v>
      </c>
      <c r="I20" s="353">
        <v>266</v>
      </c>
      <c r="J20" s="353">
        <v>42</v>
      </c>
      <c r="K20" s="353">
        <v>0</v>
      </c>
      <c r="L20" s="353">
        <v>0</v>
      </c>
      <c r="M20" s="353">
        <v>0</v>
      </c>
    </row>
    <row r="21" spans="1:13">
      <c r="A21" t="s">
        <v>953</v>
      </c>
      <c r="B21" t="s">
        <v>988</v>
      </c>
      <c r="C21" s="353">
        <v>2078</v>
      </c>
      <c r="D21" s="353">
        <v>0</v>
      </c>
      <c r="E21" s="353">
        <v>26</v>
      </c>
      <c r="F21" s="353">
        <v>188</v>
      </c>
      <c r="G21" s="353">
        <v>574</v>
      </c>
      <c r="H21" s="353">
        <v>814</v>
      </c>
      <c r="I21" s="353">
        <v>419</v>
      </c>
      <c r="J21" s="353">
        <v>56</v>
      </c>
      <c r="K21" s="353">
        <v>1</v>
      </c>
      <c r="L21" s="353">
        <v>0</v>
      </c>
      <c r="M21" s="353">
        <v>0</v>
      </c>
    </row>
    <row r="22" spans="1:13">
      <c r="A22" t="s">
        <v>954</v>
      </c>
      <c r="B22" t="s">
        <v>988</v>
      </c>
      <c r="C22" s="353">
        <v>232</v>
      </c>
      <c r="D22" s="353">
        <v>0</v>
      </c>
      <c r="E22" s="353">
        <v>7</v>
      </c>
      <c r="F22" s="353">
        <v>33</v>
      </c>
      <c r="G22" s="353">
        <v>76</v>
      </c>
      <c r="H22" s="353">
        <v>65</v>
      </c>
      <c r="I22" s="353">
        <v>48</v>
      </c>
      <c r="J22" s="353">
        <v>3</v>
      </c>
      <c r="K22" s="353">
        <v>0</v>
      </c>
      <c r="L22" s="353">
        <v>0</v>
      </c>
      <c r="M22" s="353">
        <v>0</v>
      </c>
    </row>
    <row r="23" spans="1:13">
      <c r="A23" t="s">
        <v>955</v>
      </c>
      <c r="B23" t="s">
        <v>988</v>
      </c>
      <c r="C23" s="353">
        <v>769</v>
      </c>
      <c r="D23" s="353">
        <v>0</v>
      </c>
      <c r="E23" s="353">
        <v>10</v>
      </c>
      <c r="F23" s="353">
        <v>83</v>
      </c>
      <c r="G23" s="353">
        <v>240</v>
      </c>
      <c r="H23" s="353">
        <v>263</v>
      </c>
      <c r="I23" s="353">
        <v>154</v>
      </c>
      <c r="J23" s="353">
        <v>19</v>
      </c>
      <c r="K23" s="353">
        <v>0</v>
      </c>
      <c r="L23" s="353">
        <v>0</v>
      </c>
      <c r="M23" s="353">
        <v>0</v>
      </c>
    </row>
    <row r="24" spans="1:13">
      <c r="A24" t="s">
        <v>956</v>
      </c>
      <c r="B24" t="s">
        <v>988</v>
      </c>
      <c r="C24" s="353">
        <v>2423</v>
      </c>
      <c r="D24" s="353">
        <v>1</v>
      </c>
      <c r="E24" s="353">
        <v>36</v>
      </c>
      <c r="F24" s="353">
        <v>309</v>
      </c>
      <c r="G24" s="353">
        <v>737</v>
      </c>
      <c r="H24" s="353">
        <v>865</v>
      </c>
      <c r="I24" s="353">
        <v>424</v>
      </c>
      <c r="J24" s="353">
        <v>49</v>
      </c>
      <c r="K24" s="353">
        <v>2</v>
      </c>
      <c r="L24" s="353">
        <v>0</v>
      </c>
      <c r="M24" s="353">
        <v>0</v>
      </c>
    </row>
    <row r="25" spans="1:13">
      <c r="A25" t="s">
        <v>957</v>
      </c>
      <c r="B25" t="s">
        <v>988</v>
      </c>
      <c r="C25" s="353">
        <v>380</v>
      </c>
      <c r="D25" s="353">
        <v>0</v>
      </c>
      <c r="E25" s="353">
        <v>1</v>
      </c>
      <c r="F25" s="353">
        <v>54</v>
      </c>
      <c r="G25" s="353">
        <v>125</v>
      </c>
      <c r="H25" s="353">
        <v>125</v>
      </c>
      <c r="I25" s="353">
        <v>61</v>
      </c>
      <c r="J25" s="353">
        <v>14</v>
      </c>
      <c r="K25" s="353">
        <v>0</v>
      </c>
      <c r="L25" s="353">
        <v>0</v>
      </c>
      <c r="M25" s="353">
        <v>0</v>
      </c>
    </row>
    <row r="26" spans="1:13">
      <c r="A26" t="s">
        <v>958</v>
      </c>
      <c r="B26" t="s">
        <v>988</v>
      </c>
      <c r="C26" s="353">
        <v>353</v>
      </c>
      <c r="D26" s="353">
        <v>0</v>
      </c>
      <c r="E26" s="353">
        <v>9</v>
      </c>
      <c r="F26" s="353">
        <v>53</v>
      </c>
      <c r="G26" s="353">
        <v>109</v>
      </c>
      <c r="H26" s="353">
        <v>128</v>
      </c>
      <c r="I26" s="353">
        <v>50</v>
      </c>
      <c r="J26" s="353">
        <v>4</v>
      </c>
      <c r="K26" s="353">
        <v>0</v>
      </c>
      <c r="L26" s="353">
        <v>0</v>
      </c>
      <c r="M26" s="353">
        <v>0</v>
      </c>
    </row>
    <row r="27" spans="1:13">
      <c r="A27" t="s">
        <v>959</v>
      </c>
      <c r="B27" t="s">
        <v>988</v>
      </c>
      <c r="C27" s="353">
        <v>1941</v>
      </c>
      <c r="D27" s="353">
        <v>0</v>
      </c>
      <c r="E27" s="353">
        <v>17</v>
      </c>
      <c r="F27" s="353">
        <v>139</v>
      </c>
      <c r="G27" s="353">
        <v>467</v>
      </c>
      <c r="H27" s="353">
        <v>736</v>
      </c>
      <c r="I27" s="353">
        <v>500</v>
      </c>
      <c r="J27" s="353">
        <v>80</v>
      </c>
      <c r="K27" s="353">
        <v>2</v>
      </c>
      <c r="L27" s="353">
        <v>0</v>
      </c>
      <c r="M27" s="353">
        <v>0</v>
      </c>
    </row>
    <row r="28" spans="1:13">
      <c r="A28" t="s">
        <v>960</v>
      </c>
      <c r="B28" t="s">
        <v>988</v>
      </c>
      <c r="C28" s="353">
        <v>495</v>
      </c>
      <c r="D28" s="353">
        <v>0</v>
      </c>
      <c r="E28" s="353">
        <v>6</v>
      </c>
      <c r="F28" s="353">
        <v>60</v>
      </c>
      <c r="G28" s="353">
        <v>157</v>
      </c>
      <c r="H28" s="353">
        <v>179</v>
      </c>
      <c r="I28" s="353">
        <v>81</v>
      </c>
      <c r="J28" s="353">
        <v>12</v>
      </c>
      <c r="K28" s="353">
        <v>0</v>
      </c>
      <c r="L28" s="353">
        <v>0</v>
      </c>
      <c r="M28" s="353">
        <v>0</v>
      </c>
    </row>
    <row r="29" spans="1:13">
      <c r="A29" t="s">
        <v>961</v>
      </c>
      <c r="B29" t="s">
        <v>988</v>
      </c>
      <c r="C29" s="353">
        <v>842</v>
      </c>
      <c r="D29" s="353">
        <v>0</v>
      </c>
      <c r="E29" s="353">
        <v>20</v>
      </c>
      <c r="F29" s="353">
        <v>121</v>
      </c>
      <c r="G29" s="353">
        <v>246</v>
      </c>
      <c r="H29" s="353">
        <v>307</v>
      </c>
      <c r="I29" s="353">
        <v>135</v>
      </c>
      <c r="J29" s="353">
        <v>13</v>
      </c>
      <c r="K29" s="353">
        <v>0</v>
      </c>
      <c r="L29" s="353">
        <v>0</v>
      </c>
      <c r="M29" s="353">
        <v>0</v>
      </c>
    </row>
    <row r="30" spans="1:13">
      <c r="A30" t="s">
        <v>962</v>
      </c>
      <c r="B30" t="s">
        <v>988</v>
      </c>
      <c r="C30" s="353">
        <v>1198</v>
      </c>
      <c r="D30" s="353">
        <v>0</v>
      </c>
      <c r="E30" s="353">
        <v>9</v>
      </c>
      <c r="F30" s="353">
        <v>94</v>
      </c>
      <c r="G30" s="353">
        <v>321</v>
      </c>
      <c r="H30" s="353">
        <v>446</v>
      </c>
      <c r="I30" s="353">
        <v>285</v>
      </c>
      <c r="J30" s="353">
        <v>42</v>
      </c>
      <c r="K30" s="353">
        <v>1</v>
      </c>
      <c r="L30" s="353">
        <v>0</v>
      </c>
      <c r="M30" s="353">
        <v>0</v>
      </c>
    </row>
    <row r="31" spans="1:13">
      <c r="A31" t="s">
        <v>963</v>
      </c>
      <c r="B31" t="s">
        <v>988</v>
      </c>
      <c r="C31" s="353">
        <v>422</v>
      </c>
      <c r="D31" s="353">
        <v>0</v>
      </c>
      <c r="E31" s="353">
        <v>5</v>
      </c>
      <c r="F31" s="353">
        <v>51</v>
      </c>
      <c r="G31" s="353">
        <v>122</v>
      </c>
      <c r="H31" s="353">
        <v>146</v>
      </c>
      <c r="I31" s="353">
        <v>87</v>
      </c>
      <c r="J31" s="353">
        <v>10</v>
      </c>
      <c r="K31" s="353">
        <v>1</v>
      </c>
      <c r="L31" s="353">
        <v>0</v>
      </c>
      <c r="M31" s="353">
        <v>0</v>
      </c>
    </row>
    <row r="32" spans="1:13">
      <c r="A32" t="s">
        <v>964</v>
      </c>
      <c r="B32" t="s">
        <v>988</v>
      </c>
      <c r="C32" s="353">
        <v>800</v>
      </c>
      <c r="D32" s="353">
        <v>0</v>
      </c>
      <c r="E32" s="353">
        <v>10</v>
      </c>
      <c r="F32" s="353">
        <v>64</v>
      </c>
      <c r="G32" s="353">
        <v>205</v>
      </c>
      <c r="H32" s="353">
        <v>311</v>
      </c>
      <c r="I32" s="353">
        <v>177</v>
      </c>
      <c r="J32" s="353">
        <v>33</v>
      </c>
      <c r="K32" s="353">
        <v>0</v>
      </c>
      <c r="L32" s="353">
        <v>0</v>
      </c>
      <c r="M32" s="353">
        <v>0</v>
      </c>
    </row>
    <row r="33" spans="1:13">
      <c r="A33" t="s">
        <v>965</v>
      </c>
      <c r="B33" t="s">
        <v>988</v>
      </c>
      <c r="C33" s="353">
        <v>294</v>
      </c>
      <c r="D33" s="353">
        <v>0</v>
      </c>
      <c r="E33" s="353">
        <v>5</v>
      </c>
      <c r="F33" s="353">
        <v>43</v>
      </c>
      <c r="G33" s="353">
        <v>69</v>
      </c>
      <c r="H33" s="353">
        <v>109</v>
      </c>
      <c r="I33" s="353">
        <v>58</v>
      </c>
      <c r="J33" s="353">
        <v>10</v>
      </c>
      <c r="K33" s="353">
        <v>0</v>
      </c>
      <c r="L33" s="353">
        <v>0</v>
      </c>
      <c r="M33" s="353">
        <v>0</v>
      </c>
    </row>
    <row r="34" spans="1:13">
      <c r="A34" t="s">
        <v>966</v>
      </c>
      <c r="B34" t="s">
        <v>988</v>
      </c>
      <c r="C34" s="353">
        <v>301</v>
      </c>
      <c r="D34" s="353">
        <v>0</v>
      </c>
      <c r="E34" s="353">
        <v>7</v>
      </c>
      <c r="F34" s="353">
        <v>41</v>
      </c>
      <c r="G34" s="353">
        <v>96</v>
      </c>
      <c r="H34" s="353">
        <v>105</v>
      </c>
      <c r="I34" s="353">
        <v>43</v>
      </c>
      <c r="J34" s="353">
        <v>9</v>
      </c>
      <c r="K34" s="353">
        <v>0</v>
      </c>
      <c r="L34" s="353">
        <v>0</v>
      </c>
      <c r="M34" s="353">
        <v>0</v>
      </c>
    </row>
    <row r="35" spans="1:13">
      <c r="A35" t="s">
        <v>967</v>
      </c>
      <c r="B35" t="s">
        <v>988</v>
      </c>
      <c r="C35" s="353">
        <v>189</v>
      </c>
      <c r="D35" s="353">
        <v>0</v>
      </c>
      <c r="E35" s="353">
        <v>0</v>
      </c>
      <c r="F35" s="353">
        <v>18</v>
      </c>
      <c r="G35" s="353">
        <v>57</v>
      </c>
      <c r="H35" s="353">
        <v>72</v>
      </c>
      <c r="I35" s="353">
        <v>37</v>
      </c>
      <c r="J35" s="353">
        <v>5</v>
      </c>
      <c r="K35" s="353">
        <v>0</v>
      </c>
      <c r="L35" s="353">
        <v>0</v>
      </c>
      <c r="M35" s="353">
        <v>0</v>
      </c>
    </row>
    <row r="36" spans="1:13">
      <c r="A36" t="s">
        <v>968</v>
      </c>
      <c r="B36" t="s">
        <v>988</v>
      </c>
      <c r="C36" s="353">
        <v>533</v>
      </c>
      <c r="D36" s="353">
        <v>0</v>
      </c>
      <c r="E36" s="353">
        <v>6</v>
      </c>
      <c r="F36" s="353">
        <v>53</v>
      </c>
      <c r="G36" s="353">
        <v>161</v>
      </c>
      <c r="H36" s="353">
        <v>184</v>
      </c>
      <c r="I36" s="353">
        <v>109</v>
      </c>
      <c r="J36" s="353">
        <v>20</v>
      </c>
      <c r="K36" s="353">
        <v>0</v>
      </c>
      <c r="L36" s="353">
        <v>0</v>
      </c>
      <c r="M36" s="353">
        <v>0</v>
      </c>
    </row>
    <row r="37" spans="1:13">
      <c r="A37" t="s">
        <v>969</v>
      </c>
      <c r="B37" t="s">
        <v>988</v>
      </c>
      <c r="C37" s="353">
        <v>382</v>
      </c>
      <c r="D37" s="353">
        <v>0</v>
      </c>
      <c r="E37" s="353">
        <v>6</v>
      </c>
      <c r="F37" s="353">
        <v>60</v>
      </c>
      <c r="G37" s="353">
        <v>129</v>
      </c>
      <c r="H37" s="353">
        <v>112</v>
      </c>
      <c r="I37" s="353">
        <v>63</v>
      </c>
      <c r="J37" s="353">
        <v>12</v>
      </c>
      <c r="K37" s="353">
        <v>0</v>
      </c>
      <c r="L37" s="353">
        <v>0</v>
      </c>
      <c r="M37" s="353">
        <v>0</v>
      </c>
    </row>
    <row r="38" spans="1:13">
      <c r="A38" t="s">
        <v>970</v>
      </c>
      <c r="B38" t="s">
        <v>988</v>
      </c>
      <c r="C38" s="353">
        <v>248</v>
      </c>
      <c r="D38" s="353">
        <v>0</v>
      </c>
      <c r="E38" s="353">
        <v>1</v>
      </c>
      <c r="F38" s="353">
        <v>25</v>
      </c>
      <c r="G38" s="353">
        <v>92</v>
      </c>
      <c r="H38" s="353">
        <v>75</v>
      </c>
      <c r="I38" s="353">
        <v>45</v>
      </c>
      <c r="J38" s="353">
        <v>10</v>
      </c>
      <c r="K38" s="353">
        <v>0</v>
      </c>
      <c r="L38" s="353">
        <v>0</v>
      </c>
      <c r="M38" s="353">
        <v>0</v>
      </c>
    </row>
    <row r="39" spans="1:13">
      <c r="A39" t="s">
        <v>971</v>
      </c>
      <c r="B39" t="s">
        <v>988</v>
      </c>
      <c r="C39" s="353">
        <v>292</v>
      </c>
      <c r="D39" s="353">
        <v>0</v>
      </c>
      <c r="E39" s="353">
        <v>8</v>
      </c>
      <c r="F39" s="353">
        <v>37</v>
      </c>
      <c r="G39" s="353">
        <v>80</v>
      </c>
      <c r="H39" s="353">
        <v>109</v>
      </c>
      <c r="I39" s="353">
        <v>51</v>
      </c>
      <c r="J39" s="353">
        <v>7</v>
      </c>
      <c r="K39" s="353">
        <v>0</v>
      </c>
      <c r="L39" s="353">
        <v>0</v>
      </c>
      <c r="M39" s="353">
        <v>0</v>
      </c>
    </row>
    <row r="40" spans="1:13">
      <c r="A40" t="s">
        <v>972</v>
      </c>
      <c r="B40" t="s">
        <v>988</v>
      </c>
      <c r="C40" s="353">
        <v>297</v>
      </c>
      <c r="D40" s="353">
        <v>0</v>
      </c>
      <c r="E40" s="353">
        <v>7</v>
      </c>
      <c r="F40" s="353">
        <v>52</v>
      </c>
      <c r="G40" s="353">
        <v>96</v>
      </c>
      <c r="H40" s="353">
        <v>98</v>
      </c>
      <c r="I40" s="353">
        <v>36</v>
      </c>
      <c r="J40" s="353">
        <v>6</v>
      </c>
      <c r="K40" s="353">
        <v>2</v>
      </c>
      <c r="L40" s="353">
        <v>0</v>
      </c>
      <c r="M40" s="353">
        <v>0</v>
      </c>
    </row>
    <row r="41" spans="1:13">
      <c r="A41" t="s">
        <v>973</v>
      </c>
      <c r="B41" t="s">
        <v>988</v>
      </c>
      <c r="C41" s="353">
        <v>368</v>
      </c>
      <c r="D41" s="353">
        <v>0</v>
      </c>
      <c r="E41" s="353">
        <v>7</v>
      </c>
      <c r="F41" s="353">
        <v>34</v>
      </c>
      <c r="G41" s="353">
        <v>113</v>
      </c>
      <c r="H41" s="353">
        <v>133</v>
      </c>
      <c r="I41" s="353">
        <v>73</v>
      </c>
      <c r="J41" s="353">
        <v>8</v>
      </c>
      <c r="K41" s="353">
        <v>0</v>
      </c>
      <c r="L41" s="353">
        <v>0</v>
      </c>
      <c r="M41" s="353">
        <v>0</v>
      </c>
    </row>
    <row r="42" spans="1:13">
      <c r="A42" t="s">
        <v>974</v>
      </c>
      <c r="B42" t="s">
        <v>988</v>
      </c>
      <c r="C42" s="353">
        <v>633</v>
      </c>
      <c r="D42" s="353">
        <v>0</v>
      </c>
      <c r="E42" s="353">
        <v>11</v>
      </c>
      <c r="F42" s="353">
        <v>109</v>
      </c>
      <c r="G42" s="353">
        <v>204</v>
      </c>
      <c r="H42" s="353">
        <v>184</v>
      </c>
      <c r="I42" s="353">
        <v>111</v>
      </c>
      <c r="J42" s="353">
        <v>14</v>
      </c>
      <c r="K42" s="353">
        <v>0</v>
      </c>
      <c r="L42" s="353">
        <v>0</v>
      </c>
      <c r="M42" s="353">
        <v>0</v>
      </c>
    </row>
    <row r="43" spans="1:13">
      <c r="A43" t="s">
        <v>975</v>
      </c>
      <c r="B43" t="s">
        <v>988</v>
      </c>
      <c r="C43" s="353">
        <v>234</v>
      </c>
      <c r="D43" s="353">
        <v>0</v>
      </c>
      <c r="E43" s="353">
        <v>3</v>
      </c>
      <c r="F43" s="353">
        <v>14</v>
      </c>
      <c r="G43" s="353">
        <v>40</v>
      </c>
      <c r="H43" s="353">
        <v>101</v>
      </c>
      <c r="I43" s="353">
        <v>62</v>
      </c>
      <c r="J43" s="353">
        <v>13</v>
      </c>
      <c r="K43" s="353">
        <v>1</v>
      </c>
      <c r="L43" s="353">
        <v>0</v>
      </c>
      <c r="M43" s="353">
        <v>0</v>
      </c>
    </row>
    <row r="44" spans="1:13">
      <c r="A44" t="s">
        <v>976</v>
      </c>
      <c r="B44" t="s">
        <v>988</v>
      </c>
      <c r="C44" s="353">
        <v>138</v>
      </c>
      <c r="D44" s="353">
        <v>0</v>
      </c>
      <c r="E44" s="353">
        <v>0</v>
      </c>
      <c r="F44" s="353">
        <v>17</v>
      </c>
      <c r="G44" s="353">
        <v>42</v>
      </c>
      <c r="H44" s="353">
        <v>48</v>
      </c>
      <c r="I44" s="353">
        <v>27</v>
      </c>
      <c r="J44" s="353">
        <v>4</v>
      </c>
      <c r="K44" s="353">
        <v>0</v>
      </c>
      <c r="L44" s="353">
        <v>0</v>
      </c>
      <c r="M44" s="353">
        <v>0</v>
      </c>
    </row>
    <row r="45" spans="1:13">
      <c r="A45" t="s">
        <v>978</v>
      </c>
      <c r="B45" t="s">
        <v>988</v>
      </c>
      <c r="C45" s="353">
        <v>188</v>
      </c>
      <c r="D45" s="353">
        <v>0</v>
      </c>
      <c r="E45" s="353">
        <v>2</v>
      </c>
      <c r="F45" s="353">
        <v>25</v>
      </c>
      <c r="G45" s="353">
        <v>59</v>
      </c>
      <c r="H45" s="353">
        <v>63</v>
      </c>
      <c r="I45" s="353">
        <v>35</v>
      </c>
      <c r="J45" s="353">
        <v>4</v>
      </c>
      <c r="K45" s="353">
        <v>0</v>
      </c>
      <c r="L45" s="353">
        <v>0</v>
      </c>
      <c r="M45" s="353">
        <v>0</v>
      </c>
    </row>
    <row r="46" spans="1:13">
      <c r="A46" t="s">
        <v>979</v>
      </c>
      <c r="B46" t="s">
        <v>988</v>
      </c>
      <c r="C46" s="353">
        <v>291</v>
      </c>
      <c r="D46" s="353">
        <v>0</v>
      </c>
      <c r="E46" s="353">
        <v>9</v>
      </c>
      <c r="F46" s="353">
        <v>42</v>
      </c>
      <c r="G46" s="353">
        <v>91</v>
      </c>
      <c r="H46" s="353">
        <v>103</v>
      </c>
      <c r="I46" s="353">
        <v>43</v>
      </c>
      <c r="J46" s="353">
        <v>3</v>
      </c>
      <c r="K46" s="353">
        <v>0</v>
      </c>
      <c r="L46" s="353">
        <v>0</v>
      </c>
      <c r="M46" s="353">
        <v>0</v>
      </c>
    </row>
    <row r="47" spans="1:13">
      <c r="A47" t="s">
        <v>980</v>
      </c>
      <c r="B47" t="s">
        <v>988</v>
      </c>
      <c r="C47" s="353">
        <v>64</v>
      </c>
      <c r="D47" s="353">
        <v>0</v>
      </c>
      <c r="E47" s="353">
        <v>3</v>
      </c>
      <c r="F47" s="353">
        <v>11</v>
      </c>
      <c r="G47" s="353">
        <v>24</v>
      </c>
      <c r="H47" s="353">
        <v>19</v>
      </c>
      <c r="I47" s="353">
        <v>6</v>
      </c>
      <c r="J47" s="353">
        <v>1</v>
      </c>
      <c r="K47" s="353">
        <v>0</v>
      </c>
      <c r="L47" s="353">
        <v>0</v>
      </c>
      <c r="M47" s="353">
        <v>0</v>
      </c>
    </row>
    <row r="48" spans="1:13">
      <c r="A48" t="s">
        <v>981</v>
      </c>
      <c r="B48" t="s">
        <v>988</v>
      </c>
      <c r="C48" s="353">
        <v>166</v>
      </c>
      <c r="D48" s="353">
        <v>0</v>
      </c>
      <c r="E48" s="353">
        <v>4</v>
      </c>
      <c r="F48" s="353">
        <v>23</v>
      </c>
      <c r="G48" s="353">
        <v>57</v>
      </c>
      <c r="H48" s="353">
        <v>50</v>
      </c>
      <c r="I48" s="353">
        <v>30</v>
      </c>
      <c r="J48" s="353">
        <v>2</v>
      </c>
      <c r="K48" s="353">
        <v>0</v>
      </c>
      <c r="L48" s="353">
        <v>0</v>
      </c>
      <c r="M48" s="353">
        <v>0</v>
      </c>
    </row>
    <row r="49" spans="1:13">
      <c r="A49" t="s">
        <v>982</v>
      </c>
      <c r="B49" t="s">
        <v>988</v>
      </c>
      <c r="C49" s="353">
        <v>76</v>
      </c>
      <c r="D49" s="353">
        <v>0</v>
      </c>
      <c r="E49" s="353">
        <v>2</v>
      </c>
      <c r="F49" s="353">
        <v>6</v>
      </c>
      <c r="G49" s="353">
        <v>25</v>
      </c>
      <c r="H49" s="353">
        <v>27</v>
      </c>
      <c r="I49" s="353">
        <v>13</v>
      </c>
      <c r="J49" s="353">
        <v>3</v>
      </c>
      <c r="K49" s="353">
        <v>0</v>
      </c>
      <c r="L49" s="353">
        <v>0</v>
      </c>
      <c r="M49" s="353">
        <v>0</v>
      </c>
    </row>
    <row r="50" spans="1:13">
      <c r="A50" t="s">
        <v>983</v>
      </c>
      <c r="B50" t="s">
        <v>988</v>
      </c>
      <c r="C50" s="353">
        <v>380</v>
      </c>
      <c r="D50" s="353">
        <v>0</v>
      </c>
      <c r="E50" s="353">
        <v>7</v>
      </c>
      <c r="F50" s="353">
        <v>51</v>
      </c>
      <c r="G50" s="353">
        <v>116</v>
      </c>
      <c r="H50" s="353">
        <v>132</v>
      </c>
      <c r="I50" s="353">
        <v>66</v>
      </c>
      <c r="J50" s="353">
        <v>8</v>
      </c>
      <c r="K50" s="353">
        <v>0</v>
      </c>
      <c r="L50" s="353">
        <v>0</v>
      </c>
      <c r="M50" s="353">
        <v>0</v>
      </c>
    </row>
    <row r="51" spans="1:13">
      <c r="A51" t="s">
        <v>984</v>
      </c>
      <c r="B51" t="s">
        <v>988</v>
      </c>
      <c r="C51" s="353">
        <v>91</v>
      </c>
      <c r="D51" s="353">
        <v>0</v>
      </c>
      <c r="E51" s="353">
        <v>2</v>
      </c>
      <c r="F51" s="353">
        <v>15</v>
      </c>
      <c r="G51" s="353">
        <v>31</v>
      </c>
      <c r="H51" s="353">
        <v>30</v>
      </c>
      <c r="I51" s="353">
        <v>10</v>
      </c>
      <c r="J51" s="353">
        <v>3</v>
      </c>
      <c r="K51" s="353">
        <v>0</v>
      </c>
      <c r="L51" s="353">
        <v>0</v>
      </c>
      <c r="M51" s="353">
        <v>0</v>
      </c>
    </row>
    <row r="52" spans="1:13">
      <c r="A52" t="s">
        <v>985</v>
      </c>
      <c r="B52" t="s">
        <v>988</v>
      </c>
      <c r="C52" s="353">
        <v>98</v>
      </c>
      <c r="D52" s="353">
        <v>0</v>
      </c>
      <c r="E52" s="353">
        <v>1</v>
      </c>
      <c r="F52" s="353">
        <v>12</v>
      </c>
      <c r="G52" s="353">
        <v>34</v>
      </c>
      <c r="H52" s="353">
        <v>36</v>
      </c>
      <c r="I52" s="353">
        <v>14</v>
      </c>
      <c r="J52" s="353">
        <v>1</v>
      </c>
      <c r="K52" s="353">
        <v>0</v>
      </c>
      <c r="L52" s="353">
        <v>0</v>
      </c>
      <c r="M52" s="353">
        <v>0</v>
      </c>
    </row>
    <row r="53" spans="1:13">
      <c r="A53" t="s">
        <v>986</v>
      </c>
      <c r="B53" t="s">
        <v>988</v>
      </c>
      <c r="C53" s="353">
        <v>133</v>
      </c>
      <c r="D53" s="353">
        <v>0</v>
      </c>
      <c r="E53" s="353">
        <v>0</v>
      </c>
      <c r="F53" s="353">
        <v>16</v>
      </c>
      <c r="G53" s="353">
        <v>47</v>
      </c>
      <c r="H53" s="353">
        <v>38</v>
      </c>
      <c r="I53" s="353">
        <v>27</v>
      </c>
      <c r="J53" s="353">
        <v>5</v>
      </c>
      <c r="K53" s="353">
        <v>0</v>
      </c>
      <c r="L53" s="353">
        <v>0</v>
      </c>
      <c r="M53" s="353">
        <v>0</v>
      </c>
    </row>
    <row r="54" spans="1:13">
      <c r="A54" t="s">
        <v>987</v>
      </c>
      <c r="B54" t="s">
        <v>926</v>
      </c>
      <c r="C54" s="353">
        <v>102</v>
      </c>
      <c r="D54" s="353">
        <v>0</v>
      </c>
      <c r="E54" s="353">
        <v>4</v>
      </c>
      <c r="F54" s="353">
        <v>13</v>
      </c>
      <c r="G54" s="353">
        <v>25</v>
      </c>
      <c r="H54" s="353">
        <v>43</v>
      </c>
      <c r="I54" s="353">
        <v>14</v>
      </c>
      <c r="J54" s="353">
        <v>2</v>
      </c>
      <c r="K54" s="353">
        <v>1</v>
      </c>
      <c r="L54" s="353">
        <v>0</v>
      </c>
      <c r="M54" s="353">
        <v>0</v>
      </c>
    </row>
    <row r="55" spans="1:13">
      <c r="A55" t="s">
        <v>937</v>
      </c>
      <c r="B55" t="s">
        <v>411</v>
      </c>
      <c r="C55" s="353">
        <v>24664</v>
      </c>
      <c r="D55" s="353">
        <v>5</v>
      </c>
      <c r="E55" s="353">
        <v>327</v>
      </c>
      <c r="F55" s="353">
        <v>2468</v>
      </c>
      <c r="G55" s="353">
        <v>6870</v>
      </c>
      <c r="H55" s="353">
        <v>9150</v>
      </c>
      <c r="I55" s="353">
        <v>5072</v>
      </c>
      <c r="J55" s="353">
        <v>752</v>
      </c>
      <c r="K55" s="353">
        <v>20</v>
      </c>
      <c r="L55" s="353">
        <v>0</v>
      </c>
      <c r="M55" s="353">
        <v>0</v>
      </c>
    </row>
    <row r="56" spans="1:13">
      <c r="A56" t="s">
        <v>934</v>
      </c>
      <c r="B56" t="s">
        <v>411</v>
      </c>
      <c r="C56" s="353">
        <v>6518</v>
      </c>
      <c r="D56" s="353">
        <v>0</v>
      </c>
      <c r="E56" s="353">
        <v>84</v>
      </c>
      <c r="F56" s="353">
        <v>606</v>
      </c>
      <c r="G56" s="353">
        <v>1783</v>
      </c>
      <c r="H56" s="353">
        <v>2463</v>
      </c>
      <c r="I56" s="353">
        <v>1355</v>
      </c>
      <c r="J56" s="353">
        <v>220</v>
      </c>
      <c r="K56" s="353">
        <v>7</v>
      </c>
      <c r="L56" s="353">
        <v>0</v>
      </c>
      <c r="M56" s="353">
        <v>0</v>
      </c>
    </row>
    <row r="57" spans="1:13">
      <c r="A57" t="s">
        <v>938</v>
      </c>
      <c r="B57" t="s">
        <v>411</v>
      </c>
      <c r="C57" s="353">
        <v>1020</v>
      </c>
      <c r="D57" s="353">
        <v>0</v>
      </c>
      <c r="E57" s="353">
        <v>9</v>
      </c>
      <c r="F57" s="353">
        <v>60</v>
      </c>
      <c r="G57" s="353">
        <v>230</v>
      </c>
      <c r="H57" s="353">
        <v>417</v>
      </c>
      <c r="I57" s="353">
        <v>259</v>
      </c>
      <c r="J57" s="353">
        <v>45</v>
      </c>
      <c r="K57" s="353">
        <v>0</v>
      </c>
      <c r="L57" s="353">
        <v>0</v>
      </c>
      <c r="M57" s="353">
        <v>0</v>
      </c>
    </row>
    <row r="58" spans="1:13">
      <c r="A58" t="s">
        <v>939</v>
      </c>
      <c r="B58" t="s">
        <v>411</v>
      </c>
      <c r="C58" s="353">
        <v>630</v>
      </c>
      <c r="D58" s="353">
        <v>0</v>
      </c>
      <c r="E58" s="353">
        <v>8</v>
      </c>
      <c r="F58" s="353">
        <v>45</v>
      </c>
      <c r="G58" s="353">
        <v>142</v>
      </c>
      <c r="H58" s="353">
        <v>254</v>
      </c>
      <c r="I58" s="353">
        <v>160</v>
      </c>
      <c r="J58" s="353">
        <v>19</v>
      </c>
      <c r="K58" s="353">
        <v>2</v>
      </c>
      <c r="L58" s="353">
        <v>0</v>
      </c>
      <c r="M58" s="353">
        <v>0</v>
      </c>
    </row>
    <row r="59" spans="1:13">
      <c r="A59" t="s">
        <v>940</v>
      </c>
      <c r="B59" t="s">
        <v>411</v>
      </c>
      <c r="C59" s="353">
        <v>449</v>
      </c>
      <c r="D59" s="353">
        <v>0</v>
      </c>
      <c r="E59" s="353">
        <v>8</v>
      </c>
      <c r="F59" s="353">
        <v>50</v>
      </c>
      <c r="G59" s="353">
        <v>133</v>
      </c>
      <c r="H59" s="353">
        <v>154</v>
      </c>
      <c r="I59" s="353">
        <v>84</v>
      </c>
      <c r="J59" s="353">
        <v>19</v>
      </c>
      <c r="K59" s="353">
        <v>1</v>
      </c>
      <c r="L59" s="353">
        <v>0</v>
      </c>
      <c r="M59" s="353">
        <v>0</v>
      </c>
    </row>
    <row r="60" spans="1:13">
      <c r="A60" t="s">
        <v>941</v>
      </c>
      <c r="B60" t="s">
        <v>411</v>
      </c>
      <c r="C60" s="353">
        <v>363</v>
      </c>
      <c r="D60" s="353">
        <v>0</v>
      </c>
      <c r="E60" s="353">
        <v>11</v>
      </c>
      <c r="F60" s="353">
        <v>54</v>
      </c>
      <c r="G60" s="353">
        <v>105</v>
      </c>
      <c r="H60" s="353">
        <v>109</v>
      </c>
      <c r="I60" s="353">
        <v>73</v>
      </c>
      <c r="J60" s="353">
        <v>11</v>
      </c>
      <c r="K60" s="353">
        <v>0</v>
      </c>
      <c r="L60" s="353">
        <v>0</v>
      </c>
      <c r="M60" s="353">
        <v>0</v>
      </c>
    </row>
    <row r="61" spans="1:13">
      <c r="A61" t="s">
        <v>942</v>
      </c>
      <c r="B61" t="s">
        <v>411</v>
      </c>
      <c r="C61" s="353">
        <v>655</v>
      </c>
      <c r="D61" s="353">
        <v>0</v>
      </c>
      <c r="E61" s="353">
        <v>8</v>
      </c>
      <c r="F61" s="353">
        <v>57</v>
      </c>
      <c r="G61" s="353">
        <v>194</v>
      </c>
      <c r="H61" s="353">
        <v>253</v>
      </c>
      <c r="I61" s="353">
        <v>124</v>
      </c>
      <c r="J61" s="353">
        <v>19</v>
      </c>
      <c r="K61" s="353">
        <v>0</v>
      </c>
      <c r="L61" s="353">
        <v>0</v>
      </c>
      <c r="M61" s="353">
        <v>0</v>
      </c>
    </row>
    <row r="62" spans="1:13">
      <c r="A62" t="s">
        <v>943</v>
      </c>
      <c r="B62" t="s">
        <v>411</v>
      </c>
      <c r="C62" s="353">
        <v>963</v>
      </c>
      <c r="D62" s="353">
        <v>0</v>
      </c>
      <c r="E62" s="353">
        <v>13</v>
      </c>
      <c r="F62" s="353">
        <v>98</v>
      </c>
      <c r="G62" s="353">
        <v>279</v>
      </c>
      <c r="H62" s="353">
        <v>354</v>
      </c>
      <c r="I62" s="353">
        <v>187</v>
      </c>
      <c r="J62" s="353">
        <v>31</v>
      </c>
      <c r="K62" s="353">
        <v>1</v>
      </c>
      <c r="L62" s="353">
        <v>0</v>
      </c>
      <c r="M62" s="353">
        <v>0</v>
      </c>
    </row>
    <row r="63" spans="1:13">
      <c r="A63" t="s">
        <v>944</v>
      </c>
      <c r="B63" t="s">
        <v>411</v>
      </c>
      <c r="C63" s="353">
        <v>889</v>
      </c>
      <c r="D63" s="353">
        <v>0</v>
      </c>
      <c r="E63" s="353">
        <v>10</v>
      </c>
      <c r="F63" s="353">
        <v>88</v>
      </c>
      <c r="G63" s="353">
        <v>256</v>
      </c>
      <c r="H63" s="353">
        <v>338</v>
      </c>
      <c r="I63" s="353">
        <v>170</v>
      </c>
      <c r="J63" s="353">
        <v>26</v>
      </c>
      <c r="K63" s="353">
        <v>1</v>
      </c>
      <c r="L63" s="353">
        <v>0</v>
      </c>
      <c r="M63" s="353">
        <v>0</v>
      </c>
    </row>
    <row r="64" spans="1:13">
      <c r="A64" t="s">
        <v>945</v>
      </c>
      <c r="B64" t="s">
        <v>411</v>
      </c>
      <c r="C64" s="353">
        <v>496</v>
      </c>
      <c r="D64" s="353">
        <v>0</v>
      </c>
      <c r="E64" s="353">
        <v>5</v>
      </c>
      <c r="F64" s="353">
        <v>43</v>
      </c>
      <c r="G64" s="353">
        <v>124</v>
      </c>
      <c r="H64" s="353">
        <v>189</v>
      </c>
      <c r="I64" s="353">
        <v>111</v>
      </c>
      <c r="J64" s="353">
        <v>24</v>
      </c>
      <c r="K64" s="353">
        <v>0</v>
      </c>
      <c r="L64" s="353">
        <v>0</v>
      </c>
      <c r="M64" s="353">
        <v>0</v>
      </c>
    </row>
    <row r="65" spans="1:13">
      <c r="A65" t="s">
        <v>946</v>
      </c>
      <c r="B65" t="s">
        <v>411</v>
      </c>
      <c r="C65" s="353">
        <v>1053</v>
      </c>
      <c r="D65" s="353">
        <v>0</v>
      </c>
      <c r="E65" s="353">
        <v>12</v>
      </c>
      <c r="F65" s="353">
        <v>111</v>
      </c>
      <c r="G65" s="353">
        <v>320</v>
      </c>
      <c r="H65" s="353">
        <v>395</v>
      </c>
      <c r="I65" s="353">
        <v>187</v>
      </c>
      <c r="J65" s="353">
        <v>26</v>
      </c>
      <c r="K65" s="353">
        <v>2</v>
      </c>
      <c r="L65" s="353">
        <v>0</v>
      </c>
      <c r="M65" s="353">
        <v>0</v>
      </c>
    </row>
    <row r="66" spans="1:13">
      <c r="A66" t="s">
        <v>947</v>
      </c>
      <c r="B66" t="s">
        <v>411</v>
      </c>
      <c r="C66" s="353">
        <v>2561</v>
      </c>
      <c r="D66" s="353">
        <v>2</v>
      </c>
      <c r="E66" s="353">
        <v>43</v>
      </c>
      <c r="F66" s="353">
        <v>312</v>
      </c>
      <c r="G66" s="353">
        <v>792</v>
      </c>
      <c r="H66" s="353">
        <v>922</v>
      </c>
      <c r="I66" s="353">
        <v>437</v>
      </c>
      <c r="J66" s="353">
        <v>53</v>
      </c>
      <c r="K66" s="353">
        <v>0</v>
      </c>
      <c r="L66" s="353">
        <v>0</v>
      </c>
      <c r="M66" s="353">
        <v>0</v>
      </c>
    </row>
    <row r="67" spans="1:13">
      <c r="A67" t="s">
        <v>948</v>
      </c>
      <c r="B67" t="s">
        <v>411</v>
      </c>
      <c r="C67" s="353">
        <v>2214</v>
      </c>
      <c r="D67" s="353">
        <v>1</v>
      </c>
      <c r="E67" s="353">
        <v>41</v>
      </c>
      <c r="F67" s="353">
        <v>246</v>
      </c>
      <c r="G67" s="353">
        <v>631</v>
      </c>
      <c r="H67" s="353">
        <v>797</v>
      </c>
      <c r="I67" s="353">
        <v>426</v>
      </c>
      <c r="J67" s="353">
        <v>70</v>
      </c>
      <c r="K67" s="353">
        <v>2</v>
      </c>
      <c r="L67" s="353">
        <v>0</v>
      </c>
      <c r="M67" s="353">
        <v>0</v>
      </c>
    </row>
    <row r="68" spans="1:13">
      <c r="A68" t="s">
        <v>949</v>
      </c>
      <c r="B68" t="s">
        <v>411</v>
      </c>
      <c r="C68" s="353">
        <v>1336</v>
      </c>
      <c r="D68" s="353">
        <v>0</v>
      </c>
      <c r="E68" s="353">
        <v>17</v>
      </c>
      <c r="F68" s="353">
        <v>124</v>
      </c>
      <c r="G68" s="353">
        <v>376</v>
      </c>
      <c r="H68" s="353">
        <v>499</v>
      </c>
      <c r="I68" s="353">
        <v>282</v>
      </c>
      <c r="J68" s="353">
        <v>38</v>
      </c>
      <c r="K68" s="353">
        <v>0</v>
      </c>
      <c r="L68" s="353">
        <v>0</v>
      </c>
      <c r="M68" s="353">
        <v>0</v>
      </c>
    </row>
    <row r="69" spans="1:13">
      <c r="A69" t="s">
        <v>950</v>
      </c>
      <c r="B69" t="s">
        <v>411</v>
      </c>
      <c r="C69" s="353">
        <v>2411</v>
      </c>
      <c r="D69" s="353">
        <v>1</v>
      </c>
      <c r="E69" s="353">
        <v>14</v>
      </c>
      <c r="F69" s="353">
        <v>121</v>
      </c>
      <c r="G69" s="353">
        <v>575</v>
      </c>
      <c r="H69" s="353">
        <v>978</v>
      </c>
      <c r="I69" s="353">
        <v>636</v>
      </c>
      <c r="J69" s="353">
        <v>83</v>
      </c>
      <c r="K69" s="353">
        <v>3</v>
      </c>
      <c r="L69" s="353">
        <v>0</v>
      </c>
      <c r="M69" s="353">
        <v>0</v>
      </c>
    </row>
    <row r="70" spans="1:13">
      <c r="A70" t="s">
        <v>951</v>
      </c>
      <c r="B70" t="s">
        <v>411</v>
      </c>
      <c r="C70" s="353">
        <v>202</v>
      </c>
      <c r="D70" s="353">
        <v>0</v>
      </c>
      <c r="E70" s="353">
        <v>1</v>
      </c>
      <c r="F70" s="353">
        <v>21</v>
      </c>
      <c r="G70" s="353">
        <v>59</v>
      </c>
      <c r="H70" s="353">
        <v>78</v>
      </c>
      <c r="I70" s="353">
        <v>35</v>
      </c>
      <c r="J70" s="353">
        <v>8</v>
      </c>
      <c r="K70" s="353">
        <v>0</v>
      </c>
      <c r="L70" s="353">
        <v>0</v>
      </c>
      <c r="M70" s="353">
        <v>0</v>
      </c>
    </row>
    <row r="71" spans="1:13">
      <c r="A71" t="s">
        <v>952</v>
      </c>
      <c r="B71" t="s">
        <v>411</v>
      </c>
      <c r="C71" s="353">
        <v>451</v>
      </c>
      <c r="D71" s="353">
        <v>0</v>
      </c>
      <c r="E71" s="353">
        <v>4</v>
      </c>
      <c r="F71" s="353">
        <v>21</v>
      </c>
      <c r="G71" s="353">
        <v>80</v>
      </c>
      <c r="H71" s="353">
        <v>181</v>
      </c>
      <c r="I71" s="353">
        <v>137</v>
      </c>
      <c r="J71" s="353">
        <v>28</v>
      </c>
      <c r="K71" s="353">
        <v>0</v>
      </c>
      <c r="L71" s="353">
        <v>0</v>
      </c>
      <c r="M71" s="353">
        <v>0</v>
      </c>
    </row>
    <row r="72" spans="1:13">
      <c r="A72" t="s">
        <v>953</v>
      </c>
      <c r="B72" t="s">
        <v>411</v>
      </c>
      <c r="C72" s="353">
        <v>1083</v>
      </c>
      <c r="D72" s="353">
        <v>0</v>
      </c>
      <c r="E72" s="353">
        <v>14</v>
      </c>
      <c r="F72" s="353">
        <v>97</v>
      </c>
      <c r="G72" s="353">
        <v>297</v>
      </c>
      <c r="H72" s="353">
        <v>421</v>
      </c>
      <c r="I72" s="353">
        <v>223</v>
      </c>
      <c r="J72" s="353">
        <v>30</v>
      </c>
      <c r="K72" s="353">
        <v>1</v>
      </c>
      <c r="L72" s="353">
        <v>0</v>
      </c>
      <c r="M72" s="353">
        <v>0</v>
      </c>
    </row>
    <row r="73" spans="1:13">
      <c r="A73" t="s">
        <v>954</v>
      </c>
      <c r="B73" t="s">
        <v>411</v>
      </c>
      <c r="C73" s="353">
        <v>115</v>
      </c>
      <c r="D73" s="353">
        <v>0</v>
      </c>
      <c r="E73" s="353">
        <v>5</v>
      </c>
      <c r="F73" s="353">
        <v>16</v>
      </c>
      <c r="G73" s="353">
        <v>35</v>
      </c>
      <c r="H73" s="353">
        <v>29</v>
      </c>
      <c r="I73" s="353">
        <v>28</v>
      </c>
      <c r="J73" s="353">
        <v>2</v>
      </c>
      <c r="K73" s="353">
        <v>0</v>
      </c>
      <c r="L73" s="353">
        <v>0</v>
      </c>
      <c r="M73" s="353">
        <v>0</v>
      </c>
    </row>
    <row r="74" spans="1:13">
      <c r="A74" t="s">
        <v>955</v>
      </c>
      <c r="B74" t="s">
        <v>411</v>
      </c>
      <c r="C74" s="353">
        <v>400</v>
      </c>
      <c r="D74" s="353">
        <v>0</v>
      </c>
      <c r="E74" s="353">
        <v>4</v>
      </c>
      <c r="F74" s="353">
        <v>41</v>
      </c>
      <c r="G74" s="353">
        <v>124</v>
      </c>
      <c r="H74" s="353">
        <v>140</v>
      </c>
      <c r="I74" s="353">
        <v>81</v>
      </c>
      <c r="J74" s="353">
        <v>10</v>
      </c>
      <c r="K74" s="353">
        <v>0</v>
      </c>
      <c r="L74" s="353">
        <v>0</v>
      </c>
      <c r="M74" s="353">
        <v>0</v>
      </c>
    </row>
    <row r="75" spans="1:13">
      <c r="A75" t="s">
        <v>956</v>
      </c>
      <c r="B75" t="s">
        <v>411</v>
      </c>
      <c r="C75" s="353">
        <v>1237</v>
      </c>
      <c r="D75" s="353">
        <v>1</v>
      </c>
      <c r="E75" s="353">
        <v>15</v>
      </c>
      <c r="F75" s="353">
        <v>155</v>
      </c>
      <c r="G75" s="353">
        <v>356</v>
      </c>
      <c r="H75" s="353">
        <v>465</v>
      </c>
      <c r="I75" s="353">
        <v>223</v>
      </c>
      <c r="J75" s="353">
        <v>20</v>
      </c>
      <c r="K75" s="353">
        <v>2</v>
      </c>
      <c r="L75" s="353">
        <v>0</v>
      </c>
      <c r="M75" s="353">
        <v>0</v>
      </c>
    </row>
    <row r="76" spans="1:13">
      <c r="A76" t="s">
        <v>957</v>
      </c>
      <c r="B76" t="s">
        <v>411</v>
      </c>
      <c r="C76" s="353">
        <v>219</v>
      </c>
      <c r="D76" s="353">
        <v>0</v>
      </c>
      <c r="E76" s="353">
        <v>1</v>
      </c>
      <c r="F76" s="353">
        <v>31</v>
      </c>
      <c r="G76" s="353">
        <v>75</v>
      </c>
      <c r="H76" s="353">
        <v>68</v>
      </c>
      <c r="I76" s="353">
        <v>37</v>
      </c>
      <c r="J76" s="353">
        <v>7</v>
      </c>
      <c r="K76" s="353">
        <v>0</v>
      </c>
      <c r="L76" s="353">
        <v>0</v>
      </c>
      <c r="M76" s="353">
        <v>0</v>
      </c>
    </row>
    <row r="77" spans="1:13">
      <c r="A77" t="s">
        <v>958</v>
      </c>
      <c r="B77" t="s">
        <v>411</v>
      </c>
      <c r="C77" s="353">
        <v>174</v>
      </c>
      <c r="D77" s="353">
        <v>0</v>
      </c>
      <c r="E77" s="353">
        <v>5</v>
      </c>
      <c r="F77" s="353">
        <v>27</v>
      </c>
      <c r="G77" s="353">
        <v>48</v>
      </c>
      <c r="H77" s="353">
        <v>65</v>
      </c>
      <c r="I77" s="353">
        <v>27</v>
      </c>
      <c r="J77" s="353">
        <v>2</v>
      </c>
      <c r="K77" s="353">
        <v>0</v>
      </c>
      <c r="L77" s="353">
        <v>0</v>
      </c>
      <c r="M77" s="353">
        <v>0</v>
      </c>
    </row>
    <row r="78" spans="1:13">
      <c r="A78" t="s">
        <v>959</v>
      </c>
      <c r="B78" t="s">
        <v>411</v>
      </c>
      <c r="C78" s="353">
        <v>1014</v>
      </c>
      <c r="D78" s="353">
        <v>0</v>
      </c>
      <c r="E78" s="353">
        <v>5</v>
      </c>
      <c r="F78" s="353">
        <v>75</v>
      </c>
      <c r="G78" s="353">
        <v>235</v>
      </c>
      <c r="H78" s="353">
        <v>380</v>
      </c>
      <c r="I78" s="353">
        <v>271</v>
      </c>
      <c r="J78" s="353">
        <v>46</v>
      </c>
      <c r="K78" s="353">
        <v>2</v>
      </c>
      <c r="L78" s="353">
        <v>0</v>
      </c>
      <c r="M78" s="353">
        <v>0</v>
      </c>
    </row>
    <row r="79" spans="1:13">
      <c r="A79" t="s">
        <v>960</v>
      </c>
      <c r="B79" t="s">
        <v>411</v>
      </c>
      <c r="C79" s="353">
        <v>251</v>
      </c>
      <c r="D79" s="353">
        <v>0</v>
      </c>
      <c r="E79" s="353">
        <v>4</v>
      </c>
      <c r="F79" s="353">
        <v>27</v>
      </c>
      <c r="G79" s="353">
        <v>86</v>
      </c>
      <c r="H79" s="353">
        <v>97</v>
      </c>
      <c r="I79" s="353">
        <v>30</v>
      </c>
      <c r="J79" s="353">
        <v>7</v>
      </c>
      <c r="K79" s="353">
        <v>0</v>
      </c>
      <c r="L79" s="353">
        <v>0</v>
      </c>
      <c r="M79" s="353">
        <v>0</v>
      </c>
    </row>
    <row r="80" spans="1:13">
      <c r="A80" t="s">
        <v>961</v>
      </c>
      <c r="B80" t="s">
        <v>411</v>
      </c>
      <c r="C80" s="353">
        <v>439</v>
      </c>
      <c r="D80" s="353">
        <v>0</v>
      </c>
      <c r="E80" s="353">
        <v>5</v>
      </c>
      <c r="F80" s="353">
        <v>70</v>
      </c>
      <c r="G80" s="353">
        <v>137</v>
      </c>
      <c r="H80" s="353">
        <v>152</v>
      </c>
      <c r="I80" s="353">
        <v>70</v>
      </c>
      <c r="J80" s="353">
        <v>5</v>
      </c>
      <c r="K80" s="353">
        <v>0</v>
      </c>
      <c r="L80" s="353">
        <v>0</v>
      </c>
      <c r="M80" s="353">
        <v>0</v>
      </c>
    </row>
    <row r="81" spans="1:13">
      <c r="A81" t="s">
        <v>962</v>
      </c>
      <c r="B81" t="s">
        <v>411</v>
      </c>
      <c r="C81" s="353">
        <v>593</v>
      </c>
      <c r="D81" s="353">
        <v>0</v>
      </c>
      <c r="E81" s="353">
        <v>7</v>
      </c>
      <c r="F81" s="353">
        <v>49</v>
      </c>
      <c r="G81" s="353">
        <v>155</v>
      </c>
      <c r="H81" s="353">
        <v>211</v>
      </c>
      <c r="I81" s="353">
        <v>148</v>
      </c>
      <c r="J81" s="353">
        <v>22</v>
      </c>
      <c r="K81" s="353">
        <v>1</v>
      </c>
      <c r="L81" s="353">
        <v>0</v>
      </c>
      <c r="M81" s="353">
        <v>0</v>
      </c>
    </row>
    <row r="82" spans="1:13">
      <c r="A82" t="s">
        <v>963</v>
      </c>
      <c r="B82" t="s">
        <v>411</v>
      </c>
      <c r="C82" s="353">
        <v>202</v>
      </c>
      <c r="D82" s="353">
        <v>0</v>
      </c>
      <c r="E82" s="353">
        <v>3</v>
      </c>
      <c r="F82" s="353">
        <v>22</v>
      </c>
      <c r="G82" s="353">
        <v>61</v>
      </c>
      <c r="H82" s="353">
        <v>70</v>
      </c>
      <c r="I82" s="353">
        <v>41</v>
      </c>
      <c r="J82" s="353">
        <v>5</v>
      </c>
      <c r="K82" s="353">
        <v>0</v>
      </c>
      <c r="L82" s="353">
        <v>0</v>
      </c>
      <c r="M82" s="353">
        <v>0</v>
      </c>
    </row>
    <row r="83" spans="1:13">
      <c r="A83" t="s">
        <v>964</v>
      </c>
      <c r="B83" t="s">
        <v>411</v>
      </c>
      <c r="C83" s="353">
        <v>413</v>
      </c>
      <c r="D83" s="353">
        <v>0</v>
      </c>
      <c r="E83" s="353">
        <v>5</v>
      </c>
      <c r="F83" s="353">
        <v>33</v>
      </c>
      <c r="G83" s="353">
        <v>105</v>
      </c>
      <c r="H83" s="353">
        <v>163</v>
      </c>
      <c r="I83" s="353">
        <v>93</v>
      </c>
      <c r="J83" s="353">
        <v>14</v>
      </c>
      <c r="K83" s="353">
        <v>0</v>
      </c>
      <c r="L83" s="353">
        <v>0</v>
      </c>
      <c r="M83" s="353">
        <v>0</v>
      </c>
    </row>
    <row r="84" spans="1:13">
      <c r="A84" t="s">
        <v>965</v>
      </c>
      <c r="B84" t="s">
        <v>411</v>
      </c>
      <c r="C84" s="353">
        <v>138</v>
      </c>
      <c r="D84" s="353">
        <v>0</v>
      </c>
      <c r="E84" s="353">
        <v>1</v>
      </c>
      <c r="F84" s="353">
        <v>24</v>
      </c>
      <c r="G84" s="353">
        <v>37</v>
      </c>
      <c r="H84" s="353">
        <v>51</v>
      </c>
      <c r="I84" s="353">
        <v>21</v>
      </c>
      <c r="J84" s="353">
        <v>4</v>
      </c>
      <c r="K84" s="353">
        <v>0</v>
      </c>
      <c r="L84" s="353">
        <v>0</v>
      </c>
      <c r="M84" s="353">
        <v>0</v>
      </c>
    </row>
    <row r="85" spans="1:13">
      <c r="A85" t="s">
        <v>966</v>
      </c>
      <c r="B85" t="s">
        <v>411</v>
      </c>
      <c r="C85" s="353">
        <v>150</v>
      </c>
      <c r="D85" s="353">
        <v>0</v>
      </c>
      <c r="E85" s="353">
        <v>4</v>
      </c>
      <c r="F85" s="353">
        <v>20</v>
      </c>
      <c r="G85" s="353">
        <v>44</v>
      </c>
      <c r="H85" s="353">
        <v>56</v>
      </c>
      <c r="I85" s="353">
        <v>20</v>
      </c>
      <c r="J85" s="353">
        <v>6</v>
      </c>
      <c r="K85" s="353">
        <v>0</v>
      </c>
      <c r="L85" s="353">
        <v>0</v>
      </c>
      <c r="M85" s="353">
        <v>0</v>
      </c>
    </row>
    <row r="86" spans="1:13">
      <c r="A86" t="s">
        <v>967</v>
      </c>
      <c r="B86" t="s">
        <v>411</v>
      </c>
      <c r="C86" s="353">
        <v>106</v>
      </c>
      <c r="D86" s="353">
        <v>0</v>
      </c>
      <c r="E86" s="353">
        <v>0</v>
      </c>
      <c r="F86" s="353">
        <v>9</v>
      </c>
      <c r="G86" s="353">
        <v>32</v>
      </c>
      <c r="H86" s="353">
        <v>40</v>
      </c>
      <c r="I86" s="353">
        <v>23</v>
      </c>
      <c r="J86" s="353">
        <v>2</v>
      </c>
      <c r="K86" s="353">
        <v>0</v>
      </c>
      <c r="L86" s="353">
        <v>0</v>
      </c>
      <c r="M86" s="353">
        <v>0</v>
      </c>
    </row>
    <row r="87" spans="1:13">
      <c r="A87" t="s">
        <v>968</v>
      </c>
      <c r="B87" t="s">
        <v>411</v>
      </c>
      <c r="C87" s="353">
        <v>280</v>
      </c>
      <c r="D87" s="353">
        <v>0</v>
      </c>
      <c r="E87" s="353">
        <v>2</v>
      </c>
      <c r="F87" s="353">
        <v>32</v>
      </c>
      <c r="G87" s="353">
        <v>78</v>
      </c>
      <c r="H87" s="353">
        <v>99</v>
      </c>
      <c r="I87" s="353">
        <v>57</v>
      </c>
      <c r="J87" s="353">
        <v>12</v>
      </c>
      <c r="K87" s="353">
        <v>0</v>
      </c>
      <c r="L87" s="353">
        <v>0</v>
      </c>
      <c r="M87" s="353">
        <v>0</v>
      </c>
    </row>
    <row r="88" spans="1:13">
      <c r="A88" t="s">
        <v>969</v>
      </c>
      <c r="B88" t="s">
        <v>411</v>
      </c>
      <c r="C88" s="353">
        <v>180</v>
      </c>
      <c r="D88" s="353">
        <v>0</v>
      </c>
      <c r="E88" s="353">
        <v>4</v>
      </c>
      <c r="F88" s="353">
        <v>27</v>
      </c>
      <c r="G88" s="353">
        <v>54</v>
      </c>
      <c r="H88" s="353">
        <v>58</v>
      </c>
      <c r="I88" s="353">
        <v>28</v>
      </c>
      <c r="J88" s="353">
        <v>9</v>
      </c>
      <c r="K88" s="353">
        <v>0</v>
      </c>
      <c r="L88" s="353">
        <v>0</v>
      </c>
      <c r="M88" s="353">
        <v>0</v>
      </c>
    </row>
    <row r="89" spans="1:13">
      <c r="A89" t="s">
        <v>970</v>
      </c>
      <c r="B89" t="s">
        <v>411</v>
      </c>
      <c r="C89" s="353">
        <v>136</v>
      </c>
      <c r="D89" s="353">
        <v>0</v>
      </c>
      <c r="E89" s="353">
        <v>1</v>
      </c>
      <c r="F89" s="353">
        <v>16</v>
      </c>
      <c r="G89" s="353">
        <v>46</v>
      </c>
      <c r="H89" s="353">
        <v>46</v>
      </c>
      <c r="I89" s="353">
        <v>23</v>
      </c>
      <c r="J89" s="353">
        <v>4</v>
      </c>
      <c r="K89" s="353">
        <v>0</v>
      </c>
      <c r="L89" s="353">
        <v>0</v>
      </c>
      <c r="M89" s="353">
        <v>0</v>
      </c>
    </row>
    <row r="90" spans="1:13">
      <c r="A90" t="s">
        <v>971</v>
      </c>
      <c r="B90" t="s">
        <v>411</v>
      </c>
      <c r="C90" s="353">
        <v>149</v>
      </c>
      <c r="D90" s="353">
        <v>0</v>
      </c>
      <c r="E90" s="353">
        <v>5</v>
      </c>
      <c r="F90" s="353">
        <v>23</v>
      </c>
      <c r="G90" s="353">
        <v>45</v>
      </c>
      <c r="H90" s="353">
        <v>45</v>
      </c>
      <c r="I90" s="353">
        <v>28</v>
      </c>
      <c r="J90" s="353">
        <v>3</v>
      </c>
      <c r="K90" s="353">
        <v>0</v>
      </c>
      <c r="L90" s="353">
        <v>0</v>
      </c>
      <c r="M90" s="353">
        <v>0</v>
      </c>
    </row>
    <row r="91" spans="1:13">
      <c r="A91" t="s">
        <v>972</v>
      </c>
      <c r="B91" t="s">
        <v>411</v>
      </c>
      <c r="C91" s="353">
        <v>132</v>
      </c>
      <c r="D91" s="353">
        <v>0</v>
      </c>
      <c r="E91" s="353">
        <v>4</v>
      </c>
      <c r="F91" s="353">
        <v>19</v>
      </c>
      <c r="G91" s="353">
        <v>45</v>
      </c>
      <c r="H91" s="353">
        <v>42</v>
      </c>
      <c r="I91" s="353">
        <v>19</v>
      </c>
      <c r="J91" s="353">
        <v>1</v>
      </c>
      <c r="K91" s="353">
        <v>2</v>
      </c>
      <c r="L91" s="353">
        <v>0</v>
      </c>
      <c r="M91" s="353">
        <v>0</v>
      </c>
    </row>
    <row r="92" spans="1:13">
      <c r="A92" t="s">
        <v>973</v>
      </c>
      <c r="B92" t="s">
        <v>411</v>
      </c>
      <c r="C92" s="353">
        <v>207</v>
      </c>
      <c r="D92" s="353">
        <v>0</v>
      </c>
      <c r="E92" s="353">
        <v>6</v>
      </c>
      <c r="F92" s="353">
        <v>20</v>
      </c>
      <c r="G92" s="353">
        <v>66</v>
      </c>
      <c r="H92" s="353">
        <v>77</v>
      </c>
      <c r="I92" s="353">
        <v>34</v>
      </c>
      <c r="J92" s="353">
        <v>4</v>
      </c>
      <c r="K92" s="353">
        <v>0</v>
      </c>
      <c r="L92" s="353">
        <v>0</v>
      </c>
      <c r="M92" s="353">
        <v>0</v>
      </c>
    </row>
    <row r="93" spans="1:13">
      <c r="A93" t="s">
        <v>974</v>
      </c>
      <c r="B93" t="s">
        <v>411</v>
      </c>
      <c r="C93" s="353">
        <v>329</v>
      </c>
      <c r="D93" s="353">
        <v>0</v>
      </c>
      <c r="E93" s="353">
        <v>3</v>
      </c>
      <c r="F93" s="353">
        <v>59</v>
      </c>
      <c r="G93" s="353">
        <v>109</v>
      </c>
      <c r="H93" s="353">
        <v>85</v>
      </c>
      <c r="I93" s="353">
        <v>63</v>
      </c>
      <c r="J93" s="353">
        <v>10</v>
      </c>
      <c r="K93" s="353">
        <v>0</v>
      </c>
      <c r="L93" s="353">
        <v>0</v>
      </c>
      <c r="M93" s="353">
        <v>0</v>
      </c>
    </row>
    <row r="94" spans="1:13">
      <c r="A94" t="s">
        <v>975</v>
      </c>
      <c r="B94" t="s">
        <v>411</v>
      </c>
      <c r="C94" s="353">
        <v>110</v>
      </c>
      <c r="D94" s="353">
        <v>0</v>
      </c>
      <c r="E94" s="353">
        <v>1</v>
      </c>
      <c r="F94" s="353">
        <v>4</v>
      </c>
      <c r="G94" s="353">
        <v>17</v>
      </c>
      <c r="H94" s="353">
        <v>51</v>
      </c>
      <c r="I94" s="353">
        <v>29</v>
      </c>
      <c r="J94" s="353">
        <v>8</v>
      </c>
      <c r="K94" s="353">
        <v>0</v>
      </c>
      <c r="L94" s="353">
        <v>0</v>
      </c>
      <c r="M94" s="353">
        <v>0</v>
      </c>
    </row>
    <row r="95" spans="1:13">
      <c r="A95" t="s">
        <v>976</v>
      </c>
      <c r="B95" t="s">
        <v>411</v>
      </c>
      <c r="C95" s="353">
        <v>70</v>
      </c>
      <c r="D95" s="353">
        <v>0</v>
      </c>
      <c r="E95" s="353">
        <v>0</v>
      </c>
      <c r="F95" s="353">
        <v>6</v>
      </c>
      <c r="G95" s="353">
        <v>18</v>
      </c>
      <c r="H95" s="353">
        <v>29</v>
      </c>
      <c r="I95" s="353">
        <v>15</v>
      </c>
      <c r="J95" s="353">
        <v>2</v>
      </c>
      <c r="K95" s="353">
        <v>0</v>
      </c>
      <c r="L95" s="353">
        <v>0</v>
      </c>
      <c r="M95" s="353">
        <v>0</v>
      </c>
    </row>
    <row r="96" spans="1:13">
      <c r="A96" t="s">
        <v>978</v>
      </c>
      <c r="B96" t="s">
        <v>411</v>
      </c>
      <c r="C96" s="353">
        <v>103</v>
      </c>
      <c r="D96" s="353">
        <v>0</v>
      </c>
      <c r="E96" s="353">
        <v>1</v>
      </c>
      <c r="F96" s="353">
        <v>15</v>
      </c>
      <c r="G96" s="353">
        <v>35</v>
      </c>
      <c r="H96" s="353">
        <v>37</v>
      </c>
      <c r="I96" s="353">
        <v>13</v>
      </c>
      <c r="J96" s="353">
        <v>2</v>
      </c>
      <c r="K96" s="353">
        <v>0</v>
      </c>
      <c r="L96" s="353">
        <v>0</v>
      </c>
      <c r="M96" s="353">
        <v>0</v>
      </c>
    </row>
    <row r="97" spans="1:13">
      <c r="A97" t="s">
        <v>979</v>
      </c>
      <c r="B97" t="s">
        <v>411</v>
      </c>
      <c r="C97" s="353">
        <v>160</v>
      </c>
      <c r="D97" s="353">
        <v>0</v>
      </c>
      <c r="E97" s="353">
        <v>4</v>
      </c>
      <c r="F97" s="353">
        <v>20</v>
      </c>
      <c r="G97" s="353">
        <v>46</v>
      </c>
      <c r="H97" s="353">
        <v>63</v>
      </c>
      <c r="I97" s="353">
        <v>25</v>
      </c>
      <c r="J97" s="353">
        <v>2</v>
      </c>
      <c r="K97" s="353">
        <v>0</v>
      </c>
      <c r="L97" s="353">
        <v>0</v>
      </c>
      <c r="M97" s="353">
        <v>0</v>
      </c>
    </row>
    <row r="98" spans="1:13">
      <c r="A98" t="s">
        <v>980</v>
      </c>
      <c r="B98" t="s">
        <v>411</v>
      </c>
      <c r="C98" s="353">
        <v>36</v>
      </c>
      <c r="D98" s="353">
        <v>0</v>
      </c>
      <c r="E98" s="353">
        <v>3</v>
      </c>
      <c r="F98" s="353">
        <v>8</v>
      </c>
      <c r="G98" s="353">
        <v>15</v>
      </c>
      <c r="H98" s="353">
        <v>7</v>
      </c>
      <c r="I98" s="353">
        <v>3</v>
      </c>
      <c r="J98" s="353">
        <v>0</v>
      </c>
      <c r="K98" s="353">
        <v>0</v>
      </c>
      <c r="L98" s="353">
        <v>0</v>
      </c>
      <c r="M98" s="353">
        <v>0</v>
      </c>
    </row>
    <row r="99" spans="1:13">
      <c r="A99" t="s">
        <v>981</v>
      </c>
      <c r="B99" t="s">
        <v>411</v>
      </c>
      <c r="C99" s="353">
        <v>92</v>
      </c>
      <c r="D99" s="353">
        <v>0</v>
      </c>
      <c r="E99" s="353">
        <v>2</v>
      </c>
      <c r="F99" s="353">
        <v>16</v>
      </c>
      <c r="G99" s="353">
        <v>24</v>
      </c>
      <c r="H99" s="353">
        <v>32</v>
      </c>
      <c r="I99" s="353">
        <v>16</v>
      </c>
      <c r="J99" s="353">
        <v>2</v>
      </c>
      <c r="K99" s="353">
        <v>0</v>
      </c>
      <c r="L99" s="353">
        <v>0</v>
      </c>
      <c r="M99" s="353">
        <v>0</v>
      </c>
    </row>
    <row r="100" spans="1:13">
      <c r="A100" t="s">
        <v>982</v>
      </c>
      <c r="B100" t="s">
        <v>411</v>
      </c>
      <c r="C100" s="353">
        <v>42</v>
      </c>
      <c r="D100" s="353">
        <v>0</v>
      </c>
      <c r="E100" s="353">
        <v>0</v>
      </c>
      <c r="F100" s="353">
        <v>4</v>
      </c>
      <c r="G100" s="353">
        <v>16</v>
      </c>
      <c r="H100" s="353">
        <v>15</v>
      </c>
      <c r="I100" s="353">
        <v>6</v>
      </c>
      <c r="J100" s="353">
        <v>1</v>
      </c>
      <c r="K100" s="353">
        <v>0</v>
      </c>
      <c r="L100" s="353">
        <v>0</v>
      </c>
      <c r="M100" s="353">
        <v>0</v>
      </c>
    </row>
    <row r="101" spans="1:13">
      <c r="A101" t="s">
        <v>983</v>
      </c>
      <c r="B101" t="s">
        <v>411</v>
      </c>
      <c r="C101" s="353">
        <v>200</v>
      </c>
      <c r="D101" s="353">
        <v>0</v>
      </c>
      <c r="E101" s="353">
        <v>3</v>
      </c>
      <c r="F101" s="353">
        <v>24</v>
      </c>
      <c r="G101" s="353">
        <v>69</v>
      </c>
      <c r="H101" s="353">
        <v>69</v>
      </c>
      <c r="I101" s="353">
        <v>31</v>
      </c>
      <c r="J101" s="353">
        <v>4</v>
      </c>
      <c r="K101" s="353">
        <v>0</v>
      </c>
      <c r="L101" s="353">
        <v>0</v>
      </c>
      <c r="M101" s="353">
        <v>0</v>
      </c>
    </row>
    <row r="102" spans="1:13">
      <c r="A102" t="s">
        <v>984</v>
      </c>
      <c r="B102" t="s">
        <v>411</v>
      </c>
      <c r="C102" s="353">
        <v>56</v>
      </c>
      <c r="D102" s="353">
        <v>0</v>
      </c>
      <c r="E102" s="353">
        <v>2</v>
      </c>
      <c r="F102" s="353">
        <v>11</v>
      </c>
      <c r="G102" s="353">
        <v>17</v>
      </c>
      <c r="H102" s="353">
        <v>19</v>
      </c>
      <c r="I102" s="353">
        <v>6</v>
      </c>
      <c r="J102" s="353">
        <v>1</v>
      </c>
      <c r="K102" s="353">
        <v>0</v>
      </c>
      <c r="L102" s="353">
        <v>0</v>
      </c>
      <c r="M102" s="353">
        <v>0</v>
      </c>
    </row>
    <row r="103" spans="1:13">
      <c r="A103" t="s">
        <v>985</v>
      </c>
      <c r="B103" t="s">
        <v>411</v>
      </c>
      <c r="C103" s="353">
        <v>44</v>
      </c>
      <c r="D103" s="353">
        <v>0</v>
      </c>
      <c r="E103" s="353">
        <v>1</v>
      </c>
      <c r="F103" s="353">
        <v>2</v>
      </c>
      <c r="G103" s="353">
        <v>16</v>
      </c>
      <c r="H103" s="353">
        <v>17</v>
      </c>
      <c r="I103" s="353">
        <v>8</v>
      </c>
      <c r="J103" s="353">
        <v>0</v>
      </c>
      <c r="K103" s="353">
        <v>0</v>
      </c>
      <c r="L103" s="353">
        <v>0</v>
      </c>
      <c r="M103" s="353">
        <v>0</v>
      </c>
    </row>
    <row r="104" spans="1:13">
      <c r="A104" t="s">
        <v>986</v>
      </c>
      <c r="B104" t="s">
        <v>411</v>
      </c>
      <c r="C104" s="353">
        <v>64</v>
      </c>
      <c r="D104" s="353">
        <v>0</v>
      </c>
      <c r="E104" s="353">
        <v>0</v>
      </c>
      <c r="F104" s="353">
        <v>7</v>
      </c>
      <c r="G104" s="353">
        <v>22</v>
      </c>
      <c r="H104" s="353">
        <v>14</v>
      </c>
      <c r="I104" s="353">
        <v>17</v>
      </c>
      <c r="J104" s="353">
        <v>4</v>
      </c>
      <c r="K104" s="353">
        <v>0</v>
      </c>
      <c r="L104" s="353">
        <v>0</v>
      </c>
      <c r="M104" s="353">
        <v>0</v>
      </c>
    </row>
    <row r="105" spans="1:13">
      <c r="A105" t="s">
        <v>987</v>
      </c>
      <c r="B105" t="s">
        <v>411</v>
      </c>
      <c r="C105" s="353">
        <v>47</v>
      </c>
      <c r="D105" s="353">
        <v>0</v>
      </c>
      <c r="E105" s="353">
        <v>3</v>
      </c>
      <c r="F105" s="353">
        <v>8</v>
      </c>
      <c r="G105" s="353">
        <v>9</v>
      </c>
      <c r="H105" s="353">
        <v>19</v>
      </c>
      <c r="I105" s="353">
        <v>7</v>
      </c>
      <c r="J105" s="353">
        <v>1</v>
      </c>
      <c r="K105" s="353">
        <v>0</v>
      </c>
      <c r="L105" s="353">
        <v>0</v>
      </c>
      <c r="M105" s="353">
        <v>0</v>
      </c>
    </row>
    <row r="106" spans="1:13">
      <c r="A106" t="s">
        <v>937</v>
      </c>
      <c r="B106" t="s">
        <v>412</v>
      </c>
      <c r="C106" s="353">
        <v>23170</v>
      </c>
      <c r="D106" s="353">
        <v>2</v>
      </c>
      <c r="E106" s="353">
        <v>315</v>
      </c>
      <c r="F106" s="353">
        <v>2251</v>
      </c>
      <c r="G106" s="353">
        <v>6505</v>
      </c>
      <c r="H106" s="353">
        <v>8491</v>
      </c>
      <c r="I106" s="353">
        <v>4842</v>
      </c>
      <c r="J106" s="353">
        <v>746</v>
      </c>
      <c r="K106" s="353">
        <v>17</v>
      </c>
      <c r="L106" s="353">
        <v>0</v>
      </c>
      <c r="M106" s="353">
        <v>1</v>
      </c>
    </row>
    <row r="107" spans="1:13">
      <c r="A107" t="s">
        <v>934</v>
      </c>
      <c r="B107" t="s">
        <v>412</v>
      </c>
      <c r="C107" s="353">
        <v>6147</v>
      </c>
      <c r="D107" s="353">
        <v>0</v>
      </c>
      <c r="E107" s="353">
        <v>84</v>
      </c>
      <c r="F107" s="353">
        <v>511</v>
      </c>
      <c r="G107" s="353">
        <v>1653</v>
      </c>
      <c r="H107" s="353">
        <v>2267</v>
      </c>
      <c r="I107" s="353">
        <v>1393</v>
      </c>
      <c r="J107" s="353">
        <v>228</v>
      </c>
      <c r="K107" s="353">
        <v>10</v>
      </c>
      <c r="L107" s="353">
        <v>0</v>
      </c>
      <c r="M107" s="353">
        <v>1</v>
      </c>
    </row>
    <row r="108" spans="1:13">
      <c r="A108" t="s">
        <v>938</v>
      </c>
      <c r="B108" t="s">
        <v>412</v>
      </c>
      <c r="C108" s="353">
        <v>910</v>
      </c>
      <c r="D108" s="353">
        <v>0</v>
      </c>
      <c r="E108" s="353">
        <v>4</v>
      </c>
      <c r="F108" s="353">
        <v>29</v>
      </c>
      <c r="G108" s="353">
        <v>219</v>
      </c>
      <c r="H108" s="353">
        <v>363</v>
      </c>
      <c r="I108" s="353">
        <v>256</v>
      </c>
      <c r="J108" s="353">
        <v>37</v>
      </c>
      <c r="K108" s="353">
        <v>2</v>
      </c>
      <c r="L108" s="353">
        <v>0</v>
      </c>
      <c r="M108" s="353">
        <v>0</v>
      </c>
    </row>
    <row r="109" spans="1:13">
      <c r="A109" t="s">
        <v>939</v>
      </c>
      <c r="B109" t="s">
        <v>412</v>
      </c>
      <c r="C109" s="353">
        <v>620</v>
      </c>
      <c r="D109" s="353">
        <v>0</v>
      </c>
      <c r="E109" s="353">
        <v>5</v>
      </c>
      <c r="F109" s="353">
        <v>39</v>
      </c>
      <c r="G109" s="353">
        <v>145</v>
      </c>
      <c r="H109" s="353">
        <v>262</v>
      </c>
      <c r="I109" s="353">
        <v>143</v>
      </c>
      <c r="J109" s="353">
        <v>25</v>
      </c>
      <c r="K109" s="353">
        <v>1</v>
      </c>
      <c r="L109" s="353">
        <v>0</v>
      </c>
      <c r="M109" s="353">
        <v>0</v>
      </c>
    </row>
    <row r="110" spans="1:13">
      <c r="A110" t="s">
        <v>940</v>
      </c>
      <c r="B110" t="s">
        <v>412</v>
      </c>
      <c r="C110" s="353">
        <v>407</v>
      </c>
      <c r="D110" s="353">
        <v>0</v>
      </c>
      <c r="E110" s="353">
        <v>9</v>
      </c>
      <c r="F110" s="353">
        <v>49</v>
      </c>
      <c r="G110" s="353">
        <v>123</v>
      </c>
      <c r="H110" s="353">
        <v>138</v>
      </c>
      <c r="I110" s="353">
        <v>69</v>
      </c>
      <c r="J110" s="353">
        <v>19</v>
      </c>
      <c r="K110" s="353">
        <v>0</v>
      </c>
      <c r="L110" s="353">
        <v>0</v>
      </c>
      <c r="M110" s="353">
        <v>0</v>
      </c>
    </row>
    <row r="111" spans="1:13">
      <c r="A111" t="s">
        <v>941</v>
      </c>
      <c r="B111" t="s">
        <v>412</v>
      </c>
      <c r="C111" s="353">
        <v>322</v>
      </c>
      <c r="D111" s="353">
        <v>0</v>
      </c>
      <c r="E111" s="353">
        <v>8</v>
      </c>
      <c r="F111" s="353">
        <v>49</v>
      </c>
      <c r="G111" s="353">
        <v>100</v>
      </c>
      <c r="H111" s="353">
        <v>101</v>
      </c>
      <c r="I111" s="353">
        <v>56</v>
      </c>
      <c r="J111" s="353">
        <v>8</v>
      </c>
      <c r="K111" s="353">
        <v>0</v>
      </c>
      <c r="L111" s="353">
        <v>0</v>
      </c>
      <c r="M111" s="353">
        <v>0</v>
      </c>
    </row>
    <row r="112" spans="1:13">
      <c r="A112" t="s">
        <v>942</v>
      </c>
      <c r="B112" t="s">
        <v>412</v>
      </c>
      <c r="C112" s="353">
        <v>652</v>
      </c>
      <c r="D112" s="353">
        <v>0</v>
      </c>
      <c r="E112" s="353">
        <v>9</v>
      </c>
      <c r="F112" s="353">
        <v>72</v>
      </c>
      <c r="G112" s="353">
        <v>173</v>
      </c>
      <c r="H112" s="353">
        <v>225</v>
      </c>
      <c r="I112" s="353">
        <v>146</v>
      </c>
      <c r="J112" s="353">
        <v>27</v>
      </c>
      <c r="K112" s="353">
        <v>0</v>
      </c>
      <c r="L112" s="353">
        <v>0</v>
      </c>
      <c r="M112" s="353">
        <v>0</v>
      </c>
    </row>
    <row r="113" spans="1:13">
      <c r="A113" t="s">
        <v>943</v>
      </c>
      <c r="B113" t="s">
        <v>412</v>
      </c>
      <c r="C113" s="353">
        <v>911</v>
      </c>
      <c r="D113" s="353">
        <v>0</v>
      </c>
      <c r="E113" s="353">
        <v>17</v>
      </c>
      <c r="F113" s="353">
        <v>89</v>
      </c>
      <c r="G113" s="353">
        <v>269</v>
      </c>
      <c r="H113" s="353">
        <v>310</v>
      </c>
      <c r="I113" s="353">
        <v>193</v>
      </c>
      <c r="J113" s="353">
        <v>31</v>
      </c>
      <c r="K113" s="353">
        <v>2</v>
      </c>
      <c r="L113" s="353">
        <v>0</v>
      </c>
      <c r="M113" s="353">
        <v>0</v>
      </c>
    </row>
    <row r="114" spans="1:13">
      <c r="A114" t="s">
        <v>944</v>
      </c>
      <c r="B114" t="s">
        <v>412</v>
      </c>
      <c r="C114" s="353">
        <v>892</v>
      </c>
      <c r="D114" s="353">
        <v>0</v>
      </c>
      <c r="E114" s="353">
        <v>7</v>
      </c>
      <c r="F114" s="353">
        <v>83</v>
      </c>
      <c r="G114" s="353">
        <v>244</v>
      </c>
      <c r="H114" s="353">
        <v>332</v>
      </c>
      <c r="I114" s="353">
        <v>188</v>
      </c>
      <c r="J114" s="353">
        <v>36</v>
      </c>
      <c r="K114" s="353">
        <v>2</v>
      </c>
      <c r="L114" s="353">
        <v>0</v>
      </c>
      <c r="M114" s="353">
        <v>0</v>
      </c>
    </row>
    <row r="115" spans="1:13">
      <c r="A115" t="s">
        <v>945</v>
      </c>
      <c r="B115" t="s">
        <v>412</v>
      </c>
      <c r="C115" s="353">
        <v>464</v>
      </c>
      <c r="D115" s="353">
        <v>0</v>
      </c>
      <c r="E115" s="353">
        <v>7</v>
      </c>
      <c r="F115" s="353">
        <v>29</v>
      </c>
      <c r="G115" s="353">
        <v>123</v>
      </c>
      <c r="H115" s="353">
        <v>172</v>
      </c>
      <c r="I115" s="353">
        <v>112</v>
      </c>
      <c r="J115" s="353">
        <v>19</v>
      </c>
      <c r="K115" s="353">
        <v>1</v>
      </c>
      <c r="L115" s="353">
        <v>0</v>
      </c>
      <c r="M115" s="353">
        <v>1</v>
      </c>
    </row>
    <row r="116" spans="1:13">
      <c r="A116" t="s">
        <v>946</v>
      </c>
      <c r="B116" t="s">
        <v>412</v>
      </c>
      <c r="C116" s="353">
        <v>969</v>
      </c>
      <c r="D116" s="353">
        <v>0</v>
      </c>
      <c r="E116" s="353">
        <v>18</v>
      </c>
      <c r="F116" s="353">
        <v>72</v>
      </c>
      <c r="G116" s="353">
        <v>257</v>
      </c>
      <c r="H116" s="353">
        <v>364</v>
      </c>
      <c r="I116" s="353">
        <v>230</v>
      </c>
      <c r="J116" s="353">
        <v>26</v>
      </c>
      <c r="K116" s="353">
        <v>2</v>
      </c>
      <c r="L116" s="353">
        <v>0</v>
      </c>
      <c r="M116" s="353">
        <v>0</v>
      </c>
    </row>
    <row r="117" spans="1:13">
      <c r="A117" t="s">
        <v>947</v>
      </c>
      <c r="B117" t="s">
        <v>412</v>
      </c>
      <c r="C117" s="353">
        <v>2370</v>
      </c>
      <c r="D117" s="353">
        <v>1</v>
      </c>
      <c r="E117" s="353">
        <v>39</v>
      </c>
      <c r="F117" s="353">
        <v>275</v>
      </c>
      <c r="G117" s="353">
        <v>723</v>
      </c>
      <c r="H117" s="353">
        <v>845</v>
      </c>
      <c r="I117" s="353">
        <v>425</v>
      </c>
      <c r="J117" s="353">
        <v>62</v>
      </c>
      <c r="K117" s="353">
        <v>0</v>
      </c>
      <c r="L117" s="353">
        <v>0</v>
      </c>
      <c r="M117" s="353">
        <v>0</v>
      </c>
    </row>
    <row r="118" spans="1:13">
      <c r="A118" t="s">
        <v>948</v>
      </c>
      <c r="B118" t="s">
        <v>412</v>
      </c>
      <c r="C118" s="353">
        <v>2075</v>
      </c>
      <c r="D118" s="353">
        <v>1</v>
      </c>
      <c r="E118" s="353">
        <v>29</v>
      </c>
      <c r="F118" s="353">
        <v>232</v>
      </c>
      <c r="G118" s="353">
        <v>587</v>
      </c>
      <c r="H118" s="353">
        <v>745</v>
      </c>
      <c r="I118" s="353">
        <v>429</v>
      </c>
      <c r="J118" s="353">
        <v>51</v>
      </c>
      <c r="K118" s="353">
        <v>1</v>
      </c>
      <c r="L118" s="353">
        <v>0</v>
      </c>
      <c r="M118" s="353">
        <v>0</v>
      </c>
    </row>
    <row r="119" spans="1:13">
      <c r="A119" t="s">
        <v>949</v>
      </c>
      <c r="B119" t="s">
        <v>412</v>
      </c>
      <c r="C119" s="353">
        <v>1310</v>
      </c>
      <c r="D119" s="353">
        <v>0</v>
      </c>
      <c r="E119" s="353">
        <v>16</v>
      </c>
      <c r="F119" s="353">
        <v>125</v>
      </c>
      <c r="G119" s="353">
        <v>391</v>
      </c>
      <c r="H119" s="353">
        <v>490</v>
      </c>
      <c r="I119" s="353">
        <v>244</v>
      </c>
      <c r="J119" s="353">
        <v>44</v>
      </c>
      <c r="K119" s="353">
        <v>0</v>
      </c>
      <c r="L119" s="353">
        <v>0</v>
      </c>
      <c r="M119" s="353">
        <v>0</v>
      </c>
    </row>
    <row r="120" spans="1:13">
      <c r="A120" t="s">
        <v>950</v>
      </c>
      <c r="B120" t="s">
        <v>412</v>
      </c>
      <c r="C120" s="353">
        <v>2242</v>
      </c>
      <c r="D120" s="353">
        <v>0</v>
      </c>
      <c r="E120" s="353">
        <v>14</v>
      </c>
      <c r="F120" s="353">
        <v>129</v>
      </c>
      <c r="G120" s="353">
        <v>532</v>
      </c>
      <c r="H120" s="353">
        <v>895</v>
      </c>
      <c r="I120" s="353">
        <v>559</v>
      </c>
      <c r="J120" s="353">
        <v>110</v>
      </c>
      <c r="K120" s="353">
        <v>3</v>
      </c>
      <c r="L120" s="353">
        <v>0</v>
      </c>
      <c r="M120" s="353">
        <v>0</v>
      </c>
    </row>
    <row r="121" spans="1:13">
      <c r="A121" t="s">
        <v>951</v>
      </c>
      <c r="B121" t="s">
        <v>412</v>
      </c>
      <c r="C121" s="353">
        <v>177</v>
      </c>
      <c r="D121" s="353">
        <v>0</v>
      </c>
      <c r="E121" s="353">
        <v>2</v>
      </c>
      <c r="F121" s="353">
        <v>20</v>
      </c>
      <c r="G121" s="353">
        <v>54</v>
      </c>
      <c r="H121" s="353">
        <v>64</v>
      </c>
      <c r="I121" s="353">
        <v>33</v>
      </c>
      <c r="J121" s="353">
        <v>4</v>
      </c>
      <c r="K121" s="353">
        <v>0</v>
      </c>
      <c r="L121" s="353">
        <v>0</v>
      </c>
      <c r="M121" s="353">
        <v>0</v>
      </c>
    </row>
    <row r="122" spans="1:13">
      <c r="A122" t="s">
        <v>952</v>
      </c>
      <c r="B122" t="s">
        <v>412</v>
      </c>
      <c r="C122" s="353">
        <v>389</v>
      </c>
      <c r="D122" s="353">
        <v>0</v>
      </c>
      <c r="E122" s="353">
        <v>3</v>
      </c>
      <c r="F122" s="353">
        <v>10</v>
      </c>
      <c r="G122" s="353">
        <v>72</v>
      </c>
      <c r="H122" s="353">
        <v>161</v>
      </c>
      <c r="I122" s="353">
        <v>129</v>
      </c>
      <c r="J122" s="353">
        <v>14</v>
      </c>
      <c r="K122" s="353">
        <v>0</v>
      </c>
      <c r="L122" s="353">
        <v>0</v>
      </c>
      <c r="M122" s="353">
        <v>0</v>
      </c>
    </row>
    <row r="123" spans="1:13">
      <c r="A123" t="s">
        <v>953</v>
      </c>
      <c r="B123" t="s">
        <v>412</v>
      </c>
      <c r="C123" s="353">
        <v>995</v>
      </c>
      <c r="D123" s="353">
        <v>0</v>
      </c>
      <c r="E123" s="353">
        <v>12</v>
      </c>
      <c r="F123" s="353">
        <v>91</v>
      </c>
      <c r="G123" s="353">
        <v>277</v>
      </c>
      <c r="H123" s="353">
        <v>393</v>
      </c>
      <c r="I123" s="353">
        <v>196</v>
      </c>
      <c r="J123" s="353">
        <v>26</v>
      </c>
      <c r="K123" s="353">
        <v>0</v>
      </c>
      <c r="L123" s="353">
        <v>0</v>
      </c>
      <c r="M123" s="353">
        <v>0</v>
      </c>
    </row>
    <row r="124" spans="1:13">
      <c r="A124" t="s">
        <v>954</v>
      </c>
      <c r="B124" t="s">
        <v>412</v>
      </c>
      <c r="C124" s="353">
        <v>117</v>
      </c>
      <c r="D124" s="353">
        <v>0</v>
      </c>
      <c r="E124" s="353">
        <v>2</v>
      </c>
      <c r="F124" s="353">
        <v>17</v>
      </c>
      <c r="G124" s="353">
        <v>41</v>
      </c>
      <c r="H124" s="353">
        <v>36</v>
      </c>
      <c r="I124" s="353">
        <v>20</v>
      </c>
      <c r="J124" s="353">
        <v>1</v>
      </c>
      <c r="K124" s="353">
        <v>0</v>
      </c>
      <c r="L124" s="353">
        <v>0</v>
      </c>
      <c r="M124" s="353">
        <v>0</v>
      </c>
    </row>
    <row r="125" spans="1:13">
      <c r="A125" t="s">
        <v>955</v>
      </c>
      <c r="B125" t="s">
        <v>412</v>
      </c>
      <c r="C125" s="353">
        <v>369</v>
      </c>
      <c r="D125" s="353">
        <v>0</v>
      </c>
      <c r="E125" s="353">
        <v>6</v>
      </c>
      <c r="F125" s="353">
        <v>42</v>
      </c>
      <c r="G125" s="353">
        <v>116</v>
      </c>
      <c r="H125" s="353">
        <v>123</v>
      </c>
      <c r="I125" s="353">
        <v>73</v>
      </c>
      <c r="J125" s="353">
        <v>9</v>
      </c>
      <c r="K125" s="353">
        <v>0</v>
      </c>
      <c r="L125" s="353">
        <v>0</v>
      </c>
      <c r="M125" s="353">
        <v>0</v>
      </c>
    </row>
    <row r="126" spans="1:13">
      <c r="A126" t="s">
        <v>956</v>
      </c>
      <c r="B126" t="s">
        <v>412</v>
      </c>
      <c r="C126" s="353">
        <v>1186</v>
      </c>
      <c r="D126" s="353">
        <v>0</v>
      </c>
      <c r="E126" s="353">
        <v>21</v>
      </c>
      <c r="F126" s="353">
        <v>154</v>
      </c>
      <c r="G126" s="353">
        <v>381</v>
      </c>
      <c r="H126" s="353">
        <v>400</v>
      </c>
      <c r="I126" s="353">
        <v>201</v>
      </c>
      <c r="J126" s="353">
        <v>29</v>
      </c>
      <c r="K126" s="353">
        <v>0</v>
      </c>
      <c r="L126" s="353">
        <v>0</v>
      </c>
      <c r="M126" s="353">
        <v>0</v>
      </c>
    </row>
    <row r="127" spans="1:13">
      <c r="A127" t="s">
        <v>957</v>
      </c>
      <c r="B127" t="s">
        <v>412</v>
      </c>
      <c r="C127" s="353">
        <v>161</v>
      </c>
      <c r="D127" s="353">
        <v>0</v>
      </c>
      <c r="E127" s="353">
        <v>0</v>
      </c>
      <c r="F127" s="353">
        <v>23</v>
      </c>
      <c r="G127" s="353">
        <v>50</v>
      </c>
      <c r="H127" s="353">
        <v>57</v>
      </c>
      <c r="I127" s="353">
        <v>24</v>
      </c>
      <c r="J127" s="353">
        <v>7</v>
      </c>
      <c r="K127" s="353">
        <v>0</v>
      </c>
      <c r="L127" s="353">
        <v>0</v>
      </c>
      <c r="M127" s="353">
        <v>0</v>
      </c>
    </row>
    <row r="128" spans="1:13">
      <c r="A128" t="s">
        <v>958</v>
      </c>
      <c r="B128" t="s">
        <v>412</v>
      </c>
      <c r="C128" s="353">
        <v>179</v>
      </c>
      <c r="D128" s="353">
        <v>0</v>
      </c>
      <c r="E128" s="353">
        <v>4</v>
      </c>
      <c r="F128" s="353">
        <v>26</v>
      </c>
      <c r="G128" s="353">
        <v>61</v>
      </c>
      <c r="H128" s="353">
        <v>63</v>
      </c>
      <c r="I128" s="353">
        <v>23</v>
      </c>
      <c r="J128" s="353">
        <v>2</v>
      </c>
      <c r="K128" s="353">
        <v>0</v>
      </c>
      <c r="L128" s="353">
        <v>0</v>
      </c>
      <c r="M128" s="353">
        <v>0</v>
      </c>
    </row>
    <row r="129" spans="1:13">
      <c r="A129" t="s">
        <v>959</v>
      </c>
      <c r="B129" t="s">
        <v>412</v>
      </c>
      <c r="C129" s="353">
        <v>927</v>
      </c>
      <c r="D129" s="353">
        <v>0</v>
      </c>
      <c r="E129" s="353">
        <v>12</v>
      </c>
      <c r="F129" s="353">
        <v>64</v>
      </c>
      <c r="G129" s="353">
        <v>232</v>
      </c>
      <c r="H129" s="353">
        <v>356</v>
      </c>
      <c r="I129" s="353">
        <v>229</v>
      </c>
      <c r="J129" s="353">
        <v>34</v>
      </c>
      <c r="K129" s="353">
        <v>0</v>
      </c>
      <c r="L129" s="353">
        <v>0</v>
      </c>
      <c r="M129" s="353">
        <v>0</v>
      </c>
    </row>
    <row r="130" spans="1:13">
      <c r="A130" t="s">
        <v>960</v>
      </c>
      <c r="B130" t="s">
        <v>412</v>
      </c>
      <c r="C130" s="353">
        <v>244</v>
      </c>
      <c r="D130" s="353">
        <v>0</v>
      </c>
      <c r="E130" s="353">
        <v>2</v>
      </c>
      <c r="F130" s="353">
        <v>33</v>
      </c>
      <c r="G130" s="353">
        <v>71</v>
      </c>
      <c r="H130" s="353">
        <v>82</v>
      </c>
      <c r="I130" s="353">
        <v>51</v>
      </c>
      <c r="J130" s="353">
        <v>5</v>
      </c>
      <c r="K130" s="353">
        <v>0</v>
      </c>
      <c r="L130" s="353">
        <v>0</v>
      </c>
      <c r="M130" s="353">
        <v>0</v>
      </c>
    </row>
    <row r="131" spans="1:13">
      <c r="A131" t="s">
        <v>961</v>
      </c>
      <c r="B131" t="s">
        <v>412</v>
      </c>
      <c r="C131" s="353">
        <v>403</v>
      </c>
      <c r="D131" s="353">
        <v>0</v>
      </c>
      <c r="E131" s="353">
        <v>15</v>
      </c>
      <c r="F131" s="353">
        <v>51</v>
      </c>
      <c r="G131" s="353">
        <v>109</v>
      </c>
      <c r="H131" s="353">
        <v>155</v>
      </c>
      <c r="I131" s="353">
        <v>65</v>
      </c>
      <c r="J131" s="353">
        <v>8</v>
      </c>
      <c r="K131" s="353">
        <v>0</v>
      </c>
      <c r="L131" s="353">
        <v>0</v>
      </c>
      <c r="M131" s="353">
        <v>0</v>
      </c>
    </row>
    <row r="132" spans="1:13">
      <c r="A132" t="s">
        <v>962</v>
      </c>
      <c r="B132" t="s">
        <v>412</v>
      </c>
      <c r="C132" s="353">
        <v>605</v>
      </c>
      <c r="D132" s="353">
        <v>0</v>
      </c>
      <c r="E132" s="353">
        <v>2</v>
      </c>
      <c r="F132" s="353">
        <v>45</v>
      </c>
      <c r="G132" s="353">
        <v>166</v>
      </c>
      <c r="H132" s="353">
        <v>235</v>
      </c>
      <c r="I132" s="353">
        <v>137</v>
      </c>
      <c r="J132" s="353">
        <v>20</v>
      </c>
      <c r="K132" s="353">
        <v>0</v>
      </c>
      <c r="L132" s="353">
        <v>0</v>
      </c>
      <c r="M132" s="353">
        <v>0</v>
      </c>
    </row>
    <row r="133" spans="1:13">
      <c r="A133" t="s">
        <v>963</v>
      </c>
      <c r="B133" t="s">
        <v>412</v>
      </c>
      <c r="C133" s="353">
        <v>220</v>
      </c>
      <c r="D133" s="353">
        <v>0</v>
      </c>
      <c r="E133" s="353">
        <v>2</v>
      </c>
      <c r="F133" s="353">
        <v>29</v>
      </c>
      <c r="G133" s="353">
        <v>61</v>
      </c>
      <c r="H133" s="353">
        <v>76</v>
      </c>
      <c r="I133" s="353">
        <v>46</v>
      </c>
      <c r="J133" s="353">
        <v>5</v>
      </c>
      <c r="K133" s="353">
        <v>1</v>
      </c>
      <c r="L133" s="353">
        <v>0</v>
      </c>
      <c r="M133" s="353">
        <v>0</v>
      </c>
    </row>
    <row r="134" spans="1:13">
      <c r="A134" t="s">
        <v>964</v>
      </c>
      <c r="B134" t="s">
        <v>412</v>
      </c>
      <c r="C134" s="353">
        <v>387</v>
      </c>
      <c r="D134" s="353">
        <v>0</v>
      </c>
      <c r="E134" s="353">
        <v>5</v>
      </c>
      <c r="F134" s="353">
        <v>31</v>
      </c>
      <c r="G134" s="353">
        <v>100</v>
      </c>
      <c r="H134" s="353">
        <v>148</v>
      </c>
      <c r="I134" s="353">
        <v>84</v>
      </c>
      <c r="J134" s="353">
        <v>19</v>
      </c>
      <c r="K134" s="353">
        <v>0</v>
      </c>
      <c r="L134" s="353">
        <v>0</v>
      </c>
      <c r="M134" s="353">
        <v>0</v>
      </c>
    </row>
    <row r="135" spans="1:13">
      <c r="A135" t="s">
        <v>965</v>
      </c>
      <c r="B135" t="s">
        <v>412</v>
      </c>
      <c r="C135" s="353">
        <v>156</v>
      </c>
      <c r="D135" s="353">
        <v>0</v>
      </c>
      <c r="E135" s="353">
        <v>4</v>
      </c>
      <c r="F135" s="353">
        <v>19</v>
      </c>
      <c r="G135" s="353">
        <v>32</v>
      </c>
      <c r="H135" s="353">
        <v>58</v>
      </c>
      <c r="I135" s="353">
        <v>37</v>
      </c>
      <c r="J135" s="353">
        <v>6</v>
      </c>
      <c r="K135" s="353">
        <v>0</v>
      </c>
      <c r="L135" s="353">
        <v>0</v>
      </c>
      <c r="M135" s="353">
        <v>0</v>
      </c>
    </row>
    <row r="136" spans="1:13">
      <c r="A136" t="s">
        <v>966</v>
      </c>
      <c r="B136" t="s">
        <v>412</v>
      </c>
      <c r="C136" s="353">
        <v>151</v>
      </c>
      <c r="D136" s="353">
        <v>0</v>
      </c>
      <c r="E136" s="353">
        <v>3</v>
      </c>
      <c r="F136" s="353">
        <v>21</v>
      </c>
      <c r="G136" s="353">
        <v>52</v>
      </c>
      <c r="H136" s="353">
        <v>49</v>
      </c>
      <c r="I136" s="353">
        <v>23</v>
      </c>
      <c r="J136" s="353">
        <v>3</v>
      </c>
      <c r="K136" s="353">
        <v>0</v>
      </c>
      <c r="L136" s="353">
        <v>0</v>
      </c>
      <c r="M136" s="353">
        <v>0</v>
      </c>
    </row>
    <row r="137" spans="1:13">
      <c r="A137" t="s">
        <v>967</v>
      </c>
      <c r="B137" t="s">
        <v>412</v>
      </c>
      <c r="C137" s="353">
        <v>83</v>
      </c>
      <c r="D137" s="353">
        <v>0</v>
      </c>
      <c r="E137" s="353">
        <v>0</v>
      </c>
      <c r="F137" s="353">
        <v>9</v>
      </c>
      <c r="G137" s="353">
        <v>25</v>
      </c>
      <c r="H137" s="353">
        <v>32</v>
      </c>
      <c r="I137" s="353">
        <v>14</v>
      </c>
      <c r="J137" s="353">
        <v>3</v>
      </c>
      <c r="K137" s="353">
        <v>0</v>
      </c>
      <c r="L137" s="353">
        <v>0</v>
      </c>
      <c r="M137" s="353">
        <v>0</v>
      </c>
    </row>
    <row r="138" spans="1:13">
      <c r="A138" t="s">
        <v>968</v>
      </c>
      <c r="B138" t="s">
        <v>412</v>
      </c>
      <c r="C138" s="353">
        <v>253</v>
      </c>
      <c r="D138" s="353">
        <v>0</v>
      </c>
      <c r="E138" s="353">
        <v>4</v>
      </c>
      <c r="F138" s="353">
        <v>21</v>
      </c>
      <c r="G138" s="353">
        <v>83</v>
      </c>
      <c r="H138" s="353">
        <v>85</v>
      </c>
      <c r="I138" s="353">
        <v>52</v>
      </c>
      <c r="J138" s="353">
        <v>8</v>
      </c>
      <c r="K138" s="353">
        <v>0</v>
      </c>
      <c r="L138" s="353">
        <v>0</v>
      </c>
      <c r="M138" s="353">
        <v>0</v>
      </c>
    </row>
    <row r="139" spans="1:13">
      <c r="A139" t="s">
        <v>969</v>
      </c>
      <c r="B139" t="s">
        <v>412</v>
      </c>
      <c r="C139" s="353">
        <v>202</v>
      </c>
      <c r="D139" s="353">
        <v>0</v>
      </c>
      <c r="E139" s="353">
        <v>2</v>
      </c>
      <c r="F139" s="353">
        <v>33</v>
      </c>
      <c r="G139" s="353">
        <v>75</v>
      </c>
      <c r="H139" s="353">
        <v>54</v>
      </c>
      <c r="I139" s="353">
        <v>35</v>
      </c>
      <c r="J139" s="353">
        <v>3</v>
      </c>
      <c r="K139" s="353">
        <v>0</v>
      </c>
      <c r="L139" s="353">
        <v>0</v>
      </c>
      <c r="M139" s="353">
        <v>0</v>
      </c>
    </row>
    <row r="140" spans="1:13">
      <c r="A140" t="s">
        <v>970</v>
      </c>
      <c r="B140" t="s">
        <v>412</v>
      </c>
      <c r="C140" s="353">
        <v>112</v>
      </c>
      <c r="D140" s="353">
        <v>0</v>
      </c>
      <c r="E140" s="353">
        <v>0</v>
      </c>
      <c r="F140" s="353">
        <v>9</v>
      </c>
      <c r="G140" s="353">
        <v>46</v>
      </c>
      <c r="H140" s="353">
        <v>29</v>
      </c>
      <c r="I140" s="353">
        <v>22</v>
      </c>
      <c r="J140" s="353">
        <v>6</v>
      </c>
      <c r="K140" s="353">
        <v>0</v>
      </c>
      <c r="L140" s="353">
        <v>0</v>
      </c>
      <c r="M140" s="353">
        <v>0</v>
      </c>
    </row>
    <row r="141" spans="1:13">
      <c r="A141" t="s">
        <v>971</v>
      </c>
      <c r="B141" t="s">
        <v>412</v>
      </c>
      <c r="C141" s="353">
        <v>143</v>
      </c>
      <c r="D141" s="353">
        <v>0</v>
      </c>
      <c r="E141" s="353">
        <v>3</v>
      </c>
      <c r="F141" s="353">
        <v>14</v>
      </c>
      <c r="G141" s="353">
        <v>35</v>
      </c>
      <c r="H141" s="353">
        <v>64</v>
      </c>
      <c r="I141" s="353">
        <v>23</v>
      </c>
      <c r="J141" s="353">
        <v>4</v>
      </c>
      <c r="K141" s="353">
        <v>0</v>
      </c>
      <c r="L141" s="353">
        <v>0</v>
      </c>
      <c r="M141" s="353">
        <v>0</v>
      </c>
    </row>
    <row r="142" spans="1:13">
      <c r="A142" t="s">
        <v>972</v>
      </c>
      <c r="B142" t="s">
        <v>412</v>
      </c>
      <c r="C142" s="353">
        <v>165</v>
      </c>
      <c r="D142" s="353">
        <v>0</v>
      </c>
      <c r="E142" s="353">
        <v>3</v>
      </c>
      <c r="F142" s="353">
        <v>33</v>
      </c>
      <c r="G142" s="353">
        <v>51</v>
      </c>
      <c r="H142" s="353">
        <v>56</v>
      </c>
      <c r="I142" s="353">
        <v>17</v>
      </c>
      <c r="J142" s="353">
        <v>5</v>
      </c>
      <c r="K142" s="353">
        <v>0</v>
      </c>
      <c r="L142" s="353">
        <v>0</v>
      </c>
      <c r="M142" s="353">
        <v>0</v>
      </c>
    </row>
    <row r="143" spans="1:13">
      <c r="A143" t="s">
        <v>973</v>
      </c>
      <c r="B143" t="s">
        <v>412</v>
      </c>
      <c r="C143" s="353">
        <v>161</v>
      </c>
      <c r="D143" s="353">
        <v>0</v>
      </c>
      <c r="E143" s="353">
        <v>1</v>
      </c>
      <c r="F143" s="353">
        <v>14</v>
      </c>
      <c r="G143" s="353">
        <v>47</v>
      </c>
      <c r="H143" s="353">
        <v>56</v>
      </c>
      <c r="I143" s="353">
        <v>39</v>
      </c>
      <c r="J143" s="353">
        <v>4</v>
      </c>
      <c r="K143" s="353">
        <v>0</v>
      </c>
      <c r="L143" s="353">
        <v>0</v>
      </c>
      <c r="M143" s="353">
        <v>0</v>
      </c>
    </row>
    <row r="144" spans="1:13">
      <c r="A144" t="s">
        <v>974</v>
      </c>
      <c r="B144" t="s">
        <v>412</v>
      </c>
      <c r="C144" s="353">
        <v>304</v>
      </c>
      <c r="D144" s="353">
        <v>0</v>
      </c>
      <c r="E144" s="353">
        <v>8</v>
      </c>
      <c r="F144" s="353">
        <v>50</v>
      </c>
      <c r="G144" s="353">
        <v>95</v>
      </c>
      <c r="H144" s="353">
        <v>99</v>
      </c>
      <c r="I144" s="353">
        <v>48</v>
      </c>
      <c r="J144" s="353">
        <v>4</v>
      </c>
      <c r="K144" s="353">
        <v>0</v>
      </c>
      <c r="L144" s="353">
        <v>0</v>
      </c>
      <c r="M144" s="353">
        <v>0</v>
      </c>
    </row>
    <row r="145" spans="1:13">
      <c r="A145" t="s">
        <v>975</v>
      </c>
      <c r="B145" t="s">
        <v>412</v>
      </c>
      <c r="C145" s="353">
        <v>124</v>
      </c>
      <c r="D145" s="353">
        <v>0</v>
      </c>
      <c r="E145" s="353">
        <v>2</v>
      </c>
      <c r="F145" s="353">
        <v>10</v>
      </c>
      <c r="G145" s="353">
        <v>23</v>
      </c>
      <c r="H145" s="353">
        <v>50</v>
      </c>
      <c r="I145" s="353">
        <v>33</v>
      </c>
      <c r="J145" s="353">
        <v>5</v>
      </c>
      <c r="K145" s="353">
        <v>1</v>
      </c>
      <c r="L145" s="353">
        <v>0</v>
      </c>
      <c r="M145" s="353">
        <v>0</v>
      </c>
    </row>
    <row r="146" spans="1:13">
      <c r="A146" t="s">
        <v>977</v>
      </c>
      <c r="B146" t="s">
        <v>412</v>
      </c>
      <c r="C146" s="353">
        <v>68</v>
      </c>
      <c r="D146" s="353">
        <v>0</v>
      </c>
      <c r="E146" s="353">
        <v>0</v>
      </c>
      <c r="F146" s="353">
        <v>11</v>
      </c>
      <c r="G146" s="353">
        <v>24</v>
      </c>
      <c r="H146" s="353">
        <v>19</v>
      </c>
      <c r="I146" s="353">
        <v>12</v>
      </c>
      <c r="J146" s="353">
        <v>2</v>
      </c>
      <c r="K146" s="353">
        <v>0</v>
      </c>
      <c r="L146" s="353">
        <v>0</v>
      </c>
      <c r="M146" s="353">
        <v>0</v>
      </c>
    </row>
    <row r="147" spans="1:13">
      <c r="A147" t="s">
        <v>978</v>
      </c>
      <c r="B147" t="s">
        <v>412</v>
      </c>
      <c r="C147" s="353">
        <v>85</v>
      </c>
      <c r="D147" s="353">
        <v>0</v>
      </c>
      <c r="E147" s="353">
        <v>1</v>
      </c>
      <c r="F147" s="353">
        <v>10</v>
      </c>
      <c r="G147" s="353">
        <v>24</v>
      </c>
      <c r="H147" s="353">
        <v>26</v>
      </c>
      <c r="I147" s="353">
        <v>22</v>
      </c>
      <c r="J147" s="353">
        <v>2</v>
      </c>
      <c r="K147" s="353">
        <v>0</v>
      </c>
      <c r="L147" s="353">
        <v>0</v>
      </c>
      <c r="M147" s="353">
        <v>0</v>
      </c>
    </row>
    <row r="148" spans="1:13">
      <c r="A148" t="s">
        <v>979</v>
      </c>
      <c r="B148" t="s">
        <v>412</v>
      </c>
      <c r="C148" s="353">
        <v>131</v>
      </c>
      <c r="D148" s="353">
        <v>0</v>
      </c>
      <c r="E148" s="353">
        <v>5</v>
      </c>
      <c r="F148" s="353">
        <v>22</v>
      </c>
      <c r="G148" s="353">
        <v>45</v>
      </c>
      <c r="H148" s="353">
        <v>40</v>
      </c>
      <c r="I148" s="353">
        <v>18</v>
      </c>
      <c r="J148" s="353">
        <v>1</v>
      </c>
      <c r="K148" s="353">
        <v>0</v>
      </c>
      <c r="L148" s="353">
        <v>0</v>
      </c>
      <c r="M148" s="353">
        <v>0</v>
      </c>
    </row>
    <row r="149" spans="1:13">
      <c r="A149" t="s">
        <v>980</v>
      </c>
      <c r="B149" t="s">
        <v>412</v>
      </c>
      <c r="C149" s="353">
        <v>28</v>
      </c>
      <c r="D149" s="353">
        <v>0</v>
      </c>
      <c r="E149" s="353">
        <v>0</v>
      </c>
      <c r="F149" s="353">
        <v>3</v>
      </c>
      <c r="G149" s="353">
        <v>9</v>
      </c>
      <c r="H149" s="353">
        <v>12</v>
      </c>
      <c r="I149" s="353">
        <v>3</v>
      </c>
      <c r="J149" s="353">
        <v>1</v>
      </c>
      <c r="K149" s="353">
        <v>0</v>
      </c>
      <c r="L149" s="353">
        <v>0</v>
      </c>
      <c r="M149" s="353">
        <v>0</v>
      </c>
    </row>
    <row r="150" spans="1:13">
      <c r="A150" t="s">
        <v>981</v>
      </c>
      <c r="B150" t="s">
        <v>412</v>
      </c>
      <c r="C150" s="353">
        <v>74</v>
      </c>
      <c r="D150" s="353">
        <v>0</v>
      </c>
      <c r="E150" s="353">
        <v>2</v>
      </c>
      <c r="F150" s="353">
        <v>7</v>
      </c>
      <c r="G150" s="353">
        <v>33</v>
      </c>
      <c r="H150" s="353">
        <v>18</v>
      </c>
      <c r="I150" s="353">
        <v>14</v>
      </c>
      <c r="J150" s="353">
        <v>0</v>
      </c>
      <c r="K150" s="353">
        <v>0</v>
      </c>
      <c r="L150" s="353">
        <v>0</v>
      </c>
      <c r="M150" s="353">
        <v>0</v>
      </c>
    </row>
    <row r="151" spans="1:13">
      <c r="A151" t="s">
        <v>982</v>
      </c>
      <c r="B151" t="s">
        <v>412</v>
      </c>
      <c r="C151" s="353">
        <v>34</v>
      </c>
      <c r="D151" s="353">
        <v>0</v>
      </c>
      <c r="E151" s="353">
        <v>2</v>
      </c>
      <c r="F151" s="353">
        <v>2</v>
      </c>
      <c r="G151" s="353">
        <v>9</v>
      </c>
      <c r="H151" s="353">
        <v>12</v>
      </c>
      <c r="I151" s="353">
        <v>7</v>
      </c>
      <c r="J151" s="353">
        <v>2</v>
      </c>
      <c r="K151" s="353">
        <v>0</v>
      </c>
      <c r="L151" s="353">
        <v>0</v>
      </c>
      <c r="M151" s="353">
        <v>0</v>
      </c>
    </row>
    <row r="152" spans="1:13">
      <c r="A152" t="s">
        <v>983</v>
      </c>
      <c r="B152" t="s">
        <v>412</v>
      </c>
      <c r="C152" s="353">
        <v>180</v>
      </c>
      <c r="D152" s="353">
        <v>0</v>
      </c>
      <c r="E152" s="353">
        <v>4</v>
      </c>
      <c r="F152" s="353">
        <v>27</v>
      </c>
      <c r="G152" s="353">
        <v>47</v>
      </c>
      <c r="H152" s="353">
        <v>63</v>
      </c>
      <c r="I152" s="353">
        <v>35</v>
      </c>
      <c r="J152" s="353">
        <v>4</v>
      </c>
      <c r="K152" s="353">
        <v>0</v>
      </c>
      <c r="L152" s="353">
        <v>0</v>
      </c>
      <c r="M152" s="353">
        <v>0</v>
      </c>
    </row>
    <row r="153" spans="1:13">
      <c r="A153" t="s">
        <v>984</v>
      </c>
      <c r="B153" t="s">
        <v>412</v>
      </c>
      <c r="C153" s="353">
        <v>35</v>
      </c>
      <c r="D153" s="353">
        <v>0</v>
      </c>
      <c r="E153" s="353">
        <v>0</v>
      </c>
      <c r="F153" s="353">
        <v>4</v>
      </c>
      <c r="G153" s="353">
        <v>14</v>
      </c>
      <c r="H153" s="353">
        <v>11</v>
      </c>
      <c r="I153" s="353">
        <v>4</v>
      </c>
      <c r="J153" s="353">
        <v>2</v>
      </c>
      <c r="K153" s="353">
        <v>0</v>
      </c>
      <c r="L153" s="353">
        <v>0</v>
      </c>
      <c r="M153" s="353">
        <v>0</v>
      </c>
    </row>
    <row r="154" spans="1:13">
      <c r="A154" t="s">
        <v>985</v>
      </c>
      <c r="B154" t="s">
        <v>412</v>
      </c>
      <c r="C154" s="353">
        <v>54</v>
      </c>
      <c r="D154" s="353">
        <v>0</v>
      </c>
      <c r="E154" s="353">
        <v>0</v>
      </c>
      <c r="F154" s="353">
        <v>10</v>
      </c>
      <c r="G154" s="353">
        <v>18</v>
      </c>
      <c r="H154" s="353">
        <v>19</v>
      </c>
      <c r="I154" s="353">
        <v>6</v>
      </c>
      <c r="J154" s="353">
        <v>1</v>
      </c>
      <c r="K154" s="353">
        <v>0</v>
      </c>
      <c r="L154" s="353">
        <v>0</v>
      </c>
      <c r="M154" s="353">
        <v>0</v>
      </c>
    </row>
    <row r="155" spans="1:13">
      <c r="A155" s="448" t="s">
        <v>986</v>
      </c>
      <c r="B155" s="448" t="s">
        <v>412</v>
      </c>
      <c r="C155" s="283">
        <v>69</v>
      </c>
      <c r="D155" s="283">
        <v>0</v>
      </c>
      <c r="E155" s="283">
        <v>0</v>
      </c>
      <c r="F155" s="283">
        <v>9</v>
      </c>
      <c r="G155" s="283">
        <v>25</v>
      </c>
      <c r="H155" s="283">
        <v>24</v>
      </c>
      <c r="I155" s="283">
        <v>10</v>
      </c>
      <c r="J155" s="283">
        <v>1</v>
      </c>
      <c r="K155" s="283">
        <v>0</v>
      </c>
      <c r="L155" s="283">
        <v>0</v>
      </c>
      <c r="M155" s="283">
        <v>0</v>
      </c>
    </row>
    <row r="156" spans="1:13">
      <c r="A156" s="526" t="s">
        <v>987</v>
      </c>
      <c r="B156" s="526" t="s">
        <v>412</v>
      </c>
      <c r="C156" s="284">
        <v>55</v>
      </c>
      <c r="D156" s="284">
        <v>0</v>
      </c>
      <c r="E156" s="284">
        <v>1</v>
      </c>
      <c r="F156" s="284">
        <v>5</v>
      </c>
      <c r="G156" s="284">
        <v>16</v>
      </c>
      <c r="H156" s="284">
        <v>24</v>
      </c>
      <c r="I156" s="284">
        <v>7</v>
      </c>
      <c r="J156" s="284">
        <v>1</v>
      </c>
      <c r="K156" s="284">
        <v>1</v>
      </c>
      <c r="L156" s="284">
        <v>0</v>
      </c>
      <c r="M156" s="284">
        <v>0</v>
      </c>
    </row>
    <row r="157" spans="1:13">
      <c r="C157" s="353"/>
      <c r="D157" s="353"/>
      <c r="E157" s="353"/>
      <c r="F157" s="353"/>
      <c r="G157" s="353"/>
      <c r="H157" s="353"/>
      <c r="I157" s="353"/>
      <c r="J157" s="353"/>
      <c r="K157" s="353"/>
      <c r="L157" s="353"/>
      <c r="M157" s="353"/>
    </row>
    <row r="158" spans="1:13">
      <c r="C158" s="353"/>
      <c r="D158" s="353"/>
      <c r="E158" s="353"/>
      <c r="F158" s="353"/>
      <c r="G158" s="353"/>
      <c r="H158" s="353"/>
      <c r="I158" s="353"/>
      <c r="J158" s="353"/>
      <c r="K158" s="353"/>
      <c r="L158" s="353"/>
      <c r="M158" s="353"/>
    </row>
    <row r="159" spans="1:13">
      <c r="C159" s="353"/>
      <c r="D159" s="353"/>
      <c r="E159" s="353"/>
      <c r="F159" s="353"/>
      <c r="G159" s="353"/>
      <c r="H159" s="353"/>
      <c r="I159" s="353"/>
      <c r="J159" s="353"/>
      <c r="K159" s="353"/>
      <c r="L159" s="353"/>
      <c r="M159" s="353"/>
    </row>
    <row r="160" spans="1:13">
      <c r="C160" s="353"/>
      <c r="D160" s="353"/>
      <c r="E160" s="353"/>
      <c r="F160" s="353"/>
      <c r="G160" s="353"/>
      <c r="H160" s="353"/>
      <c r="I160" s="353"/>
      <c r="J160" s="353"/>
      <c r="K160" s="353"/>
      <c r="L160" s="353"/>
      <c r="M160" s="353"/>
    </row>
    <row r="161" spans="3:13">
      <c r="C161" s="353"/>
      <c r="D161" s="353"/>
      <c r="E161" s="353"/>
      <c r="F161" s="353"/>
      <c r="G161" s="353"/>
      <c r="H161" s="353"/>
      <c r="I161" s="353"/>
      <c r="J161" s="353"/>
      <c r="K161" s="353"/>
      <c r="L161" s="353"/>
      <c r="M161" s="353"/>
    </row>
    <row r="162" spans="3:13">
      <c r="C162" s="353"/>
      <c r="D162" s="353"/>
      <c r="E162" s="353"/>
      <c r="F162" s="353"/>
      <c r="G162" s="353"/>
      <c r="H162" s="353"/>
      <c r="I162" s="353"/>
      <c r="J162" s="353"/>
      <c r="K162" s="353"/>
      <c r="L162" s="353"/>
      <c r="M162" s="353"/>
    </row>
  </sheetData>
  <phoneticPr fontId="36"/>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6"/>
  <sheetViews>
    <sheetView workbookViewId="0">
      <pane xSplit="2" ySplit="3" topLeftCell="C4" activePane="bottomRight" state="frozen"/>
      <selection pane="topRight"/>
      <selection pane="bottomLeft"/>
      <selection pane="bottomRight"/>
    </sheetView>
  </sheetViews>
  <sheetFormatPr defaultRowHeight="13.5"/>
  <cols>
    <col min="1" max="1" width="10.875" customWidth="1"/>
    <col min="2" max="2" width="5.125" customWidth="1"/>
  </cols>
  <sheetData>
    <row r="1" spans="1:13">
      <c r="A1" t="s">
        <v>429</v>
      </c>
      <c r="B1" t="s">
        <v>917</v>
      </c>
    </row>
    <row r="2" spans="1:13">
      <c r="A2" t="s">
        <v>930</v>
      </c>
      <c r="B2" t="s">
        <v>931</v>
      </c>
    </row>
    <row r="3" spans="1:13">
      <c r="A3" s="358"/>
      <c r="B3" s="358"/>
      <c r="C3" s="481"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47351</v>
      </c>
      <c r="D4" s="353">
        <v>2</v>
      </c>
      <c r="E4" s="353">
        <v>611</v>
      </c>
      <c r="F4" s="353">
        <v>4487</v>
      </c>
      <c r="G4" s="353">
        <v>13173</v>
      </c>
      <c r="H4" s="353">
        <v>17222</v>
      </c>
      <c r="I4" s="353">
        <v>10143</v>
      </c>
      <c r="J4" s="353">
        <v>1682</v>
      </c>
      <c r="K4" s="353">
        <v>30</v>
      </c>
      <c r="L4" s="353">
        <v>1</v>
      </c>
      <c r="M4" s="353">
        <v>0</v>
      </c>
    </row>
    <row r="5" spans="1:13">
      <c r="A5" t="s">
        <v>934</v>
      </c>
      <c r="B5" t="s">
        <v>988</v>
      </c>
      <c r="C5" s="353">
        <v>12720</v>
      </c>
      <c r="D5" s="353">
        <v>0</v>
      </c>
      <c r="E5" s="353">
        <v>156</v>
      </c>
      <c r="F5" s="353">
        <v>1092</v>
      </c>
      <c r="G5" s="353">
        <v>3385</v>
      </c>
      <c r="H5" s="353">
        <v>4656</v>
      </c>
      <c r="I5" s="353">
        <v>2922</v>
      </c>
      <c r="J5" s="353">
        <v>499</v>
      </c>
      <c r="K5" s="353">
        <v>10</v>
      </c>
      <c r="L5" s="353">
        <v>0</v>
      </c>
      <c r="M5" s="353">
        <v>0</v>
      </c>
    </row>
    <row r="6" spans="1:13">
      <c r="A6" t="s">
        <v>938</v>
      </c>
      <c r="B6" t="s">
        <v>988</v>
      </c>
      <c r="C6" s="353">
        <v>1857</v>
      </c>
      <c r="D6" s="353">
        <v>0</v>
      </c>
      <c r="E6" s="353">
        <v>8</v>
      </c>
      <c r="F6" s="353">
        <v>70</v>
      </c>
      <c r="G6" s="353">
        <v>435</v>
      </c>
      <c r="H6" s="353">
        <v>711</v>
      </c>
      <c r="I6" s="353">
        <v>517</v>
      </c>
      <c r="J6" s="353">
        <v>116</v>
      </c>
      <c r="K6" s="353">
        <v>0</v>
      </c>
      <c r="L6" s="353">
        <v>0</v>
      </c>
      <c r="M6" s="353">
        <v>0</v>
      </c>
    </row>
    <row r="7" spans="1:13">
      <c r="A7" t="s">
        <v>939</v>
      </c>
      <c r="B7" t="s">
        <v>988</v>
      </c>
      <c r="C7" s="354">
        <v>1201</v>
      </c>
      <c r="D7" s="354">
        <v>0</v>
      </c>
      <c r="E7" s="354">
        <v>14</v>
      </c>
      <c r="F7" s="354">
        <v>69</v>
      </c>
      <c r="G7" s="354">
        <v>296</v>
      </c>
      <c r="H7" s="354">
        <v>448</v>
      </c>
      <c r="I7" s="354">
        <v>321</v>
      </c>
      <c r="J7" s="354">
        <v>53</v>
      </c>
      <c r="K7" s="354">
        <v>0</v>
      </c>
      <c r="L7" s="354">
        <v>0</v>
      </c>
      <c r="M7" s="354">
        <v>0</v>
      </c>
    </row>
    <row r="8" spans="1:13">
      <c r="A8" t="s">
        <v>940</v>
      </c>
      <c r="B8" t="s">
        <v>988</v>
      </c>
      <c r="C8" s="354">
        <v>826</v>
      </c>
      <c r="D8" s="354">
        <v>0</v>
      </c>
      <c r="E8" s="354">
        <v>13</v>
      </c>
      <c r="F8" s="354">
        <v>95</v>
      </c>
      <c r="G8" s="354">
        <v>246</v>
      </c>
      <c r="H8" s="354">
        <v>294</v>
      </c>
      <c r="I8" s="354">
        <v>151</v>
      </c>
      <c r="J8" s="354">
        <v>26</v>
      </c>
      <c r="K8" s="354">
        <v>1</v>
      </c>
      <c r="L8" s="354">
        <v>0</v>
      </c>
      <c r="M8" s="354">
        <v>0</v>
      </c>
    </row>
    <row r="9" spans="1:13">
      <c r="A9" t="s">
        <v>941</v>
      </c>
      <c r="B9" t="s">
        <v>988</v>
      </c>
      <c r="C9" s="354">
        <v>687</v>
      </c>
      <c r="D9" s="354">
        <v>0</v>
      </c>
      <c r="E9" s="354">
        <v>18</v>
      </c>
      <c r="F9" s="354">
        <v>114</v>
      </c>
      <c r="G9" s="354">
        <v>197</v>
      </c>
      <c r="H9" s="354">
        <v>207</v>
      </c>
      <c r="I9" s="354">
        <v>134</v>
      </c>
      <c r="J9" s="354">
        <v>16</v>
      </c>
      <c r="K9" s="354">
        <v>1</v>
      </c>
      <c r="L9" s="354">
        <v>0</v>
      </c>
      <c r="M9" s="354">
        <v>0</v>
      </c>
    </row>
    <row r="10" spans="1:13">
      <c r="A10" t="s">
        <v>942</v>
      </c>
      <c r="B10" t="s">
        <v>988</v>
      </c>
      <c r="C10" s="353">
        <v>1266</v>
      </c>
      <c r="D10" s="353">
        <v>0</v>
      </c>
      <c r="E10" s="353">
        <v>14</v>
      </c>
      <c r="F10" s="353">
        <v>112</v>
      </c>
      <c r="G10" s="353">
        <v>364</v>
      </c>
      <c r="H10" s="353">
        <v>450</v>
      </c>
      <c r="I10" s="353">
        <v>265</v>
      </c>
      <c r="J10" s="353">
        <v>61</v>
      </c>
      <c r="K10" s="353">
        <v>0</v>
      </c>
      <c r="L10" s="353">
        <v>0</v>
      </c>
      <c r="M10" s="353">
        <v>0</v>
      </c>
    </row>
    <row r="11" spans="1:13">
      <c r="A11" t="s">
        <v>943</v>
      </c>
      <c r="B11" t="s">
        <v>988</v>
      </c>
      <c r="C11" s="353">
        <v>1983</v>
      </c>
      <c r="D11" s="353">
        <v>0</v>
      </c>
      <c r="E11" s="353">
        <v>25</v>
      </c>
      <c r="F11" s="353">
        <v>181</v>
      </c>
      <c r="G11" s="353">
        <v>575</v>
      </c>
      <c r="H11" s="353">
        <v>737</v>
      </c>
      <c r="I11" s="353">
        <v>413</v>
      </c>
      <c r="J11" s="353">
        <v>52</v>
      </c>
      <c r="K11" s="353">
        <v>0</v>
      </c>
      <c r="L11" s="353">
        <v>0</v>
      </c>
      <c r="M11" s="353">
        <v>0</v>
      </c>
    </row>
    <row r="12" spans="1:13">
      <c r="A12" t="s">
        <v>944</v>
      </c>
      <c r="B12" t="s">
        <v>988</v>
      </c>
      <c r="C12" s="353">
        <v>1761</v>
      </c>
      <c r="D12" s="353">
        <v>0</v>
      </c>
      <c r="E12" s="353">
        <v>22</v>
      </c>
      <c r="F12" s="353">
        <v>167</v>
      </c>
      <c r="G12" s="353">
        <v>479</v>
      </c>
      <c r="H12" s="353">
        <v>633</v>
      </c>
      <c r="I12" s="353">
        <v>403</v>
      </c>
      <c r="J12" s="353">
        <v>56</v>
      </c>
      <c r="K12" s="353">
        <v>1</v>
      </c>
      <c r="L12" s="353">
        <v>0</v>
      </c>
      <c r="M12" s="353">
        <v>0</v>
      </c>
    </row>
    <row r="13" spans="1:13">
      <c r="A13" t="s">
        <v>945</v>
      </c>
      <c r="B13" t="s">
        <v>988</v>
      </c>
      <c r="C13" s="353">
        <v>1029</v>
      </c>
      <c r="D13" s="353">
        <v>0</v>
      </c>
      <c r="E13" s="353">
        <v>11</v>
      </c>
      <c r="F13" s="353">
        <v>89</v>
      </c>
      <c r="G13" s="353">
        <v>224</v>
      </c>
      <c r="H13" s="353">
        <v>371</v>
      </c>
      <c r="I13" s="353">
        <v>285</v>
      </c>
      <c r="J13" s="353">
        <v>45</v>
      </c>
      <c r="K13" s="353">
        <v>4</v>
      </c>
      <c r="L13" s="353">
        <v>0</v>
      </c>
      <c r="M13" s="353">
        <v>0</v>
      </c>
    </row>
    <row r="14" spans="1:13">
      <c r="A14" t="s">
        <v>946</v>
      </c>
      <c r="B14" t="s">
        <v>988</v>
      </c>
      <c r="C14" s="353">
        <v>2110</v>
      </c>
      <c r="D14" s="353">
        <v>0</v>
      </c>
      <c r="E14" s="353">
        <v>31</v>
      </c>
      <c r="F14" s="353">
        <v>195</v>
      </c>
      <c r="G14" s="353">
        <v>569</v>
      </c>
      <c r="H14" s="353">
        <v>805</v>
      </c>
      <c r="I14" s="353">
        <v>433</v>
      </c>
      <c r="J14" s="353">
        <v>74</v>
      </c>
      <c r="K14" s="353">
        <v>3</v>
      </c>
      <c r="L14" s="353">
        <v>0</v>
      </c>
      <c r="M14" s="353">
        <v>0</v>
      </c>
    </row>
    <row r="15" spans="1:13">
      <c r="A15" t="s">
        <v>947</v>
      </c>
      <c r="B15" t="s">
        <v>988</v>
      </c>
      <c r="C15" s="353">
        <v>4939</v>
      </c>
      <c r="D15" s="353">
        <v>1</v>
      </c>
      <c r="E15" s="353">
        <v>96</v>
      </c>
      <c r="F15" s="353">
        <v>573</v>
      </c>
      <c r="G15" s="353">
        <v>1531</v>
      </c>
      <c r="H15" s="353">
        <v>1681</v>
      </c>
      <c r="I15" s="353">
        <v>913</v>
      </c>
      <c r="J15" s="353">
        <v>143</v>
      </c>
      <c r="K15" s="353">
        <v>1</v>
      </c>
      <c r="L15" s="353">
        <v>0</v>
      </c>
      <c r="M15" s="353">
        <v>0</v>
      </c>
    </row>
    <row r="16" spans="1:13">
      <c r="A16" t="s">
        <v>948</v>
      </c>
      <c r="B16" t="s">
        <v>988</v>
      </c>
      <c r="C16" s="353">
        <v>4232</v>
      </c>
      <c r="D16" s="353">
        <v>0</v>
      </c>
      <c r="E16" s="353">
        <v>73</v>
      </c>
      <c r="F16" s="353">
        <v>416</v>
      </c>
      <c r="G16" s="353">
        <v>1194</v>
      </c>
      <c r="H16" s="353">
        <v>1525</v>
      </c>
      <c r="I16" s="353">
        <v>884</v>
      </c>
      <c r="J16" s="353">
        <v>138</v>
      </c>
      <c r="K16" s="353">
        <v>2</v>
      </c>
      <c r="L16" s="353">
        <v>0</v>
      </c>
      <c r="M16" s="353">
        <v>0</v>
      </c>
    </row>
    <row r="17" spans="1:13">
      <c r="A17" t="s">
        <v>949</v>
      </c>
      <c r="B17" t="s">
        <v>988</v>
      </c>
      <c r="C17" s="353">
        <v>2629</v>
      </c>
      <c r="D17" s="353">
        <v>1</v>
      </c>
      <c r="E17" s="353">
        <v>40</v>
      </c>
      <c r="F17" s="353">
        <v>237</v>
      </c>
      <c r="G17" s="353">
        <v>805</v>
      </c>
      <c r="H17" s="353">
        <v>910</v>
      </c>
      <c r="I17" s="353">
        <v>552</v>
      </c>
      <c r="J17" s="353">
        <v>78</v>
      </c>
      <c r="K17" s="353">
        <v>6</v>
      </c>
      <c r="L17" s="353">
        <v>0</v>
      </c>
      <c r="M17" s="353">
        <v>0</v>
      </c>
    </row>
    <row r="18" spans="1:13">
      <c r="A18" t="s">
        <v>950</v>
      </c>
      <c r="B18" t="s">
        <v>988</v>
      </c>
      <c r="C18" s="353">
        <v>4498</v>
      </c>
      <c r="D18" s="353">
        <v>0</v>
      </c>
      <c r="E18" s="353">
        <v>20</v>
      </c>
      <c r="F18" s="353">
        <v>243</v>
      </c>
      <c r="G18" s="353">
        <v>1077</v>
      </c>
      <c r="H18" s="353">
        <v>1772</v>
      </c>
      <c r="I18" s="353">
        <v>1165</v>
      </c>
      <c r="J18" s="353">
        <v>216</v>
      </c>
      <c r="K18" s="353">
        <v>5</v>
      </c>
      <c r="L18" s="353">
        <v>0</v>
      </c>
      <c r="M18" s="353">
        <v>0</v>
      </c>
    </row>
    <row r="19" spans="1:13">
      <c r="A19" t="s">
        <v>951</v>
      </c>
      <c r="B19" t="s">
        <v>988</v>
      </c>
      <c r="C19" s="353">
        <v>348</v>
      </c>
      <c r="D19" s="353">
        <v>0</v>
      </c>
      <c r="E19" s="353">
        <v>3</v>
      </c>
      <c r="F19" s="353">
        <v>39</v>
      </c>
      <c r="G19" s="353">
        <v>100</v>
      </c>
      <c r="H19" s="353">
        <v>130</v>
      </c>
      <c r="I19" s="353">
        <v>65</v>
      </c>
      <c r="J19" s="353">
        <v>11</v>
      </c>
      <c r="K19" s="353">
        <v>0</v>
      </c>
      <c r="L19" s="353">
        <v>0</v>
      </c>
      <c r="M19" s="353">
        <v>0</v>
      </c>
    </row>
    <row r="20" spans="1:13">
      <c r="A20" t="s">
        <v>952</v>
      </c>
      <c r="B20" t="s">
        <v>988</v>
      </c>
      <c r="C20" s="353">
        <v>789</v>
      </c>
      <c r="D20" s="353">
        <v>0</v>
      </c>
      <c r="E20" s="353">
        <v>1</v>
      </c>
      <c r="F20" s="353">
        <v>27</v>
      </c>
      <c r="G20" s="353">
        <v>139</v>
      </c>
      <c r="H20" s="353">
        <v>340</v>
      </c>
      <c r="I20" s="353">
        <v>220</v>
      </c>
      <c r="J20" s="353">
        <v>61</v>
      </c>
      <c r="K20" s="353">
        <v>1</v>
      </c>
      <c r="L20" s="353">
        <v>0</v>
      </c>
      <c r="M20" s="353">
        <v>0</v>
      </c>
    </row>
    <row r="21" spans="1:13">
      <c r="A21" t="s">
        <v>953</v>
      </c>
      <c r="B21" t="s">
        <v>988</v>
      </c>
      <c r="C21" s="353">
        <v>1971</v>
      </c>
      <c r="D21" s="353">
        <v>0</v>
      </c>
      <c r="E21" s="353">
        <v>26</v>
      </c>
      <c r="F21" s="353">
        <v>183</v>
      </c>
      <c r="G21" s="353">
        <v>550</v>
      </c>
      <c r="H21" s="353">
        <v>762</v>
      </c>
      <c r="I21" s="353">
        <v>390</v>
      </c>
      <c r="J21" s="353">
        <v>60</v>
      </c>
      <c r="K21" s="353">
        <v>0</v>
      </c>
      <c r="L21" s="353">
        <v>0</v>
      </c>
      <c r="M21" s="353">
        <v>0</v>
      </c>
    </row>
    <row r="22" spans="1:13">
      <c r="A22" t="s">
        <v>954</v>
      </c>
      <c r="B22" t="s">
        <v>988</v>
      </c>
      <c r="C22" s="353">
        <v>225</v>
      </c>
      <c r="D22" s="353">
        <v>0</v>
      </c>
      <c r="E22" s="353">
        <v>4</v>
      </c>
      <c r="F22" s="353">
        <v>32</v>
      </c>
      <c r="G22" s="353">
        <v>70</v>
      </c>
      <c r="H22" s="353">
        <v>72</v>
      </c>
      <c r="I22" s="353">
        <v>44</v>
      </c>
      <c r="J22" s="353">
        <v>3</v>
      </c>
      <c r="K22" s="353">
        <v>0</v>
      </c>
      <c r="L22" s="353">
        <v>0</v>
      </c>
      <c r="M22" s="353">
        <v>0</v>
      </c>
    </row>
    <row r="23" spans="1:13">
      <c r="A23" t="s">
        <v>955</v>
      </c>
      <c r="B23" t="s">
        <v>988</v>
      </c>
      <c r="C23" s="353">
        <v>690</v>
      </c>
      <c r="D23" s="353">
        <v>0</v>
      </c>
      <c r="E23" s="353">
        <v>7</v>
      </c>
      <c r="F23" s="353">
        <v>65</v>
      </c>
      <c r="G23" s="353">
        <v>219</v>
      </c>
      <c r="H23" s="353">
        <v>248</v>
      </c>
      <c r="I23" s="353">
        <v>126</v>
      </c>
      <c r="J23" s="353">
        <v>25</v>
      </c>
      <c r="K23" s="353">
        <v>0</v>
      </c>
      <c r="L23" s="353">
        <v>0</v>
      </c>
      <c r="M23" s="353">
        <v>0</v>
      </c>
    </row>
    <row r="24" spans="1:13">
      <c r="A24" t="s">
        <v>956</v>
      </c>
      <c r="B24" t="s">
        <v>988</v>
      </c>
      <c r="C24" s="353">
        <v>2553</v>
      </c>
      <c r="D24" s="353">
        <v>0</v>
      </c>
      <c r="E24" s="353">
        <v>46</v>
      </c>
      <c r="F24" s="353">
        <v>320</v>
      </c>
      <c r="G24" s="353">
        <v>765</v>
      </c>
      <c r="H24" s="353">
        <v>861</v>
      </c>
      <c r="I24" s="353">
        <v>481</v>
      </c>
      <c r="J24" s="353">
        <v>79</v>
      </c>
      <c r="K24" s="353">
        <v>1</v>
      </c>
      <c r="L24" s="353">
        <v>0</v>
      </c>
      <c r="M24" s="353">
        <v>0</v>
      </c>
    </row>
    <row r="25" spans="1:13">
      <c r="A25" t="s">
        <v>957</v>
      </c>
      <c r="B25" t="s">
        <v>988</v>
      </c>
      <c r="C25" s="353">
        <v>370</v>
      </c>
      <c r="D25" s="353">
        <v>0</v>
      </c>
      <c r="E25" s="353">
        <v>4</v>
      </c>
      <c r="F25" s="353">
        <v>57</v>
      </c>
      <c r="G25" s="353">
        <v>115</v>
      </c>
      <c r="H25" s="353">
        <v>117</v>
      </c>
      <c r="I25" s="353">
        <v>66</v>
      </c>
      <c r="J25" s="353">
        <v>10</v>
      </c>
      <c r="K25" s="353">
        <v>1</v>
      </c>
      <c r="L25" s="353">
        <v>0</v>
      </c>
      <c r="M25" s="353">
        <v>0</v>
      </c>
    </row>
    <row r="26" spans="1:13">
      <c r="A26" t="s">
        <v>958</v>
      </c>
      <c r="B26" t="s">
        <v>988</v>
      </c>
      <c r="C26" s="353">
        <v>339</v>
      </c>
      <c r="D26" s="353">
        <v>0</v>
      </c>
      <c r="E26" s="353">
        <v>8</v>
      </c>
      <c r="F26" s="353">
        <v>45</v>
      </c>
      <c r="G26" s="353">
        <v>98</v>
      </c>
      <c r="H26" s="353">
        <v>129</v>
      </c>
      <c r="I26" s="353">
        <v>51</v>
      </c>
      <c r="J26" s="353">
        <v>8</v>
      </c>
      <c r="K26" s="353">
        <v>0</v>
      </c>
      <c r="L26" s="353">
        <v>0</v>
      </c>
      <c r="M26" s="353">
        <v>0</v>
      </c>
    </row>
    <row r="27" spans="1:13">
      <c r="A27" t="s">
        <v>959</v>
      </c>
      <c r="B27" t="s">
        <v>988</v>
      </c>
      <c r="C27" s="353">
        <v>1901</v>
      </c>
      <c r="D27" s="353">
        <v>0</v>
      </c>
      <c r="E27" s="353">
        <v>14</v>
      </c>
      <c r="F27" s="353">
        <v>124</v>
      </c>
      <c r="G27" s="353">
        <v>470</v>
      </c>
      <c r="H27" s="353">
        <v>734</v>
      </c>
      <c r="I27" s="353">
        <v>477</v>
      </c>
      <c r="J27" s="353">
        <v>82</v>
      </c>
      <c r="K27" s="353">
        <v>0</v>
      </c>
      <c r="L27" s="353">
        <v>0</v>
      </c>
      <c r="M27" s="353">
        <v>0</v>
      </c>
    </row>
    <row r="28" spans="1:13">
      <c r="A28" t="s">
        <v>960</v>
      </c>
      <c r="B28" t="s">
        <v>988</v>
      </c>
      <c r="C28" s="353">
        <v>553</v>
      </c>
      <c r="D28" s="353">
        <v>0</v>
      </c>
      <c r="E28" s="353">
        <v>10</v>
      </c>
      <c r="F28" s="353">
        <v>56</v>
      </c>
      <c r="G28" s="353">
        <v>155</v>
      </c>
      <c r="H28" s="353">
        <v>208</v>
      </c>
      <c r="I28" s="353">
        <v>101</v>
      </c>
      <c r="J28" s="353">
        <v>22</v>
      </c>
      <c r="K28" s="353">
        <v>1</v>
      </c>
      <c r="L28" s="353">
        <v>0</v>
      </c>
      <c r="M28" s="353">
        <v>0</v>
      </c>
    </row>
    <row r="29" spans="1:13">
      <c r="A29" t="s">
        <v>961</v>
      </c>
      <c r="B29" t="s">
        <v>988</v>
      </c>
      <c r="C29" s="353">
        <v>769</v>
      </c>
      <c r="D29" s="353">
        <v>0</v>
      </c>
      <c r="E29" s="353">
        <v>14</v>
      </c>
      <c r="F29" s="353">
        <v>118</v>
      </c>
      <c r="G29" s="353">
        <v>225</v>
      </c>
      <c r="H29" s="353">
        <v>259</v>
      </c>
      <c r="I29" s="353">
        <v>133</v>
      </c>
      <c r="J29" s="353">
        <v>19</v>
      </c>
      <c r="K29" s="353">
        <v>1</v>
      </c>
      <c r="L29" s="353">
        <v>0</v>
      </c>
      <c r="M29" s="353">
        <v>0</v>
      </c>
    </row>
    <row r="30" spans="1:13">
      <c r="A30" t="s">
        <v>962</v>
      </c>
      <c r="B30" t="s">
        <v>988</v>
      </c>
      <c r="C30" s="353">
        <v>1151</v>
      </c>
      <c r="D30" s="353">
        <v>0</v>
      </c>
      <c r="E30" s="353">
        <v>6</v>
      </c>
      <c r="F30" s="353">
        <v>78</v>
      </c>
      <c r="G30" s="353">
        <v>269</v>
      </c>
      <c r="H30" s="353">
        <v>460</v>
      </c>
      <c r="I30" s="353">
        <v>297</v>
      </c>
      <c r="J30" s="353">
        <v>39</v>
      </c>
      <c r="K30" s="353">
        <v>1</v>
      </c>
      <c r="L30" s="353">
        <v>1</v>
      </c>
      <c r="M30" s="353">
        <v>0</v>
      </c>
    </row>
    <row r="31" spans="1:13">
      <c r="A31" t="s">
        <v>963</v>
      </c>
      <c r="B31" t="s">
        <v>988</v>
      </c>
      <c r="C31" s="353">
        <v>462</v>
      </c>
      <c r="D31" s="353">
        <v>0</v>
      </c>
      <c r="E31" s="353">
        <v>3</v>
      </c>
      <c r="F31" s="353">
        <v>51</v>
      </c>
      <c r="G31" s="353">
        <v>137</v>
      </c>
      <c r="H31" s="353">
        <v>178</v>
      </c>
      <c r="I31" s="353">
        <v>80</v>
      </c>
      <c r="J31" s="353">
        <v>13</v>
      </c>
      <c r="K31" s="353">
        <v>0</v>
      </c>
      <c r="L31" s="353">
        <v>0</v>
      </c>
      <c r="M31" s="353">
        <v>0</v>
      </c>
    </row>
    <row r="32" spans="1:13">
      <c r="A32" t="s">
        <v>964</v>
      </c>
      <c r="B32" t="s">
        <v>988</v>
      </c>
      <c r="C32" s="353">
        <v>778</v>
      </c>
      <c r="D32" s="353">
        <v>0</v>
      </c>
      <c r="E32" s="353">
        <v>15</v>
      </c>
      <c r="F32" s="353">
        <v>59</v>
      </c>
      <c r="G32" s="353">
        <v>182</v>
      </c>
      <c r="H32" s="353">
        <v>322</v>
      </c>
      <c r="I32" s="353">
        <v>155</v>
      </c>
      <c r="J32" s="353">
        <v>45</v>
      </c>
      <c r="K32" s="353">
        <v>0</v>
      </c>
      <c r="L32" s="353">
        <v>0</v>
      </c>
      <c r="M32" s="353">
        <v>0</v>
      </c>
    </row>
    <row r="33" spans="1:13">
      <c r="A33" t="s">
        <v>965</v>
      </c>
      <c r="B33" t="s">
        <v>988</v>
      </c>
      <c r="C33" s="353">
        <v>275</v>
      </c>
      <c r="D33" s="353">
        <v>0</v>
      </c>
      <c r="E33" s="353">
        <v>1</v>
      </c>
      <c r="F33" s="353">
        <v>30</v>
      </c>
      <c r="G33" s="353">
        <v>74</v>
      </c>
      <c r="H33" s="353">
        <v>98</v>
      </c>
      <c r="I33" s="353">
        <v>63</v>
      </c>
      <c r="J33" s="353">
        <v>9</v>
      </c>
      <c r="K33" s="353">
        <v>0</v>
      </c>
      <c r="L33" s="353">
        <v>0</v>
      </c>
      <c r="M33" s="353">
        <v>0</v>
      </c>
    </row>
    <row r="34" spans="1:13">
      <c r="A34" t="s">
        <v>966</v>
      </c>
      <c r="B34" t="s">
        <v>988</v>
      </c>
      <c r="C34" s="353">
        <v>320</v>
      </c>
      <c r="D34" s="353">
        <v>0</v>
      </c>
      <c r="E34" s="353">
        <v>5</v>
      </c>
      <c r="F34" s="353">
        <v>39</v>
      </c>
      <c r="G34" s="353">
        <v>89</v>
      </c>
      <c r="H34" s="353">
        <v>111</v>
      </c>
      <c r="I34" s="353">
        <v>65</v>
      </c>
      <c r="J34" s="353">
        <v>11</v>
      </c>
      <c r="K34" s="353">
        <v>0</v>
      </c>
      <c r="L34" s="353">
        <v>0</v>
      </c>
      <c r="M34" s="353">
        <v>0</v>
      </c>
    </row>
    <row r="35" spans="1:13">
      <c r="A35" t="s">
        <v>967</v>
      </c>
      <c r="B35" t="s">
        <v>988</v>
      </c>
      <c r="C35" s="353">
        <v>164</v>
      </c>
      <c r="D35" s="353">
        <v>0</v>
      </c>
      <c r="E35" s="353">
        <v>1</v>
      </c>
      <c r="F35" s="353">
        <v>20</v>
      </c>
      <c r="G35" s="353">
        <v>49</v>
      </c>
      <c r="H35" s="353">
        <v>55</v>
      </c>
      <c r="I35" s="353">
        <v>32</v>
      </c>
      <c r="J35" s="353">
        <v>7</v>
      </c>
      <c r="K35" s="353">
        <v>0</v>
      </c>
      <c r="L35" s="353">
        <v>0</v>
      </c>
      <c r="M35" s="353">
        <v>0</v>
      </c>
    </row>
    <row r="36" spans="1:13">
      <c r="A36" t="s">
        <v>968</v>
      </c>
      <c r="B36" t="s">
        <v>988</v>
      </c>
      <c r="C36" s="353">
        <v>551</v>
      </c>
      <c r="D36" s="353">
        <v>0</v>
      </c>
      <c r="E36" s="353">
        <v>9</v>
      </c>
      <c r="F36" s="353">
        <v>66</v>
      </c>
      <c r="G36" s="353">
        <v>174</v>
      </c>
      <c r="H36" s="353">
        <v>190</v>
      </c>
      <c r="I36" s="353">
        <v>97</v>
      </c>
      <c r="J36" s="353">
        <v>15</v>
      </c>
      <c r="K36" s="353">
        <v>0</v>
      </c>
      <c r="L36" s="353">
        <v>0</v>
      </c>
      <c r="M36" s="353">
        <v>0</v>
      </c>
    </row>
    <row r="37" spans="1:13">
      <c r="A37" t="s">
        <v>969</v>
      </c>
      <c r="B37" t="s">
        <v>988</v>
      </c>
      <c r="C37" s="353">
        <v>370</v>
      </c>
      <c r="D37" s="353">
        <v>0</v>
      </c>
      <c r="E37" s="353">
        <v>5</v>
      </c>
      <c r="F37" s="353">
        <v>46</v>
      </c>
      <c r="G37" s="353">
        <v>131</v>
      </c>
      <c r="H37" s="353">
        <v>112</v>
      </c>
      <c r="I37" s="353">
        <v>69</v>
      </c>
      <c r="J37" s="353">
        <v>7</v>
      </c>
      <c r="K37" s="353">
        <v>0</v>
      </c>
      <c r="L37" s="353">
        <v>0</v>
      </c>
      <c r="M37" s="353">
        <v>0</v>
      </c>
    </row>
    <row r="38" spans="1:13">
      <c r="A38" t="s">
        <v>970</v>
      </c>
      <c r="B38" t="s">
        <v>988</v>
      </c>
      <c r="C38" s="353">
        <v>277</v>
      </c>
      <c r="D38" s="353">
        <v>0</v>
      </c>
      <c r="E38" s="353">
        <v>5</v>
      </c>
      <c r="F38" s="353">
        <v>38</v>
      </c>
      <c r="G38" s="353">
        <v>85</v>
      </c>
      <c r="H38" s="353">
        <v>93</v>
      </c>
      <c r="I38" s="353">
        <v>52</v>
      </c>
      <c r="J38" s="353">
        <v>4</v>
      </c>
      <c r="K38" s="353">
        <v>0</v>
      </c>
      <c r="L38" s="353">
        <v>0</v>
      </c>
      <c r="M38" s="353">
        <v>0</v>
      </c>
    </row>
    <row r="39" spans="1:13">
      <c r="A39" t="s">
        <v>971</v>
      </c>
      <c r="B39" t="s">
        <v>988</v>
      </c>
      <c r="C39" s="353">
        <v>327</v>
      </c>
      <c r="D39" s="353">
        <v>0</v>
      </c>
      <c r="E39" s="353">
        <v>6</v>
      </c>
      <c r="F39" s="353">
        <v>58</v>
      </c>
      <c r="G39" s="353">
        <v>96</v>
      </c>
      <c r="H39" s="353">
        <v>103</v>
      </c>
      <c r="I39" s="353">
        <v>57</v>
      </c>
      <c r="J39" s="353">
        <v>7</v>
      </c>
      <c r="K39" s="353">
        <v>0</v>
      </c>
      <c r="L39" s="353">
        <v>0</v>
      </c>
      <c r="M39" s="353">
        <v>0</v>
      </c>
    </row>
    <row r="40" spans="1:13">
      <c r="A40" t="s">
        <v>972</v>
      </c>
      <c r="B40" t="s">
        <v>988</v>
      </c>
      <c r="C40" s="353">
        <v>307</v>
      </c>
      <c r="D40" s="353">
        <v>0</v>
      </c>
      <c r="E40" s="353">
        <v>7</v>
      </c>
      <c r="F40" s="353">
        <v>50</v>
      </c>
      <c r="G40" s="353">
        <v>90</v>
      </c>
      <c r="H40" s="353">
        <v>104</v>
      </c>
      <c r="I40" s="353">
        <v>52</v>
      </c>
      <c r="J40" s="353">
        <v>4</v>
      </c>
      <c r="K40" s="353">
        <v>0</v>
      </c>
      <c r="L40" s="353">
        <v>0</v>
      </c>
      <c r="M40" s="353">
        <v>0</v>
      </c>
    </row>
    <row r="41" spans="1:13">
      <c r="A41" t="s">
        <v>973</v>
      </c>
      <c r="B41" t="s">
        <v>988</v>
      </c>
      <c r="C41" s="353">
        <v>346</v>
      </c>
      <c r="D41" s="353">
        <v>0</v>
      </c>
      <c r="E41" s="353">
        <v>5</v>
      </c>
      <c r="F41" s="353">
        <v>23</v>
      </c>
      <c r="G41" s="353">
        <v>114</v>
      </c>
      <c r="H41" s="353">
        <v>132</v>
      </c>
      <c r="I41" s="353">
        <v>69</v>
      </c>
      <c r="J41" s="353">
        <v>3</v>
      </c>
      <c r="K41" s="353">
        <v>0</v>
      </c>
      <c r="L41" s="353">
        <v>0</v>
      </c>
      <c r="M41" s="353">
        <v>0</v>
      </c>
    </row>
    <row r="42" spans="1:13">
      <c r="A42" t="s">
        <v>974</v>
      </c>
      <c r="B42" t="s">
        <v>988</v>
      </c>
      <c r="C42" s="353">
        <v>612</v>
      </c>
      <c r="D42" s="353">
        <v>0</v>
      </c>
      <c r="E42" s="353">
        <v>8</v>
      </c>
      <c r="F42" s="353">
        <v>78</v>
      </c>
      <c r="G42" s="353">
        <v>193</v>
      </c>
      <c r="H42" s="353">
        <v>207</v>
      </c>
      <c r="I42" s="353">
        <v>108</v>
      </c>
      <c r="J42" s="353">
        <v>18</v>
      </c>
      <c r="K42" s="353">
        <v>0</v>
      </c>
      <c r="L42" s="353">
        <v>0</v>
      </c>
      <c r="M42" s="353">
        <v>0</v>
      </c>
    </row>
    <row r="43" spans="1:13">
      <c r="A43" t="s">
        <v>975</v>
      </c>
      <c r="B43" t="s">
        <v>988</v>
      </c>
      <c r="C43" s="353">
        <v>181</v>
      </c>
      <c r="D43" s="353">
        <v>0</v>
      </c>
      <c r="E43" s="353">
        <v>2</v>
      </c>
      <c r="F43" s="353">
        <v>12</v>
      </c>
      <c r="G43" s="353">
        <v>29</v>
      </c>
      <c r="H43" s="353">
        <v>85</v>
      </c>
      <c r="I43" s="353">
        <v>45</v>
      </c>
      <c r="J43" s="353">
        <v>8</v>
      </c>
      <c r="K43" s="353">
        <v>0</v>
      </c>
      <c r="L43" s="353">
        <v>0</v>
      </c>
      <c r="M43" s="353">
        <v>0</v>
      </c>
    </row>
    <row r="44" spans="1:13">
      <c r="A44" t="s">
        <v>976</v>
      </c>
      <c r="B44" t="s">
        <v>988</v>
      </c>
      <c r="C44" s="353">
        <v>131</v>
      </c>
      <c r="D44" s="353">
        <v>0</v>
      </c>
      <c r="E44" s="353">
        <v>1</v>
      </c>
      <c r="F44" s="353">
        <v>14</v>
      </c>
      <c r="G44" s="353">
        <v>40</v>
      </c>
      <c r="H44" s="353">
        <v>45</v>
      </c>
      <c r="I44" s="353">
        <v>28</v>
      </c>
      <c r="J44" s="353">
        <v>3</v>
      </c>
      <c r="K44" s="353">
        <v>0</v>
      </c>
      <c r="L44" s="353">
        <v>0</v>
      </c>
      <c r="M44" s="353">
        <v>0</v>
      </c>
    </row>
    <row r="45" spans="1:13">
      <c r="A45" t="s">
        <v>978</v>
      </c>
      <c r="B45" t="s">
        <v>988</v>
      </c>
      <c r="C45" s="353">
        <v>211</v>
      </c>
      <c r="D45" s="353">
        <v>0</v>
      </c>
      <c r="E45" s="353">
        <v>1</v>
      </c>
      <c r="F45" s="353">
        <v>29</v>
      </c>
      <c r="G45" s="353">
        <v>78</v>
      </c>
      <c r="H45" s="353">
        <v>74</v>
      </c>
      <c r="I45" s="353">
        <v>25</v>
      </c>
      <c r="J45" s="353">
        <v>4</v>
      </c>
      <c r="K45" s="353">
        <v>0</v>
      </c>
      <c r="L45" s="353">
        <v>0</v>
      </c>
      <c r="M45" s="353">
        <v>0</v>
      </c>
    </row>
    <row r="46" spans="1:13">
      <c r="A46" t="s">
        <v>979</v>
      </c>
      <c r="B46" t="s">
        <v>988</v>
      </c>
      <c r="C46" s="353">
        <v>291</v>
      </c>
      <c r="D46" s="353">
        <v>0</v>
      </c>
      <c r="E46" s="353">
        <v>2</v>
      </c>
      <c r="F46" s="353">
        <v>46</v>
      </c>
      <c r="G46" s="353">
        <v>80</v>
      </c>
      <c r="H46" s="353">
        <v>94</v>
      </c>
      <c r="I46" s="353">
        <v>61</v>
      </c>
      <c r="J46" s="353">
        <v>8</v>
      </c>
      <c r="K46" s="353">
        <v>0</v>
      </c>
      <c r="L46" s="353">
        <v>0</v>
      </c>
      <c r="M46" s="353">
        <v>0</v>
      </c>
    </row>
    <row r="47" spans="1:13">
      <c r="A47" t="s">
        <v>980</v>
      </c>
      <c r="B47" t="s">
        <v>988</v>
      </c>
      <c r="C47" s="353">
        <v>91</v>
      </c>
      <c r="D47" s="353">
        <v>0</v>
      </c>
      <c r="E47" s="353">
        <v>1</v>
      </c>
      <c r="F47" s="353">
        <v>14</v>
      </c>
      <c r="G47" s="353">
        <v>29</v>
      </c>
      <c r="H47" s="353">
        <v>30</v>
      </c>
      <c r="I47" s="353">
        <v>16</v>
      </c>
      <c r="J47" s="353">
        <v>1</v>
      </c>
      <c r="K47" s="353">
        <v>0</v>
      </c>
      <c r="L47" s="353">
        <v>0</v>
      </c>
      <c r="M47" s="353">
        <v>0</v>
      </c>
    </row>
    <row r="48" spans="1:13">
      <c r="A48" t="s">
        <v>981</v>
      </c>
      <c r="B48" t="s">
        <v>988</v>
      </c>
      <c r="C48" s="353">
        <v>148</v>
      </c>
      <c r="D48" s="353">
        <v>0</v>
      </c>
      <c r="E48" s="353">
        <v>0</v>
      </c>
      <c r="F48" s="353">
        <v>13</v>
      </c>
      <c r="G48" s="353">
        <v>43</v>
      </c>
      <c r="H48" s="353">
        <v>55</v>
      </c>
      <c r="I48" s="353">
        <v>33</v>
      </c>
      <c r="J48" s="353">
        <v>4</v>
      </c>
      <c r="K48" s="353">
        <v>0</v>
      </c>
      <c r="L48" s="353">
        <v>0</v>
      </c>
      <c r="M48" s="353">
        <v>0</v>
      </c>
    </row>
    <row r="49" spans="1:13">
      <c r="A49" t="s">
        <v>982</v>
      </c>
      <c r="B49" t="s">
        <v>988</v>
      </c>
      <c r="C49" s="353">
        <v>64</v>
      </c>
      <c r="D49" s="353">
        <v>0</v>
      </c>
      <c r="E49" s="353">
        <v>0</v>
      </c>
      <c r="F49" s="353">
        <v>4</v>
      </c>
      <c r="G49" s="353">
        <v>27</v>
      </c>
      <c r="H49" s="353">
        <v>23</v>
      </c>
      <c r="I49" s="353">
        <v>8</v>
      </c>
      <c r="J49" s="353">
        <v>2</v>
      </c>
      <c r="K49" s="353">
        <v>0</v>
      </c>
      <c r="L49" s="353">
        <v>0</v>
      </c>
      <c r="M49" s="353">
        <v>0</v>
      </c>
    </row>
    <row r="50" spans="1:13">
      <c r="A50" t="s">
        <v>983</v>
      </c>
      <c r="B50" t="s">
        <v>988</v>
      </c>
      <c r="C50" s="353">
        <v>329</v>
      </c>
      <c r="D50" s="353">
        <v>0</v>
      </c>
      <c r="E50" s="353">
        <v>3</v>
      </c>
      <c r="F50" s="353">
        <v>43</v>
      </c>
      <c r="G50" s="353">
        <v>109</v>
      </c>
      <c r="H50" s="353">
        <v>103</v>
      </c>
      <c r="I50" s="353">
        <v>66</v>
      </c>
      <c r="J50" s="353">
        <v>5</v>
      </c>
      <c r="K50" s="353">
        <v>0</v>
      </c>
      <c r="L50" s="353">
        <v>0</v>
      </c>
      <c r="M50" s="353">
        <v>0</v>
      </c>
    </row>
    <row r="51" spans="1:13">
      <c r="A51" t="s">
        <v>984</v>
      </c>
      <c r="B51" t="s">
        <v>988</v>
      </c>
      <c r="C51" s="353">
        <v>81</v>
      </c>
      <c r="D51" s="353">
        <v>0</v>
      </c>
      <c r="E51" s="353">
        <v>1</v>
      </c>
      <c r="F51" s="353">
        <v>8</v>
      </c>
      <c r="G51" s="353">
        <v>31</v>
      </c>
      <c r="H51" s="353">
        <v>24</v>
      </c>
      <c r="I51" s="353">
        <v>15</v>
      </c>
      <c r="J51" s="353">
        <v>2</v>
      </c>
      <c r="K51" s="353">
        <v>0</v>
      </c>
      <c r="L51" s="353">
        <v>0</v>
      </c>
      <c r="M51" s="353">
        <v>0</v>
      </c>
    </row>
    <row r="52" spans="1:13">
      <c r="A52" t="s">
        <v>985</v>
      </c>
      <c r="B52" t="s">
        <v>988</v>
      </c>
      <c r="C52" s="353">
        <v>120</v>
      </c>
      <c r="D52" s="353">
        <v>0</v>
      </c>
      <c r="E52" s="353">
        <v>2</v>
      </c>
      <c r="F52" s="353">
        <v>20</v>
      </c>
      <c r="G52" s="353">
        <v>41</v>
      </c>
      <c r="H52" s="353">
        <v>40</v>
      </c>
      <c r="I52" s="353">
        <v>15</v>
      </c>
      <c r="J52" s="353">
        <v>2</v>
      </c>
      <c r="K52" s="353">
        <v>0</v>
      </c>
      <c r="L52" s="353">
        <v>0</v>
      </c>
      <c r="M52" s="353">
        <v>0</v>
      </c>
    </row>
    <row r="53" spans="1:13">
      <c r="A53" t="s">
        <v>986</v>
      </c>
      <c r="B53" t="s">
        <v>988</v>
      </c>
      <c r="C53" s="353">
        <v>132</v>
      </c>
      <c r="D53" s="353">
        <v>0</v>
      </c>
      <c r="E53" s="353">
        <v>0</v>
      </c>
      <c r="F53" s="353">
        <v>13</v>
      </c>
      <c r="G53" s="353">
        <v>43</v>
      </c>
      <c r="H53" s="353">
        <v>45</v>
      </c>
      <c r="I53" s="353">
        <v>26</v>
      </c>
      <c r="J53" s="353">
        <v>5</v>
      </c>
      <c r="K53" s="353">
        <v>0</v>
      </c>
      <c r="L53" s="353">
        <v>0</v>
      </c>
      <c r="M53" s="353">
        <v>0</v>
      </c>
    </row>
    <row r="54" spans="1:13">
      <c r="A54" t="s">
        <v>987</v>
      </c>
      <c r="B54" t="s">
        <v>926</v>
      </c>
      <c r="C54" s="353">
        <v>106</v>
      </c>
      <c r="D54" s="353">
        <v>0</v>
      </c>
      <c r="E54" s="353">
        <v>0</v>
      </c>
      <c r="F54" s="353">
        <v>8</v>
      </c>
      <c r="G54" s="353">
        <v>42</v>
      </c>
      <c r="H54" s="353">
        <v>35</v>
      </c>
      <c r="I54" s="353">
        <v>19</v>
      </c>
      <c r="J54" s="353">
        <v>2</v>
      </c>
      <c r="K54" s="353">
        <v>0</v>
      </c>
      <c r="L54" s="353">
        <v>0</v>
      </c>
      <c r="M54" s="353">
        <v>0</v>
      </c>
    </row>
    <row r="55" spans="1:13">
      <c r="A55" t="s">
        <v>937</v>
      </c>
      <c r="B55" t="s">
        <v>411</v>
      </c>
      <c r="C55" s="353">
        <v>24196</v>
      </c>
      <c r="D55" s="353">
        <v>1</v>
      </c>
      <c r="E55" s="353">
        <v>331</v>
      </c>
      <c r="F55" s="353">
        <v>2311</v>
      </c>
      <c r="G55" s="353">
        <v>6693</v>
      </c>
      <c r="H55" s="353">
        <v>8815</v>
      </c>
      <c r="I55" s="353">
        <v>5145</v>
      </c>
      <c r="J55" s="353">
        <v>888</v>
      </c>
      <c r="K55" s="353">
        <v>12</v>
      </c>
      <c r="L55" s="353">
        <v>0</v>
      </c>
      <c r="M55" s="353">
        <v>0</v>
      </c>
    </row>
    <row r="56" spans="1:13">
      <c r="A56" t="s">
        <v>934</v>
      </c>
      <c r="B56" t="s">
        <v>411</v>
      </c>
      <c r="C56" s="353">
        <v>6476</v>
      </c>
      <c r="D56" s="353">
        <v>0</v>
      </c>
      <c r="E56" s="353">
        <v>88</v>
      </c>
      <c r="F56" s="353">
        <v>563</v>
      </c>
      <c r="G56" s="353">
        <v>1698</v>
      </c>
      <c r="H56" s="353">
        <v>2359</v>
      </c>
      <c r="I56" s="353">
        <v>1510</v>
      </c>
      <c r="J56" s="353">
        <v>255</v>
      </c>
      <c r="K56" s="353">
        <v>3</v>
      </c>
      <c r="L56" s="353">
        <v>0</v>
      </c>
      <c r="M56" s="353">
        <v>0</v>
      </c>
    </row>
    <row r="57" spans="1:13">
      <c r="A57" t="s">
        <v>938</v>
      </c>
      <c r="B57" t="s">
        <v>411</v>
      </c>
      <c r="C57" s="353">
        <v>967</v>
      </c>
      <c r="D57" s="353">
        <v>0</v>
      </c>
      <c r="E57" s="353">
        <v>3</v>
      </c>
      <c r="F57" s="353">
        <v>40</v>
      </c>
      <c r="G57" s="353">
        <v>228</v>
      </c>
      <c r="H57" s="353">
        <v>371</v>
      </c>
      <c r="I57" s="353">
        <v>266</v>
      </c>
      <c r="J57" s="353">
        <v>59</v>
      </c>
      <c r="K57" s="353">
        <v>0</v>
      </c>
      <c r="L57" s="353">
        <v>0</v>
      </c>
      <c r="M57" s="353">
        <v>0</v>
      </c>
    </row>
    <row r="58" spans="1:13">
      <c r="A58" t="s">
        <v>939</v>
      </c>
      <c r="B58" t="s">
        <v>411</v>
      </c>
      <c r="C58" s="353">
        <v>630</v>
      </c>
      <c r="D58" s="353">
        <v>0</v>
      </c>
      <c r="E58" s="353">
        <v>9</v>
      </c>
      <c r="F58" s="353">
        <v>40</v>
      </c>
      <c r="G58" s="353">
        <v>144</v>
      </c>
      <c r="H58" s="353">
        <v>232</v>
      </c>
      <c r="I58" s="353">
        <v>176</v>
      </c>
      <c r="J58" s="353">
        <v>29</v>
      </c>
      <c r="K58" s="353">
        <v>0</v>
      </c>
      <c r="L58" s="353">
        <v>0</v>
      </c>
      <c r="M58" s="353">
        <v>0</v>
      </c>
    </row>
    <row r="59" spans="1:13">
      <c r="A59" t="s">
        <v>940</v>
      </c>
      <c r="B59" t="s">
        <v>411</v>
      </c>
      <c r="C59" s="353">
        <v>416</v>
      </c>
      <c r="D59" s="353">
        <v>0</v>
      </c>
      <c r="E59" s="353">
        <v>6</v>
      </c>
      <c r="F59" s="353">
        <v>56</v>
      </c>
      <c r="G59" s="353">
        <v>114</v>
      </c>
      <c r="H59" s="353">
        <v>148</v>
      </c>
      <c r="I59" s="353">
        <v>77</v>
      </c>
      <c r="J59" s="353">
        <v>14</v>
      </c>
      <c r="K59" s="353">
        <v>1</v>
      </c>
      <c r="L59" s="353">
        <v>0</v>
      </c>
      <c r="M59" s="353">
        <v>0</v>
      </c>
    </row>
    <row r="60" spans="1:13">
      <c r="A60" t="s">
        <v>941</v>
      </c>
      <c r="B60" t="s">
        <v>411</v>
      </c>
      <c r="C60" s="353">
        <v>362</v>
      </c>
      <c r="D60" s="353">
        <v>0</v>
      </c>
      <c r="E60" s="353">
        <v>14</v>
      </c>
      <c r="F60" s="353">
        <v>39</v>
      </c>
      <c r="G60" s="353">
        <v>101</v>
      </c>
      <c r="H60" s="353">
        <v>116</v>
      </c>
      <c r="I60" s="353">
        <v>82</v>
      </c>
      <c r="J60" s="353">
        <v>10</v>
      </c>
      <c r="K60" s="353">
        <v>0</v>
      </c>
      <c r="L60" s="353">
        <v>0</v>
      </c>
      <c r="M60" s="353">
        <v>0</v>
      </c>
    </row>
    <row r="61" spans="1:13">
      <c r="A61" t="s">
        <v>942</v>
      </c>
      <c r="B61" t="s">
        <v>411</v>
      </c>
      <c r="C61" s="353">
        <v>635</v>
      </c>
      <c r="D61" s="353">
        <v>0</v>
      </c>
      <c r="E61" s="353">
        <v>9</v>
      </c>
      <c r="F61" s="353">
        <v>55</v>
      </c>
      <c r="G61" s="353">
        <v>184</v>
      </c>
      <c r="H61" s="353">
        <v>222</v>
      </c>
      <c r="I61" s="353">
        <v>133</v>
      </c>
      <c r="J61" s="353">
        <v>32</v>
      </c>
      <c r="K61" s="353">
        <v>0</v>
      </c>
      <c r="L61" s="353">
        <v>0</v>
      </c>
      <c r="M61" s="353">
        <v>0</v>
      </c>
    </row>
    <row r="62" spans="1:13">
      <c r="A62" t="s">
        <v>943</v>
      </c>
      <c r="B62" t="s">
        <v>411</v>
      </c>
      <c r="C62" s="353">
        <v>1031</v>
      </c>
      <c r="D62" s="353">
        <v>0</v>
      </c>
      <c r="E62" s="353">
        <v>14</v>
      </c>
      <c r="F62" s="353">
        <v>101</v>
      </c>
      <c r="G62" s="353">
        <v>283</v>
      </c>
      <c r="H62" s="353">
        <v>389</v>
      </c>
      <c r="I62" s="353">
        <v>218</v>
      </c>
      <c r="J62" s="353">
        <v>26</v>
      </c>
      <c r="K62" s="353">
        <v>0</v>
      </c>
      <c r="L62" s="353">
        <v>0</v>
      </c>
      <c r="M62" s="353">
        <v>0</v>
      </c>
    </row>
    <row r="63" spans="1:13">
      <c r="A63" t="s">
        <v>944</v>
      </c>
      <c r="B63" t="s">
        <v>411</v>
      </c>
      <c r="C63" s="353">
        <v>880</v>
      </c>
      <c r="D63" s="353">
        <v>0</v>
      </c>
      <c r="E63" s="353">
        <v>11</v>
      </c>
      <c r="F63" s="353">
        <v>84</v>
      </c>
      <c r="G63" s="353">
        <v>235</v>
      </c>
      <c r="H63" s="353">
        <v>314</v>
      </c>
      <c r="I63" s="353">
        <v>207</v>
      </c>
      <c r="J63" s="353">
        <v>29</v>
      </c>
      <c r="K63" s="353">
        <v>0</v>
      </c>
      <c r="L63" s="353">
        <v>0</v>
      </c>
      <c r="M63" s="353">
        <v>0</v>
      </c>
    </row>
    <row r="64" spans="1:13">
      <c r="A64" t="s">
        <v>945</v>
      </c>
      <c r="B64" t="s">
        <v>411</v>
      </c>
      <c r="C64" s="353">
        <v>496</v>
      </c>
      <c r="D64" s="353">
        <v>0</v>
      </c>
      <c r="E64" s="353">
        <v>6</v>
      </c>
      <c r="F64" s="353">
        <v>43</v>
      </c>
      <c r="G64" s="353">
        <v>110</v>
      </c>
      <c r="H64" s="353">
        <v>177</v>
      </c>
      <c r="I64" s="353">
        <v>136</v>
      </c>
      <c r="J64" s="353">
        <v>22</v>
      </c>
      <c r="K64" s="353">
        <v>2</v>
      </c>
      <c r="L64" s="353">
        <v>0</v>
      </c>
      <c r="M64" s="353">
        <v>0</v>
      </c>
    </row>
    <row r="65" spans="1:13">
      <c r="A65" t="s">
        <v>946</v>
      </c>
      <c r="B65" t="s">
        <v>411</v>
      </c>
      <c r="C65" s="353">
        <v>1059</v>
      </c>
      <c r="D65" s="353">
        <v>0</v>
      </c>
      <c r="E65" s="353">
        <v>16</v>
      </c>
      <c r="F65" s="353">
        <v>105</v>
      </c>
      <c r="G65" s="353">
        <v>299</v>
      </c>
      <c r="H65" s="353">
        <v>390</v>
      </c>
      <c r="I65" s="353">
        <v>215</v>
      </c>
      <c r="J65" s="353">
        <v>34</v>
      </c>
      <c r="K65" s="353">
        <v>0</v>
      </c>
      <c r="L65" s="353">
        <v>0</v>
      </c>
      <c r="M65" s="353">
        <v>0</v>
      </c>
    </row>
    <row r="66" spans="1:13">
      <c r="A66" t="s">
        <v>947</v>
      </c>
      <c r="B66" t="s">
        <v>411</v>
      </c>
      <c r="C66" s="353">
        <v>2536</v>
      </c>
      <c r="D66" s="353">
        <v>1</v>
      </c>
      <c r="E66" s="353">
        <v>51</v>
      </c>
      <c r="F66" s="353">
        <v>315</v>
      </c>
      <c r="G66" s="353">
        <v>776</v>
      </c>
      <c r="H66" s="353">
        <v>856</v>
      </c>
      <c r="I66" s="353">
        <v>454</v>
      </c>
      <c r="J66" s="353">
        <v>82</v>
      </c>
      <c r="K66" s="353">
        <v>1</v>
      </c>
      <c r="L66" s="353">
        <v>0</v>
      </c>
      <c r="M66" s="353">
        <v>0</v>
      </c>
    </row>
    <row r="67" spans="1:13">
      <c r="A67" t="s">
        <v>948</v>
      </c>
      <c r="B67" t="s">
        <v>411</v>
      </c>
      <c r="C67" s="353">
        <v>2202</v>
      </c>
      <c r="D67" s="353">
        <v>0</v>
      </c>
      <c r="E67" s="353">
        <v>45</v>
      </c>
      <c r="F67" s="353">
        <v>220</v>
      </c>
      <c r="G67" s="353">
        <v>623</v>
      </c>
      <c r="H67" s="353">
        <v>771</v>
      </c>
      <c r="I67" s="353">
        <v>471</v>
      </c>
      <c r="J67" s="353">
        <v>71</v>
      </c>
      <c r="K67" s="353">
        <v>1</v>
      </c>
      <c r="L67" s="353">
        <v>0</v>
      </c>
      <c r="M67" s="353">
        <v>0</v>
      </c>
    </row>
    <row r="68" spans="1:13">
      <c r="A68" t="s">
        <v>949</v>
      </c>
      <c r="B68" t="s">
        <v>411</v>
      </c>
      <c r="C68" s="353">
        <v>1336</v>
      </c>
      <c r="D68" s="353">
        <v>0</v>
      </c>
      <c r="E68" s="353">
        <v>16</v>
      </c>
      <c r="F68" s="353">
        <v>126</v>
      </c>
      <c r="G68" s="353">
        <v>383</v>
      </c>
      <c r="H68" s="353">
        <v>479</v>
      </c>
      <c r="I68" s="353">
        <v>289</v>
      </c>
      <c r="J68" s="353">
        <v>41</v>
      </c>
      <c r="K68" s="353">
        <v>2</v>
      </c>
      <c r="L68" s="353">
        <v>0</v>
      </c>
      <c r="M68" s="353">
        <v>0</v>
      </c>
    </row>
    <row r="69" spans="1:13">
      <c r="A69" t="s">
        <v>950</v>
      </c>
      <c r="B69" t="s">
        <v>411</v>
      </c>
      <c r="C69" s="353">
        <v>2315</v>
      </c>
      <c r="D69" s="353">
        <v>0</v>
      </c>
      <c r="E69" s="353">
        <v>7</v>
      </c>
      <c r="F69" s="353">
        <v>114</v>
      </c>
      <c r="G69" s="353">
        <v>573</v>
      </c>
      <c r="H69" s="353">
        <v>919</v>
      </c>
      <c r="I69" s="353">
        <v>582</v>
      </c>
      <c r="J69" s="353">
        <v>117</v>
      </c>
      <c r="K69" s="353">
        <v>3</v>
      </c>
      <c r="L69" s="353">
        <v>0</v>
      </c>
      <c r="M69" s="353">
        <v>0</v>
      </c>
    </row>
    <row r="70" spans="1:13">
      <c r="A70" t="s">
        <v>951</v>
      </c>
      <c r="B70" t="s">
        <v>411</v>
      </c>
      <c r="C70" s="353">
        <v>182</v>
      </c>
      <c r="D70" s="353">
        <v>0</v>
      </c>
      <c r="E70" s="353">
        <v>1</v>
      </c>
      <c r="F70" s="353">
        <v>18</v>
      </c>
      <c r="G70" s="353">
        <v>53</v>
      </c>
      <c r="H70" s="353">
        <v>74</v>
      </c>
      <c r="I70" s="353">
        <v>29</v>
      </c>
      <c r="J70" s="353">
        <v>7</v>
      </c>
      <c r="K70" s="353">
        <v>0</v>
      </c>
      <c r="L70" s="353">
        <v>0</v>
      </c>
      <c r="M70" s="353">
        <v>0</v>
      </c>
    </row>
    <row r="71" spans="1:13">
      <c r="A71" t="s">
        <v>952</v>
      </c>
      <c r="B71" t="s">
        <v>411</v>
      </c>
      <c r="C71" s="353">
        <v>401</v>
      </c>
      <c r="D71" s="353">
        <v>0</v>
      </c>
      <c r="E71" s="353">
        <v>1</v>
      </c>
      <c r="F71" s="353">
        <v>14</v>
      </c>
      <c r="G71" s="353">
        <v>67</v>
      </c>
      <c r="H71" s="353">
        <v>179</v>
      </c>
      <c r="I71" s="353">
        <v>107</v>
      </c>
      <c r="J71" s="353">
        <v>33</v>
      </c>
      <c r="K71" s="353">
        <v>0</v>
      </c>
      <c r="L71" s="353">
        <v>0</v>
      </c>
      <c r="M71" s="353">
        <v>0</v>
      </c>
    </row>
    <row r="72" spans="1:13">
      <c r="A72" t="s">
        <v>953</v>
      </c>
      <c r="B72" t="s">
        <v>411</v>
      </c>
      <c r="C72" s="353">
        <v>1003</v>
      </c>
      <c r="D72" s="353">
        <v>0</v>
      </c>
      <c r="E72" s="353">
        <v>11</v>
      </c>
      <c r="F72" s="353">
        <v>101</v>
      </c>
      <c r="G72" s="353">
        <v>291</v>
      </c>
      <c r="H72" s="353">
        <v>381</v>
      </c>
      <c r="I72" s="353">
        <v>186</v>
      </c>
      <c r="J72" s="353">
        <v>33</v>
      </c>
      <c r="K72" s="353">
        <v>0</v>
      </c>
      <c r="L72" s="353">
        <v>0</v>
      </c>
      <c r="M72" s="353">
        <v>0</v>
      </c>
    </row>
    <row r="73" spans="1:13">
      <c r="A73" t="s">
        <v>954</v>
      </c>
      <c r="B73" t="s">
        <v>411</v>
      </c>
      <c r="C73" s="353">
        <v>112</v>
      </c>
      <c r="D73" s="353">
        <v>0</v>
      </c>
      <c r="E73" s="353">
        <v>3</v>
      </c>
      <c r="F73" s="353">
        <v>18</v>
      </c>
      <c r="G73" s="353">
        <v>34</v>
      </c>
      <c r="H73" s="353">
        <v>33</v>
      </c>
      <c r="I73" s="353">
        <v>22</v>
      </c>
      <c r="J73" s="353">
        <v>2</v>
      </c>
      <c r="K73" s="353">
        <v>0</v>
      </c>
      <c r="L73" s="353">
        <v>0</v>
      </c>
      <c r="M73" s="353">
        <v>0</v>
      </c>
    </row>
    <row r="74" spans="1:13">
      <c r="A74" t="s">
        <v>955</v>
      </c>
      <c r="B74" t="s">
        <v>411</v>
      </c>
      <c r="C74" s="353">
        <v>345</v>
      </c>
      <c r="D74" s="353">
        <v>0</v>
      </c>
      <c r="E74" s="353">
        <v>3</v>
      </c>
      <c r="F74" s="353">
        <v>39</v>
      </c>
      <c r="G74" s="353">
        <v>108</v>
      </c>
      <c r="H74" s="353">
        <v>125</v>
      </c>
      <c r="I74" s="353">
        <v>57</v>
      </c>
      <c r="J74" s="353">
        <v>13</v>
      </c>
      <c r="K74" s="353">
        <v>0</v>
      </c>
      <c r="L74" s="353">
        <v>0</v>
      </c>
      <c r="M74" s="353">
        <v>0</v>
      </c>
    </row>
    <row r="75" spans="1:13">
      <c r="A75" t="s">
        <v>956</v>
      </c>
      <c r="B75" t="s">
        <v>411</v>
      </c>
      <c r="C75" s="353">
        <v>1245</v>
      </c>
      <c r="D75" s="353">
        <v>0</v>
      </c>
      <c r="E75" s="353">
        <v>24</v>
      </c>
      <c r="F75" s="353">
        <v>153</v>
      </c>
      <c r="G75" s="353">
        <v>362</v>
      </c>
      <c r="H75" s="353">
        <v>431</v>
      </c>
      <c r="I75" s="353">
        <v>238</v>
      </c>
      <c r="J75" s="353">
        <v>37</v>
      </c>
      <c r="K75" s="353">
        <v>0</v>
      </c>
      <c r="L75" s="353">
        <v>0</v>
      </c>
      <c r="M75" s="353">
        <v>0</v>
      </c>
    </row>
    <row r="76" spans="1:13">
      <c r="A76" t="s">
        <v>957</v>
      </c>
      <c r="B76" t="s">
        <v>411</v>
      </c>
      <c r="C76" s="353">
        <v>211</v>
      </c>
      <c r="D76" s="353">
        <v>0</v>
      </c>
      <c r="E76" s="353">
        <v>2</v>
      </c>
      <c r="F76" s="353">
        <v>31</v>
      </c>
      <c r="G76" s="353">
        <v>58</v>
      </c>
      <c r="H76" s="353">
        <v>72</v>
      </c>
      <c r="I76" s="353">
        <v>41</v>
      </c>
      <c r="J76" s="353">
        <v>7</v>
      </c>
      <c r="K76" s="353">
        <v>0</v>
      </c>
      <c r="L76" s="353">
        <v>0</v>
      </c>
      <c r="M76" s="353">
        <v>0</v>
      </c>
    </row>
    <row r="77" spans="1:13">
      <c r="A77" t="s">
        <v>958</v>
      </c>
      <c r="B77" t="s">
        <v>411</v>
      </c>
      <c r="C77" s="353">
        <v>161</v>
      </c>
      <c r="D77" s="353">
        <v>0</v>
      </c>
      <c r="E77" s="353">
        <v>4</v>
      </c>
      <c r="F77" s="353">
        <v>19</v>
      </c>
      <c r="G77" s="353">
        <v>53</v>
      </c>
      <c r="H77" s="353">
        <v>63</v>
      </c>
      <c r="I77" s="353">
        <v>19</v>
      </c>
      <c r="J77" s="353">
        <v>3</v>
      </c>
      <c r="K77" s="353">
        <v>0</v>
      </c>
      <c r="L77" s="353">
        <v>0</v>
      </c>
      <c r="M77" s="353">
        <v>0</v>
      </c>
    </row>
    <row r="78" spans="1:13">
      <c r="A78" t="s">
        <v>959</v>
      </c>
      <c r="B78" t="s">
        <v>411</v>
      </c>
      <c r="C78" s="353">
        <v>980</v>
      </c>
      <c r="D78" s="353">
        <v>0</v>
      </c>
      <c r="E78" s="353">
        <v>9</v>
      </c>
      <c r="F78" s="353">
        <v>66</v>
      </c>
      <c r="G78" s="353">
        <v>255</v>
      </c>
      <c r="H78" s="353">
        <v>366</v>
      </c>
      <c r="I78" s="353">
        <v>242</v>
      </c>
      <c r="J78" s="353">
        <v>42</v>
      </c>
      <c r="K78" s="353">
        <v>0</v>
      </c>
      <c r="L78" s="353">
        <v>0</v>
      </c>
      <c r="M78" s="353">
        <v>0</v>
      </c>
    </row>
    <row r="79" spans="1:13">
      <c r="A79" t="s">
        <v>960</v>
      </c>
      <c r="B79" t="s">
        <v>411</v>
      </c>
      <c r="C79" s="353">
        <v>305</v>
      </c>
      <c r="D79" s="353">
        <v>0</v>
      </c>
      <c r="E79" s="353">
        <v>7</v>
      </c>
      <c r="F79" s="353">
        <v>29</v>
      </c>
      <c r="G79" s="353">
        <v>86</v>
      </c>
      <c r="H79" s="353">
        <v>107</v>
      </c>
      <c r="I79" s="353">
        <v>61</v>
      </c>
      <c r="J79" s="353">
        <v>14</v>
      </c>
      <c r="K79" s="353">
        <v>1</v>
      </c>
      <c r="L79" s="353">
        <v>0</v>
      </c>
      <c r="M79" s="353">
        <v>0</v>
      </c>
    </row>
    <row r="80" spans="1:13">
      <c r="A80" t="s">
        <v>961</v>
      </c>
      <c r="B80" t="s">
        <v>411</v>
      </c>
      <c r="C80" s="353">
        <v>376</v>
      </c>
      <c r="D80" s="353">
        <v>0</v>
      </c>
      <c r="E80" s="353">
        <v>9</v>
      </c>
      <c r="F80" s="353">
        <v>63</v>
      </c>
      <c r="G80" s="353">
        <v>117</v>
      </c>
      <c r="H80" s="353">
        <v>119</v>
      </c>
      <c r="I80" s="353">
        <v>61</v>
      </c>
      <c r="J80" s="353">
        <v>6</v>
      </c>
      <c r="K80" s="353">
        <v>1</v>
      </c>
      <c r="L80" s="353">
        <v>0</v>
      </c>
      <c r="M80" s="353">
        <v>0</v>
      </c>
    </row>
    <row r="81" spans="1:13">
      <c r="A81" t="s">
        <v>962</v>
      </c>
      <c r="B81" t="s">
        <v>411</v>
      </c>
      <c r="C81" s="353">
        <v>614</v>
      </c>
      <c r="D81" s="353">
        <v>0</v>
      </c>
      <c r="E81" s="353">
        <v>3</v>
      </c>
      <c r="F81" s="353">
        <v>38</v>
      </c>
      <c r="G81" s="353">
        <v>127</v>
      </c>
      <c r="H81" s="353">
        <v>256</v>
      </c>
      <c r="I81" s="353">
        <v>167</v>
      </c>
      <c r="J81" s="353">
        <v>23</v>
      </c>
      <c r="K81" s="353">
        <v>0</v>
      </c>
      <c r="L81" s="353">
        <v>0</v>
      </c>
      <c r="M81" s="353">
        <v>0</v>
      </c>
    </row>
    <row r="82" spans="1:13">
      <c r="A82" t="s">
        <v>963</v>
      </c>
      <c r="B82" t="s">
        <v>411</v>
      </c>
      <c r="C82" s="353">
        <v>221</v>
      </c>
      <c r="D82" s="353">
        <v>0</v>
      </c>
      <c r="E82" s="353">
        <v>1</v>
      </c>
      <c r="F82" s="353">
        <v>27</v>
      </c>
      <c r="G82" s="353">
        <v>60</v>
      </c>
      <c r="H82" s="353">
        <v>92</v>
      </c>
      <c r="I82" s="353">
        <v>35</v>
      </c>
      <c r="J82" s="353">
        <v>6</v>
      </c>
      <c r="K82" s="353">
        <v>0</v>
      </c>
      <c r="L82" s="353">
        <v>0</v>
      </c>
      <c r="M82" s="353">
        <v>0</v>
      </c>
    </row>
    <row r="83" spans="1:13">
      <c r="A83" t="s">
        <v>964</v>
      </c>
      <c r="B83" t="s">
        <v>411</v>
      </c>
      <c r="C83" s="353">
        <v>401</v>
      </c>
      <c r="D83" s="353">
        <v>0</v>
      </c>
      <c r="E83" s="353">
        <v>8</v>
      </c>
      <c r="F83" s="353">
        <v>29</v>
      </c>
      <c r="G83" s="353">
        <v>86</v>
      </c>
      <c r="H83" s="353">
        <v>172</v>
      </c>
      <c r="I83" s="353">
        <v>87</v>
      </c>
      <c r="J83" s="353">
        <v>19</v>
      </c>
      <c r="K83" s="353">
        <v>0</v>
      </c>
      <c r="L83" s="353">
        <v>0</v>
      </c>
      <c r="M83" s="353">
        <v>0</v>
      </c>
    </row>
    <row r="84" spans="1:13">
      <c r="A84" t="s">
        <v>965</v>
      </c>
      <c r="B84" t="s">
        <v>411</v>
      </c>
      <c r="C84" s="353">
        <v>142</v>
      </c>
      <c r="D84" s="353">
        <v>0</v>
      </c>
      <c r="E84" s="353">
        <v>1</v>
      </c>
      <c r="F84" s="353">
        <v>16</v>
      </c>
      <c r="G84" s="353">
        <v>40</v>
      </c>
      <c r="H84" s="353">
        <v>48</v>
      </c>
      <c r="I84" s="353">
        <v>31</v>
      </c>
      <c r="J84" s="353">
        <v>6</v>
      </c>
      <c r="K84" s="353">
        <v>0</v>
      </c>
      <c r="L84" s="353">
        <v>0</v>
      </c>
      <c r="M84" s="353">
        <v>0</v>
      </c>
    </row>
    <row r="85" spans="1:13">
      <c r="A85" t="s">
        <v>966</v>
      </c>
      <c r="B85" t="s">
        <v>411</v>
      </c>
      <c r="C85" s="353">
        <v>163</v>
      </c>
      <c r="D85" s="353">
        <v>0</v>
      </c>
      <c r="E85" s="353">
        <v>2</v>
      </c>
      <c r="F85" s="353">
        <v>21</v>
      </c>
      <c r="G85" s="353">
        <v>46</v>
      </c>
      <c r="H85" s="353">
        <v>55</v>
      </c>
      <c r="I85" s="353">
        <v>29</v>
      </c>
      <c r="J85" s="353">
        <v>10</v>
      </c>
      <c r="K85" s="353">
        <v>0</v>
      </c>
      <c r="L85" s="353">
        <v>0</v>
      </c>
      <c r="M85" s="353">
        <v>0</v>
      </c>
    </row>
    <row r="86" spans="1:13">
      <c r="A86" t="s">
        <v>967</v>
      </c>
      <c r="B86" t="s">
        <v>411</v>
      </c>
      <c r="C86" s="353">
        <v>85</v>
      </c>
      <c r="D86" s="353">
        <v>0</v>
      </c>
      <c r="E86" s="353">
        <v>1</v>
      </c>
      <c r="F86" s="353">
        <v>10</v>
      </c>
      <c r="G86" s="353">
        <v>29</v>
      </c>
      <c r="H86" s="353">
        <v>28</v>
      </c>
      <c r="I86" s="353">
        <v>12</v>
      </c>
      <c r="J86" s="353">
        <v>5</v>
      </c>
      <c r="K86" s="353">
        <v>0</v>
      </c>
      <c r="L86" s="353">
        <v>0</v>
      </c>
      <c r="M86" s="353">
        <v>0</v>
      </c>
    </row>
    <row r="87" spans="1:13">
      <c r="A87" t="s">
        <v>968</v>
      </c>
      <c r="B87" t="s">
        <v>411</v>
      </c>
      <c r="C87" s="353">
        <v>279</v>
      </c>
      <c r="D87" s="353">
        <v>0</v>
      </c>
      <c r="E87" s="353">
        <v>4</v>
      </c>
      <c r="F87" s="353">
        <v>34</v>
      </c>
      <c r="G87" s="353">
        <v>96</v>
      </c>
      <c r="H87" s="353">
        <v>95</v>
      </c>
      <c r="I87" s="353">
        <v>41</v>
      </c>
      <c r="J87" s="353">
        <v>9</v>
      </c>
      <c r="K87" s="353">
        <v>0</v>
      </c>
      <c r="L87" s="353">
        <v>0</v>
      </c>
      <c r="M87" s="353">
        <v>0</v>
      </c>
    </row>
    <row r="88" spans="1:13">
      <c r="A88" t="s">
        <v>969</v>
      </c>
      <c r="B88" t="s">
        <v>411</v>
      </c>
      <c r="C88" s="353">
        <v>172</v>
      </c>
      <c r="D88" s="353">
        <v>0</v>
      </c>
      <c r="E88" s="353">
        <v>2</v>
      </c>
      <c r="F88" s="353">
        <v>21</v>
      </c>
      <c r="G88" s="353">
        <v>61</v>
      </c>
      <c r="H88" s="353">
        <v>58</v>
      </c>
      <c r="I88" s="353">
        <v>28</v>
      </c>
      <c r="J88" s="353">
        <v>2</v>
      </c>
      <c r="K88" s="353">
        <v>0</v>
      </c>
      <c r="L88" s="353">
        <v>0</v>
      </c>
      <c r="M88" s="353">
        <v>0</v>
      </c>
    </row>
    <row r="89" spans="1:13">
      <c r="A89" t="s">
        <v>970</v>
      </c>
      <c r="B89" t="s">
        <v>411</v>
      </c>
      <c r="C89" s="353">
        <v>144</v>
      </c>
      <c r="D89" s="353">
        <v>0</v>
      </c>
      <c r="E89" s="353">
        <v>3</v>
      </c>
      <c r="F89" s="353">
        <v>18</v>
      </c>
      <c r="G89" s="353">
        <v>44</v>
      </c>
      <c r="H89" s="353">
        <v>47</v>
      </c>
      <c r="I89" s="353">
        <v>30</v>
      </c>
      <c r="J89" s="353">
        <v>2</v>
      </c>
      <c r="K89" s="353">
        <v>0</v>
      </c>
      <c r="L89" s="353">
        <v>0</v>
      </c>
      <c r="M89" s="353">
        <v>0</v>
      </c>
    </row>
    <row r="90" spans="1:13">
      <c r="A90" t="s">
        <v>971</v>
      </c>
      <c r="B90" t="s">
        <v>411</v>
      </c>
      <c r="C90" s="353">
        <v>163</v>
      </c>
      <c r="D90" s="353">
        <v>0</v>
      </c>
      <c r="E90" s="353">
        <v>3</v>
      </c>
      <c r="F90" s="353">
        <v>26</v>
      </c>
      <c r="G90" s="353">
        <v>47</v>
      </c>
      <c r="H90" s="353">
        <v>57</v>
      </c>
      <c r="I90" s="353">
        <v>26</v>
      </c>
      <c r="J90" s="353">
        <v>4</v>
      </c>
      <c r="K90" s="353">
        <v>0</v>
      </c>
      <c r="L90" s="353">
        <v>0</v>
      </c>
      <c r="M90" s="353">
        <v>0</v>
      </c>
    </row>
    <row r="91" spans="1:13">
      <c r="A91" t="s">
        <v>972</v>
      </c>
      <c r="B91" t="s">
        <v>411</v>
      </c>
      <c r="C91" s="353">
        <v>192</v>
      </c>
      <c r="D91" s="353">
        <v>0</v>
      </c>
      <c r="E91" s="353">
        <v>6</v>
      </c>
      <c r="F91" s="353">
        <v>32</v>
      </c>
      <c r="G91" s="353">
        <v>59</v>
      </c>
      <c r="H91" s="353">
        <v>62</v>
      </c>
      <c r="I91" s="353">
        <v>29</v>
      </c>
      <c r="J91" s="353">
        <v>4</v>
      </c>
      <c r="K91" s="353">
        <v>0</v>
      </c>
      <c r="L91" s="353">
        <v>0</v>
      </c>
      <c r="M91" s="353">
        <v>0</v>
      </c>
    </row>
    <row r="92" spans="1:13">
      <c r="A92" t="s">
        <v>973</v>
      </c>
      <c r="B92" t="s">
        <v>411</v>
      </c>
      <c r="C92" s="353">
        <v>161</v>
      </c>
      <c r="D92" s="353">
        <v>0</v>
      </c>
      <c r="E92" s="353">
        <v>4</v>
      </c>
      <c r="F92" s="353">
        <v>9</v>
      </c>
      <c r="G92" s="353">
        <v>61</v>
      </c>
      <c r="H92" s="353">
        <v>53</v>
      </c>
      <c r="I92" s="353">
        <v>34</v>
      </c>
      <c r="J92" s="353">
        <v>0</v>
      </c>
      <c r="K92" s="353">
        <v>0</v>
      </c>
      <c r="L92" s="353">
        <v>0</v>
      </c>
      <c r="M92" s="353">
        <v>0</v>
      </c>
    </row>
    <row r="93" spans="1:13">
      <c r="A93" t="s">
        <v>974</v>
      </c>
      <c r="B93" t="s">
        <v>411</v>
      </c>
      <c r="C93" s="353">
        <v>326</v>
      </c>
      <c r="D93" s="353">
        <v>0</v>
      </c>
      <c r="E93" s="353">
        <v>6</v>
      </c>
      <c r="F93" s="353">
        <v>36</v>
      </c>
      <c r="G93" s="353">
        <v>104</v>
      </c>
      <c r="H93" s="353">
        <v>115</v>
      </c>
      <c r="I93" s="353">
        <v>56</v>
      </c>
      <c r="J93" s="353">
        <v>9</v>
      </c>
      <c r="K93" s="353">
        <v>0</v>
      </c>
      <c r="L93" s="353">
        <v>0</v>
      </c>
      <c r="M93" s="353">
        <v>0</v>
      </c>
    </row>
    <row r="94" spans="1:13">
      <c r="A94" t="s">
        <v>975</v>
      </c>
      <c r="B94" t="s">
        <v>411</v>
      </c>
      <c r="C94" s="353">
        <v>81</v>
      </c>
      <c r="D94" s="353">
        <v>0</v>
      </c>
      <c r="E94" s="353">
        <v>1</v>
      </c>
      <c r="F94" s="353">
        <v>4</v>
      </c>
      <c r="G94" s="353">
        <v>12</v>
      </c>
      <c r="H94" s="353">
        <v>38</v>
      </c>
      <c r="I94" s="353">
        <v>19</v>
      </c>
      <c r="J94" s="353">
        <v>7</v>
      </c>
      <c r="K94" s="353">
        <v>0</v>
      </c>
      <c r="L94" s="353">
        <v>0</v>
      </c>
      <c r="M94" s="353">
        <v>0</v>
      </c>
    </row>
    <row r="95" spans="1:13">
      <c r="A95" t="s">
        <v>976</v>
      </c>
      <c r="B95" t="s">
        <v>411</v>
      </c>
      <c r="C95" s="353">
        <v>68</v>
      </c>
      <c r="D95" s="353">
        <v>0</v>
      </c>
      <c r="E95" s="353">
        <v>0</v>
      </c>
      <c r="F95" s="353">
        <v>7</v>
      </c>
      <c r="G95" s="353">
        <v>21</v>
      </c>
      <c r="H95" s="353">
        <v>23</v>
      </c>
      <c r="I95" s="353">
        <v>16</v>
      </c>
      <c r="J95" s="353">
        <v>1</v>
      </c>
      <c r="K95" s="353">
        <v>0</v>
      </c>
      <c r="L95" s="353">
        <v>0</v>
      </c>
      <c r="M95" s="353">
        <v>0</v>
      </c>
    </row>
    <row r="96" spans="1:13">
      <c r="A96" t="s">
        <v>978</v>
      </c>
      <c r="B96" t="s">
        <v>411</v>
      </c>
      <c r="C96" s="353">
        <v>117</v>
      </c>
      <c r="D96" s="353">
        <v>0</v>
      </c>
      <c r="E96" s="353">
        <v>1</v>
      </c>
      <c r="F96" s="353">
        <v>17</v>
      </c>
      <c r="G96" s="353">
        <v>45</v>
      </c>
      <c r="H96" s="353">
        <v>46</v>
      </c>
      <c r="I96" s="353">
        <v>8</v>
      </c>
      <c r="J96" s="353">
        <v>0</v>
      </c>
      <c r="K96" s="353">
        <v>0</v>
      </c>
      <c r="L96" s="353">
        <v>0</v>
      </c>
      <c r="M96" s="353">
        <v>0</v>
      </c>
    </row>
    <row r="97" spans="1:13">
      <c r="A97" t="s">
        <v>979</v>
      </c>
      <c r="B97" t="s">
        <v>411</v>
      </c>
      <c r="C97" s="353">
        <v>141</v>
      </c>
      <c r="D97" s="353">
        <v>0</v>
      </c>
      <c r="E97" s="353">
        <v>0</v>
      </c>
      <c r="F97" s="353">
        <v>21</v>
      </c>
      <c r="G97" s="353">
        <v>40</v>
      </c>
      <c r="H97" s="353">
        <v>49</v>
      </c>
      <c r="I97" s="353">
        <v>28</v>
      </c>
      <c r="J97" s="353">
        <v>3</v>
      </c>
      <c r="K97" s="353">
        <v>0</v>
      </c>
      <c r="L97" s="353">
        <v>0</v>
      </c>
      <c r="M97" s="353">
        <v>0</v>
      </c>
    </row>
    <row r="98" spans="1:13">
      <c r="A98" t="s">
        <v>980</v>
      </c>
      <c r="B98" t="s">
        <v>411</v>
      </c>
      <c r="C98" s="353">
        <v>49</v>
      </c>
      <c r="D98" s="353">
        <v>0</v>
      </c>
      <c r="E98" s="353">
        <v>1</v>
      </c>
      <c r="F98" s="353">
        <v>5</v>
      </c>
      <c r="G98" s="353">
        <v>15</v>
      </c>
      <c r="H98" s="353">
        <v>18</v>
      </c>
      <c r="I98" s="353">
        <v>9</v>
      </c>
      <c r="J98" s="353">
        <v>1</v>
      </c>
      <c r="K98" s="353">
        <v>0</v>
      </c>
      <c r="L98" s="353">
        <v>0</v>
      </c>
      <c r="M98" s="353">
        <v>0</v>
      </c>
    </row>
    <row r="99" spans="1:13">
      <c r="A99" t="s">
        <v>981</v>
      </c>
      <c r="B99" t="s">
        <v>411</v>
      </c>
      <c r="C99" s="353">
        <v>68</v>
      </c>
      <c r="D99" s="353">
        <v>0</v>
      </c>
      <c r="E99" s="353">
        <v>0</v>
      </c>
      <c r="F99" s="353">
        <v>5</v>
      </c>
      <c r="G99" s="353">
        <v>21</v>
      </c>
      <c r="H99" s="353">
        <v>23</v>
      </c>
      <c r="I99" s="353">
        <v>16</v>
      </c>
      <c r="J99" s="353">
        <v>3</v>
      </c>
      <c r="K99" s="353">
        <v>0</v>
      </c>
      <c r="L99" s="353">
        <v>0</v>
      </c>
      <c r="M99" s="353">
        <v>0</v>
      </c>
    </row>
    <row r="100" spans="1:13">
      <c r="A100" t="s">
        <v>982</v>
      </c>
      <c r="B100" t="s">
        <v>411</v>
      </c>
      <c r="C100" s="353">
        <v>38</v>
      </c>
      <c r="D100" s="353">
        <v>0</v>
      </c>
      <c r="E100" s="353">
        <v>0</v>
      </c>
      <c r="F100" s="353">
        <v>2</v>
      </c>
      <c r="G100" s="353">
        <v>15</v>
      </c>
      <c r="H100" s="353">
        <v>16</v>
      </c>
      <c r="I100" s="353">
        <v>5</v>
      </c>
      <c r="J100" s="353">
        <v>0</v>
      </c>
      <c r="K100" s="353">
        <v>0</v>
      </c>
      <c r="L100" s="353">
        <v>0</v>
      </c>
      <c r="M100" s="353">
        <v>0</v>
      </c>
    </row>
    <row r="101" spans="1:13">
      <c r="A101" t="s">
        <v>983</v>
      </c>
      <c r="B101" t="s">
        <v>411</v>
      </c>
      <c r="C101" s="353">
        <v>158</v>
      </c>
      <c r="D101" s="353">
        <v>0</v>
      </c>
      <c r="E101" s="353">
        <v>1</v>
      </c>
      <c r="F101" s="353">
        <v>22</v>
      </c>
      <c r="G101" s="353">
        <v>48</v>
      </c>
      <c r="H101" s="353">
        <v>58</v>
      </c>
      <c r="I101" s="353">
        <v>26</v>
      </c>
      <c r="J101" s="353">
        <v>3</v>
      </c>
      <c r="K101" s="353">
        <v>0</v>
      </c>
      <c r="L101" s="353">
        <v>0</v>
      </c>
      <c r="M101" s="353">
        <v>0</v>
      </c>
    </row>
    <row r="102" spans="1:13">
      <c r="A102" t="s">
        <v>984</v>
      </c>
      <c r="B102" t="s">
        <v>411</v>
      </c>
      <c r="C102" s="353">
        <v>43</v>
      </c>
      <c r="D102" s="353">
        <v>0</v>
      </c>
      <c r="E102" s="353">
        <v>0</v>
      </c>
      <c r="F102" s="353">
        <v>3</v>
      </c>
      <c r="G102" s="353">
        <v>18</v>
      </c>
      <c r="H102" s="353">
        <v>10</v>
      </c>
      <c r="I102" s="353">
        <v>11</v>
      </c>
      <c r="J102" s="353">
        <v>1</v>
      </c>
      <c r="K102" s="353">
        <v>0</v>
      </c>
      <c r="L102" s="353">
        <v>0</v>
      </c>
      <c r="M102" s="353">
        <v>0</v>
      </c>
    </row>
    <row r="103" spans="1:13">
      <c r="A103" t="s">
        <v>985</v>
      </c>
      <c r="B103" t="s">
        <v>411</v>
      </c>
      <c r="C103" s="353">
        <v>62</v>
      </c>
      <c r="D103" s="353">
        <v>0</v>
      </c>
      <c r="E103" s="353">
        <v>2</v>
      </c>
      <c r="F103" s="353">
        <v>10</v>
      </c>
      <c r="G103" s="353">
        <v>23</v>
      </c>
      <c r="H103" s="353">
        <v>16</v>
      </c>
      <c r="I103" s="353">
        <v>10</v>
      </c>
      <c r="J103" s="353">
        <v>1</v>
      </c>
      <c r="K103" s="353">
        <v>0</v>
      </c>
      <c r="L103" s="353">
        <v>0</v>
      </c>
      <c r="M103" s="353">
        <v>0</v>
      </c>
    </row>
    <row r="104" spans="1:13">
      <c r="A104" t="s">
        <v>986</v>
      </c>
      <c r="B104" t="s">
        <v>411</v>
      </c>
      <c r="C104" s="353">
        <v>64</v>
      </c>
      <c r="D104" s="353">
        <v>0</v>
      </c>
      <c r="E104" s="353">
        <v>0</v>
      </c>
      <c r="F104" s="353">
        <v>6</v>
      </c>
      <c r="G104" s="353">
        <v>19</v>
      </c>
      <c r="H104" s="353">
        <v>25</v>
      </c>
      <c r="I104" s="353">
        <v>9</v>
      </c>
      <c r="J104" s="353">
        <v>5</v>
      </c>
      <c r="K104" s="353">
        <v>0</v>
      </c>
      <c r="L104" s="353">
        <v>0</v>
      </c>
      <c r="M104" s="353">
        <v>0</v>
      </c>
    </row>
    <row r="105" spans="1:13">
      <c r="A105" t="s">
        <v>987</v>
      </c>
      <c r="B105" t="s">
        <v>411</v>
      </c>
      <c r="C105" s="353">
        <v>58</v>
      </c>
      <c r="D105" s="353">
        <v>0</v>
      </c>
      <c r="E105" s="353">
        <v>0</v>
      </c>
      <c r="F105" s="353">
        <v>3</v>
      </c>
      <c r="G105" s="353">
        <v>19</v>
      </c>
      <c r="H105" s="353">
        <v>21</v>
      </c>
      <c r="I105" s="353">
        <v>14</v>
      </c>
      <c r="J105" s="353">
        <v>1</v>
      </c>
      <c r="K105" s="353">
        <v>0</v>
      </c>
      <c r="L105" s="353">
        <v>0</v>
      </c>
      <c r="M105" s="353">
        <v>0</v>
      </c>
    </row>
    <row r="106" spans="1:13">
      <c r="A106" t="s">
        <v>937</v>
      </c>
      <c r="B106" t="s">
        <v>412</v>
      </c>
      <c r="C106" s="353">
        <v>23155</v>
      </c>
      <c r="D106" s="353">
        <v>1</v>
      </c>
      <c r="E106" s="353">
        <v>280</v>
      </c>
      <c r="F106" s="353">
        <v>2176</v>
      </c>
      <c r="G106" s="353">
        <v>6480</v>
      </c>
      <c r="H106" s="353">
        <v>8407</v>
      </c>
      <c r="I106" s="353">
        <v>4998</v>
      </c>
      <c r="J106" s="353">
        <v>794</v>
      </c>
      <c r="K106" s="353">
        <v>18</v>
      </c>
      <c r="L106" s="353">
        <v>1</v>
      </c>
      <c r="M106" s="353">
        <v>0</v>
      </c>
    </row>
    <row r="107" spans="1:13">
      <c r="A107" t="s">
        <v>934</v>
      </c>
      <c r="B107" t="s">
        <v>412</v>
      </c>
      <c r="C107" s="353">
        <v>6244</v>
      </c>
      <c r="D107" s="353">
        <v>0</v>
      </c>
      <c r="E107" s="353">
        <v>68</v>
      </c>
      <c r="F107" s="353">
        <v>529</v>
      </c>
      <c r="G107" s="353">
        <v>1687</v>
      </c>
      <c r="H107" s="353">
        <v>2297</v>
      </c>
      <c r="I107" s="353">
        <v>1412</v>
      </c>
      <c r="J107" s="353">
        <v>244</v>
      </c>
      <c r="K107" s="353">
        <v>7</v>
      </c>
      <c r="L107" s="353">
        <v>0</v>
      </c>
      <c r="M107" s="353">
        <v>0</v>
      </c>
    </row>
    <row r="108" spans="1:13">
      <c r="A108" t="s">
        <v>938</v>
      </c>
      <c r="B108" t="s">
        <v>412</v>
      </c>
      <c r="C108" s="353">
        <v>890</v>
      </c>
      <c r="D108" s="353">
        <v>0</v>
      </c>
      <c r="E108" s="353">
        <v>5</v>
      </c>
      <c r="F108" s="353">
        <v>30</v>
      </c>
      <c r="G108" s="353">
        <v>207</v>
      </c>
      <c r="H108" s="353">
        <v>340</v>
      </c>
      <c r="I108" s="353">
        <v>251</v>
      </c>
      <c r="J108" s="353">
        <v>57</v>
      </c>
      <c r="K108" s="353">
        <v>0</v>
      </c>
      <c r="L108" s="353">
        <v>0</v>
      </c>
      <c r="M108" s="353">
        <v>0</v>
      </c>
    </row>
    <row r="109" spans="1:13">
      <c r="A109" t="s">
        <v>939</v>
      </c>
      <c r="B109" t="s">
        <v>412</v>
      </c>
      <c r="C109" s="353">
        <v>571</v>
      </c>
      <c r="D109" s="353">
        <v>0</v>
      </c>
      <c r="E109" s="353">
        <v>5</v>
      </c>
      <c r="F109" s="353">
        <v>29</v>
      </c>
      <c r="G109" s="353">
        <v>152</v>
      </c>
      <c r="H109" s="353">
        <v>216</v>
      </c>
      <c r="I109" s="353">
        <v>145</v>
      </c>
      <c r="J109" s="353">
        <v>24</v>
      </c>
      <c r="K109" s="353">
        <v>0</v>
      </c>
      <c r="L109" s="353">
        <v>0</v>
      </c>
      <c r="M109" s="353">
        <v>0</v>
      </c>
    </row>
    <row r="110" spans="1:13">
      <c r="A110" t="s">
        <v>940</v>
      </c>
      <c r="B110" t="s">
        <v>412</v>
      </c>
      <c r="C110" s="353">
        <v>410</v>
      </c>
      <c r="D110" s="353">
        <v>0</v>
      </c>
      <c r="E110" s="353">
        <v>7</v>
      </c>
      <c r="F110" s="353">
        <v>39</v>
      </c>
      <c r="G110" s="353">
        <v>132</v>
      </c>
      <c r="H110" s="353">
        <v>146</v>
      </c>
      <c r="I110" s="353">
        <v>74</v>
      </c>
      <c r="J110" s="353">
        <v>12</v>
      </c>
      <c r="K110" s="353">
        <v>0</v>
      </c>
      <c r="L110" s="353">
        <v>0</v>
      </c>
      <c r="M110" s="353">
        <v>0</v>
      </c>
    </row>
    <row r="111" spans="1:13">
      <c r="A111" t="s">
        <v>941</v>
      </c>
      <c r="B111" t="s">
        <v>412</v>
      </c>
      <c r="C111" s="353">
        <v>325</v>
      </c>
      <c r="D111" s="353">
        <v>0</v>
      </c>
      <c r="E111" s="353">
        <v>4</v>
      </c>
      <c r="F111" s="353">
        <v>75</v>
      </c>
      <c r="G111" s="353">
        <v>96</v>
      </c>
      <c r="H111" s="353">
        <v>91</v>
      </c>
      <c r="I111" s="353">
        <v>52</v>
      </c>
      <c r="J111" s="353">
        <v>6</v>
      </c>
      <c r="K111" s="353">
        <v>1</v>
      </c>
      <c r="L111" s="353">
        <v>0</v>
      </c>
      <c r="M111" s="353">
        <v>0</v>
      </c>
    </row>
    <row r="112" spans="1:13">
      <c r="A112" t="s">
        <v>942</v>
      </c>
      <c r="B112" t="s">
        <v>412</v>
      </c>
      <c r="C112" s="353">
        <v>631</v>
      </c>
      <c r="D112" s="353">
        <v>0</v>
      </c>
      <c r="E112" s="353">
        <v>5</v>
      </c>
      <c r="F112" s="353">
        <v>57</v>
      </c>
      <c r="G112" s="353">
        <v>180</v>
      </c>
      <c r="H112" s="353">
        <v>228</v>
      </c>
      <c r="I112" s="353">
        <v>132</v>
      </c>
      <c r="J112" s="353">
        <v>29</v>
      </c>
      <c r="K112" s="353">
        <v>0</v>
      </c>
      <c r="L112" s="353">
        <v>0</v>
      </c>
      <c r="M112" s="353">
        <v>0</v>
      </c>
    </row>
    <row r="113" spans="1:13">
      <c r="A113" t="s">
        <v>943</v>
      </c>
      <c r="B113" t="s">
        <v>412</v>
      </c>
      <c r="C113" s="353">
        <v>952</v>
      </c>
      <c r="D113" s="353">
        <v>0</v>
      </c>
      <c r="E113" s="353">
        <v>11</v>
      </c>
      <c r="F113" s="353">
        <v>80</v>
      </c>
      <c r="G113" s="353">
        <v>292</v>
      </c>
      <c r="H113" s="353">
        <v>348</v>
      </c>
      <c r="I113" s="353">
        <v>195</v>
      </c>
      <c r="J113" s="353">
        <v>26</v>
      </c>
      <c r="K113" s="353">
        <v>0</v>
      </c>
      <c r="L113" s="353">
        <v>0</v>
      </c>
      <c r="M113" s="353">
        <v>0</v>
      </c>
    </row>
    <row r="114" spans="1:13">
      <c r="A114" t="s">
        <v>944</v>
      </c>
      <c r="B114" t="s">
        <v>412</v>
      </c>
      <c r="C114" s="353">
        <v>881</v>
      </c>
      <c r="D114" s="353">
        <v>0</v>
      </c>
      <c r="E114" s="353">
        <v>11</v>
      </c>
      <c r="F114" s="353">
        <v>83</v>
      </c>
      <c r="G114" s="353">
        <v>244</v>
      </c>
      <c r="H114" s="353">
        <v>319</v>
      </c>
      <c r="I114" s="353">
        <v>196</v>
      </c>
      <c r="J114" s="353">
        <v>27</v>
      </c>
      <c r="K114" s="353">
        <v>1</v>
      </c>
      <c r="L114" s="353">
        <v>0</v>
      </c>
      <c r="M114" s="353">
        <v>0</v>
      </c>
    </row>
    <row r="115" spans="1:13">
      <c r="A115" t="s">
        <v>945</v>
      </c>
      <c r="B115" t="s">
        <v>412</v>
      </c>
      <c r="C115" s="353">
        <v>533</v>
      </c>
      <c r="D115" s="353">
        <v>0</v>
      </c>
      <c r="E115" s="353">
        <v>5</v>
      </c>
      <c r="F115" s="353">
        <v>46</v>
      </c>
      <c r="G115" s="353">
        <v>114</v>
      </c>
      <c r="H115" s="353">
        <v>194</v>
      </c>
      <c r="I115" s="353">
        <v>149</v>
      </c>
      <c r="J115" s="353">
        <v>23</v>
      </c>
      <c r="K115" s="353">
        <v>2</v>
      </c>
      <c r="L115" s="353">
        <v>0</v>
      </c>
      <c r="M115" s="353">
        <v>0</v>
      </c>
    </row>
    <row r="116" spans="1:13">
      <c r="A116" t="s">
        <v>946</v>
      </c>
      <c r="B116" t="s">
        <v>412</v>
      </c>
      <c r="C116" s="353">
        <v>1051</v>
      </c>
      <c r="D116" s="353">
        <v>0</v>
      </c>
      <c r="E116" s="353">
        <v>15</v>
      </c>
      <c r="F116" s="353">
        <v>90</v>
      </c>
      <c r="G116" s="353">
        <v>270</v>
      </c>
      <c r="H116" s="353">
        <v>415</v>
      </c>
      <c r="I116" s="353">
        <v>218</v>
      </c>
      <c r="J116" s="353">
        <v>40</v>
      </c>
      <c r="K116" s="353">
        <v>3</v>
      </c>
      <c r="L116" s="353">
        <v>0</v>
      </c>
      <c r="M116" s="353">
        <v>0</v>
      </c>
    </row>
    <row r="117" spans="1:13">
      <c r="A117" t="s">
        <v>947</v>
      </c>
      <c r="B117" t="s">
        <v>412</v>
      </c>
      <c r="C117" s="353">
        <v>2403</v>
      </c>
      <c r="D117" s="353">
        <v>0</v>
      </c>
      <c r="E117" s="353">
        <v>45</v>
      </c>
      <c r="F117" s="353">
        <v>258</v>
      </c>
      <c r="G117" s="353">
        <v>755</v>
      </c>
      <c r="H117" s="353">
        <v>825</v>
      </c>
      <c r="I117" s="353">
        <v>459</v>
      </c>
      <c r="J117" s="353">
        <v>61</v>
      </c>
      <c r="K117" s="353">
        <v>0</v>
      </c>
      <c r="L117" s="353">
        <v>0</v>
      </c>
      <c r="M117" s="353">
        <v>0</v>
      </c>
    </row>
    <row r="118" spans="1:13">
      <c r="A118" t="s">
        <v>948</v>
      </c>
      <c r="B118" t="s">
        <v>412</v>
      </c>
      <c r="C118" s="353">
        <v>2030</v>
      </c>
      <c r="D118" s="353">
        <v>0</v>
      </c>
      <c r="E118" s="353">
        <v>28</v>
      </c>
      <c r="F118" s="353">
        <v>196</v>
      </c>
      <c r="G118" s="353">
        <v>571</v>
      </c>
      <c r="H118" s="353">
        <v>754</v>
      </c>
      <c r="I118" s="353">
        <v>413</v>
      </c>
      <c r="J118" s="353">
        <v>67</v>
      </c>
      <c r="K118" s="353">
        <v>1</v>
      </c>
      <c r="L118" s="353">
        <v>0</v>
      </c>
      <c r="M118" s="353">
        <v>0</v>
      </c>
    </row>
    <row r="119" spans="1:13">
      <c r="A119" t="s">
        <v>949</v>
      </c>
      <c r="B119" t="s">
        <v>412</v>
      </c>
      <c r="C119" s="353">
        <v>1293</v>
      </c>
      <c r="D119" s="353">
        <v>1</v>
      </c>
      <c r="E119" s="353">
        <v>24</v>
      </c>
      <c r="F119" s="353">
        <v>111</v>
      </c>
      <c r="G119" s="353">
        <v>422</v>
      </c>
      <c r="H119" s="353">
        <v>431</v>
      </c>
      <c r="I119" s="353">
        <v>263</v>
      </c>
      <c r="J119" s="353">
        <v>37</v>
      </c>
      <c r="K119" s="353">
        <v>4</v>
      </c>
      <c r="L119" s="353">
        <v>0</v>
      </c>
      <c r="M119" s="353">
        <v>0</v>
      </c>
    </row>
    <row r="120" spans="1:13">
      <c r="A120" t="s">
        <v>950</v>
      </c>
      <c r="B120" t="s">
        <v>412</v>
      </c>
      <c r="C120" s="353">
        <v>2183</v>
      </c>
      <c r="D120" s="353">
        <v>0</v>
      </c>
      <c r="E120" s="353">
        <v>13</v>
      </c>
      <c r="F120" s="353">
        <v>129</v>
      </c>
      <c r="G120" s="353">
        <v>504</v>
      </c>
      <c r="H120" s="353">
        <v>853</v>
      </c>
      <c r="I120" s="353">
        <v>583</v>
      </c>
      <c r="J120" s="353">
        <v>99</v>
      </c>
      <c r="K120" s="353">
        <v>2</v>
      </c>
      <c r="L120" s="353">
        <v>0</v>
      </c>
      <c r="M120" s="353">
        <v>0</v>
      </c>
    </row>
    <row r="121" spans="1:13">
      <c r="A121" t="s">
        <v>951</v>
      </c>
      <c r="B121" t="s">
        <v>412</v>
      </c>
      <c r="C121" s="353">
        <v>166</v>
      </c>
      <c r="D121" s="353">
        <v>0</v>
      </c>
      <c r="E121" s="353">
        <v>2</v>
      </c>
      <c r="F121" s="353">
        <v>21</v>
      </c>
      <c r="G121" s="353">
        <v>47</v>
      </c>
      <c r="H121" s="353">
        <v>56</v>
      </c>
      <c r="I121" s="353">
        <v>36</v>
      </c>
      <c r="J121" s="353">
        <v>4</v>
      </c>
      <c r="K121" s="353">
        <v>0</v>
      </c>
      <c r="L121" s="353">
        <v>0</v>
      </c>
      <c r="M121" s="353">
        <v>0</v>
      </c>
    </row>
    <row r="122" spans="1:13">
      <c r="A122" t="s">
        <v>952</v>
      </c>
      <c r="B122" t="s">
        <v>412</v>
      </c>
      <c r="C122" s="353">
        <v>388</v>
      </c>
      <c r="D122" s="353">
        <v>0</v>
      </c>
      <c r="E122" s="353">
        <v>0</v>
      </c>
      <c r="F122" s="353">
        <v>13</v>
      </c>
      <c r="G122" s="353">
        <v>72</v>
      </c>
      <c r="H122" s="353">
        <v>161</v>
      </c>
      <c r="I122" s="353">
        <v>113</v>
      </c>
      <c r="J122" s="353">
        <v>28</v>
      </c>
      <c r="K122" s="353">
        <v>1</v>
      </c>
      <c r="L122" s="353">
        <v>0</v>
      </c>
      <c r="M122" s="353">
        <v>0</v>
      </c>
    </row>
    <row r="123" spans="1:13">
      <c r="A123" t="s">
        <v>953</v>
      </c>
      <c r="B123" t="s">
        <v>412</v>
      </c>
      <c r="C123" s="353">
        <v>968</v>
      </c>
      <c r="D123" s="353">
        <v>0</v>
      </c>
      <c r="E123" s="353">
        <v>15</v>
      </c>
      <c r="F123" s="353">
        <v>82</v>
      </c>
      <c r="G123" s="353">
        <v>259</v>
      </c>
      <c r="H123" s="353">
        <v>381</v>
      </c>
      <c r="I123" s="353">
        <v>204</v>
      </c>
      <c r="J123" s="353">
        <v>27</v>
      </c>
      <c r="K123" s="353">
        <v>0</v>
      </c>
      <c r="L123" s="353">
        <v>0</v>
      </c>
      <c r="M123" s="353">
        <v>0</v>
      </c>
    </row>
    <row r="124" spans="1:13">
      <c r="A124" t="s">
        <v>954</v>
      </c>
      <c r="B124" t="s">
        <v>412</v>
      </c>
      <c r="C124" s="353">
        <v>113</v>
      </c>
      <c r="D124" s="353">
        <v>0</v>
      </c>
      <c r="E124" s="353">
        <v>1</v>
      </c>
      <c r="F124" s="353">
        <v>14</v>
      </c>
      <c r="G124" s="353">
        <v>36</v>
      </c>
      <c r="H124" s="353">
        <v>39</v>
      </c>
      <c r="I124" s="353">
        <v>22</v>
      </c>
      <c r="J124" s="353">
        <v>1</v>
      </c>
      <c r="K124" s="353">
        <v>0</v>
      </c>
      <c r="L124" s="353">
        <v>0</v>
      </c>
      <c r="M124" s="353">
        <v>0</v>
      </c>
    </row>
    <row r="125" spans="1:13">
      <c r="A125" t="s">
        <v>955</v>
      </c>
      <c r="B125" t="s">
        <v>412</v>
      </c>
      <c r="C125" s="353">
        <v>345</v>
      </c>
      <c r="D125" s="353">
        <v>0</v>
      </c>
      <c r="E125" s="353">
        <v>4</v>
      </c>
      <c r="F125" s="353">
        <v>26</v>
      </c>
      <c r="G125" s="353">
        <v>111</v>
      </c>
      <c r="H125" s="353">
        <v>123</v>
      </c>
      <c r="I125" s="353">
        <v>69</v>
      </c>
      <c r="J125" s="353">
        <v>12</v>
      </c>
      <c r="K125" s="353">
        <v>0</v>
      </c>
      <c r="L125" s="353">
        <v>0</v>
      </c>
      <c r="M125" s="353">
        <v>0</v>
      </c>
    </row>
    <row r="126" spans="1:13">
      <c r="A126" t="s">
        <v>956</v>
      </c>
      <c r="B126" t="s">
        <v>412</v>
      </c>
      <c r="C126" s="353">
        <v>1308</v>
      </c>
      <c r="D126" s="353">
        <v>0</v>
      </c>
      <c r="E126" s="353">
        <v>22</v>
      </c>
      <c r="F126" s="353">
        <v>167</v>
      </c>
      <c r="G126" s="353">
        <v>403</v>
      </c>
      <c r="H126" s="353">
        <v>430</v>
      </c>
      <c r="I126" s="353">
        <v>243</v>
      </c>
      <c r="J126" s="353">
        <v>42</v>
      </c>
      <c r="K126" s="353">
        <v>1</v>
      </c>
      <c r="L126" s="353">
        <v>0</v>
      </c>
      <c r="M126" s="353">
        <v>0</v>
      </c>
    </row>
    <row r="127" spans="1:13">
      <c r="A127" t="s">
        <v>957</v>
      </c>
      <c r="B127" t="s">
        <v>412</v>
      </c>
      <c r="C127" s="353">
        <v>159</v>
      </c>
      <c r="D127" s="353">
        <v>0</v>
      </c>
      <c r="E127" s="353">
        <v>2</v>
      </c>
      <c r="F127" s="353">
        <v>26</v>
      </c>
      <c r="G127" s="353">
        <v>57</v>
      </c>
      <c r="H127" s="353">
        <v>45</v>
      </c>
      <c r="I127" s="353">
        <v>25</v>
      </c>
      <c r="J127" s="353">
        <v>3</v>
      </c>
      <c r="K127" s="353">
        <v>1</v>
      </c>
      <c r="L127" s="353">
        <v>0</v>
      </c>
      <c r="M127" s="353">
        <v>0</v>
      </c>
    </row>
    <row r="128" spans="1:13">
      <c r="A128" t="s">
        <v>958</v>
      </c>
      <c r="B128" t="s">
        <v>412</v>
      </c>
      <c r="C128" s="353">
        <v>178</v>
      </c>
      <c r="D128" s="353">
        <v>0</v>
      </c>
      <c r="E128" s="353">
        <v>4</v>
      </c>
      <c r="F128" s="353">
        <v>26</v>
      </c>
      <c r="G128" s="353">
        <v>45</v>
      </c>
      <c r="H128" s="353">
        <v>66</v>
      </c>
      <c r="I128" s="353">
        <v>32</v>
      </c>
      <c r="J128" s="353">
        <v>5</v>
      </c>
      <c r="K128" s="353">
        <v>0</v>
      </c>
      <c r="L128" s="353">
        <v>0</v>
      </c>
      <c r="M128" s="353">
        <v>0</v>
      </c>
    </row>
    <row r="129" spans="1:13">
      <c r="A129" t="s">
        <v>959</v>
      </c>
      <c r="B129" t="s">
        <v>412</v>
      </c>
      <c r="C129" s="353">
        <v>921</v>
      </c>
      <c r="D129" s="353">
        <v>0</v>
      </c>
      <c r="E129" s="353">
        <v>5</v>
      </c>
      <c r="F129" s="353">
        <v>58</v>
      </c>
      <c r="G129" s="353">
        <v>215</v>
      </c>
      <c r="H129" s="353">
        <v>368</v>
      </c>
      <c r="I129" s="353">
        <v>235</v>
      </c>
      <c r="J129" s="353">
        <v>40</v>
      </c>
      <c r="K129" s="353">
        <v>0</v>
      </c>
      <c r="L129" s="353">
        <v>0</v>
      </c>
      <c r="M129" s="353">
        <v>0</v>
      </c>
    </row>
    <row r="130" spans="1:13">
      <c r="A130" t="s">
        <v>960</v>
      </c>
      <c r="B130" t="s">
        <v>412</v>
      </c>
      <c r="C130" s="353">
        <v>248</v>
      </c>
      <c r="D130" s="353">
        <v>0</v>
      </c>
      <c r="E130" s="353">
        <v>3</v>
      </c>
      <c r="F130" s="353">
        <v>27</v>
      </c>
      <c r="G130" s="353">
        <v>69</v>
      </c>
      <c r="H130" s="353">
        <v>101</v>
      </c>
      <c r="I130" s="353">
        <v>40</v>
      </c>
      <c r="J130" s="353">
        <v>8</v>
      </c>
      <c r="K130" s="353">
        <v>0</v>
      </c>
      <c r="L130" s="353">
        <v>0</v>
      </c>
      <c r="M130" s="353">
        <v>0</v>
      </c>
    </row>
    <row r="131" spans="1:13">
      <c r="A131" t="s">
        <v>961</v>
      </c>
      <c r="B131" t="s">
        <v>412</v>
      </c>
      <c r="C131" s="353">
        <v>393</v>
      </c>
      <c r="D131" s="353">
        <v>0</v>
      </c>
      <c r="E131" s="353">
        <v>5</v>
      </c>
      <c r="F131" s="353">
        <v>55</v>
      </c>
      <c r="G131" s="353">
        <v>108</v>
      </c>
      <c r="H131" s="353">
        <v>140</v>
      </c>
      <c r="I131" s="353">
        <v>72</v>
      </c>
      <c r="J131" s="353">
        <v>13</v>
      </c>
      <c r="K131" s="353">
        <v>0</v>
      </c>
      <c r="L131" s="353">
        <v>0</v>
      </c>
      <c r="M131" s="353">
        <v>0</v>
      </c>
    </row>
    <row r="132" spans="1:13">
      <c r="A132" t="s">
        <v>962</v>
      </c>
      <c r="B132" t="s">
        <v>412</v>
      </c>
      <c r="C132" s="353">
        <v>537</v>
      </c>
      <c r="D132" s="353">
        <v>0</v>
      </c>
      <c r="E132" s="353">
        <v>3</v>
      </c>
      <c r="F132" s="353">
        <v>40</v>
      </c>
      <c r="G132" s="353">
        <v>142</v>
      </c>
      <c r="H132" s="353">
        <v>204</v>
      </c>
      <c r="I132" s="353">
        <v>130</v>
      </c>
      <c r="J132" s="353">
        <v>16</v>
      </c>
      <c r="K132" s="353">
        <v>1</v>
      </c>
      <c r="L132" s="353">
        <v>1</v>
      </c>
      <c r="M132" s="353">
        <v>0</v>
      </c>
    </row>
    <row r="133" spans="1:13">
      <c r="A133" t="s">
        <v>963</v>
      </c>
      <c r="B133" t="s">
        <v>412</v>
      </c>
      <c r="C133" s="353">
        <v>241</v>
      </c>
      <c r="D133" s="353">
        <v>0</v>
      </c>
      <c r="E133" s="353">
        <v>2</v>
      </c>
      <c r="F133" s="353">
        <v>24</v>
      </c>
      <c r="G133" s="353">
        <v>77</v>
      </c>
      <c r="H133" s="353">
        <v>86</v>
      </c>
      <c r="I133" s="353">
        <v>45</v>
      </c>
      <c r="J133" s="353">
        <v>7</v>
      </c>
      <c r="K133" s="353">
        <v>0</v>
      </c>
      <c r="L133" s="353">
        <v>0</v>
      </c>
      <c r="M133" s="353">
        <v>0</v>
      </c>
    </row>
    <row r="134" spans="1:13">
      <c r="A134" t="s">
        <v>964</v>
      </c>
      <c r="B134" t="s">
        <v>412</v>
      </c>
      <c r="C134" s="353">
        <v>377</v>
      </c>
      <c r="D134" s="353">
        <v>0</v>
      </c>
      <c r="E134" s="353">
        <v>7</v>
      </c>
      <c r="F134" s="353">
        <v>30</v>
      </c>
      <c r="G134" s="353">
        <v>96</v>
      </c>
      <c r="H134" s="353">
        <v>150</v>
      </c>
      <c r="I134" s="353">
        <v>68</v>
      </c>
      <c r="J134" s="353">
        <v>26</v>
      </c>
      <c r="K134" s="353">
        <v>0</v>
      </c>
      <c r="L134" s="353">
        <v>0</v>
      </c>
      <c r="M134" s="353">
        <v>0</v>
      </c>
    </row>
    <row r="135" spans="1:13">
      <c r="A135" t="s">
        <v>965</v>
      </c>
      <c r="B135" t="s">
        <v>412</v>
      </c>
      <c r="C135" s="353">
        <v>133</v>
      </c>
      <c r="D135" s="353">
        <v>0</v>
      </c>
      <c r="E135" s="353">
        <v>0</v>
      </c>
      <c r="F135" s="353">
        <v>14</v>
      </c>
      <c r="G135" s="353">
        <v>34</v>
      </c>
      <c r="H135" s="353">
        <v>50</v>
      </c>
      <c r="I135" s="353">
        <v>32</v>
      </c>
      <c r="J135" s="353">
        <v>3</v>
      </c>
      <c r="K135" s="353">
        <v>0</v>
      </c>
      <c r="L135" s="353">
        <v>0</v>
      </c>
      <c r="M135" s="353">
        <v>0</v>
      </c>
    </row>
    <row r="136" spans="1:13">
      <c r="A136" t="s">
        <v>966</v>
      </c>
      <c r="B136" t="s">
        <v>412</v>
      </c>
      <c r="C136" s="353">
        <v>157</v>
      </c>
      <c r="D136" s="353">
        <v>0</v>
      </c>
      <c r="E136" s="353">
        <v>3</v>
      </c>
      <c r="F136" s="353">
        <v>18</v>
      </c>
      <c r="G136" s="353">
        <v>43</v>
      </c>
      <c r="H136" s="353">
        <v>56</v>
      </c>
      <c r="I136" s="353">
        <v>36</v>
      </c>
      <c r="J136" s="353">
        <v>1</v>
      </c>
      <c r="K136" s="353">
        <v>0</v>
      </c>
      <c r="L136" s="353">
        <v>0</v>
      </c>
      <c r="M136" s="353">
        <v>0</v>
      </c>
    </row>
    <row r="137" spans="1:13">
      <c r="A137" t="s">
        <v>967</v>
      </c>
      <c r="B137" t="s">
        <v>412</v>
      </c>
      <c r="C137" s="353">
        <v>79</v>
      </c>
      <c r="D137" s="353">
        <v>0</v>
      </c>
      <c r="E137" s="353">
        <v>0</v>
      </c>
      <c r="F137" s="353">
        <v>10</v>
      </c>
      <c r="G137" s="353">
        <v>20</v>
      </c>
      <c r="H137" s="353">
        <v>27</v>
      </c>
      <c r="I137" s="353">
        <v>20</v>
      </c>
      <c r="J137" s="353">
        <v>2</v>
      </c>
      <c r="K137" s="353">
        <v>0</v>
      </c>
      <c r="L137" s="353">
        <v>0</v>
      </c>
      <c r="M137" s="353">
        <v>0</v>
      </c>
    </row>
    <row r="138" spans="1:13">
      <c r="A138" t="s">
        <v>968</v>
      </c>
      <c r="B138" t="s">
        <v>412</v>
      </c>
      <c r="C138" s="353">
        <v>272</v>
      </c>
      <c r="D138" s="353">
        <v>0</v>
      </c>
      <c r="E138" s="353">
        <v>5</v>
      </c>
      <c r="F138" s="353">
        <v>32</v>
      </c>
      <c r="G138" s="353">
        <v>78</v>
      </c>
      <c r="H138" s="353">
        <v>95</v>
      </c>
      <c r="I138" s="353">
        <v>56</v>
      </c>
      <c r="J138" s="353">
        <v>6</v>
      </c>
      <c r="K138" s="353">
        <v>0</v>
      </c>
      <c r="L138" s="353">
        <v>0</v>
      </c>
      <c r="M138" s="353">
        <v>0</v>
      </c>
    </row>
    <row r="139" spans="1:13">
      <c r="A139" t="s">
        <v>969</v>
      </c>
      <c r="B139" t="s">
        <v>412</v>
      </c>
      <c r="C139" s="353">
        <v>198</v>
      </c>
      <c r="D139" s="353">
        <v>0</v>
      </c>
      <c r="E139" s="353">
        <v>3</v>
      </c>
      <c r="F139" s="353">
        <v>25</v>
      </c>
      <c r="G139" s="353">
        <v>70</v>
      </c>
      <c r="H139" s="353">
        <v>54</v>
      </c>
      <c r="I139" s="353">
        <v>41</v>
      </c>
      <c r="J139" s="353">
        <v>5</v>
      </c>
      <c r="K139" s="353">
        <v>0</v>
      </c>
      <c r="L139" s="353">
        <v>0</v>
      </c>
      <c r="M139" s="353">
        <v>0</v>
      </c>
    </row>
    <row r="140" spans="1:13">
      <c r="A140" t="s">
        <v>970</v>
      </c>
      <c r="B140" t="s">
        <v>412</v>
      </c>
      <c r="C140" s="353">
        <v>133</v>
      </c>
      <c r="D140" s="353">
        <v>0</v>
      </c>
      <c r="E140" s="353">
        <v>2</v>
      </c>
      <c r="F140" s="353">
        <v>20</v>
      </c>
      <c r="G140" s="353">
        <v>41</v>
      </c>
      <c r="H140" s="353">
        <v>46</v>
      </c>
      <c r="I140" s="353">
        <v>22</v>
      </c>
      <c r="J140" s="353">
        <v>2</v>
      </c>
      <c r="K140" s="353">
        <v>0</v>
      </c>
      <c r="L140" s="353">
        <v>0</v>
      </c>
      <c r="M140" s="353">
        <v>0</v>
      </c>
    </row>
    <row r="141" spans="1:13">
      <c r="A141" t="s">
        <v>971</v>
      </c>
      <c r="B141" t="s">
        <v>412</v>
      </c>
      <c r="C141" s="353">
        <v>164</v>
      </c>
      <c r="D141" s="353">
        <v>0</v>
      </c>
      <c r="E141" s="353">
        <v>3</v>
      </c>
      <c r="F141" s="353">
        <v>32</v>
      </c>
      <c r="G141" s="353">
        <v>49</v>
      </c>
      <c r="H141" s="353">
        <v>46</v>
      </c>
      <c r="I141" s="353">
        <v>31</v>
      </c>
      <c r="J141" s="353">
        <v>3</v>
      </c>
      <c r="K141" s="353">
        <v>0</v>
      </c>
      <c r="L141" s="353">
        <v>0</v>
      </c>
      <c r="M141" s="353">
        <v>0</v>
      </c>
    </row>
    <row r="142" spans="1:13">
      <c r="A142" t="s">
        <v>972</v>
      </c>
      <c r="B142" t="s">
        <v>412</v>
      </c>
      <c r="C142" s="353">
        <v>115</v>
      </c>
      <c r="D142" s="353">
        <v>0</v>
      </c>
      <c r="E142" s="353">
        <v>1</v>
      </c>
      <c r="F142" s="353">
        <v>18</v>
      </c>
      <c r="G142" s="353">
        <v>31</v>
      </c>
      <c r="H142" s="353">
        <v>42</v>
      </c>
      <c r="I142" s="353">
        <v>23</v>
      </c>
      <c r="J142" s="353">
        <v>0</v>
      </c>
      <c r="K142" s="353">
        <v>0</v>
      </c>
      <c r="L142" s="353">
        <v>0</v>
      </c>
      <c r="M142" s="353">
        <v>0</v>
      </c>
    </row>
    <row r="143" spans="1:13">
      <c r="A143" t="s">
        <v>973</v>
      </c>
      <c r="B143" t="s">
        <v>412</v>
      </c>
      <c r="C143" s="353">
        <v>185</v>
      </c>
      <c r="D143" s="353">
        <v>0</v>
      </c>
      <c r="E143" s="353">
        <v>1</v>
      </c>
      <c r="F143" s="353">
        <v>14</v>
      </c>
      <c r="G143" s="353">
        <v>53</v>
      </c>
      <c r="H143" s="353">
        <v>79</v>
      </c>
      <c r="I143" s="353">
        <v>35</v>
      </c>
      <c r="J143" s="353">
        <v>3</v>
      </c>
      <c r="K143" s="353">
        <v>0</v>
      </c>
      <c r="L143" s="353">
        <v>0</v>
      </c>
      <c r="M143" s="353">
        <v>0</v>
      </c>
    </row>
    <row r="144" spans="1:13">
      <c r="A144" t="s">
        <v>974</v>
      </c>
      <c r="B144" t="s">
        <v>412</v>
      </c>
      <c r="C144" s="353">
        <v>286</v>
      </c>
      <c r="D144" s="353">
        <v>0</v>
      </c>
      <c r="E144" s="353">
        <v>2</v>
      </c>
      <c r="F144" s="353">
        <v>42</v>
      </c>
      <c r="G144" s="353">
        <v>89</v>
      </c>
      <c r="H144" s="353">
        <v>92</v>
      </c>
      <c r="I144" s="353">
        <v>52</v>
      </c>
      <c r="J144" s="353">
        <v>9</v>
      </c>
      <c r="K144" s="353">
        <v>0</v>
      </c>
      <c r="L144" s="353">
        <v>0</v>
      </c>
      <c r="M144" s="353">
        <v>0</v>
      </c>
    </row>
    <row r="145" spans="1:13">
      <c r="A145" t="s">
        <v>975</v>
      </c>
      <c r="B145" t="s">
        <v>412</v>
      </c>
      <c r="C145" s="353">
        <v>100</v>
      </c>
      <c r="D145" s="353">
        <v>0</v>
      </c>
      <c r="E145" s="353">
        <v>1</v>
      </c>
      <c r="F145" s="353">
        <v>8</v>
      </c>
      <c r="G145" s="353">
        <v>17</v>
      </c>
      <c r="H145" s="353">
        <v>47</v>
      </c>
      <c r="I145" s="353">
        <v>26</v>
      </c>
      <c r="J145" s="353">
        <v>1</v>
      </c>
      <c r="K145" s="353">
        <v>0</v>
      </c>
      <c r="L145" s="353">
        <v>0</v>
      </c>
      <c r="M145" s="353">
        <v>0</v>
      </c>
    </row>
    <row r="146" spans="1:13">
      <c r="A146" t="s">
        <v>977</v>
      </c>
      <c r="B146" t="s">
        <v>412</v>
      </c>
      <c r="C146" s="353">
        <v>63</v>
      </c>
      <c r="D146" s="353">
        <v>0</v>
      </c>
      <c r="E146" s="353">
        <v>1</v>
      </c>
      <c r="F146" s="353">
        <v>7</v>
      </c>
      <c r="G146" s="353">
        <v>19</v>
      </c>
      <c r="H146" s="353">
        <v>22</v>
      </c>
      <c r="I146" s="353">
        <v>12</v>
      </c>
      <c r="J146" s="353">
        <v>2</v>
      </c>
      <c r="K146" s="353">
        <v>0</v>
      </c>
      <c r="L146" s="353">
        <v>0</v>
      </c>
      <c r="M146" s="353">
        <v>0</v>
      </c>
    </row>
    <row r="147" spans="1:13">
      <c r="A147" t="s">
        <v>978</v>
      </c>
      <c r="B147" t="s">
        <v>412</v>
      </c>
      <c r="C147" s="353">
        <v>94</v>
      </c>
      <c r="D147" s="353">
        <v>0</v>
      </c>
      <c r="E147" s="353">
        <v>0</v>
      </c>
      <c r="F147" s="353">
        <v>12</v>
      </c>
      <c r="G147" s="353">
        <v>33</v>
      </c>
      <c r="H147" s="353">
        <v>28</v>
      </c>
      <c r="I147" s="353">
        <v>17</v>
      </c>
      <c r="J147" s="353">
        <v>4</v>
      </c>
      <c r="K147" s="353">
        <v>0</v>
      </c>
      <c r="L147" s="353">
        <v>0</v>
      </c>
      <c r="M147" s="353">
        <v>0</v>
      </c>
    </row>
    <row r="148" spans="1:13">
      <c r="A148" t="s">
        <v>979</v>
      </c>
      <c r="B148" t="s">
        <v>412</v>
      </c>
      <c r="C148" s="353">
        <v>150</v>
      </c>
      <c r="D148" s="353">
        <v>0</v>
      </c>
      <c r="E148" s="353">
        <v>2</v>
      </c>
      <c r="F148" s="353">
        <v>25</v>
      </c>
      <c r="G148" s="353">
        <v>40</v>
      </c>
      <c r="H148" s="353">
        <v>45</v>
      </c>
      <c r="I148" s="353">
        <v>33</v>
      </c>
      <c r="J148" s="353">
        <v>5</v>
      </c>
      <c r="K148" s="353">
        <v>0</v>
      </c>
      <c r="L148" s="353">
        <v>0</v>
      </c>
      <c r="M148" s="353">
        <v>0</v>
      </c>
    </row>
    <row r="149" spans="1:13">
      <c r="A149" t="s">
        <v>980</v>
      </c>
      <c r="B149" t="s">
        <v>412</v>
      </c>
      <c r="C149" s="353">
        <v>42</v>
      </c>
      <c r="D149" s="353">
        <v>0</v>
      </c>
      <c r="E149" s="353">
        <v>0</v>
      </c>
      <c r="F149" s="353">
        <v>9</v>
      </c>
      <c r="G149" s="353">
        <v>14</v>
      </c>
      <c r="H149" s="353">
        <v>12</v>
      </c>
      <c r="I149" s="353">
        <v>7</v>
      </c>
      <c r="J149" s="353">
        <v>0</v>
      </c>
      <c r="K149" s="353">
        <v>0</v>
      </c>
      <c r="L149" s="353">
        <v>0</v>
      </c>
      <c r="M149" s="353">
        <v>0</v>
      </c>
    </row>
    <row r="150" spans="1:13">
      <c r="A150" t="s">
        <v>981</v>
      </c>
      <c r="B150" t="s">
        <v>412</v>
      </c>
      <c r="C150" s="353">
        <v>80</v>
      </c>
      <c r="D150" s="353">
        <v>0</v>
      </c>
      <c r="E150" s="353">
        <v>0</v>
      </c>
      <c r="F150" s="353">
        <v>8</v>
      </c>
      <c r="G150" s="353">
        <v>22</v>
      </c>
      <c r="H150" s="353">
        <v>32</v>
      </c>
      <c r="I150" s="353">
        <v>17</v>
      </c>
      <c r="J150" s="353">
        <v>1</v>
      </c>
      <c r="K150" s="353">
        <v>0</v>
      </c>
      <c r="L150" s="353">
        <v>0</v>
      </c>
      <c r="M150" s="353">
        <v>0</v>
      </c>
    </row>
    <row r="151" spans="1:13">
      <c r="A151" t="s">
        <v>982</v>
      </c>
      <c r="B151" t="s">
        <v>412</v>
      </c>
      <c r="C151" s="353">
        <v>26</v>
      </c>
      <c r="D151" s="353">
        <v>0</v>
      </c>
      <c r="E151" s="353">
        <v>0</v>
      </c>
      <c r="F151" s="353">
        <v>2</v>
      </c>
      <c r="G151" s="353">
        <v>12</v>
      </c>
      <c r="H151" s="353">
        <v>7</v>
      </c>
      <c r="I151" s="353">
        <v>3</v>
      </c>
      <c r="J151" s="353">
        <v>2</v>
      </c>
      <c r="K151" s="353">
        <v>0</v>
      </c>
      <c r="L151" s="353">
        <v>0</v>
      </c>
      <c r="M151" s="353">
        <v>0</v>
      </c>
    </row>
    <row r="152" spans="1:13">
      <c r="A152" t="s">
        <v>983</v>
      </c>
      <c r="B152" t="s">
        <v>412</v>
      </c>
      <c r="C152" s="353">
        <v>171</v>
      </c>
      <c r="D152" s="353">
        <v>0</v>
      </c>
      <c r="E152" s="353">
        <v>2</v>
      </c>
      <c r="F152" s="353">
        <v>21</v>
      </c>
      <c r="G152" s="353">
        <v>61</v>
      </c>
      <c r="H152" s="353">
        <v>45</v>
      </c>
      <c r="I152" s="353">
        <v>40</v>
      </c>
      <c r="J152" s="353">
        <v>2</v>
      </c>
      <c r="K152" s="353">
        <v>0</v>
      </c>
      <c r="L152" s="353">
        <v>0</v>
      </c>
      <c r="M152" s="353">
        <v>0</v>
      </c>
    </row>
    <row r="153" spans="1:13">
      <c r="A153" t="s">
        <v>984</v>
      </c>
      <c r="B153" t="s">
        <v>412</v>
      </c>
      <c r="C153" s="353">
        <v>38</v>
      </c>
      <c r="D153" s="353">
        <v>0</v>
      </c>
      <c r="E153" s="353">
        <v>1</v>
      </c>
      <c r="F153" s="353">
        <v>5</v>
      </c>
      <c r="G153" s="353">
        <v>13</v>
      </c>
      <c r="H153" s="353">
        <v>14</v>
      </c>
      <c r="I153" s="353">
        <v>4</v>
      </c>
      <c r="J153" s="353">
        <v>1</v>
      </c>
      <c r="K153" s="353">
        <v>0</v>
      </c>
      <c r="L153" s="353">
        <v>0</v>
      </c>
      <c r="M153" s="353">
        <v>0</v>
      </c>
    </row>
    <row r="154" spans="1:13">
      <c r="A154" t="s">
        <v>985</v>
      </c>
      <c r="B154" t="s">
        <v>412</v>
      </c>
      <c r="C154" s="353">
        <v>58</v>
      </c>
      <c r="D154" s="353">
        <v>0</v>
      </c>
      <c r="E154" s="353">
        <v>0</v>
      </c>
      <c r="F154" s="353">
        <v>10</v>
      </c>
      <c r="G154" s="353">
        <v>18</v>
      </c>
      <c r="H154" s="353">
        <v>24</v>
      </c>
      <c r="I154" s="353">
        <v>5</v>
      </c>
      <c r="J154" s="353">
        <v>1</v>
      </c>
      <c r="K154" s="353">
        <v>0</v>
      </c>
      <c r="L154" s="353">
        <v>0</v>
      </c>
      <c r="M154" s="353">
        <v>0</v>
      </c>
    </row>
    <row r="155" spans="1:13">
      <c r="A155" s="448" t="s">
        <v>986</v>
      </c>
      <c r="B155" s="448" t="s">
        <v>412</v>
      </c>
      <c r="C155" s="283">
        <v>68</v>
      </c>
      <c r="D155" s="283">
        <v>0</v>
      </c>
      <c r="E155" s="283">
        <v>0</v>
      </c>
      <c r="F155" s="283">
        <v>7</v>
      </c>
      <c r="G155" s="283">
        <v>24</v>
      </c>
      <c r="H155" s="283">
        <v>20</v>
      </c>
      <c r="I155" s="283">
        <v>17</v>
      </c>
      <c r="J155" s="283">
        <v>0</v>
      </c>
      <c r="K155" s="283">
        <v>0</v>
      </c>
      <c r="L155" s="283">
        <v>0</v>
      </c>
      <c r="M155" s="283">
        <v>0</v>
      </c>
    </row>
    <row r="156" spans="1:13">
      <c r="A156" s="526" t="s">
        <v>987</v>
      </c>
      <c r="B156" s="526" t="s">
        <v>412</v>
      </c>
      <c r="C156" s="284">
        <v>48</v>
      </c>
      <c r="D156" s="284">
        <v>0</v>
      </c>
      <c r="E156" s="284">
        <v>0</v>
      </c>
      <c r="F156" s="284">
        <v>5</v>
      </c>
      <c r="G156" s="284">
        <v>23</v>
      </c>
      <c r="H156" s="284">
        <v>14</v>
      </c>
      <c r="I156" s="284">
        <v>5</v>
      </c>
      <c r="J156" s="284">
        <v>1</v>
      </c>
      <c r="K156" s="284">
        <v>0</v>
      </c>
      <c r="L156" s="284">
        <v>0</v>
      </c>
      <c r="M156" s="284">
        <v>0</v>
      </c>
    </row>
  </sheetData>
  <phoneticPr fontId="3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154</v>
      </c>
      <c r="C2" s="219" t="s">
        <v>809</v>
      </c>
      <c r="N2" s="418" t="s">
        <v>158</v>
      </c>
      <c r="O2" s="237" t="s">
        <v>122</v>
      </c>
      <c r="P2" s="237" t="s">
        <v>123</v>
      </c>
      <c r="Q2" s="237" t="s">
        <v>62</v>
      </c>
    </row>
    <row r="3" spans="1:17">
      <c r="A3" s="225" t="s">
        <v>88</v>
      </c>
      <c r="B3" s="631" t="s">
        <v>89</v>
      </c>
      <c r="C3" s="785" t="s">
        <v>116</v>
      </c>
      <c r="D3" s="785"/>
      <c r="E3" s="630" t="s">
        <v>90</v>
      </c>
      <c r="F3" s="628" t="s">
        <v>91</v>
      </c>
      <c r="G3" s="628" t="s">
        <v>92</v>
      </c>
      <c r="H3" s="630" t="s">
        <v>93</v>
      </c>
      <c r="I3" s="631" t="s">
        <v>94</v>
      </c>
      <c r="J3" s="786" t="s">
        <v>95</v>
      </c>
      <c r="K3" s="786"/>
      <c r="L3" s="629" t="s">
        <v>96</v>
      </c>
      <c r="N3" s="418" t="s">
        <v>159</v>
      </c>
      <c r="O3" s="243">
        <f>h27_29自立率1!D7</f>
        <v>58124</v>
      </c>
      <c r="P3" s="243">
        <f>h27_29自立率1!E7</f>
        <v>63523</v>
      </c>
      <c r="Q3" s="244">
        <f>SUM(O3:P3)</f>
        <v>121647</v>
      </c>
    </row>
    <row r="4" spans="1:17">
      <c r="A4" s="229"/>
      <c r="B4" s="229"/>
      <c r="C4" s="532" t="s">
        <v>1065</v>
      </c>
      <c r="D4" s="533" t="s">
        <v>1064</v>
      </c>
      <c r="E4" s="232" t="s">
        <v>410</v>
      </c>
      <c r="F4" s="233"/>
      <c r="G4" s="233"/>
      <c r="H4" s="234"/>
      <c r="I4" s="229"/>
      <c r="J4" s="235" t="s">
        <v>97</v>
      </c>
      <c r="K4" s="235" t="s">
        <v>98</v>
      </c>
      <c r="L4" s="588"/>
      <c r="N4" s="418" t="s">
        <v>160</v>
      </c>
      <c r="O4" s="243">
        <f>h27_29自立率1!D8</f>
        <v>45236</v>
      </c>
      <c r="P4" s="243">
        <f>h27_29自立率1!E8</f>
        <v>53360</v>
      </c>
      <c r="Q4" s="244">
        <f>SUM(O4:P4)</f>
        <v>98596</v>
      </c>
    </row>
    <row r="5" spans="1:17">
      <c r="A5" s="225" t="s">
        <v>99</v>
      </c>
      <c r="B5" s="225" t="s">
        <v>85</v>
      </c>
      <c r="C5" s="272">
        <f>h26_h28死亡数!BB4</f>
        <v>30</v>
      </c>
      <c r="D5" s="239">
        <f>SUM(C5:C5)/3</f>
        <v>10</v>
      </c>
      <c r="E5" s="240">
        <f>h27国調人口!C4</f>
        <v>5705</v>
      </c>
      <c r="F5" s="227">
        <f>D5/E5</f>
        <v>1.7528483786152498E-3</v>
      </c>
      <c r="G5" s="241">
        <f>C53</f>
        <v>1.6381805274941299E-3</v>
      </c>
      <c r="H5" s="226">
        <v>100000</v>
      </c>
      <c r="I5" s="226">
        <f>H5-H6</f>
        <v>163.81805274941144</v>
      </c>
      <c r="J5" s="242">
        <f>H6+I5/2</f>
        <v>99918.090973625294</v>
      </c>
      <c r="K5" s="242">
        <f t="shared" ref="K5:K22" si="0">J5+K6</f>
        <v>8114692.3589300392</v>
      </c>
      <c r="L5" s="587">
        <f>K5/H5</f>
        <v>81.146923589300386</v>
      </c>
      <c r="N5" s="418" t="s">
        <v>1022</v>
      </c>
      <c r="O5" s="243">
        <f>h27_29自立率1!D9</f>
        <v>33601</v>
      </c>
      <c r="P5" s="243">
        <f>h27_29自立率1!E9</f>
        <v>44132</v>
      </c>
      <c r="Q5" s="244">
        <f>SUM(O5:P5)</f>
        <v>77733</v>
      </c>
    </row>
    <row r="6" spans="1:17">
      <c r="A6" s="245"/>
      <c r="B6" s="245" t="s">
        <v>86</v>
      </c>
      <c r="C6" s="273">
        <f>h26_h28死亡数!BB5</f>
        <v>13</v>
      </c>
      <c r="D6" s="247">
        <f t="shared" ref="D6:D24" si="1">SUM(C6:C6)/3</f>
        <v>4.333333333333333</v>
      </c>
      <c r="E6" s="248">
        <f>h27国調人口!C5</f>
        <v>23807</v>
      </c>
      <c r="F6" s="249">
        <f>D6/E6</f>
        <v>1.8201929404516878E-4</v>
      </c>
      <c r="G6" s="249">
        <f>F6*4/(1+2*F6)</f>
        <v>7.2781222444609289E-4</v>
      </c>
      <c r="H6" s="250">
        <f>(1-G5)*H5</f>
        <v>99836.181947250589</v>
      </c>
      <c r="I6" s="250">
        <f t="shared" ref="I6:I24" si="2">H6-H7</f>
        <v>72.661993663234171</v>
      </c>
      <c r="J6" s="251">
        <f>(H7+I6/2)*4</f>
        <v>399199.40380167589</v>
      </c>
      <c r="K6" s="251">
        <f t="shared" si="0"/>
        <v>8014774.2679564143</v>
      </c>
      <c r="L6" s="589">
        <f t="shared" ref="L6:L24" si="3">K6/H6</f>
        <v>80.279254591197187</v>
      </c>
      <c r="N6" s="418" t="s">
        <v>1023</v>
      </c>
      <c r="O6" s="243">
        <f>h27_29自立率1!D10</f>
        <v>41521</v>
      </c>
      <c r="P6" s="243">
        <f>h27_29自立率1!E10</f>
        <v>77674</v>
      </c>
      <c r="Q6" s="244">
        <f>SUM(O6:P6)</f>
        <v>119195</v>
      </c>
    </row>
    <row r="7" spans="1:17">
      <c r="A7" s="245"/>
      <c r="B7" s="245" t="s">
        <v>84</v>
      </c>
      <c r="C7" s="273">
        <f>h26_h28死亡数!BB6</f>
        <v>14</v>
      </c>
      <c r="D7" s="247">
        <f t="shared" si="1"/>
        <v>4.666666666666667</v>
      </c>
      <c r="E7" s="248">
        <f>h27国調人口!C6</f>
        <v>32002</v>
      </c>
      <c r="F7" s="249">
        <f t="shared" ref="F7:F46" si="4">D7/E7</f>
        <v>1.4582421931962587E-4</v>
      </c>
      <c r="G7" s="249">
        <f t="shared" ref="G7:G46" si="5">F7*5/(1+2.5*F7)</f>
        <v>7.2885538467945977E-4</v>
      </c>
      <c r="H7" s="250">
        <f t="shared" ref="H7:H24" si="6">(1-G6)*H6</f>
        <v>99763.519953587354</v>
      </c>
      <c r="I7" s="250">
        <f t="shared" si="2"/>
        <v>72.713178712758236</v>
      </c>
      <c r="J7" s="251">
        <f>(H8+I7/2)*5</f>
        <v>498635.81682115491</v>
      </c>
      <c r="K7" s="251">
        <f t="shared" si="0"/>
        <v>7615574.8641547384</v>
      </c>
      <c r="L7" s="589">
        <f t="shared" si="3"/>
        <v>76.336268685163745</v>
      </c>
      <c r="N7" s="418" t="s">
        <v>62</v>
      </c>
      <c r="O7" s="237">
        <f>SUM(O3:O6)</f>
        <v>178482</v>
      </c>
      <c r="P7" s="237">
        <f t="shared" ref="P7:Q7" si="7">SUM(P3:P6)</f>
        <v>238689</v>
      </c>
      <c r="Q7" s="237">
        <f t="shared" si="7"/>
        <v>417171</v>
      </c>
    </row>
    <row r="8" spans="1:17">
      <c r="A8" s="245"/>
      <c r="B8" s="245" t="s">
        <v>65</v>
      </c>
      <c r="C8" s="273">
        <f>h26_h28死亡数!BB7</f>
        <v>11</v>
      </c>
      <c r="D8" s="247">
        <f t="shared" si="1"/>
        <v>3.6666666666666665</v>
      </c>
      <c r="E8" s="248">
        <f>h27国調人口!C7</f>
        <v>33488</v>
      </c>
      <c r="F8" s="249">
        <f t="shared" si="4"/>
        <v>1.0949195731804427E-4</v>
      </c>
      <c r="G8" s="249">
        <f t="shared" si="5"/>
        <v>5.4730997149012603E-4</v>
      </c>
      <c r="H8" s="250">
        <f t="shared" si="6"/>
        <v>99690.806774874596</v>
      </c>
      <c r="I8" s="250">
        <f t="shared" si="2"/>
        <v>54.561772613786161</v>
      </c>
      <c r="J8" s="251">
        <f t="shared" ref="J8:J23" si="8">(H9+I8/2)*5</f>
        <v>498317.62944283849</v>
      </c>
      <c r="K8" s="251">
        <f t="shared" si="0"/>
        <v>7116939.0473335832</v>
      </c>
      <c r="L8" s="589">
        <f t="shared" si="3"/>
        <v>71.390123899842777</v>
      </c>
      <c r="N8" s="479" t="s">
        <v>161</v>
      </c>
      <c r="O8" s="479"/>
      <c r="P8" s="479"/>
      <c r="Q8" s="479"/>
    </row>
    <row r="9" spans="1:17">
      <c r="A9" s="245"/>
      <c r="B9" s="245" t="s">
        <v>66</v>
      </c>
      <c r="C9" s="273">
        <f>h26_h28死亡数!BB8</f>
        <v>17</v>
      </c>
      <c r="D9" s="247">
        <f t="shared" si="1"/>
        <v>5.666666666666667</v>
      </c>
      <c r="E9" s="248">
        <f>h27国調人口!C8</f>
        <v>37298</v>
      </c>
      <c r="F9" s="249">
        <f t="shared" si="4"/>
        <v>1.5192950470981466E-4</v>
      </c>
      <c r="G9" s="249">
        <f t="shared" si="5"/>
        <v>7.5935910091882454E-4</v>
      </c>
      <c r="H9" s="250">
        <f t="shared" si="6"/>
        <v>99636.24500226081</v>
      </c>
      <c r="I9" s="250">
        <f t="shared" si="2"/>
        <v>75.65968942384643</v>
      </c>
      <c r="J9" s="251">
        <f t="shared" si="8"/>
        <v>497992.07578774437</v>
      </c>
      <c r="K9" s="251">
        <f t="shared" si="0"/>
        <v>6618621.4178907443</v>
      </c>
      <c r="L9" s="589">
        <f t="shared" si="3"/>
        <v>66.427848798803723</v>
      </c>
      <c r="N9" s="418" t="s">
        <v>158</v>
      </c>
      <c r="O9" s="237" t="s">
        <v>122</v>
      </c>
      <c r="P9" s="237" t="s">
        <v>123</v>
      </c>
      <c r="Q9" s="237" t="s">
        <v>62</v>
      </c>
    </row>
    <row r="10" spans="1:17">
      <c r="A10" s="245"/>
      <c r="B10" s="245" t="s">
        <v>67</v>
      </c>
      <c r="C10" s="273">
        <f>h26_h28死亡数!BB9</f>
        <v>57</v>
      </c>
      <c r="D10" s="247">
        <f t="shared" si="1"/>
        <v>19</v>
      </c>
      <c r="E10" s="248">
        <f>h27国調人口!C9</f>
        <v>38003</v>
      </c>
      <c r="F10" s="249">
        <f t="shared" si="4"/>
        <v>4.9996052943188693E-4</v>
      </c>
      <c r="G10" s="249">
        <f t="shared" si="5"/>
        <v>2.4966820409718662E-3</v>
      </c>
      <c r="H10" s="250">
        <f t="shared" si="6"/>
        <v>99560.585312836964</v>
      </c>
      <c r="I10" s="250">
        <f t="shared" si="2"/>
        <v>248.57112533920736</v>
      </c>
      <c r="J10" s="251">
        <f t="shared" si="8"/>
        <v>497181.49875083676</v>
      </c>
      <c r="K10" s="251">
        <f t="shared" si="0"/>
        <v>6120629.3421029998</v>
      </c>
      <c r="L10" s="589">
        <f t="shared" si="3"/>
        <v>61.476429883079739</v>
      </c>
      <c r="N10" s="418" t="s">
        <v>159</v>
      </c>
      <c r="O10" s="243">
        <f>h27_29自立率1!D21</f>
        <v>1408</v>
      </c>
      <c r="P10" s="243">
        <f>h27_29自立率1!E21</f>
        <v>800</v>
      </c>
      <c r="Q10" s="244">
        <f>SUM(O10:P10)</f>
        <v>2208</v>
      </c>
    </row>
    <row r="11" spans="1:17">
      <c r="A11" s="245"/>
      <c r="B11" s="245" t="s">
        <v>68</v>
      </c>
      <c r="C11" s="273">
        <f>h26_h28死亡数!BB10</f>
        <v>56</v>
      </c>
      <c r="D11" s="247">
        <f t="shared" si="1"/>
        <v>18.666666666666668</v>
      </c>
      <c r="E11" s="248">
        <f>h27国調人口!C10</f>
        <v>37805</v>
      </c>
      <c r="F11" s="249">
        <f t="shared" si="4"/>
        <v>4.9376184808005996E-4</v>
      </c>
      <c r="G11" s="249">
        <f t="shared" si="5"/>
        <v>2.465765488089472E-3</v>
      </c>
      <c r="H11" s="250">
        <f t="shared" si="6"/>
        <v>99312.014187497756</v>
      </c>
      <c r="I11" s="250">
        <f t="shared" si="2"/>
        <v>244.88013713619148</v>
      </c>
      <c r="J11" s="251">
        <f t="shared" si="8"/>
        <v>495947.8705946483</v>
      </c>
      <c r="K11" s="251">
        <f t="shared" si="0"/>
        <v>5623447.8433521632</v>
      </c>
      <c r="L11" s="589">
        <f t="shared" si="3"/>
        <v>56.624043821478459</v>
      </c>
      <c r="N11" s="418" t="s">
        <v>160</v>
      </c>
      <c r="O11" s="243">
        <f>h27_29自立率1!D22</f>
        <v>1999</v>
      </c>
      <c r="P11" s="243">
        <f>h27_29自立率1!E22</f>
        <v>1396</v>
      </c>
      <c r="Q11" s="244">
        <f>SUM(O11:P11)</f>
        <v>3395</v>
      </c>
    </row>
    <row r="12" spans="1:17">
      <c r="A12" s="245"/>
      <c r="B12" s="245" t="s">
        <v>69</v>
      </c>
      <c r="C12" s="273">
        <f>h26_h28死亡数!BB11</f>
        <v>95</v>
      </c>
      <c r="D12" s="247">
        <f t="shared" si="1"/>
        <v>31.666666666666668</v>
      </c>
      <c r="E12" s="248">
        <f>h27国調人口!C11</f>
        <v>41885</v>
      </c>
      <c r="F12" s="249">
        <f t="shared" si="4"/>
        <v>7.5603835899884606E-4</v>
      </c>
      <c r="G12" s="249">
        <f t="shared" si="5"/>
        <v>3.7730603491073727E-3</v>
      </c>
      <c r="H12" s="250">
        <f t="shared" si="6"/>
        <v>99067.134050361565</v>
      </c>
      <c r="I12" s="250">
        <f t="shared" si="2"/>
        <v>373.78627538512228</v>
      </c>
      <c r="J12" s="251">
        <f t="shared" si="8"/>
        <v>494401.204563345</v>
      </c>
      <c r="K12" s="251">
        <f t="shared" si="0"/>
        <v>5127499.9727575146</v>
      </c>
      <c r="L12" s="589">
        <f t="shared" si="3"/>
        <v>51.757830908390964</v>
      </c>
      <c r="N12" s="418" t="s">
        <v>1022</v>
      </c>
      <c r="O12" s="243">
        <f>h27_29自立率1!D23</f>
        <v>6810</v>
      </c>
      <c r="P12" s="243">
        <f>h27_29自立率1!E23</f>
        <v>2699</v>
      </c>
      <c r="Q12" s="244">
        <f>SUM(O12:P12)</f>
        <v>9509</v>
      </c>
    </row>
    <row r="13" spans="1:17">
      <c r="A13" s="245"/>
      <c r="B13" s="245" t="s">
        <v>70</v>
      </c>
      <c r="C13" s="273">
        <f>h26_h28死亡数!BB12</f>
        <v>112</v>
      </c>
      <c r="D13" s="247">
        <f t="shared" si="1"/>
        <v>37.333333333333336</v>
      </c>
      <c r="E13" s="248">
        <f>h27国調人口!C12</f>
        <v>47442</v>
      </c>
      <c r="F13" s="249">
        <f t="shared" si="4"/>
        <v>7.8692579008754558E-4</v>
      </c>
      <c r="G13" s="249">
        <f t="shared" si="5"/>
        <v>3.9269034963465774E-3</v>
      </c>
      <c r="H13" s="250">
        <f t="shared" si="6"/>
        <v>98693.347774976442</v>
      </c>
      <c r="I13" s="250">
        <f t="shared" si="2"/>
        <v>387.55925244370883</v>
      </c>
      <c r="J13" s="251">
        <f t="shared" si="8"/>
        <v>492497.84074377298</v>
      </c>
      <c r="K13" s="251">
        <f t="shared" si="0"/>
        <v>4633098.7681941697</v>
      </c>
      <c r="L13" s="589">
        <f t="shared" si="3"/>
        <v>46.944387566604419</v>
      </c>
      <c r="N13" s="418" t="s">
        <v>1023</v>
      </c>
      <c r="O13" s="243">
        <f>h27_29自立率1!D24</f>
        <v>19375</v>
      </c>
      <c r="P13" s="243">
        <f>h27_29自立率1!E24</f>
        <v>20479</v>
      </c>
      <c r="Q13" s="244">
        <f>SUM(O13:P13)</f>
        <v>39854</v>
      </c>
    </row>
    <row r="14" spans="1:17">
      <c r="A14" s="245"/>
      <c r="B14" s="245" t="s">
        <v>71</v>
      </c>
      <c r="C14" s="273">
        <f>h26_h28死亡数!BB13</f>
        <v>229</v>
      </c>
      <c r="D14" s="247">
        <f t="shared" si="1"/>
        <v>76.333333333333329</v>
      </c>
      <c r="E14" s="248">
        <f>h27国調人口!C13</f>
        <v>58803</v>
      </c>
      <c r="F14" s="249">
        <f t="shared" si="4"/>
        <v>1.2981197104456122E-3</v>
      </c>
      <c r="G14" s="249">
        <f t="shared" si="5"/>
        <v>6.4696027550902218E-3</v>
      </c>
      <c r="H14" s="250">
        <f t="shared" si="6"/>
        <v>98305.788522532734</v>
      </c>
      <c r="I14" s="250">
        <f t="shared" si="2"/>
        <v>635.99940026669356</v>
      </c>
      <c r="J14" s="251">
        <f t="shared" si="8"/>
        <v>489938.94411199697</v>
      </c>
      <c r="K14" s="251">
        <f t="shared" si="0"/>
        <v>4140600.9274503971</v>
      </c>
      <c r="L14" s="589">
        <f t="shared" si="3"/>
        <v>42.119604447314181</v>
      </c>
      <c r="N14" s="418" t="s">
        <v>62</v>
      </c>
      <c r="O14" s="237">
        <f>SUM(O10:O13)</f>
        <v>29592</v>
      </c>
      <c r="P14" s="237">
        <f t="shared" ref="P14:Q14" si="9">SUM(P10:P13)</f>
        <v>25374</v>
      </c>
      <c r="Q14" s="237">
        <f t="shared" si="9"/>
        <v>54966</v>
      </c>
    </row>
    <row r="15" spans="1:17">
      <c r="A15" s="245"/>
      <c r="B15" s="245" t="s">
        <v>72</v>
      </c>
      <c r="C15" s="273">
        <f>h26_h28死亡数!BB14</f>
        <v>287</v>
      </c>
      <c r="D15" s="247">
        <f t="shared" si="1"/>
        <v>95.666666666666671</v>
      </c>
      <c r="E15" s="248">
        <f>h27国調人口!C14</f>
        <v>52281</v>
      </c>
      <c r="F15" s="249">
        <f t="shared" si="4"/>
        <v>1.8298553330400465E-3</v>
      </c>
      <c r="G15" s="249">
        <f t="shared" si="5"/>
        <v>9.1076126313384392E-3</v>
      </c>
      <c r="H15" s="250">
        <f t="shared" si="6"/>
        <v>97669.78912226604</v>
      </c>
      <c r="I15" s="250">
        <f t="shared" si="2"/>
        <v>889.53860511010862</v>
      </c>
      <c r="J15" s="251">
        <f t="shared" si="8"/>
        <v>486125.09909855493</v>
      </c>
      <c r="K15" s="251">
        <f t="shared" si="0"/>
        <v>3650661.9833384003</v>
      </c>
      <c r="L15" s="589">
        <f t="shared" si="3"/>
        <v>37.37759665650951</v>
      </c>
      <c r="N15" s="479" t="s">
        <v>162</v>
      </c>
      <c r="O15" s="479"/>
      <c r="P15" s="479"/>
      <c r="Q15" s="479"/>
    </row>
    <row r="16" spans="1:17">
      <c r="A16" s="245"/>
      <c r="B16" s="245" t="s">
        <v>73</v>
      </c>
      <c r="C16" s="273">
        <f>h26_h28死亡数!BB15</f>
        <v>421</v>
      </c>
      <c r="D16" s="247">
        <f t="shared" si="1"/>
        <v>140.33333333333334</v>
      </c>
      <c r="E16" s="248">
        <f>h27国調人口!C15</f>
        <v>47256</v>
      </c>
      <c r="F16" s="249">
        <f t="shared" si="4"/>
        <v>2.969640539472942E-3</v>
      </c>
      <c r="G16" s="249">
        <f t="shared" si="5"/>
        <v>1.473878049719753E-2</v>
      </c>
      <c r="H16" s="250">
        <f t="shared" si="6"/>
        <v>96780.250517155931</v>
      </c>
      <c r="I16" s="250">
        <f t="shared" si="2"/>
        <v>1426.4228688361472</v>
      </c>
      <c r="J16" s="251">
        <f t="shared" si="8"/>
        <v>480335.1954136893</v>
      </c>
      <c r="K16" s="251">
        <f t="shared" si="0"/>
        <v>3164536.8842398454</v>
      </c>
      <c r="L16" s="589">
        <f t="shared" si="3"/>
        <v>32.698167935397912</v>
      </c>
      <c r="N16" s="418" t="s">
        <v>158</v>
      </c>
      <c r="O16" s="237" t="s">
        <v>122</v>
      </c>
      <c r="P16" s="237" t="s">
        <v>123</v>
      </c>
      <c r="Q16" s="237" t="s">
        <v>62</v>
      </c>
    </row>
    <row r="17" spans="1:17">
      <c r="A17" s="245"/>
      <c r="B17" s="245" t="s">
        <v>74</v>
      </c>
      <c r="C17" s="273">
        <f>h26_h28死亡数!BB16</f>
        <v>674</v>
      </c>
      <c r="D17" s="247">
        <f t="shared" si="1"/>
        <v>224.66666666666666</v>
      </c>
      <c r="E17" s="248">
        <f>h27国調人口!C16</f>
        <v>43709</v>
      </c>
      <c r="F17" s="249">
        <f t="shared" si="4"/>
        <v>5.1400550611239481E-3</v>
      </c>
      <c r="G17" s="249">
        <f t="shared" si="5"/>
        <v>2.5374213173508416E-2</v>
      </c>
      <c r="H17" s="250">
        <f t="shared" si="6"/>
        <v>95353.827648319784</v>
      </c>
      <c r="I17" s="250">
        <f t="shared" si="2"/>
        <v>2419.5283496584452</v>
      </c>
      <c r="J17" s="251">
        <f t="shared" si="8"/>
        <v>470720.31736745278</v>
      </c>
      <c r="K17" s="251">
        <f t="shared" si="0"/>
        <v>2684201.6888261563</v>
      </c>
      <c r="L17" s="589">
        <f t="shared" si="3"/>
        <v>28.149910234604558</v>
      </c>
      <c r="N17" s="418" t="s">
        <v>159</v>
      </c>
      <c r="O17" s="253">
        <f t="shared" ref="O17:Q20" si="10">O10/O3</f>
        <v>2.4224072672218017E-2</v>
      </c>
      <c r="P17" s="253">
        <f t="shared" si="10"/>
        <v>1.2593863639941439E-2</v>
      </c>
      <c r="Q17" s="253">
        <f t="shared" si="10"/>
        <v>1.8150879183210438E-2</v>
      </c>
    </row>
    <row r="18" spans="1:17">
      <c r="A18" s="245"/>
      <c r="B18" s="245" t="s">
        <v>75</v>
      </c>
      <c r="C18" s="273">
        <f>h26_h28死亡数!BB17</f>
        <v>1267</v>
      </c>
      <c r="D18" s="247">
        <f t="shared" si="1"/>
        <v>422.33333333333331</v>
      </c>
      <c r="E18" s="248">
        <f>h27国調人口!C17</f>
        <v>48734</v>
      </c>
      <c r="F18" s="249">
        <f t="shared" si="4"/>
        <v>8.6660921191228577E-3</v>
      </c>
      <c r="G18" s="249">
        <f t="shared" si="5"/>
        <v>4.2411603439791931E-2</v>
      </c>
      <c r="H18" s="250">
        <f t="shared" si="6"/>
        <v>92934.299298661339</v>
      </c>
      <c r="I18" s="250">
        <f t="shared" si="2"/>
        <v>3941.4926478097477</v>
      </c>
      <c r="J18" s="251">
        <f t="shared" si="8"/>
        <v>454817.76487378229</v>
      </c>
      <c r="K18" s="251">
        <f t="shared" si="0"/>
        <v>2213481.3714587037</v>
      </c>
      <c r="L18" s="589">
        <f t="shared" si="3"/>
        <v>23.817701194962229</v>
      </c>
      <c r="N18" s="418" t="s">
        <v>160</v>
      </c>
      <c r="O18" s="253">
        <f t="shared" si="10"/>
        <v>4.4190467769033515E-2</v>
      </c>
      <c r="P18" s="253">
        <f t="shared" si="10"/>
        <v>2.6161919040479761E-2</v>
      </c>
      <c r="Q18" s="253">
        <f t="shared" si="10"/>
        <v>3.443344557588543E-2</v>
      </c>
    </row>
    <row r="19" spans="1:17">
      <c r="A19" s="245"/>
      <c r="B19" s="245" t="s">
        <v>76</v>
      </c>
      <c r="C19" s="273">
        <f>h26_h28死亡数!BB18</f>
        <v>2240</v>
      </c>
      <c r="D19" s="247">
        <f t="shared" si="1"/>
        <v>746.66666666666663</v>
      </c>
      <c r="E19" s="248">
        <f>h27国調人口!C18</f>
        <v>58124</v>
      </c>
      <c r="F19" s="249">
        <f t="shared" si="4"/>
        <v>1.2846099144358039E-2</v>
      </c>
      <c r="G19" s="249">
        <f t="shared" si="5"/>
        <v>6.2231902740426295E-2</v>
      </c>
      <c r="H19" s="250">
        <f t="shared" si="6"/>
        <v>88992.806650851591</v>
      </c>
      <c r="I19" s="250">
        <f t="shared" si="2"/>
        <v>5538.1916880933568</v>
      </c>
      <c r="J19" s="251">
        <f t="shared" si="8"/>
        <v>431118.55403402459</v>
      </c>
      <c r="K19" s="251">
        <f t="shared" si="0"/>
        <v>1758663.6065849215</v>
      </c>
      <c r="L19" s="589">
        <f t="shared" si="3"/>
        <v>19.761862478219665</v>
      </c>
      <c r="N19" s="418" t="s">
        <v>1022</v>
      </c>
      <c r="O19" s="253">
        <f t="shared" si="10"/>
        <v>0.20267253950775274</v>
      </c>
      <c r="P19" s="253">
        <f t="shared" si="10"/>
        <v>6.1157436780567391E-2</v>
      </c>
      <c r="Q19" s="253">
        <f t="shared" si="10"/>
        <v>0.12232899798026578</v>
      </c>
    </row>
    <row r="20" spans="1:17">
      <c r="A20" s="245"/>
      <c r="B20" s="245" t="s">
        <v>77</v>
      </c>
      <c r="C20" s="273">
        <f>h26_h28死亡数!BB19</f>
        <v>2774</v>
      </c>
      <c r="D20" s="247">
        <f t="shared" si="1"/>
        <v>924.66666666666663</v>
      </c>
      <c r="E20" s="248">
        <f>h27国調人口!C19</f>
        <v>45236</v>
      </c>
      <c r="F20" s="249">
        <f t="shared" si="4"/>
        <v>2.0440946738585788E-2</v>
      </c>
      <c r="G20" s="249">
        <f t="shared" si="5"/>
        <v>9.7235756398841869E-2</v>
      </c>
      <c r="H20" s="250">
        <f t="shared" si="6"/>
        <v>83454.614962758234</v>
      </c>
      <c r="I20" s="250">
        <f t="shared" si="2"/>
        <v>8114.7726108779025</v>
      </c>
      <c r="J20" s="251">
        <f t="shared" si="8"/>
        <v>396986.1432865964</v>
      </c>
      <c r="K20" s="251">
        <f t="shared" si="0"/>
        <v>1327545.052550897</v>
      </c>
      <c r="L20" s="589">
        <f t="shared" si="3"/>
        <v>15.90738934142008</v>
      </c>
      <c r="N20" s="418" t="s">
        <v>1023</v>
      </c>
      <c r="O20" s="253">
        <f t="shared" si="10"/>
        <v>0.4666313431757424</v>
      </c>
      <c r="P20" s="253">
        <f t="shared" si="10"/>
        <v>0.26365321729278779</v>
      </c>
      <c r="Q20" s="253">
        <f t="shared" si="10"/>
        <v>0.33435966273753093</v>
      </c>
    </row>
    <row r="21" spans="1:17">
      <c r="A21" s="245"/>
      <c r="B21" s="245" t="s">
        <v>78</v>
      </c>
      <c r="C21" s="273">
        <f>h26_h28死亡数!BB20</f>
        <v>3409</v>
      </c>
      <c r="D21" s="247">
        <f t="shared" si="1"/>
        <v>1136.3333333333333</v>
      </c>
      <c r="E21" s="248">
        <f>h27国調人口!C20</f>
        <v>33601</v>
      </c>
      <c r="F21" s="249">
        <f t="shared" si="4"/>
        <v>3.3818437943315176E-2</v>
      </c>
      <c r="G21" s="249">
        <f t="shared" si="5"/>
        <v>0.15591056066516962</v>
      </c>
      <c r="H21" s="250">
        <f t="shared" si="6"/>
        <v>75339.842351880332</v>
      </c>
      <c r="I21" s="250">
        <f t="shared" si="2"/>
        <v>11746.277061507157</v>
      </c>
      <c r="J21" s="251">
        <f t="shared" si="8"/>
        <v>347333.51910563372</v>
      </c>
      <c r="K21" s="251">
        <f t="shared" si="0"/>
        <v>930558.90926430072</v>
      </c>
      <c r="L21" s="589">
        <f t="shared" si="3"/>
        <v>12.35148468877936</v>
      </c>
      <c r="N21" s="418" t="s">
        <v>62</v>
      </c>
      <c r="O21" s="253">
        <f>O14/O7</f>
        <v>0.16579823175446262</v>
      </c>
      <c r="P21" s="253">
        <f>P14/P7</f>
        <v>0.10630569485816271</v>
      </c>
      <c r="Q21" s="253">
        <f>Q14/Q7</f>
        <v>0.13175891900443704</v>
      </c>
    </row>
    <row r="22" spans="1:17">
      <c r="A22" s="245"/>
      <c r="B22" s="245" t="s">
        <v>79</v>
      </c>
      <c r="C22" s="273">
        <f>h26_h28死亡数!BB21</f>
        <v>4519</v>
      </c>
      <c r="D22" s="247">
        <f t="shared" si="1"/>
        <v>1506.3333333333333</v>
      </c>
      <c r="E22" s="248">
        <f>h27国調人口!C21</f>
        <v>24559</v>
      </c>
      <c r="F22" s="249">
        <f t="shared" si="4"/>
        <v>6.133528781030715E-2</v>
      </c>
      <c r="G22" s="249">
        <f t="shared" si="5"/>
        <v>0.26590330040188526</v>
      </c>
      <c r="H22" s="250">
        <f t="shared" si="6"/>
        <v>63593.565290373175</v>
      </c>
      <c r="I22" s="250">
        <f t="shared" si="2"/>
        <v>16909.738895032999</v>
      </c>
      <c r="J22" s="251">
        <f t="shared" si="8"/>
        <v>275693.47921428335</v>
      </c>
      <c r="K22" s="251">
        <f t="shared" si="0"/>
        <v>583225.390158667</v>
      </c>
      <c r="L22" s="589">
        <f t="shared" si="3"/>
        <v>9.1711384240781975</v>
      </c>
      <c r="N22" s="479" t="s">
        <v>163</v>
      </c>
      <c r="O22" s="479"/>
      <c r="P22" s="479"/>
      <c r="Q22" s="479"/>
    </row>
    <row r="23" spans="1:17">
      <c r="A23" s="245"/>
      <c r="B23" s="245" t="s">
        <v>80</v>
      </c>
      <c r="C23" s="273">
        <f>h26_h28死亡数!BB22</f>
        <v>4158</v>
      </c>
      <c r="D23" s="247">
        <f t="shared" si="1"/>
        <v>1386</v>
      </c>
      <c r="E23" s="248">
        <f>h27国調人口!C22</f>
        <v>12418</v>
      </c>
      <c r="F23" s="249">
        <f t="shared" si="4"/>
        <v>0.11161217587373168</v>
      </c>
      <c r="G23" s="249">
        <f t="shared" si="5"/>
        <v>0.43631555751432349</v>
      </c>
      <c r="H23" s="250">
        <f t="shared" si="6"/>
        <v>46683.826395340177</v>
      </c>
      <c r="I23" s="250">
        <f t="shared" si="2"/>
        <v>20368.87974058474</v>
      </c>
      <c r="J23" s="251">
        <f t="shared" si="8"/>
        <v>182496.93262523902</v>
      </c>
      <c r="K23" s="251">
        <f>J23+K24</f>
        <v>307531.91094438371</v>
      </c>
      <c r="L23" s="589">
        <f t="shared" si="3"/>
        <v>6.5875472233158785</v>
      </c>
      <c r="N23" s="418" t="s">
        <v>158</v>
      </c>
      <c r="O23" s="237" t="s">
        <v>122</v>
      </c>
      <c r="P23" s="237" t="s">
        <v>123</v>
      </c>
      <c r="Q23" s="237" t="s">
        <v>62</v>
      </c>
    </row>
    <row r="24" spans="1:17">
      <c r="A24" s="245"/>
      <c r="B24" s="245" t="s">
        <v>100</v>
      </c>
      <c r="C24" s="534">
        <f>h26_h28死亡数!BB23</f>
        <v>2869</v>
      </c>
      <c r="D24" s="535">
        <f t="shared" si="1"/>
        <v>956.33333333333337</v>
      </c>
      <c r="E24" s="248">
        <f>h27国調人口!C23</f>
        <v>4544</v>
      </c>
      <c r="F24" s="249">
        <f t="shared" si="4"/>
        <v>0.21046068075117372</v>
      </c>
      <c r="G24" s="249">
        <f t="shared" si="5"/>
        <v>0.68951428777427959</v>
      </c>
      <c r="H24" s="250">
        <f t="shared" si="6"/>
        <v>26314.946654755437</v>
      </c>
      <c r="I24" s="250">
        <f t="shared" si="2"/>
        <v>26314.946654755437</v>
      </c>
      <c r="J24" s="251">
        <f>H24/F24</f>
        <v>125034.97831914468</v>
      </c>
      <c r="K24" s="251">
        <f>J24</f>
        <v>125034.97831914468</v>
      </c>
      <c r="L24" s="588">
        <f t="shared" si="3"/>
        <v>4.7514813523875912</v>
      </c>
      <c r="N24" s="418" t="s">
        <v>159</v>
      </c>
      <c r="O24" s="253">
        <f>1-O17</f>
        <v>0.97577592732778196</v>
      </c>
      <c r="P24" s="253">
        <f>1-P17</f>
        <v>0.98740613636005858</v>
      </c>
      <c r="Q24" s="253">
        <f>1-Q17</f>
        <v>0.98184912081678954</v>
      </c>
    </row>
    <row r="25" spans="1:17">
      <c r="A25" s="229"/>
      <c r="B25" s="265" t="s">
        <v>101</v>
      </c>
      <c r="C25" s="540">
        <f>SUM(C5:C24)</f>
        <v>23252</v>
      </c>
      <c r="D25" s="234">
        <f>SUM(D5:D24)</f>
        <v>7750.6666666666661</v>
      </c>
      <c r="E25" s="266">
        <f>SUM(E5:E24)</f>
        <v>726700</v>
      </c>
      <c r="F25" s="267"/>
      <c r="G25" s="267"/>
      <c r="H25" s="266"/>
      <c r="I25" s="266"/>
      <c r="J25" s="268"/>
      <c r="K25" s="268"/>
      <c r="L25" s="257"/>
      <c r="N25" s="418" t="s">
        <v>160</v>
      </c>
      <c r="O25" s="253">
        <f t="shared" ref="O25:Q27" si="11">1-O18</f>
        <v>0.95580953223096654</v>
      </c>
      <c r="P25" s="253">
        <f t="shared" si="11"/>
        <v>0.97383808095952029</v>
      </c>
      <c r="Q25" s="253">
        <f t="shared" si="11"/>
        <v>0.96556655442411454</v>
      </c>
    </row>
    <row r="26" spans="1:17">
      <c r="C26" s="482"/>
      <c r="D26" s="220"/>
      <c r="I26" s="220"/>
      <c r="N26" s="418" t="s">
        <v>1022</v>
      </c>
      <c r="O26" s="253">
        <f t="shared" si="11"/>
        <v>0.79732746049224723</v>
      </c>
      <c r="P26" s="253">
        <f t="shared" si="11"/>
        <v>0.9388425632194326</v>
      </c>
      <c r="Q26" s="253">
        <f t="shared" si="11"/>
        <v>0.87767100201973425</v>
      </c>
    </row>
    <row r="27" spans="1:17">
      <c r="A27" s="225" t="s">
        <v>102</v>
      </c>
      <c r="B27" s="225" t="s">
        <v>85</v>
      </c>
      <c r="C27" s="272">
        <f>h26_h28死亡数!BB28</f>
        <v>25</v>
      </c>
      <c r="D27" s="226">
        <f>SUM(C27:C27)/3</f>
        <v>8.3333333333333339</v>
      </c>
      <c r="E27" s="240">
        <f>h27国調人口!C28</f>
        <v>5523</v>
      </c>
      <c r="F27" s="227">
        <f t="shared" si="4"/>
        <v>1.5088418130243227E-3</v>
      </c>
      <c r="G27" s="227">
        <f>D53</f>
        <v>1.443418013856813E-3</v>
      </c>
      <c r="H27" s="226">
        <v>100000</v>
      </c>
      <c r="I27" s="226">
        <f>H27-H28</f>
        <v>144.34180138568627</v>
      </c>
      <c r="J27" s="242">
        <f>H28+I27/2</f>
        <v>99927.829099307157</v>
      </c>
      <c r="K27" s="242">
        <f t="shared" ref="K27:K44" si="12">J27+K28</f>
        <v>8734855.2819486894</v>
      </c>
      <c r="L27" s="587">
        <f>K27/H27</f>
        <v>87.348552819486898</v>
      </c>
      <c r="N27" s="418" t="s">
        <v>1023</v>
      </c>
      <c r="O27" s="253">
        <f t="shared" si="11"/>
        <v>0.5333686568242576</v>
      </c>
      <c r="P27" s="253">
        <f t="shared" si="11"/>
        <v>0.73634678270721221</v>
      </c>
      <c r="Q27" s="253">
        <f t="shared" si="11"/>
        <v>0.66564033726246907</v>
      </c>
    </row>
    <row r="28" spans="1:17">
      <c r="A28" s="245"/>
      <c r="B28" s="245" t="s">
        <v>86</v>
      </c>
      <c r="C28" s="273">
        <f>h26_h28死亡数!BB29</f>
        <v>15</v>
      </c>
      <c r="D28" s="250">
        <f t="shared" ref="D28:D46" si="13">SUM(C28:C28)/3</f>
        <v>5</v>
      </c>
      <c r="E28" s="248">
        <f>h27国調人口!C29</f>
        <v>22921</v>
      </c>
      <c r="F28" s="249">
        <f t="shared" si="4"/>
        <v>2.1814056978316826E-4</v>
      </c>
      <c r="G28" s="249">
        <f>F28*4/(1+2*F28)</f>
        <v>8.7218176267934229E-4</v>
      </c>
      <c r="H28" s="250">
        <f>(1-G27)*H27</f>
        <v>99855.658198614314</v>
      </c>
      <c r="I28" s="250">
        <f t="shared" ref="I28:I46" si="14">H28-H29</f>
        <v>87.092283981168293</v>
      </c>
      <c r="J28" s="251">
        <f>(H29+I28/2)*4</f>
        <v>399248.44822649495</v>
      </c>
      <c r="K28" s="251">
        <f t="shared" si="12"/>
        <v>8634927.4528493825</v>
      </c>
      <c r="L28" s="589">
        <f t="shared" ref="L28:L46" si="15">K28/H28</f>
        <v>86.474092791761379</v>
      </c>
      <c r="N28" s="418" t="s">
        <v>62</v>
      </c>
      <c r="O28" s="253">
        <f>1-O21</f>
        <v>0.83420176824553738</v>
      </c>
      <c r="P28" s="253">
        <f>1-P21</f>
        <v>0.89369430514183734</v>
      </c>
      <c r="Q28" s="253">
        <f>1-Q21</f>
        <v>0.86824108099556296</v>
      </c>
    </row>
    <row r="29" spans="1:17">
      <c r="A29" s="245"/>
      <c r="B29" s="245" t="s">
        <v>84</v>
      </c>
      <c r="C29" s="273">
        <f>h26_h28死亡数!BB30</f>
        <v>5</v>
      </c>
      <c r="D29" s="250">
        <f t="shared" si="13"/>
        <v>1.6666666666666667</v>
      </c>
      <c r="E29" s="248">
        <f>h27国調人口!C30</f>
        <v>30476</v>
      </c>
      <c r="F29" s="249">
        <f t="shared" si="4"/>
        <v>5.4687841799011248E-5</v>
      </c>
      <c r="G29" s="249">
        <f t="shared" si="5"/>
        <v>2.7340182960504373E-4</v>
      </c>
      <c r="H29" s="250">
        <f t="shared" ref="H29:H46" si="16">(1-G28)*H28</f>
        <v>99768.565914633145</v>
      </c>
      <c r="I29" s="250">
        <f t="shared" si="14"/>
        <v>27.276908458123216</v>
      </c>
      <c r="J29" s="251">
        <f>(H30+I29/2)*5</f>
        <v>498774.63730202045</v>
      </c>
      <c r="K29" s="251">
        <f t="shared" si="12"/>
        <v>8235679.0046228878</v>
      </c>
      <c r="L29" s="589">
        <f t="shared" si="15"/>
        <v>82.547833870537303</v>
      </c>
      <c r="N29" s="219" t="s">
        <v>164</v>
      </c>
    </row>
    <row r="30" spans="1:17">
      <c r="A30" s="245"/>
      <c r="B30" s="245" t="s">
        <v>65</v>
      </c>
      <c r="C30" s="273">
        <f>h26_h28死亡数!BB31</f>
        <v>10</v>
      </c>
      <c r="D30" s="250">
        <f t="shared" si="13"/>
        <v>3.3333333333333335</v>
      </c>
      <c r="E30" s="248">
        <f>h27国調人口!C31</f>
        <v>31972</v>
      </c>
      <c r="F30" s="249">
        <f t="shared" si="4"/>
        <v>1.0425789232244882E-4</v>
      </c>
      <c r="G30" s="249">
        <f t="shared" si="5"/>
        <v>5.2115362566577375E-4</v>
      </c>
      <c r="H30" s="250">
        <f t="shared" si="16"/>
        <v>99741.289006175022</v>
      </c>
      <c r="I30" s="250">
        <f t="shared" si="14"/>
        <v>51.980534394140705</v>
      </c>
      <c r="J30" s="251">
        <f t="shared" ref="J30:J45" si="17">(H31+I30/2)*5</f>
        <v>498576.49369488982</v>
      </c>
      <c r="K30" s="251">
        <f t="shared" si="12"/>
        <v>7736904.3673208673</v>
      </c>
      <c r="L30" s="589">
        <f t="shared" si="15"/>
        <v>77.569725079870111</v>
      </c>
      <c r="N30" s="256" t="s">
        <v>158</v>
      </c>
      <c r="O30" s="237" t="s">
        <v>97</v>
      </c>
      <c r="P30" s="237" t="s">
        <v>98</v>
      </c>
      <c r="Q30" s="219"/>
    </row>
    <row r="31" spans="1:17">
      <c r="A31" s="245"/>
      <c r="B31" s="245" t="s">
        <v>66</v>
      </c>
      <c r="C31" s="273">
        <f>h26_h28死亡数!BB32</f>
        <v>13</v>
      </c>
      <c r="D31" s="250">
        <f t="shared" si="13"/>
        <v>4.333333333333333</v>
      </c>
      <c r="E31" s="248">
        <f>h27国調人口!C32</f>
        <v>36076</v>
      </c>
      <c r="F31" s="249">
        <f t="shared" si="4"/>
        <v>1.2011679047935839E-4</v>
      </c>
      <c r="G31" s="249">
        <f t="shared" si="5"/>
        <v>6.0040365599641615E-4</v>
      </c>
      <c r="H31" s="250">
        <f t="shared" si="16"/>
        <v>99689.308471780882</v>
      </c>
      <c r="I31" s="250">
        <f t="shared" si="14"/>
        <v>59.853825270212837</v>
      </c>
      <c r="J31" s="251">
        <f t="shared" si="17"/>
        <v>498296.90779572888</v>
      </c>
      <c r="K31" s="251">
        <f t="shared" si="12"/>
        <v>7238327.873625977</v>
      </c>
      <c r="L31" s="589">
        <f t="shared" si="15"/>
        <v>72.60886833892458</v>
      </c>
      <c r="N31" s="418" t="s">
        <v>159</v>
      </c>
      <c r="O31" s="237">
        <f>J19*O24</f>
        <v>420675.10685076279</v>
      </c>
      <c r="P31" s="237">
        <f>SUM(O31,P32)</f>
        <v>1388130.9424747622</v>
      </c>
      <c r="Q31" s="219"/>
    </row>
    <row r="32" spans="1:17">
      <c r="A32" s="245"/>
      <c r="B32" s="245" t="s">
        <v>67</v>
      </c>
      <c r="C32" s="273">
        <f>h26_h28死亡数!BB33</f>
        <v>22</v>
      </c>
      <c r="D32" s="250">
        <f t="shared" si="13"/>
        <v>7.333333333333333</v>
      </c>
      <c r="E32" s="248">
        <f>h27国調人口!C33</f>
        <v>39630</v>
      </c>
      <c r="F32" s="249">
        <f t="shared" si="4"/>
        <v>1.8504499957944318E-4</v>
      </c>
      <c r="G32" s="249">
        <f t="shared" si="5"/>
        <v>9.247971751649922E-4</v>
      </c>
      <c r="H32" s="250">
        <f t="shared" si="16"/>
        <v>99629.454646510669</v>
      </c>
      <c r="I32" s="250">
        <f t="shared" si="14"/>
        <v>92.137038220331306</v>
      </c>
      <c r="J32" s="251">
        <f t="shared" si="17"/>
        <v>497916.93063700252</v>
      </c>
      <c r="K32" s="251">
        <f t="shared" si="12"/>
        <v>6740030.9658302478</v>
      </c>
      <c r="L32" s="589">
        <f t="shared" si="15"/>
        <v>67.650987248140126</v>
      </c>
      <c r="N32" s="418" t="s">
        <v>160</v>
      </c>
      <c r="O32" s="237">
        <f>J20*O25</f>
        <v>379443.13991693716</v>
      </c>
      <c r="P32" s="237">
        <f>SUM(O32,P33)</f>
        <v>967455.83562399936</v>
      </c>
      <c r="Q32" s="219"/>
    </row>
    <row r="33" spans="1:17">
      <c r="A33" s="245"/>
      <c r="B33" s="245" t="s">
        <v>68</v>
      </c>
      <c r="C33" s="273">
        <f>h26_h28死亡数!BB34</f>
        <v>38</v>
      </c>
      <c r="D33" s="250">
        <f t="shared" si="13"/>
        <v>12.666666666666666</v>
      </c>
      <c r="E33" s="248">
        <f>h27国調人口!C34</f>
        <v>40215</v>
      </c>
      <c r="F33" s="249">
        <f t="shared" si="4"/>
        <v>3.149736831198972E-4</v>
      </c>
      <c r="G33" s="249">
        <f t="shared" si="5"/>
        <v>1.5736292860692395E-3</v>
      </c>
      <c r="H33" s="250">
        <f t="shared" si="16"/>
        <v>99537.317608290337</v>
      </c>
      <c r="I33" s="250">
        <f t="shared" si="14"/>
        <v>156.63483804518182</v>
      </c>
      <c r="J33" s="251">
        <f t="shared" si="17"/>
        <v>497295.0009463387</v>
      </c>
      <c r="K33" s="251">
        <f t="shared" si="12"/>
        <v>6242114.0351932449</v>
      </c>
      <c r="L33" s="589">
        <f t="shared" si="15"/>
        <v>62.711294469053961</v>
      </c>
      <c r="N33" s="418" t="s">
        <v>1022</v>
      </c>
      <c r="O33" s="237">
        <f>J21*O26</f>
        <v>276938.5527323304</v>
      </c>
      <c r="P33" s="237">
        <f t="shared" ref="P33:P34" si="18">SUM(O33,P34)</f>
        <v>588012.69570706226</v>
      </c>
      <c r="Q33" s="219"/>
    </row>
    <row r="34" spans="1:17">
      <c r="A34" s="245"/>
      <c r="B34" s="245" t="s">
        <v>69</v>
      </c>
      <c r="C34" s="273">
        <f>h26_h28死亡数!BB35</f>
        <v>52</v>
      </c>
      <c r="D34" s="250">
        <f t="shared" si="13"/>
        <v>17.333333333333332</v>
      </c>
      <c r="E34" s="248">
        <f>h27国調人口!C35</f>
        <v>44880</v>
      </c>
      <c r="F34" s="249">
        <f t="shared" si="4"/>
        <v>3.8621509209744499E-4</v>
      </c>
      <c r="G34" s="249">
        <f t="shared" si="5"/>
        <v>1.9292127328040364E-3</v>
      </c>
      <c r="H34" s="250">
        <f t="shared" si="16"/>
        <v>99380.682770245156</v>
      </c>
      <c r="I34" s="250">
        <f t="shared" si="14"/>
        <v>191.72647859511198</v>
      </c>
      <c r="J34" s="251">
        <f t="shared" si="17"/>
        <v>496424.097654738</v>
      </c>
      <c r="K34" s="251">
        <f t="shared" si="12"/>
        <v>5744819.0342469066</v>
      </c>
      <c r="L34" s="589">
        <f t="shared" si="15"/>
        <v>57.806194062161552</v>
      </c>
      <c r="N34" s="418" t="s">
        <v>1023</v>
      </c>
      <c r="O34" s="237">
        <f>SUM(J22:J24)*O27</f>
        <v>311074.1429747318</v>
      </c>
      <c r="P34" s="237">
        <f t="shared" si="18"/>
        <v>311074.1429747318</v>
      </c>
      <c r="Q34" s="219"/>
    </row>
    <row r="35" spans="1:17">
      <c r="A35" s="245"/>
      <c r="B35" s="245" t="s">
        <v>70</v>
      </c>
      <c r="C35" s="273">
        <f>h26_h28死亡数!BB36</f>
        <v>79</v>
      </c>
      <c r="D35" s="250">
        <f t="shared" si="13"/>
        <v>26.333333333333332</v>
      </c>
      <c r="E35" s="248">
        <f>h27国調人口!C36</f>
        <v>51527</v>
      </c>
      <c r="F35" s="249">
        <f t="shared" si="4"/>
        <v>5.1105892703501722E-4</v>
      </c>
      <c r="G35" s="249">
        <f t="shared" si="5"/>
        <v>2.5520340357349375E-3</v>
      </c>
      <c r="H35" s="250">
        <f t="shared" si="16"/>
        <v>99188.956291650044</v>
      </c>
      <c r="I35" s="250">
        <f t="shared" si="14"/>
        <v>253.13359242530714</v>
      </c>
      <c r="J35" s="251">
        <f t="shared" si="17"/>
        <v>495311.94747718691</v>
      </c>
      <c r="K35" s="251">
        <f t="shared" si="12"/>
        <v>5248394.9365921691</v>
      </c>
      <c r="L35" s="589">
        <f t="shared" si="15"/>
        <v>52.913097715839065</v>
      </c>
      <c r="N35" s="219" t="s">
        <v>165</v>
      </c>
      <c r="Q35" s="219"/>
    </row>
    <row r="36" spans="1:17">
      <c r="A36" s="245"/>
      <c r="B36" s="245" t="s">
        <v>71</v>
      </c>
      <c r="C36" s="273">
        <f>h26_h28死亡数!BB37</f>
        <v>131</v>
      </c>
      <c r="D36" s="250">
        <f t="shared" si="13"/>
        <v>43.666666666666664</v>
      </c>
      <c r="E36" s="248">
        <f>h27国調人口!C37</f>
        <v>62132</v>
      </c>
      <c r="F36" s="249">
        <f t="shared" si="4"/>
        <v>7.0280478121848109E-4</v>
      </c>
      <c r="G36" s="249">
        <f t="shared" si="5"/>
        <v>3.5078605531708652E-3</v>
      </c>
      <c r="H36" s="250">
        <f t="shared" si="16"/>
        <v>98935.822699224736</v>
      </c>
      <c r="I36" s="250">
        <f t="shared" si="14"/>
        <v>347.05306974211999</v>
      </c>
      <c r="J36" s="251">
        <f t="shared" si="17"/>
        <v>493811.48082176835</v>
      </c>
      <c r="K36" s="251">
        <f t="shared" si="12"/>
        <v>4753082.9891149821</v>
      </c>
      <c r="L36" s="589">
        <f t="shared" si="15"/>
        <v>48.04208283146189</v>
      </c>
      <c r="N36" s="256" t="s">
        <v>158</v>
      </c>
      <c r="O36" s="237" t="s">
        <v>97</v>
      </c>
      <c r="P36" s="237" t="s">
        <v>98</v>
      </c>
      <c r="Q36" s="219"/>
    </row>
    <row r="37" spans="1:17">
      <c r="A37" s="245"/>
      <c r="B37" s="245" t="s">
        <v>72</v>
      </c>
      <c r="C37" s="273">
        <f>h26_h28死亡数!BB38</f>
        <v>193</v>
      </c>
      <c r="D37" s="250">
        <f t="shared" si="13"/>
        <v>64.333333333333329</v>
      </c>
      <c r="E37" s="248">
        <f>h27国調人口!C38</f>
        <v>55212</v>
      </c>
      <c r="F37" s="249">
        <f t="shared" si="4"/>
        <v>1.1652056316259749E-3</v>
      </c>
      <c r="G37" s="249">
        <f t="shared" si="5"/>
        <v>5.8091061501277692E-3</v>
      </c>
      <c r="H37" s="250">
        <f t="shared" si="16"/>
        <v>98588.769629482616</v>
      </c>
      <c r="I37" s="250">
        <f t="shared" si="14"/>
        <v>572.7126279881486</v>
      </c>
      <c r="J37" s="251">
        <f t="shared" si="17"/>
        <v>491512.06657744275</v>
      </c>
      <c r="K37" s="251">
        <f t="shared" si="12"/>
        <v>4259271.5082932133</v>
      </c>
      <c r="L37" s="589">
        <f t="shared" si="15"/>
        <v>43.2024004792884</v>
      </c>
      <c r="N37" s="418" t="s">
        <v>159</v>
      </c>
      <c r="O37" s="237">
        <f>J41*P24</f>
        <v>459842.24901811371</v>
      </c>
      <c r="P37" s="237">
        <f>SUM(O37,P38)</f>
        <v>2017376.8146032332</v>
      </c>
      <c r="Q37" s="219"/>
    </row>
    <row r="38" spans="1:17">
      <c r="A38" s="245"/>
      <c r="B38" s="245" t="s">
        <v>73</v>
      </c>
      <c r="C38" s="273">
        <f>h26_h28死亡数!BB39</f>
        <v>232</v>
      </c>
      <c r="D38" s="250">
        <f t="shared" si="13"/>
        <v>77.333333333333329</v>
      </c>
      <c r="E38" s="248">
        <f>h27国調人口!C39</f>
        <v>51051</v>
      </c>
      <c r="F38" s="249">
        <f t="shared" si="4"/>
        <v>1.5148250442368089E-3</v>
      </c>
      <c r="G38" s="249">
        <f t="shared" si="5"/>
        <v>7.5455497518424793E-3</v>
      </c>
      <c r="H38" s="250">
        <f t="shared" si="16"/>
        <v>98016.057001494468</v>
      </c>
      <c r="I38" s="250">
        <f t="shared" si="14"/>
        <v>739.58503458420455</v>
      </c>
      <c r="J38" s="251">
        <f t="shared" si="17"/>
        <v>488231.32242101186</v>
      </c>
      <c r="K38" s="251">
        <f t="shared" si="12"/>
        <v>3767759.4417157704</v>
      </c>
      <c r="L38" s="589">
        <f t="shared" si="15"/>
        <v>38.44022660142636</v>
      </c>
      <c r="N38" s="418" t="s">
        <v>160</v>
      </c>
      <c r="O38" s="237">
        <f>J42*P25</f>
        <v>437819.00892566942</v>
      </c>
      <c r="P38" s="237">
        <f>SUM(O38,P39)</f>
        <v>1557534.5655851196</v>
      </c>
      <c r="Q38" s="219"/>
    </row>
    <row r="39" spans="1:17">
      <c r="A39" s="245"/>
      <c r="B39" s="245" t="s">
        <v>74</v>
      </c>
      <c r="C39" s="273">
        <f>h26_h28死亡数!BB40</f>
        <v>347</v>
      </c>
      <c r="D39" s="250">
        <f t="shared" si="13"/>
        <v>115.66666666666667</v>
      </c>
      <c r="E39" s="248">
        <f>h27国調人口!C40</f>
        <v>47996</v>
      </c>
      <c r="F39" s="249">
        <f t="shared" si="4"/>
        <v>2.4099230491429844E-3</v>
      </c>
      <c r="G39" s="249">
        <f t="shared" si="5"/>
        <v>1.1977453393209095E-2</v>
      </c>
      <c r="H39" s="250">
        <f t="shared" si="16"/>
        <v>97276.471966910263</v>
      </c>
      <c r="I39" s="250">
        <f t="shared" si="14"/>
        <v>1165.1244092394772</v>
      </c>
      <c r="J39" s="251">
        <f t="shared" si="17"/>
        <v>483469.54881145264</v>
      </c>
      <c r="K39" s="251">
        <f t="shared" si="12"/>
        <v>3279528.1192947584</v>
      </c>
      <c r="L39" s="589">
        <f t="shared" si="15"/>
        <v>33.713477195290643</v>
      </c>
      <c r="N39" s="418" t="s">
        <v>1022</v>
      </c>
      <c r="O39" s="237">
        <f>J43*P26</f>
        <v>396627.04649415944</v>
      </c>
      <c r="P39" s="237">
        <f t="shared" ref="P39:P40" si="19">SUM(O39,P40)</f>
        <v>1119715.5566594503</v>
      </c>
    </row>
    <row r="40" spans="1:17">
      <c r="A40" s="245"/>
      <c r="B40" s="245" t="s">
        <v>75</v>
      </c>
      <c r="C40" s="273">
        <f>h26_h28死亡数!BB41</f>
        <v>559</v>
      </c>
      <c r="D40" s="250">
        <f t="shared" si="13"/>
        <v>186.33333333333334</v>
      </c>
      <c r="E40" s="248">
        <f>h27国調人口!C41</f>
        <v>52272</v>
      </c>
      <c r="F40" s="249">
        <f t="shared" si="4"/>
        <v>3.5646872768084893E-3</v>
      </c>
      <c r="G40" s="249">
        <f t="shared" si="5"/>
        <v>1.7666001953057103E-2</v>
      </c>
      <c r="H40" s="250">
        <f t="shared" si="16"/>
        <v>96111.347557670786</v>
      </c>
      <c r="I40" s="250">
        <f t="shared" si="14"/>
        <v>1697.9032536647574</v>
      </c>
      <c r="J40" s="251">
        <f t="shared" si="17"/>
        <v>476311.97965419205</v>
      </c>
      <c r="K40" s="251">
        <f t="shared" si="12"/>
        <v>2796058.570483306</v>
      </c>
      <c r="L40" s="589">
        <f t="shared" si="15"/>
        <v>29.091867313644261</v>
      </c>
      <c r="N40" s="418" t="s">
        <v>1023</v>
      </c>
      <c r="O40" s="237">
        <f>SUM(J44:J46)*P27</f>
        <v>723088.51016529079</v>
      </c>
      <c r="P40" s="237">
        <f t="shared" si="19"/>
        <v>723088.51016529079</v>
      </c>
    </row>
    <row r="41" spans="1:17">
      <c r="A41" s="245"/>
      <c r="B41" s="245" t="s">
        <v>76</v>
      </c>
      <c r="C41" s="273">
        <f>h26_h28死亡数!BB42</f>
        <v>1041</v>
      </c>
      <c r="D41" s="250">
        <f t="shared" si="13"/>
        <v>347</v>
      </c>
      <c r="E41" s="248">
        <f>h27国調人口!C42</f>
        <v>63523</v>
      </c>
      <c r="F41" s="249">
        <f t="shared" si="4"/>
        <v>5.462588353824599E-3</v>
      </c>
      <c r="G41" s="249">
        <f t="shared" si="5"/>
        <v>2.6944968590087048E-2</v>
      </c>
      <c r="H41" s="250">
        <f t="shared" si="16"/>
        <v>94413.444304006029</v>
      </c>
      <c r="I41" s="250">
        <f t="shared" si="14"/>
        <v>2543.9672912533861</v>
      </c>
      <c r="J41" s="251">
        <f t="shared" si="17"/>
        <v>465707.30329189671</v>
      </c>
      <c r="K41" s="251">
        <f t="shared" si="12"/>
        <v>2319746.590829114</v>
      </c>
      <c r="L41" s="589">
        <f t="shared" si="15"/>
        <v>24.570087532869358</v>
      </c>
      <c r="N41" s="219" t="s">
        <v>166</v>
      </c>
    </row>
    <row r="42" spans="1:17">
      <c r="A42" s="245"/>
      <c r="B42" s="245" t="s">
        <v>77</v>
      </c>
      <c r="C42" s="273">
        <f>h26_h28死亡数!BB43</f>
        <v>1391</v>
      </c>
      <c r="D42" s="250">
        <f t="shared" si="13"/>
        <v>463.66666666666669</v>
      </c>
      <c r="E42" s="248">
        <f>h27国調人口!C43</f>
        <v>53360</v>
      </c>
      <c r="F42" s="249">
        <f t="shared" si="4"/>
        <v>8.6894052973513249E-3</v>
      </c>
      <c r="G42" s="249">
        <f t="shared" si="5"/>
        <v>4.2523271632300561E-2</v>
      </c>
      <c r="H42" s="250">
        <f t="shared" si="16"/>
        <v>91869.477012752643</v>
      </c>
      <c r="I42" s="250">
        <f t="shared" si="14"/>
        <v>3906.5907257306681</v>
      </c>
      <c r="J42" s="251">
        <f t="shared" si="17"/>
        <v>449580.90824943653</v>
      </c>
      <c r="K42" s="251">
        <f t="shared" si="12"/>
        <v>1854039.2875372171</v>
      </c>
      <c r="L42" s="589">
        <f t="shared" si="15"/>
        <v>20.181232633770769</v>
      </c>
      <c r="N42" s="420"/>
      <c r="O42" s="256" t="s">
        <v>122</v>
      </c>
      <c r="P42" s="256" t="s">
        <v>123</v>
      </c>
    </row>
    <row r="43" spans="1:17">
      <c r="A43" s="245"/>
      <c r="B43" s="245" t="s">
        <v>78</v>
      </c>
      <c r="C43" s="273">
        <f>h26_h28死亡数!BB44</f>
        <v>2175</v>
      </c>
      <c r="D43" s="250">
        <f t="shared" si="13"/>
        <v>725</v>
      </c>
      <c r="E43" s="248">
        <f>h27国調人口!C44</f>
        <v>44132</v>
      </c>
      <c r="F43" s="249">
        <f t="shared" si="4"/>
        <v>1.6427988760989758E-2</v>
      </c>
      <c r="G43" s="249">
        <f t="shared" si="5"/>
        <v>7.8899541838522574E-2</v>
      </c>
      <c r="H43" s="250">
        <f t="shared" si="16"/>
        <v>87962.886287021975</v>
      </c>
      <c r="I43" s="250">
        <f t="shared" si="14"/>
        <v>6940.2314268400951</v>
      </c>
      <c r="J43" s="251">
        <f t="shared" si="17"/>
        <v>422463.85286800965</v>
      </c>
      <c r="K43" s="251">
        <f t="shared" si="12"/>
        <v>1404458.3792877805</v>
      </c>
      <c r="L43" s="589">
        <f t="shared" si="15"/>
        <v>15.96648812437836</v>
      </c>
      <c r="N43" s="256" t="s">
        <v>167</v>
      </c>
      <c r="O43" s="257">
        <f>L19</f>
        <v>19.761862478219665</v>
      </c>
      <c r="P43" s="257">
        <f>L41</f>
        <v>24.570087532869358</v>
      </c>
      <c r="Q43" s="222" t="s">
        <v>168</v>
      </c>
    </row>
    <row r="44" spans="1:17">
      <c r="A44" s="245"/>
      <c r="B44" s="245" t="s">
        <v>79</v>
      </c>
      <c r="C44" s="273">
        <f>h26_h28死亡数!BB45</f>
        <v>3623</v>
      </c>
      <c r="D44" s="250">
        <f t="shared" si="13"/>
        <v>1207.6666666666667</v>
      </c>
      <c r="E44" s="248">
        <f>h27国調人口!C45</f>
        <v>38010</v>
      </c>
      <c r="F44" s="249">
        <f t="shared" si="4"/>
        <v>3.1772340612119622E-2</v>
      </c>
      <c r="G44" s="249">
        <f t="shared" si="5"/>
        <v>0.14717172742967402</v>
      </c>
      <c r="H44" s="250">
        <f t="shared" si="16"/>
        <v>81022.654860181879</v>
      </c>
      <c r="I44" s="250">
        <f t="shared" si="14"/>
        <v>11924.244076711242</v>
      </c>
      <c r="J44" s="251">
        <f t="shared" si="17"/>
        <v>375302.66410913132</v>
      </c>
      <c r="K44" s="251">
        <f t="shared" si="12"/>
        <v>981994.5264197709</v>
      </c>
      <c r="L44" s="589">
        <f t="shared" si="15"/>
        <v>12.119999376894851</v>
      </c>
      <c r="N44" s="256" t="s">
        <v>169</v>
      </c>
      <c r="O44" s="258">
        <f>P31/H19</f>
        <v>15.598237595998764</v>
      </c>
      <c r="P44" s="258">
        <f>P37/H41</f>
        <v>21.367473980796554</v>
      </c>
      <c r="Q44" s="222" t="s">
        <v>170</v>
      </c>
    </row>
    <row r="45" spans="1:17">
      <c r="A45" s="245"/>
      <c r="B45" s="245" t="s">
        <v>80</v>
      </c>
      <c r="C45" s="273">
        <f>h26_h28死亡数!BB46</f>
        <v>4746</v>
      </c>
      <c r="D45" s="250">
        <f t="shared" si="13"/>
        <v>1582</v>
      </c>
      <c r="E45" s="248">
        <f>h27国調人口!C46</f>
        <v>24327</v>
      </c>
      <c r="F45" s="249">
        <f t="shared" si="4"/>
        <v>6.5030624409092783E-2</v>
      </c>
      <c r="G45" s="249">
        <f t="shared" si="5"/>
        <v>0.27968319072201403</v>
      </c>
      <c r="H45" s="250">
        <f t="shared" si="16"/>
        <v>69098.410783470637</v>
      </c>
      <c r="I45" s="250">
        <f t="shared" si="14"/>
        <v>19325.66400174149</v>
      </c>
      <c r="J45" s="251">
        <f t="shared" si="17"/>
        <v>297177.89391299948</v>
      </c>
      <c r="K45" s="251">
        <f>J45+K46</f>
        <v>606691.86231063958</v>
      </c>
      <c r="L45" s="589">
        <f t="shared" si="15"/>
        <v>8.7801131087050877</v>
      </c>
      <c r="N45" s="256" t="s">
        <v>171</v>
      </c>
      <c r="O45" s="257">
        <f>O43-O44</f>
        <v>4.1636248822209012</v>
      </c>
      <c r="P45" s="257">
        <f>P43-P44</f>
        <v>3.2026135520728047</v>
      </c>
      <c r="Q45" s="222" t="s">
        <v>172</v>
      </c>
    </row>
    <row r="46" spans="1:17">
      <c r="A46" s="245"/>
      <c r="B46" s="245" t="s">
        <v>100</v>
      </c>
      <c r="C46" s="534">
        <f>h26_h28死亡数!BB47</f>
        <v>7399</v>
      </c>
      <c r="D46" s="234">
        <f t="shared" si="13"/>
        <v>2466.3333333333335</v>
      </c>
      <c r="E46" s="248">
        <f>h27国調人口!C47</f>
        <v>15337</v>
      </c>
      <c r="F46" s="249">
        <f t="shared" si="4"/>
        <v>0.1608093716719915</v>
      </c>
      <c r="G46" s="249">
        <f t="shared" si="5"/>
        <v>0.573490315229776</v>
      </c>
      <c r="H46" s="250">
        <f t="shared" si="16"/>
        <v>49772.746781729147</v>
      </c>
      <c r="I46" s="250">
        <f t="shared" si="14"/>
        <v>49772.746781729147</v>
      </c>
      <c r="J46" s="251">
        <f>I46/F46</f>
        <v>309513.96839764016</v>
      </c>
      <c r="K46" s="251">
        <f>J46</f>
        <v>309513.96839764016</v>
      </c>
      <c r="L46" s="588">
        <f t="shared" si="15"/>
        <v>6.218543046357615</v>
      </c>
      <c r="N46" s="256" t="s">
        <v>173</v>
      </c>
      <c r="O46" s="257">
        <f>L5</f>
        <v>81.146923589300386</v>
      </c>
      <c r="P46" s="257">
        <f>L27</f>
        <v>87.348552819486898</v>
      </c>
      <c r="Q46" s="222" t="s">
        <v>174</v>
      </c>
    </row>
    <row r="47" spans="1:17">
      <c r="A47" s="229"/>
      <c r="B47" s="265" t="s">
        <v>101</v>
      </c>
      <c r="C47" s="540">
        <f>SUM(C27:C46)</f>
        <v>22096</v>
      </c>
      <c r="D47" s="234">
        <f>SUM(D27:D46)</f>
        <v>7365.3333333333339</v>
      </c>
      <c r="E47" s="266">
        <f>SUM(E27:E46)</f>
        <v>810572</v>
      </c>
      <c r="F47" s="267"/>
      <c r="G47" s="267"/>
      <c r="H47" s="266"/>
      <c r="I47" s="265"/>
      <c r="J47" s="268"/>
      <c r="K47" s="268"/>
      <c r="L47" s="257"/>
      <c r="N47" s="256" t="s">
        <v>175</v>
      </c>
      <c r="O47" s="257">
        <f>O46-O45</f>
        <v>76.983298707079484</v>
      </c>
      <c r="P47" s="257">
        <f>P46-P45</f>
        <v>84.145939267414093</v>
      </c>
      <c r="Q47" s="222" t="s">
        <v>176</v>
      </c>
    </row>
    <row r="50" spans="1:12">
      <c r="C50" s="219" t="s">
        <v>107</v>
      </c>
      <c r="D50" s="219" t="s">
        <v>108</v>
      </c>
      <c r="E50" s="221"/>
      <c r="F50" s="220"/>
      <c r="G50" s="219"/>
      <c r="H50" s="222"/>
      <c r="I50" s="222"/>
      <c r="J50" s="223"/>
      <c r="L50" s="259"/>
    </row>
    <row r="51" spans="1:12">
      <c r="A51" s="219" t="s">
        <v>103</v>
      </c>
      <c r="B51" s="219" t="s">
        <v>1067</v>
      </c>
      <c r="C51" s="220">
        <f>C5</f>
        <v>30</v>
      </c>
      <c r="D51" s="220">
        <f>C27</f>
        <v>25</v>
      </c>
      <c r="E51" s="221"/>
      <c r="F51" s="220"/>
      <c r="G51" s="219"/>
      <c r="H51" s="222"/>
      <c r="I51" s="222"/>
      <c r="J51" s="223"/>
      <c r="L51" s="259"/>
    </row>
    <row r="52" spans="1:12">
      <c r="A52" s="219" t="s">
        <v>104</v>
      </c>
      <c r="B52" s="219" t="s">
        <v>1067</v>
      </c>
      <c r="C52" s="260">
        <f>h26_28出生!F4</f>
        <v>18313</v>
      </c>
      <c r="D52" s="260">
        <f>h26_28出生!G4</f>
        <v>17320</v>
      </c>
      <c r="E52" s="221"/>
      <c r="F52" s="220"/>
      <c r="G52" s="219"/>
      <c r="H52" s="222"/>
      <c r="I52" s="222"/>
      <c r="J52" s="223"/>
      <c r="L52" s="259"/>
    </row>
    <row r="53" spans="1:12">
      <c r="A53" s="219" t="s">
        <v>105</v>
      </c>
      <c r="C53" s="261">
        <f>C51/C52</f>
        <v>1.6381805274941299E-3</v>
      </c>
      <c r="D53" s="261">
        <f>D51/D52</f>
        <v>1.443418013856813E-3</v>
      </c>
      <c r="E53" s="221"/>
      <c r="F53" s="220"/>
      <c r="G53" s="219"/>
      <c r="H53" s="222"/>
      <c r="I53" s="222"/>
      <c r="J53" s="223"/>
      <c r="L53" s="259"/>
    </row>
  </sheetData>
  <mergeCells count="2">
    <mergeCell ref="C3:D3"/>
    <mergeCell ref="J3:K3"/>
  </mergeCells>
  <phoneticPr fontId="13"/>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0"/>
  <sheetViews>
    <sheetView workbookViewId="0">
      <pane xSplit="2" ySplit="3" topLeftCell="C4" activePane="bottomRight" state="frozen"/>
      <selection pane="topRight"/>
      <selection pane="bottomLeft"/>
      <selection pane="bottomRight"/>
    </sheetView>
  </sheetViews>
  <sheetFormatPr defaultRowHeight="13.5"/>
  <cols>
    <col min="1" max="1" width="9.875" customWidth="1"/>
    <col min="2" max="2" width="5.875" customWidth="1"/>
  </cols>
  <sheetData>
    <row r="1" spans="1:13">
      <c r="A1" s="88" t="s">
        <v>430</v>
      </c>
      <c r="B1" t="s">
        <v>917</v>
      </c>
    </row>
    <row r="2" spans="1:13">
      <c r="A2" t="s">
        <v>930</v>
      </c>
      <c r="B2" t="s">
        <v>931</v>
      </c>
    </row>
    <row r="3" spans="1:13">
      <c r="A3" s="358"/>
      <c r="B3" s="358"/>
      <c r="C3" s="481"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46436</v>
      </c>
      <c r="D4" s="353">
        <v>5</v>
      </c>
      <c r="E4" s="353">
        <v>533</v>
      </c>
      <c r="F4" s="353">
        <v>4105</v>
      </c>
      <c r="G4" s="353">
        <v>12856</v>
      </c>
      <c r="H4" s="353">
        <v>16692</v>
      </c>
      <c r="I4" s="353">
        <v>10420</v>
      </c>
      <c r="J4" s="353">
        <v>1781</v>
      </c>
      <c r="K4" s="353">
        <v>42</v>
      </c>
      <c r="L4" s="353">
        <v>1</v>
      </c>
      <c r="M4" s="353">
        <v>1</v>
      </c>
    </row>
    <row r="5" spans="1:13">
      <c r="A5" t="s">
        <v>934</v>
      </c>
      <c r="B5" t="s">
        <v>988</v>
      </c>
      <c r="C5" s="353">
        <v>12357</v>
      </c>
      <c r="D5" s="353">
        <v>1</v>
      </c>
      <c r="E5" s="353">
        <v>148</v>
      </c>
      <c r="F5" s="353">
        <v>961</v>
      </c>
      <c r="G5" s="353">
        <v>3295</v>
      </c>
      <c r="H5" s="353">
        <v>4504</v>
      </c>
      <c r="I5" s="353">
        <v>2932</v>
      </c>
      <c r="J5" s="353">
        <v>505</v>
      </c>
      <c r="K5" s="353">
        <v>9</v>
      </c>
      <c r="L5" s="353">
        <v>1</v>
      </c>
      <c r="M5" s="353">
        <v>1</v>
      </c>
    </row>
    <row r="6" spans="1:13">
      <c r="A6" t="s">
        <v>938</v>
      </c>
      <c r="B6" t="s">
        <v>988</v>
      </c>
      <c r="C6" s="353">
        <v>1853</v>
      </c>
      <c r="D6" s="353">
        <v>0</v>
      </c>
      <c r="E6" s="353">
        <v>5</v>
      </c>
      <c r="F6" s="353">
        <v>72</v>
      </c>
      <c r="G6" s="353">
        <v>451</v>
      </c>
      <c r="H6" s="353">
        <v>731</v>
      </c>
      <c r="I6" s="353">
        <v>489</v>
      </c>
      <c r="J6" s="353">
        <v>103</v>
      </c>
      <c r="K6" s="353">
        <v>2</v>
      </c>
      <c r="L6" s="353">
        <v>0</v>
      </c>
      <c r="M6" s="353">
        <v>0</v>
      </c>
    </row>
    <row r="7" spans="1:13">
      <c r="A7" t="s">
        <v>939</v>
      </c>
      <c r="B7" t="s">
        <v>988</v>
      </c>
      <c r="C7" s="354">
        <v>1164</v>
      </c>
      <c r="D7" s="354">
        <v>0</v>
      </c>
      <c r="E7" s="354">
        <v>4</v>
      </c>
      <c r="F7" s="354">
        <v>49</v>
      </c>
      <c r="G7" s="354">
        <v>275</v>
      </c>
      <c r="H7" s="354">
        <v>458</v>
      </c>
      <c r="I7" s="354">
        <v>309</v>
      </c>
      <c r="J7" s="354">
        <v>69</v>
      </c>
      <c r="K7" s="354">
        <v>0</v>
      </c>
      <c r="L7" s="354">
        <v>0</v>
      </c>
      <c r="M7" s="354">
        <v>0</v>
      </c>
    </row>
    <row r="8" spans="1:13">
      <c r="A8" t="s">
        <v>940</v>
      </c>
      <c r="B8" t="s">
        <v>988</v>
      </c>
      <c r="C8" s="354">
        <v>825</v>
      </c>
      <c r="D8" s="354">
        <v>0</v>
      </c>
      <c r="E8" s="354">
        <v>10</v>
      </c>
      <c r="F8" s="354">
        <v>80</v>
      </c>
      <c r="G8" s="354">
        <v>257</v>
      </c>
      <c r="H8" s="354">
        <v>270</v>
      </c>
      <c r="I8" s="354">
        <v>179</v>
      </c>
      <c r="J8" s="354">
        <v>29</v>
      </c>
      <c r="K8" s="354">
        <v>0</v>
      </c>
      <c r="L8" s="354">
        <v>0</v>
      </c>
      <c r="M8" s="354">
        <v>0</v>
      </c>
    </row>
    <row r="9" spans="1:13">
      <c r="A9" t="s">
        <v>941</v>
      </c>
      <c r="B9" t="s">
        <v>988</v>
      </c>
      <c r="C9" s="354">
        <v>635</v>
      </c>
      <c r="D9" s="354">
        <v>0</v>
      </c>
      <c r="E9" s="354">
        <v>19</v>
      </c>
      <c r="F9" s="354">
        <v>87</v>
      </c>
      <c r="G9" s="354">
        <v>196</v>
      </c>
      <c r="H9" s="354">
        <v>181</v>
      </c>
      <c r="I9" s="354">
        <v>126</v>
      </c>
      <c r="J9" s="354">
        <v>26</v>
      </c>
      <c r="K9" s="354">
        <v>0</v>
      </c>
      <c r="L9" s="354">
        <v>0</v>
      </c>
      <c r="M9" s="354">
        <v>0</v>
      </c>
    </row>
    <row r="10" spans="1:13">
      <c r="A10" t="s">
        <v>942</v>
      </c>
      <c r="B10" t="s">
        <v>988</v>
      </c>
      <c r="C10" s="353">
        <v>1188</v>
      </c>
      <c r="D10" s="353">
        <v>0</v>
      </c>
      <c r="E10" s="353">
        <v>15</v>
      </c>
      <c r="F10" s="353">
        <v>91</v>
      </c>
      <c r="G10" s="353">
        <v>340</v>
      </c>
      <c r="H10" s="353">
        <v>438</v>
      </c>
      <c r="I10" s="353">
        <v>261</v>
      </c>
      <c r="J10" s="353">
        <v>43</v>
      </c>
      <c r="K10" s="353">
        <v>0</v>
      </c>
      <c r="L10" s="353">
        <v>0</v>
      </c>
      <c r="M10" s="353">
        <v>0</v>
      </c>
    </row>
    <row r="11" spans="1:13">
      <c r="A11" t="s">
        <v>943</v>
      </c>
      <c r="B11" t="s">
        <v>988</v>
      </c>
      <c r="C11" s="353">
        <v>1891</v>
      </c>
      <c r="D11" s="353">
        <v>0</v>
      </c>
      <c r="E11" s="353">
        <v>40</v>
      </c>
      <c r="F11" s="353">
        <v>170</v>
      </c>
      <c r="G11" s="353">
        <v>549</v>
      </c>
      <c r="H11" s="353">
        <v>661</v>
      </c>
      <c r="I11" s="353">
        <v>414</v>
      </c>
      <c r="J11" s="353">
        <v>56</v>
      </c>
      <c r="K11" s="353">
        <v>1</v>
      </c>
      <c r="L11" s="353">
        <v>0</v>
      </c>
      <c r="M11" s="353">
        <v>0</v>
      </c>
    </row>
    <row r="12" spans="1:13">
      <c r="A12" t="s">
        <v>944</v>
      </c>
      <c r="B12" t="s">
        <v>988</v>
      </c>
      <c r="C12" s="353">
        <v>1705</v>
      </c>
      <c r="D12" s="353">
        <v>1</v>
      </c>
      <c r="E12" s="353">
        <v>14</v>
      </c>
      <c r="F12" s="353">
        <v>137</v>
      </c>
      <c r="G12" s="353">
        <v>462</v>
      </c>
      <c r="H12" s="353">
        <v>626</v>
      </c>
      <c r="I12" s="353">
        <v>400</v>
      </c>
      <c r="J12" s="353">
        <v>62</v>
      </c>
      <c r="K12" s="353">
        <v>2</v>
      </c>
      <c r="L12" s="353">
        <v>0</v>
      </c>
      <c r="M12" s="353">
        <v>1</v>
      </c>
    </row>
    <row r="13" spans="1:13">
      <c r="A13" t="s">
        <v>945</v>
      </c>
      <c r="B13" t="s">
        <v>988</v>
      </c>
      <c r="C13" s="353">
        <v>1058</v>
      </c>
      <c r="D13" s="353">
        <v>0</v>
      </c>
      <c r="E13" s="353">
        <v>13</v>
      </c>
      <c r="F13" s="353">
        <v>91</v>
      </c>
      <c r="G13" s="353">
        <v>238</v>
      </c>
      <c r="H13" s="353">
        <v>398</v>
      </c>
      <c r="I13" s="353">
        <v>273</v>
      </c>
      <c r="J13" s="353">
        <v>41</v>
      </c>
      <c r="K13" s="353">
        <v>3</v>
      </c>
      <c r="L13" s="353">
        <v>1</v>
      </c>
      <c r="M13" s="353">
        <v>0</v>
      </c>
    </row>
    <row r="14" spans="1:13">
      <c r="A14" t="s">
        <v>946</v>
      </c>
      <c r="B14" t="s">
        <v>988</v>
      </c>
      <c r="C14" s="353">
        <v>2038</v>
      </c>
      <c r="D14" s="353">
        <v>0</v>
      </c>
      <c r="E14" s="353">
        <v>28</v>
      </c>
      <c r="F14" s="353">
        <v>184</v>
      </c>
      <c r="G14" s="353">
        <v>527</v>
      </c>
      <c r="H14" s="353">
        <v>741</v>
      </c>
      <c r="I14" s="353">
        <v>481</v>
      </c>
      <c r="J14" s="353">
        <v>76</v>
      </c>
      <c r="K14" s="353">
        <v>1</v>
      </c>
      <c r="L14" s="353">
        <v>0</v>
      </c>
      <c r="M14" s="353">
        <v>0</v>
      </c>
    </row>
    <row r="15" spans="1:13">
      <c r="A15" t="s">
        <v>947</v>
      </c>
      <c r="B15" t="s">
        <v>988</v>
      </c>
      <c r="C15" s="353">
        <v>4905</v>
      </c>
      <c r="D15" s="353">
        <v>1</v>
      </c>
      <c r="E15" s="353">
        <v>79</v>
      </c>
      <c r="F15" s="353">
        <v>561</v>
      </c>
      <c r="G15" s="353">
        <v>1515</v>
      </c>
      <c r="H15" s="353">
        <v>1607</v>
      </c>
      <c r="I15" s="353">
        <v>967</v>
      </c>
      <c r="J15" s="353">
        <v>172</v>
      </c>
      <c r="K15" s="353">
        <v>3</v>
      </c>
      <c r="L15" s="353">
        <v>0</v>
      </c>
      <c r="M15" s="353">
        <v>0</v>
      </c>
    </row>
    <row r="16" spans="1:13">
      <c r="A16" t="s">
        <v>948</v>
      </c>
      <c r="B16" t="s">
        <v>988</v>
      </c>
      <c r="C16" s="353">
        <v>4072</v>
      </c>
      <c r="D16" s="353">
        <v>1</v>
      </c>
      <c r="E16" s="353">
        <v>55</v>
      </c>
      <c r="F16" s="353">
        <v>418</v>
      </c>
      <c r="G16" s="353">
        <v>1177</v>
      </c>
      <c r="H16" s="353">
        <v>1431</v>
      </c>
      <c r="I16" s="353">
        <v>840</v>
      </c>
      <c r="J16" s="353">
        <v>148</v>
      </c>
      <c r="K16" s="353">
        <v>2</v>
      </c>
      <c r="L16" s="353">
        <v>0</v>
      </c>
      <c r="M16" s="353">
        <v>0</v>
      </c>
    </row>
    <row r="17" spans="1:13">
      <c r="A17" t="s">
        <v>949</v>
      </c>
      <c r="B17" t="s">
        <v>988</v>
      </c>
      <c r="C17" s="353">
        <v>2674</v>
      </c>
      <c r="D17" s="353">
        <v>0</v>
      </c>
      <c r="E17" s="353">
        <v>31</v>
      </c>
      <c r="F17" s="353">
        <v>207</v>
      </c>
      <c r="G17" s="353">
        <v>769</v>
      </c>
      <c r="H17" s="353">
        <v>946</v>
      </c>
      <c r="I17" s="353">
        <v>625</v>
      </c>
      <c r="J17" s="353">
        <v>93</v>
      </c>
      <c r="K17" s="353">
        <v>3</v>
      </c>
      <c r="L17" s="353">
        <v>0</v>
      </c>
      <c r="M17" s="353">
        <v>0</v>
      </c>
    </row>
    <row r="18" spans="1:13">
      <c r="A18" t="s">
        <v>950</v>
      </c>
      <c r="B18" t="s">
        <v>988</v>
      </c>
      <c r="C18" s="353">
        <v>4475</v>
      </c>
      <c r="D18" s="353">
        <v>0</v>
      </c>
      <c r="E18" s="353">
        <v>29</v>
      </c>
      <c r="F18" s="353">
        <v>217</v>
      </c>
      <c r="G18" s="353">
        <v>1044</v>
      </c>
      <c r="H18" s="353">
        <v>1751</v>
      </c>
      <c r="I18" s="353">
        <v>1194</v>
      </c>
      <c r="J18" s="353">
        <v>233</v>
      </c>
      <c r="K18" s="353">
        <v>7</v>
      </c>
      <c r="L18" s="353">
        <v>0</v>
      </c>
      <c r="M18" s="353">
        <v>0</v>
      </c>
    </row>
    <row r="19" spans="1:13">
      <c r="A19" t="s">
        <v>951</v>
      </c>
      <c r="B19" t="s">
        <v>988</v>
      </c>
      <c r="C19" s="353">
        <v>307</v>
      </c>
      <c r="D19" s="353">
        <v>0</v>
      </c>
      <c r="E19" s="353">
        <v>7</v>
      </c>
      <c r="F19" s="353">
        <v>26</v>
      </c>
      <c r="G19" s="353">
        <v>74</v>
      </c>
      <c r="H19" s="353">
        <v>121</v>
      </c>
      <c r="I19" s="353">
        <v>61</v>
      </c>
      <c r="J19" s="353">
        <v>18</v>
      </c>
      <c r="K19" s="353">
        <v>0</v>
      </c>
      <c r="L19" s="353">
        <v>0</v>
      </c>
      <c r="M19" s="353">
        <v>0</v>
      </c>
    </row>
    <row r="20" spans="1:13">
      <c r="A20" t="s">
        <v>952</v>
      </c>
      <c r="B20" t="s">
        <v>988</v>
      </c>
      <c r="C20" s="353">
        <v>767</v>
      </c>
      <c r="D20" s="353">
        <v>0</v>
      </c>
      <c r="E20" s="353">
        <v>0</v>
      </c>
      <c r="F20" s="353">
        <v>14</v>
      </c>
      <c r="G20" s="353">
        <v>155</v>
      </c>
      <c r="H20" s="353">
        <v>332</v>
      </c>
      <c r="I20" s="353">
        <v>220</v>
      </c>
      <c r="J20" s="353">
        <v>42</v>
      </c>
      <c r="K20" s="353">
        <v>4</v>
      </c>
      <c r="L20" s="353">
        <v>0</v>
      </c>
      <c r="M20" s="353">
        <v>0</v>
      </c>
    </row>
    <row r="21" spans="1:13">
      <c r="A21" t="s">
        <v>953</v>
      </c>
      <c r="B21" t="s">
        <v>988</v>
      </c>
      <c r="C21" s="353">
        <v>1879</v>
      </c>
      <c r="D21" s="353">
        <v>0</v>
      </c>
      <c r="E21" s="353">
        <v>19</v>
      </c>
      <c r="F21" s="353">
        <v>150</v>
      </c>
      <c r="G21" s="353">
        <v>519</v>
      </c>
      <c r="H21" s="353">
        <v>712</v>
      </c>
      <c r="I21" s="353">
        <v>411</v>
      </c>
      <c r="J21" s="353">
        <v>67</v>
      </c>
      <c r="K21" s="353">
        <v>1</v>
      </c>
      <c r="L21" s="353">
        <v>0</v>
      </c>
      <c r="M21" s="353">
        <v>0</v>
      </c>
    </row>
    <row r="22" spans="1:13">
      <c r="A22" t="s">
        <v>954</v>
      </c>
      <c r="B22" t="s">
        <v>988</v>
      </c>
      <c r="C22" s="353">
        <v>220</v>
      </c>
      <c r="D22" s="353">
        <v>0</v>
      </c>
      <c r="E22" s="353">
        <v>3</v>
      </c>
      <c r="F22" s="353">
        <v>25</v>
      </c>
      <c r="G22" s="353">
        <v>70</v>
      </c>
      <c r="H22" s="353">
        <v>81</v>
      </c>
      <c r="I22" s="353">
        <v>36</v>
      </c>
      <c r="J22" s="353">
        <v>5</v>
      </c>
      <c r="K22" s="353">
        <v>0</v>
      </c>
      <c r="L22" s="353">
        <v>0</v>
      </c>
      <c r="M22" s="353">
        <v>0</v>
      </c>
    </row>
    <row r="23" spans="1:13">
      <c r="A23" t="s">
        <v>955</v>
      </c>
      <c r="B23" t="s">
        <v>988</v>
      </c>
      <c r="C23" s="353">
        <v>737</v>
      </c>
      <c r="D23" s="353">
        <v>0</v>
      </c>
      <c r="E23" s="353">
        <v>11</v>
      </c>
      <c r="F23" s="353">
        <v>65</v>
      </c>
      <c r="G23" s="353">
        <v>233</v>
      </c>
      <c r="H23" s="353">
        <v>239</v>
      </c>
      <c r="I23" s="353">
        <v>165</v>
      </c>
      <c r="J23" s="353">
        <v>24</v>
      </c>
      <c r="K23" s="353">
        <v>0</v>
      </c>
      <c r="L23" s="353">
        <v>0</v>
      </c>
      <c r="M23" s="353">
        <v>0</v>
      </c>
    </row>
    <row r="24" spans="1:13">
      <c r="A24" t="s">
        <v>956</v>
      </c>
      <c r="B24" t="s">
        <v>988</v>
      </c>
      <c r="C24" s="353">
        <v>2436</v>
      </c>
      <c r="D24" s="353">
        <v>0</v>
      </c>
      <c r="E24" s="353">
        <v>26</v>
      </c>
      <c r="F24" s="353">
        <v>277</v>
      </c>
      <c r="G24" s="353">
        <v>765</v>
      </c>
      <c r="H24" s="353">
        <v>817</v>
      </c>
      <c r="I24" s="353">
        <v>492</v>
      </c>
      <c r="J24" s="353">
        <v>58</v>
      </c>
      <c r="K24" s="353">
        <v>1</v>
      </c>
      <c r="L24" s="353">
        <v>0</v>
      </c>
      <c r="M24" s="353">
        <v>0</v>
      </c>
    </row>
    <row r="25" spans="1:13">
      <c r="A25" t="s">
        <v>957</v>
      </c>
      <c r="B25" t="s">
        <v>988</v>
      </c>
      <c r="C25" s="353">
        <v>364</v>
      </c>
      <c r="D25" s="353">
        <v>0</v>
      </c>
      <c r="E25" s="353">
        <v>3</v>
      </c>
      <c r="F25" s="353">
        <v>47</v>
      </c>
      <c r="G25" s="353">
        <v>114</v>
      </c>
      <c r="H25" s="353">
        <v>127</v>
      </c>
      <c r="I25" s="353">
        <v>60</v>
      </c>
      <c r="J25" s="353">
        <v>13</v>
      </c>
      <c r="K25" s="353">
        <v>0</v>
      </c>
      <c r="L25" s="353">
        <v>0</v>
      </c>
      <c r="M25" s="353">
        <v>0</v>
      </c>
    </row>
    <row r="26" spans="1:13">
      <c r="A26" t="s">
        <v>958</v>
      </c>
      <c r="B26" t="s">
        <v>988</v>
      </c>
      <c r="C26" s="353">
        <v>331</v>
      </c>
      <c r="D26" s="353">
        <v>0</v>
      </c>
      <c r="E26" s="353">
        <v>5</v>
      </c>
      <c r="F26" s="353">
        <v>42</v>
      </c>
      <c r="G26" s="353">
        <v>95</v>
      </c>
      <c r="H26" s="353">
        <v>105</v>
      </c>
      <c r="I26" s="353">
        <v>70</v>
      </c>
      <c r="J26" s="353">
        <v>14</v>
      </c>
      <c r="K26" s="353">
        <v>0</v>
      </c>
      <c r="L26" s="353">
        <v>0</v>
      </c>
      <c r="M26" s="353">
        <v>0</v>
      </c>
    </row>
    <row r="27" spans="1:13">
      <c r="A27" t="s">
        <v>959</v>
      </c>
      <c r="B27" t="s">
        <v>988</v>
      </c>
      <c r="C27" s="353">
        <v>1933</v>
      </c>
      <c r="D27" s="353">
        <v>0</v>
      </c>
      <c r="E27" s="353">
        <v>15</v>
      </c>
      <c r="F27" s="353">
        <v>126</v>
      </c>
      <c r="G27" s="353">
        <v>455</v>
      </c>
      <c r="H27" s="353">
        <v>712</v>
      </c>
      <c r="I27" s="353">
        <v>526</v>
      </c>
      <c r="J27" s="353">
        <v>97</v>
      </c>
      <c r="K27" s="353">
        <v>2</v>
      </c>
      <c r="L27" s="353">
        <v>0</v>
      </c>
      <c r="M27" s="353">
        <v>0</v>
      </c>
    </row>
    <row r="28" spans="1:13">
      <c r="A28" t="s">
        <v>960</v>
      </c>
      <c r="B28" t="s">
        <v>988</v>
      </c>
      <c r="C28" s="353">
        <v>529</v>
      </c>
      <c r="D28" s="353">
        <v>0</v>
      </c>
      <c r="E28" s="353">
        <v>9</v>
      </c>
      <c r="F28" s="353">
        <v>48</v>
      </c>
      <c r="G28" s="353">
        <v>170</v>
      </c>
      <c r="H28" s="353">
        <v>174</v>
      </c>
      <c r="I28" s="353">
        <v>108</v>
      </c>
      <c r="J28" s="353">
        <v>18</v>
      </c>
      <c r="K28" s="353">
        <v>2</v>
      </c>
      <c r="L28" s="353">
        <v>0</v>
      </c>
      <c r="M28" s="353">
        <v>0</v>
      </c>
    </row>
    <row r="29" spans="1:13">
      <c r="A29" t="s">
        <v>961</v>
      </c>
      <c r="B29" t="s">
        <v>988</v>
      </c>
      <c r="C29" s="353">
        <v>737</v>
      </c>
      <c r="D29" s="353">
        <v>0</v>
      </c>
      <c r="E29" s="353">
        <v>12</v>
      </c>
      <c r="F29" s="353">
        <v>87</v>
      </c>
      <c r="G29" s="353">
        <v>233</v>
      </c>
      <c r="H29" s="353">
        <v>270</v>
      </c>
      <c r="I29" s="353">
        <v>120</v>
      </c>
      <c r="J29" s="353">
        <v>15</v>
      </c>
      <c r="K29" s="353">
        <v>0</v>
      </c>
      <c r="L29" s="353">
        <v>0</v>
      </c>
      <c r="M29" s="353">
        <v>0</v>
      </c>
    </row>
    <row r="30" spans="1:13">
      <c r="A30" t="s">
        <v>962</v>
      </c>
      <c r="B30" t="s">
        <v>988</v>
      </c>
      <c r="C30" s="353">
        <v>1139</v>
      </c>
      <c r="D30" s="353">
        <v>0</v>
      </c>
      <c r="E30" s="353">
        <v>11</v>
      </c>
      <c r="F30" s="353">
        <v>81</v>
      </c>
      <c r="G30" s="353">
        <v>271</v>
      </c>
      <c r="H30" s="353">
        <v>441</v>
      </c>
      <c r="I30" s="353">
        <v>278</v>
      </c>
      <c r="J30" s="353">
        <v>55</v>
      </c>
      <c r="K30" s="353">
        <v>2</v>
      </c>
      <c r="L30" s="353">
        <v>0</v>
      </c>
      <c r="M30" s="353">
        <v>0</v>
      </c>
    </row>
    <row r="31" spans="1:13">
      <c r="A31" t="s">
        <v>963</v>
      </c>
      <c r="B31" t="s">
        <v>988</v>
      </c>
      <c r="C31" s="353">
        <v>425</v>
      </c>
      <c r="D31" s="353">
        <v>0</v>
      </c>
      <c r="E31" s="353">
        <v>6</v>
      </c>
      <c r="F31" s="353">
        <v>51</v>
      </c>
      <c r="G31" s="353">
        <v>118</v>
      </c>
      <c r="H31" s="353">
        <v>140</v>
      </c>
      <c r="I31" s="353">
        <v>88</v>
      </c>
      <c r="J31" s="353">
        <v>22</v>
      </c>
      <c r="K31" s="353">
        <v>0</v>
      </c>
      <c r="L31" s="353">
        <v>0</v>
      </c>
      <c r="M31" s="353">
        <v>0</v>
      </c>
    </row>
    <row r="32" spans="1:13">
      <c r="A32" t="s">
        <v>964</v>
      </c>
      <c r="B32" t="s">
        <v>988</v>
      </c>
      <c r="C32" s="353">
        <v>795</v>
      </c>
      <c r="D32" s="353">
        <v>1</v>
      </c>
      <c r="E32" s="353">
        <v>8</v>
      </c>
      <c r="F32" s="353">
        <v>61</v>
      </c>
      <c r="G32" s="353">
        <v>177</v>
      </c>
      <c r="H32" s="353">
        <v>319</v>
      </c>
      <c r="I32" s="353">
        <v>191</v>
      </c>
      <c r="J32" s="353">
        <v>34</v>
      </c>
      <c r="K32" s="353">
        <v>4</v>
      </c>
      <c r="L32" s="353">
        <v>0</v>
      </c>
      <c r="M32" s="353">
        <v>0</v>
      </c>
    </row>
    <row r="33" spans="1:13">
      <c r="A33" t="s">
        <v>965</v>
      </c>
      <c r="B33" t="s">
        <v>988</v>
      </c>
      <c r="C33" s="353">
        <v>298</v>
      </c>
      <c r="D33" s="353">
        <v>0</v>
      </c>
      <c r="E33" s="353">
        <v>1</v>
      </c>
      <c r="F33" s="353">
        <v>36</v>
      </c>
      <c r="G33" s="353">
        <v>70</v>
      </c>
      <c r="H33" s="353">
        <v>114</v>
      </c>
      <c r="I33" s="353">
        <v>70</v>
      </c>
      <c r="J33" s="353">
        <v>7</v>
      </c>
      <c r="K33" s="353">
        <v>0</v>
      </c>
      <c r="L33" s="353">
        <v>0</v>
      </c>
      <c r="M33" s="353">
        <v>0</v>
      </c>
    </row>
    <row r="34" spans="1:13">
      <c r="A34" t="s">
        <v>966</v>
      </c>
      <c r="B34" t="s">
        <v>988</v>
      </c>
      <c r="C34" s="353">
        <v>308</v>
      </c>
      <c r="D34" s="353">
        <v>1</v>
      </c>
      <c r="E34" s="353">
        <v>3</v>
      </c>
      <c r="F34" s="353">
        <v>36</v>
      </c>
      <c r="G34" s="353">
        <v>93</v>
      </c>
      <c r="H34" s="353">
        <v>81</v>
      </c>
      <c r="I34" s="353">
        <v>78</v>
      </c>
      <c r="J34" s="353">
        <v>16</v>
      </c>
      <c r="K34" s="353">
        <v>0</v>
      </c>
      <c r="L34" s="353">
        <v>0</v>
      </c>
      <c r="M34" s="353">
        <v>0</v>
      </c>
    </row>
    <row r="35" spans="1:13">
      <c r="A35" t="s">
        <v>967</v>
      </c>
      <c r="B35" t="s">
        <v>988</v>
      </c>
      <c r="C35" s="353">
        <v>180</v>
      </c>
      <c r="D35" s="353">
        <v>0</v>
      </c>
      <c r="E35" s="353">
        <v>1</v>
      </c>
      <c r="F35" s="353">
        <v>17</v>
      </c>
      <c r="G35" s="353">
        <v>54</v>
      </c>
      <c r="H35" s="353">
        <v>72</v>
      </c>
      <c r="I35" s="353">
        <v>31</v>
      </c>
      <c r="J35" s="353">
        <v>5</v>
      </c>
      <c r="K35" s="353">
        <v>0</v>
      </c>
      <c r="L35" s="353">
        <v>0</v>
      </c>
      <c r="M35" s="353">
        <v>0</v>
      </c>
    </row>
    <row r="36" spans="1:13">
      <c r="A36" t="s">
        <v>968</v>
      </c>
      <c r="B36" t="s">
        <v>988</v>
      </c>
      <c r="C36" s="353">
        <v>478</v>
      </c>
      <c r="D36" s="353">
        <v>0</v>
      </c>
      <c r="E36" s="353">
        <v>7</v>
      </c>
      <c r="F36" s="353">
        <v>54</v>
      </c>
      <c r="G36" s="353">
        <v>149</v>
      </c>
      <c r="H36" s="353">
        <v>173</v>
      </c>
      <c r="I36" s="353">
        <v>81</v>
      </c>
      <c r="J36" s="353">
        <v>13</v>
      </c>
      <c r="K36" s="353">
        <v>1</v>
      </c>
      <c r="L36" s="353">
        <v>0</v>
      </c>
      <c r="M36" s="353">
        <v>0</v>
      </c>
    </row>
    <row r="37" spans="1:13">
      <c r="A37" t="s">
        <v>969</v>
      </c>
      <c r="B37" t="s">
        <v>988</v>
      </c>
      <c r="C37" s="353">
        <v>343</v>
      </c>
      <c r="D37" s="353">
        <v>0</v>
      </c>
      <c r="E37" s="353">
        <v>7</v>
      </c>
      <c r="F37" s="353">
        <v>54</v>
      </c>
      <c r="G37" s="353">
        <v>105</v>
      </c>
      <c r="H37" s="353">
        <v>116</v>
      </c>
      <c r="I37" s="353">
        <v>54</v>
      </c>
      <c r="J37" s="353">
        <v>7</v>
      </c>
      <c r="K37" s="353">
        <v>0</v>
      </c>
      <c r="L37" s="353">
        <v>0</v>
      </c>
      <c r="M37" s="353">
        <v>0</v>
      </c>
    </row>
    <row r="38" spans="1:13">
      <c r="A38" t="s">
        <v>970</v>
      </c>
      <c r="B38" t="s">
        <v>988</v>
      </c>
      <c r="C38" s="353">
        <v>247</v>
      </c>
      <c r="D38" s="353">
        <v>0</v>
      </c>
      <c r="E38" s="353">
        <v>1</v>
      </c>
      <c r="F38" s="353">
        <v>28</v>
      </c>
      <c r="G38" s="353">
        <v>78</v>
      </c>
      <c r="H38" s="353">
        <v>81</v>
      </c>
      <c r="I38" s="353">
        <v>52</v>
      </c>
      <c r="J38" s="353">
        <v>7</v>
      </c>
      <c r="K38" s="353">
        <v>0</v>
      </c>
      <c r="L38" s="353">
        <v>0</v>
      </c>
      <c r="M38" s="353">
        <v>0</v>
      </c>
    </row>
    <row r="39" spans="1:13">
      <c r="A39" t="s">
        <v>971</v>
      </c>
      <c r="B39" t="s">
        <v>988</v>
      </c>
      <c r="C39" s="353">
        <v>292</v>
      </c>
      <c r="D39" s="353">
        <v>0</v>
      </c>
      <c r="E39" s="353">
        <v>2</v>
      </c>
      <c r="F39" s="353">
        <v>41</v>
      </c>
      <c r="G39" s="353">
        <v>87</v>
      </c>
      <c r="H39" s="353">
        <v>100</v>
      </c>
      <c r="I39" s="353">
        <v>51</v>
      </c>
      <c r="J39" s="353">
        <v>11</v>
      </c>
      <c r="K39" s="353">
        <v>0</v>
      </c>
      <c r="L39" s="353">
        <v>0</v>
      </c>
      <c r="M39" s="353">
        <v>0</v>
      </c>
    </row>
    <row r="40" spans="1:13">
      <c r="A40" t="s">
        <v>972</v>
      </c>
      <c r="B40" t="s">
        <v>988</v>
      </c>
      <c r="C40" s="353">
        <v>288</v>
      </c>
      <c r="D40" s="353">
        <v>0</v>
      </c>
      <c r="E40" s="353">
        <v>1</v>
      </c>
      <c r="F40" s="353">
        <v>45</v>
      </c>
      <c r="G40" s="353">
        <v>91</v>
      </c>
      <c r="H40" s="353">
        <v>99</v>
      </c>
      <c r="I40" s="353">
        <v>44</v>
      </c>
      <c r="J40" s="353">
        <v>7</v>
      </c>
      <c r="K40" s="353">
        <v>1</v>
      </c>
      <c r="L40" s="353">
        <v>0</v>
      </c>
      <c r="M40" s="353">
        <v>0</v>
      </c>
    </row>
    <row r="41" spans="1:13">
      <c r="A41" t="s">
        <v>973</v>
      </c>
      <c r="B41" t="s">
        <v>988</v>
      </c>
      <c r="C41" s="353">
        <v>372</v>
      </c>
      <c r="D41" s="353">
        <v>0</v>
      </c>
      <c r="E41" s="353">
        <v>5</v>
      </c>
      <c r="F41" s="353">
        <v>28</v>
      </c>
      <c r="G41" s="353">
        <v>119</v>
      </c>
      <c r="H41" s="353">
        <v>130</v>
      </c>
      <c r="I41" s="353">
        <v>80</v>
      </c>
      <c r="J41" s="353">
        <v>10</v>
      </c>
      <c r="K41" s="353">
        <v>0</v>
      </c>
      <c r="L41" s="353">
        <v>0</v>
      </c>
      <c r="M41" s="353">
        <v>0</v>
      </c>
    </row>
    <row r="42" spans="1:13">
      <c r="A42" t="s">
        <v>974</v>
      </c>
      <c r="B42" t="s">
        <v>988</v>
      </c>
      <c r="C42" s="353">
        <v>662</v>
      </c>
      <c r="D42" s="353">
        <v>0</v>
      </c>
      <c r="E42" s="353">
        <v>6</v>
      </c>
      <c r="F42" s="353">
        <v>85</v>
      </c>
      <c r="G42" s="353">
        <v>212</v>
      </c>
      <c r="H42" s="353">
        <v>228</v>
      </c>
      <c r="I42" s="353">
        <v>117</v>
      </c>
      <c r="J42" s="353">
        <v>14</v>
      </c>
      <c r="K42" s="353">
        <v>0</v>
      </c>
      <c r="L42" s="353">
        <v>0</v>
      </c>
      <c r="M42" s="353">
        <v>0</v>
      </c>
    </row>
    <row r="43" spans="1:13">
      <c r="A43" t="s">
        <v>975</v>
      </c>
      <c r="B43" t="s">
        <v>988</v>
      </c>
      <c r="C43" s="353">
        <v>183</v>
      </c>
      <c r="D43" s="353">
        <v>0</v>
      </c>
      <c r="E43" s="353">
        <v>3</v>
      </c>
      <c r="F43" s="353">
        <v>4</v>
      </c>
      <c r="G43" s="353">
        <v>35</v>
      </c>
      <c r="H43" s="353">
        <v>85</v>
      </c>
      <c r="I43" s="353">
        <v>48</v>
      </c>
      <c r="J43" s="353">
        <v>8</v>
      </c>
      <c r="K43" s="353">
        <v>0</v>
      </c>
      <c r="L43" s="353">
        <v>0</v>
      </c>
      <c r="M43" s="353">
        <v>0</v>
      </c>
    </row>
    <row r="44" spans="1:13">
      <c r="A44" t="s">
        <v>976</v>
      </c>
      <c r="B44" t="s">
        <v>988</v>
      </c>
      <c r="C44" s="353">
        <v>130</v>
      </c>
      <c r="D44" s="353">
        <v>0</v>
      </c>
      <c r="E44" s="353">
        <v>1</v>
      </c>
      <c r="F44" s="353">
        <v>15</v>
      </c>
      <c r="G44" s="353">
        <v>39</v>
      </c>
      <c r="H44" s="353">
        <v>43</v>
      </c>
      <c r="I44" s="353">
        <v>29</v>
      </c>
      <c r="J44" s="353">
        <v>3</v>
      </c>
      <c r="K44" s="353">
        <v>0</v>
      </c>
      <c r="L44" s="353">
        <v>0</v>
      </c>
      <c r="M44" s="353">
        <v>0</v>
      </c>
    </row>
    <row r="45" spans="1:13">
      <c r="A45" t="s">
        <v>978</v>
      </c>
      <c r="B45" t="s">
        <v>988</v>
      </c>
      <c r="C45" s="353">
        <v>227</v>
      </c>
      <c r="D45" s="353">
        <v>0</v>
      </c>
      <c r="E45" s="353">
        <v>1</v>
      </c>
      <c r="F45" s="353">
        <v>22</v>
      </c>
      <c r="G45" s="353">
        <v>77</v>
      </c>
      <c r="H45" s="353">
        <v>74</v>
      </c>
      <c r="I45" s="353">
        <v>48</v>
      </c>
      <c r="J45" s="353">
        <v>5</v>
      </c>
      <c r="K45" s="353">
        <v>0</v>
      </c>
      <c r="L45" s="353">
        <v>0</v>
      </c>
      <c r="M45" s="353">
        <v>0</v>
      </c>
    </row>
    <row r="46" spans="1:13">
      <c r="A46" t="s">
        <v>979</v>
      </c>
      <c r="B46" t="s">
        <v>988</v>
      </c>
      <c r="C46" s="353">
        <v>313</v>
      </c>
      <c r="D46" s="353">
        <v>0</v>
      </c>
      <c r="E46" s="353">
        <v>2</v>
      </c>
      <c r="F46" s="353">
        <v>42</v>
      </c>
      <c r="G46" s="353">
        <v>89</v>
      </c>
      <c r="H46" s="353">
        <v>100</v>
      </c>
      <c r="I46" s="353">
        <v>72</v>
      </c>
      <c r="J46" s="353">
        <v>8</v>
      </c>
      <c r="K46" s="353">
        <v>0</v>
      </c>
      <c r="L46" s="353">
        <v>0</v>
      </c>
      <c r="M46" s="353">
        <v>0</v>
      </c>
    </row>
    <row r="47" spans="1:13">
      <c r="A47" t="s">
        <v>980</v>
      </c>
      <c r="B47" t="s">
        <v>988</v>
      </c>
      <c r="C47" s="353">
        <v>63</v>
      </c>
      <c r="D47" s="353">
        <v>0</v>
      </c>
      <c r="E47" s="353">
        <v>1</v>
      </c>
      <c r="F47" s="353">
        <v>11</v>
      </c>
      <c r="G47" s="353">
        <v>18</v>
      </c>
      <c r="H47" s="353">
        <v>19</v>
      </c>
      <c r="I47" s="353">
        <v>13</v>
      </c>
      <c r="J47" s="353">
        <v>1</v>
      </c>
      <c r="K47" s="353">
        <v>0</v>
      </c>
      <c r="L47" s="353">
        <v>0</v>
      </c>
      <c r="M47" s="353">
        <v>0</v>
      </c>
    </row>
    <row r="48" spans="1:13">
      <c r="A48" t="s">
        <v>981</v>
      </c>
      <c r="B48" t="s">
        <v>988</v>
      </c>
      <c r="C48" s="353">
        <v>164</v>
      </c>
      <c r="D48" s="353">
        <v>0</v>
      </c>
      <c r="E48" s="353">
        <v>1</v>
      </c>
      <c r="F48" s="353">
        <v>24</v>
      </c>
      <c r="G48" s="353">
        <v>58</v>
      </c>
      <c r="H48" s="353">
        <v>57</v>
      </c>
      <c r="I48" s="353">
        <v>16</v>
      </c>
      <c r="J48" s="353">
        <v>8</v>
      </c>
      <c r="K48" s="353">
        <v>0</v>
      </c>
      <c r="L48" s="353">
        <v>0</v>
      </c>
      <c r="M48" s="353">
        <v>0</v>
      </c>
    </row>
    <row r="49" spans="1:13">
      <c r="A49" t="s">
        <v>982</v>
      </c>
      <c r="B49" t="s">
        <v>988</v>
      </c>
      <c r="C49" s="353">
        <v>69</v>
      </c>
      <c r="D49" s="353">
        <v>0</v>
      </c>
      <c r="E49" s="353">
        <v>0</v>
      </c>
      <c r="F49" s="353">
        <v>7</v>
      </c>
      <c r="G49" s="353">
        <v>28</v>
      </c>
      <c r="H49" s="353">
        <v>22</v>
      </c>
      <c r="I49" s="353">
        <v>10</v>
      </c>
      <c r="J49" s="353">
        <v>2</v>
      </c>
      <c r="K49" s="353">
        <v>0</v>
      </c>
      <c r="L49" s="353">
        <v>0</v>
      </c>
      <c r="M49" s="353">
        <v>0</v>
      </c>
    </row>
    <row r="50" spans="1:13">
      <c r="A50" t="s">
        <v>983</v>
      </c>
      <c r="B50" t="s">
        <v>988</v>
      </c>
      <c r="C50" s="353">
        <v>345</v>
      </c>
      <c r="D50" s="353">
        <v>0</v>
      </c>
      <c r="E50" s="353">
        <v>6</v>
      </c>
      <c r="F50" s="353">
        <v>43</v>
      </c>
      <c r="G50" s="353">
        <v>108</v>
      </c>
      <c r="H50" s="353">
        <v>122</v>
      </c>
      <c r="I50" s="353">
        <v>59</v>
      </c>
      <c r="J50" s="353">
        <v>7</v>
      </c>
      <c r="K50" s="353">
        <v>0</v>
      </c>
      <c r="L50" s="353">
        <v>0</v>
      </c>
      <c r="M50" s="353">
        <v>0</v>
      </c>
    </row>
    <row r="51" spans="1:13">
      <c r="A51" t="s">
        <v>984</v>
      </c>
      <c r="B51" t="s">
        <v>988</v>
      </c>
      <c r="C51" s="353">
        <v>91</v>
      </c>
      <c r="D51" s="353">
        <v>0</v>
      </c>
      <c r="E51" s="353">
        <v>2</v>
      </c>
      <c r="F51" s="353">
        <v>11</v>
      </c>
      <c r="G51" s="353">
        <v>25</v>
      </c>
      <c r="H51" s="353">
        <v>33</v>
      </c>
      <c r="I51" s="353">
        <v>18</v>
      </c>
      <c r="J51" s="353">
        <v>2</v>
      </c>
      <c r="K51" s="353">
        <v>0</v>
      </c>
      <c r="L51" s="353">
        <v>0</v>
      </c>
      <c r="M51" s="353">
        <v>0</v>
      </c>
    </row>
    <row r="52" spans="1:13">
      <c r="A52" t="s">
        <v>985</v>
      </c>
      <c r="B52" t="s">
        <v>988</v>
      </c>
      <c r="C52" s="353">
        <v>100</v>
      </c>
      <c r="D52" s="353">
        <v>0</v>
      </c>
      <c r="E52" s="353">
        <v>3</v>
      </c>
      <c r="F52" s="353">
        <v>20</v>
      </c>
      <c r="G52" s="353">
        <v>22</v>
      </c>
      <c r="H52" s="353">
        <v>36</v>
      </c>
      <c r="I52" s="353">
        <v>15</v>
      </c>
      <c r="J52" s="353">
        <v>4</v>
      </c>
      <c r="K52" s="353">
        <v>0</v>
      </c>
      <c r="L52" s="353">
        <v>0</v>
      </c>
      <c r="M52" s="353">
        <v>0</v>
      </c>
    </row>
    <row r="53" spans="1:13">
      <c r="A53" t="s">
        <v>986</v>
      </c>
      <c r="B53" t="s">
        <v>988</v>
      </c>
      <c r="C53" s="353">
        <v>113</v>
      </c>
      <c r="D53" s="353">
        <v>0</v>
      </c>
      <c r="E53" s="353">
        <v>1</v>
      </c>
      <c r="F53" s="353">
        <v>9</v>
      </c>
      <c r="G53" s="353">
        <v>27</v>
      </c>
      <c r="H53" s="353">
        <v>44</v>
      </c>
      <c r="I53" s="353">
        <v>30</v>
      </c>
      <c r="J53" s="353">
        <v>2</v>
      </c>
      <c r="K53" s="353">
        <v>0</v>
      </c>
      <c r="L53" s="353">
        <v>0</v>
      </c>
      <c r="M53" s="353">
        <v>0</v>
      </c>
    </row>
    <row r="54" spans="1:13">
      <c r="A54" t="s">
        <v>987</v>
      </c>
      <c r="B54" t="s">
        <v>926</v>
      </c>
      <c r="C54" s="353">
        <v>88</v>
      </c>
      <c r="D54" s="353">
        <v>0</v>
      </c>
      <c r="E54" s="353">
        <v>1</v>
      </c>
      <c r="F54" s="353">
        <v>9</v>
      </c>
      <c r="G54" s="353">
        <v>23</v>
      </c>
      <c r="H54" s="353">
        <v>34</v>
      </c>
      <c r="I54" s="353">
        <v>20</v>
      </c>
      <c r="J54" s="353">
        <v>1</v>
      </c>
      <c r="K54" s="353">
        <v>0</v>
      </c>
      <c r="L54" s="353">
        <v>0</v>
      </c>
      <c r="M54" s="353">
        <v>0</v>
      </c>
    </row>
    <row r="55" spans="1:13">
      <c r="A55" t="s">
        <v>937</v>
      </c>
      <c r="B55" t="s">
        <v>411</v>
      </c>
      <c r="C55" s="353">
        <v>23854</v>
      </c>
      <c r="D55" s="353">
        <v>3</v>
      </c>
      <c r="E55" s="353">
        <v>274</v>
      </c>
      <c r="F55" s="353">
        <v>2090</v>
      </c>
      <c r="G55" s="353">
        <v>6579</v>
      </c>
      <c r="H55" s="353">
        <v>8665</v>
      </c>
      <c r="I55" s="353">
        <v>5315</v>
      </c>
      <c r="J55" s="353">
        <v>908</v>
      </c>
      <c r="K55" s="353">
        <v>19</v>
      </c>
      <c r="L55" s="353">
        <v>1</v>
      </c>
      <c r="M55" s="353">
        <v>0</v>
      </c>
    </row>
    <row r="56" spans="1:13">
      <c r="A56" t="s">
        <v>934</v>
      </c>
      <c r="B56" t="s">
        <v>411</v>
      </c>
      <c r="C56" s="353">
        <v>6336</v>
      </c>
      <c r="D56" s="353">
        <v>1</v>
      </c>
      <c r="E56" s="353">
        <v>81</v>
      </c>
      <c r="F56" s="353">
        <v>489</v>
      </c>
      <c r="G56" s="353">
        <v>1716</v>
      </c>
      <c r="H56" s="353">
        <v>2316</v>
      </c>
      <c r="I56" s="353">
        <v>1471</v>
      </c>
      <c r="J56" s="353">
        <v>254</v>
      </c>
      <c r="K56" s="353">
        <v>7</v>
      </c>
      <c r="L56" s="353">
        <v>1</v>
      </c>
      <c r="M56" s="353">
        <v>0</v>
      </c>
    </row>
    <row r="57" spans="1:13">
      <c r="A57" t="s">
        <v>938</v>
      </c>
      <c r="B57" t="s">
        <v>411</v>
      </c>
      <c r="C57" s="353">
        <v>946</v>
      </c>
      <c r="D57" s="353">
        <v>0</v>
      </c>
      <c r="E57" s="353">
        <v>2</v>
      </c>
      <c r="F57" s="353">
        <v>29</v>
      </c>
      <c r="G57" s="353">
        <v>244</v>
      </c>
      <c r="H57" s="353">
        <v>377</v>
      </c>
      <c r="I57" s="353">
        <v>240</v>
      </c>
      <c r="J57" s="353">
        <v>52</v>
      </c>
      <c r="K57" s="353">
        <v>2</v>
      </c>
      <c r="L57" s="353">
        <v>0</v>
      </c>
      <c r="M57" s="353">
        <v>0</v>
      </c>
    </row>
    <row r="58" spans="1:13">
      <c r="A58" t="s">
        <v>939</v>
      </c>
      <c r="B58" t="s">
        <v>411</v>
      </c>
      <c r="C58" s="353">
        <v>589</v>
      </c>
      <c r="D58" s="353">
        <v>0</v>
      </c>
      <c r="E58" s="353">
        <v>4</v>
      </c>
      <c r="F58" s="353">
        <v>24</v>
      </c>
      <c r="G58" s="353">
        <v>140</v>
      </c>
      <c r="H58" s="353">
        <v>239</v>
      </c>
      <c r="I58" s="353">
        <v>144</v>
      </c>
      <c r="J58" s="353">
        <v>38</v>
      </c>
      <c r="K58" s="353">
        <v>0</v>
      </c>
      <c r="L58" s="353">
        <v>0</v>
      </c>
      <c r="M58" s="353">
        <v>0</v>
      </c>
    </row>
    <row r="59" spans="1:13">
      <c r="A59" t="s">
        <v>940</v>
      </c>
      <c r="B59" t="s">
        <v>411</v>
      </c>
      <c r="C59" s="353">
        <v>419</v>
      </c>
      <c r="D59" s="353">
        <v>0</v>
      </c>
      <c r="E59" s="353">
        <v>5</v>
      </c>
      <c r="F59" s="353">
        <v>40</v>
      </c>
      <c r="G59" s="353">
        <v>134</v>
      </c>
      <c r="H59" s="353">
        <v>139</v>
      </c>
      <c r="I59" s="353">
        <v>88</v>
      </c>
      <c r="J59" s="353">
        <v>13</v>
      </c>
      <c r="K59" s="353">
        <v>0</v>
      </c>
      <c r="L59" s="353">
        <v>0</v>
      </c>
      <c r="M59" s="353">
        <v>0</v>
      </c>
    </row>
    <row r="60" spans="1:13">
      <c r="A60" t="s">
        <v>941</v>
      </c>
      <c r="B60" t="s">
        <v>411</v>
      </c>
      <c r="C60" s="353">
        <v>312</v>
      </c>
      <c r="D60" s="353">
        <v>0</v>
      </c>
      <c r="E60" s="353">
        <v>12</v>
      </c>
      <c r="F60" s="353">
        <v>43</v>
      </c>
      <c r="G60" s="353">
        <v>94</v>
      </c>
      <c r="H60" s="353">
        <v>83</v>
      </c>
      <c r="I60" s="353">
        <v>67</v>
      </c>
      <c r="J60" s="353">
        <v>13</v>
      </c>
      <c r="K60" s="353">
        <v>0</v>
      </c>
      <c r="L60" s="353">
        <v>0</v>
      </c>
      <c r="M60" s="353">
        <v>0</v>
      </c>
    </row>
    <row r="61" spans="1:13">
      <c r="A61" t="s">
        <v>942</v>
      </c>
      <c r="B61" t="s">
        <v>411</v>
      </c>
      <c r="C61" s="353">
        <v>628</v>
      </c>
      <c r="D61" s="353">
        <v>0</v>
      </c>
      <c r="E61" s="353">
        <v>6</v>
      </c>
      <c r="F61" s="353">
        <v>53</v>
      </c>
      <c r="G61" s="353">
        <v>179</v>
      </c>
      <c r="H61" s="353">
        <v>230</v>
      </c>
      <c r="I61" s="353">
        <v>139</v>
      </c>
      <c r="J61" s="353">
        <v>21</v>
      </c>
      <c r="K61" s="353">
        <v>0</v>
      </c>
      <c r="L61" s="353">
        <v>0</v>
      </c>
      <c r="M61" s="353">
        <v>0</v>
      </c>
    </row>
    <row r="62" spans="1:13">
      <c r="A62" t="s">
        <v>943</v>
      </c>
      <c r="B62" t="s">
        <v>411</v>
      </c>
      <c r="C62" s="353">
        <v>996</v>
      </c>
      <c r="D62" s="353">
        <v>0</v>
      </c>
      <c r="E62" s="353">
        <v>20</v>
      </c>
      <c r="F62" s="353">
        <v>97</v>
      </c>
      <c r="G62" s="353">
        <v>295</v>
      </c>
      <c r="H62" s="353">
        <v>345</v>
      </c>
      <c r="I62" s="353">
        <v>211</v>
      </c>
      <c r="J62" s="353">
        <v>28</v>
      </c>
      <c r="K62" s="353">
        <v>0</v>
      </c>
      <c r="L62" s="353">
        <v>0</v>
      </c>
      <c r="M62" s="353">
        <v>0</v>
      </c>
    </row>
    <row r="63" spans="1:13">
      <c r="A63" t="s">
        <v>944</v>
      </c>
      <c r="B63" t="s">
        <v>411</v>
      </c>
      <c r="C63" s="353">
        <v>890</v>
      </c>
      <c r="D63" s="353">
        <v>1</v>
      </c>
      <c r="E63" s="353">
        <v>6</v>
      </c>
      <c r="F63" s="353">
        <v>65</v>
      </c>
      <c r="G63" s="353">
        <v>250</v>
      </c>
      <c r="H63" s="353">
        <v>341</v>
      </c>
      <c r="I63" s="353">
        <v>195</v>
      </c>
      <c r="J63" s="353">
        <v>30</v>
      </c>
      <c r="K63" s="353">
        <v>2</v>
      </c>
      <c r="L63" s="353">
        <v>0</v>
      </c>
      <c r="M63" s="353">
        <v>0</v>
      </c>
    </row>
    <row r="64" spans="1:13">
      <c r="A64" t="s">
        <v>945</v>
      </c>
      <c r="B64" t="s">
        <v>411</v>
      </c>
      <c r="C64" s="353">
        <v>515</v>
      </c>
      <c r="D64" s="353">
        <v>0</v>
      </c>
      <c r="E64" s="353">
        <v>7</v>
      </c>
      <c r="F64" s="353">
        <v>46</v>
      </c>
      <c r="G64" s="353">
        <v>111</v>
      </c>
      <c r="H64" s="353">
        <v>189</v>
      </c>
      <c r="I64" s="353">
        <v>138</v>
      </c>
      <c r="J64" s="353">
        <v>21</v>
      </c>
      <c r="K64" s="353">
        <v>2</v>
      </c>
      <c r="L64" s="353">
        <v>1</v>
      </c>
      <c r="M64" s="353">
        <v>0</v>
      </c>
    </row>
    <row r="65" spans="1:13">
      <c r="A65" t="s">
        <v>946</v>
      </c>
      <c r="B65" t="s">
        <v>411</v>
      </c>
      <c r="C65" s="353">
        <v>1041</v>
      </c>
      <c r="D65" s="353">
        <v>0</v>
      </c>
      <c r="E65" s="353">
        <v>19</v>
      </c>
      <c r="F65" s="353">
        <v>92</v>
      </c>
      <c r="G65" s="353">
        <v>269</v>
      </c>
      <c r="H65" s="353">
        <v>373</v>
      </c>
      <c r="I65" s="353">
        <v>249</v>
      </c>
      <c r="J65" s="353">
        <v>38</v>
      </c>
      <c r="K65" s="353">
        <v>1</v>
      </c>
      <c r="L65" s="353">
        <v>0</v>
      </c>
      <c r="M65" s="353">
        <v>0</v>
      </c>
    </row>
    <row r="66" spans="1:13">
      <c r="A66" t="s">
        <v>947</v>
      </c>
      <c r="B66" t="s">
        <v>411</v>
      </c>
      <c r="C66" s="353">
        <v>2539</v>
      </c>
      <c r="D66" s="353">
        <v>0</v>
      </c>
      <c r="E66" s="353">
        <v>41</v>
      </c>
      <c r="F66" s="353">
        <v>307</v>
      </c>
      <c r="G66" s="353">
        <v>774</v>
      </c>
      <c r="H66" s="353">
        <v>842</v>
      </c>
      <c r="I66" s="353">
        <v>480</v>
      </c>
      <c r="J66" s="353">
        <v>93</v>
      </c>
      <c r="K66" s="353">
        <v>2</v>
      </c>
      <c r="L66" s="353">
        <v>0</v>
      </c>
      <c r="M66" s="353">
        <v>0</v>
      </c>
    </row>
    <row r="67" spans="1:13">
      <c r="A67" t="s">
        <v>948</v>
      </c>
      <c r="B67" t="s">
        <v>411</v>
      </c>
      <c r="C67" s="353">
        <v>2058</v>
      </c>
      <c r="D67" s="353">
        <v>0</v>
      </c>
      <c r="E67" s="353">
        <v>27</v>
      </c>
      <c r="F67" s="353">
        <v>191</v>
      </c>
      <c r="G67" s="353">
        <v>607</v>
      </c>
      <c r="H67" s="353">
        <v>730</v>
      </c>
      <c r="I67" s="353">
        <v>429</v>
      </c>
      <c r="J67" s="353">
        <v>74</v>
      </c>
      <c r="K67" s="353">
        <v>0</v>
      </c>
      <c r="L67" s="353">
        <v>0</v>
      </c>
      <c r="M67" s="353">
        <v>0</v>
      </c>
    </row>
    <row r="68" spans="1:13">
      <c r="A68" t="s">
        <v>949</v>
      </c>
      <c r="B68" t="s">
        <v>411</v>
      </c>
      <c r="C68" s="353">
        <v>1400</v>
      </c>
      <c r="D68" s="353">
        <v>0</v>
      </c>
      <c r="E68" s="353">
        <v>15</v>
      </c>
      <c r="F68" s="353">
        <v>113</v>
      </c>
      <c r="G68" s="353">
        <v>392</v>
      </c>
      <c r="H68" s="353">
        <v>505</v>
      </c>
      <c r="I68" s="353">
        <v>325</v>
      </c>
      <c r="J68" s="353">
        <v>49</v>
      </c>
      <c r="K68" s="353">
        <v>1</v>
      </c>
      <c r="L68" s="353">
        <v>0</v>
      </c>
      <c r="M68" s="353">
        <v>0</v>
      </c>
    </row>
    <row r="69" spans="1:13">
      <c r="A69" t="s">
        <v>950</v>
      </c>
      <c r="B69" t="s">
        <v>411</v>
      </c>
      <c r="C69" s="353">
        <v>2291</v>
      </c>
      <c r="D69" s="353">
        <v>0</v>
      </c>
      <c r="E69" s="353">
        <v>15</v>
      </c>
      <c r="F69" s="353">
        <v>118</v>
      </c>
      <c r="G69" s="353">
        <v>524</v>
      </c>
      <c r="H69" s="353">
        <v>908</v>
      </c>
      <c r="I69" s="353">
        <v>609</v>
      </c>
      <c r="J69" s="353">
        <v>112</v>
      </c>
      <c r="K69" s="353">
        <v>5</v>
      </c>
      <c r="L69" s="353">
        <v>0</v>
      </c>
      <c r="M69" s="353">
        <v>0</v>
      </c>
    </row>
    <row r="70" spans="1:13">
      <c r="A70" t="s">
        <v>951</v>
      </c>
      <c r="B70" t="s">
        <v>411</v>
      </c>
      <c r="C70" s="353">
        <v>160</v>
      </c>
      <c r="D70" s="353">
        <v>0</v>
      </c>
      <c r="E70" s="353">
        <v>4</v>
      </c>
      <c r="F70" s="353">
        <v>12</v>
      </c>
      <c r="G70" s="353">
        <v>38</v>
      </c>
      <c r="H70" s="353">
        <v>68</v>
      </c>
      <c r="I70" s="353">
        <v>31</v>
      </c>
      <c r="J70" s="353">
        <v>7</v>
      </c>
      <c r="K70" s="353">
        <v>0</v>
      </c>
      <c r="L70" s="353">
        <v>0</v>
      </c>
      <c r="M70" s="353">
        <v>0</v>
      </c>
    </row>
    <row r="71" spans="1:13">
      <c r="A71" t="s">
        <v>952</v>
      </c>
      <c r="B71" t="s">
        <v>411</v>
      </c>
      <c r="C71" s="353">
        <v>385</v>
      </c>
      <c r="D71" s="353">
        <v>0</v>
      </c>
      <c r="E71" s="353">
        <v>0</v>
      </c>
      <c r="F71" s="353">
        <v>8</v>
      </c>
      <c r="G71" s="353">
        <v>79</v>
      </c>
      <c r="H71" s="353">
        <v>165</v>
      </c>
      <c r="I71" s="353">
        <v>115</v>
      </c>
      <c r="J71" s="353">
        <v>17</v>
      </c>
      <c r="K71" s="353">
        <v>1</v>
      </c>
      <c r="L71" s="353">
        <v>0</v>
      </c>
      <c r="M71" s="353">
        <v>0</v>
      </c>
    </row>
    <row r="72" spans="1:13">
      <c r="A72" t="s">
        <v>953</v>
      </c>
      <c r="B72" t="s">
        <v>411</v>
      </c>
      <c r="C72" s="353">
        <v>962</v>
      </c>
      <c r="D72" s="353">
        <v>0</v>
      </c>
      <c r="E72" s="353">
        <v>9</v>
      </c>
      <c r="F72" s="353">
        <v>79</v>
      </c>
      <c r="G72" s="353">
        <v>258</v>
      </c>
      <c r="H72" s="353">
        <v>363</v>
      </c>
      <c r="I72" s="353">
        <v>218</v>
      </c>
      <c r="J72" s="353">
        <v>35</v>
      </c>
      <c r="K72" s="353">
        <v>0</v>
      </c>
      <c r="L72" s="353">
        <v>0</v>
      </c>
      <c r="M72" s="353">
        <v>0</v>
      </c>
    </row>
    <row r="73" spans="1:13">
      <c r="A73" t="s">
        <v>954</v>
      </c>
      <c r="B73" t="s">
        <v>411</v>
      </c>
      <c r="C73" s="353">
        <v>116</v>
      </c>
      <c r="D73" s="353">
        <v>0</v>
      </c>
      <c r="E73" s="353">
        <v>2</v>
      </c>
      <c r="F73" s="353">
        <v>12</v>
      </c>
      <c r="G73" s="353">
        <v>35</v>
      </c>
      <c r="H73" s="353">
        <v>42</v>
      </c>
      <c r="I73" s="353">
        <v>22</v>
      </c>
      <c r="J73" s="353">
        <v>3</v>
      </c>
      <c r="K73" s="353">
        <v>0</v>
      </c>
      <c r="L73" s="353">
        <v>0</v>
      </c>
      <c r="M73" s="353">
        <v>0</v>
      </c>
    </row>
    <row r="74" spans="1:13">
      <c r="A74" t="s">
        <v>955</v>
      </c>
      <c r="B74" t="s">
        <v>411</v>
      </c>
      <c r="C74" s="353">
        <v>369</v>
      </c>
      <c r="D74" s="353">
        <v>0</v>
      </c>
      <c r="E74" s="353">
        <v>5</v>
      </c>
      <c r="F74" s="353">
        <v>32</v>
      </c>
      <c r="G74" s="353">
        <v>122</v>
      </c>
      <c r="H74" s="353">
        <v>120</v>
      </c>
      <c r="I74" s="353">
        <v>77</v>
      </c>
      <c r="J74" s="353">
        <v>13</v>
      </c>
      <c r="K74" s="353">
        <v>0</v>
      </c>
      <c r="L74" s="353">
        <v>0</v>
      </c>
      <c r="M74" s="353">
        <v>0</v>
      </c>
    </row>
    <row r="75" spans="1:13">
      <c r="A75" t="s">
        <v>956</v>
      </c>
      <c r="B75" t="s">
        <v>411</v>
      </c>
      <c r="C75" s="353">
        <v>1291</v>
      </c>
      <c r="D75" s="353">
        <v>0</v>
      </c>
      <c r="E75" s="353">
        <v>14</v>
      </c>
      <c r="F75" s="353">
        <v>138</v>
      </c>
      <c r="G75" s="353">
        <v>407</v>
      </c>
      <c r="H75" s="353">
        <v>450</v>
      </c>
      <c r="I75" s="353">
        <v>244</v>
      </c>
      <c r="J75" s="353">
        <v>37</v>
      </c>
      <c r="K75" s="353">
        <v>1</v>
      </c>
      <c r="L75" s="353">
        <v>0</v>
      </c>
      <c r="M75" s="353">
        <v>0</v>
      </c>
    </row>
    <row r="76" spans="1:13">
      <c r="A76" t="s">
        <v>957</v>
      </c>
      <c r="B76" t="s">
        <v>411</v>
      </c>
      <c r="C76" s="353">
        <v>187</v>
      </c>
      <c r="D76" s="353">
        <v>0</v>
      </c>
      <c r="E76" s="353">
        <v>2</v>
      </c>
      <c r="F76" s="353">
        <v>23</v>
      </c>
      <c r="G76" s="353">
        <v>65</v>
      </c>
      <c r="H76" s="353">
        <v>58</v>
      </c>
      <c r="I76" s="353">
        <v>31</v>
      </c>
      <c r="J76" s="353">
        <v>8</v>
      </c>
      <c r="K76" s="353">
        <v>0</v>
      </c>
      <c r="L76" s="353">
        <v>0</v>
      </c>
      <c r="M76" s="353">
        <v>0</v>
      </c>
    </row>
    <row r="77" spans="1:13">
      <c r="A77" t="s">
        <v>958</v>
      </c>
      <c r="B77" t="s">
        <v>411</v>
      </c>
      <c r="C77" s="353">
        <v>173</v>
      </c>
      <c r="D77" s="353">
        <v>0</v>
      </c>
      <c r="E77" s="353">
        <v>3</v>
      </c>
      <c r="F77" s="353">
        <v>24</v>
      </c>
      <c r="G77" s="353">
        <v>53</v>
      </c>
      <c r="H77" s="353">
        <v>56</v>
      </c>
      <c r="I77" s="353">
        <v>30</v>
      </c>
      <c r="J77" s="353">
        <v>7</v>
      </c>
      <c r="K77" s="353">
        <v>0</v>
      </c>
      <c r="L77" s="353">
        <v>0</v>
      </c>
      <c r="M77" s="353">
        <v>0</v>
      </c>
    </row>
    <row r="78" spans="1:13">
      <c r="A78" t="s">
        <v>959</v>
      </c>
      <c r="B78" t="s">
        <v>411</v>
      </c>
      <c r="C78" s="353">
        <v>958</v>
      </c>
      <c r="D78" s="353">
        <v>0</v>
      </c>
      <c r="E78" s="353">
        <v>6</v>
      </c>
      <c r="F78" s="353">
        <v>58</v>
      </c>
      <c r="G78" s="353">
        <v>223</v>
      </c>
      <c r="H78" s="353">
        <v>348</v>
      </c>
      <c r="I78" s="353">
        <v>268</v>
      </c>
      <c r="J78" s="353">
        <v>55</v>
      </c>
      <c r="K78" s="353">
        <v>0</v>
      </c>
      <c r="L78" s="353">
        <v>0</v>
      </c>
      <c r="M78" s="353">
        <v>0</v>
      </c>
    </row>
    <row r="79" spans="1:13">
      <c r="A79" t="s">
        <v>960</v>
      </c>
      <c r="B79" t="s">
        <v>411</v>
      </c>
      <c r="C79" s="353">
        <v>278</v>
      </c>
      <c r="D79" s="353">
        <v>0</v>
      </c>
      <c r="E79" s="353">
        <v>3</v>
      </c>
      <c r="F79" s="353">
        <v>20</v>
      </c>
      <c r="G79" s="353">
        <v>98</v>
      </c>
      <c r="H79" s="353">
        <v>96</v>
      </c>
      <c r="I79" s="353">
        <v>54</v>
      </c>
      <c r="J79" s="353">
        <v>6</v>
      </c>
      <c r="K79" s="353">
        <v>1</v>
      </c>
      <c r="L79" s="353">
        <v>0</v>
      </c>
      <c r="M79" s="353">
        <v>0</v>
      </c>
    </row>
    <row r="80" spans="1:13">
      <c r="A80" t="s">
        <v>961</v>
      </c>
      <c r="B80" t="s">
        <v>411</v>
      </c>
      <c r="C80" s="353">
        <v>372</v>
      </c>
      <c r="D80" s="353">
        <v>0</v>
      </c>
      <c r="E80" s="353">
        <v>8</v>
      </c>
      <c r="F80" s="353">
        <v>44</v>
      </c>
      <c r="G80" s="353">
        <v>94</v>
      </c>
      <c r="H80" s="353">
        <v>146</v>
      </c>
      <c r="I80" s="353">
        <v>69</v>
      </c>
      <c r="J80" s="353">
        <v>11</v>
      </c>
      <c r="K80" s="353">
        <v>0</v>
      </c>
      <c r="L80" s="353">
        <v>0</v>
      </c>
      <c r="M80" s="353">
        <v>0</v>
      </c>
    </row>
    <row r="81" spans="1:13">
      <c r="A81" t="s">
        <v>962</v>
      </c>
      <c r="B81" t="s">
        <v>411</v>
      </c>
      <c r="C81" s="353">
        <v>586</v>
      </c>
      <c r="D81" s="353">
        <v>0</v>
      </c>
      <c r="E81" s="353">
        <v>6</v>
      </c>
      <c r="F81" s="353">
        <v>38</v>
      </c>
      <c r="G81" s="353">
        <v>136</v>
      </c>
      <c r="H81" s="353">
        <v>232</v>
      </c>
      <c r="I81" s="353">
        <v>148</v>
      </c>
      <c r="J81" s="353">
        <v>26</v>
      </c>
      <c r="K81" s="353">
        <v>0</v>
      </c>
      <c r="L81" s="353">
        <v>0</v>
      </c>
      <c r="M81" s="353">
        <v>0</v>
      </c>
    </row>
    <row r="82" spans="1:13">
      <c r="A82" t="s">
        <v>963</v>
      </c>
      <c r="B82" t="s">
        <v>411</v>
      </c>
      <c r="C82" s="353">
        <v>213</v>
      </c>
      <c r="D82" s="353">
        <v>0</v>
      </c>
      <c r="E82" s="353">
        <v>1</v>
      </c>
      <c r="F82" s="353">
        <v>28</v>
      </c>
      <c r="G82" s="353">
        <v>61</v>
      </c>
      <c r="H82" s="353">
        <v>70</v>
      </c>
      <c r="I82" s="353">
        <v>44</v>
      </c>
      <c r="J82" s="353">
        <v>9</v>
      </c>
      <c r="K82" s="353">
        <v>0</v>
      </c>
      <c r="L82" s="353">
        <v>0</v>
      </c>
      <c r="M82" s="353">
        <v>0</v>
      </c>
    </row>
    <row r="83" spans="1:13">
      <c r="A83" t="s">
        <v>964</v>
      </c>
      <c r="B83" t="s">
        <v>411</v>
      </c>
      <c r="C83" s="353">
        <v>410</v>
      </c>
      <c r="D83" s="353">
        <v>1</v>
      </c>
      <c r="E83" s="353">
        <v>4</v>
      </c>
      <c r="F83" s="353">
        <v>32</v>
      </c>
      <c r="G83" s="353">
        <v>99</v>
      </c>
      <c r="H83" s="353">
        <v>160</v>
      </c>
      <c r="I83" s="353">
        <v>98</v>
      </c>
      <c r="J83" s="353">
        <v>16</v>
      </c>
      <c r="K83" s="353">
        <v>0</v>
      </c>
      <c r="L83" s="353">
        <v>0</v>
      </c>
      <c r="M83" s="353">
        <v>0</v>
      </c>
    </row>
    <row r="84" spans="1:13">
      <c r="A84" t="s">
        <v>965</v>
      </c>
      <c r="B84" t="s">
        <v>411</v>
      </c>
      <c r="C84" s="353">
        <v>155</v>
      </c>
      <c r="D84" s="353">
        <v>0</v>
      </c>
      <c r="E84" s="353">
        <v>0</v>
      </c>
      <c r="F84" s="353">
        <v>17</v>
      </c>
      <c r="G84" s="353">
        <v>37</v>
      </c>
      <c r="H84" s="353">
        <v>57</v>
      </c>
      <c r="I84" s="353">
        <v>40</v>
      </c>
      <c r="J84" s="353">
        <v>4</v>
      </c>
      <c r="K84" s="353">
        <v>0</v>
      </c>
      <c r="L84" s="353">
        <v>0</v>
      </c>
      <c r="M84" s="353">
        <v>0</v>
      </c>
    </row>
    <row r="85" spans="1:13">
      <c r="A85" t="s">
        <v>966</v>
      </c>
      <c r="B85" t="s">
        <v>411</v>
      </c>
      <c r="C85" s="353">
        <v>147</v>
      </c>
      <c r="D85" s="353">
        <v>1</v>
      </c>
      <c r="E85" s="353">
        <v>2</v>
      </c>
      <c r="F85" s="353">
        <v>13</v>
      </c>
      <c r="G85" s="353">
        <v>44</v>
      </c>
      <c r="H85" s="353">
        <v>42</v>
      </c>
      <c r="I85" s="353">
        <v>39</v>
      </c>
      <c r="J85" s="353">
        <v>6</v>
      </c>
      <c r="K85" s="353">
        <v>0</v>
      </c>
      <c r="L85" s="353">
        <v>0</v>
      </c>
      <c r="M85" s="353">
        <v>0</v>
      </c>
    </row>
    <row r="86" spans="1:13">
      <c r="A86" t="s">
        <v>967</v>
      </c>
      <c r="B86" t="s">
        <v>411</v>
      </c>
      <c r="C86" s="353">
        <v>106</v>
      </c>
      <c r="D86" s="353">
        <v>0</v>
      </c>
      <c r="E86" s="353">
        <v>0</v>
      </c>
      <c r="F86" s="353">
        <v>11</v>
      </c>
      <c r="G86" s="353">
        <v>31</v>
      </c>
      <c r="H86" s="353">
        <v>44</v>
      </c>
      <c r="I86" s="353">
        <v>16</v>
      </c>
      <c r="J86" s="353">
        <v>4</v>
      </c>
      <c r="K86" s="353">
        <v>0</v>
      </c>
      <c r="L86" s="353">
        <v>0</v>
      </c>
      <c r="M86" s="353">
        <v>0</v>
      </c>
    </row>
    <row r="87" spans="1:13">
      <c r="A87" t="s">
        <v>968</v>
      </c>
      <c r="B87" t="s">
        <v>411</v>
      </c>
      <c r="C87" s="353">
        <v>239</v>
      </c>
      <c r="D87" s="353">
        <v>0</v>
      </c>
      <c r="E87" s="353">
        <v>4</v>
      </c>
      <c r="F87" s="353">
        <v>26</v>
      </c>
      <c r="G87" s="353">
        <v>71</v>
      </c>
      <c r="H87" s="353">
        <v>87</v>
      </c>
      <c r="I87" s="353">
        <v>48</v>
      </c>
      <c r="J87" s="353">
        <v>3</v>
      </c>
      <c r="K87" s="353">
        <v>0</v>
      </c>
      <c r="L87" s="353">
        <v>0</v>
      </c>
      <c r="M87" s="353">
        <v>0</v>
      </c>
    </row>
    <row r="88" spans="1:13">
      <c r="A88" t="s">
        <v>969</v>
      </c>
      <c r="B88" t="s">
        <v>411</v>
      </c>
      <c r="C88" s="353">
        <v>166</v>
      </c>
      <c r="D88" s="353">
        <v>0</v>
      </c>
      <c r="E88" s="353">
        <v>3</v>
      </c>
      <c r="F88" s="353">
        <v>30</v>
      </c>
      <c r="G88" s="353">
        <v>43</v>
      </c>
      <c r="H88" s="353">
        <v>61</v>
      </c>
      <c r="I88" s="353">
        <v>23</v>
      </c>
      <c r="J88" s="353">
        <v>6</v>
      </c>
      <c r="K88" s="353">
        <v>0</v>
      </c>
      <c r="L88" s="353">
        <v>0</v>
      </c>
      <c r="M88" s="353">
        <v>0</v>
      </c>
    </row>
    <row r="89" spans="1:13">
      <c r="A89" t="s">
        <v>970</v>
      </c>
      <c r="B89" t="s">
        <v>411</v>
      </c>
      <c r="C89" s="353">
        <v>146</v>
      </c>
      <c r="D89" s="353">
        <v>0</v>
      </c>
      <c r="E89" s="353">
        <v>1</v>
      </c>
      <c r="F89" s="353">
        <v>16</v>
      </c>
      <c r="G89" s="353">
        <v>39</v>
      </c>
      <c r="H89" s="353">
        <v>52</v>
      </c>
      <c r="I89" s="353">
        <v>36</v>
      </c>
      <c r="J89" s="353">
        <v>2</v>
      </c>
      <c r="K89" s="353">
        <v>0</v>
      </c>
      <c r="L89" s="353">
        <v>0</v>
      </c>
      <c r="M89" s="353">
        <v>0</v>
      </c>
    </row>
    <row r="90" spans="1:13">
      <c r="A90" t="s">
        <v>971</v>
      </c>
      <c r="B90" t="s">
        <v>411</v>
      </c>
      <c r="C90" s="353">
        <v>149</v>
      </c>
      <c r="D90" s="353">
        <v>0</v>
      </c>
      <c r="E90" s="353">
        <v>1</v>
      </c>
      <c r="F90" s="353">
        <v>20</v>
      </c>
      <c r="G90" s="353">
        <v>46</v>
      </c>
      <c r="H90" s="353">
        <v>48</v>
      </c>
      <c r="I90" s="353">
        <v>28</v>
      </c>
      <c r="J90" s="353">
        <v>6</v>
      </c>
      <c r="K90" s="353">
        <v>0</v>
      </c>
      <c r="L90" s="353">
        <v>0</v>
      </c>
      <c r="M90" s="353">
        <v>0</v>
      </c>
    </row>
    <row r="91" spans="1:13">
      <c r="A91" t="s">
        <v>972</v>
      </c>
      <c r="B91" t="s">
        <v>411</v>
      </c>
      <c r="C91" s="353">
        <v>155</v>
      </c>
      <c r="D91" s="353">
        <v>0</v>
      </c>
      <c r="E91" s="353">
        <v>0</v>
      </c>
      <c r="F91" s="353">
        <v>23</v>
      </c>
      <c r="G91" s="353">
        <v>50</v>
      </c>
      <c r="H91" s="353">
        <v>53</v>
      </c>
      <c r="I91" s="353">
        <v>25</v>
      </c>
      <c r="J91" s="353">
        <v>3</v>
      </c>
      <c r="K91" s="353">
        <v>1</v>
      </c>
      <c r="L91" s="353">
        <v>0</v>
      </c>
      <c r="M91" s="353">
        <v>0</v>
      </c>
    </row>
    <row r="92" spans="1:13">
      <c r="A92" t="s">
        <v>973</v>
      </c>
      <c r="B92" t="s">
        <v>411</v>
      </c>
      <c r="C92" s="353">
        <v>190</v>
      </c>
      <c r="D92" s="353">
        <v>0</v>
      </c>
      <c r="E92" s="353">
        <v>2</v>
      </c>
      <c r="F92" s="353">
        <v>12</v>
      </c>
      <c r="G92" s="353">
        <v>62</v>
      </c>
      <c r="H92" s="353">
        <v>70</v>
      </c>
      <c r="I92" s="353">
        <v>39</v>
      </c>
      <c r="J92" s="353">
        <v>5</v>
      </c>
      <c r="K92" s="353">
        <v>0</v>
      </c>
      <c r="L92" s="353">
        <v>0</v>
      </c>
      <c r="M92" s="353">
        <v>0</v>
      </c>
    </row>
    <row r="93" spans="1:13">
      <c r="A93" t="s">
        <v>974</v>
      </c>
      <c r="B93" t="s">
        <v>411</v>
      </c>
      <c r="C93" s="353">
        <v>330</v>
      </c>
      <c r="D93" s="353">
        <v>0</v>
      </c>
      <c r="E93" s="353">
        <v>5</v>
      </c>
      <c r="F93" s="353">
        <v>44</v>
      </c>
      <c r="G93" s="353">
        <v>96</v>
      </c>
      <c r="H93" s="353">
        <v>110</v>
      </c>
      <c r="I93" s="353">
        <v>69</v>
      </c>
      <c r="J93" s="353">
        <v>6</v>
      </c>
      <c r="K93" s="353">
        <v>0</v>
      </c>
      <c r="L93" s="353">
        <v>0</v>
      </c>
      <c r="M93" s="353">
        <v>0</v>
      </c>
    </row>
    <row r="94" spans="1:13">
      <c r="A94" t="s">
        <v>975</v>
      </c>
      <c r="B94" t="s">
        <v>411</v>
      </c>
      <c r="C94" s="353">
        <v>95</v>
      </c>
      <c r="D94" s="353">
        <v>0</v>
      </c>
      <c r="E94" s="353">
        <v>1</v>
      </c>
      <c r="F94" s="353">
        <v>2</v>
      </c>
      <c r="G94" s="353">
        <v>17</v>
      </c>
      <c r="H94" s="353">
        <v>51</v>
      </c>
      <c r="I94" s="353">
        <v>19</v>
      </c>
      <c r="J94" s="353">
        <v>5</v>
      </c>
      <c r="K94" s="353">
        <v>0</v>
      </c>
      <c r="L94" s="353">
        <v>0</v>
      </c>
      <c r="M94" s="353">
        <v>0</v>
      </c>
    </row>
    <row r="95" spans="1:13">
      <c r="A95" t="s">
        <v>976</v>
      </c>
      <c r="B95" t="s">
        <v>411</v>
      </c>
      <c r="C95" s="353">
        <v>66</v>
      </c>
      <c r="D95" s="353">
        <v>0</v>
      </c>
      <c r="E95" s="353">
        <v>0</v>
      </c>
      <c r="F95" s="353">
        <v>8</v>
      </c>
      <c r="G95" s="353">
        <v>23</v>
      </c>
      <c r="H95" s="353">
        <v>21</v>
      </c>
      <c r="I95" s="353">
        <v>12</v>
      </c>
      <c r="J95" s="353">
        <v>2</v>
      </c>
      <c r="K95" s="353">
        <v>0</v>
      </c>
      <c r="L95" s="353">
        <v>0</v>
      </c>
      <c r="M95" s="353">
        <v>0</v>
      </c>
    </row>
    <row r="96" spans="1:13">
      <c r="A96" t="s">
        <v>978</v>
      </c>
      <c r="B96" t="s">
        <v>411</v>
      </c>
      <c r="C96" s="353">
        <v>118</v>
      </c>
      <c r="D96" s="353">
        <v>0</v>
      </c>
      <c r="E96" s="353">
        <v>0</v>
      </c>
      <c r="F96" s="353">
        <v>11</v>
      </c>
      <c r="G96" s="353">
        <v>42</v>
      </c>
      <c r="H96" s="353">
        <v>40</v>
      </c>
      <c r="I96" s="353">
        <v>22</v>
      </c>
      <c r="J96" s="353">
        <v>3</v>
      </c>
      <c r="K96" s="353">
        <v>0</v>
      </c>
      <c r="L96" s="353">
        <v>0</v>
      </c>
      <c r="M96" s="353">
        <v>0</v>
      </c>
    </row>
    <row r="97" spans="1:13">
      <c r="A97" t="s">
        <v>979</v>
      </c>
      <c r="B97" t="s">
        <v>411</v>
      </c>
      <c r="C97" s="353">
        <v>174</v>
      </c>
      <c r="D97" s="353">
        <v>0</v>
      </c>
      <c r="E97" s="353">
        <v>2</v>
      </c>
      <c r="F97" s="353">
        <v>22</v>
      </c>
      <c r="G97" s="353">
        <v>45</v>
      </c>
      <c r="H97" s="353">
        <v>60</v>
      </c>
      <c r="I97" s="353">
        <v>40</v>
      </c>
      <c r="J97" s="353">
        <v>5</v>
      </c>
      <c r="K97" s="353">
        <v>0</v>
      </c>
      <c r="L97" s="353">
        <v>0</v>
      </c>
      <c r="M97" s="353">
        <v>0</v>
      </c>
    </row>
    <row r="98" spans="1:13">
      <c r="A98" t="s">
        <v>980</v>
      </c>
      <c r="B98" t="s">
        <v>411</v>
      </c>
      <c r="C98" s="353">
        <v>29</v>
      </c>
      <c r="D98" s="353">
        <v>0</v>
      </c>
      <c r="E98" s="353">
        <v>1</v>
      </c>
      <c r="F98" s="353">
        <v>5</v>
      </c>
      <c r="G98" s="353">
        <v>6</v>
      </c>
      <c r="H98" s="353">
        <v>7</v>
      </c>
      <c r="I98" s="353">
        <v>9</v>
      </c>
      <c r="J98" s="353">
        <v>1</v>
      </c>
      <c r="K98" s="353">
        <v>0</v>
      </c>
      <c r="L98" s="353">
        <v>0</v>
      </c>
      <c r="M98" s="353">
        <v>0</v>
      </c>
    </row>
    <row r="99" spans="1:13">
      <c r="A99" t="s">
        <v>981</v>
      </c>
      <c r="B99" t="s">
        <v>411</v>
      </c>
      <c r="C99" s="353">
        <v>85</v>
      </c>
      <c r="D99" s="353">
        <v>0</v>
      </c>
      <c r="E99" s="353">
        <v>0</v>
      </c>
      <c r="F99" s="353">
        <v>14</v>
      </c>
      <c r="G99" s="353">
        <v>27</v>
      </c>
      <c r="H99" s="353">
        <v>29</v>
      </c>
      <c r="I99" s="353">
        <v>9</v>
      </c>
      <c r="J99" s="353">
        <v>6</v>
      </c>
      <c r="K99" s="353">
        <v>0</v>
      </c>
      <c r="L99" s="353">
        <v>0</v>
      </c>
      <c r="M99" s="353">
        <v>0</v>
      </c>
    </row>
    <row r="100" spans="1:13">
      <c r="A100" t="s">
        <v>982</v>
      </c>
      <c r="B100" t="s">
        <v>411</v>
      </c>
      <c r="C100" s="353">
        <v>32</v>
      </c>
      <c r="D100" s="353">
        <v>0</v>
      </c>
      <c r="E100" s="353">
        <v>0</v>
      </c>
      <c r="F100" s="353">
        <v>3</v>
      </c>
      <c r="G100" s="353">
        <v>16</v>
      </c>
      <c r="H100" s="353">
        <v>10</v>
      </c>
      <c r="I100" s="353">
        <v>2</v>
      </c>
      <c r="J100" s="353">
        <v>1</v>
      </c>
      <c r="K100" s="353">
        <v>0</v>
      </c>
      <c r="L100" s="353">
        <v>0</v>
      </c>
      <c r="M100" s="353">
        <v>0</v>
      </c>
    </row>
    <row r="101" spans="1:13">
      <c r="A101" t="s">
        <v>983</v>
      </c>
      <c r="B101" t="s">
        <v>411</v>
      </c>
      <c r="C101" s="353">
        <v>176</v>
      </c>
      <c r="D101" s="353">
        <v>0</v>
      </c>
      <c r="E101" s="353">
        <v>2</v>
      </c>
      <c r="F101" s="353">
        <v>21</v>
      </c>
      <c r="G101" s="353">
        <v>53</v>
      </c>
      <c r="H101" s="353">
        <v>67</v>
      </c>
      <c r="I101" s="353">
        <v>30</v>
      </c>
      <c r="J101" s="353">
        <v>3</v>
      </c>
      <c r="K101" s="353">
        <v>0</v>
      </c>
      <c r="L101" s="353">
        <v>0</v>
      </c>
      <c r="M101" s="353">
        <v>0</v>
      </c>
    </row>
    <row r="102" spans="1:13">
      <c r="A102" t="s">
        <v>984</v>
      </c>
      <c r="B102" t="s">
        <v>411</v>
      </c>
      <c r="C102" s="353">
        <v>50</v>
      </c>
      <c r="D102" s="353">
        <v>0</v>
      </c>
      <c r="E102" s="353">
        <v>1</v>
      </c>
      <c r="F102" s="353">
        <v>6</v>
      </c>
      <c r="G102" s="353">
        <v>13</v>
      </c>
      <c r="H102" s="353">
        <v>19</v>
      </c>
      <c r="I102" s="353">
        <v>9</v>
      </c>
      <c r="J102" s="353">
        <v>2</v>
      </c>
      <c r="K102" s="353">
        <v>0</v>
      </c>
      <c r="L102" s="353">
        <v>0</v>
      </c>
      <c r="M102" s="353">
        <v>0</v>
      </c>
    </row>
    <row r="103" spans="1:13">
      <c r="A103" t="s">
        <v>985</v>
      </c>
      <c r="B103" t="s">
        <v>411</v>
      </c>
      <c r="C103" s="353">
        <v>48</v>
      </c>
      <c r="D103" s="353">
        <v>0</v>
      </c>
      <c r="E103" s="353">
        <v>2</v>
      </c>
      <c r="F103" s="353">
        <v>11</v>
      </c>
      <c r="G103" s="353">
        <v>10</v>
      </c>
      <c r="H103" s="353">
        <v>16</v>
      </c>
      <c r="I103" s="353">
        <v>8</v>
      </c>
      <c r="J103" s="353">
        <v>1</v>
      </c>
      <c r="K103" s="353">
        <v>0</v>
      </c>
      <c r="L103" s="353">
        <v>0</v>
      </c>
      <c r="M103" s="353">
        <v>0</v>
      </c>
    </row>
    <row r="104" spans="1:13">
      <c r="A104" t="s">
        <v>986</v>
      </c>
      <c r="B104" t="s">
        <v>411</v>
      </c>
      <c r="C104" s="353">
        <v>66</v>
      </c>
      <c r="D104" s="353">
        <v>0</v>
      </c>
      <c r="E104" s="353">
        <v>1</v>
      </c>
      <c r="F104" s="353">
        <v>4</v>
      </c>
      <c r="G104" s="353">
        <v>15</v>
      </c>
      <c r="H104" s="353">
        <v>27</v>
      </c>
      <c r="I104" s="353">
        <v>18</v>
      </c>
      <c r="J104" s="353">
        <v>1</v>
      </c>
      <c r="K104" s="353">
        <v>0</v>
      </c>
      <c r="L104" s="353">
        <v>0</v>
      </c>
      <c r="M104" s="353">
        <v>0</v>
      </c>
    </row>
    <row r="105" spans="1:13">
      <c r="A105" t="s">
        <v>987</v>
      </c>
      <c r="B105" t="s">
        <v>411</v>
      </c>
      <c r="C105" s="353">
        <v>48</v>
      </c>
      <c r="D105" s="353">
        <v>0</v>
      </c>
      <c r="E105" s="353">
        <v>0</v>
      </c>
      <c r="F105" s="353">
        <v>5</v>
      </c>
      <c r="G105" s="353">
        <v>12</v>
      </c>
      <c r="H105" s="353">
        <v>19</v>
      </c>
      <c r="I105" s="353">
        <v>11</v>
      </c>
      <c r="J105" s="353">
        <v>1</v>
      </c>
      <c r="K105" s="353">
        <v>0</v>
      </c>
      <c r="L105" s="353">
        <v>0</v>
      </c>
      <c r="M105" s="353">
        <v>0</v>
      </c>
    </row>
    <row r="106" spans="1:13">
      <c r="A106" t="s">
        <v>937</v>
      </c>
      <c r="B106" t="s">
        <v>412</v>
      </c>
      <c r="C106" s="353">
        <v>22582</v>
      </c>
      <c r="D106" s="353">
        <v>2</v>
      </c>
      <c r="E106" s="353">
        <v>259</v>
      </c>
      <c r="F106" s="353">
        <v>2015</v>
      </c>
      <c r="G106" s="353">
        <v>6277</v>
      </c>
      <c r="H106" s="353">
        <v>8027</v>
      </c>
      <c r="I106" s="353">
        <v>5105</v>
      </c>
      <c r="J106" s="353">
        <v>873</v>
      </c>
      <c r="K106" s="353">
        <v>23</v>
      </c>
      <c r="L106" s="353">
        <v>0</v>
      </c>
      <c r="M106" s="353">
        <v>1</v>
      </c>
    </row>
    <row r="107" spans="1:13">
      <c r="A107" t="s">
        <v>934</v>
      </c>
      <c r="B107" t="s">
        <v>412</v>
      </c>
      <c r="C107" s="353">
        <v>6021</v>
      </c>
      <c r="D107" s="353">
        <v>0</v>
      </c>
      <c r="E107" s="353">
        <v>67</v>
      </c>
      <c r="F107" s="353">
        <v>472</v>
      </c>
      <c r="G107" s="353">
        <v>1579</v>
      </c>
      <c r="H107" s="353">
        <v>2188</v>
      </c>
      <c r="I107" s="353">
        <v>1461</v>
      </c>
      <c r="J107" s="353">
        <v>251</v>
      </c>
      <c r="K107" s="353">
        <v>2</v>
      </c>
      <c r="L107" s="353">
        <v>0</v>
      </c>
      <c r="M107" s="353">
        <v>1</v>
      </c>
    </row>
    <row r="108" spans="1:13">
      <c r="A108" t="s">
        <v>938</v>
      </c>
      <c r="B108" t="s">
        <v>412</v>
      </c>
      <c r="C108" s="353">
        <v>907</v>
      </c>
      <c r="D108" s="353">
        <v>0</v>
      </c>
      <c r="E108" s="353">
        <v>3</v>
      </c>
      <c r="F108" s="353">
        <v>43</v>
      </c>
      <c r="G108" s="353">
        <v>207</v>
      </c>
      <c r="H108" s="353">
        <v>354</v>
      </c>
      <c r="I108" s="353">
        <v>249</v>
      </c>
      <c r="J108" s="353">
        <v>51</v>
      </c>
      <c r="K108" s="353">
        <v>0</v>
      </c>
      <c r="L108" s="353">
        <v>0</v>
      </c>
      <c r="M108" s="353">
        <v>0</v>
      </c>
    </row>
    <row r="109" spans="1:13">
      <c r="A109" t="s">
        <v>939</v>
      </c>
      <c r="B109" t="s">
        <v>412</v>
      </c>
      <c r="C109" s="353">
        <v>575</v>
      </c>
      <c r="D109" s="353">
        <v>0</v>
      </c>
      <c r="E109" s="353">
        <v>0</v>
      </c>
      <c r="F109" s="353">
        <v>25</v>
      </c>
      <c r="G109" s="353">
        <v>135</v>
      </c>
      <c r="H109" s="353">
        <v>219</v>
      </c>
      <c r="I109" s="353">
        <v>165</v>
      </c>
      <c r="J109" s="353">
        <v>31</v>
      </c>
      <c r="K109" s="353">
        <v>0</v>
      </c>
      <c r="L109" s="353">
        <v>0</v>
      </c>
      <c r="M109" s="353">
        <v>0</v>
      </c>
    </row>
    <row r="110" spans="1:13">
      <c r="A110" t="s">
        <v>940</v>
      </c>
      <c r="B110" t="s">
        <v>412</v>
      </c>
      <c r="C110" s="353">
        <v>406</v>
      </c>
      <c r="D110" s="353">
        <v>0</v>
      </c>
      <c r="E110" s="353">
        <v>5</v>
      </c>
      <c r="F110" s="353">
        <v>40</v>
      </c>
      <c r="G110" s="353">
        <v>123</v>
      </c>
      <c r="H110" s="353">
        <v>131</v>
      </c>
      <c r="I110" s="353">
        <v>91</v>
      </c>
      <c r="J110" s="353">
        <v>16</v>
      </c>
      <c r="K110" s="353">
        <v>0</v>
      </c>
      <c r="L110" s="353">
        <v>0</v>
      </c>
      <c r="M110" s="353">
        <v>0</v>
      </c>
    </row>
    <row r="111" spans="1:13">
      <c r="A111" t="s">
        <v>941</v>
      </c>
      <c r="B111" t="s">
        <v>412</v>
      </c>
      <c r="C111" s="353">
        <v>323</v>
      </c>
      <c r="D111" s="353">
        <v>0</v>
      </c>
      <c r="E111" s="353">
        <v>7</v>
      </c>
      <c r="F111" s="353">
        <v>44</v>
      </c>
      <c r="G111" s="353">
        <v>102</v>
      </c>
      <c r="H111" s="353">
        <v>98</v>
      </c>
      <c r="I111" s="353">
        <v>59</v>
      </c>
      <c r="J111" s="353">
        <v>13</v>
      </c>
      <c r="K111" s="353">
        <v>0</v>
      </c>
      <c r="L111" s="353">
        <v>0</v>
      </c>
      <c r="M111" s="353">
        <v>0</v>
      </c>
    </row>
    <row r="112" spans="1:13">
      <c r="A112" t="s">
        <v>942</v>
      </c>
      <c r="B112" t="s">
        <v>412</v>
      </c>
      <c r="C112" s="353">
        <v>560</v>
      </c>
      <c r="D112" s="353">
        <v>0</v>
      </c>
      <c r="E112" s="353">
        <v>9</v>
      </c>
      <c r="F112" s="353">
        <v>38</v>
      </c>
      <c r="G112" s="353">
        <v>161</v>
      </c>
      <c r="H112" s="353">
        <v>208</v>
      </c>
      <c r="I112" s="353">
        <v>122</v>
      </c>
      <c r="J112" s="353">
        <v>22</v>
      </c>
      <c r="K112" s="353">
        <v>0</v>
      </c>
      <c r="L112" s="353">
        <v>0</v>
      </c>
      <c r="M112" s="353">
        <v>0</v>
      </c>
    </row>
    <row r="113" spans="1:13">
      <c r="A113" t="s">
        <v>943</v>
      </c>
      <c r="B113" t="s">
        <v>412</v>
      </c>
      <c r="C113" s="353">
        <v>895</v>
      </c>
      <c r="D113" s="353">
        <v>0</v>
      </c>
      <c r="E113" s="353">
        <v>20</v>
      </c>
      <c r="F113" s="353">
        <v>73</v>
      </c>
      <c r="G113" s="353">
        <v>254</v>
      </c>
      <c r="H113" s="353">
        <v>316</v>
      </c>
      <c r="I113" s="353">
        <v>203</v>
      </c>
      <c r="J113" s="353">
        <v>28</v>
      </c>
      <c r="K113" s="353">
        <v>1</v>
      </c>
      <c r="L113" s="353">
        <v>0</v>
      </c>
      <c r="M113" s="353">
        <v>0</v>
      </c>
    </row>
    <row r="114" spans="1:13">
      <c r="A114" t="s">
        <v>944</v>
      </c>
      <c r="B114" t="s">
        <v>412</v>
      </c>
      <c r="C114" s="353">
        <v>815</v>
      </c>
      <c r="D114" s="353">
        <v>0</v>
      </c>
      <c r="E114" s="353">
        <v>8</v>
      </c>
      <c r="F114" s="353">
        <v>72</v>
      </c>
      <c r="G114" s="353">
        <v>212</v>
      </c>
      <c r="H114" s="353">
        <v>285</v>
      </c>
      <c r="I114" s="353">
        <v>205</v>
      </c>
      <c r="J114" s="353">
        <v>32</v>
      </c>
      <c r="K114" s="353">
        <v>0</v>
      </c>
      <c r="L114" s="353">
        <v>0</v>
      </c>
      <c r="M114" s="353">
        <v>1</v>
      </c>
    </row>
    <row r="115" spans="1:13">
      <c r="A115" t="s">
        <v>945</v>
      </c>
      <c r="B115" t="s">
        <v>412</v>
      </c>
      <c r="C115" s="353">
        <v>543</v>
      </c>
      <c r="D115" s="353">
        <v>0</v>
      </c>
      <c r="E115" s="353">
        <v>6</v>
      </c>
      <c r="F115" s="353">
        <v>45</v>
      </c>
      <c r="G115" s="353">
        <v>127</v>
      </c>
      <c r="H115" s="353">
        <v>209</v>
      </c>
      <c r="I115" s="353">
        <v>135</v>
      </c>
      <c r="J115" s="353">
        <v>20</v>
      </c>
      <c r="K115" s="353">
        <v>1</v>
      </c>
      <c r="L115" s="353">
        <v>0</v>
      </c>
      <c r="M115" s="353">
        <v>0</v>
      </c>
    </row>
    <row r="116" spans="1:13">
      <c r="A116" t="s">
        <v>946</v>
      </c>
      <c r="B116" t="s">
        <v>412</v>
      </c>
      <c r="C116" s="353">
        <v>997</v>
      </c>
      <c r="D116" s="353">
        <v>0</v>
      </c>
      <c r="E116" s="353">
        <v>9</v>
      </c>
      <c r="F116" s="353">
        <v>92</v>
      </c>
      <c r="G116" s="353">
        <v>258</v>
      </c>
      <c r="H116" s="353">
        <v>368</v>
      </c>
      <c r="I116" s="353">
        <v>232</v>
      </c>
      <c r="J116" s="353">
        <v>38</v>
      </c>
      <c r="K116" s="353">
        <v>0</v>
      </c>
      <c r="L116" s="353">
        <v>0</v>
      </c>
      <c r="M116" s="353">
        <v>0</v>
      </c>
    </row>
    <row r="117" spans="1:13">
      <c r="A117" t="s">
        <v>947</v>
      </c>
      <c r="B117" t="s">
        <v>412</v>
      </c>
      <c r="C117" s="353">
        <v>2366</v>
      </c>
      <c r="D117" s="353">
        <v>1</v>
      </c>
      <c r="E117" s="353">
        <v>38</v>
      </c>
      <c r="F117" s="353">
        <v>254</v>
      </c>
      <c r="G117" s="353">
        <v>741</v>
      </c>
      <c r="H117" s="353">
        <v>765</v>
      </c>
      <c r="I117" s="353">
        <v>487</v>
      </c>
      <c r="J117" s="353">
        <v>79</v>
      </c>
      <c r="K117" s="353">
        <v>1</v>
      </c>
      <c r="L117" s="353">
        <v>0</v>
      </c>
      <c r="M117" s="353">
        <v>0</v>
      </c>
    </row>
    <row r="118" spans="1:13">
      <c r="A118" t="s">
        <v>948</v>
      </c>
      <c r="B118" t="s">
        <v>412</v>
      </c>
      <c r="C118" s="353">
        <v>2014</v>
      </c>
      <c r="D118" s="353">
        <v>1</v>
      </c>
      <c r="E118" s="353">
        <v>28</v>
      </c>
      <c r="F118" s="353">
        <v>227</v>
      </c>
      <c r="G118" s="353">
        <v>570</v>
      </c>
      <c r="H118" s="353">
        <v>701</v>
      </c>
      <c r="I118" s="353">
        <v>411</v>
      </c>
      <c r="J118" s="353">
        <v>74</v>
      </c>
      <c r="K118" s="353">
        <v>2</v>
      </c>
      <c r="L118" s="353">
        <v>0</v>
      </c>
      <c r="M118" s="353">
        <v>0</v>
      </c>
    </row>
    <row r="119" spans="1:13">
      <c r="A119" t="s">
        <v>949</v>
      </c>
      <c r="B119" t="s">
        <v>412</v>
      </c>
      <c r="C119" s="353">
        <v>1274</v>
      </c>
      <c r="D119" s="353">
        <v>0</v>
      </c>
      <c r="E119" s="353">
        <v>16</v>
      </c>
      <c r="F119" s="353">
        <v>94</v>
      </c>
      <c r="G119" s="353">
        <v>377</v>
      </c>
      <c r="H119" s="353">
        <v>441</v>
      </c>
      <c r="I119" s="353">
        <v>300</v>
      </c>
      <c r="J119" s="353">
        <v>44</v>
      </c>
      <c r="K119" s="353">
        <v>2</v>
      </c>
      <c r="L119" s="353">
        <v>0</v>
      </c>
      <c r="M119" s="353">
        <v>0</v>
      </c>
    </row>
    <row r="120" spans="1:13">
      <c r="A120" t="s">
        <v>950</v>
      </c>
      <c r="B120" t="s">
        <v>412</v>
      </c>
      <c r="C120" s="353">
        <v>2184</v>
      </c>
      <c r="D120" s="353">
        <v>0</v>
      </c>
      <c r="E120" s="353">
        <v>14</v>
      </c>
      <c r="F120" s="353">
        <v>99</v>
      </c>
      <c r="G120" s="353">
        <v>520</v>
      </c>
      <c r="H120" s="353">
        <v>843</v>
      </c>
      <c r="I120" s="353">
        <v>585</v>
      </c>
      <c r="J120" s="353">
        <v>121</v>
      </c>
      <c r="K120" s="353">
        <v>2</v>
      </c>
      <c r="L120" s="353">
        <v>0</v>
      </c>
      <c r="M120" s="353">
        <v>0</v>
      </c>
    </row>
    <row r="121" spans="1:13">
      <c r="A121" t="s">
        <v>951</v>
      </c>
      <c r="B121" t="s">
        <v>412</v>
      </c>
      <c r="C121" s="353">
        <v>147</v>
      </c>
      <c r="D121" s="353">
        <v>0</v>
      </c>
      <c r="E121" s="353">
        <v>3</v>
      </c>
      <c r="F121" s="353">
        <v>14</v>
      </c>
      <c r="G121" s="353">
        <v>36</v>
      </c>
      <c r="H121" s="353">
        <v>53</v>
      </c>
      <c r="I121" s="353">
        <v>30</v>
      </c>
      <c r="J121" s="353">
        <v>11</v>
      </c>
      <c r="K121" s="353">
        <v>0</v>
      </c>
      <c r="L121" s="353">
        <v>0</v>
      </c>
      <c r="M121" s="353">
        <v>0</v>
      </c>
    </row>
    <row r="122" spans="1:13">
      <c r="A122" t="s">
        <v>952</v>
      </c>
      <c r="B122" t="s">
        <v>412</v>
      </c>
      <c r="C122" s="353">
        <v>382</v>
      </c>
      <c r="D122" s="353">
        <v>0</v>
      </c>
      <c r="E122" s="353">
        <v>0</v>
      </c>
      <c r="F122" s="353">
        <v>6</v>
      </c>
      <c r="G122" s="353">
        <v>76</v>
      </c>
      <c r="H122" s="353">
        <v>167</v>
      </c>
      <c r="I122" s="353">
        <v>105</v>
      </c>
      <c r="J122" s="353">
        <v>25</v>
      </c>
      <c r="K122" s="353">
        <v>3</v>
      </c>
      <c r="L122" s="353">
        <v>0</v>
      </c>
      <c r="M122" s="353">
        <v>0</v>
      </c>
    </row>
    <row r="123" spans="1:13">
      <c r="A123" t="s">
        <v>953</v>
      </c>
      <c r="B123" t="s">
        <v>412</v>
      </c>
      <c r="C123" s="353">
        <v>917</v>
      </c>
      <c r="D123" s="353">
        <v>0</v>
      </c>
      <c r="E123" s="353">
        <v>10</v>
      </c>
      <c r="F123" s="353">
        <v>71</v>
      </c>
      <c r="G123" s="353">
        <v>261</v>
      </c>
      <c r="H123" s="353">
        <v>349</v>
      </c>
      <c r="I123" s="353">
        <v>193</v>
      </c>
      <c r="J123" s="353">
        <v>32</v>
      </c>
      <c r="K123" s="353">
        <v>1</v>
      </c>
      <c r="L123" s="353">
        <v>0</v>
      </c>
      <c r="M123" s="353">
        <v>0</v>
      </c>
    </row>
    <row r="124" spans="1:13">
      <c r="A124" t="s">
        <v>954</v>
      </c>
      <c r="B124" t="s">
        <v>412</v>
      </c>
      <c r="C124" s="353">
        <v>104</v>
      </c>
      <c r="D124" s="353">
        <v>0</v>
      </c>
      <c r="E124" s="353">
        <v>1</v>
      </c>
      <c r="F124" s="353">
        <v>13</v>
      </c>
      <c r="G124" s="353">
        <v>35</v>
      </c>
      <c r="H124" s="353">
        <v>39</v>
      </c>
      <c r="I124" s="353">
        <v>14</v>
      </c>
      <c r="J124" s="353">
        <v>2</v>
      </c>
      <c r="K124" s="353">
        <v>0</v>
      </c>
      <c r="L124" s="353">
        <v>0</v>
      </c>
      <c r="M124" s="353">
        <v>0</v>
      </c>
    </row>
    <row r="125" spans="1:13">
      <c r="A125" t="s">
        <v>955</v>
      </c>
      <c r="B125" t="s">
        <v>412</v>
      </c>
      <c r="C125" s="353">
        <v>368</v>
      </c>
      <c r="D125" s="353">
        <v>0</v>
      </c>
      <c r="E125" s="353">
        <v>6</v>
      </c>
      <c r="F125" s="353">
        <v>33</v>
      </c>
      <c r="G125" s="353">
        <v>111</v>
      </c>
      <c r="H125" s="353">
        <v>119</v>
      </c>
      <c r="I125" s="353">
        <v>88</v>
      </c>
      <c r="J125" s="353">
        <v>11</v>
      </c>
      <c r="K125" s="353">
        <v>0</v>
      </c>
      <c r="L125" s="353">
        <v>0</v>
      </c>
      <c r="M125" s="353">
        <v>0</v>
      </c>
    </row>
    <row r="126" spans="1:13">
      <c r="A126" t="s">
        <v>956</v>
      </c>
      <c r="B126" t="s">
        <v>412</v>
      </c>
      <c r="C126" s="353">
        <v>1145</v>
      </c>
      <c r="D126" s="353">
        <v>0</v>
      </c>
      <c r="E126" s="353">
        <v>12</v>
      </c>
      <c r="F126" s="353">
        <v>139</v>
      </c>
      <c r="G126" s="353">
        <v>358</v>
      </c>
      <c r="H126" s="353">
        <v>367</v>
      </c>
      <c r="I126" s="353">
        <v>248</v>
      </c>
      <c r="J126" s="353">
        <v>21</v>
      </c>
      <c r="K126" s="353">
        <v>0</v>
      </c>
      <c r="L126" s="353">
        <v>0</v>
      </c>
      <c r="M126" s="353">
        <v>0</v>
      </c>
    </row>
    <row r="127" spans="1:13">
      <c r="A127" t="s">
        <v>957</v>
      </c>
      <c r="B127" t="s">
        <v>412</v>
      </c>
      <c r="C127" s="353">
        <v>177</v>
      </c>
      <c r="D127" s="353">
        <v>0</v>
      </c>
      <c r="E127" s="353">
        <v>1</v>
      </c>
      <c r="F127" s="353">
        <v>24</v>
      </c>
      <c r="G127" s="353">
        <v>49</v>
      </c>
      <c r="H127" s="353">
        <v>69</v>
      </c>
      <c r="I127" s="353">
        <v>29</v>
      </c>
      <c r="J127" s="353">
        <v>5</v>
      </c>
      <c r="K127" s="353">
        <v>0</v>
      </c>
      <c r="L127" s="353">
        <v>0</v>
      </c>
      <c r="M127" s="353">
        <v>0</v>
      </c>
    </row>
    <row r="128" spans="1:13">
      <c r="A128" t="s">
        <v>958</v>
      </c>
      <c r="B128" t="s">
        <v>412</v>
      </c>
      <c r="C128" s="353">
        <v>158</v>
      </c>
      <c r="D128" s="353">
        <v>0</v>
      </c>
      <c r="E128" s="353">
        <v>2</v>
      </c>
      <c r="F128" s="353">
        <v>18</v>
      </c>
      <c r="G128" s="353">
        <v>42</v>
      </c>
      <c r="H128" s="353">
        <v>49</v>
      </c>
      <c r="I128" s="353">
        <v>40</v>
      </c>
      <c r="J128" s="353">
        <v>7</v>
      </c>
      <c r="K128" s="353">
        <v>0</v>
      </c>
      <c r="L128" s="353">
        <v>0</v>
      </c>
      <c r="M128" s="353">
        <v>0</v>
      </c>
    </row>
    <row r="129" spans="1:13">
      <c r="A129" t="s">
        <v>959</v>
      </c>
      <c r="B129" t="s">
        <v>412</v>
      </c>
      <c r="C129" s="353">
        <v>975</v>
      </c>
      <c r="D129" s="353">
        <v>0</v>
      </c>
      <c r="E129" s="353">
        <v>9</v>
      </c>
      <c r="F129" s="353">
        <v>68</v>
      </c>
      <c r="G129" s="353">
        <v>232</v>
      </c>
      <c r="H129" s="353">
        <v>364</v>
      </c>
      <c r="I129" s="353">
        <v>258</v>
      </c>
      <c r="J129" s="353">
        <v>42</v>
      </c>
      <c r="K129" s="353">
        <v>2</v>
      </c>
      <c r="L129" s="353">
        <v>0</v>
      </c>
      <c r="M129" s="353">
        <v>0</v>
      </c>
    </row>
    <row r="130" spans="1:13">
      <c r="A130" t="s">
        <v>960</v>
      </c>
      <c r="B130" t="s">
        <v>412</v>
      </c>
      <c r="C130" s="353">
        <v>251</v>
      </c>
      <c r="D130" s="353">
        <v>0</v>
      </c>
      <c r="E130" s="353">
        <v>6</v>
      </c>
      <c r="F130" s="353">
        <v>28</v>
      </c>
      <c r="G130" s="353">
        <v>72</v>
      </c>
      <c r="H130" s="353">
        <v>78</v>
      </c>
      <c r="I130" s="353">
        <v>54</v>
      </c>
      <c r="J130" s="353">
        <v>12</v>
      </c>
      <c r="K130" s="353">
        <v>1</v>
      </c>
      <c r="L130" s="353">
        <v>0</v>
      </c>
      <c r="M130" s="353">
        <v>0</v>
      </c>
    </row>
    <row r="131" spans="1:13">
      <c r="A131" t="s">
        <v>961</v>
      </c>
      <c r="B131" t="s">
        <v>412</v>
      </c>
      <c r="C131" s="353">
        <v>365</v>
      </c>
      <c r="D131" s="353">
        <v>0</v>
      </c>
      <c r="E131" s="353">
        <v>4</v>
      </c>
      <c r="F131" s="353">
        <v>43</v>
      </c>
      <c r="G131" s="353">
        <v>139</v>
      </c>
      <c r="H131" s="353">
        <v>124</v>
      </c>
      <c r="I131" s="353">
        <v>51</v>
      </c>
      <c r="J131" s="353">
        <v>4</v>
      </c>
      <c r="K131" s="353">
        <v>0</v>
      </c>
      <c r="L131" s="353">
        <v>0</v>
      </c>
      <c r="M131" s="353">
        <v>0</v>
      </c>
    </row>
    <row r="132" spans="1:13">
      <c r="A132" t="s">
        <v>962</v>
      </c>
      <c r="B132" t="s">
        <v>412</v>
      </c>
      <c r="C132" s="353">
        <v>553</v>
      </c>
      <c r="D132" s="353">
        <v>0</v>
      </c>
      <c r="E132" s="353">
        <v>5</v>
      </c>
      <c r="F132" s="353">
        <v>43</v>
      </c>
      <c r="G132" s="353">
        <v>135</v>
      </c>
      <c r="H132" s="353">
        <v>209</v>
      </c>
      <c r="I132" s="353">
        <v>130</v>
      </c>
      <c r="J132" s="353">
        <v>29</v>
      </c>
      <c r="K132" s="353">
        <v>2</v>
      </c>
      <c r="L132" s="353">
        <v>0</v>
      </c>
      <c r="M132" s="353">
        <v>0</v>
      </c>
    </row>
    <row r="133" spans="1:13">
      <c r="A133" t="s">
        <v>963</v>
      </c>
      <c r="B133" t="s">
        <v>412</v>
      </c>
      <c r="C133" s="353">
        <v>212</v>
      </c>
      <c r="D133" s="353">
        <v>0</v>
      </c>
      <c r="E133" s="353">
        <v>5</v>
      </c>
      <c r="F133" s="353">
        <v>23</v>
      </c>
      <c r="G133" s="353">
        <v>57</v>
      </c>
      <c r="H133" s="353">
        <v>70</v>
      </c>
      <c r="I133" s="353">
        <v>44</v>
      </c>
      <c r="J133" s="353">
        <v>13</v>
      </c>
      <c r="K133" s="353">
        <v>0</v>
      </c>
      <c r="L133" s="353">
        <v>0</v>
      </c>
      <c r="M133" s="353">
        <v>0</v>
      </c>
    </row>
    <row r="134" spans="1:13">
      <c r="A134" t="s">
        <v>964</v>
      </c>
      <c r="B134" t="s">
        <v>412</v>
      </c>
      <c r="C134" s="353">
        <v>385</v>
      </c>
      <c r="D134" s="353">
        <v>0</v>
      </c>
      <c r="E134" s="353">
        <v>4</v>
      </c>
      <c r="F134" s="353">
        <v>29</v>
      </c>
      <c r="G134" s="353">
        <v>78</v>
      </c>
      <c r="H134" s="353">
        <v>159</v>
      </c>
      <c r="I134" s="353">
        <v>93</v>
      </c>
      <c r="J134" s="353">
        <v>18</v>
      </c>
      <c r="K134" s="353">
        <v>4</v>
      </c>
      <c r="L134" s="353">
        <v>0</v>
      </c>
      <c r="M134" s="353">
        <v>0</v>
      </c>
    </row>
    <row r="135" spans="1:13">
      <c r="A135" t="s">
        <v>965</v>
      </c>
      <c r="B135" t="s">
        <v>412</v>
      </c>
      <c r="C135" s="353">
        <v>143</v>
      </c>
      <c r="D135" s="353">
        <v>0</v>
      </c>
      <c r="E135" s="353">
        <v>1</v>
      </c>
      <c r="F135" s="353">
        <v>19</v>
      </c>
      <c r="G135" s="353">
        <v>33</v>
      </c>
      <c r="H135" s="353">
        <v>57</v>
      </c>
      <c r="I135" s="353">
        <v>30</v>
      </c>
      <c r="J135" s="353">
        <v>3</v>
      </c>
      <c r="K135" s="353">
        <v>0</v>
      </c>
      <c r="L135" s="353">
        <v>0</v>
      </c>
      <c r="M135" s="353">
        <v>0</v>
      </c>
    </row>
    <row r="136" spans="1:13">
      <c r="A136" t="s">
        <v>966</v>
      </c>
      <c r="B136" t="s">
        <v>412</v>
      </c>
      <c r="C136" s="353">
        <v>161</v>
      </c>
      <c r="D136" s="353">
        <v>0</v>
      </c>
      <c r="E136" s="353">
        <v>1</v>
      </c>
      <c r="F136" s="353">
        <v>23</v>
      </c>
      <c r="G136" s="353">
        <v>49</v>
      </c>
      <c r="H136" s="353">
        <v>39</v>
      </c>
      <c r="I136" s="353">
        <v>39</v>
      </c>
      <c r="J136" s="353">
        <v>10</v>
      </c>
      <c r="K136" s="353">
        <v>0</v>
      </c>
      <c r="L136" s="353">
        <v>0</v>
      </c>
      <c r="M136" s="353">
        <v>0</v>
      </c>
    </row>
    <row r="137" spans="1:13">
      <c r="A137" t="s">
        <v>967</v>
      </c>
      <c r="B137" t="s">
        <v>412</v>
      </c>
      <c r="C137" s="353">
        <v>74</v>
      </c>
      <c r="D137" s="353">
        <v>0</v>
      </c>
      <c r="E137" s="353">
        <v>1</v>
      </c>
      <c r="F137" s="353">
        <v>6</v>
      </c>
      <c r="G137" s="353">
        <v>23</v>
      </c>
      <c r="H137" s="353">
        <v>28</v>
      </c>
      <c r="I137" s="353">
        <v>15</v>
      </c>
      <c r="J137" s="353">
        <v>1</v>
      </c>
      <c r="K137" s="353">
        <v>0</v>
      </c>
      <c r="L137" s="353">
        <v>0</v>
      </c>
      <c r="M137" s="353">
        <v>0</v>
      </c>
    </row>
    <row r="138" spans="1:13">
      <c r="A138" t="s">
        <v>968</v>
      </c>
      <c r="B138" t="s">
        <v>412</v>
      </c>
      <c r="C138" s="353">
        <v>239</v>
      </c>
      <c r="D138" s="353">
        <v>0</v>
      </c>
      <c r="E138" s="353">
        <v>3</v>
      </c>
      <c r="F138" s="353">
        <v>28</v>
      </c>
      <c r="G138" s="353">
        <v>78</v>
      </c>
      <c r="H138" s="353">
        <v>86</v>
      </c>
      <c r="I138" s="353">
        <v>33</v>
      </c>
      <c r="J138" s="353">
        <v>10</v>
      </c>
      <c r="K138" s="353">
        <v>1</v>
      </c>
      <c r="L138" s="353">
        <v>0</v>
      </c>
      <c r="M138" s="353">
        <v>0</v>
      </c>
    </row>
    <row r="139" spans="1:13">
      <c r="A139" t="s">
        <v>969</v>
      </c>
      <c r="B139" t="s">
        <v>412</v>
      </c>
      <c r="C139" s="353">
        <v>177</v>
      </c>
      <c r="D139" s="353">
        <v>0</v>
      </c>
      <c r="E139" s="353">
        <v>4</v>
      </c>
      <c r="F139" s="353">
        <v>24</v>
      </c>
      <c r="G139" s="353">
        <v>62</v>
      </c>
      <c r="H139" s="353">
        <v>55</v>
      </c>
      <c r="I139" s="353">
        <v>31</v>
      </c>
      <c r="J139" s="353">
        <v>1</v>
      </c>
      <c r="K139" s="353">
        <v>0</v>
      </c>
      <c r="L139" s="353">
        <v>0</v>
      </c>
      <c r="M139" s="353">
        <v>0</v>
      </c>
    </row>
    <row r="140" spans="1:13">
      <c r="A140" t="s">
        <v>970</v>
      </c>
      <c r="B140" t="s">
        <v>412</v>
      </c>
      <c r="C140" s="353">
        <v>101</v>
      </c>
      <c r="D140" s="353">
        <v>0</v>
      </c>
      <c r="E140" s="353">
        <v>0</v>
      </c>
      <c r="F140" s="353">
        <v>12</v>
      </c>
      <c r="G140" s="353">
        <v>39</v>
      </c>
      <c r="H140" s="353">
        <v>29</v>
      </c>
      <c r="I140" s="353">
        <v>16</v>
      </c>
      <c r="J140" s="353">
        <v>5</v>
      </c>
      <c r="K140" s="353">
        <v>0</v>
      </c>
      <c r="L140" s="353">
        <v>0</v>
      </c>
      <c r="M140" s="353">
        <v>0</v>
      </c>
    </row>
    <row r="141" spans="1:13">
      <c r="A141" t="s">
        <v>971</v>
      </c>
      <c r="B141" t="s">
        <v>412</v>
      </c>
      <c r="C141" s="353">
        <v>143</v>
      </c>
      <c r="D141" s="353">
        <v>0</v>
      </c>
      <c r="E141" s="353">
        <v>1</v>
      </c>
      <c r="F141" s="353">
        <v>21</v>
      </c>
      <c r="G141" s="353">
        <v>41</v>
      </c>
      <c r="H141" s="353">
        <v>52</v>
      </c>
      <c r="I141" s="353">
        <v>23</v>
      </c>
      <c r="J141" s="353">
        <v>5</v>
      </c>
      <c r="K141" s="353">
        <v>0</v>
      </c>
      <c r="L141" s="353">
        <v>0</v>
      </c>
      <c r="M141" s="353">
        <v>0</v>
      </c>
    </row>
    <row r="142" spans="1:13">
      <c r="A142" t="s">
        <v>972</v>
      </c>
      <c r="B142" t="s">
        <v>412</v>
      </c>
      <c r="C142" s="353">
        <v>133</v>
      </c>
      <c r="D142" s="353">
        <v>0</v>
      </c>
      <c r="E142" s="353">
        <v>1</v>
      </c>
      <c r="F142" s="353">
        <v>22</v>
      </c>
      <c r="G142" s="353">
        <v>41</v>
      </c>
      <c r="H142" s="353">
        <v>46</v>
      </c>
      <c r="I142" s="353">
        <v>19</v>
      </c>
      <c r="J142" s="353">
        <v>4</v>
      </c>
      <c r="K142" s="353">
        <v>0</v>
      </c>
      <c r="L142" s="353">
        <v>0</v>
      </c>
      <c r="M142" s="353">
        <v>0</v>
      </c>
    </row>
    <row r="143" spans="1:13">
      <c r="A143" t="s">
        <v>973</v>
      </c>
      <c r="B143" t="s">
        <v>412</v>
      </c>
      <c r="C143" s="353">
        <v>182</v>
      </c>
      <c r="D143" s="353">
        <v>0</v>
      </c>
      <c r="E143" s="353">
        <v>3</v>
      </c>
      <c r="F143" s="353">
        <v>16</v>
      </c>
      <c r="G143" s="353">
        <v>57</v>
      </c>
      <c r="H143" s="353">
        <v>60</v>
      </c>
      <c r="I143" s="353">
        <v>41</v>
      </c>
      <c r="J143" s="353">
        <v>5</v>
      </c>
      <c r="K143" s="353">
        <v>0</v>
      </c>
      <c r="L143" s="353">
        <v>0</v>
      </c>
      <c r="M143" s="353">
        <v>0</v>
      </c>
    </row>
    <row r="144" spans="1:13">
      <c r="A144" t="s">
        <v>974</v>
      </c>
      <c r="B144" t="s">
        <v>412</v>
      </c>
      <c r="C144" s="353">
        <v>332</v>
      </c>
      <c r="D144" s="353">
        <v>0</v>
      </c>
      <c r="E144" s="353">
        <v>1</v>
      </c>
      <c r="F144" s="353">
        <v>41</v>
      </c>
      <c r="G144" s="353">
        <v>116</v>
      </c>
      <c r="H144" s="353">
        <v>118</v>
      </c>
      <c r="I144" s="353">
        <v>48</v>
      </c>
      <c r="J144" s="353">
        <v>8</v>
      </c>
      <c r="K144" s="353">
        <v>0</v>
      </c>
      <c r="L144" s="353">
        <v>0</v>
      </c>
      <c r="M144" s="353">
        <v>0</v>
      </c>
    </row>
    <row r="145" spans="1:13">
      <c r="A145" t="s">
        <v>975</v>
      </c>
      <c r="B145" t="s">
        <v>412</v>
      </c>
      <c r="C145" s="353">
        <v>88</v>
      </c>
      <c r="D145" s="353">
        <v>0</v>
      </c>
      <c r="E145" s="353">
        <v>2</v>
      </c>
      <c r="F145" s="353">
        <v>2</v>
      </c>
      <c r="G145" s="353">
        <v>18</v>
      </c>
      <c r="H145" s="353">
        <v>34</v>
      </c>
      <c r="I145" s="353">
        <v>29</v>
      </c>
      <c r="J145" s="353">
        <v>3</v>
      </c>
      <c r="K145" s="353">
        <v>0</v>
      </c>
      <c r="L145" s="353">
        <v>0</v>
      </c>
      <c r="M145" s="353">
        <v>0</v>
      </c>
    </row>
    <row r="146" spans="1:13">
      <c r="A146" t="s">
        <v>977</v>
      </c>
      <c r="B146" t="s">
        <v>412</v>
      </c>
      <c r="C146" s="353">
        <v>64</v>
      </c>
      <c r="D146" s="353">
        <v>0</v>
      </c>
      <c r="E146" s="353">
        <v>1</v>
      </c>
      <c r="F146" s="353">
        <v>7</v>
      </c>
      <c r="G146" s="353">
        <v>16</v>
      </c>
      <c r="H146" s="353">
        <v>22</v>
      </c>
      <c r="I146" s="353">
        <v>17</v>
      </c>
      <c r="J146" s="353">
        <v>1</v>
      </c>
      <c r="K146" s="353">
        <v>0</v>
      </c>
      <c r="L146" s="353">
        <v>0</v>
      </c>
      <c r="M146" s="353">
        <v>0</v>
      </c>
    </row>
    <row r="147" spans="1:13">
      <c r="A147" t="s">
        <v>978</v>
      </c>
      <c r="B147" t="s">
        <v>412</v>
      </c>
      <c r="C147" s="353">
        <v>109</v>
      </c>
      <c r="D147" s="353">
        <v>0</v>
      </c>
      <c r="E147" s="353">
        <v>1</v>
      </c>
      <c r="F147" s="353">
        <v>11</v>
      </c>
      <c r="G147" s="353">
        <v>35</v>
      </c>
      <c r="H147" s="353">
        <v>34</v>
      </c>
      <c r="I147" s="353">
        <v>26</v>
      </c>
      <c r="J147" s="353">
        <v>2</v>
      </c>
      <c r="K147" s="353">
        <v>0</v>
      </c>
      <c r="L147" s="353">
        <v>0</v>
      </c>
      <c r="M147" s="353">
        <v>0</v>
      </c>
    </row>
    <row r="148" spans="1:13">
      <c r="A148" t="s">
        <v>979</v>
      </c>
      <c r="B148" t="s">
        <v>412</v>
      </c>
      <c r="C148" s="353">
        <v>139</v>
      </c>
      <c r="D148" s="353">
        <v>0</v>
      </c>
      <c r="E148" s="353">
        <v>0</v>
      </c>
      <c r="F148" s="353">
        <v>20</v>
      </c>
      <c r="G148" s="353">
        <v>44</v>
      </c>
      <c r="H148" s="353">
        <v>40</v>
      </c>
      <c r="I148" s="353">
        <v>32</v>
      </c>
      <c r="J148" s="353">
        <v>3</v>
      </c>
      <c r="K148" s="353">
        <v>0</v>
      </c>
      <c r="L148" s="353">
        <v>0</v>
      </c>
      <c r="M148" s="353">
        <v>0</v>
      </c>
    </row>
    <row r="149" spans="1:13">
      <c r="A149" t="s">
        <v>980</v>
      </c>
      <c r="B149" t="s">
        <v>412</v>
      </c>
      <c r="C149" s="353">
        <v>34</v>
      </c>
      <c r="D149" s="353">
        <v>0</v>
      </c>
      <c r="E149" s="353">
        <v>0</v>
      </c>
      <c r="F149" s="353">
        <v>6</v>
      </c>
      <c r="G149" s="353">
        <v>12</v>
      </c>
      <c r="H149" s="353">
        <v>12</v>
      </c>
      <c r="I149" s="353">
        <v>4</v>
      </c>
      <c r="J149" s="353">
        <v>0</v>
      </c>
      <c r="K149" s="353">
        <v>0</v>
      </c>
      <c r="L149" s="353">
        <v>0</v>
      </c>
      <c r="M149" s="353">
        <v>0</v>
      </c>
    </row>
    <row r="150" spans="1:13">
      <c r="A150" t="s">
        <v>981</v>
      </c>
      <c r="B150" t="s">
        <v>412</v>
      </c>
      <c r="C150" s="353">
        <v>79</v>
      </c>
      <c r="D150" s="353">
        <v>0</v>
      </c>
      <c r="E150" s="353">
        <v>1</v>
      </c>
      <c r="F150" s="353">
        <v>10</v>
      </c>
      <c r="G150" s="353">
        <v>31</v>
      </c>
      <c r="H150" s="353">
        <v>28</v>
      </c>
      <c r="I150" s="353">
        <v>7</v>
      </c>
      <c r="J150" s="353">
        <v>2</v>
      </c>
      <c r="K150" s="353">
        <v>0</v>
      </c>
      <c r="L150" s="353">
        <v>0</v>
      </c>
      <c r="M150" s="353">
        <v>0</v>
      </c>
    </row>
    <row r="151" spans="1:13">
      <c r="A151" t="s">
        <v>982</v>
      </c>
      <c r="B151" t="s">
        <v>412</v>
      </c>
      <c r="C151" s="353">
        <v>37</v>
      </c>
      <c r="D151" s="353">
        <v>0</v>
      </c>
      <c r="E151" s="353">
        <v>0</v>
      </c>
      <c r="F151" s="353">
        <v>4</v>
      </c>
      <c r="G151" s="353">
        <v>12</v>
      </c>
      <c r="H151" s="353">
        <v>12</v>
      </c>
      <c r="I151" s="353">
        <v>8</v>
      </c>
      <c r="J151" s="353">
        <v>1</v>
      </c>
      <c r="K151" s="353">
        <v>0</v>
      </c>
      <c r="L151" s="353">
        <v>0</v>
      </c>
      <c r="M151" s="353">
        <v>0</v>
      </c>
    </row>
    <row r="152" spans="1:13">
      <c r="A152" t="s">
        <v>983</v>
      </c>
      <c r="B152" t="s">
        <v>412</v>
      </c>
      <c r="C152" s="353">
        <v>169</v>
      </c>
      <c r="D152" s="353">
        <v>0</v>
      </c>
      <c r="E152" s="353">
        <v>4</v>
      </c>
      <c r="F152" s="353">
        <v>22</v>
      </c>
      <c r="G152" s="353">
        <v>55</v>
      </c>
      <c r="H152" s="353">
        <v>55</v>
      </c>
      <c r="I152" s="353">
        <v>29</v>
      </c>
      <c r="J152" s="353">
        <v>4</v>
      </c>
      <c r="K152" s="353">
        <v>0</v>
      </c>
      <c r="L152" s="353">
        <v>0</v>
      </c>
      <c r="M152" s="353">
        <v>0</v>
      </c>
    </row>
    <row r="153" spans="1:13">
      <c r="A153" t="s">
        <v>984</v>
      </c>
      <c r="B153" t="s">
        <v>412</v>
      </c>
      <c r="C153" s="353">
        <v>41</v>
      </c>
      <c r="D153" s="353">
        <v>0</v>
      </c>
      <c r="E153" s="353">
        <v>1</v>
      </c>
      <c r="F153" s="353">
        <v>5</v>
      </c>
      <c r="G153" s="353">
        <v>12</v>
      </c>
      <c r="H153" s="353">
        <v>14</v>
      </c>
      <c r="I153" s="353">
        <v>9</v>
      </c>
      <c r="J153" s="353">
        <v>0</v>
      </c>
      <c r="K153" s="353">
        <v>0</v>
      </c>
      <c r="L153" s="353">
        <v>0</v>
      </c>
      <c r="M153" s="353">
        <v>0</v>
      </c>
    </row>
    <row r="154" spans="1:13">
      <c r="A154" t="s">
        <v>985</v>
      </c>
      <c r="B154" t="s">
        <v>412</v>
      </c>
      <c r="C154" s="353">
        <v>52</v>
      </c>
      <c r="D154" s="353">
        <v>0</v>
      </c>
      <c r="E154" s="353">
        <v>1</v>
      </c>
      <c r="F154" s="353">
        <v>9</v>
      </c>
      <c r="G154" s="353">
        <v>12</v>
      </c>
      <c r="H154" s="353">
        <v>20</v>
      </c>
      <c r="I154" s="353">
        <v>7</v>
      </c>
      <c r="J154" s="353">
        <v>3</v>
      </c>
      <c r="K154" s="353">
        <v>0</v>
      </c>
      <c r="L154" s="353">
        <v>0</v>
      </c>
      <c r="M154" s="353">
        <v>0</v>
      </c>
    </row>
    <row r="155" spans="1:13">
      <c r="A155" s="448" t="s">
        <v>986</v>
      </c>
      <c r="B155" s="448" t="s">
        <v>412</v>
      </c>
      <c r="C155" s="283">
        <v>47</v>
      </c>
      <c r="D155" s="283">
        <v>0</v>
      </c>
      <c r="E155" s="283">
        <v>0</v>
      </c>
      <c r="F155" s="283">
        <v>5</v>
      </c>
      <c r="G155" s="283">
        <v>12</v>
      </c>
      <c r="H155" s="283">
        <v>17</v>
      </c>
      <c r="I155" s="283">
        <v>12</v>
      </c>
      <c r="J155" s="283">
        <v>1</v>
      </c>
      <c r="K155" s="283">
        <v>0</v>
      </c>
      <c r="L155" s="283">
        <v>0</v>
      </c>
      <c r="M155" s="283">
        <v>0</v>
      </c>
    </row>
    <row r="156" spans="1:13">
      <c r="A156" s="526" t="s">
        <v>987</v>
      </c>
      <c r="B156" s="526" t="s">
        <v>412</v>
      </c>
      <c r="C156" s="284">
        <v>40</v>
      </c>
      <c r="D156" s="284">
        <v>0</v>
      </c>
      <c r="E156" s="284">
        <v>1</v>
      </c>
      <c r="F156" s="284">
        <v>4</v>
      </c>
      <c r="G156" s="284">
        <v>11</v>
      </c>
      <c r="H156" s="284">
        <v>15</v>
      </c>
      <c r="I156" s="284">
        <v>9</v>
      </c>
      <c r="J156" s="284">
        <v>0</v>
      </c>
      <c r="K156" s="284">
        <v>0</v>
      </c>
      <c r="L156" s="284">
        <v>0</v>
      </c>
      <c r="M156" s="284">
        <v>0</v>
      </c>
    </row>
    <row r="157" spans="1:13">
      <c r="C157" s="353"/>
      <c r="D157" s="353"/>
      <c r="E157" s="353"/>
      <c r="F157" s="353"/>
      <c r="G157" s="353"/>
      <c r="H157" s="353"/>
      <c r="I157" s="353"/>
      <c r="J157" s="353"/>
      <c r="K157" s="353"/>
      <c r="L157" s="353"/>
      <c r="M157" s="353"/>
    </row>
    <row r="158" spans="1:13">
      <c r="C158" s="353"/>
      <c r="D158" s="353"/>
      <c r="E158" s="353"/>
      <c r="F158" s="353"/>
      <c r="G158" s="353"/>
      <c r="H158" s="353"/>
      <c r="I158" s="353"/>
      <c r="J158" s="353"/>
      <c r="K158" s="353"/>
      <c r="L158" s="353"/>
      <c r="M158" s="353"/>
    </row>
    <row r="159" spans="1:13">
      <c r="C159" s="353"/>
      <c r="D159" s="353"/>
      <c r="E159" s="353"/>
      <c r="F159" s="353"/>
      <c r="G159" s="353"/>
      <c r="H159" s="353"/>
      <c r="I159" s="353"/>
      <c r="J159" s="353"/>
      <c r="K159" s="353"/>
      <c r="L159" s="353"/>
      <c r="M159" s="353"/>
    </row>
    <row r="160" spans="1:13">
      <c r="C160" s="353"/>
      <c r="D160" s="353"/>
      <c r="E160" s="353"/>
      <c r="F160" s="353"/>
      <c r="G160" s="353"/>
      <c r="H160" s="353"/>
      <c r="I160" s="353"/>
      <c r="J160" s="353"/>
      <c r="K160" s="353"/>
      <c r="L160" s="353"/>
      <c r="M160" s="353"/>
    </row>
  </sheetData>
  <phoneticPr fontId="35"/>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7"/>
  <sheetViews>
    <sheetView workbookViewId="0">
      <pane xSplit="2" ySplit="3" topLeftCell="C4" activePane="bottomRight" state="frozen"/>
      <selection pane="topRight"/>
      <selection pane="bottomLeft"/>
      <selection pane="bottomRight"/>
    </sheetView>
  </sheetViews>
  <sheetFormatPr defaultRowHeight="13.5"/>
  <cols>
    <col min="1" max="1" width="11.625" customWidth="1"/>
    <col min="2" max="2" width="5.625" customWidth="1"/>
  </cols>
  <sheetData>
    <row r="1" spans="1:13">
      <c r="A1" s="88" t="s">
        <v>924</v>
      </c>
      <c r="B1" t="s">
        <v>917</v>
      </c>
    </row>
    <row r="2" spans="1:13">
      <c r="A2" t="s">
        <v>930</v>
      </c>
      <c r="B2" t="s">
        <v>931</v>
      </c>
    </row>
    <row r="3" spans="1:13">
      <c r="A3" s="358"/>
      <c r="B3" s="358"/>
      <c r="C3" s="481"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45673</v>
      </c>
      <c r="D4" s="353">
        <v>2</v>
      </c>
      <c r="E4" s="353">
        <v>581</v>
      </c>
      <c r="F4" s="353">
        <v>3931</v>
      </c>
      <c r="G4" s="353">
        <v>12388</v>
      </c>
      <c r="H4" s="353">
        <v>16408</v>
      </c>
      <c r="I4" s="353">
        <v>10212</v>
      </c>
      <c r="J4" s="353">
        <v>2097</v>
      </c>
      <c r="K4" s="353">
        <v>51</v>
      </c>
      <c r="L4" s="353">
        <v>3</v>
      </c>
      <c r="M4" s="353">
        <v>0</v>
      </c>
    </row>
    <row r="5" spans="1:13">
      <c r="A5" t="s">
        <v>934</v>
      </c>
      <c r="B5" t="s">
        <v>988</v>
      </c>
      <c r="C5" s="353">
        <v>12213</v>
      </c>
      <c r="D5" s="353">
        <v>0</v>
      </c>
      <c r="E5" s="353">
        <v>147</v>
      </c>
      <c r="F5" s="353">
        <v>970</v>
      </c>
      <c r="G5" s="353">
        <v>3123</v>
      </c>
      <c r="H5" s="353">
        <v>4452</v>
      </c>
      <c r="I5" s="353">
        <v>2884</v>
      </c>
      <c r="J5" s="353">
        <v>622</v>
      </c>
      <c r="K5" s="353">
        <v>14</v>
      </c>
      <c r="L5" s="353">
        <v>1</v>
      </c>
      <c r="M5" s="353">
        <v>0</v>
      </c>
    </row>
    <row r="6" spans="1:13">
      <c r="A6" t="s">
        <v>938</v>
      </c>
      <c r="B6" t="s">
        <v>988</v>
      </c>
      <c r="C6" s="353">
        <v>1933</v>
      </c>
      <c r="D6" s="353">
        <v>0</v>
      </c>
      <c r="E6" s="353">
        <v>7</v>
      </c>
      <c r="F6" s="353">
        <v>90</v>
      </c>
      <c r="G6" s="353">
        <v>438</v>
      </c>
      <c r="H6" s="353">
        <v>763</v>
      </c>
      <c r="I6" s="353">
        <v>513</v>
      </c>
      <c r="J6" s="353">
        <v>120</v>
      </c>
      <c r="K6" s="353">
        <v>2</v>
      </c>
      <c r="L6" s="353">
        <v>0</v>
      </c>
      <c r="M6" s="353">
        <v>0</v>
      </c>
    </row>
    <row r="7" spans="1:13">
      <c r="A7" t="s">
        <v>939</v>
      </c>
      <c r="B7" t="s">
        <v>988</v>
      </c>
      <c r="C7" s="354">
        <v>1178</v>
      </c>
      <c r="D7" s="354">
        <v>0</v>
      </c>
      <c r="E7" s="354">
        <v>7</v>
      </c>
      <c r="F7" s="354">
        <v>70</v>
      </c>
      <c r="G7" s="354">
        <v>275</v>
      </c>
      <c r="H7" s="354">
        <v>457</v>
      </c>
      <c r="I7" s="354">
        <v>312</v>
      </c>
      <c r="J7" s="354">
        <v>57</v>
      </c>
      <c r="K7" s="354">
        <v>0</v>
      </c>
      <c r="L7" s="354">
        <v>0</v>
      </c>
      <c r="M7" s="354">
        <v>0</v>
      </c>
    </row>
    <row r="8" spans="1:13">
      <c r="A8" t="s">
        <v>940</v>
      </c>
      <c r="B8" t="s">
        <v>988</v>
      </c>
      <c r="C8" s="354">
        <v>810</v>
      </c>
      <c r="D8" s="354">
        <v>0</v>
      </c>
      <c r="E8" s="354">
        <v>10</v>
      </c>
      <c r="F8" s="354">
        <v>92</v>
      </c>
      <c r="G8" s="354">
        <v>228</v>
      </c>
      <c r="H8" s="354">
        <v>281</v>
      </c>
      <c r="I8" s="354">
        <v>155</v>
      </c>
      <c r="J8" s="354">
        <v>39</v>
      </c>
      <c r="K8" s="354">
        <v>4</v>
      </c>
      <c r="L8" s="354">
        <v>1</v>
      </c>
      <c r="M8" s="354">
        <v>0</v>
      </c>
    </row>
    <row r="9" spans="1:13">
      <c r="A9" t="s">
        <v>941</v>
      </c>
      <c r="B9" t="s">
        <v>988</v>
      </c>
      <c r="C9" s="354">
        <v>581</v>
      </c>
      <c r="D9" s="354">
        <v>0</v>
      </c>
      <c r="E9" s="354">
        <v>13</v>
      </c>
      <c r="F9" s="354">
        <v>72</v>
      </c>
      <c r="G9" s="354">
        <v>170</v>
      </c>
      <c r="H9" s="354">
        <v>196</v>
      </c>
      <c r="I9" s="354">
        <v>106</v>
      </c>
      <c r="J9" s="354">
        <v>24</v>
      </c>
      <c r="K9" s="354">
        <v>0</v>
      </c>
      <c r="L9" s="354">
        <v>0</v>
      </c>
      <c r="M9" s="354">
        <v>0</v>
      </c>
    </row>
    <row r="10" spans="1:13">
      <c r="A10" t="s">
        <v>942</v>
      </c>
      <c r="B10" t="s">
        <v>988</v>
      </c>
      <c r="C10" s="353">
        <v>1198</v>
      </c>
      <c r="D10" s="353">
        <v>0</v>
      </c>
      <c r="E10" s="353">
        <v>17</v>
      </c>
      <c r="F10" s="353">
        <v>95</v>
      </c>
      <c r="G10" s="353">
        <v>314</v>
      </c>
      <c r="H10" s="353">
        <v>422</v>
      </c>
      <c r="I10" s="353">
        <v>281</v>
      </c>
      <c r="J10" s="353">
        <v>65</v>
      </c>
      <c r="K10" s="353">
        <v>4</v>
      </c>
      <c r="L10" s="353">
        <v>0</v>
      </c>
      <c r="M10" s="353">
        <v>0</v>
      </c>
    </row>
    <row r="11" spans="1:13">
      <c r="A11" t="s">
        <v>943</v>
      </c>
      <c r="B11" t="s">
        <v>988</v>
      </c>
      <c r="C11" s="353">
        <v>1885</v>
      </c>
      <c r="D11" s="353">
        <v>0</v>
      </c>
      <c r="E11" s="353">
        <v>24</v>
      </c>
      <c r="F11" s="353">
        <v>155</v>
      </c>
      <c r="G11" s="353">
        <v>495</v>
      </c>
      <c r="H11" s="353">
        <v>696</v>
      </c>
      <c r="I11" s="353">
        <v>422</v>
      </c>
      <c r="J11" s="353">
        <v>92</v>
      </c>
      <c r="K11" s="353">
        <v>1</v>
      </c>
      <c r="L11" s="353">
        <v>0</v>
      </c>
      <c r="M11" s="353">
        <v>0</v>
      </c>
    </row>
    <row r="12" spans="1:13">
      <c r="A12" t="s">
        <v>944</v>
      </c>
      <c r="B12" t="s">
        <v>988</v>
      </c>
      <c r="C12" s="353">
        <v>1559</v>
      </c>
      <c r="D12" s="353">
        <v>0</v>
      </c>
      <c r="E12" s="353">
        <v>24</v>
      </c>
      <c r="F12" s="353">
        <v>125</v>
      </c>
      <c r="G12" s="353">
        <v>430</v>
      </c>
      <c r="H12" s="353">
        <v>548</v>
      </c>
      <c r="I12" s="353">
        <v>353</v>
      </c>
      <c r="J12" s="353">
        <v>79</v>
      </c>
      <c r="K12" s="353">
        <v>0</v>
      </c>
      <c r="L12" s="353">
        <v>0</v>
      </c>
      <c r="M12" s="353">
        <v>0</v>
      </c>
    </row>
    <row r="13" spans="1:13">
      <c r="A13" t="s">
        <v>945</v>
      </c>
      <c r="B13" t="s">
        <v>988</v>
      </c>
      <c r="C13" s="353">
        <v>1044</v>
      </c>
      <c r="D13" s="353">
        <v>0</v>
      </c>
      <c r="E13" s="353">
        <v>9</v>
      </c>
      <c r="F13" s="353">
        <v>87</v>
      </c>
      <c r="G13" s="353">
        <v>238</v>
      </c>
      <c r="H13" s="353">
        <v>378</v>
      </c>
      <c r="I13" s="353">
        <v>270</v>
      </c>
      <c r="J13" s="353">
        <v>61</v>
      </c>
      <c r="K13" s="353">
        <v>1</v>
      </c>
      <c r="L13" s="353">
        <v>0</v>
      </c>
      <c r="M13" s="353">
        <v>0</v>
      </c>
    </row>
    <row r="14" spans="1:13">
      <c r="A14" t="s">
        <v>946</v>
      </c>
      <c r="B14" t="s">
        <v>988</v>
      </c>
      <c r="C14" s="353">
        <v>2025</v>
      </c>
      <c r="D14" s="353">
        <v>0</v>
      </c>
      <c r="E14" s="353">
        <v>36</v>
      </c>
      <c r="F14" s="353">
        <v>184</v>
      </c>
      <c r="G14" s="353">
        <v>535</v>
      </c>
      <c r="H14" s="353">
        <v>711</v>
      </c>
      <c r="I14" s="353">
        <v>472</v>
      </c>
      <c r="J14" s="353">
        <v>85</v>
      </c>
      <c r="K14" s="353">
        <v>2</v>
      </c>
      <c r="L14" s="353">
        <v>0</v>
      </c>
      <c r="M14" s="353">
        <v>0</v>
      </c>
    </row>
    <row r="15" spans="1:13">
      <c r="A15" t="s">
        <v>947</v>
      </c>
      <c r="B15" t="s">
        <v>988</v>
      </c>
      <c r="C15" s="353">
        <v>4820</v>
      </c>
      <c r="D15" s="353">
        <v>0</v>
      </c>
      <c r="E15" s="353">
        <v>67</v>
      </c>
      <c r="F15" s="353">
        <v>514</v>
      </c>
      <c r="G15" s="353">
        <v>1428</v>
      </c>
      <c r="H15" s="353">
        <v>1647</v>
      </c>
      <c r="I15" s="353">
        <v>971</v>
      </c>
      <c r="J15" s="353">
        <v>190</v>
      </c>
      <c r="K15" s="353">
        <v>3</v>
      </c>
      <c r="L15" s="353">
        <v>0</v>
      </c>
      <c r="M15" s="353">
        <v>0</v>
      </c>
    </row>
    <row r="16" spans="1:13">
      <c r="A16" t="s">
        <v>948</v>
      </c>
      <c r="B16" t="s">
        <v>988</v>
      </c>
      <c r="C16" s="353">
        <v>4066</v>
      </c>
      <c r="D16" s="353">
        <v>0</v>
      </c>
      <c r="E16" s="353">
        <v>78</v>
      </c>
      <c r="F16" s="353">
        <v>408</v>
      </c>
      <c r="G16" s="353">
        <v>1100</v>
      </c>
      <c r="H16" s="353">
        <v>1427</v>
      </c>
      <c r="I16" s="353">
        <v>870</v>
      </c>
      <c r="J16" s="353">
        <v>178</v>
      </c>
      <c r="K16" s="353">
        <v>5</v>
      </c>
      <c r="L16" s="353">
        <v>0</v>
      </c>
      <c r="M16" s="353">
        <v>0</v>
      </c>
    </row>
    <row r="17" spans="1:13">
      <c r="A17" t="s">
        <v>949</v>
      </c>
      <c r="B17" t="s">
        <v>988</v>
      </c>
      <c r="C17" s="353">
        <v>2588</v>
      </c>
      <c r="D17" s="353">
        <v>0</v>
      </c>
      <c r="E17" s="353">
        <v>31</v>
      </c>
      <c r="F17" s="353">
        <v>233</v>
      </c>
      <c r="G17" s="353">
        <v>764</v>
      </c>
      <c r="H17" s="353">
        <v>947</v>
      </c>
      <c r="I17" s="353">
        <v>509</v>
      </c>
      <c r="J17" s="353">
        <v>103</v>
      </c>
      <c r="K17" s="353">
        <v>1</v>
      </c>
      <c r="L17" s="353">
        <v>0</v>
      </c>
      <c r="M17" s="353">
        <v>0</v>
      </c>
    </row>
    <row r="18" spans="1:13">
      <c r="A18" t="s">
        <v>950</v>
      </c>
      <c r="B18" t="s">
        <v>988</v>
      </c>
      <c r="C18" s="353">
        <v>4402</v>
      </c>
      <c r="D18" s="353">
        <v>0</v>
      </c>
      <c r="E18" s="353">
        <v>22</v>
      </c>
      <c r="F18" s="353">
        <v>200</v>
      </c>
      <c r="G18" s="353">
        <v>1078</v>
      </c>
      <c r="H18" s="353">
        <v>1675</v>
      </c>
      <c r="I18" s="353">
        <v>1184</v>
      </c>
      <c r="J18" s="353">
        <v>236</v>
      </c>
      <c r="K18" s="353">
        <v>7</v>
      </c>
      <c r="L18" s="353">
        <v>0</v>
      </c>
      <c r="M18" s="353">
        <v>0</v>
      </c>
    </row>
    <row r="19" spans="1:13">
      <c r="A19" t="s">
        <v>951</v>
      </c>
      <c r="B19" t="s">
        <v>988</v>
      </c>
      <c r="C19" s="353">
        <v>283</v>
      </c>
      <c r="D19" s="353">
        <v>0</v>
      </c>
      <c r="E19" s="353">
        <v>4</v>
      </c>
      <c r="F19" s="353">
        <v>28</v>
      </c>
      <c r="G19" s="353">
        <v>69</v>
      </c>
      <c r="H19" s="353">
        <v>99</v>
      </c>
      <c r="I19" s="353">
        <v>70</v>
      </c>
      <c r="J19" s="353">
        <v>12</v>
      </c>
      <c r="K19" s="353">
        <v>1</v>
      </c>
      <c r="L19" s="353">
        <v>0</v>
      </c>
      <c r="M19" s="353">
        <v>0</v>
      </c>
    </row>
    <row r="20" spans="1:13">
      <c r="A20" t="s">
        <v>952</v>
      </c>
      <c r="B20" t="s">
        <v>988</v>
      </c>
      <c r="C20" s="353">
        <v>770</v>
      </c>
      <c r="D20" s="353">
        <v>0</v>
      </c>
      <c r="E20" s="353">
        <v>2</v>
      </c>
      <c r="F20" s="353">
        <v>16</v>
      </c>
      <c r="G20" s="353">
        <v>149</v>
      </c>
      <c r="H20" s="353">
        <v>299</v>
      </c>
      <c r="I20" s="353">
        <v>233</v>
      </c>
      <c r="J20" s="353">
        <v>67</v>
      </c>
      <c r="K20" s="353">
        <v>4</v>
      </c>
      <c r="L20" s="353">
        <v>0</v>
      </c>
      <c r="M20" s="353">
        <v>0</v>
      </c>
    </row>
    <row r="21" spans="1:13">
      <c r="A21" t="s">
        <v>953</v>
      </c>
      <c r="B21" t="s">
        <v>988</v>
      </c>
      <c r="C21" s="353">
        <v>1909</v>
      </c>
      <c r="D21" s="353">
        <v>0</v>
      </c>
      <c r="E21" s="353">
        <v>30</v>
      </c>
      <c r="F21" s="353">
        <v>164</v>
      </c>
      <c r="G21" s="353">
        <v>519</v>
      </c>
      <c r="H21" s="353">
        <v>718</v>
      </c>
      <c r="I21" s="353">
        <v>393</v>
      </c>
      <c r="J21" s="353">
        <v>84</v>
      </c>
      <c r="K21" s="353">
        <v>1</v>
      </c>
      <c r="L21" s="353">
        <v>0</v>
      </c>
      <c r="M21" s="353">
        <v>0</v>
      </c>
    </row>
    <row r="22" spans="1:13">
      <c r="A22" t="s">
        <v>954</v>
      </c>
      <c r="B22" t="s">
        <v>988</v>
      </c>
      <c r="C22" s="353">
        <v>216</v>
      </c>
      <c r="D22" s="353">
        <v>0</v>
      </c>
      <c r="E22" s="353">
        <v>6</v>
      </c>
      <c r="F22" s="353">
        <v>29</v>
      </c>
      <c r="G22" s="353">
        <v>66</v>
      </c>
      <c r="H22" s="353">
        <v>74</v>
      </c>
      <c r="I22" s="353">
        <v>35</v>
      </c>
      <c r="J22" s="353">
        <v>6</v>
      </c>
      <c r="K22" s="353">
        <v>0</v>
      </c>
      <c r="L22" s="353">
        <v>0</v>
      </c>
      <c r="M22" s="353">
        <v>0</v>
      </c>
    </row>
    <row r="23" spans="1:13">
      <c r="A23" t="s">
        <v>955</v>
      </c>
      <c r="B23" t="s">
        <v>988</v>
      </c>
      <c r="C23" s="353">
        <v>677</v>
      </c>
      <c r="D23" s="353">
        <v>0</v>
      </c>
      <c r="E23" s="353">
        <v>9</v>
      </c>
      <c r="F23" s="353">
        <v>62</v>
      </c>
      <c r="G23" s="353">
        <v>204</v>
      </c>
      <c r="H23" s="353">
        <v>245</v>
      </c>
      <c r="I23" s="353">
        <v>123</v>
      </c>
      <c r="J23" s="353">
        <v>32</v>
      </c>
      <c r="K23" s="353">
        <v>2</v>
      </c>
      <c r="L23" s="353">
        <v>0</v>
      </c>
      <c r="M23" s="353">
        <v>0</v>
      </c>
    </row>
    <row r="24" spans="1:13">
      <c r="A24" t="s">
        <v>956</v>
      </c>
      <c r="B24" t="s">
        <v>988</v>
      </c>
      <c r="C24" s="353">
        <v>2328</v>
      </c>
      <c r="D24" s="353">
        <v>0</v>
      </c>
      <c r="E24" s="353">
        <v>30</v>
      </c>
      <c r="F24" s="353">
        <v>259</v>
      </c>
      <c r="G24" s="353">
        <v>688</v>
      </c>
      <c r="H24" s="353">
        <v>815</v>
      </c>
      <c r="I24" s="353">
        <v>456</v>
      </c>
      <c r="J24" s="353">
        <v>79</v>
      </c>
      <c r="K24" s="353">
        <v>1</v>
      </c>
      <c r="L24" s="353">
        <v>0</v>
      </c>
      <c r="M24" s="353">
        <v>0</v>
      </c>
    </row>
    <row r="25" spans="1:13">
      <c r="A25" t="s">
        <v>957</v>
      </c>
      <c r="B25" t="s">
        <v>988</v>
      </c>
      <c r="C25" s="353">
        <v>368</v>
      </c>
      <c r="D25" s="353">
        <v>0</v>
      </c>
      <c r="E25" s="353">
        <v>8</v>
      </c>
      <c r="F25" s="353">
        <v>51</v>
      </c>
      <c r="G25" s="353">
        <v>116</v>
      </c>
      <c r="H25" s="353">
        <v>121</v>
      </c>
      <c r="I25" s="353">
        <v>59</v>
      </c>
      <c r="J25" s="353">
        <v>13</v>
      </c>
      <c r="K25" s="353">
        <v>0</v>
      </c>
      <c r="L25" s="353">
        <v>0</v>
      </c>
      <c r="M25" s="353">
        <v>0</v>
      </c>
    </row>
    <row r="26" spans="1:13">
      <c r="A26" t="s">
        <v>958</v>
      </c>
      <c r="B26" t="s">
        <v>988</v>
      </c>
      <c r="C26" s="353">
        <v>317</v>
      </c>
      <c r="D26" s="353">
        <v>0</v>
      </c>
      <c r="E26" s="353">
        <v>3</v>
      </c>
      <c r="F26" s="353">
        <v>43</v>
      </c>
      <c r="G26" s="353">
        <v>86</v>
      </c>
      <c r="H26" s="353">
        <v>111</v>
      </c>
      <c r="I26" s="353">
        <v>62</v>
      </c>
      <c r="J26" s="353">
        <v>12</v>
      </c>
      <c r="K26" s="353">
        <v>0</v>
      </c>
      <c r="L26" s="353">
        <v>0</v>
      </c>
      <c r="M26" s="353">
        <v>0</v>
      </c>
    </row>
    <row r="27" spans="1:13">
      <c r="A27" t="s">
        <v>959</v>
      </c>
      <c r="B27" t="s">
        <v>988</v>
      </c>
      <c r="C27" s="353">
        <v>1931</v>
      </c>
      <c r="D27" s="353">
        <v>0</v>
      </c>
      <c r="E27" s="353">
        <v>16</v>
      </c>
      <c r="F27" s="353">
        <v>108</v>
      </c>
      <c r="G27" s="353">
        <v>425</v>
      </c>
      <c r="H27" s="353">
        <v>712</v>
      </c>
      <c r="I27" s="353">
        <v>542</v>
      </c>
      <c r="J27" s="353">
        <v>124</v>
      </c>
      <c r="K27" s="353">
        <v>3</v>
      </c>
      <c r="L27" s="353">
        <v>1</v>
      </c>
      <c r="M27" s="353">
        <v>0</v>
      </c>
    </row>
    <row r="28" spans="1:13">
      <c r="A28" t="s">
        <v>960</v>
      </c>
      <c r="B28" t="s">
        <v>988</v>
      </c>
      <c r="C28" s="353">
        <v>508</v>
      </c>
      <c r="D28" s="353">
        <v>0</v>
      </c>
      <c r="E28" s="353">
        <v>8</v>
      </c>
      <c r="F28" s="353">
        <v>51</v>
      </c>
      <c r="G28" s="353">
        <v>146</v>
      </c>
      <c r="H28" s="353">
        <v>167</v>
      </c>
      <c r="I28" s="353">
        <v>117</v>
      </c>
      <c r="J28" s="353">
        <v>19</v>
      </c>
      <c r="K28" s="353">
        <v>0</v>
      </c>
      <c r="L28" s="353">
        <v>0</v>
      </c>
      <c r="M28" s="353">
        <v>0</v>
      </c>
    </row>
    <row r="29" spans="1:13">
      <c r="A29" t="s">
        <v>961</v>
      </c>
      <c r="B29" t="s">
        <v>988</v>
      </c>
      <c r="C29" s="353">
        <v>704</v>
      </c>
      <c r="D29" s="353">
        <v>1</v>
      </c>
      <c r="E29" s="353">
        <v>9</v>
      </c>
      <c r="F29" s="353">
        <v>80</v>
      </c>
      <c r="G29" s="353">
        <v>218</v>
      </c>
      <c r="H29" s="353">
        <v>252</v>
      </c>
      <c r="I29" s="353">
        <v>122</v>
      </c>
      <c r="J29" s="353">
        <v>20</v>
      </c>
      <c r="K29" s="353">
        <v>2</v>
      </c>
      <c r="L29" s="353">
        <v>0</v>
      </c>
      <c r="M29" s="353">
        <v>0</v>
      </c>
    </row>
    <row r="30" spans="1:13">
      <c r="A30" t="s">
        <v>962</v>
      </c>
      <c r="B30" t="s">
        <v>988</v>
      </c>
      <c r="C30" s="353">
        <v>1157</v>
      </c>
      <c r="D30" s="353">
        <v>0</v>
      </c>
      <c r="E30" s="353">
        <v>9</v>
      </c>
      <c r="F30" s="353">
        <v>69</v>
      </c>
      <c r="G30" s="353">
        <v>290</v>
      </c>
      <c r="H30" s="353">
        <v>420</v>
      </c>
      <c r="I30" s="353">
        <v>311</v>
      </c>
      <c r="J30" s="353">
        <v>56</v>
      </c>
      <c r="K30" s="353">
        <v>1</v>
      </c>
      <c r="L30" s="353">
        <v>1</v>
      </c>
      <c r="M30" s="353">
        <v>0</v>
      </c>
    </row>
    <row r="31" spans="1:13">
      <c r="A31" t="s">
        <v>963</v>
      </c>
      <c r="B31" t="s">
        <v>988</v>
      </c>
      <c r="C31" s="353">
        <v>411</v>
      </c>
      <c r="D31" s="353">
        <v>0</v>
      </c>
      <c r="E31" s="353">
        <v>4</v>
      </c>
      <c r="F31" s="353">
        <v>56</v>
      </c>
      <c r="G31" s="353">
        <v>126</v>
      </c>
      <c r="H31" s="353">
        <v>128</v>
      </c>
      <c r="I31" s="353">
        <v>86</v>
      </c>
      <c r="J31" s="353">
        <v>11</v>
      </c>
      <c r="K31" s="353">
        <v>0</v>
      </c>
      <c r="L31" s="353">
        <v>0</v>
      </c>
      <c r="M31" s="353">
        <v>0</v>
      </c>
    </row>
    <row r="32" spans="1:13">
      <c r="A32" t="s">
        <v>964</v>
      </c>
      <c r="B32" t="s">
        <v>988</v>
      </c>
      <c r="C32" s="353">
        <v>812</v>
      </c>
      <c r="D32" s="353">
        <v>0</v>
      </c>
      <c r="E32" s="353">
        <v>9</v>
      </c>
      <c r="F32" s="353">
        <v>58</v>
      </c>
      <c r="G32" s="353">
        <v>206</v>
      </c>
      <c r="H32" s="353">
        <v>308</v>
      </c>
      <c r="I32" s="353">
        <v>183</v>
      </c>
      <c r="J32" s="353">
        <v>48</v>
      </c>
      <c r="K32" s="353">
        <v>0</v>
      </c>
      <c r="L32" s="353">
        <v>0</v>
      </c>
      <c r="M32" s="353">
        <v>0</v>
      </c>
    </row>
    <row r="33" spans="1:13">
      <c r="A33" t="s">
        <v>965</v>
      </c>
      <c r="B33" t="s">
        <v>988</v>
      </c>
      <c r="C33" s="353">
        <v>306</v>
      </c>
      <c r="D33" s="353">
        <v>0</v>
      </c>
      <c r="E33" s="353">
        <v>7</v>
      </c>
      <c r="F33" s="353">
        <v>20</v>
      </c>
      <c r="G33" s="353">
        <v>106</v>
      </c>
      <c r="H33" s="353">
        <v>104</v>
      </c>
      <c r="I33" s="353">
        <v>52</v>
      </c>
      <c r="J33" s="353">
        <v>16</v>
      </c>
      <c r="K33" s="353">
        <v>1</v>
      </c>
      <c r="L33" s="353">
        <v>0</v>
      </c>
      <c r="M33" s="353">
        <v>0</v>
      </c>
    </row>
    <row r="34" spans="1:13">
      <c r="A34" t="s">
        <v>966</v>
      </c>
      <c r="B34" t="s">
        <v>988</v>
      </c>
      <c r="C34" s="353">
        <v>287</v>
      </c>
      <c r="D34" s="353">
        <v>0</v>
      </c>
      <c r="E34" s="353">
        <v>5</v>
      </c>
      <c r="F34" s="353">
        <v>34</v>
      </c>
      <c r="G34" s="353">
        <v>80</v>
      </c>
      <c r="H34" s="353">
        <v>99</v>
      </c>
      <c r="I34" s="353">
        <v>57</v>
      </c>
      <c r="J34" s="353">
        <v>11</v>
      </c>
      <c r="K34" s="353">
        <v>1</v>
      </c>
      <c r="L34" s="353">
        <v>0</v>
      </c>
      <c r="M34" s="353">
        <v>0</v>
      </c>
    </row>
    <row r="35" spans="1:13">
      <c r="A35" t="s">
        <v>967</v>
      </c>
      <c r="B35" t="s">
        <v>988</v>
      </c>
      <c r="C35" s="353">
        <v>153</v>
      </c>
      <c r="D35" s="353">
        <v>0</v>
      </c>
      <c r="E35" s="353">
        <v>2</v>
      </c>
      <c r="F35" s="353">
        <v>9</v>
      </c>
      <c r="G35" s="353">
        <v>46</v>
      </c>
      <c r="H35" s="353">
        <v>52</v>
      </c>
      <c r="I35" s="353">
        <v>38</v>
      </c>
      <c r="J35" s="353">
        <v>6</v>
      </c>
      <c r="K35" s="353">
        <v>0</v>
      </c>
      <c r="L35" s="353">
        <v>0</v>
      </c>
      <c r="M35" s="353">
        <v>0</v>
      </c>
    </row>
    <row r="36" spans="1:13">
      <c r="A36" t="s">
        <v>968</v>
      </c>
      <c r="B36" t="s">
        <v>988</v>
      </c>
      <c r="C36" s="353">
        <v>510</v>
      </c>
      <c r="D36" s="353">
        <v>1</v>
      </c>
      <c r="E36" s="353">
        <v>8</v>
      </c>
      <c r="F36" s="353">
        <v>56</v>
      </c>
      <c r="G36" s="353">
        <v>156</v>
      </c>
      <c r="H36" s="353">
        <v>185</v>
      </c>
      <c r="I36" s="353">
        <v>88</v>
      </c>
      <c r="J36" s="353">
        <v>16</v>
      </c>
      <c r="K36" s="353">
        <v>0</v>
      </c>
      <c r="L36" s="353">
        <v>0</v>
      </c>
      <c r="M36" s="353">
        <v>0</v>
      </c>
    </row>
    <row r="37" spans="1:13">
      <c r="A37" t="s">
        <v>969</v>
      </c>
      <c r="B37" t="s">
        <v>988</v>
      </c>
      <c r="C37" s="353">
        <v>353</v>
      </c>
      <c r="D37" s="353">
        <v>0</v>
      </c>
      <c r="E37" s="353">
        <v>5</v>
      </c>
      <c r="F37" s="353">
        <v>49</v>
      </c>
      <c r="G37" s="353">
        <v>119</v>
      </c>
      <c r="H37" s="353">
        <v>109</v>
      </c>
      <c r="I37" s="353">
        <v>58</v>
      </c>
      <c r="J37" s="353">
        <v>13</v>
      </c>
      <c r="K37" s="353">
        <v>0</v>
      </c>
      <c r="L37" s="353">
        <v>0</v>
      </c>
      <c r="M37" s="353">
        <v>0</v>
      </c>
    </row>
    <row r="38" spans="1:13">
      <c r="A38" t="s">
        <v>970</v>
      </c>
      <c r="B38" t="s">
        <v>988</v>
      </c>
      <c r="C38" s="353">
        <v>227</v>
      </c>
      <c r="D38" s="353">
        <v>0</v>
      </c>
      <c r="E38" s="353">
        <v>4</v>
      </c>
      <c r="F38" s="353">
        <v>14</v>
      </c>
      <c r="G38" s="353">
        <v>73</v>
      </c>
      <c r="H38" s="353">
        <v>88</v>
      </c>
      <c r="I38" s="353">
        <v>36</v>
      </c>
      <c r="J38" s="353">
        <v>12</v>
      </c>
      <c r="K38" s="353">
        <v>0</v>
      </c>
      <c r="L38" s="353">
        <v>0</v>
      </c>
      <c r="M38" s="353">
        <v>0</v>
      </c>
    </row>
    <row r="39" spans="1:13">
      <c r="A39" t="s">
        <v>971</v>
      </c>
      <c r="B39" t="s">
        <v>988</v>
      </c>
      <c r="C39" s="353">
        <v>295</v>
      </c>
      <c r="D39" s="353">
        <v>0</v>
      </c>
      <c r="E39" s="353">
        <v>5</v>
      </c>
      <c r="F39" s="353">
        <v>43</v>
      </c>
      <c r="G39" s="353">
        <v>86</v>
      </c>
      <c r="H39" s="353">
        <v>92</v>
      </c>
      <c r="I39" s="353">
        <v>58</v>
      </c>
      <c r="J39" s="353">
        <v>11</v>
      </c>
      <c r="K39" s="353">
        <v>0</v>
      </c>
      <c r="L39" s="353">
        <v>0</v>
      </c>
      <c r="M39" s="353">
        <v>0</v>
      </c>
    </row>
    <row r="40" spans="1:13">
      <c r="A40" t="s">
        <v>972</v>
      </c>
      <c r="B40" t="s">
        <v>988</v>
      </c>
      <c r="C40" s="353">
        <v>269</v>
      </c>
      <c r="D40" s="353">
        <v>0</v>
      </c>
      <c r="E40" s="353">
        <v>6</v>
      </c>
      <c r="F40" s="353">
        <v>33</v>
      </c>
      <c r="G40" s="353">
        <v>87</v>
      </c>
      <c r="H40" s="353">
        <v>87</v>
      </c>
      <c r="I40" s="353">
        <v>45</v>
      </c>
      <c r="J40" s="353">
        <v>11</v>
      </c>
      <c r="K40" s="353">
        <v>0</v>
      </c>
      <c r="L40" s="353">
        <v>0</v>
      </c>
      <c r="M40" s="353">
        <v>0</v>
      </c>
    </row>
    <row r="41" spans="1:13">
      <c r="A41" t="s">
        <v>973</v>
      </c>
      <c r="B41" t="s">
        <v>988</v>
      </c>
      <c r="C41" s="353">
        <v>390</v>
      </c>
      <c r="D41" s="353">
        <v>0</v>
      </c>
      <c r="E41" s="353">
        <v>4</v>
      </c>
      <c r="F41" s="353">
        <v>40</v>
      </c>
      <c r="G41" s="353">
        <v>108</v>
      </c>
      <c r="H41" s="353">
        <v>139</v>
      </c>
      <c r="I41" s="353">
        <v>89</v>
      </c>
      <c r="J41" s="353">
        <v>10</v>
      </c>
      <c r="K41" s="353">
        <v>0</v>
      </c>
      <c r="L41" s="353">
        <v>0</v>
      </c>
      <c r="M41" s="353">
        <v>0</v>
      </c>
    </row>
    <row r="42" spans="1:13">
      <c r="A42" t="s">
        <v>974</v>
      </c>
      <c r="B42" t="s">
        <v>988</v>
      </c>
      <c r="C42" s="353">
        <v>608</v>
      </c>
      <c r="D42" s="353">
        <v>0</v>
      </c>
      <c r="E42" s="353">
        <v>11</v>
      </c>
      <c r="F42" s="353">
        <v>66</v>
      </c>
      <c r="G42" s="353">
        <v>191</v>
      </c>
      <c r="H42" s="353">
        <v>198</v>
      </c>
      <c r="I42" s="353">
        <v>119</v>
      </c>
      <c r="J42" s="353">
        <v>23</v>
      </c>
      <c r="K42" s="353">
        <v>0</v>
      </c>
      <c r="L42" s="353">
        <v>0</v>
      </c>
      <c r="M42" s="353">
        <v>0</v>
      </c>
    </row>
    <row r="43" spans="1:13">
      <c r="A43" t="s">
        <v>975</v>
      </c>
      <c r="B43" t="s">
        <v>988</v>
      </c>
      <c r="C43" s="353">
        <v>166</v>
      </c>
      <c r="D43" s="353">
        <v>0</v>
      </c>
      <c r="E43" s="353">
        <v>1</v>
      </c>
      <c r="F43" s="353">
        <v>10</v>
      </c>
      <c r="G43" s="353">
        <v>23</v>
      </c>
      <c r="H43" s="353">
        <v>67</v>
      </c>
      <c r="I43" s="353">
        <v>54</v>
      </c>
      <c r="J43" s="353">
        <v>11</v>
      </c>
      <c r="K43" s="353">
        <v>0</v>
      </c>
      <c r="L43" s="353">
        <v>0</v>
      </c>
      <c r="M43" s="353">
        <v>0</v>
      </c>
    </row>
    <row r="44" spans="1:13">
      <c r="A44" t="s">
        <v>976</v>
      </c>
      <c r="B44" t="s">
        <v>988</v>
      </c>
      <c r="C44" s="353">
        <v>111</v>
      </c>
      <c r="D44" s="353">
        <v>0</v>
      </c>
      <c r="E44" s="353">
        <v>3</v>
      </c>
      <c r="F44" s="353">
        <v>11</v>
      </c>
      <c r="G44" s="353">
        <v>31</v>
      </c>
      <c r="H44" s="353">
        <v>40</v>
      </c>
      <c r="I44" s="353">
        <v>22</v>
      </c>
      <c r="J44" s="353">
        <v>4</v>
      </c>
      <c r="K44" s="353">
        <v>0</v>
      </c>
      <c r="L44" s="353">
        <v>0</v>
      </c>
      <c r="M44" s="353">
        <v>0</v>
      </c>
    </row>
    <row r="45" spans="1:13">
      <c r="A45" t="s">
        <v>978</v>
      </c>
      <c r="B45" t="s">
        <v>988</v>
      </c>
      <c r="C45" s="353">
        <v>228</v>
      </c>
      <c r="D45" s="353">
        <v>0</v>
      </c>
      <c r="E45" s="353">
        <v>5</v>
      </c>
      <c r="F45" s="353">
        <v>21</v>
      </c>
      <c r="G45" s="353">
        <v>74</v>
      </c>
      <c r="H45" s="353">
        <v>74</v>
      </c>
      <c r="I45" s="353">
        <v>43</v>
      </c>
      <c r="J45" s="353">
        <v>10</v>
      </c>
      <c r="K45" s="353">
        <v>1</v>
      </c>
      <c r="L45" s="353">
        <v>0</v>
      </c>
      <c r="M45" s="353">
        <v>0</v>
      </c>
    </row>
    <row r="46" spans="1:13">
      <c r="A46" t="s">
        <v>979</v>
      </c>
      <c r="B46" t="s">
        <v>988</v>
      </c>
      <c r="C46" s="353">
        <v>320</v>
      </c>
      <c r="D46" s="353">
        <v>0</v>
      </c>
      <c r="E46" s="353">
        <v>10</v>
      </c>
      <c r="F46" s="353">
        <v>30</v>
      </c>
      <c r="G46" s="353">
        <v>101</v>
      </c>
      <c r="H46" s="353">
        <v>112</v>
      </c>
      <c r="I46" s="353">
        <v>58</v>
      </c>
      <c r="J46" s="353">
        <v>8</v>
      </c>
      <c r="K46" s="353">
        <v>1</v>
      </c>
      <c r="L46" s="353">
        <v>0</v>
      </c>
      <c r="M46" s="353">
        <v>0</v>
      </c>
    </row>
    <row r="47" spans="1:13">
      <c r="A47" t="s">
        <v>980</v>
      </c>
      <c r="B47" t="s">
        <v>988</v>
      </c>
      <c r="C47" s="353">
        <v>65</v>
      </c>
      <c r="D47" s="353">
        <v>0</v>
      </c>
      <c r="E47" s="353">
        <v>2</v>
      </c>
      <c r="F47" s="353">
        <v>10</v>
      </c>
      <c r="G47" s="353">
        <v>22</v>
      </c>
      <c r="H47" s="353">
        <v>20</v>
      </c>
      <c r="I47" s="353">
        <v>11</v>
      </c>
      <c r="J47" s="353">
        <v>0</v>
      </c>
      <c r="K47" s="353">
        <v>0</v>
      </c>
      <c r="L47" s="353">
        <v>0</v>
      </c>
      <c r="M47" s="353">
        <v>0</v>
      </c>
    </row>
    <row r="48" spans="1:13">
      <c r="A48" t="s">
        <v>981</v>
      </c>
      <c r="B48" t="s">
        <v>988</v>
      </c>
      <c r="C48" s="353">
        <v>167</v>
      </c>
      <c r="D48" s="353">
        <v>0</v>
      </c>
      <c r="E48" s="353">
        <v>3</v>
      </c>
      <c r="F48" s="353">
        <v>19</v>
      </c>
      <c r="G48" s="353">
        <v>60</v>
      </c>
      <c r="H48" s="353">
        <v>55</v>
      </c>
      <c r="I48" s="353">
        <v>26</v>
      </c>
      <c r="J48" s="353">
        <v>4</v>
      </c>
      <c r="K48" s="353">
        <v>0</v>
      </c>
      <c r="L48" s="353">
        <v>0</v>
      </c>
      <c r="M48" s="353">
        <v>0</v>
      </c>
    </row>
    <row r="49" spans="1:13">
      <c r="A49" t="s">
        <v>982</v>
      </c>
      <c r="B49" t="s">
        <v>988</v>
      </c>
      <c r="C49" s="353">
        <v>45</v>
      </c>
      <c r="D49" s="353">
        <v>0</v>
      </c>
      <c r="E49" s="353">
        <v>0</v>
      </c>
      <c r="F49" s="353">
        <v>4</v>
      </c>
      <c r="G49" s="353">
        <v>11</v>
      </c>
      <c r="H49" s="353">
        <v>23</v>
      </c>
      <c r="I49" s="353">
        <v>5</v>
      </c>
      <c r="J49" s="353">
        <v>2</v>
      </c>
      <c r="K49" s="353">
        <v>0</v>
      </c>
      <c r="L49" s="353">
        <v>0</v>
      </c>
      <c r="M49" s="353">
        <v>0</v>
      </c>
    </row>
    <row r="50" spans="1:13">
      <c r="A50" t="s">
        <v>983</v>
      </c>
      <c r="B50" t="s">
        <v>988</v>
      </c>
      <c r="C50" s="353">
        <v>307</v>
      </c>
      <c r="D50" s="353">
        <v>0</v>
      </c>
      <c r="E50" s="353">
        <v>5</v>
      </c>
      <c r="F50" s="353">
        <v>31</v>
      </c>
      <c r="G50" s="353">
        <v>95</v>
      </c>
      <c r="H50" s="353">
        <v>107</v>
      </c>
      <c r="I50" s="353">
        <v>60</v>
      </c>
      <c r="J50" s="353">
        <v>7</v>
      </c>
      <c r="K50" s="353">
        <v>2</v>
      </c>
      <c r="L50" s="353">
        <v>0</v>
      </c>
      <c r="M50" s="353">
        <v>0</v>
      </c>
    </row>
    <row r="51" spans="1:13">
      <c r="A51" t="s">
        <v>984</v>
      </c>
      <c r="B51" t="s">
        <v>988</v>
      </c>
      <c r="C51" s="353">
        <v>91</v>
      </c>
      <c r="D51" s="353">
        <v>0</v>
      </c>
      <c r="E51" s="353">
        <v>0</v>
      </c>
      <c r="F51" s="353">
        <v>6</v>
      </c>
      <c r="G51" s="353">
        <v>28</v>
      </c>
      <c r="H51" s="353">
        <v>37</v>
      </c>
      <c r="I51" s="353">
        <v>19</v>
      </c>
      <c r="J51" s="353">
        <v>1</v>
      </c>
      <c r="K51" s="353">
        <v>0</v>
      </c>
      <c r="L51" s="353">
        <v>0</v>
      </c>
      <c r="M51" s="353">
        <v>0</v>
      </c>
    </row>
    <row r="52" spans="1:13">
      <c r="A52" t="s">
        <v>985</v>
      </c>
      <c r="B52" t="s">
        <v>988</v>
      </c>
      <c r="C52" s="353">
        <v>86</v>
      </c>
      <c r="D52" s="353">
        <v>0</v>
      </c>
      <c r="E52" s="353">
        <v>1</v>
      </c>
      <c r="F52" s="353">
        <v>10</v>
      </c>
      <c r="G52" s="353">
        <v>31</v>
      </c>
      <c r="H52" s="353">
        <v>27</v>
      </c>
      <c r="I52" s="353">
        <v>15</v>
      </c>
      <c r="J52" s="353">
        <v>2</v>
      </c>
      <c r="K52" s="353">
        <v>0</v>
      </c>
      <c r="L52" s="353">
        <v>0</v>
      </c>
      <c r="M52" s="353">
        <v>0</v>
      </c>
    </row>
    <row r="53" spans="1:13">
      <c r="A53" t="s">
        <v>986</v>
      </c>
      <c r="B53" t="s">
        <v>988</v>
      </c>
      <c r="C53" s="353">
        <v>108</v>
      </c>
      <c r="D53" s="353">
        <v>0</v>
      </c>
      <c r="E53" s="353">
        <v>1</v>
      </c>
      <c r="F53" s="353">
        <v>8</v>
      </c>
      <c r="G53" s="353">
        <v>40</v>
      </c>
      <c r="H53" s="353">
        <v>33</v>
      </c>
      <c r="I53" s="353">
        <v>22</v>
      </c>
      <c r="J53" s="353">
        <v>4</v>
      </c>
      <c r="K53" s="353">
        <v>0</v>
      </c>
      <c r="L53" s="353">
        <v>0</v>
      </c>
      <c r="M53" s="353">
        <v>0</v>
      </c>
    </row>
    <row r="54" spans="1:13">
      <c r="A54" t="s">
        <v>987</v>
      </c>
      <c r="B54" t="s">
        <v>926</v>
      </c>
      <c r="C54" s="353">
        <v>101</v>
      </c>
      <c r="D54" s="353">
        <v>0</v>
      </c>
      <c r="E54" s="353">
        <v>1</v>
      </c>
      <c r="F54" s="353">
        <v>8</v>
      </c>
      <c r="G54" s="353">
        <v>19</v>
      </c>
      <c r="H54" s="353">
        <v>43</v>
      </c>
      <c r="I54" s="353">
        <v>27</v>
      </c>
      <c r="J54" s="353">
        <v>3</v>
      </c>
      <c r="K54" s="353">
        <v>0</v>
      </c>
      <c r="L54" s="353">
        <v>0</v>
      </c>
      <c r="M54" s="353">
        <v>0</v>
      </c>
    </row>
    <row r="55" spans="1:13">
      <c r="A55" t="s">
        <v>937</v>
      </c>
      <c r="B55" t="s">
        <v>411</v>
      </c>
      <c r="C55" s="353">
        <v>23309</v>
      </c>
      <c r="D55" s="353">
        <v>2</v>
      </c>
      <c r="E55" s="353">
        <v>287</v>
      </c>
      <c r="F55" s="353">
        <v>2019</v>
      </c>
      <c r="G55" s="353">
        <v>6325</v>
      </c>
      <c r="H55" s="353">
        <v>8395</v>
      </c>
      <c r="I55" s="353">
        <v>5185</v>
      </c>
      <c r="J55" s="353">
        <v>1072</v>
      </c>
      <c r="K55" s="353">
        <v>22</v>
      </c>
      <c r="L55" s="353">
        <v>2</v>
      </c>
      <c r="M55" s="353">
        <v>0</v>
      </c>
    </row>
    <row r="56" spans="1:13">
      <c r="A56" t="s">
        <v>934</v>
      </c>
      <c r="B56" t="s">
        <v>411</v>
      </c>
      <c r="C56" s="353">
        <v>6207</v>
      </c>
      <c r="D56" s="353">
        <v>0</v>
      </c>
      <c r="E56" s="353">
        <v>80</v>
      </c>
      <c r="F56" s="353">
        <v>484</v>
      </c>
      <c r="G56" s="353">
        <v>1596</v>
      </c>
      <c r="H56" s="353">
        <v>2257</v>
      </c>
      <c r="I56" s="353">
        <v>1471</v>
      </c>
      <c r="J56" s="353">
        <v>312</v>
      </c>
      <c r="K56" s="353">
        <v>7</v>
      </c>
      <c r="L56" s="353">
        <v>0</v>
      </c>
      <c r="M56" s="353">
        <v>0</v>
      </c>
    </row>
    <row r="57" spans="1:13">
      <c r="A57" t="s">
        <v>938</v>
      </c>
      <c r="B57" t="s">
        <v>411</v>
      </c>
      <c r="C57" s="353">
        <v>970</v>
      </c>
      <c r="D57" s="353">
        <v>0</v>
      </c>
      <c r="E57" s="353">
        <v>4</v>
      </c>
      <c r="F57" s="353">
        <v>49</v>
      </c>
      <c r="G57" s="353">
        <v>223</v>
      </c>
      <c r="H57" s="353">
        <v>390</v>
      </c>
      <c r="I57" s="353">
        <v>239</v>
      </c>
      <c r="J57" s="353">
        <v>65</v>
      </c>
      <c r="K57" s="353">
        <v>0</v>
      </c>
      <c r="L57" s="353">
        <v>0</v>
      </c>
      <c r="M57" s="353">
        <v>0</v>
      </c>
    </row>
    <row r="58" spans="1:13">
      <c r="A58" t="s">
        <v>939</v>
      </c>
      <c r="B58" t="s">
        <v>411</v>
      </c>
      <c r="C58" s="353">
        <v>596</v>
      </c>
      <c r="D58" s="353">
        <v>0</v>
      </c>
      <c r="E58" s="353">
        <v>3</v>
      </c>
      <c r="F58" s="353">
        <v>31</v>
      </c>
      <c r="G58" s="353">
        <v>129</v>
      </c>
      <c r="H58" s="353">
        <v>228</v>
      </c>
      <c r="I58" s="353">
        <v>177</v>
      </c>
      <c r="J58" s="353">
        <v>28</v>
      </c>
      <c r="K58" s="353">
        <v>0</v>
      </c>
      <c r="L58" s="353">
        <v>0</v>
      </c>
      <c r="M58" s="353">
        <v>0</v>
      </c>
    </row>
    <row r="59" spans="1:13">
      <c r="A59" t="s">
        <v>940</v>
      </c>
      <c r="B59" t="s">
        <v>411</v>
      </c>
      <c r="C59" s="353">
        <v>411</v>
      </c>
      <c r="D59" s="353">
        <v>0</v>
      </c>
      <c r="E59" s="353">
        <v>5</v>
      </c>
      <c r="F59" s="353">
        <v>52</v>
      </c>
      <c r="G59" s="353">
        <v>121</v>
      </c>
      <c r="H59" s="353">
        <v>125</v>
      </c>
      <c r="I59" s="353">
        <v>88</v>
      </c>
      <c r="J59" s="353">
        <v>17</v>
      </c>
      <c r="K59" s="353">
        <v>3</v>
      </c>
      <c r="L59" s="353">
        <v>0</v>
      </c>
      <c r="M59" s="353">
        <v>0</v>
      </c>
    </row>
    <row r="60" spans="1:13">
      <c r="A60" t="s">
        <v>941</v>
      </c>
      <c r="B60" t="s">
        <v>411</v>
      </c>
      <c r="C60" s="353">
        <v>299</v>
      </c>
      <c r="D60" s="353">
        <v>0</v>
      </c>
      <c r="E60" s="353">
        <v>9</v>
      </c>
      <c r="F60" s="353">
        <v>35</v>
      </c>
      <c r="G60" s="353">
        <v>79</v>
      </c>
      <c r="H60" s="353">
        <v>109</v>
      </c>
      <c r="I60" s="353">
        <v>56</v>
      </c>
      <c r="J60" s="353">
        <v>11</v>
      </c>
      <c r="K60" s="353">
        <v>0</v>
      </c>
      <c r="L60" s="353">
        <v>0</v>
      </c>
      <c r="M60" s="353">
        <v>0</v>
      </c>
    </row>
    <row r="61" spans="1:13">
      <c r="A61" t="s">
        <v>942</v>
      </c>
      <c r="B61" t="s">
        <v>411</v>
      </c>
      <c r="C61" s="353">
        <v>594</v>
      </c>
      <c r="D61" s="353">
        <v>0</v>
      </c>
      <c r="E61" s="353">
        <v>7</v>
      </c>
      <c r="F61" s="353">
        <v>40</v>
      </c>
      <c r="G61" s="353">
        <v>166</v>
      </c>
      <c r="H61" s="353">
        <v>213</v>
      </c>
      <c r="I61" s="353">
        <v>135</v>
      </c>
      <c r="J61" s="353">
        <v>31</v>
      </c>
      <c r="K61" s="353">
        <v>2</v>
      </c>
      <c r="L61" s="353">
        <v>0</v>
      </c>
      <c r="M61" s="353">
        <v>0</v>
      </c>
    </row>
    <row r="62" spans="1:13">
      <c r="A62" t="s">
        <v>943</v>
      </c>
      <c r="B62" t="s">
        <v>411</v>
      </c>
      <c r="C62" s="353">
        <v>973</v>
      </c>
      <c r="D62" s="353">
        <v>0</v>
      </c>
      <c r="E62" s="353">
        <v>16</v>
      </c>
      <c r="F62" s="353">
        <v>91</v>
      </c>
      <c r="G62" s="353">
        <v>249</v>
      </c>
      <c r="H62" s="353">
        <v>364</v>
      </c>
      <c r="I62" s="353">
        <v>202</v>
      </c>
      <c r="J62" s="353">
        <v>50</v>
      </c>
      <c r="K62" s="353">
        <v>1</v>
      </c>
      <c r="L62" s="353">
        <v>0</v>
      </c>
      <c r="M62" s="353">
        <v>0</v>
      </c>
    </row>
    <row r="63" spans="1:13">
      <c r="A63" t="s">
        <v>944</v>
      </c>
      <c r="B63" t="s">
        <v>411</v>
      </c>
      <c r="C63" s="353">
        <v>757</v>
      </c>
      <c r="D63" s="353">
        <v>0</v>
      </c>
      <c r="E63" s="353">
        <v>10</v>
      </c>
      <c r="F63" s="353">
        <v>54</v>
      </c>
      <c r="G63" s="353">
        <v>209</v>
      </c>
      <c r="H63" s="353">
        <v>271</v>
      </c>
      <c r="I63" s="353">
        <v>176</v>
      </c>
      <c r="J63" s="353">
        <v>37</v>
      </c>
      <c r="K63" s="353">
        <v>0</v>
      </c>
      <c r="L63" s="353">
        <v>0</v>
      </c>
      <c r="M63" s="353">
        <v>0</v>
      </c>
    </row>
    <row r="64" spans="1:13">
      <c r="A64" t="s">
        <v>945</v>
      </c>
      <c r="B64" t="s">
        <v>411</v>
      </c>
      <c r="C64" s="353">
        <v>534</v>
      </c>
      <c r="D64" s="353">
        <v>0</v>
      </c>
      <c r="E64" s="353">
        <v>4</v>
      </c>
      <c r="F64" s="353">
        <v>42</v>
      </c>
      <c r="G64" s="353">
        <v>124</v>
      </c>
      <c r="H64" s="353">
        <v>183</v>
      </c>
      <c r="I64" s="353">
        <v>155</v>
      </c>
      <c r="J64" s="353">
        <v>26</v>
      </c>
      <c r="K64" s="353">
        <v>0</v>
      </c>
      <c r="L64" s="353">
        <v>0</v>
      </c>
      <c r="M64" s="353">
        <v>0</v>
      </c>
    </row>
    <row r="65" spans="1:13">
      <c r="A65" t="s">
        <v>946</v>
      </c>
      <c r="B65" t="s">
        <v>411</v>
      </c>
      <c r="C65" s="353">
        <v>1073</v>
      </c>
      <c r="D65" s="353">
        <v>0</v>
      </c>
      <c r="E65" s="353">
        <v>22</v>
      </c>
      <c r="F65" s="353">
        <v>90</v>
      </c>
      <c r="G65" s="353">
        <v>296</v>
      </c>
      <c r="H65" s="353">
        <v>374</v>
      </c>
      <c r="I65" s="353">
        <v>243</v>
      </c>
      <c r="J65" s="353">
        <v>47</v>
      </c>
      <c r="K65" s="353">
        <v>1</v>
      </c>
      <c r="L65" s="353">
        <v>0</v>
      </c>
      <c r="M65" s="353">
        <v>0</v>
      </c>
    </row>
    <row r="66" spans="1:13">
      <c r="A66" t="s">
        <v>947</v>
      </c>
      <c r="B66" t="s">
        <v>411</v>
      </c>
      <c r="C66" s="353">
        <v>2508</v>
      </c>
      <c r="D66" s="353">
        <v>0</v>
      </c>
      <c r="E66" s="353">
        <v>39</v>
      </c>
      <c r="F66" s="353">
        <v>271</v>
      </c>
      <c r="G66" s="353">
        <v>743</v>
      </c>
      <c r="H66" s="353">
        <v>861</v>
      </c>
      <c r="I66" s="353">
        <v>493</v>
      </c>
      <c r="J66" s="353">
        <v>99</v>
      </c>
      <c r="K66" s="353">
        <v>2</v>
      </c>
      <c r="L66" s="353">
        <v>0</v>
      </c>
      <c r="M66" s="353">
        <v>0</v>
      </c>
    </row>
    <row r="67" spans="1:13">
      <c r="A67" t="s">
        <v>948</v>
      </c>
      <c r="B67" t="s">
        <v>411</v>
      </c>
      <c r="C67" s="353">
        <v>2050</v>
      </c>
      <c r="D67" s="353">
        <v>0</v>
      </c>
      <c r="E67" s="353">
        <v>33</v>
      </c>
      <c r="F67" s="353">
        <v>201</v>
      </c>
      <c r="G67" s="353">
        <v>559</v>
      </c>
      <c r="H67" s="353">
        <v>730</v>
      </c>
      <c r="I67" s="353">
        <v>437</v>
      </c>
      <c r="J67" s="353">
        <v>89</v>
      </c>
      <c r="K67" s="353">
        <v>1</v>
      </c>
      <c r="L67" s="353">
        <v>0</v>
      </c>
      <c r="M67" s="353">
        <v>0</v>
      </c>
    </row>
    <row r="68" spans="1:13">
      <c r="A68" t="s">
        <v>949</v>
      </c>
      <c r="B68" t="s">
        <v>411</v>
      </c>
      <c r="C68" s="353">
        <v>1284</v>
      </c>
      <c r="D68" s="353">
        <v>0</v>
      </c>
      <c r="E68" s="353">
        <v>10</v>
      </c>
      <c r="F68" s="353">
        <v>118</v>
      </c>
      <c r="G68" s="353">
        <v>369</v>
      </c>
      <c r="H68" s="353">
        <v>476</v>
      </c>
      <c r="I68" s="353">
        <v>261</v>
      </c>
      <c r="J68" s="353">
        <v>50</v>
      </c>
      <c r="K68" s="353">
        <v>0</v>
      </c>
      <c r="L68" s="353">
        <v>0</v>
      </c>
      <c r="M68" s="353">
        <v>0</v>
      </c>
    </row>
    <row r="69" spans="1:13">
      <c r="A69" t="s">
        <v>950</v>
      </c>
      <c r="B69" t="s">
        <v>411</v>
      </c>
      <c r="C69" s="353">
        <v>2257</v>
      </c>
      <c r="D69" s="353">
        <v>0</v>
      </c>
      <c r="E69" s="353">
        <v>9</v>
      </c>
      <c r="F69" s="353">
        <v>91</v>
      </c>
      <c r="G69" s="353">
        <v>552</v>
      </c>
      <c r="H69" s="353">
        <v>857</v>
      </c>
      <c r="I69" s="353">
        <v>598</v>
      </c>
      <c r="J69" s="353">
        <v>145</v>
      </c>
      <c r="K69" s="353">
        <v>5</v>
      </c>
      <c r="L69" s="353">
        <v>0</v>
      </c>
      <c r="M69" s="353">
        <v>0</v>
      </c>
    </row>
    <row r="70" spans="1:13">
      <c r="A70" t="s">
        <v>951</v>
      </c>
      <c r="B70" t="s">
        <v>411</v>
      </c>
      <c r="C70" s="353">
        <v>147</v>
      </c>
      <c r="D70" s="353">
        <v>0</v>
      </c>
      <c r="E70" s="353">
        <v>3</v>
      </c>
      <c r="F70" s="353">
        <v>15</v>
      </c>
      <c r="G70" s="353">
        <v>31</v>
      </c>
      <c r="H70" s="353">
        <v>59</v>
      </c>
      <c r="I70" s="353">
        <v>34</v>
      </c>
      <c r="J70" s="353">
        <v>5</v>
      </c>
      <c r="K70" s="353">
        <v>0</v>
      </c>
      <c r="L70" s="353">
        <v>0</v>
      </c>
      <c r="M70" s="353">
        <v>0</v>
      </c>
    </row>
    <row r="71" spans="1:13">
      <c r="A71" t="s">
        <v>952</v>
      </c>
      <c r="B71" t="s">
        <v>411</v>
      </c>
      <c r="C71" s="353">
        <v>378</v>
      </c>
      <c r="D71" s="353">
        <v>0</v>
      </c>
      <c r="E71" s="353">
        <v>1</v>
      </c>
      <c r="F71" s="353">
        <v>8</v>
      </c>
      <c r="G71" s="353">
        <v>64</v>
      </c>
      <c r="H71" s="353">
        <v>153</v>
      </c>
      <c r="I71" s="353">
        <v>116</v>
      </c>
      <c r="J71" s="353">
        <v>33</v>
      </c>
      <c r="K71" s="353">
        <v>3</v>
      </c>
      <c r="L71" s="353">
        <v>0</v>
      </c>
      <c r="M71" s="353">
        <v>0</v>
      </c>
    </row>
    <row r="72" spans="1:13">
      <c r="A72" t="s">
        <v>953</v>
      </c>
      <c r="B72" t="s">
        <v>411</v>
      </c>
      <c r="C72" s="353">
        <v>958</v>
      </c>
      <c r="D72" s="353">
        <v>0</v>
      </c>
      <c r="E72" s="353">
        <v>12</v>
      </c>
      <c r="F72" s="353">
        <v>84</v>
      </c>
      <c r="G72" s="353">
        <v>261</v>
      </c>
      <c r="H72" s="353">
        <v>372</v>
      </c>
      <c r="I72" s="353">
        <v>188</v>
      </c>
      <c r="J72" s="353">
        <v>41</v>
      </c>
      <c r="K72" s="353">
        <v>0</v>
      </c>
      <c r="L72" s="353">
        <v>0</v>
      </c>
      <c r="M72" s="353">
        <v>0</v>
      </c>
    </row>
    <row r="73" spans="1:13">
      <c r="A73" t="s">
        <v>954</v>
      </c>
      <c r="B73" t="s">
        <v>411</v>
      </c>
      <c r="C73" s="353">
        <v>113</v>
      </c>
      <c r="D73" s="353">
        <v>0</v>
      </c>
      <c r="E73" s="353">
        <v>4</v>
      </c>
      <c r="F73" s="353">
        <v>14</v>
      </c>
      <c r="G73" s="353">
        <v>39</v>
      </c>
      <c r="H73" s="353">
        <v>36</v>
      </c>
      <c r="I73" s="353">
        <v>17</v>
      </c>
      <c r="J73" s="353">
        <v>3</v>
      </c>
      <c r="K73" s="353">
        <v>0</v>
      </c>
      <c r="L73" s="353">
        <v>0</v>
      </c>
      <c r="M73" s="353">
        <v>0</v>
      </c>
    </row>
    <row r="74" spans="1:13">
      <c r="A74" t="s">
        <v>955</v>
      </c>
      <c r="B74" t="s">
        <v>411</v>
      </c>
      <c r="C74" s="353">
        <v>337</v>
      </c>
      <c r="D74" s="353">
        <v>0</v>
      </c>
      <c r="E74" s="353">
        <v>6</v>
      </c>
      <c r="F74" s="353">
        <v>28</v>
      </c>
      <c r="G74" s="353">
        <v>105</v>
      </c>
      <c r="H74" s="353">
        <v>121</v>
      </c>
      <c r="I74" s="353">
        <v>58</v>
      </c>
      <c r="J74" s="353">
        <v>19</v>
      </c>
      <c r="K74" s="353">
        <v>0</v>
      </c>
      <c r="L74" s="353">
        <v>0</v>
      </c>
      <c r="M74" s="353">
        <v>0</v>
      </c>
    </row>
    <row r="75" spans="1:13">
      <c r="A75" t="s">
        <v>956</v>
      </c>
      <c r="B75" t="s">
        <v>411</v>
      </c>
      <c r="C75" s="353">
        <v>1143</v>
      </c>
      <c r="D75" s="353">
        <v>0</v>
      </c>
      <c r="E75" s="353">
        <v>15</v>
      </c>
      <c r="F75" s="353">
        <v>133</v>
      </c>
      <c r="G75" s="353">
        <v>333</v>
      </c>
      <c r="H75" s="353">
        <v>392</v>
      </c>
      <c r="I75" s="353">
        <v>225</v>
      </c>
      <c r="J75" s="353">
        <v>45</v>
      </c>
      <c r="K75" s="353">
        <v>0</v>
      </c>
      <c r="L75" s="353">
        <v>0</v>
      </c>
      <c r="M75" s="353">
        <v>0</v>
      </c>
    </row>
    <row r="76" spans="1:13">
      <c r="A76" t="s">
        <v>957</v>
      </c>
      <c r="B76" t="s">
        <v>411</v>
      </c>
      <c r="C76" s="353">
        <v>180</v>
      </c>
      <c r="D76" s="353">
        <v>0</v>
      </c>
      <c r="E76" s="353">
        <v>1</v>
      </c>
      <c r="F76" s="353">
        <v>26</v>
      </c>
      <c r="G76" s="353">
        <v>64</v>
      </c>
      <c r="H76" s="353">
        <v>60</v>
      </c>
      <c r="I76" s="353">
        <v>22</v>
      </c>
      <c r="J76" s="353">
        <v>7</v>
      </c>
      <c r="K76" s="353">
        <v>0</v>
      </c>
      <c r="L76" s="353">
        <v>0</v>
      </c>
      <c r="M76" s="353">
        <v>0</v>
      </c>
    </row>
    <row r="77" spans="1:13">
      <c r="A77" t="s">
        <v>958</v>
      </c>
      <c r="B77" t="s">
        <v>411</v>
      </c>
      <c r="C77" s="353">
        <v>172</v>
      </c>
      <c r="D77" s="353">
        <v>0</v>
      </c>
      <c r="E77" s="353">
        <v>2</v>
      </c>
      <c r="F77" s="353">
        <v>26</v>
      </c>
      <c r="G77" s="353">
        <v>47</v>
      </c>
      <c r="H77" s="353">
        <v>61</v>
      </c>
      <c r="I77" s="353">
        <v>30</v>
      </c>
      <c r="J77" s="353">
        <v>6</v>
      </c>
      <c r="K77" s="353">
        <v>0</v>
      </c>
      <c r="L77" s="353">
        <v>0</v>
      </c>
      <c r="M77" s="353">
        <v>0</v>
      </c>
    </row>
    <row r="78" spans="1:13">
      <c r="A78" t="s">
        <v>959</v>
      </c>
      <c r="B78" t="s">
        <v>411</v>
      </c>
      <c r="C78" s="353">
        <v>1048</v>
      </c>
      <c r="D78" s="353">
        <v>0</v>
      </c>
      <c r="E78" s="353">
        <v>5</v>
      </c>
      <c r="F78" s="353">
        <v>60</v>
      </c>
      <c r="G78" s="353">
        <v>236</v>
      </c>
      <c r="H78" s="353">
        <v>393</v>
      </c>
      <c r="I78" s="353">
        <v>293</v>
      </c>
      <c r="J78" s="353">
        <v>59</v>
      </c>
      <c r="K78" s="353">
        <v>1</v>
      </c>
      <c r="L78" s="353">
        <v>1</v>
      </c>
      <c r="M78" s="353">
        <v>0</v>
      </c>
    </row>
    <row r="79" spans="1:13">
      <c r="A79" t="s">
        <v>960</v>
      </c>
      <c r="B79" t="s">
        <v>411</v>
      </c>
      <c r="C79" s="353">
        <v>255</v>
      </c>
      <c r="D79" s="353">
        <v>0</v>
      </c>
      <c r="E79" s="353">
        <v>4</v>
      </c>
      <c r="F79" s="353">
        <v>30</v>
      </c>
      <c r="G79" s="353">
        <v>65</v>
      </c>
      <c r="H79" s="353">
        <v>82</v>
      </c>
      <c r="I79" s="353">
        <v>64</v>
      </c>
      <c r="J79" s="353">
        <v>10</v>
      </c>
      <c r="K79" s="353">
        <v>0</v>
      </c>
      <c r="L79" s="353">
        <v>0</v>
      </c>
      <c r="M79" s="353">
        <v>0</v>
      </c>
    </row>
    <row r="80" spans="1:13">
      <c r="A80" t="s">
        <v>961</v>
      </c>
      <c r="B80" t="s">
        <v>411</v>
      </c>
      <c r="C80" s="353">
        <v>372</v>
      </c>
      <c r="D80" s="353">
        <v>1</v>
      </c>
      <c r="E80" s="353">
        <v>7</v>
      </c>
      <c r="F80" s="353">
        <v>48</v>
      </c>
      <c r="G80" s="353">
        <v>113</v>
      </c>
      <c r="H80" s="353">
        <v>130</v>
      </c>
      <c r="I80" s="353">
        <v>61</v>
      </c>
      <c r="J80" s="353">
        <v>11</v>
      </c>
      <c r="K80" s="353">
        <v>1</v>
      </c>
      <c r="L80" s="353">
        <v>0</v>
      </c>
      <c r="M80" s="353">
        <v>0</v>
      </c>
    </row>
    <row r="81" spans="1:13">
      <c r="A81" t="s">
        <v>962</v>
      </c>
      <c r="B81" t="s">
        <v>411</v>
      </c>
      <c r="C81" s="353">
        <v>592</v>
      </c>
      <c r="D81" s="353">
        <v>0</v>
      </c>
      <c r="E81" s="353">
        <v>6</v>
      </c>
      <c r="F81" s="353">
        <v>43</v>
      </c>
      <c r="G81" s="353">
        <v>149</v>
      </c>
      <c r="H81" s="353">
        <v>202</v>
      </c>
      <c r="I81" s="353">
        <v>164</v>
      </c>
      <c r="J81" s="353">
        <v>27</v>
      </c>
      <c r="K81" s="353">
        <v>0</v>
      </c>
      <c r="L81" s="353">
        <v>1</v>
      </c>
      <c r="M81" s="353">
        <v>0</v>
      </c>
    </row>
    <row r="82" spans="1:13">
      <c r="A82" t="s">
        <v>963</v>
      </c>
      <c r="B82" t="s">
        <v>411</v>
      </c>
      <c r="C82" s="353">
        <v>226</v>
      </c>
      <c r="D82" s="353">
        <v>0</v>
      </c>
      <c r="E82" s="353">
        <v>1</v>
      </c>
      <c r="F82" s="353">
        <v>31</v>
      </c>
      <c r="G82" s="353">
        <v>71</v>
      </c>
      <c r="H82" s="353">
        <v>69</v>
      </c>
      <c r="I82" s="353">
        <v>49</v>
      </c>
      <c r="J82" s="353">
        <v>5</v>
      </c>
      <c r="K82" s="353">
        <v>0</v>
      </c>
      <c r="L82" s="353">
        <v>0</v>
      </c>
      <c r="M82" s="353">
        <v>0</v>
      </c>
    </row>
    <row r="83" spans="1:13">
      <c r="A83" t="s">
        <v>964</v>
      </c>
      <c r="B83" t="s">
        <v>411</v>
      </c>
      <c r="C83" s="353">
        <v>417</v>
      </c>
      <c r="D83" s="353">
        <v>0</v>
      </c>
      <c r="E83" s="353">
        <v>2</v>
      </c>
      <c r="F83" s="353">
        <v>33</v>
      </c>
      <c r="G83" s="353">
        <v>102</v>
      </c>
      <c r="H83" s="353">
        <v>153</v>
      </c>
      <c r="I83" s="353">
        <v>98</v>
      </c>
      <c r="J83" s="353">
        <v>29</v>
      </c>
      <c r="K83" s="353">
        <v>0</v>
      </c>
      <c r="L83" s="353">
        <v>0</v>
      </c>
      <c r="M83" s="353">
        <v>0</v>
      </c>
    </row>
    <row r="84" spans="1:13">
      <c r="A84" t="s">
        <v>965</v>
      </c>
      <c r="B84" t="s">
        <v>411</v>
      </c>
      <c r="C84" s="353">
        <v>136</v>
      </c>
      <c r="D84" s="353">
        <v>0</v>
      </c>
      <c r="E84" s="353">
        <v>6</v>
      </c>
      <c r="F84" s="353">
        <v>9</v>
      </c>
      <c r="G84" s="353">
        <v>47</v>
      </c>
      <c r="H84" s="353">
        <v>50</v>
      </c>
      <c r="I84" s="353">
        <v>21</v>
      </c>
      <c r="J84" s="353">
        <v>3</v>
      </c>
      <c r="K84" s="353">
        <v>0</v>
      </c>
      <c r="L84" s="353">
        <v>0</v>
      </c>
      <c r="M84" s="353">
        <v>0</v>
      </c>
    </row>
    <row r="85" spans="1:13">
      <c r="A85" t="s">
        <v>966</v>
      </c>
      <c r="B85" t="s">
        <v>411</v>
      </c>
      <c r="C85" s="353">
        <v>141</v>
      </c>
      <c r="D85" s="353">
        <v>0</v>
      </c>
      <c r="E85" s="353">
        <v>2</v>
      </c>
      <c r="F85" s="353">
        <v>18</v>
      </c>
      <c r="G85" s="353">
        <v>40</v>
      </c>
      <c r="H85" s="353">
        <v>48</v>
      </c>
      <c r="I85" s="353">
        <v>31</v>
      </c>
      <c r="J85" s="353">
        <v>1</v>
      </c>
      <c r="K85" s="353">
        <v>1</v>
      </c>
      <c r="L85" s="353">
        <v>0</v>
      </c>
      <c r="M85" s="353">
        <v>0</v>
      </c>
    </row>
    <row r="86" spans="1:13">
      <c r="A86" t="s">
        <v>967</v>
      </c>
      <c r="B86" t="s">
        <v>411</v>
      </c>
      <c r="C86" s="353">
        <v>83</v>
      </c>
      <c r="D86" s="353">
        <v>0</v>
      </c>
      <c r="E86" s="353">
        <v>0</v>
      </c>
      <c r="F86" s="353">
        <v>5</v>
      </c>
      <c r="G86" s="353">
        <v>23</v>
      </c>
      <c r="H86" s="353">
        <v>29</v>
      </c>
      <c r="I86" s="353">
        <v>24</v>
      </c>
      <c r="J86" s="353">
        <v>2</v>
      </c>
      <c r="K86" s="353">
        <v>0</v>
      </c>
      <c r="L86" s="353">
        <v>0</v>
      </c>
      <c r="M86" s="353">
        <v>0</v>
      </c>
    </row>
    <row r="87" spans="1:13">
      <c r="A87" t="s">
        <v>968</v>
      </c>
      <c r="B87" t="s">
        <v>411</v>
      </c>
      <c r="C87" s="353">
        <v>284</v>
      </c>
      <c r="D87" s="353">
        <v>1</v>
      </c>
      <c r="E87" s="353">
        <v>6</v>
      </c>
      <c r="F87" s="353">
        <v>30</v>
      </c>
      <c r="G87" s="353">
        <v>84</v>
      </c>
      <c r="H87" s="353">
        <v>104</v>
      </c>
      <c r="I87" s="353">
        <v>54</v>
      </c>
      <c r="J87" s="353">
        <v>5</v>
      </c>
      <c r="K87" s="353">
        <v>0</v>
      </c>
      <c r="L87" s="353">
        <v>0</v>
      </c>
      <c r="M87" s="353">
        <v>0</v>
      </c>
    </row>
    <row r="88" spans="1:13">
      <c r="A88" t="s">
        <v>969</v>
      </c>
      <c r="B88" t="s">
        <v>411</v>
      </c>
      <c r="C88" s="353">
        <v>173</v>
      </c>
      <c r="D88" s="353">
        <v>0</v>
      </c>
      <c r="E88" s="353">
        <v>0</v>
      </c>
      <c r="F88" s="353">
        <v>21</v>
      </c>
      <c r="G88" s="353">
        <v>63</v>
      </c>
      <c r="H88" s="353">
        <v>56</v>
      </c>
      <c r="I88" s="353">
        <v>28</v>
      </c>
      <c r="J88" s="353">
        <v>5</v>
      </c>
      <c r="K88" s="353">
        <v>0</v>
      </c>
      <c r="L88" s="353">
        <v>0</v>
      </c>
      <c r="M88" s="353">
        <v>0</v>
      </c>
    </row>
    <row r="89" spans="1:13">
      <c r="A89" t="s">
        <v>970</v>
      </c>
      <c r="B89" t="s">
        <v>411</v>
      </c>
      <c r="C89" s="353">
        <v>108</v>
      </c>
      <c r="D89" s="353">
        <v>0</v>
      </c>
      <c r="E89" s="353">
        <v>1</v>
      </c>
      <c r="F89" s="353">
        <v>9</v>
      </c>
      <c r="G89" s="353">
        <v>38</v>
      </c>
      <c r="H89" s="353">
        <v>47</v>
      </c>
      <c r="I89" s="353">
        <v>9</v>
      </c>
      <c r="J89" s="353">
        <v>4</v>
      </c>
      <c r="K89" s="353">
        <v>0</v>
      </c>
      <c r="L89" s="353">
        <v>0</v>
      </c>
      <c r="M89" s="353">
        <v>0</v>
      </c>
    </row>
    <row r="90" spans="1:13">
      <c r="A90" t="s">
        <v>971</v>
      </c>
      <c r="B90" t="s">
        <v>411</v>
      </c>
      <c r="C90" s="353">
        <v>155</v>
      </c>
      <c r="D90" s="353">
        <v>0</v>
      </c>
      <c r="E90" s="353">
        <v>3</v>
      </c>
      <c r="F90" s="353">
        <v>23</v>
      </c>
      <c r="G90" s="353">
        <v>41</v>
      </c>
      <c r="H90" s="353">
        <v>50</v>
      </c>
      <c r="I90" s="353">
        <v>29</v>
      </c>
      <c r="J90" s="353">
        <v>9</v>
      </c>
      <c r="K90" s="353">
        <v>0</v>
      </c>
      <c r="L90" s="353">
        <v>0</v>
      </c>
      <c r="M90" s="353">
        <v>0</v>
      </c>
    </row>
    <row r="91" spans="1:13">
      <c r="A91" t="s">
        <v>972</v>
      </c>
      <c r="B91" t="s">
        <v>411</v>
      </c>
      <c r="C91" s="353">
        <v>141</v>
      </c>
      <c r="D91" s="353">
        <v>0</v>
      </c>
      <c r="E91" s="353">
        <v>4</v>
      </c>
      <c r="F91" s="353">
        <v>22</v>
      </c>
      <c r="G91" s="353">
        <v>49</v>
      </c>
      <c r="H91" s="353">
        <v>44</v>
      </c>
      <c r="I91" s="353">
        <v>17</v>
      </c>
      <c r="J91" s="353">
        <v>5</v>
      </c>
      <c r="K91" s="353">
        <v>0</v>
      </c>
      <c r="L91" s="353">
        <v>0</v>
      </c>
      <c r="M91" s="353">
        <v>0</v>
      </c>
    </row>
    <row r="92" spans="1:13">
      <c r="A92" t="s">
        <v>973</v>
      </c>
      <c r="B92" t="s">
        <v>411</v>
      </c>
      <c r="C92" s="353">
        <v>213</v>
      </c>
      <c r="D92" s="353">
        <v>0</v>
      </c>
      <c r="E92" s="353">
        <v>1</v>
      </c>
      <c r="F92" s="353">
        <v>27</v>
      </c>
      <c r="G92" s="353">
        <v>57</v>
      </c>
      <c r="H92" s="353">
        <v>75</v>
      </c>
      <c r="I92" s="353">
        <v>52</v>
      </c>
      <c r="J92" s="353">
        <v>1</v>
      </c>
      <c r="K92" s="353">
        <v>0</v>
      </c>
      <c r="L92" s="353">
        <v>0</v>
      </c>
      <c r="M92" s="353">
        <v>0</v>
      </c>
    </row>
    <row r="93" spans="1:13">
      <c r="A93" t="s">
        <v>974</v>
      </c>
      <c r="B93" t="s">
        <v>411</v>
      </c>
      <c r="C93" s="353">
        <v>316</v>
      </c>
      <c r="D93" s="353">
        <v>0</v>
      </c>
      <c r="E93" s="353">
        <v>7</v>
      </c>
      <c r="F93" s="353">
        <v>25</v>
      </c>
      <c r="G93" s="353">
        <v>110</v>
      </c>
      <c r="H93" s="353">
        <v>101</v>
      </c>
      <c r="I93" s="353">
        <v>60</v>
      </c>
      <c r="J93" s="353">
        <v>13</v>
      </c>
      <c r="K93" s="353">
        <v>0</v>
      </c>
      <c r="L93" s="353">
        <v>0</v>
      </c>
      <c r="M93" s="353">
        <v>0</v>
      </c>
    </row>
    <row r="94" spans="1:13">
      <c r="A94" t="s">
        <v>975</v>
      </c>
      <c r="B94" t="s">
        <v>411</v>
      </c>
      <c r="C94" s="353">
        <v>87</v>
      </c>
      <c r="D94" s="353">
        <v>0</v>
      </c>
      <c r="E94" s="353">
        <v>1</v>
      </c>
      <c r="F94" s="353">
        <v>6</v>
      </c>
      <c r="G94" s="353">
        <v>13</v>
      </c>
      <c r="H94" s="353">
        <v>33</v>
      </c>
      <c r="I94" s="353">
        <v>28</v>
      </c>
      <c r="J94" s="353">
        <v>6</v>
      </c>
      <c r="K94" s="353">
        <v>0</v>
      </c>
      <c r="L94" s="353">
        <v>0</v>
      </c>
      <c r="M94" s="353">
        <v>0</v>
      </c>
    </row>
    <row r="95" spans="1:13">
      <c r="A95" t="s">
        <v>976</v>
      </c>
      <c r="B95" t="s">
        <v>411</v>
      </c>
      <c r="C95" s="353">
        <v>56</v>
      </c>
      <c r="D95" s="353">
        <v>0</v>
      </c>
      <c r="E95" s="353">
        <v>3</v>
      </c>
      <c r="F95" s="353">
        <v>4</v>
      </c>
      <c r="G95" s="353">
        <v>15</v>
      </c>
      <c r="H95" s="353">
        <v>19</v>
      </c>
      <c r="I95" s="353">
        <v>13</v>
      </c>
      <c r="J95" s="353">
        <v>2</v>
      </c>
      <c r="K95" s="353">
        <v>0</v>
      </c>
      <c r="L95" s="353">
        <v>0</v>
      </c>
      <c r="M95" s="353">
        <v>0</v>
      </c>
    </row>
    <row r="96" spans="1:13">
      <c r="A96" t="s">
        <v>978</v>
      </c>
      <c r="B96" t="s">
        <v>411</v>
      </c>
      <c r="C96" s="353">
        <v>110</v>
      </c>
      <c r="D96" s="353">
        <v>0</v>
      </c>
      <c r="E96" s="353">
        <v>3</v>
      </c>
      <c r="F96" s="353">
        <v>13</v>
      </c>
      <c r="G96" s="353">
        <v>32</v>
      </c>
      <c r="H96" s="353">
        <v>37</v>
      </c>
      <c r="I96" s="353">
        <v>19</v>
      </c>
      <c r="J96" s="353">
        <v>6</v>
      </c>
      <c r="K96" s="353">
        <v>0</v>
      </c>
      <c r="L96" s="353">
        <v>0</v>
      </c>
      <c r="M96" s="353">
        <v>0</v>
      </c>
    </row>
    <row r="97" spans="1:13">
      <c r="A97" t="s">
        <v>979</v>
      </c>
      <c r="B97" t="s">
        <v>411</v>
      </c>
      <c r="C97" s="353">
        <v>159</v>
      </c>
      <c r="D97" s="353">
        <v>0</v>
      </c>
      <c r="E97" s="353">
        <v>3</v>
      </c>
      <c r="F97" s="353">
        <v>15</v>
      </c>
      <c r="G97" s="353">
        <v>48</v>
      </c>
      <c r="H97" s="353">
        <v>62</v>
      </c>
      <c r="I97" s="353">
        <v>25</v>
      </c>
      <c r="J97" s="353">
        <v>6</v>
      </c>
      <c r="K97" s="353">
        <v>0</v>
      </c>
      <c r="L97" s="353">
        <v>0</v>
      </c>
      <c r="M97" s="353">
        <v>0</v>
      </c>
    </row>
    <row r="98" spans="1:13">
      <c r="A98" t="s">
        <v>980</v>
      </c>
      <c r="B98" t="s">
        <v>411</v>
      </c>
      <c r="C98" s="353">
        <v>28</v>
      </c>
      <c r="D98" s="353">
        <v>0</v>
      </c>
      <c r="E98" s="353">
        <v>1</v>
      </c>
      <c r="F98" s="353">
        <v>4</v>
      </c>
      <c r="G98" s="353">
        <v>11</v>
      </c>
      <c r="H98" s="353">
        <v>7</v>
      </c>
      <c r="I98" s="353">
        <v>5</v>
      </c>
      <c r="J98" s="353">
        <v>0</v>
      </c>
      <c r="K98" s="353">
        <v>0</v>
      </c>
      <c r="L98" s="353">
        <v>0</v>
      </c>
      <c r="M98" s="353">
        <v>0</v>
      </c>
    </row>
    <row r="99" spans="1:13">
      <c r="A99" t="s">
        <v>981</v>
      </c>
      <c r="B99" t="s">
        <v>411</v>
      </c>
      <c r="C99" s="353">
        <v>84</v>
      </c>
      <c r="D99" s="353">
        <v>0</v>
      </c>
      <c r="E99" s="353">
        <v>1</v>
      </c>
      <c r="F99" s="353">
        <v>10</v>
      </c>
      <c r="G99" s="353">
        <v>31</v>
      </c>
      <c r="H99" s="353">
        <v>29</v>
      </c>
      <c r="I99" s="353">
        <v>12</v>
      </c>
      <c r="J99" s="353">
        <v>1</v>
      </c>
      <c r="K99" s="353">
        <v>0</v>
      </c>
      <c r="L99" s="353">
        <v>0</v>
      </c>
      <c r="M99" s="353">
        <v>0</v>
      </c>
    </row>
    <row r="100" spans="1:13">
      <c r="A100" t="s">
        <v>982</v>
      </c>
      <c r="B100" t="s">
        <v>411</v>
      </c>
      <c r="C100" s="353">
        <v>21</v>
      </c>
      <c r="D100" s="353">
        <v>0</v>
      </c>
      <c r="E100" s="353">
        <v>0</v>
      </c>
      <c r="F100" s="353">
        <v>1</v>
      </c>
      <c r="G100" s="353">
        <v>6</v>
      </c>
      <c r="H100" s="353">
        <v>10</v>
      </c>
      <c r="I100" s="353">
        <v>3</v>
      </c>
      <c r="J100" s="353">
        <v>1</v>
      </c>
      <c r="K100" s="353">
        <v>0</v>
      </c>
      <c r="L100" s="353">
        <v>0</v>
      </c>
      <c r="M100" s="353">
        <v>0</v>
      </c>
    </row>
    <row r="101" spans="1:13">
      <c r="A101" t="s">
        <v>983</v>
      </c>
      <c r="B101" t="s">
        <v>411</v>
      </c>
      <c r="C101" s="353">
        <v>173</v>
      </c>
      <c r="D101" s="353">
        <v>0</v>
      </c>
      <c r="E101" s="353">
        <v>3</v>
      </c>
      <c r="F101" s="353">
        <v>11</v>
      </c>
      <c r="G101" s="353">
        <v>60</v>
      </c>
      <c r="H101" s="353">
        <v>64</v>
      </c>
      <c r="I101" s="353">
        <v>31</v>
      </c>
      <c r="J101" s="353">
        <v>3</v>
      </c>
      <c r="K101" s="353">
        <v>1</v>
      </c>
      <c r="L101" s="353">
        <v>0</v>
      </c>
      <c r="M101" s="353">
        <v>0</v>
      </c>
    </row>
    <row r="102" spans="1:13">
      <c r="A102" t="s">
        <v>984</v>
      </c>
      <c r="B102" t="s">
        <v>411</v>
      </c>
      <c r="C102" s="353">
        <v>45</v>
      </c>
      <c r="D102" s="353">
        <v>0</v>
      </c>
      <c r="E102" s="353">
        <v>0</v>
      </c>
      <c r="F102" s="353">
        <v>5</v>
      </c>
      <c r="G102" s="353">
        <v>13</v>
      </c>
      <c r="H102" s="353">
        <v>18</v>
      </c>
      <c r="I102" s="353">
        <v>9</v>
      </c>
      <c r="J102" s="353">
        <v>0</v>
      </c>
      <c r="K102" s="353">
        <v>0</v>
      </c>
      <c r="L102" s="353">
        <v>0</v>
      </c>
      <c r="M102" s="353">
        <v>0</v>
      </c>
    </row>
    <row r="103" spans="1:13">
      <c r="A103" t="s">
        <v>985</v>
      </c>
      <c r="B103" t="s">
        <v>411</v>
      </c>
      <c r="C103" s="353">
        <v>47</v>
      </c>
      <c r="D103" s="353">
        <v>0</v>
      </c>
      <c r="E103" s="353">
        <v>1</v>
      </c>
      <c r="F103" s="353">
        <v>7</v>
      </c>
      <c r="G103" s="353">
        <v>16</v>
      </c>
      <c r="H103" s="353">
        <v>10</v>
      </c>
      <c r="I103" s="353">
        <v>12</v>
      </c>
      <c r="J103" s="353">
        <v>1</v>
      </c>
      <c r="K103" s="353">
        <v>0</v>
      </c>
      <c r="L103" s="353">
        <v>0</v>
      </c>
      <c r="M103" s="353">
        <v>0</v>
      </c>
    </row>
    <row r="104" spans="1:13">
      <c r="A104" t="s">
        <v>986</v>
      </c>
      <c r="B104" t="s">
        <v>411</v>
      </c>
      <c r="C104" s="353">
        <v>56</v>
      </c>
      <c r="D104" s="353">
        <v>0</v>
      </c>
      <c r="E104" s="353">
        <v>0</v>
      </c>
      <c r="F104" s="353">
        <v>6</v>
      </c>
      <c r="G104" s="353">
        <v>19</v>
      </c>
      <c r="H104" s="353">
        <v>19</v>
      </c>
      <c r="I104" s="353">
        <v>10</v>
      </c>
      <c r="J104" s="353">
        <v>2</v>
      </c>
      <c r="K104" s="353">
        <v>0</v>
      </c>
      <c r="L104" s="353">
        <v>0</v>
      </c>
      <c r="M104" s="353">
        <v>0</v>
      </c>
    </row>
    <row r="105" spans="1:13">
      <c r="A105" t="s">
        <v>987</v>
      </c>
      <c r="B105" t="s">
        <v>411</v>
      </c>
      <c r="C105" s="353">
        <v>49</v>
      </c>
      <c r="D105" s="353">
        <v>0</v>
      </c>
      <c r="E105" s="353">
        <v>1</v>
      </c>
      <c r="F105" s="353">
        <v>4</v>
      </c>
      <c r="G105" s="353">
        <v>10</v>
      </c>
      <c r="H105" s="353">
        <v>19</v>
      </c>
      <c r="I105" s="353">
        <v>14</v>
      </c>
      <c r="J105" s="353">
        <v>1</v>
      </c>
      <c r="K105" s="353">
        <v>0</v>
      </c>
      <c r="L105" s="353">
        <v>0</v>
      </c>
      <c r="M105" s="353">
        <v>0</v>
      </c>
    </row>
    <row r="106" spans="1:13">
      <c r="A106" t="s">
        <v>937</v>
      </c>
      <c r="B106" t="s">
        <v>412</v>
      </c>
      <c r="C106" s="353">
        <v>22364</v>
      </c>
      <c r="D106" s="353">
        <v>0</v>
      </c>
      <c r="E106" s="353">
        <v>294</v>
      </c>
      <c r="F106" s="353">
        <v>1912</v>
      </c>
      <c r="G106" s="353">
        <v>6063</v>
      </c>
      <c r="H106" s="353">
        <v>8013</v>
      </c>
      <c r="I106" s="353">
        <v>5027</v>
      </c>
      <c r="J106" s="353">
        <v>1025</v>
      </c>
      <c r="K106" s="353">
        <v>29</v>
      </c>
      <c r="L106" s="353">
        <v>1</v>
      </c>
      <c r="M106" s="353">
        <v>0</v>
      </c>
    </row>
    <row r="107" spans="1:13">
      <c r="A107" t="s">
        <v>934</v>
      </c>
      <c r="B107" t="s">
        <v>412</v>
      </c>
      <c r="C107" s="353">
        <v>6006</v>
      </c>
      <c r="D107" s="353">
        <v>0</v>
      </c>
      <c r="E107" s="353">
        <v>67</v>
      </c>
      <c r="F107" s="353">
        <v>486</v>
      </c>
      <c r="G107" s="353">
        <v>1527</v>
      </c>
      <c r="H107" s="353">
        <v>2195</v>
      </c>
      <c r="I107" s="353">
        <v>1413</v>
      </c>
      <c r="J107" s="353">
        <v>310</v>
      </c>
      <c r="K107" s="353">
        <v>7</v>
      </c>
      <c r="L107" s="353">
        <v>1</v>
      </c>
      <c r="M107" s="353">
        <v>0</v>
      </c>
    </row>
    <row r="108" spans="1:13">
      <c r="A108" t="s">
        <v>938</v>
      </c>
      <c r="B108" t="s">
        <v>412</v>
      </c>
      <c r="C108" s="353">
        <v>963</v>
      </c>
      <c r="D108" s="353">
        <v>0</v>
      </c>
      <c r="E108" s="353">
        <v>3</v>
      </c>
      <c r="F108" s="353">
        <v>41</v>
      </c>
      <c r="G108" s="353">
        <v>215</v>
      </c>
      <c r="H108" s="353">
        <v>373</v>
      </c>
      <c r="I108" s="353">
        <v>274</v>
      </c>
      <c r="J108" s="353">
        <v>55</v>
      </c>
      <c r="K108" s="353">
        <v>2</v>
      </c>
      <c r="L108" s="353">
        <v>0</v>
      </c>
      <c r="M108" s="353">
        <v>0</v>
      </c>
    </row>
    <row r="109" spans="1:13">
      <c r="A109" t="s">
        <v>939</v>
      </c>
      <c r="B109" t="s">
        <v>412</v>
      </c>
      <c r="C109" s="353">
        <v>582</v>
      </c>
      <c r="D109" s="353">
        <v>0</v>
      </c>
      <c r="E109" s="353">
        <v>4</v>
      </c>
      <c r="F109" s="353">
        <v>39</v>
      </c>
      <c r="G109" s="353">
        <v>146</v>
      </c>
      <c r="H109" s="353">
        <v>229</v>
      </c>
      <c r="I109" s="353">
        <v>135</v>
      </c>
      <c r="J109" s="353">
        <v>29</v>
      </c>
      <c r="K109" s="353">
        <v>0</v>
      </c>
      <c r="L109" s="353">
        <v>0</v>
      </c>
      <c r="M109" s="353">
        <v>0</v>
      </c>
    </row>
    <row r="110" spans="1:13">
      <c r="A110" t="s">
        <v>940</v>
      </c>
      <c r="B110" t="s">
        <v>412</v>
      </c>
      <c r="C110" s="353">
        <v>399</v>
      </c>
      <c r="D110" s="353">
        <v>0</v>
      </c>
      <c r="E110" s="353">
        <v>5</v>
      </c>
      <c r="F110" s="353">
        <v>40</v>
      </c>
      <c r="G110" s="353">
        <v>107</v>
      </c>
      <c r="H110" s="353">
        <v>156</v>
      </c>
      <c r="I110" s="353">
        <v>67</v>
      </c>
      <c r="J110" s="353">
        <v>22</v>
      </c>
      <c r="K110" s="353">
        <v>1</v>
      </c>
      <c r="L110" s="353">
        <v>1</v>
      </c>
      <c r="M110" s="353">
        <v>0</v>
      </c>
    </row>
    <row r="111" spans="1:13">
      <c r="A111" t="s">
        <v>941</v>
      </c>
      <c r="B111" t="s">
        <v>412</v>
      </c>
      <c r="C111" s="353">
        <v>282</v>
      </c>
      <c r="D111" s="353">
        <v>0</v>
      </c>
      <c r="E111" s="353">
        <v>4</v>
      </c>
      <c r="F111" s="353">
        <v>37</v>
      </c>
      <c r="G111" s="353">
        <v>91</v>
      </c>
      <c r="H111" s="353">
        <v>87</v>
      </c>
      <c r="I111" s="353">
        <v>50</v>
      </c>
      <c r="J111" s="353">
        <v>13</v>
      </c>
      <c r="K111" s="353">
        <v>0</v>
      </c>
      <c r="L111" s="353">
        <v>0</v>
      </c>
      <c r="M111" s="353">
        <v>0</v>
      </c>
    </row>
    <row r="112" spans="1:13">
      <c r="A112" t="s">
        <v>942</v>
      </c>
      <c r="B112" t="s">
        <v>412</v>
      </c>
      <c r="C112" s="353">
        <v>604</v>
      </c>
      <c r="D112" s="353">
        <v>0</v>
      </c>
      <c r="E112" s="353">
        <v>10</v>
      </c>
      <c r="F112" s="353">
        <v>55</v>
      </c>
      <c r="G112" s="353">
        <v>148</v>
      </c>
      <c r="H112" s="353">
        <v>209</v>
      </c>
      <c r="I112" s="353">
        <v>146</v>
      </c>
      <c r="J112" s="353">
        <v>34</v>
      </c>
      <c r="K112" s="353">
        <v>2</v>
      </c>
      <c r="L112" s="353">
        <v>0</v>
      </c>
      <c r="M112" s="353">
        <v>0</v>
      </c>
    </row>
    <row r="113" spans="1:13">
      <c r="A113" t="s">
        <v>943</v>
      </c>
      <c r="B113" t="s">
        <v>412</v>
      </c>
      <c r="C113" s="353">
        <v>912</v>
      </c>
      <c r="D113" s="353">
        <v>0</v>
      </c>
      <c r="E113" s="353">
        <v>8</v>
      </c>
      <c r="F113" s="353">
        <v>64</v>
      </c>
      <c r="G113" s="353">
        <v>246</v>
      </c>
      <c r="H113" s="353">
        <v>332</v>
      </c>
      <c r="I113" s="353">
        <v>220</v>
      </c>
      <c r="J113" s="353">
        <v>42</v>
      </c>
      <c r="K113" s="353">
        <v>0</v>
      </c>
      <c r="L113" s="353">
        <v>0</v>
      </c>
      <c r="M113" s="353">
        <v>0</v>
      </c>
    </row>
    <row r="114" spans="1:13">
      <c r="A114" t="s">
        <v>944</v>
      </c>
      <c r="B114" t="s">
        <v>412</v>
      </c>
      <c r="C114" s="353">
        <v>802</v>
      </c>
      <c r="D114" s="353">
        <v>0</v>
      </c>
      <c r="E114" s="353">
        <v>14</v>
      </c>
      <c r="F114" s="353">
        <v>71</v>
      </c>
      <c r="G114" s="353">
        <v>221</v>
      </c>
      <c r="H114" s="353">
        <v>277</v>
      </c>
      <c r="I114" s="353">
        <v>177</v>
      </c>
      <c r="J114" s="353">
        <v>42</v>
      </c>
      <c r="K114" s="353">
        <v>0</v>
      </c>
      <c r="L114" s="353">
        <v>0</v>
      </c>
      <c r="M114" s="353">
        <v>0</v>
      </c>
    </row>
    <row r="115" spans="1:13">
      <c r="A115" t="s">
        <v>945</v>
      </c>
      <c r="B115" t="s">
        <v>412</v>
      </c>
      <c r="C115" s="353">
        <v>510</v>
      </c>
      <c r="D115" s="353">
        <v>0</v>
      </c>
      <c r="E115" s="353">
        <v>5</v>
      </c>
      <c r="F115" s="353">
        <v>45</v>
      </c>
      <c r="G115" s="353">
        <v>114</v>
      </c>
      <c r="H115" s="353">
        <v>195</v>
      </c>
      <c r="I115" s="353">
        <v>115</v>
      </c>
      <c r="J115" s="353">
        <v>35</v>
      </c>
      <c r="K115" s="353">
        <v>1</v>
      </c>
      <c r="L115" s="353">
        <v>0</v>
      </c>
      <c r="M115" s="353">
        <v>0</v>
      </c>
    </row>
    <row r="116" spans="1:13">
      <c r="A116" t="s">
        <v>946</v>
      </c>
      <c r="B116" t="s">
        <v>412</v>
      </c>
      <c r="C116" s="353">
        <v>952</v>
      </c>
      <c r="D116" s="353">
        <v>0</v>
      </c>
      <c r="E116" s="353">
        <v>14</v>
      </c>
      <c r="F116" s="353">
        <v>94</v>
      </c>
      <c r="G116" s="353">
        <v>239</v>
      </c>
      <c r="H116" s="353">
        <v>337</v>
      </c>
      <c r="I116" s="353">
        <v>229</v>
      </c>
      <c r="J116" s="353">
        <v>38</v>
      </c>
      <c r="K116" s="353">
        <v>1</v>
      </c>
      <c r="L116" s="353">
        <v>0</v>
      </c>
      <c r="M116" s="353">
        <v>0</v>
      </c>
    </row>
    <row r="117" spans="1:13">
      <c r="A117" t="s">
        <v>947</v>
      </c>
      <c r="B117" t="s">
        <v>412</v>
      </c>
      <c r="C117" s="353">
        <v>2312</v>
      </c>
      <c r="D117" s="353">
        <v>0</v>
      </c>
      <c r="E117" s="353">
        <v>28</v>
      </c>
      <c r="F117" s="353">
        <v>243</v>
      </c>
      <c r="G117" s="353">
        <v>685</v>
      </c>
      <c r="H117" s="353">
        <v>786</v>
      </c>
      <c r="I117" s="353">
        <v>478</v>
      </c>
      <c r="J117" s="353">
        <v>91</v>
      </c>
      <c r="K117" s="353">
        <v>1</v>
      </c>
      <c r="L117" s="353">
        <v>0</v>
      </c>
      <c r="M117" s="353">
        <v>0</v>
      </c>
    </row>
    <row r="118" spans="1:13">
      <c r="A118" t="s">
        <v>948</v>
      </c>
      <c r="B118" t="s">
        <v>412</v>
      </c>
      <c r="C118" s="353">
        <v>2016</v>
      </c>
      <c r="D118" s="353">
        <v>0</v>
      </c>
      <c r="E118" s="353">
        <v>45</v>
      </c>
      <c r="F118" s="353">
        <v>207</v>
      </c>
      <c r="G118" s="353">
        <v>541</v>
      </c>
      <c r="H118" s="353">
        <v>697</v>
      </c>
      <c r="I118" s="353">
        <v>433</v>
      </c>
      <c r="J118" s="353">
        <v>89</v>
      </c>
      <c r="K118" s="353">
        <v>4</v>
      </c>
      <c r="L118" s="353">
        <v>0</v>
      </c>
      <c r="M118" s="353">
        <v>0</v>
      </c>
    </row>
    <row r="119" spans="1:13">
      <c r="A119" t="s">
        <v>949</v>
      </c>
      <c r="B119" t="s">
        <v>412</v>
      </c>
      <c r="C119" s="353">
        <v>1304</v>
      </c>
      <c r="D119" s="353">
        <v>0</v>
      </c>
      <c r="E119" s="353">
        <v>21</v>
      </c>
      <c r="F119" s="353">
        <v>115</v>
      </c>
      <c r="G119" s="353">
        <v>395</v>
      </c>
      <c r="H119" s="353">
        <v>471</v>
      </c>
      <c r="I119" s="353">
        <v>248</v>
      </c>
      <c r="J119" s="353">
        <v>53</v>
      </c>
      <c r="K119" s="353">
        <v>1</v>
      </c>
      <c r="L119" s="353">
        <v>0</v>
      </c>
      <c r="M119" s="353">
        <v>0</v>
      </c>
    </row>
    <row r="120" spans="1:13">
      <c r="A120" t="s">
        <v>950</v>
      </c>
      <c r="B120" t="s">
        <v>412</v>
      </c>
      <c r="C120" s="353">
        <v>2145</v>
      </c>
      <c r="D120" s="353">
        <v>0</v>
      </c>
      <c r="E120" s="353">
        <v>13</v>
      </c>
      <c r="F120" s="353">
        <v>109</v>
      </c>
      <c r="G120" s="353">
        <v>526</v>
      </c>
      <c r="H120" s="353">
        <v>818</v>
      </c>
      <c r="I120" s="353">
        <v>586</v>
      </c>
      <c r="J120" s="353">
        <v>91</v>
      </c>
      <c r="K120" s="353">
        <v>2</v>
      </c>
      <c r="L120" s="353">
        <v>0</v>
      </c>
      <c r="M120" s="353">
        <v>0</v>
      </c>
    </row>
    <row r="121" spans="1:13">
      <c r="A121" t="s">
        <v>951</v>
      </c>
      <c r="B121" t="s">
        <v>412</v>
      </c>
      <c r="C121" s="353">
        <v>136</v>
      </c>
      <c r="D121" s="353">
        <v>0</v>
      </c>
      <c r="E121" s="353">
        <v>1</v>
      </c>
      <c r="F121" s="353">
        <v>13</v>
      </c>
      <c r="G121" s="353">
        <v>38</v>
      </c>
      <c r="H121" s="353">
        <v>40</v>
      </c>
      <c r="I121" s="353">
        <v>36</v>
      </c>
      <c r="J121" s="353">
        <v>7</v>
      </c>
      <c r="K121" s="353">
        <v>1</v>
      </c>
      <c r="L121" s="353">
        <v>0</v>
      </c>
      <c r="M121" s="353">
        <v>0</v>
      </c>
    </row>
    <row r="122" spans="1:13">
      <c r="A122" t="s">
        <v>952</v>
      </c>
      <c r="B122" t="s">
        <v>412</v>
      </c>
      <c r="C122" s="353">
        <v>392</v>
      </c>
      <c r="D122" s="353">
        <v>0</v>
      </c>
      <c r="E122" s="353">
        <v>1</v>
      </c>
      <c r="F122" s="353">
        <v>8</v>
      </c>
      <c r="G122" s="353">
        <v>85</v>
      </c>
      <c r="H122" s="353">
        <v>146</v>
      </c>
      <c r="I122" s="353">
        <v>117</v>
      </c>
      <c r="J122" s="353">
        <v>34</v>
      </c>
      <c r="K122" s="353">
        <v>1</v>
      </c>
      <c r="L122" s="353">
        <v>0</v>
      </c>
      <c r="M122" s="353">
        <v>0</v>
      </c>
    </row>
    <row r="123" spans="1:13">
      <c r="A123" t="s">
        <v>953</v>
      </c>
      <c r="B123" t="s">
        <v>412</v>
      </c>
      <c r="C123" s="353">
        <v>951</v>
      </c>
      <c r="D123" s="353">
        <v>0</v>
      </c>
      <c r="E123" s="353">
        <v>18</v>
      </c>
      <c r="F123" s="353">
        <v>80</v>
      </c>
      <c r="G123" s="353">
        <v>258</v>
      </c>
      <c r="H123" s="353">
        <v>346</v>
      </c>
      <c r="I123" s="353">
        <v>205</v>
      </c>
      <c r="J123" s="353">
        <v>43</v>
      </c>
      <c r="K123" s="353">
        <v>1</v>
      </c>
      <c r="L123" s="353">
        <v>0</v>
      </c>
      <c r="M123" s="353">
        <v>0</v>
      </c>
    </row>
    <row r="124" spans="1:13">
      <c r="A124" t="s">
        <v>954</v>
      </c>
      <c r="B124" t="s">
        <v>412</v>
      </c>
      <c r="C124" s="353">
        <v>103</v>
      </c>
      <c r="D124" s="353">
        <v>0</v>
      </c>
      <c r="E124" s="353">
        <v>2</v>
      </c>
      <c r="F124" s="353">
        <v>15</v>
      </c>
      <c r="G124" s="353">
        <v>27</v>
      </c>
      <c r="H124" s="353">
        <v>38</v>
      </c>
      <c r="I124" s="353">
        <v>18</v>
      </c>
      <c r="J124" s="353">
        <v>3</v>
      </c>
      <c r="K124" s="353">
        <v>0</v>
      </c>
      <c r="L124" s="353">
        <v>0</v>
      </c>
      <c r="M124" s="353">
        <v>0</v>
      </c>
    </row>
    <row r="125" spans="1:13">
      <c r="A125" t="s">
        <v>955</v>
      </c>
      <c r="B125" t="s">
        <v>412</v>
      </c>
      <c r="C125" s="353">
        <v>340</v>
      </c>
      <c r="D125" s="353">
        <v>0</v>
      </c>
      <c r="E125" s="353">
        <v>3</v>
      </c>
      <c r="F125" s="353">
        <v>34</v>
      </c>
      <c r="G125" s="353">
        <v>99</v>
      </c>
      <c r="H125" s="353">
        <v>124</v>
      </c>
      <c r="I125" s="353">
        <v>65</v>
      </c>
      <c r="J125" s="353">
        <v>13</v>
      </c>
      <c r="K125" s="353">
        <v>2</v>
      </c>
      <c r="L125" s="353">
        <v>0</v>
      </c>
      <c r="M125" s="353">
        <v>0</v>
      </c>
    </row>
    <row r="126" spans="1:13">
      <c r="A126" t="s">
        <v>956</v>
      </c>
      <c r="B126" t="s">
        <v>412</v>
      </c>
      <c r="C126" s="353">
        <v>1185</v>
      </c>
      <c r="D126" s="353">
        <v>0</v>
      </c>
      <c r="E126" s="353">
        <v>15</v>
      </c>
      <c r="F126" s="353">
        <v>126</v>
      </c>
      <c r="G126" s="353">
        <v>355</v>
      </c>
      <c r="H126" s="353">
        <v>423</v>
      </c>
      <c r="I126" s="353">
        <v>231</v>
      </c>
      <c r="J126" s="353">
        <v>34</v>
      </c>
      <c r="K126" s="353">
        <v>1</v>
      </c>
      <c r="L126" s="353">
        <v>0</v>
      </c>
      <c r="M126" s="353">
        <v>0</v>
      </c>
    </row>
    <row r="127" spans="1:13">
      <c r="A127" t="s">
        <v>957</v>
      </c>
      <c r="B127" t="s">
        <v>412</v>
      </c>
      <c r="C127" s="353">
        <v>188</v>
      </c>
      <c r="D127" s="353">
        <v>0</v>
      </c>
      <c r="E127" s="353">
        <v>7</v>
      </c>
      <c r="F127" s="353">
        <v>25</v>
      </c>
      <c r="G127" s="353">
        <v>52</v>
      </c>
      <c r="H127" s="353">
        <v>61</v>
      </c>
      <c r="I127" s="353">
        <v>37</v>
      </c>
      <c r="J127" s="353">
        <v>6</v>
      </c>
      <c r="K127" s="353">
        <v>0</v>
      </c>
      <c r="L127" s="353">
        <v>0</v>
      </c>
      <c r="M127" s="353">
        <v>0</v>
      </c>
    </row>
    <row r="128" spans="1:13">
      <c r="A128" t="s">
        <v>958</v>
      </c>
      <c r="B128" t="s">
        <v>412</v>
      </c>
      <c r="C128" s="353">
        <v>145</v>
      </c>
      <c r="D128" s="353">
        <v>0</v>
      </c>
      <c r="E128" s="353">
        <v>1</v>
      </c>
      <c r="F128" s="353">
        <v>17</v>
      </c>
      <c r="G128" s="353">
        <v>39</v>
      </c>
      <c r="H128" s="353">
        <v>50</v>
      </c>
      <c r="I128" s="353">
        <v>32</v>
      </c>
      <c r="J128" s="353">
        <v>6</v>
      </c>
      <c r="K128" s="353">
        <v>0</v>
      </c>
      <c r="L128" s="353">
        <v>0</v>
      </c>
      <c r="M128" s="353">
        <v>0</v>
      </c>
    </row>
    <row r="129" spans="1:13">
      <c r="A129" t="s">
        <v>959</v>
      </c>
      <c r="B129" t="s">
        <v>412</v>
      </c>
      <c r="C129" s="353">
        <v>883</v>
      </c>
      <c r="D129" s="353">
        <v>0</v>
      </c>
      <c r="E129" s="353">
        <v>11</v>
      </c>
      <c r="F129" s="353">
        <v>48</v>
      </c>
      <c r="G129" s="353">
        <v>189</v>
      </c>
      <c r="H129" s="353">
        <v>319</v>
      </c>
      <c r="I129" s="353">
        <v>249</v>
      </c>
      <c r="J129" s="353">
        <v>65</v>
      </c>
      <c r="K129" s="353">
        <v>2</v>
      </c>
      <c r="L129" s="353">
        <v>0</v>
      </c>
      <c r="M129" s="353">
        <v>0</v>
      </c>
    </row>
    <row r="130" spans="1:13">
      <c r="A130" t="s">
        <v>960</v>
      </c>
      <c r="B130" t="s">
        <v>412</v>
      </c>
      <c r="C130" s="353">
        <v>253</v>
      </c>
      <c r="D130" s="353">
        <v>0</v>
      </c>
      <c r="E130" s="353">
        <v>4</v>
      </c>
      <c r="F130" s="353">
        <v>21</v>
      </c>
      <c r="G130" s="353">
        <v>81</v>
      </c>
      <c r="H130" s="353">
        <v>85</v>
      </c>
      <c r="I130" s="353">
        <v>53</v>
      </c>
      <c r="J130" s="353">
        <v>9</v>
      </c>
      <c r="K130" s="353">
        <v>0</v>
      </c>
      <c r="L130" s="353">
        <v>0</v>
      </c>
      <c r="M130" s="353">
        <v>0</v>
      </c>
    </row>
    <row r="131" spans="1:13">
      <c r="A131" t="s">
        <v>961</v>
      </c>
      <c r="B131" t="s">
        <v>412</v>
      </c>
      <c r="C131" s="353">
        <v>332</v>
      </c>
      <c r="D131" s="353">
        <v>0</v>
      </c>
      <c r="E131" s="353">
        <v>2</v>
      </c>
      <c r="F131" s="353">
        <v>32</v>
      </c>
      <c r="G131" s="353">
        <v>105</v>
      </c>
      <c r="H131" s="353">
        <v>122</v>
      </c>
      <c r="I131" s="353">
        <v>61</v>
      </c>
      <c r="J131" s="353">
        <v>9</v>
      </c>
      <c r="K131" s="353">
        <v>1</v>
      </c>
      <c r="L131" s="353">
        <v>0</v>
      </c>
      <c r="M131" s="353">
        <v>0</v>
      </c>
    </row>
    <row r="132" spans="1:13">
      <c r="A132" t="s">
        <v>962</v>
      </c>
      <c r="B132" t="s">
        <v>412</v>
      </c>
      <c r="C132" s="353">
        <v>565</v>
      </c>
      <c r="D132" s="353">
        <v>0</v>
      </c>
      <c r="E132" s="353">
        <v>3</v>
      </c>
      <c r="F132" s="353">
        <v>26</v>
      </c>
      <c r="G132" s="353">
        <v>141</v>
      </c>
      <c r="H132" s="353">
        <v>218</v>
      </c>
      <c r="I132" s="353">
        <v>147</v>
      </c>
      <c r="J132" s="353">
        <v>29</v>
      </c>
      <c r="K132" s="353">
        <v>1</v>
      </c>
      <c r="L132" s="353">
        <v>0</v>
      </c>
      <c r="M132" s="353">
        <v>0</v>
      </c>
    </row>
    <row r="133" spans="1:13">
      <c r="A133" t="s">
        <v>963</v>
      </c>
      <c r="B133" t="s">
        <v>412</v>
      </c>
      <c r="C133" s="353">
        <v>185</v>
      </c>
      <c r="D133" s="353">
        <v>0</v>
      </c>
      <c r="E133" s="353">
        <v>3</v>
      </c>
      <c r="F133" s="353">
        <v>25</v>
      </c>
      <c r="G133" s="353">
        <v>55</v>
      </c>
      <c r="H133" s="353">
        <v>59</v>
      </c>
      <c r="I133" s="353">
        <v>37</v>
      </c>
      <c r="J133" s="353">
        <v>6</v>
      </c>
      <c r="K133" s="353">
        <v>0</v>
      </c>
      <c r="L133" s="353">
        <v>0</v>
      </c>
      <c r="M133" s="353">
        <v>0</v>
      </c>
    </row>
    <row r="134" spans="1:13">
      <c r="A134" t="s">
        <v>964</v>
      </c>
      <c r="B134" t="s">
        <v>412</v>
      </c>
      <c r="C134" s="353">
        <v>395</v>
      </c>
      <c r="D134" s="353">
        <v>0</v>
      </c>
      <c r="E134" s="353">
        <v>7</v>
      </c>
      <c r="F134" s="353">
        <v>25</v>
      </c>
      <c r="G134" s="353">
        <v>104</v>
      </c>
      <c r="H134" s="353">
        <v>155</v>
      </c>
      <c r="I134" s="353">
        <v>85</v>
      </c>
      <c r="J134" s="353">
        <v>19</v>
      </c>
      <c r="K134" s="353">
        <v>0</v>
      </c>
      <c r="L134" s="353">
        <v>0</v>
      </c>
      <c r="M134" s="353">
        <v>0</v>
      </c>
    </row>
    <row r="135" spans="1:13">
      <c r="A135" t="s">
        <v>965</v>
      </c>
      <c r="B135" t="s">
        <v>412</v>
      </c>
      <c r="C135" s="353">
        <v>170</v>
      </c>
      <c r="D135" s="353">
        <v>0</v>
      </c>
      <c r="E135" s="353">
        <v>1</v>
      </c>
      <c r="F135" s="353">
        <v>11</v>
      </c>
      <c r="G135" s="353">
        <v>59</v>
      </c>
      <c r="H135" s="353">
        <v>54</v>
      </c>
      <c r="I135" s="353">
        <v>31</v>
      </c>
      <c r="J135" s="353">
        <v>13</v>
      </c>
      <c r="K135" s="353">
        <v>1</v>
      </c>
      <c r="L135" s="353">
        <v>0</v>
      </c>
      <c r="M135" s="353">
        <v>0</v>
      </c>
    </row>
    <row r="136" spans="1:13">
      <c r="A136" t="s">
        <v>966</v>
      </c>
      <c r="B136" t="s">
        <v>412</v>
      </c>
      <c r="C136" s="353">
        <v>146</v>
      </c>
      <c r="D136" s="353">
        <v>0</v>
      </c>
      <c r="E136" s="353">
        <v>3</v>
      </c>
      <c r="F136" s="353">
        <v>16</v>
      </c>
      <c r="G136" s="353">
        <v>40</v>
      </c>
      <c r="H136" s="353">
        <v>51</v>
      </c>
      <c r="I136" s="353">
        <v>26</v>
      </c>
      <c r="J136" s="353">
        <v>10</v>
      </c>
      <c r="K136" s="353">
        <v>0</v>
      </c>
      <c r="L136" s="353">
        <v>0</v>
      </c>
      <c r="M136" s="353">
        <v>0</v>
      </c>
    </row>
    <row r="137" spans="1:13">
      <c r="A137" t="s">
        <v>967</v>
      </c>
      <c r="B137" t="s">
        <v>412</v>
      </c>
      <c r="C137" s="353">
        <v>70</v>
      </c>
      <c r="D137" s="353">
        <v>0</v>
      </c>
      <c r="E137" s="353">
        <v>2</v>
      </c>
      <c r="F137" s="353">
        <v>4</v>
      </c>
      <c r="G137" s="353">
        <v>23</v>
      </c>
      <c r="H137" s="353">
        <v>23</v>
      </c>
      <c r="I137" s="353">
        <v>14</v>
      </c>
      <c r="J137" s="353">
        <v>4</v>
      </c>
      <c r="K137" s="353">
        <v>0</v>
      </c>
      <c r="L137" s="353">
        <v>0</v>
      </c>
      <c r="M137" s="353">
        <v>0</v>
      </c>
    </row>
    <row r="138" spans="1:13">
      <c r="A138" t="s">
        <v>968</v>
      </c>
      <c r="B138" t="s">
        <v>412</v>
      </c>
      <c r="C138" s="353">
        <v>226</v>
      </c>
      <c r="D138" s="353">
        <v>0</v>
      </c>
      <c r="E138" s="353">
        <v>2</v>
      </c>
      <c r="F138" s="353">
        <v>26</v>
      </c>
      <c r="G138" s="353">
        <v>72</v>
      </c>
      <c r="H138" s="353">
        <v>81</v>
      </c>
      <c r="I138" s="353">
        <v>34</v>
      </c>
      <c r="J138" s="353">
        <v>11</v>
      </c>
      <c r="K138" s="353">
        <v>0</v>
      </c>
      <c r="L138" s="353">
        <v>0</v>
      </c>
      <c r="M138" s="353">
        <v>0</v>
      </c>
    </row>
    <row r="139" spans="1:13">
      <c r="A139" t="s">
        <v>969</v>
      </c>
      <c r="B139" t="s">
        <v>412</v>
      </c>
      <c r="C139" s="353">
        <v>180</v>
      </c>
      <c r="D139" s="353">
        <v>0</v>
      </c>
      <c r="E139" s="353">
        <v>5</v>
      </c>
      <c r="F139" s="353">
        <v>28</v>
      </c>
      <c r="G139" s="353">
        <v>56</v>
      </c>
      <c r="H139" s="353">
        <v>53</v>
      </c>
      <c r="I139" s="353">
        <v>30</v>
      </c>
      <c r="J139" s="353">
        <v>8</v>
      </c>
      <c r="K139" s="353">
        <v>0</v>
      </c>
      <c r="L139" s="353">
        <v>0</v>
      </c>
      <c r="M139" s="353">
        <v>0</v>
      </c>
    </row>
    <row r="140" spans="1:13">
      <c r="A140" t="s">
        <v>970</v>
      </c>
      <c r="B140" t="s">
        <v>412</v>
      </c>
      <c r="C140" s="353">
        <v>119</v>
      </c>
      <c r="D140" s="353">
        <v>0</v>
      </c>
      <c r="E140" s="353">
        <v>3</v>
      </c>
      <c r="F140" s="353">
        <v>5</v>
      </c>
      <c r="G140" s="353">
        <v>35</v>
      </c>
      <c r="H140" s="353">
        <v>41</v>
      </c>
      <c r="I140" s="353">
        <v>27</v>
      </c>
      <c r="J140" s="353">
        <v>8</v>
      </c>
      <c r="K140" s="353">
        <v>0</v>
      </c>
      <c r="L140" s="353">
        <v>0</v>
      </c>
      <c r="M140" s="353">
        <v>0</v>
      </c>
    </row>
    <row r="141" spans="1:13">
      <c r="A141" t="s">
        <v>971</v>
      </c>
      <c r="B141" t="s">
        <v>412</v>
      </c>
      <c r="C141" s="353">
        <v>140</v>
      </c>
      <c r="D141" s="353">
        <v>0</v>
      </c>
      <c r="E141" s="353">
        <v>2</v>
      </c>
      <c r="F141" s="353">
        <v>20</v>
      </c>
      <c r="G141" s="353">
        <v>45</v>
      </c>
      <c r="H141" s="353">
        <v>42</v>
      </c>
      <c r="I141" s="353">
        <v>29</v>
      </c>
      <c r="J141" s="353">
        <v>2</v>
      </c>
      <c r="K141" s="353">
        <v>0</v>
      </c>
      <c r="L141" s="353">
        <v>0</v>
      </c>
      <c r="M141" s="353">
        <v>0</v>
      </c>
    </row>
    <row r="142" spans="1:13">
      <c r="A142" t="s">
        <v>972</v>
      </c>
      <c r="B142" t="s">
        <v>412</v>
      </c>
      <c r="C142" s="353">
        <v>128</v>
      </c>
      <c r="D142" s="353">
        <v>0</v>
      </c>
      <c r="E142" s="353">
        <v>2</v>
      </c>
      <c r="F142" s="353">
        <v>11</v>
      </c>
      <c r="G142" s="353">
        <v>38</v>
      </c>
      <c r="H142" s="353">
        <v>43</v>
      </c>
      <c r="I142" s="353">
        <v>28</v>
      </c>
      <c r="J142" s="353">
        <v>6</v>
      </c>
      <c r="K142" s="353">
        <v>0</v>
      </c>
      <c r="L142" s="353">
        <v>0</v>
      </c>
      <c r="M142" s="353">
        <v>0</v>
      </c>
    </row>
    <row r="143" spans="1:13">
      <c r="A143" t="s">
        <v>973</v>
      </c>
      <c r="B143" t="s">
        <v>412</v>
      </c>
      <c r="C143" s="353">
        <v>177</v>
      </c>
      <c r="D143" s="353">
        <v>0</v>
      </c>
      <c r="E143" s="353">
        <v>3</v>
      </c>
      <c r="F143" s="353">
        <v>13</v>
      </c>
      <c r="G143" s="353">
        <v>51</v>
      </c>
      <c r="H143" s="353">
        <v>64</v>
      </c>
      <c r="I143" s="353">
        <v>37</v>
      </c>
      <c r="J143" s="353">
        <v>9</v>
      </c>
      <c r="K143" s="353">
        <v>0</v>
      </c>
      <c r="L143" s="353">
        <v>0</v>
      </c>
      <c r="M143" s="353">
        <v>0</v>
      </c>
    </row>
    <row r="144" spans="1:13">
      <c r="A144" t="s">
        <v>974</v>
      </c>
      <c r="B144" t="s">
        <v>412</v>
      </c>
      <c r="C144" s="353">
        <v>292</v>
      </c>
      <c r="D144" s="353">
        <v>0</v>
      </c>
      <c r="E144" s="353">
        <v>4</v>
      </c>
      <c r="F144" s="353">
        <v>41</v>
      </c>
      <c r="G144" s="353">
        <v>81</v>
      </c>
      <c r="H144" s="353">
        <v>97</v>
      </c>
      <c r="I144" s="353">
        <v>59</v>
      </c>
      <c r="J144" s="353">
        <v>10</v>
      </c>
      <c r="K144" s="353">
        <v>0</v>
      </c>
      <c r="L144" s="353">
        <v>0</v>
      </c>
      <c r="M144" s="353">
        <v>0</v>
      </c>
    </row>
    <row r="145" spans="1:13">
      <c r="A145" t="s">
        <v>975</v>
      </c>
      <c r="B145" t="s">
        <v>412</v>
      </c>
      <c r="C145" s="353">
        <v>79</v>
      </c>
      <c r="D145" s="353">
        <v>0</v>
      </c>
      <c r="E145" s="353">
        <v>0</v>
      </c>
      <c r="F145" s="353">
        <v>4</v>
      </c>
      <c r="G145" s="353">
        <v>10</v>
      </c>
      <c r="H145" s="353">
        <v>34</v>
      </c>
      <c r="I145" s="353">
        <v>26</v>
      </c>
      <c r="J145" s="353">
        <v>5</v>
      </c>
      <c r="K145" s="353">
        <v>0</v>
      </c>
      <c r="L145" s="353">
        <v>0</v>
      </c>
      <c r="M145" s="353">
        <v>0</v>
      </c>
    </row>
    <row r="146" spans="1:13">
      <c r="A146" t="s">
        <v>977</v>
      </c>
      <c r="B146" t="s">
        <v>412</v>
      </c>
      <c r="C146" s="353">
        <v>55</v>
      </c>
      <c r="D146" s="353">
        <v>0</v>
      </c>
      <c r="E146" s="353">
        <v>0</v>
      </c>
      <c r="F146" s="353">
        <v>7</v>
      </c>
      <c r="G146" s="353">
        <v>16</v>
      </c>
      <c r="H146" s="353">
        <v>21</v>
      </c>
      <c r="I146" s="353">
        <v>9</v>
      </c>
      <c r="J146" s="353">
        <v>2</v>
      </c>
      <c r="K146" s="353">
        <v>0</v>
      </c>
      <c r="L146" s="353">
        <v>0</v>
      </c>
      <c r="M146" s="353">
        <v>0</v>
      </c>
    </row>
    <row r="147" spans="1:13">
      <c r="A147" t="s">
        <v>978</v>
      </c>
      <c r="B147" t="s">
        <v>412</v>
      </c>
      <c r="C147" s="353">
        <v>118</v>
      </c>
      <c r="D147" s="353">
        <v>0</v>
      </c>
      <c r="E147" s="353">
        <v>2</v>
      </c>
      <c r="F147" s="353">
        <v>8</v>
      </c>
      <c r="G147" s="353">
        <v>42</v>
      </c>
      <c r="H147" s="353">
        <v>37</v>
      </c>
      <c r="I147" s="353">
        <v>24</v>
      </c>
      <c r="J147" s="353">
        <v>4</v>
      </c>
      <c r="K147" s="353">
        <v>1</v>
      </c>
      <c r="L147" s="353">
        <v>0</v>
      </c>
      <c r="M147" s="353">
        <v>0</v>
      </c>
    </row>
    <row r="148" spans="1:13">
      <c r="A148" t="s">
        <v>979</v>
      </c>
      <c r="B148" t="s">
        <v>412</v>
      </c>
      <c r="C148" s="353">
        <v>161</v>
      </c>
      <c r="D148" s="353">
        <v>0</v>
      </c>
      <c r="E148" s="353">
        <v>7</v>
      </c>
      <c r="F148" s="353">
        <v>15</v>
      </c>
      <c r="G148" s="353">
        <v>53</v>
      </c>
      <c r="H148" s="353">
        <v>50</v>
      </c>
      <c r="I148" s="353">
        <v>33</v>
      </c>
      <c r="J148" s="353">
        <v>2</v>
      </c>
      <c r="K148" s="353">
        <v>1</v>
      </c>
      <c r="L148" s="353">
        <v>0</v>
      </c>
      <c r="M148" s="353">
        <v>0</v>
      </c>
    </row>
    <row r="149" spans="1:13">
      <c r="A149" t="s">
        <v>980</v>
      </c>
      <c r="B149" t="s">
        <v>412</v>
      </c>
      <c r="C149" s="353">
        <v>37</v>
      </c>
      <c r="D149" s="353">
        <v>0</v>
      </c>
      <c r="E149" s="353">
        <v>1</v>
      </c>
      <c r="F149" s="353">
        <v>6</v>
      </c>
      <c r="G149" s="353">
        <v>11</v>
      </c>
      <c r="H149" s="353">
        <v>13</v>
      </c>
      <c r="I149" s="353">
        <v>6</v>
      </c>
      <c r="J149" s="353">
        <v>0</v>
      </c>
      <c r="K149" s="353">
        <v>0</v>
      </c>
      <c r="L149" s="353">
        <v>0</v>
      </c>
      <c r="M149" s="353">
        <v>0</v>
      </c>
    </row>
    <row r="150" spans="1:13">
      <c r="A150" t="s">
        <v>981</v>
      </c>
      <c r="B150" t="s">
        <v>412</v>
      </c>
      <c r="C150" s="353">
        <v>83</v>
      </c>
      <c r="D150" s="353">
        <v>0</v>
      </c>
      <c r="E150" s="353">
        <v>2</v>
      </c>
      <c r="F150" s="353">
        <v>9</v>
      </c>
      <c r="G150" s="353">
        <v>29</v>
      </c>
      <c r="H150" s="353">
        <v>26</v>
      </c>
      <c r="I150" s="353">
        <v>14</v>
      </c>
      <c r="J150" s="353">
        <v>3</v>
      </c>
      <c r="K150" s="353">
        <v>0</v>
      </c>
      <c r="L150" s="353">
        <v>0</v>
      </c>
      <c r="M150" s="353">
        <v>0</v>
      </c>
    </row>
    <row r="151" spans="1:13">
      <c r="A151" t="s">
        <v>982</v>
      </c>
      <c r="B151" t="s">
        <v>412</v>
      </c>
      <c r="C151" s="353">
        <v>24</v>
      </c>
      <c r="D151" s="353">
        <v>0</v>
      </c>
      <c r="E151" s="353">
        <v>0</v>
      </c>
      <c r="F151" s="353">
        <v>3</v>
      </c>
      <c r="G151" s="353">
        <v>5</v>
      </c>
      <c r="H151" s="353">
        <v>13</v>
      </c>
      <c r="I151" s="353">
        <v>2</v>
      </c>
      <c r="J151" s="353">
        <v>1</v>
      </c>
      <c r="K151" s="353">
        <v>0</v>
      </c>
      <c r="L151" s="353">
        <v>0</v>
      </c>
      <c r="M151" s="353">
        <v>0</v>
      </c>
    </row>
    <row r="152" spans="1:13">
      <c r="A152" t="s">
        <v>983</v>
      </c>
      <c r="B152" t="s">
        <v>412</v>
      </c>
      <c r="C152" s="353">
        <v>134</v>
      </c>
      <c r="D152" s="353">
        <v>0</v>
      </c>
      <c r="E152" s="353">
        <v>2</v>
      </c>
      <c r="F152" s="353">
        <v>20</v>
      </c>
      <c r="G152" s="353">
        <v>35</v>
      </c>
      <c r="H152" s="353">
        <v>43</v>
      </c>
      <c r="I152" s="353">
        <v>29</v>
      </c>
      <c r="J152" s="353">
        <v>4</v>
      </c>
      <c r="K152" s="353">
        <v>1</v>
      </c>
      <c r="L152" s="353">
        <v>0</v>
      </c>
      <c r="M152" s="353">
        <v>0</v>
      </c>
    </row>
    <row r="153" spans="1:13">
      <c r="A153" t="s">
        <v>984</v>
      </c>
      <c r="B153" t="s">
        <v>412</v>
      </c>
      <c r="C153" s="353">
        <v>46</v>
      </c>
      <c r="D153" s="353">
        <v>0</v>
      </c>
      <c r="E153" s="353">
        <v>0</v>
      </c>
      <c r="F153" s="353">
        <v>1</v>
      </c>
      <c r="G153" s="353">
        <v>15</v>
      </c>
      <c r="H153" s="353">
        <v>19</v>
      </c>
      <c r="I153" s="353">
        <v>10</v>
      </c>
      <c r="J153" s="353">
        <v>1</v>
      </c>
      <c r="K153" s="353">
        <v>0</v>
      </c>
      <c r="L153" s="353">
        <v>0</v>
      </c>
      <c r="M153" s="353">
        <v>0</v>
      </c>
    </row>
    <row r="154" spans="1:13">
      <c r="A154" t="s">
        <v>985</v>
      </c>
      <c r="B154" t="s">
        <v>412</v>
      </c>
      <c r="C154" s="353">
        <v>39</v>
      </c>
      <c r="D154" s="353">
        <v>0</v>
      </c>
      <c r="E154" s="353">
        <v>0</v>
      </c>
      <c r="F154" s="353">
        <v>3</v>
      </c>
      <c r="G154" s="353">
        <v>15</v>
      </c>
      <c r="H154" s="353">
        <v>17</v>
      </c>
      <c r="I154" s="353">
        <v>3</v>
      </c>
      <c r="J154" s="353">
        <v>1</v>
      </c>
      <c r="K154" s="353">
        <v>0</v>
      </c>
      <c r="L154" s="353">
        <v>0</v>
      </c>
      <c r="M154" s="353">
        <v>0</v>
      </c>
    </row>
    <row r="155" spans="1:13">
      <c r="A155" s="448" t="s">
        <v>986</v>
      </c>
      <c r="B155" s="448" t="s">
        <v>412</v>
      </c>
      <c r="C155" s="283">
        <v>52</v>
      </c>
      <c r="D155" s="283">
        <v>0</v>
      </c>
      <c r="E155" s="283">
        <v>1</v>
      </c>
      <c r="F155" s="283">
        <v>2</v>
      </c>
      <c r="G155" s="283">
        <v>21</v>
      </c>
      <c r="H155" s="283">
        <v>14</v>
      </c>
      <c r="I155" s="283">
        <v>12</v>
      </c>
      <c r="J155" s="283">
        <v>2</v>
      </c>
      <c r="K155" s="283">
        <v>0</v>
      </c>
      <c r="L155" s="283">
        <v>0</v>
      </c>
      <c r="M155" s="283">
        <v>0</v>
      </c>
    </row>
    <row r="156" spans="1:13">
      <c r="A156" s="526" t="s">
        <v>987</v>
      </c>
      <c r="B156" s="526" t="s">
        <v>412</v>
      </c>
      <c r="C156" s="284">
        <v>52</v>
      </c>
      <c r="D156" s="284">
        <v>0</v>
      </c>
      <c r="E156" s="284">
        <v>0</v>
      </c>
      <c r="F156" s="284">
        <v>4</v>
      </c>
      <c r="G156" s="284">
        <v>9</v>
      </c>
      <c r="H156" s="284">
        <v>24</v>
      </c>
      <c r="I156" s="284">
        <v>13</v>
      </c>
      <c r="J156" s="284">
        <v>2</v>
      </c>
      <c r="K156" s="284">
        <v>0</v>
      </c>
      <c r="L156" s="284">
        <v>0</v>
      </c>
      <c r="M156" s="284">
        <v>0</v>
      </c>
    </row>
    <row r="157" spans="1:13">
      <c r="C157" s="353"/>
      <c r="D157" s="353"/>
      <c r="E157" s="353"/>
      <c r="F157" s="353"/>
      <c r="G157" s="353"/>
      <c r="H157" s="353"/>
      <c r="I157" s="353"/>
      <c r="J157" s="353"/>
      <c r="K157" s="353"/>
      <c r="L157" s="353"/>
      <c r="M157" s="353"/>
    </row>
  </sheetData>
  <phoneticPr fontId="35"/>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7"/>
  <sheetViews>
    <sheetView workbookViewId="0">
      <pane xSplit="2" ySplit="3" topLeftCell="C4" activePane="bottomRight" state="frozen"/>
      <selection pane="topRight"/>
      <selection pane="bottomLeft"/>
      <selection pane="bottomRight"/>
    </sheetView>
  </sheetViews>
  <sheetFormatPr defaultRowHeight="13.5"/>
  <cols>
    <col min="1" max="1" width="12.25" customWidth="1"/>
    <col min="2" max="2" width="6" customWidth="1"/>
  </cols>
  <sheetData>
    <row r="1" spans="1:13">
      <c r="A1" s="88" t="s">
        <v>916</v>
      </c>
      <c r="B1" t="s">
        <v>917</v>
      </c>
    </row>
    <row r="2" spans="1:13">
      <c r="A2" t="s">
        <v>925</v>
      </c>
    </row>
    <row r="3" spans="1:13">
      <c r="A3" s="358"/>
      <c r="B3" s="358"/>
      <c r="C3" s="358"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44352</v>
      </c>
      <c r="D4" s="353">
        <v>2</v>
      </c>
      <c r="E4" s="353">
        <v>573</v>
      </c>
      <c r="F4" s="353">
        <v>3708</v>
      </c>
      <c r="G4" s="353">
        <v>11629</v>
      </c>
      <c r="H4" s="353">
        <v>15946</v>
      </c>
      <c r="I4" s="353">
        <v>10232</v>
      </c>
      <c r="J4" s="353">
        <v>2209</v>
      </c>
      <c r="K4" s="353">
        <v>51</v>
      </c>
      <c r="L4" s="353">
        <v>2</v>
      </c>
      <c r="M4" s="353">
        <v>0</v>
      </c>
    </row>
    <row r="5" spans="1:13">
      <c r="A5" t="s">
        <v>934</v>
      </c>
      <c r="B5" t="s">
        <v>988</v>
      </c>
      <c r="C5" s="353">
        <v>11938</v>
      </c>
      <c r="D5" s="353">
        <v>1</v>
      </c>
      <c r="E5" s="353">
        <v>127</v>
      </c>
      <c r="F5" s="353">
        <v>884</v>
      </c>
      <c r="G5" s="353">
        <v>2978</v>
      </c>
      <c r="H5" s="353">
        <v>4339</v>
      </c>
      <c r="I5" s="353">
        <v>2932</v>
      </c>
      <c r="J5" s="353">
        <v>662</v>
      </c>
      <c r="K5" s="353">
        <v>15</v>
      </c>
      <c r="L5" s="353">
        <v>0</v>
      </c>
      <c r="M5" s="353">
        <v>0</v>
      </c>
    </row>
    <row r="6" spans="1:13">
      <c r="A6" t="s">
        <v>938</v>
      </c>
      <c r="B6" t="s">
        <v>988</v>
      </c>
      <c r="C6" s="353">
        <v>1823</v>
      </c>
      <c r="D6" s="353">
        <v>0</v>
      </c>
      <c r="E6" s="353">
        <v>3</v>
      </c>
      <c r="F6" s="353">
        <v>63</v>
      </c>
      <c r="G6" s="353">
        <v>384</v>
      </c>
      <c r="H6" s="353">
        <v>730</v>
      </c>
      <c r="I6" s="353">
        <v>517</v>
      </c>
      <c r="J6" s="353">
        <v>125</v>
      </c>
      <c r="K6" s="353">
        <v>1</v>
      </c>
      <c r="L6" s="353">
        <v>0</v>
      </c>
      <c r="M6" s="353">
        <v>0</v>
      </c>
    </row>
    <row r="7" spans="1:13">
      <c r="A7" t="s">
        <v>939</v>
      </c>
      <c r="B7" t="s">
        <v>988</v>
      </c>
      <c r="C7" s="354">
        <v>1086</v>
      </c>
      <c r="D7" s="354">
        <v>0</v>
      </c>
      <c r="E7" s="354">
        <v>12</v>
      </c>
      <c r="F7" s="354">
        <v>58</v>
      </c>
      <c r="G7" s="354">
        <v>245</v>
      </c>
      <c r="H7" s="354">
        <v>397</v>
      </c>
      <c r="I7" s="354">
        <v>311</v>
      </c>
      <c r="J7" s="354">
        <v>61</v>
      </c>
      <c r="K7" s="354">
        <v>2</v>
      </c>
      <c r="L7" s="354">
        <v>0</v>
      </c>
      <c r="M7" s="354">
        <v>0</v>
      </c>
    </row>
    <row r="8" spans="1:13">
      <c r="A8" t="s">
        <v>940</v>
      </c>
      <c r="B8" t="s">
        <v>988</v>
      </c>
      <c r="C8" s="354">
        <v>816</v>
      </c>
      <c r="D8" s="354">
        <v>1</v>
      </c>
      <c r="E8" s="354">
        <v>12</v>
      </c>
      <c r="F8" s="354">
        <v>98</v>
      </c>
      <c r="G8" s="354">
        <v>199</v>
      </c>
      <c r="H8" s="354">
        <v>266</v>
      </c>
      <c r="I8" s="354">
        <v>185</v>
      </c>
      <c r="J8" s="354">
        <v>55</v>
      </c>
      <c r="K8" s="354">
        <v>0</v>
      </c>
      <c r="L8" s="354">
        <v>0</v>
      </c>
      <c r="M8" s="354">
        <v>0</v>
      </c>
    </row>
    <row r="9" spans="1:13">
      <c r="A9" t="s">
        <v>941</v>
      </c>
      <c r="B9" t="s">
        <v>988</v>
      </c>
      <c r="C9" s="354">
        <v>628</v>
      </c>
      <c r="D9" s="354">
        <v>0</v>
      </c>
      <c r="E9" s="354">
        <v>14</v>
      </c>
      <c r="F9" s="354">
        <v>80</v>
      </c>
      <c r="G9" s="354">
        <v>184</v>
      </c>
      <c r="H9" s="354">
        <v>186</v>
      </c>
      <c r="I9" s="354">
        <v>136</v>
      </c>
      <c r="J9" s="354">
        <v>28</v>
      </c>
      <c r="K9" s="354">
        <v>0</v>
      </c>
      <c r="L9" s="354">
        <v>0</v>
      </c>
      <c r="M9" s="354">
        <v>0</v>
      </c>
    </row>
    <row r="10" spans="1:13">
      <c r="A10" t="s">
        <v>942</v>
      </c>
      <c r="B10" t="s">
        <v>988</v>
      </c>
      <c r="C10" s="353">
        <v>1248</v>
      </c>
      <c r="D10" s="353">
        <v>0</v>
      </c>
      <c r="E10" s="353">
        <v>17</v>
      </c>
      <c r="F10" s="353">
        <v>99</v>
      </c>
      <c r="G10" s="353">
        <v>325</v>
      </c>
      <c r="H10" s="353">
        <v>452</v>
      </c>
      <c r="I10" s="353">
        <v>294</v>
      </c>
      <c r="J10" s="353">
        <v>61</v>
      </c>
      <c r="K10" s="353">
        <v>0</v>
      </c>
      <c r="L10" s="353">
        <v>0</v>
      </c>
      <c r="M10" s="353">
        <v>0</v>
      </c>
    </row>
    <row r="11" spans="1:13">
      <c r="A11" t="s">
        <v>943</v>
      </c>
      <c r="B11" t="s">
        <v>988</v>
      </c>
      <c r="C11" s="353">
        <v>1854</v>
      </c>
      <c r="D11" s="353">
        <v>0</v>
      </c>
      <c r="E11" s="353">
        <v>19</v>
      </c>
      <c r="F11" s="353">
        <v>124</v>
      </c>
      <c r="G11" s="353">
        <v>500</v>
      </c>
      <c r="H11" s="353">
        <v>712</v>
      </c>
      <c r="I11" s="353">
        <v>404</v>
      </c>
      <c r="J11" s="353">
        <v>91</v>
      </c>
      <c r="K11" s="353">
        <v>4</v>
      </c>
      <c r="L11" s="353">
        <v>0</v>
      </c>
      <c r="M11" s="353">
        <v>0</v>
      </c>
    </row>
    <row r="12" spans="1:13">
      <c r="A12" t="s">
        <v>944</v>
      </c>
      <c r="B12" t="s">
        <v>988</v>
      </c>
      <c r="C12" s="353">
        <v>1568</v>
      </c>
      <c r="D12" s="353">
        <v>0</v>
      </c>
      <c r="E12" s="353">
        <v>13</v>
      </c>
      <c r="F12" s="353">
        <v>128</v>
      </c>
      <c r="G12" s="353">
        <v>410</v>
      </c>
      <c r="H12" s="353">
        <v>576</v>
      </c>
      <c r="I12" s="353">
        <v>354</v>
      </c>
      <c r="J12" s="353">
        <v>84</v>
      </c>
      <c r="K12" s="353">
        <v>3</v>
      </c>
      <c r="L12" s="353">
        <v>0</v>
      </c>
      <c r="M12" s="353">
        <v>0</v>
      </c>
    </row>
    <row r="13" spans="1:13">
      <c r="A13" t="s">
        <v>945</v>
      </c>
      <c r="B13" t="s">
        <v>988</v>
      </c>
      <c r="C13" s="353">
        <v>1022</v>
      </c>
      <c r="D13" s="353">
        <v>0</v>
      </c>
      <c r="E13" s="353">
        <v>8</v>
      </c>
      <c r="F13" s="353">
        <v>71</v>
      </c>
      <c r="G13" s="353">
        <v>243</v>
      </c>
      <c r="H13" s="353">
        <v>360</v>
      </c>
      <c r="I13" s="353">
        <v>281</v>
      </c>
      <c r="J13" s="353">
        <v>57</v>
      </c>
      <c r="K13" s="353">
        <v>2</v>
      </c>
      <c r="L13" s="353">
        <v>0</v>
      </c>
      <c r="M13" s="353">
        <v>0</v>
      </c>
    </row>
    <row r="14" spans="1:13">
      <c r="A14" t="s">
        <v>946</v>
      </c>
      <c r="B14" t="s">
        <v>988</v>
      </c>
      <c r="C14" s="353">
        <v>1893</v>
      </c>
      <c r="D14" s="353">
        <v>0</v>
      </c>
      <c r="E14" s="353">
        <v>29</v>
      </c>
      <c r="F14" s="353">
        <v>163</v>
      </c>
      <c r="G14" s="353">
        <v>488</v>
      </c>
      <c r="H14" s="353">
        <v>660</v>
      </c>
      <c r="I14" s="353">
        <v>450</v>
      </c>
      <c r="J14" s="353">
        <v>100</v>
      </c>
      <c r="K14" s="353">
        <v>3</v>
      </c>
      <c r="L14" s="353">
        <v>0</v>
      </c>
      <c r="M14" s="353">
        <v>0</v>
      </c>
    </row>
    <row r="15" spans="1:13">
      <c r="A15" t="s">
        <v>947</v>
      </c>
      <c r="B15" t="s">
        <v>988</v>
      </c>
      <c r="C15" s="353">
        <v>4652</v>
      </c>
      <c r="D15" s="353">
        <v>0</v>
      </c>
      <c r="E15" s="353">
        <v>89</v>
      </c>
      <c r="F15" s="353">
        <v>491</v>
      </c>
      <c r="G15" s="353">
        <v>1404</v>
      </c>
      <c r="H15" s="353">
        <v>1574</v>
      </c>
      <c r="I15" s="353">
        <v>907</v>
      </c>
      <c r="J15" s="353">
        <v>184</v>
      </c>
      <c r="K15" s="353">
        <v>3</v>
      </c>
      <c r="L15" s="353">
        <v>0</v>
      </c>
      <c r="M15" s="353">
        <v>0</v>
      </c>
    </row>
    <row r="16" spans="1:13">
      <c r="A16" t="s">
        <v>948</v>
      </c>
      <c r="B16" t="s">
        <v>988</v>
      </c>
      <c r="C16" s="353">
        <v>3916</v>
      </c>
      <c r="D16" s="353">
        <v>0</v>
      </c>
      <c r="E16" s="353">
        <v>65</v>
      </c>
      <c r="F16" s="353">
        <v>347</v>
      </c>
      <c r="G16" s="353">
        <v>1046</v>
      </c>
      <c r="H16" s="353">
        <v>1410</v>
      </c>
      <c r="I16" s="353">
        <v>842</v>
      </c>
      <c r="J16" s="353">
        <v>199</v>
      </c>
      <c r="K16" s="353">
        <v>5</v>
      </c>
      <c r="L16" s="353">
        <v>2</v>
      </c>
      <c r="M16" s="353">
        <v>0</v>
      </c>
    </row>
    <row r="17" spans="1:13">
      <c r="A17" t="s">
        <v>949</v>
      </c>
      <c r="B17" t="s">
        <v>988</v>
      </c>
      <c r="C17" s="353">
        <v>2572</v>
      </c>
      <c r="D17" s="353">
        <v>0</v>
      </c>
      <c r="E17" s="353">
        <v>38</v>
      </c>
      <c r="F17" s="353">
        <v>210</v>
      </c>
      <c r="G17" s="353">
        <v>679</v>
      </c>
      <c r="H17" s="353">
        <v>955</v>
      </c>
      <c r="I17" s="353">
        <v>589</v>
      </c>
      <c r="J17" s="353">
        <v>100</v>
      </c>
      <c r="K17" s="353">
        <v>1</v>
      </c>
      <c r="L17" s="353">
        <v>0</v>
      </c>
      <c r="M17" s="353">
        <v>0</v>
      </c>
    </row>
    <row r="18" spans="1:13">
      <c r="A18" t="s">
        <v>950</v>
      </c>
      <c r="B18" t="s">
        <v>988</v>
      </c>
      <c r="C18" s="353">
        <v>4443</v>
      </c>
      <c r="D18" s="353">
        <v>0</v>
      </c>
      <c r="E18" s="353">
        <v>31</v>
      </c>
      <c r="F18" s="353">
        <v>207</v>
      </c>
      <c r="G18" s="353">
        <v>1031</v>
      </c>
      <c r="H18" s="353">
        <v>1691</v>
      </c>
      <c r="I18" s="353">
        <v>1204</v>
      </c>
      <c r="J18" s="353">
        <v>272</v>
      </c>
      <c r="K18" s="353">
        <v>7</v>
      </c>
      <c r="L18" s="353">
        <v>0</v>
      </c>
      <c r="M18" s="353">
        <v>0</v>
      </c>
    </row>
    <row r="19" spans="1:13">
      <c r="A19" t="s">
        <v>951</v>
      </c>
      <c r="B19" t="s">
        <v>988</v>
      </c>
      <c r="C19" s="353">
        <v>306</v>
      </c>
      <c r="D19" s="353">
        <v>1</v>
      </c>
      <c r="E19" s="353">
        <v>8</v>
      </c>
      <c r="F19" s="353">
        <v>38</v>
      </c>
      <c r="G19" s="353">
        <v>64</v>
      </c>
      <c r="H19" s="353">
        <v>111</v>
      </c>
      <c r="I19" s="353">
        <v>65</v>
      </c>
      <c r="J19" s="353">
        <v>19</v>
      </c>
      <c r="K19" s="353">
        <v>0</v>
      </c>
      <c r="L19" s="353">
        <v>0</v>
      </c>
      <c r="M19" s="353">
        <v>0</v>
      </c>
    </row>
    <row r="20" spans="1:13">
      <c r="A20" t="s">
        <v>952</v>
      </c>
      <c r="B20" t="s">
        <v>988</v>
      </c>
      <c r="C20" s="353">
        <v>744</v>
      </c>
      <c r="D20" s="353">
        <v>0</v>
      </c>
      <c r="E20" s="353">
        <v>4</v>
      </c>
      <c r="F20" s="353">
        <v>15</v>
      </c>
      <c r="G20" s="353">
        <v>129</v>
      </c>
      <c r="H20" s="353">
        <v>275</v>
      </c>
      <c r="I20" s="353">
        <v>261</v>
      </c>
      <c r="J20" s="353">
        <v>57</v>
      </c>
      <c r="K20" s="353">
        <v>3</v>
      </c>
      <c r="L20" s="353">
        <v>0</v>
      </c>
      <c r="M20" s="353">
        <v>0</v>
      </c>
    </row>
    <row r="21" spans="1:13">
      <c r="A21" t="s">
        <v>953</v>
      </c>
      <c r="B21" t="s">
        <v>988</v>
      </c>
      <c r="C21" s="353">
        <v>1768</v>
      </c>
      <c r="D21" s="353">
        <v>0</v>
      </c>
      <c r="E21" s="353">
        <v>19</v>
      </c>
      <c r="F21" s="353">
        <v>156</v>
      </c>
      <c r="G21" s="353">
        <v>469</v>
      </c>
      <c r="H21" s="353">
        <v>638</v>
      </c>
      <c r="I21" s="353">
        <v>407</v>
      </c>
      <c r="J21" s="353">
        <v>77</v>
      </c>
      <c r="K21" s="353">
        <v>2</v>
      </c>
      <c r="L21" s="353">
        <v>0</v>
      </c>
      <c r="M21" s="353">
        <v>0</v>
      </c>
    </row>
    <row r="22" spans="1:13">
      <c r="A22" t="s">
        <v>954</v>
      </c>
      <c r="B22" t="s">
        <v>988</v>
      </c>
      <c r="C22" s="353">
        <v>224</v>
      </c>
      <c r="D22" s="353">
        <v>0</v>
      </c>
      <c r="E22" s="353">
        <v>2</v>
      </c>
      <c r="F22" s="353">
        <v>29</v>
      </c>
      <c r="G22" s="353">
        <v>65</v>
      </c>
      <c r="H22" s="353">
        <v>80</v>
      </c>
      <c r="I22" s="353">
        <v>40</v>
      </c>
      <c r="J22" s="353">
        <v>8</v>
      </c>
      <c r="K22" s="353">
        <v>0</v>
      </c>
      <c r="L22" s="353">
        <v>0</v>
      </c>
      <c r="M22" s="353">
        <v>0</v>
      </c>
    </row>
    <row r="23" spans="1:13">
      <c r="A23" t="s">
        <v>955</v>
      </c>
      <c r="B23" t="s">
        <v>988</v>
      </c>
      <c r="C23" s="353">
        <v>599</v>
      </c>
      <c r="D23" s="353">
        <v>0</v>
      </c>
      <c r="E23" s="353">
        <v>11</v>
      </c>
      <c r="F23" s="353">
        <v>50</v>
      </c>
      <c r="G23" s="353">
        <v>182</v>
      </c>
      <c r="H23" s="353">
        <v>213</v>
      </c>
      <c r="I23" s="353">
        <v>118</v>
      </c>
      <c r="J23" s="353">
        <v>24</v>
      </c>
      <c r="K23" s="353">
        <v>1</v>
      </c>
      <c r="L23" s="353">
        <v>0</v>
      </c>
      <c r="M23" s="353">
        <v>0</v>
      </c>
    </row>
    <row r="24" spans="1:13">
      <c r="A24" t="s">
        <v>956</v>
      </c>
      <c r="B24" t="s">
        <v>988</v>
      </c>
      <c r="C24" s="353">
        <v>2263</v>
      </c>
      <c r="D24" s="353">
        <v>0</v>
      </c>
      <c r="E24" s="353">
        <v>37</v>
      </c>
      <c r="F24" s="353">
        <v>241</v>
      </c>
      <c r="G24" s="353">
        <v>672</v>
      </c>
      <c r="H24" s="353">
        <v>772</v>
      </c>
      <c r="I24" s="353">
        <v>444</v>
      </c>
      <c r="J24" s="353">
        <v>94</v>
      </c>
      <c r="K24" s="353">
        <v>3</v>
      </c>
      <c r="L24" s="353">
        <v>0</v>
      </c>
      <c r="M24" s="353">
        <v>0</v>
      </c>
    </row>
    <row r="25" spans="1:13">
      <c r="A25" t="s">
        <v>957</v>
      </c>
      <c r="B25" t="s">
        <v>988</v>
      </c>
      <c r="C25" s="353">
        <v>354</v>
      </c>
      <c r="D25" s="353">
        <v>0</v>
      </c>
      <c r="E25" s="353">
        <v>5</v>
      </c>
      <c r="F25" s="353">
        <v>42</v>
      </c>
      <c r="G25" s="353">
        <v>110</v>
      </c>
      <c r="H25" s="353">
        <v>120</v>
      </c>
      <c r="I25" s="353">
        <v>63</v>
      </c>
      <c r="J25" s="353">
        <v>14</v>
      </c>
      <c r="K25" s="353">
        <v>0</v>
      </c>
      <c r="L25" s="353">
        <v>0</v>
      </c>
      <c r="M25" s="353">
        <v>0</v>
      </c>
    </row>
    <row r="26" spans="1:13">
      <c r="A26" t="s">
        <v>958</v>
      </c>
      <c r="B26" t="s">
        <v>988</v>
      </c>
      <c r="C26" s="353">
        <v>310</v>
      </c>
      <c r="D26" s="353">
        <v>0</v>
      </c>
      <c r="E26" s="353">
        <v>10</v>
      </c>
      <c r="F26" s="353">
        <v>34</v>
      </c>
      <c r="G26" s="353">
        <v>83</v>
      </c>
      <c r="H26" s="353">
        <v>90</v>
      </c>
      <c r="I26" s="353">
        <v>74</v>
      </c>
      <c r="J26" s="353">
        <v>18</v>
      </c>
      <c r="K26" s="353">
        <v>1</v>
      </c>
      <c r="L26" s="353">
        <v>0</v>
      </c>
      <c r="M26" s="353">
        <v>0</v>
      </c>
    </row>
    <row r="27" spans="1:13">
      <c r="A27" t="s">
        <v>959</v>
      </c>
      <c r="B27" t="s">
        <v>988</v>
      </c>
      <c r="C27" s="353">
        <v>1804</v>
      </c>
      <c r="D27" s="353">
        <v>0</v>
      </c>
      <c r="E27" s="353">
        <v>16</v>
      </c>
      <c r="F27" s="353">
        <v>110</v>
      </c>
      <c r="G27" s="353">
        <v>388</v>
      </c>
      <c r="H27" s="353">
        <v>656</v>
      </c>
      <c r="I27" s="353">
        <v>533</v>
      </c>
      <c r="J27" s="353">
        <v>96</v>
      </c>
      <c r="K27" s="353">
        <v>5</v>
      </c>
      <c r="L27" s="353">
        <v>0</v>
      </c>
      <c r="M27" s="353">
        <v>0</v>
      </c>
    </row>
    <row r="28" spans="1:13">
      <c r="A28" t="s">
        <v>960</v>
      </c>
      <c r="B28" t="s">
        <v>988</v>
      </c>
      <c r="C28" s="353">
        <v>498</v>
      </c>
      <c r="D28" s="353">
        <v>0</v>
      </c>
      <c r="E28" s="353">
        <v>9</v>
      </c>
      <c r="F28" s="353">
        <v>52</v>
      </c>
      <c r="G28" s="353">
        <v>136</v>
      </c>
      <c r="H28" s="353">
        <v>174</v>
      </c>
      <c r="I28" s="353">
        <v>103</v>
      </c>
      <c r="J28" s="353">
        <v>24</v>
      </c>
      <c r="K28" s="353">
        <v>0</v>
      </c>
      <c r="L28" s="353">
        <v>0</v>
      </c>
      <c r="M28" s="353">
        <v>0</v>
      </c>
    </row>
    <row r="29" spans="1:13">
      <c r="A29" t="s">
        <v>961</v>
      </c>
      <c r="B29" t="s">
        <v>988</v>
      </c>
      <c r="C29" s="353">
        <v>684</v>
      </c>
      <c r="D29" s="353">
        <v>0</v>
      </c>
      <c r="E29" s="353">
        <v>16</v>
      </c>
      <c r="F29" s="353">
        <v>65</v>
      </c>
      <c r="G29" s="353">
        <v>200</v>
      </c>
      <c r="H29" s="353">
        <v>240</v>
      </c>
      <c r="I29" s="353">
        <v>127</v>
      </c>
      <c r="J29" s="353">
        <v>35</v>
      </c>
      <c r="K29" s="353">
        <v>1</v>
      </c>
      <c r="L29" s="353">
        <v>0</v>
      </c>
      <c r="M29" s="353">
        <v>0</v>
      </c>
    </row>
    <row r="30" spans="1:13">
      <c r="A30" t="s">
        <v>962</v>
      </c>
      <c r="B30" t="s">
        <v>988</v>
      </c>
      <c r="C30" s="353">
        <v>1109</v>
      </c>
      <c r="D30" s="353">
        <v>0</v>
      </c>
      <c r="E30" s="353">
        <v>7</v>
      </c>
      <c r="F30" s="353">
        <v>75</v>
      </c>
      <c r="G30" s="353">
        <v>260</v>
      </c>
      <c r="H30" s="353">
        <v>427</v>
      </c>
      <c r="I30" s="353">
        <v>278</v>
      </c>
      <c r="J30" s="353">
        <v>61</v>
      </c>
      <c r="K30" s="353">
        <v>1</v>
      </c>
      <c r="L30" s="353">
        <v>0</v>
      </c>
      <c r="M30" s="353">
        <v>0</v>
      </c>
    </row>
    <row r="31" spans="1:13">
      <c r="A31" t="s">
        <v>963</v>
      </c>
      <c r="B31" t="s">
        <v>988</v>
      </c>
      <c r="C31" s="353">
        <v>372</v>
      </c>
      <c r="D31" s="353">
        <v>0</v>
      </c>
      <c r="E31" s="353">
        <v>6</v>
      </c>
      <c r="F31" s="353">
        <v>41</v>
      </c>
      <c r="G31" s="353">
        <v>110</v>
      </c>
      <c r="H31" s="353">
        <v>140</v>
      </c>
      <c r="I31" s="353">
        <v>61</v>
      </c>
      <c r="J31" s="353">
        <v>14</v>
      </c>
      <c r="K31" s="353">
        <v>0</v>
      </c>
      <c r="L31" s="353">
        <v>0</v>
      </c>
      <c r="M31" s="353">
        <v>0</v>
      </c>
    </row>
    <row r="32" spans="1:13">
      <c r="A32" t="s">
        <v>964</v>
      </c>
      <c r="B32" t="s">
        <v>988</v>
      </c>
      <c r="C32" s="353">
        <v>807</v>
      </c>
      <c r="D32" s="353">
        <v>0</v>
      </c>
      <c r="E32" s="353">
        <v>9</v>
      </c>
      <c r="F32" s="353">
        <v>61</v>
      </c>
      <c r="G32" s="353">
        <v>196</v>
      </c>
      <c r="H32" s="353">
        <v>307</v>
      </c>
      <c r="I32" s="353">
        <v>180</v>
      </c>
      <c r="J32" s="353">
        <v>52</v>
      </c>
      <c r="K32" s="353">
        <v>2</v>
      </c>
      <c r="L32" s="353">
        <v>0</v>
      </c>
      <c r="M32" s="353">
        <v>0</v>
      </c>
    </row>
    <row r="33" spans="1:13">
      <c r="A33" t="s">
        <v>965</v>
      </c>
      <c r="B33" t="s">
        <v>988</v>
      </c>
      <c r="C33" s="353">
        <v>276</v>
      </c>
      <c r="D33" s="353">
        <v>0</v>
      </c>
      <c r="E33" s="353">
        <v>4</v>
      </c>
      <c r="F33" s="353">
        <v>27</v>
      </c>
      <c r="G33" s="353">
        <v>72</v>
      </c>
      <c r="H33" s="353">
        <v>104</v>
      </c>
      <c r="I33" s="353">
        <v>51</v>
      </c>
      <c r="J33" s="353">
        <v>18</v>
      </c>
      <c r="K33" s="353">
        <v>0</v>
      </c>
      <c r="L33" s="353">
        <v>0</v>
      </c>
      <c r="M33" s="353">
        <v>0</v>
      </c>
    </row>
    <row r="34" spans="1:13">
      <c r="A34" t="s">
        <v>966</v>
      </c>
      <c r="B34" t="s">
        <v>988</v>
      </c>
      <c r="C34" s="353">
        <v>317</v>
      </c>
      <c r="D34" s="353">
        <v>0</v>
      </c>
      <c r="E34" s="353">
        <v>3</v>
      </c>
      <c r="F34" s="353">
        <v>36</v>
      </c>
      <c r="G34" s="353">
        <v>90</v>
      </c>
      <c r="H34" s="353">
        <v>121</v>
      </c>
      <c r="I34" s="353">
        <v>57</v>
      </c>
      <c r="J34" s="353">
        <v>10</v>
      </c>
      <c r="K34" s="353">
        <v>0</v>
      </c>
      <c r="L34" s="353">
        <v>0</v>
      </c>
      <c r="M34" s="353">
        <v>0</v>
      </c>
    </row>
    <row r="35" spans="1:13">
      <c r="A35" t="s">
        <v>967</v>
      </c>
      <c r="B35" t="s">
        <v>988</v>
      </c>
      <c r="C35" s="353">
        <v>140</v>
      </c>
      <c r="D35" s="353">
        <v>0</v>
      </c>
      <c r="E35" s="353">
        <v>2</v>
      </c>
      <c r="F35" s="353">
        <v>15</v>
      </c>
      <c r="G35" s="353">
        <v>36</v>
      </c>
      <c r="H35" s="353">
        <v>57</v>
      </c>
      <c r="I35" s="353">
        <v>25</v>
      </c>
      <c r="J35" s="353">
        <v>5</v>
      </c>
      <c r="K35" s="353">
        <v>0</v>
      </c>
      <c r="L35" s="353">
        <v>0</v>
      </c>
      <c r="M35" s="353">
        <v>0</v>
      </c>
    </row>
    <row r="36" spans="1:13">
      <c r="A36" t="s">
        <v>968</v>
      </c>
      <c r="B36" t="s">
        <v>988</v>
      </c>
      <c r="C36" s="353">
        <v>494</v>
      </c>
      <c r="D36" s="353">
        <v>0</v>
      </c>
      <c r="E36" s="353">
        <v>6</v>
      </c>
      <c r="F36" s="353">
        <v>51</v>
      </c>
      <c r="G36" s="353">
        <v>151</v>
      </c>
      <c r="H36" s="353">
        <v>163</v>
      </c>
      <c r="I36" s="353">
        <v>108</v>
      </c>
      <c r="J36" s="353">
        <v>15</v>
      </c>
      <c r="K36" s="353">
        <v>0</v>
      </c>
      <c r="L36" s="353">
        <v>0</v>
      </c>
      <c r="M36" s="353">
        <v>0</v>
      </c>
    </row>
    <row r="37" spans="1:13">
      <c r="A37" t="s">
        <v>969</v>
      </c>
      <c r="B37" t="s">
        <v>988</v>
      </c>
      <c r="C37" s="353">
        <v>349</v>
      </c>
      <c r="D37" s="353">
        <v>0</v>
      </c>
      <c r="E37" s="353">
        <v>7</v>
      </c>
      <c r="F37" s="353">
        <v>45</v>
      </c>
      <c r="G37" s="353">
        <v>122</v>
      </c>
      <c r="H37" s="353">
        <v>97</v>
      </c>
      <c r="I37" s="353">
        <v>65</v>
      </c>
      <c r="J37" s="353">
        <v>13</v>
      </c>
      <c r="K37" s="353">
        <v>0</v>
      </c>
      <c r="L37" s="353">
        <v>0</v>
      </c>
      <c r="M37" s="353">
        <v>0</v>
      </c>
    </row>
    <row r="38" spans="1:13">
      <c r="A38" t="s">
        <v>970</v>
      </c>
      <c r="B38" t="s">
        <v>988</v>
      </c>
      <c r="C38" s="353">
        <v>237</v>
      </c>
      <c r="D38" s="353">
        <v>0</v>
      </c>
      <c r="E38" s="353">
        <v>2</v>
      </c>
      <c r="F38" s="353">
        <v>24</v>
      </c>
      <c r="G38" s="353">
        <v>78</v>
      </c>
      <c r="H38" s="353">
        <v>87</v>
      </c>
      <c r="I38" s="353">
        <v>40</v>
      </c>
      <c r="J38" s="353">
        <v>6</v>
      </c>
      <c r="K38" s="353">
        <v>0</v>
      </c>
      <c r="L38" s="353">
        <v>0</v>
      </c>
      <c r="M38" s="353">
        <v>0</v>
      </c>
    </row>
    <row r="39" spans="1:13">
      <c r="A39" t="s">
        <v>971</v>
      </c>
      <c r="B39" t="s">
        <v>988</v>
      </c>
      <c r="C39" s="353">
        <v>282</v>
      </c>
      <c r="D39" s="353">
        <v>0</v>
      </c>
      <c r="E39" s="353">
        <v>1</v>
      </c>
      <c r="F39" s="353">
        <v>40</v>
      </c>
      <c r="G39" s="353">
        <v>82</v>
      </c>
      <c r="H39" s="353">
        <v>91</v>
      </c>
      <c r="I39" s="353">
        <v>56</v>
      </c>
      <c r="J39" s="353">
        <v>12</v>
      </c>
      <c r="K39" s="353">
        <v>0</v>
      </c>
      <c r="L39" s="353">
        <v>0</v>
      </c>
      <c r="M39" s="353">
        <v>0</v>
      </c>
    </row>
    <row r="40" spans="1:13">
      <c r="A40" t="s">
        <v>972</v>
      </c>
      <c r="B40" t="s">
        <v>988</v>
      </c>
      <c r="C40" s="353">
        <v>240</v>
      </c>
      <c r="D40" s="353">
        <v>0</v>
      </c>
      <c r="E40" s="353">
        <v>0</v>
      </c>
      <c r="F40" s="353">
        <v>35</v>
      </c>
      <c r="G40" s="353">
        <v>77</v>
      </c>
      <c r="H40" s="353">
        <v>81</v>
      </c>
      <c r="I40" s="353">
        <v>41</v>
      </c>
      <c r="J40" s="353">
        <v>6</v>
      </c>
      <c r="K40" s="353">
        <v>0</v>
      </c>
      <c r="L40" s="353">
        <v>0</v>
      </c>
      <c r="M40" s="353">
        <v>0</v>
      </c>
    </row>
    <row r="41" spans="1:13">
      <c r="A41" t="s">
        <v>973</v>
      </c>
      <c r="B41" t="s">
        <v>988</v>
      </c>
      <c r="C41" s="353">
        <v>298</v>
      </c>
      <c r="D41" s="353">
        <v>0</v>
      </c>
      <c r="E41" s="353">
        <v>7</v>
      </c>
      <c r="F41" s="353">
        <v>29</v>
      </c>
      <c r="G41" s="353">
        <v>95</v>
      </c>
      <c r="H41" s="353">
        <v>105</v>
      </c>
      <c r="I41" s="353">
        <v>51</v>
      </c>
      <c r="J41" s="353">
        <v>11</v>
      </c>
      <c r="K41" s="353">
        <v>0</v>
      </c>
      <c r="L41" s="353">
        <v>0</v>
      </c>
      <c r="M41" s="353">
        <v>0</v>
      </c>
    </row>
    <row r="42" spans="1:13">
      <c r="A42" t="s">
        <v>974</v>
      </c>
      <c r="B42" t="s">
        <v>988</v>
      </c>
      <c r="C42" s="353">
        <v>579</v>
      </c>
      <c r="D42" s="353">
        <v>0</v>
      </c>
      <c r="E42" s="353">
        <v>7</v>
      </c>
      <c r="F42" s="353">
        <v>65</v>
      </c>
      <c r="G42" s="353">
        <v>154</v>
      </c>
      <c r="H42" s="353">
        <v>197</v>
      </c>
      <c r="I42" s="353">
        <v>131</v>
      </c>
      <c r="J42" s="353">
        <v>25</v>
      </c>
      <c r="K42" s="353">
        <v>0</v>
      </c>
      <c r="L42" s="353">
        <v>0</v>
      </c>
      <c r="M42" s="353">
        <v>0</v>
      </c>
    </row>
    <row r="43" spans="1:13">
      <c r="A43" t="s">
        <v>975</v>
      </c>
      <c r="B43" t="s">
        <v>988</v>
      </c>
      <c r="C43" s="353">
        <v>182</v>
      </c>
      <c r="D43" s="353">
        <v>0</v>
      </c>
      <c r="E43" s="353">
        <v>3</v>
      </c>
      <c r="F43" s="353">
        <v>11</v>
      </c>
      <c r="G43" s="353">
        <v>33</v>
      </c>
      <c r="H43" s="353">
        <v>64</v>
      </c>
      <c r="I43" s="353">
        <v>54</v>
      </c>
      <c r="J43" s="353">
        <v>16</v>
      </c>
      <c r="K43" s="353">
        <v>1</v>
      </c>
      <c r="L43" s="353">
        <v>0</v>
      </c>
      <c r="M43" s="353">
        <v>0</v>
      </c>
    </row>
    <row r="44" spans="1:13">
      <c r="A44" t="s">
        <v>976</v>
      </c>
      <c r="B44" t="s">
        <v>988</v>
      </c>
      <c r="C44" s="353">
        <v>116</v>
      </c>
      <c r="D44" s="353">
        <v>0</v>
      </c>
      <c r="E44" s="353">
        <v>3</v>
      </c>
      <c r="F44" s="353">
        <v>15</v>
      </c>
      <c r="G44" s="353">
        <v>27</v>
      </c>
      <c r="H44" s="353">
        <v>45</v>
      </c>
      <c r="I44" s="353">
        <v>22</v>
      </c>
      <c r="J44" s="353">
        <v>4</v>
      </c>
      <c r="K44" s="353">
        <v>0</v>
      </c>
      <c r="L44" s="353">
        <v>0</v>
      </c>
      <c r="M44" s="353">
        <v>0</v>
      </c>
    </row>
    <row r="45" spans="1:13">
      <c r="A45" t="s">
        <v>978</v>
      </c>
      <c r="B45" t="s">
        <v>988</v>
      </c>
      <c r="C45" s="353">
        <v>220</v>
      </c>
      <c r="D45" s="353">
        <v>0</v>
      </c>
      <c r="E45" s="353">
        <v>2</v>
      </c>
      <c r="F45" s="353">
        <v>17</v>
      </c>
      <c r="G45" s="353">
        <v>67</v>
      </c>
      <c r="H45" s="353">
        <v>96</v>
      </c>
      <c r="I45" s="353">
        <v>31</v>
      </c>
      <c r="J45" s="353">
        <v>7</v>
      </c>
      <c r="K45" s="353">
        <v>0</v>
      </c>
      <c r="L45" s="353">
        <v>0</v>
      </c>
      <c r="M45" s="353">
        <v>0</v>
      </c>
    </row>
    <row r="46" spans="1:13">
      <c r="A46" t="s">
        <v>979</v>
      </c>
      <c r="B46" t="s">
        <v>988</v>
      </c>
      <c r="C46" s="353">
        <v>282</v>
      </c>
      <c r="D46" s="353">
        <v>0</v>
      </c>
      <c r="E46" s="353">
        <v>5</v>
      </c>
      <c r="F46" s="353">
        <v>39</v>
      </c>
      <c r="G46" s="353">
        <v>66</v>
      </c>
      <c r="H46" s="353">
        <v>101</v>
      </c>
      <c r="I46" s="353">
        <v>57</v>
      </c>
      <c r="J46" s="353">
        <v>14</v>
      </c>
      <c r="K46" s="353">
        <v>0</v>
      </c>
      <c r="L46" s="353">
        <v>0</v>
      </c>
      <c r="M46" s="353">
        <v>0</v>
      </c>
    </row>
    <row r="47" spans="1:13">
      <c r="A47" t="s">
        <v>980</v>
      </c>
      <c r="B47" t="s">
        <v>988</v>
      </c>
      <c r="C47" s="353">
        <v>62</v>
      </c>
      <c r="D47" s="353">
        <v>0</v>
      </c>
      <c r="E47" s="353">
        <v>0</v>
      </c>
      <c r="F47" s="353">
        <v>11</v>
      </c>
      <c r="G47" s="353">
        <v>22</v>
      </c>
      <c r="H47" s="353">
        <v>18</v>
      </c>
      <c r="I47" s="353">
        <v>11</v>
      </c>
      <c r="J47" s="353">
        <v>0</v>
      </c>
      <c r="K47" s="353">
        <v>0</v>
      </c>
      <c r="L47" s="353">
        <v>0</v>
      </c>
      <c r="M47" s="353">
        <v>0</v>
      </c>
    </row>
    <row r="48" spans="1:13">
      <c r="A48" t="s">
        <v>981</v>
      </c>
      <c r="B48" t="s">
        <v>988</v>
      </c>
      <c r="C48" s="353">
        <v>161</v>
      </c>
      <c r="D48" s="353">
        <v>0</v>
      </c>
      <c r="E48" s="353">
        <v>4</v>
      </c>
      <c r="F48" s="353">
        <v>21</v>
      </c>
      <c r="G48" s="353">
        <v>40</v>
      </c>
      <c r="H48" s="353">
        <v>56</v>
      </c>
      <c r="I48" s="353">
        <v>33</v>
      </c>
      <c r="J48" s="353">
        <v>7</v>
      </c>
      <c r="K48" s="353">
        <v>0</v>
      </c>
      <c r="L48" s="353">
        <v>0</v>
      </c>
      <c r="M48" s="353">
        <v>0</v>
      </c>
    </row>
    <row r="49" spans="1:13">
      <c r="A49" t="s">
        <v>982</v>
      </c>
      <c r="B49" t="s">
        <v>988</v>
      </c>
      <c r="C49" s="353">
        <v>45</v>
      </c>
      <c r="D49" s="353">
        <v>0</v>
      </c>
      <c r="E49" s="353">
        <v>0</v>
      </c>
      <c r="F49" s="353">
        <v>3</v>
      </c>
      <c r="G49" s="353">
        <v>15</v>
      </c>
      <c r="H49" s="353">
        <v>13</v>
      </c>
      <c r="I49" s="353">
        <v>12</v>
      </c>
      <c r="J49" s="353">
        <v>2</v>
      </c>
      <c r="K49" s="353">
        <v>0</v>
      </c>
      <c r="L49" s="353">
        <v>0</v>
      </c>
      <c r="M49" s="353">
        <v>0</v>
      </c>
    </row>
    <row r="50" spans="1:13">
      <c r="A50" t="s">
        <v>983</v>
      </c>
      <c r="B50" t="s">
        <v>988</v>
      </c>
      <c r="C50" s="353">
        <v>323</v>
      </c>
      <c r="D50" s="353">
        <v>0</v>
      </c>
      <c r="E50" s="353">
        <v>3</v>
      </c>
      <c r="F50" s="353">
        <v>33</v>
      </c>
      <c r="G50" s="353">
        <v>92</v>
      </c>
      <c r="H50" s="353">
        <v>109</v>
      </c>
      <c r="I50" s="353">
        <v>75</v>
      </c>
      <c r="J50" s="353">
        <v>11</v>
      </c>
      <c r="K50" s="353">
        <v>0</v>
      </c>
      <c r="L50" s="353">
        <v>0</v>
      </c>
      <c r="M50" s="353">
        <v>0</v>
      </c>
    </row>
    <row r="51" spans="1:13">
      <c r="A51" t="s">
        <v>984</v>
      </c>
      <c r="B51" t="s">
        <v>988</v>
      </c>
      <c r="C51" s="353">
        <v>83</v>
      </c>
      <c r="D51" s="353">
        <v>0</v>
      </c>
      <c r="E51" s="353">
        <v>3</v>
      </c>
      <c r="F51" s="353">
        <v>9</v>
      </c>
      <c r="G51" s="353">
        <v>21</v>
      </c>
      <c r="H51" s="353">
        <v>31</v>
      </c>
      <c r="I51" s="353">
        <v>16</v>
      </c>
      <c r="J51" s="353">
        <v>3</v>
      </c>
      <c r="K51" s="353">
        <v>0</v>
      </c>
      <c r="L51" s="353">
        <v>0</v>
      </c>
      <c r="M51" s="353">
        <v>0</v>
      </c>
    </row>
    <row r="52" spans="1:13">
      <c r="A52" t="s">
        <v>985</v>
      </c>
      <c r="B52" t="s">
        <v>988</v>
      </c>
      <c r="C52" s="353">
        <v>105</v>
      </c>
      <c r="D52" s="353">
        <v>0</v>
      </c>
      <c r="E52" s="353">
        <v>1</v>
      </c>
      <c r="F52" s="353">
        <v>11</v>
      </c>
      <c r="G52" s="353">
        <v>35</v>
      </c>
      <c r="H52" s="353">
        <v>36</v>
      </c>
      <c r="I52" s="353">
        <v>18</v>
      </c>
      <c r="J52" s="353">
        <v>4</v>
      </c>
      <c r="K52" s="353">
        <v>0</v>
      </c>
      <c r="L52" s="353">
        <v>0</v>
      </c>
      <c r="M52" s="353">
        <v>0</v>
      </c>
    </row>
    <row r="53" spans="1:13">
      <c r="A53" t="s">
        <v>986</v>
      </c>
      <c r="B53" t="s">
        <v>988</v>
      </c>
      <c r="C53" s="353">
        <v>116</v>
      </c>
      <c r="D53" s="353">
        <v>0</v>
      </c>
      <c r="E53" s="353">
        <v>0</v>
      </c>
      <c r="F53" s="353">
        <v>12</v>
      </c>
      <c r="G53" s="353">
        <v>33</v>
      </c>
      <c r="H53" s="353">
        <v>35</v>
      </c>
      <c r="I53" s="353">
        <v>31</v>
      </c>
      <c r="J53" s="353">
        <v>5</v>
      </c>
      <c r="K53" s="353">
        <v>0</v>
      </c>
      <c r="L53" s="353">
        <v>0</v>
      </c>
      <c r="M53" s="353">
        <v>0</v>
      </c>
    </row>
    <row r="54" spans="1:13">
      <c r="A54" t="s">
        <v>987</v>
      </c>
      <c r="B54" t="s">
        <v>926</v>
      </c>
      <c r="C54" s="353">
        <v>82</v>
      </c>
      <c r="D54" s="353">
        <v>0</v>
      </c>
      <c r="E54" s="353">
        <v>1</v>
      </c>
      <c r="F54" s="353">
        <v>11</v>
      </c>
      <c r="G54" s="353">
        <v>19</v>
      </c>
      <c r="H54" s="353">
        <v>27</v>
      </c>
      <c r="I54" s="353">
        <v>19</v>
      </c>
      <c r="J54" s="353">
        <v>5</v>
      </c>
      <c r="K54" s="353">
        <v>0</v>
      </c>
      <c r="L54" s="353">
        <v>0</v>
      </c>
      <c r="M54" s="353">
        <v>0</v>
      </c>
    </row>
    <row r="55" spans="1:13">
      <c r="A55" t="s">
        <v>937</v>
      </c>
      <c r="B55" t="s">
        <v>411</v>
      </c>
      <c r="C55" s="353">
        <v>22778</v>
      </c>
      <c r="D55" s="353">
        <v>1</v>
      </c>
      <c r="E55" s="353">
        <v>304</v>
      </c>
      <c r="F55" s="353">
        <v>1933</v>
      </c>
      <c r="G55" s="353">
        <v>5952</v>
      </c>
      <c r="H55" s="353">
        <v>8217</v>
      </c>
      <c r="I55" s="353">
        <v>5227</v>
      </c>
      <c r="J55" s="353">
        <v>1124</v>
      </c>
      <c r="K55" s="353">
        <v>19</v>
      </c>
      <c r="L55" s="353">
        <v>1</v>
      </c>
      <c r="M55" s="353">
        <v>0</v>
      </c>
    </row>
    <row r="56" spans="1:13">
      <c r="A56" t="s">
        <v>934</v>
      </c>
      <c r="B56" t="s">
        <v>411</v>
      </c>
      <c r="C56" s="353">
        <v>6065</v>
      </c>
      <c r="D56" s="353">
        <v>0</v>
      </c>
      <c r="E56" s="353">
        <v>64</v>
      </c>
      <c r="F56" s="353">
        <v>446</v>
      </c>
      <c r="G56" s="353">
        <v>1460</v>
      </c>
      <c r="H56" s="353">
        <v>2232</v>
      </c>
      <c r="I56" s="353">
        <v>1512</v>
      </c>
      <c r="J56" s="353">
        <v>348</v>
      </c>
      <c r="K56" s="353">
        <v>3</v>
      </c>
      <c r="L56" s="353">
        <v>0</v>
      </c>
      <c r="M56" s="353">
        <v>0</v>
      </c>
    </row>
    <row r="57" spans="1:13">
      <c r="A57" t="s">
        <v>938</v>
      </c>
      <c r="B57" t="s">
        <v>411</v>
      </c>
      <c r="C57" s="353">
        <v>976</v>
      </c>
      <c r="D57" s="353">
        <v>0</v>
      </c>
      <c r="E57" s="353">
        <v>1</v>
      </c>
      <c r="F57" s="353">
        <v>33</v>
      </c>
      <c r="G57" s="353">
        <v>193</v>
      </c>
      <c r="H57" s="353">
        <v>401</v>
      </c>
      <c r="I57" s="353">
        <v>284</v>
      </c>
      <c r="J57" s="353">
        <v>64</v>
      </c>
      <c r="K57" s="353">
        <v>0</v>
      </c>
      <c r="L57" s="353">
        <v>0</v>
      </c>
      <c r="M57" s="353">
        <v>0</v>
      </c>
    </row>
    <row r="58" spans="1:13">
      <c r="A58" t="s">
        <v>939</v>
      </c>
      <c r="B58" t="s">
        <v>411</v>
      </c>
      <c r="C58" s="353">
        <v>526</v>
      </c>
      <c r="D58" s="353">
        <v>0</v>
      </c>
      <c r="E58" s="353">
        <v>2</v>
      </c>
      <c r="F58" s="353">
        <v>32</v>
      </c>
      <c r="G58" s="353">
        <v>111</v>
      </c>
      <c r="H58" s="353">
        <v>198</v>
      </c>
      <c r="I58" s="353">
        <v>155</v>
      </c>
      <c r="J58" s="353">
        <v>27</v>
      </c>
      <c r="K58" s="353">
        <v>1</v>
      </c>
      <c r="L58" s="353">
        <v>0</v>
      </c>
      <c r="M58" s="353">
        <v>0</v>
      </c>
    </row>
    <row r="59" spans="1:13">
      <c r="A59" t="s">
        <v>940</v>
      </c>
      <c r="B59" t="s">
        <v>411</v>
      </c>
      <c r="C59" s="353">
        <v>405</v>
      </c>
      <c r="D59" s="353">
        <v>0</v>
      </c>
      <c r="E59" s="353">
        <v>8</v>
      </c>
      <c r="F59" s="353">
        <v>44</v>
      </c>
      <c r="G59" s="353">
        <v>102</v>
      </c>
      <c r="H59" s="353">
        <v>123</v>
      </c>
      <c r="I59" s="353">
        <v>99</v>
      </c>
      <c r="J59" s="353">
        <v>29</v>
      </c>
      <c r="K59" s="353">
        <v>0</v>
      </c>
      <c r="L59" s="353">
        <v>0</v>
      </c>
      <c r="M59" s="353">
        <v>0</v>
      </c>
    </row>
    <row r="60" spans="1:13">
      <c r="A60" t="s">
        <v>941</v>
      </c>
      <c r="B60" t="s">
        <v>411</v>
      </c>
      <c r="C60" s="353">
        <v>306</v>
      </c>
      <c r="D60" s="353">
        <v>0</v>
      </c>
      <c r="E60" s="353">
        <v>9</v>
      </c>
      <c r="F60" s="353">
        <v>44</v>
      </c>
      <c r="G60" s="353">
        <v>76</v>
      </c>
      <c r="H60" s="353">
        <v>89</v>
      </c>
      <c r="I60" s="353">
        <v>73</v>
      </c>
      <c r="J60" s="353">
        <v>15</v>
      </c>
      <c r="K60" s="353">
        <v>0</v>
      </c>
      <c r="L60" s="353">
        <v>0</v>
      </c>
      <c r="M60" s="353">
        <v>0</v>
      </c>
    </row>
    <row r="61" spans="1:13">
      <c r="A61" t="s">
        <v>942</v>
      </c>
      <c r="B61" t="s">
        <v>411</v>
      </c>
      <c r="C61" s="353">
        <v>633</v>
      </c>
      <c r="D61" s="353">
        <v>0</v>
      </c>
      <c r="E61" s="353">
        <v>8</v>
      </c>
      <c r="F61" s="353">
        <v>46</v>
      </c>
      <c r="G61" s="353">
        <v>159</v>
      </c>
      <c r="H61" s="353">
        <v>241</v>
      </c>
      <c r="I61" s="353">
        <v>139</v>
      </c>
      <c r="J61" s="353">
        <v>40</v>
      </c>
      <c r="K61" s="353">
        <v>0</v>
      </c>
      <c r="L61" s="353">
        <v>0</v>
      </c>
      <c r="M61" s="353">
        <v>0</v>
      </c>
    </row>
    <row r="62" spans="1:13">
      <c r="A62" t="s">
        <v>943</v>
      </c>
      <c r="B62" t="s">
        <v>411</v>
      </c>
      <c r="C62" s="353">
        <v>941</v>
      </c>
      <c r="D62" s="353">
        <v>0</v>
      </c>
      <c r="E62" s="353">
        <v>9</v>
      </c>
      <c r="F62" s="353">
        <v>68</v>
      </c>
      <c r="G62" s="353">
        <v>249</v>
      </c>
      <c r="H62" s="353">
        <v>363</v>
      </c>
      <c r="I62" s="353">
        <v>203</v>
      </c>
      <c r="J62" s="353">
        <v>48</v>
      </c>
      <c r="K62" s="353">
        <v>1</v>
      </c>
      <c r="L62" s="353">
        <v>0</v>
      </c>
      <c r="M62" s="353">
        <v>0</v>
      </c>
    </row>
    <row r="63" spans="1:13">
      <c r="A63" t="s">
        <v>944</v>
      </c>
      <c r="B63" t="s">
        <v>411</v>
      </c>
      <c r="C63" s="353">
        <v>831</v>
      </c>
      <c r="D63" s="353">
        <v>0</v>
      </c>
      <c r="E63" s="353">
        <v>6</v>
      </c>
      <c r="F63" s="353">
        <v>63</v>
      </c>
      <c r="G63" s="353">
        <v>204</v>
      </c>
      <c r="H63" s="353">
        <v>316</v>
      </c>
      <c r="I63" s="353">
        <v>194</v>
      </c>
      <c r="J63" s="353">
        <v>47</v>
      </c>
      <c r="K63" s="353">
        <v>1</v>
      </c>
      <c r="L63" s="353">
        <v>0</v>
      </c>
      <c r="M63" s="353">
        <v>0</v>
      </c>
    </row>
    <row r="64" spans="1:13">
      <c r="A64" t="s">
        <v>945</v>
      </c>
      <c r="B64" t="s">
        <v>411</v>
      </c>
      <c r="C64" s="353">
        <v>490</v>
      </c>
      <c r="D64" s="353">
        <v>0</v>
      </c>
      <c r="E64" s="353">
        <v>4</v>
      </c>
      <c r="F64" s="353">
        <v>29</v>
      </c>
      <c r="G64" s="353">
        <v>114</v>
      </c>
      <c r="H64" s="353">
        <v>169</v>
      </c>
      <c r="I64" s="353">
        <v>140</v>
      </c>
      <c r="J64" s="353">
        <v>34</v>
      </c>
      <c r="K64" s="353">
        <v>0</v>
      </c>
      <c r="L64" s="353">
        <v>0</v>
      </c>
      <c r="M64" s="353">
        <v>0</v>
      </c>
    </row>
    <row r="65" spans="1:13">
      <c r="A65" t="s">
        <v>946</v>
      </c>
      <c r="B65" t="s">
        <v>411</v>
      </c>
      <c r="C65" s="353">
        <v>957</v>
      </c>
      <c r="D65" s="353">
        <v>0</v>
      </c>
      <c r="E65" s="353">
        <v>17</v>
      </c>
      <c r="F65" s="353">
        <v>87</v>
      </c>
      <c r="G65" s="353">
        <v>252</v>
      </c>
      <c r="H65" s="353">
        <v>332</v>
      </c>
      <c r="I65" s="353">
        <v>225</v>
      </c>
      <c r="J65" s="353">
        <v>44</v>
      </c>
      <c r="K65" s="353">
        <v>0</v>
      </c>
      <c r="L65" s="353">
        <v>0</v>
      </c>
      <c r="M65" s="353">
        <v>0</v>
      </c>
    </row>
    <row r="66" spans="1:13">
      <c r="A66" t="s">
        <v>947</v>
      </c>
      <c r="B66" t="s">
        <v>411</v>
      </c>
      <c r="C66" s="353">
        <v>2403</v>
      </c>
      <c r="D66" s="353">
        <v>0</v>
      </c>
      <c r="E66" s="353">
        <v>52</v>
      </c>
      <c r="F66" s="353">
        <v>263</v>
      </c>
      <c r="G66" s="353">
        <v>710</v>
      </c>
      <c r="H66" s="353">
        <v>829</v>
      </c>
      <c r="I66" s="353">
        <v>457</v>
      </c>
      <c r="J66" s="353">
        <v>89</v>
      </c>
      <c r="K66" s="353">
        <v>3</v>
      </c>
      <c r="L66" s="353">
        <v>0</v>
      </c>
      <c r="M66" s="353">
        <v>0</v>
      </c>
    </row>
    <row r="67" spans="1:13">
      <c r="A67" t="s">
        <v>948</v>
      </c>
      <c r="B67" t="s">
        <v>411</v>
      </c>
      <c r="C67" s="353">
        <v>2025</v>
      </c>
      <c r="D67" s="353">
        <v>0</v>
      </c>
      <c r="E67" s="353">
        <v>33</v>
      </c>
      <c r="F67" s="353">
        <v>192</v>
      </c>
      <c r="G67" s="353">
        <v>554</v>
      </c>
      <c r="H67" s="353">
        <v>713</v>
      </c>
      <c r="I67" s="353">
        <v>419</v>
      </c>
      <c r="J67" s="353">
        <v>111</v>
      </c>
      <c r="K67" s="353">
        <v>2</v>
      </c>
      <c r="L67" s="353">
        <v>1</v>
      </c>
      <c r="M67" s="353">
        <v>0</v>
      </c>
    </row>
    <row r="68" spans="1:13">
      <c r="A68" t="s">
        <v>949</v>
      </c>
      <c r="B68" t="s">
        <v>411</v>
      </c>
      <c r="C68" s="353">
        <v>1307</v>
      </c>
      <c r="D68" s="353">
        <v>0</v>
      </c>
      <c r="E68" s="353">
        <v>19</v>
      </c>
      <c r="F68" s="353">
        <v>108</v>
      </c>
      <c r="G68" s="353">
        <v>367</v>
      </c>
      <c r="H68" s="353">
        <v>474</v>
      </c>
      <c r="I68" s="353">
        <v>294</v>
      </c>
      <c r="J68" s="353">
        <v>45</v>
      </c>
      <c r="K68" s="353">
        <v>0</v>
      </c>
      <c r="L68" s="353">
        <v>0</v>
      </c>
      <c r="M68" s="353">
        <v>0</v>
      </c>
    </row>
    <row r="69" spans="1:13">
      <c r="A69" t="s">
        <v>950</v>
      </c>
      <c r="B69" t="s">
        <v>411</v>
      </c>
      <c r="C69" s="353">
        <v>2269</v>
      </c>
      <c r="D69" s="353">
        <v>0</v>
      </c>
      <c r="E69" s="353">
        <v>15</v>
      </c>
      <c r="F69" s="353">
        <v>108</v>
      </c>
      <c r="G69" s="353">
        <v>544</v>
      </c>
      <c r="H69" s="353">
        <v>856</v>
      </c>
      <c r="I69" s="353">
        <v>606</v>
      </c>
      <c r="J69" s="353">
        <v>137</v>
      </c>
      <c r="K69" s="353">
        <v>3</v>
      </c>
      <c r="L69" s="353">
        <v>0</v>
      </c>
      <c r="M69" s="353">
        <v>0</v>
      </c>
    </row>
    <row r="70" spans="1:13">
      <c r="A70" t="s">
        <v>951</v>
      </c>
      <c r="B70" t="s">
        <v>411</v>
      </c>
      <c r="C70" s="353">
        <v>157</v>
      </c>
      <c r="D70" s="353">
        <v>1</v>
      </c>
      <c r="E70" s="353">
        <v>5</v>
      </c>
      <c r="F70" s="353">
        <v>17</v>
      </c>
      <c r="G70" s="353">
        <v>37</v>
      </c>
      <c r="H70" s="353">
        <v>54</v>
      </c>
      <c r="I70" s="353">
        <v>33</v>
      </c>
      <c r="J70" s="353">
        <v>10</v>
      </c>
      <c r="K70" s="353">
        <v>0</v>
      </c>
      <c r="L70" s="353">
        <v>0</v>
      </c>
      <c r="M70" s="353">
        <v>0</v>
      </c>
    </row>
    <row r="71" spans="1:13">
      <c r="A71" t="s">
        <v>952</v>
      </c>
      <c r="B71" t="s">
        <v>411</v>
      </c>
      <c r="C71" s="353">
        <v>390</v>
      </c>
      <c r="D71" s="353">
        <v>0</v>
      </c>
      <c r="E71" s="353">
        <v>2</v>
      </c>
      <c r="F71" s="353">
        <v>9</v>
      </c>
      <c r="G71" s="353">
        <v>70</v>
      </c>
      <c r="H71" s="353">
        <v>140</v>
      </c>
      <c r="I71" s="353">
        <v>133</v>
      </c>
      <c r="J71" s="353">
        <v>35</v>
      </c>
      <c r="K71" s="353">
        <v>1</v>
      </c>
      <c r="L71" s="353">
        <v>0</v>
      </c>
      <c r="M71" s="353">
        <v>0</v>
      </c>
    </row>
    <row r="72" spans="1:13">
      <c r="A72" t="s">
        <v>953</v>
      </c>
      <c r="B72" t="s">
        <v>411</v>
      </c>
      <c r="C72" s="353">
        <v>935</v>
      </c>
      <c r="D72" s="353">
        <v>0</v>
      </c>
      <c r="E72" s="353">
        <v>10</v>
      </c>
      <c r="F72" s="353">
        <v>75</v>
      </c>
      <c r="G72" s="353">
        <v>259</v>
      </c>
      <c r="H72" s="353">
        <v>340</v>
      </c>
      <c r="I72" s="353">
        <v>213</v>
      </c>
      <c r="J72" s="353">
        <v>36</v>
      </c>
      <c r="K72" s="353">
        <v>2</v>
      </c>
      <c r="L72" s="353">
        <v>0</v>
      </c>
      <c r="M72" s="353">
        <v>0</v>
      </c>
    </row>
    <row r="73" spans="1:13">
      <c r="A73" t="s">
        <v>954</v>
      </c>
      <c r="B73" t="s">
        <v>411</v>
      </c>
      <c r="C73" s="353">
        <v>129</v>
      </c>
      <c r="D73" s="353">
        <v>0</v>
      </c>
      <c r="E73" s="353">
        <v>2</v>
      </c>
      <c r="F73" s="353">
        <v>13</v>
      </c>
      <c r="G73" s="353">
        <v>41</v>
      </c>
      <c r="H73" s="353">
        <v>47</v>
      </c>
      <c r="I73" s="353">
        <v>23</v>
      </c>
      <c r="J73" s="353">
        <v>3</v>
      </c>
      <c r="K73" s="353">
        <v>0</v>
      </c>
      <c r="L73" s="353">
        <v>0</v>
      </c>
      <c r="M73" s="353">
        <v>0</v>
      </c>
    </row>
    <row r="74" spans="1:13">
      <c r="A74" t="s">
        <v>955</v>
      </c>
      <c r="B74" t="s">
        <v>411</v>
      </c>
      <c r="C74" s="353">
        <v>324</v>
      </c>
      <c r="D74" s="353">
        <v>0</v>
      </c>
      <c r="E74" s="353">
        <v>4</v>
      </c>
      <c r="F74" s="353">
        <v>28</v>
      </c>
      <c r="G74" s="353">
        <v>103</v>
      </c>
      <c r="H74" s="353">
        <v>100</v>
      </c>
      <c r="I74" s="353">
        <v>74</v>
      </c>
      <c r="J74" s="353">
        <v>15</v>
      </c>
      <c r="K74" s="353">
        <v>0</v>
      </c>
      <c r="L74" s="353">
        <v>0</v>
      </c>
      <c r="M74" s="353">
        <v>0</v>
      </c>
    </row>
    <row r="75" spans="1:13">
      <c r="A75" t="s">
        <v>956</v>
      </c>
      <c r="B75" t="s">
        <v>411</v>
      </c>
      <c r="C75" s="353">
        <v>1196</v>
      </c>
      <c r="D75" s="353">
        <v>0</v>
      </c>
      <c r="E75" s="353">
        <v>17</v>
      </c>
      <c r="F75" s="353">
        <v>130</v>
      </c>
      <c r="G75" s="353">
        <v>333</v>
      </c>
      <c r="H75" s="353">
        <v>427</v>
      </c>
      <c r="I75" s="353">
        <v>237</v>
      </c>
      <c r="J75" s="353">
        <v>52</v>
      </c>
      <c r="K75" s="353">
        <v>0</v>
      </c>
      <c r="L75" s="353">
        <v>0</v>
      </c>
      <c r="M75" s="353">
        <v>0</v>
      </c>
    </row>
    <row r="76" spans="1:13">
      <c r="A76" t="s">
        <v>957</v>
      </c>
      <c r="B76" t="s">
        <v>411</v>
      </c>
      <c r="C76" s="353">
        <v>178</v>
      </c>
      <c r="D76" s="353">
        <v>0</v>
      </c>
      <c r="E76" s="353">
        <v>3</v>
      </c>
      <c r="F76" s="353">
        <v>20</v>
      </c>
      <c r="G76" s="353">
        <v>59</v>
      </c>
      <c r="H76" s="353">
        <v>62</v>
      </c>
      <c r="I76" s="353">
        <v>29</v>
      </c>
      <c r="J76" s="353">
        <v>5</v>
      </c>
      <c r="K76" s="353">
        <v>0</v>
      </c>
      <c r="L76" s="353">
        <v>0</v>
      </c>
      <c r="M76" s="353">
        <v>0</v>
      </c>
    </row>
    <row r="77" spans="1:13">
      <c r="A77" t="s">
        <v>958</v>
      </c>
      <c r="B77" t="s">
        <v>411</v>
      </c>
      <c r="C77" s="353">
        <v>166</v>
      </c>
      <c r="D77" s="353">
        <v>0</v>
      </c>
      <c r="E77" s="353">
        <v>5</v>
      </c>
      <c r="F77" s="353">
        <v>15</v>
      </c>
      <c r="G77" s="353">
        <v>45</v>
      </c>
      <c r="H77" s="353">
        <v>48</v>
      </c>
      <c r="I77" s="353">
        <v>42</v>
      </c>
      <c r="J77" s="353">
        <v>10</v>
      </c>
      <c r="K77" s="353">
        <v>1</v>
      </c>
      <c r="L77" s="353">
        <v>0</v>
      </c>
      <c r="M77" s="353">
        <v>0</v>
      </c>
    </row>
    <row r="78" spans="1:13">
      <c r="A78" t="s">
        <v>959</v>
      </c>
      <c r="B78" t="s">
        <v>411</v>
      </c>
      <c r="C78" s="353">
        <v>912</v>
      </c>
      <c r="D78" s="353">
        <v>0</v>
      </c>
      <c r="E78" s="353">
        <v>8</v>
      </c>
      <c r="F78" s="353">
        <v>54</v>
      </c>
      <c r="G78" s="353">
        <v>201</v>
      </c>
      <c r="H78" s="353">
        <v>352</v>
      </c>
      <c r="I78" s="353">
        <v>245</v>
      </c>
      <c r="J78" s="353">
        <v>50</v>
      </c>
      <c r="K78" s="353">
        <v>2</v>
      </c>
      <c r="L78" s="353">
        <v>0</v>
      </c>
      <c r="M78" s="353">
        <v>0</v>
      </c>
    </row>
    <row r="79" spans="1:13">
      <c r="A79" t="s">
        <v>960</v>
      </c>
      <c r="B79" t="s">
        <v>411</v>
      </c>
      <c r="C79" s="353">
        <v>250</v>
      </c>
      <c r="D79" s="353">
        <v>0</v>
      </c>
      <c r="E79" s="353">
        <v>7</v>
      </c>
      <c r="F79" s="353">
        <v>32</v>
      </c>
      <c r="G79" s="353">
        <v>68</v>
      </c>
      <c r="H79" s="353">
        <v>83</v>
      </c>
      <c r="I79" s="353">
        <v>52</v>
      </c>
      <c r="J79" s="353">
        <v>8</v>
      </c>
      <c r="K79" s="353">
        <v>0</v>
      </c>
      <c r="L79" s="353">
        <v>0</v>
      </c>
      <c r="M79" s="353">
        <v>0</v>
      </c>
    </row>
    <row r="80" spans="1:13">
      <c r="A80" t="s">
        <v>961</v>
      </c>
      <c r="B80" t="s">
        <v>411</v>
      </c>
      <c r="C80" s="353">
        <v>359</v>
      </c>
      <c r="D80" s="353">
        <v>0</v>
      </c>
      <c r="E80" s="353">
        <v>9</v>
      </c>
      <c r="F80" s="353">
        <v>38</v>
      </c>
      <c r="G80" s="353">
        <v>96</v>
      </c>
      <c r="H80" s="353">
        <v>125</v>
      </c>
      <c r="I80" s="353">
        <v>70</v>
      </c>
      <c r="J80" s="353">
        <v>20</v>
      </c>
      <c r="K80" s="353">
        <v>1</v>
      </c>
      <c r="L80" s="353">
        <v>0</v>
      </c>
      <c r="M80" s="353">
        <v>0</v>
      </c>
    </row>
    <row r="81" spans="1:13">
      <c r="A81" t="s">
        <v>962</v>
      </c>
      <c r="B81" t="s">
        <v>411</v>
      </c>
      <c r="C81" s="353">
        <v>561</v>
      </c>
      <c r="D81" s="353">
        <v>0</v>
      </c>
      <c r="E81" s="353">
        <v>7</v>
      </c>
      <c r="F81" s="353">
        <v>36</v>
      </c>
      <c r="G81" s="353">
        <v>135</v>
      </c>
      <c r="H81" s="353">
        <v>220</v>
      </c>
      <c r="I81" s="353">
        <v>138</v>
      </c>
      <c r="J81" s="353">
        <v>25</v>
      </c>
      <c r="K81" s="353">
        <v>0</v>
      </c>
      <c r="L81" s="353">
        <v>0</v>
      </c>
      <c r="M81" s="353">
        <v>0</v>
      </c>
    </row>
    <row r="82" spans="1:13">
      <c r="A82" t="s">
        <v>963</v>
      </c>
      <c r="B82" t="s">
        <v>411</v>
      </c>
      <c r="C82" s="353">
        <v>201</v>
      </c>
      <c r="D82" s="353">
        <v>0</v>
      </c>
      <c r="E82" s="353">
        <v>2</v>
      </c>
      <c r="F82" s="353">
        <v>24</v>
      </c>
      <c r="G82" s="353">
        <v>63</v>
      </c>
      <c r="H82" s="353">
        <v>79</v>
      </c>
      <c r="I82" s="353">
        <v>29</v>
      </c>
      <c r="J82" s="353">
        <v>4</v>
      </c>
      <c r="K82" s="353">
        <v>0</v>
      </c>
      <c r="L82" s="353">
        <v>0</v>
      </c>
      <c r="M82" s="353">
        <v>0</v>
      </c>
    </row>
    <row r="83" spans="1:13">
      <c r="A83" t="s">
        <v>964</v>
      </c>
      <c r="B83" t="s">
        <v>411</v>
      </c>
      <c r="C83" s="353">
        <v>420</v>
      </c>
      <c r="D83" s="353">
        <v>0</v>
      </c>
      <c r="E83" s="353">
        <v>5</v>
      </c>
      <c r="F83" s="353">
        <v>40</v>
      </c>
      <c r="G83" s="353">
        <v>103</v>
      </c>
      <c r="H83" s="353">
        <v>153</v>
      </c>
      <c r="I83" s="353">
        <v>94</v>
      </c>
      <c r="J83" s="353">
        <v>24</v>
      </c>
      <c r="K83" s="353">
        <v>1</v>
      </c>
      <c r="L83" s="353">
        <v>0</v>
      </c>
      <c r="M83" s="353">
        <v>0</v>
      </c>
    </row>
    <row r="84" spans="1:13">
      <c r="A84" t="s">
        <v>965</v>
      </c>
      <c r="B84" t="s">
        <v>411</v>
      </c>
      <c r="C84" s="353">
        <v>138</v>
      </c>
      <c r="D84" s="353">
        <v>0</v>
      </c>
      <c r="E84" s="353">
        <v>1</v>
      </c>
      <c r="F84" s="353">
        <v>12</v>
      </c>
      <c r="G84" s="353">
        <v>35</v>
      </c>
      <c r="H84" s="353">
        <v>52</v>
      </c>
      <c r="I84" s="353">
        <v>30</v>
      </c>
      <c r="J84" s="353">
        <v>8</v>
      </c>
      <c r="K84" s="353">
        <v>0</v>
      </c>
      <c r="L84" s="353">
        <v>0</v>
      </c>
      <c r="M84" s="353">
        <v>0</v>
      </c>
    </row>
    <row r="85" spans="1:13">
      <c r="A85" t="s">
        <v>966</v>
      </c>
      <c r="B85" t="s">
        <v>411</v>
      </c>
      <c r="C85" s="353">
        <v>159</v>
      </c>
      <c r="D85" s="353">
        <v>0</v>
      </c>
      <c r="E85" s="353">
        <v>0</v>
      </c>
      <c r="F85" s="353">
        <v>20</v>
      </c>
      <c r="G85" s="353">
        <v>48</v>
      </c>
      <c r="H85" s="353">
        <v>57</v>
      </c>
      <c r="I85" s="353">
        <v>27</v>
      </c>
      <c r="J85" s="353">
        <v>7</v>
      </c>
      <c r="K85" s="353">
        <v>0</v>
      </c>
      <c r="L85" s="353">
        <v>0</v>
      </c>
      <c r="M85" s="353">
        <v>0</v>
      </c>
    </row>
    <row r="86" spans="1:13">
      <c r="A86" t="s">
        <v>967</v>
      </c>
      <c r="B86" t="s">
        <v>411</v>
      </c>
      <c r="C86" s="353">
        <v>64</v>
      </c>
      <c r="D86" s="353">
        <v>0</v>
      </c>
      <c r="E86" s="353">
        <v>1</v>
      </c>
      <c r="F86" s="353">
        <v>6</v>
      </c>
      <c r="G86" s="353">
        <v>16</v>
      </c>
      <c r="H86" s="353">
        <v>23</v>
      </c>
      <c r="I86" s="353">
        <v>15</v>
      </c>
      <c r="J86" s="353">
        <v>3</v>
      </c>
      <c r="K86" s="353">
        <v>0</v>
      </c>
      <c r="L86" s="353">
        <v>0</v>
      </c>
      <c r="M86" s="353">
        <v>0</v>
      </c>
    </row>
    <row r="87" spans="1:13">
      <c r="A87" t="s">
        <v>968</v>
      </c>
      <c r="B87" t="s">
        <v>411</v>
      </c>
      <c r="C87" s="353">
        <v>251</v>
      </c>
      <c r="D87" s="353">
        <v>0</v>
      </c>
      <c r="E87" s="353">
        <v>2</v>
      </c>
      <c r="F87" s="353">
        <v>21</v>
      </c>
      <c r="G87" s="353">
        <v>76</v>
      </c>
      <c r="H87" s="353">
        <v>84</v>
      </c>
      <c r="I87" s="353">
        <v>59</v>
      </c>
      <c r="J87" s="353">
        <v>9</v>
      </c>
      <c r="K87" s="353">
        <v>0</v>
      </c>
      <c r="L87" s="353">
        <v>0</v>
      </c>
      <c r="M87" s="353">
        <v>0</v>
      </c>
    </row>
    <row r="88" spans="1:13">
      <c r="A88" t="s">
        <v>969</v>
      </c>
      <c r="B88" t="s">
        <v>411</v>
      </c>
      <c r="C88" s="353">
        <v>180</v>
      </c>
      <c r="D88" s="353">
        <v>0</v>
      </c>
      <c r="E88" s="353">
        <v>6</v>
      </c>
      <c r="F88" s="353">
        <v>14</v>
      </c>
      <c r="G88" s="353">
        <v>62</v>
      </c>
      <c r="H88" s="353">
        <v>57</v>
      </c>
      <c r="I88" s="353">
        <v>34</v>
      </c>
      <c r="J88" s="353">
        <v>7</v>
      </c>
      <c r="K88" s="353">
        <v>0</v>
      </c>
      <c r="L88" s="353">
        <v>0</v>
      </c>
      <c r="M88" s="353">
        <v>0</v>
      </c>
    </row>
    <row r="89" spans="1:13">
      <c r="A89" t="s">
        <v>970</v>
      </c>
      <c r="B89" t="s">
        <v>411</v>
      </c>
      <c r="C89" s="353">
        <v>119</v>
      </c>
      <c r="D89" s="353">
        <v>0</v>
      </c>
      <c r="E89" s="353">
        <v>0</v>
      </c>
      <c r="F89" s="353">
        <v>12</v>
      </c>
      <c r="G89" s="353">
        <v>39</v>
      </c>
      <c r="H89" s="353">
        <v>46</v>
      </c>
      <c r="I89" s="353">
        <v>20</v>
      </c>
      <c r="J89" s="353">
        <v>2</v>
      </c>
      <c r="K89" s="353">
        <v>0</v>
      </c>
      <c r="L89" s="353">
        <v>0</v>
      </c>
      <c r="M89" s="353">
        <v>0</v>
      </c>
    </row>
    <row r="90" spans="1:13">
      <c r="A90" t="s">
        <v>971</v>
      </c>
      <c r="B90" t="s">
        <v>411</v>
      </c>
      <c r="C90" s="353">
        <v>139</v>
      </c>
      <c r="D90" s="353">
        <v>0</v>
      </c>
      <c r="E90" s="353">
        <v>1</v>
      </c>
      <c r="F90" s="353">
        <v>13</v>
      </c>
      <c r="G90" s="353">
        <v>47</v>
      </c>
      <c r="H90" s="353">
        <v>46</v>
      </c>
      <c r="I90" s="353">
        <v>27</v>
      </c>
      <c r="J90" s="353">
        <v>5</v>
      </c>
      <c r="K90" s="353">
        <v>0</v>
      </c>
      <c r="L90" s="353">
        <v>0</v>
      </c>
      <c r="M90" s="353">
        <v>0</v>
      </c>
    </row>
    <row r="91" spans="1:13">
      <c r="A91" t="s">
        <v>972</v>
      </c>
      <c r="B91" t="s">
        <v>411</v>
      </c>
      <c r="C91" s="353">
        <v>122</v>
      </c>
      <c r="D91" s="353">
        <v>0</v>
      </c>
      <c r="E91" s="353">
        <v>0</v>
      </c>
      <c r="F91" s="353">
        <v>21</v>
      </c>
      <c r="G91" s="353">
        <v>35</v>
      </c>
      <c r="H91" s="353">
        <v>43</v>
      </c>
      <c r="I91" s="353">
        <v>19</v>
      </c>
      <c r="J91" s="353">
        <v>4</v>
      </c>
      <c r="K91" s="353">
        <v>0</v>
      </c>
      <c r="L91" s="353">
        <v>0</v>
      </c>
      <c r="M91" s="353">
        <v>0</v>
      </c>
    </row>
    <row r="92" spans="1:13">
      <c r="A92" t="s">
        <v>973</v>
      </c>
      <c r="B92" t="s">
        <v>411</v>
      </c>
      <c r="C92" s="353">
        <v>138</v>
      </c>
      <c r="D92" s="353">
        <v>0</v>
      </c>
      <c r="E92" s="353">
        <v>5</v>
      </c>
      <c r="F92" s="353">
        <v>19</v>
      </c>
      <c r="G92" s="353">
        <v>45</v>
      </c>
      <c r="H92" s="353">
        <v>40</v>
      </c>
      <c r="I92" s="353">
        <v>26</v>
      </c>
      <c r="J92" s="353">
        <v>3</v>
      </c>
      <c r="K92" s="353">
        <v>0</v>
      </c>
      <c r="L92" s="353">
        <v>0</v>
      </c>
      <c r="M92" s="353">
        <v>0</v>
      </c>
    </row>
    <row r="93" spans="1:13">
      <c r="A93" t="s">
        <v>974</v>
      </c>
      <c r="B93" t="s">
        <v>411</v>
      </c>
      <c r="C93" s="353">
        <v>307</v>
      </c>
      <c r="D93" s="353">
        <v>0</v>
      </c>
      <c r="E93" s="353">
        <v>5</v>
      </c>
      <c r="F93" s="353">
        <v>28</v>
      </c>
      <c r="G93" s="353">
        <v>82</v>
      </c>
      <c r="H93" s="353">
        <v>111</v>
      </c>
      <c r="I93" s="353">
        <v>69</v>
      </c>
      <c r="J93" s="353">
        <v>12</v>
      </c>
      <c r="K93" s="353">
        <v>0</v>
      </c>
      <c r="L93" s="353">
        <v>0</v>
      </c>
      <c r="M93" s="353">
        <v>0</v>
      </c>
    </row>
    <row r="94" spans="1:13">
      <c r="A94" t="s">
        <v>975</v>
      </c>
      <c r="B94" t="s">
        <v>411</v>
      </c>
      <c r="C94" s="353">
        <v>88</v>
      </c>
      <c r="D94" s="353">
        <v>0</v>
      </c>
      <c r="E94" s="353">
        <v>2</v>
      </c>
      <c r="F94" s="353">
        <v>8</v>
      </c>
      <c r="G94" s="353">
        <v>14</v>
      </c>
      <c r="H94" s="353">
        <v>31</v>
      </c>
      <c r="I94" s="353">
        <v>28</v>
      </c>
      <c r="J94" s="353">
        <v>5</v>
      </c>
      <c r="K94" s="353">
        <v>0</v>
      </c>
      <c r="L94" s="353">
        <v>0</v>
      </c>
      <c r="M94" s="353">
        <v>0</v>
      </c>
    </row>
    <row r="95" spans="1:13">
      <c r="A95" t="s">
        <v>976</v>
      </c>
      <c r="B95" t="s">
        <v>411</v>
      </c>
      <c r="C95" s="353">
        <v>53</v>
      </c>
      <c r="D95" s="353">
        <v>0</v>
      </c>
      <c r="E95" s="353">
        <v>1</v>
      </c>
      <c r="F95" s="353">
        <v>6</v>
      </c>
      <c r="G95" s="353">
        <v>15</v>
      </c>
      <c r="H95" s="353">
        <v>17</v>
      </c>
      <c r="I95" s="353">
        <v>12</v>
      </c>
      <c r="J95" s="353">
        <v>2</v>
      </c>
      <c r="K95" s="353">
        <v>0</v>
      </c>
      <c r="L95" s="353">
        <v>0</v>
      </c>
      <c r="M95" s="353">
        <v>0</v>
      </c>
    </row>
    <row r="96" spans="1:13">
      <c r="A96" t="s">
        <v>978</v>
      </c>
      <c r="B96" t="s">
        <v>411</v>
      </c>
      <c r="C96" s="353">
        <v>123</v>
      </c>
      <c r="D96" s="353">
        <v>0</v>
      </c>
      <c r="E96" s="353">
        <v>2</v>
      </c>
      <c r="F96" s="353">
        <v>11</v>
      </c>
      <c r="G96" s="353">
        <v>28</v>
      </c>
      <c r="H96" s="353">
        <v>58</v>
      </c>
      <c r="I96" s="353">
        <v>18</v>
      </c>
      <c r="J96" s="353">
        <v>6</v>
      </c>
      <c r="K96" s="353">
        <v>0</v>
      </c>
      <c r="L96" s="353">
        <v>0</v>
      </c>
      <c r="M96" s="353">
        <v>0</v>
      </c>
    </row>
    <row r="97" spans="1:13">
      <c r="A97" t="s">
        <v>979</v>
      </c>
      <c r="B97" t="s">
        <v>411</v>
      </c>
      <c r="C97" s="353">
        <v>142</v>
      </c>
      <c r="D97" s="353">
        <v>0</v>
      </c>
      <c r="E97" s="353">
        <v>3</v>
      </c>
      <c r="F97" s="353">
        <v>26</v>
      </c>
      <c r="G97" s="353">
        <v>31</v>
      </c>
      <c r="H97" s="353">
        <v>51</v>
      </c>
      <c r="I97" s="353">
        <v>24</v>
      </c>
      <c r="J97" s="353">
        <v>7</v>
      </c>
      <c r="K97" s="353">
        <v>0</v>
      </c>
      <c r="L97" s="353">
        <v>0</v>
      </c>
      <c r="M97" s="353">
        <v>0</v>
      </c>
    </row>
    <row r="98" spans="1:13">
      <c r="A98" t="s">
        <v>980</v>
      </c>
      <c r="B98" t="s">
        <v>411</v>
      </c>
      <c r="C98" s="353">
        <v>36</v>
      </c>
      <c r="D98" s="353">
        <v>0</v>
      </c>
      <c r="E98" s="353">
        <v>0</v>
      </c>
      <c r="F98" s="353">
        <v>9</v>
      </c>
      <c r="G98" s="353">
        <v>9</v>
      </c>
      <c r="H98" s="353">
        <v>11</v>
      </c>
      <c r="I98" s="353">
        <v>7</v>
      </c>
      <c r="J98" s="353">
        <v>0</v>
      </c>
      <c r="K98" s="353">
        <v>0</v>
      </c>
      <c r="L98" s="353">
        <v>0</v>
      </c>
      <c r="M98" s="353">
        <v>0</v>
      </c>
    </row>
    <row r="99" spans="1:13">
      <c r="A99" t="s">
        <v>981</v>
      </c>
      <c r="B99" t="s">
        <v>411</v>
      </c>
      <c r="C99" s="353">
        <v>76</v>
      </c>
      <c r="D99" s="353">
        <v>0</v>
      </c>
      <c r="E99" s="353">
        <v>1</v>
      </c>
      <c r="F99" s="353">
        <v>10</v>
      </c>
      <c r="G99" s="353">
        <v>16</v>
      </c>
      <c r="H99" s="353">
        <v>26</v>
      </c>
      <c r="I99" s="353">
        <v>22</v>
      </c>
      <c r="J99" s="353">
        <v>1</v>
      </c>
      <c r="K99" s="353">
        <v>0</v>
      </c>
      <c r="L99" s="353">
        <v>0</v>
      </c>
      <c r="M99" s="353">
        <v>0</v>
      </c>
    </row>
    <row r="100" spans="1:13">
      <c r="A100" t="s">
        <v>982</v>
      </c>
      <c r="B100" t="s">
        <v>411</v>
      </c>
      <c r="C100" s="353">
        <v>27</v>
      </c>
      <c r="D100" s="353">
        <v>0</v>
      </c>
      <c r="E100" s="353">
        <v>0</v>
      </c>
      <c r="F100" s="353">
        <v>1</v>
      </c>
      <c r="G100" s="353">
        <v>9</v>
      </c>
      <c r="H100" s="353">
        <v>7</v>
      </c>
      <c r="I100" s="353">
        <v>10</v>
      </c>
      <c r="J100" s="353">
        <v>0</v>
      </c>
      <c r="K100" s="353">
        <v>0</v>
      </c>
      <c r="L100" s="353">
        <v>0</v>
      </c>
      <c r="M100" s="353">
        <v>0</v>
      </c>
    </row>
    <row r="101" spans="1:13">
      <c r="A101" t="s">
        <v>983</v>
      </c>
      <c r="B101" t="s">
        <v>411</v>
      </c>
      <c r="C101" s="353">
        <v>167</v>
      </c>
      <c r="D101" s="353">
        <v>0</v>
      </c>
      <c r="E101" s="353">
        <v>2</v>
      </c>
      <c r="F101" s="353">
        <v>22</v>
      </c>
      <c r="G101" s="353">
        <v>42</v>
      </c>
      <c r="H101" s="353">
        <v>57</v>
      </c>
      <c r="I101" s="353">
        <v>37</v>
      </c>
      <c r="J101" s="353">
        <v>7</v>
      </c>
      <c r="K101" s="353">
        <v>0</v>
      </c>
      <c r="L101" s="353">
        <v>0</v>
      </c>
      <c r="M101" s="353">
        <v>0</v>
      </c>
    </row>
    <row r="102" spans="1:13">
      <c r="A102" t="s">
        <v>984</v>
      </c>
      <c r="B102" t="s">
        <v>411</v>
      </c>
      <c r="C102" s="353">
        <v>43</v>
      </c>
      <c r="D102" s="353">
        <v>0</v>
      </c>
      <c r="E102" s="353">
        <v>2</v>
      </c>
      <c r="F102" s="353">
        <v>7</v>
      </c>
      <c r="G102" s="353">
        <v>7</v>
      </c>
      <c r="H102" s="353">
        <v>16</v>
      </c>
      <c r="I102" s="353">
        <v>9</v>
      </c>
      <c r="J102" s="353">
        <v>2</v>
      </c>
      <c r="K102" s="353">
        <v>0</v>
      </c>
      <c r="L102" s="353">
        <v>0</v>
      </c>
      <c r="M102" s="353">
        <v>0</v>
      </c>
    </row>
    <row r="103" spans="1:13">
      <c r="A103" t="s">
        <v>985</v>
      </c>
      <c r="B103" t="s">
        <v>411</v>
      </c>
      <c r="C103" s="353">
        <v>57</v>
      </c>
      <c r="D103" s="353">
        <v>0</v>
      </c>
      <c r="E103" s="353">
        <v>1</v>
      </c>
      <c r="F103" s="353">
        <v>5</v>
      </c>
      <c r="G103" s="353">
        <v>20</v>
      </c>
      <c r="H103" s="353">
        <v>21</v>
      </c>
      <c r="I103" s="353">
        <v>9</v>
      </c>
      <c r="J103" s="353">
        <v>1</v>
      </c>
      <c r="K103" s="353">
        <v>0</v>
      </c>
      <c r="L103" s="353">
        <v>0</v>
      </c>
      <c r="M103" s="353">
        <v>0</v>
      </c>
    </row>
    <row r="104" spans="1:13">
      <c r="A104" t="s">
        <v>986</v>
      </c>
      <c r="B104" t="s">
        <v>411</v>
      </c>
      <c r="C104" s="353">
        <v>64</v>
      </c>
      <c r="D104" s="353">
        <v>0</v>
      </c>
      <c r="E104" s="353">
        <v>0</v>
      </c>
      <c r="F104" s="353">
        <v>6</v>
      </c>
      <c r="G104" s="353">
        <v>19</v>
      </c>
      <c r="H104" s="353">
        <v>17</v>
      </c>
      <c r="I104" s="353">
        <v>18</v>
      </c>
      <c r="J104" s="353">
        <v>4</v>
      </c>
      <c r="K104" s="353">
        <v>0</v>
      </c>
      <c r="L104" s="353">
        <v>0</v>
      </c>
      <c r="M104" s="353">
        <v>0</v>
      </c>
    </row>
    <row r="105" spans="1:13">
      <c r="A105" t="s">
        <v>987</v>
      </c>
      <c r="B105" t="s">
        <v>411</v>
      </c>
      <c r="C105" s="353">
        <v>38</v>
      </c>
      <c r="D105" s="353">
        <v>0</v>
      </c>
      <c r="E105" s="353">
        <v>0</v>
      </c>
      <c r="F105" s="353">
        <v>8</v>
      </c>
      <c r="G105" s="353">
        <v>9</v>
      </c>
      <c r="H105" s="353">
        <v>12</v>
      </c>
      <c r="I105" s="353">
        <v>7</v>
      </c>
      <c r="J105" s="353">
        <v>2</v>
      </c>
      <c r="K105" s="353">
        <v>0</v>
      </c>
      <c r="L105" s="353">
        <v>0</v>
      </c>
      <c r="M105" s="353">
        <v>0</v>
      </c>
    </row>
    <row r="106" spans="1:13">
      <c r="A106" t="s">
        <v>937</v>
      </c>
      <c r="B106" t="s">
        <v>412</v>
      </c>
      <c r="C106" s="353">
        <v>21574</v>
      </c>
      <c r="D106" s="353">
        <v>1</v>
      </c>
      <c r="E106" s="353">
        <v>269</v>
      </c>
      <c r="F106" s="353">
        <v>1775</v>
      </c>
      <c r="G106" s="353">
        <v>5677</v>
      </c>
      <c r="H106" s="353">
        <v>7729</v>
      </c>
      <c r="I106" s="353">
        <v>5005</v>
      </c>
      <c r="J106" s="353">
        <v>1085</v>
      </c>
      <c r="K106" s="353">
        <v>32</v>
      </c>
      <c r="L106" s="353">
        <v>1</v>
      </c>
      <c r="M106" s="353">
        <v>0</v>
      </c>
    </row>
    <row r="107" spans="1:13">
      <c r="A107" t="s">
        <v>934</v>
      </c>
      <c r="B107" t="s">
        <v>412</v>
      </c>
      <c r="C107" s="353">
        <v>5873</v>
      </c>
      <c r="D107" s="353">
        <v>1</v>
      </c>
      <c r="E107" s="353">
        <v>63</v>
      </c>
      <c r="F107" s="353">
        <v>438</v>
      </c>
      <c r="G107" s="353">
        <v>1518</v>
      </c>
      <c r="H107" s="353">
        <v>2107</v>
      </c>
      <c r="I107" s="353">
        <v>1420</v>
      </c>
      <c r="J107" s="353">
        <v>314</v>
      </c>
      <c r="K107" s="353">
        <v>12</v>
      </c>
      <c r="L107" s="353">
        <v>0</v>
      </c>
      <c r="M107" s="353">
        <v>0</v>
      </c>
    </row>
    <row r="108" spans="1:13">
      <c r="A108" t="s">
        <v>938</v>
      </c>
      <c r="B108" t="s">
        <v>412</v>
      </c>
      <c r="C108" s="353">
        <v>847</v>
      </c>
      <c r="D108" s="353">
        <v>0</v>
      </c>
      <c r="E108" s="353">
        <v>2</v>
      </c>
      <c r="F108" s="353">
        <v>30</v>
      </c>
      <c r="G108" s="353">
        <v>191</v>
      </c>
      <c r="H108" s="353">
        <v>329</v>
      </c>
      <c r="I108" s="353">
        <v>233</v>
      </c>
      <c r="J108" s="353">
        <v>61</v>
      </c>
      <c r="K108" s="353">
        <v>1</v>
      </c>
      <c r="L108" s="353">
        <v>0</v>
      </c>
      <c r="M108" s="353">
        <v>0</v>
      </c>
    </row>
    <row r="109" spans="1:13">
      <c r="A109" t="s">
        <v>939</v>
      </c>
      <c r="B109" t="s">
        <v>412</v>
      </c>
      <c r="C109" s="353">
        <v>560</v>
      </c>
      <c r="D109" s="353">
        <v>0</v>
      </c>
      <c r="E109" s="353">
        <v>10</v>
      </c>
      <c r="F109" s="353">
        <v>26</v>
      </c>
      <c r="G109" s="353">
        <v>134</v>
      </c>
      <c r="H109" s="353">
        <v>199</v>
      </c>
      <c r="I109" s="353">
        <v>156</v>
      </c>
      <c r="J109" s="353">
        <v>34</v>
      </c>
      <c r="K109" s="353">
        <v>1</v>
      </c>
      <c r="L109" s="353">
        <v>0</v>
      </c>
      <c r="M109" s="353">
        <v>0</v>
      </c>
    </row>
    <row r="110" spans="1:13">
      <c r="A110" t="s">
        <v>940</v>
      </c>
      <c r="B110" t="s">
        <v>412</v>
      </c>
      <c r="C110" s="353">
        <v>411</v>
      </c>
      <c r="D110" s="353">
        <v>1</v>
      </c>
      <c r="E110" s="353">
        <v>4</v>
      </c>
      <c r="F110" s="353">
        <v>54</v>
      </c>
      <c r="G110" s="353">
        <v>97</v>
      </c>
      <c r="H110" s="353">
        <v>143</v>
      </c>
      <c r="I110" s="353">
        <v>86</v>
      </c>
      <c r="J110" s="353">
        <v>26</v>
      </c>
      <c r="K110" s="353">
        <v>0</v>
      </c>
      <c r="L110" s="353">
        <v>0</v>
      </c>
      <c r="M110" s="353">
        <v>0</v>
      </c>
    </row>
    <row r="111" spans="1:13">
      <c r="A111" t="s">
        <v>941</v>
      </c>
      <c r="B111" t="s">
        <v>412</v>
      </c>
      <c r="C111" s="353">
        <v>322</v>
      </c>
      <c r="D111" s="353">
        <v>0</v>
      </c>
      <c r="E111" s="353">
        <v>5</v>
      </c>
      <c r="F111" s="353">
        <v>36</v>
      </c>
      <c r="G111" s="353">
        <v>108</v>
      </c>
      <c r="H111" s="277">
        <v>97</v>
      </c>
      <c r="I111" s="353">
        <v>63</v>
      </c>
      <c r="J111" s="353">
        <v>13</v>
      </c>
      <c r="K111" s="353">
        <v>0</v>
      </c>
      <c r="L111" s="353">
        <v>0</v>
      </c>
      <c r="M111" s="353">
        <v>0</v>
      </c>
    </row>
    <row r="112" spans="1:13">
      <c r="A112" t="s">
        <v>942</v>
      </c>
      <c r="B112" t="s">
        <v>412</v>
      </c>
      <c r="C112" s="353">
        <v>615</v>
      </c>
      <c r="D112" s="353">
        <v>0</v>
      </c>
      <c r="E112" s="353">
        <v>9</v>
      </c>
      <c r="F112" s="353">
        <v>53</v>
      </c>
      <c r="G112" s="353">
        <v>166</v>
      </c>
      <c r="H112" s="353">
        <v>211</v>
      </c>
      <c r="I112" s="353">
        <v>155</v>
      </c>
      <c r="J112" s="353">
        <v>21</v>
      </c>
      <c r="K112" s="353">
        <v>0</v>
      </c>
      <c r="L112" s="353">
        <v>0</v>
      </c>
      <c r="M112" s="353">
        <v>0</v>
      </c>
    </row>
    <row r="113" spans="1:13">
      <c r="A113" t="s">
        <v>943</v>
      </c>
      <c r="B113" t="s">
        <v>412</v>
      </c>
      <c r="C113" s="353">
        <v>913</v>
      </c>
      <c r="D113" s="353">
        <v>0</v>
      </c>
      <c r="E113" s="353">
        <v>10</v>
      </c>
      <c r="F113" s="353">
        <v>56</v>
      </c>
      <c r="G113" s="353">
        <v>251</v>
      </c>
      <c r="H113" s="353">
        <v>349</v>
      </c>
      <c r="I113" s="353">
        <v>201</v>
      </c>
      <c r="J113" s="353">
        <v>43</v>
      </c>
      <c r="K113" s="353">
        <v>3</v>
      </c>
      <c r="L113" s="353">
        <v>0</v>
      </c>
      <c r="M113" s="353">
        <v>0</v>
      </c>
    </row>
    <row r="114" spans="1:13">
      <c r="A114" t="s">
        <v>944</v>
      </c>
      <c r="B114" t="s">
        <v>412</v>
      </c>
      <c r="C114" s="353">
        <v>737</v>
      </c>
      <c r="D114" s="353">
        <v>0</v>
      </c>
      <c r="E114" s="353">
        <v>7</v>
      </c>
      <c r="F114" s="353">
        <v>65</v>
      </c>
      <c r="G114" s="353">
        <v>206</v>
      </c>
      <c r="H114" s="353">
        <v>260</v>
      </c>
      <c r="I114" s="353">
        <v>160</v>
      </c>
      <c r="J114" s="353">
        <v>37</v>
      </c>
      <c r="K114" s="353">
        <v>2</v>
      </c>
      <c r="L114" s="353">
        <v>0</v>
      </c>
      <c r="M114" s="353">
        <v>0</v>
      </c>
    </row>
    <row r="115" spans="1:13">
      <c r="A115" t="s">
        <v>945</v>
      </c>
      <c r="B115" t="s">
        <v>412</v>
      </c>
      <c r="C115" s="353">
        <v>532</v>
      </c>
      <c r="D115" s="353">
        <v>0</v>
      </c>
      <c r="E115" s="353">
        <v>4</v>
      </c>
      <c r="F115" s="353">
        <v>42</v>
      </c>
      <c r="G115" s="353">
        <v>129</v>
      </c>
      <c r="H115" s="353">
        <v>191</v>
      </c>
      <c r="I115" s="353">
        <v>141</v>
      </c>
      <c r="J115" s="353">
        <v>23</v>
      </c>
      <c r="K115" s="353">
        <v>2</v>
      </c>
      <c r="L115" s="353">
        <v>0</v>
      </c>
      <c r="M115" s="353">
        <v>0</v>
      </c>
    </row>
    <row r="116" spans="1:13">
      <c r="A116" t="s">
        <v>946</v>
      </c>
      <c r="B116" t="s">
        <v>412</v>
      </c>
      <c r="C116" s="353">
        <v>936</v>
      </c>
      <c r="D116" s="353">
        <v>0</v>
      </c>
      <c r="E116" s="353">
        <v>12</v>
      </c>
      <c r="F116" s="353">
        <v>76</v>
      </c>
      <c r="G116" s="353">
        <v>236</v>
      </c>
      <c r="H116" s="353">
        <v>328</v>
      </c>
      <c r="I116" s="353">
        <v>225</v>
      </c>
      <c r="J116" s="353">
        <v>56</v>
      </c>
      <c r="K116" s="353">
        <v>3</v>
      </c>
      <c r="L116" s="353">
        <v>0</v>
      </c>
      <c r="M116" s="353">
        <v>0</v>
      </c>
    </row>
    <row r="117" spans="1:13">
      <c r="A117" t="s">
        <v>947</v>
      </c>
      <c r="B117" t="s">
        <v>412</v>
      </c>
      <c r="C117" s="353">
        <v>2249</v>
      </c>
      <c r="D117" s="353">
        <v>0</v>
      </c>
      <c r="E117" s="353">
        <v>37</v>
      </c>
      <c r="F117" s="353">
        <v>228</v>
      </c>
      <c r="G117" s="353">
        <v>694</v>
      </c>
      <c r="H117" s="353">
        <v>745</v>
      </c>
      <c r="I117" s="353">
        <v>450</v>
      </c>
      <c r="J117" s="353">
        <v>95</v>
      </c>
      <c r="K117" s="353">
        <v>0</v>
      </c>
      <c r="L117" s="353">
        <v>0</v>
      </c>
      <c r="M117" s="353">
        <v>0</v>
      </c>
    </row>
    <row r="118" spans="1:13">
      <c r="A118" t="s">
        <v>948</v>
      </c>
      <c r="B118" t="s">
        <v>412</v>
      </c>
      <c r="C118" s="353">
        <v>1891</v>
      </c>
      <c r="D118" s="353">
        <v>0</v>
      </c>
      <c r="E118" s="353">
        <v>32</v>
      </c>
      <c r="F118" s="353">
        <v>155</v>
      </c>
      <c r="G118" s="353">
        <v>492</v>
      </c>
      <c r="H118" s="353">
        <v>697</v>
      </c>
      <c r="I118" s="353">
        <v>423</v>
      </c>
      <c r="J118" s="353">
        <v>88</v>
      </c>
      <c r="K118" s="353">
        <v>3</v>
      </c>
      <c r="L118" s="353">
        <v>1</v>
      </c>
      <c r="M118" s="353">
        <v>0</v>
      </c>
    </row>
    <row r="119" spans="1:13">
      <c r="A119" t="s">
        <v>949</v>
      </c>
      <c r="B119" t="s">
        <v>412</v>
      </c>
      <c r="C119" s="353">
        <v>1265</v>
      </c>
      <c r="D119" s="353">
        <v>0</v>
      </c>
      <c r="E119" s="353">
        <v>19</v>
      </c>
      <c r="F119" s="353">
        <v>102</v>
      </c>
      <c r="G119" s="353">
        <v>312</v>
      </c>
      <c r="H119" s="353">
        <v>481</v>
      </c>
      <c r="I119" s="353">
        <v>295</v>
      </c>
      <c r="J119" s="353">
        <v>55</v>
      </c>
      <c r="K119" s="353">
        <v>1</v>
      </c>
      <c r="L119" s="353">
        <v>0</v>
      </c>
      <c r="M119" s="353">
        <v>0</v>
      </c>
    </row>
    <row r="120" spans="1:13">
      <c r="A120" t="s">
        <v>950</v>
      </c>
      <c r="B120" t="s">
        <v>412</v>
      </c>
      <c r="C120" s="353">
        <v>2174</v>
      </c>
      <c r="D120" s="353">
        <v>0</v>
      </c>
      <c r="E120" s="353">
        <v>16</v>
      </c>
      <c r="F120" s="353">
        <v>99</v>
      </c>
      <c r="G120" s="353">
        <v>487</v>
      </c>
      <c r="H120" s="353">
        <v>835</v>
      </c>
      <c r="I120" s="353">
        <v>598</v>
      </c>
      <c r="J120" s="353">
        <v>135</v>
      </c>
      <c r="K120" s="353">
        <v>4</v>
      </c>
      <c r="L120" s="353">
        <v>0</v>
      </c>
      <c r="M120" s="353">
        <v>0</v>
      </c>
    </row>
    <row r="121" spans="1:13">
      <c r="A121" t="s">
        <v>951</v>
      </c>
      <c r="B121" t="s">
        <v>412</v>
      </c>
      <c r="C121" s="353">
        <v>149</v>
      </c>
      <c r="D121" s="353">
        <v>0</v>
      </c>
      <c r="E121" s="353">
        <v>3</v>
      </c>
      <c r="F121" s="353">
        <v>21</v>
      </c>
      <c r="G121" s="353">
        <v>27</v>
      </c>
      <c r="H121" s="353">
        <v>57</v>
      </c>
      <c r="I121" s="353">
        <v>32</v>
      </c>
      <c r="J121" s="353">
        <v>9</v>
      </c>
      <c r="K121" s="353">
        <v>0</v>
      </c>
      <c r="L121" s="353">
        <v>0</v>
      </c>
      <c r="M121" s="353">
        <v>0</v>
      </c>
    </row>
    <row r="122" spans="1:13">
      <c r="A122" t="s">
        <v>952</v>
      </c>
      <c r="B122" t="s">
        <v>412</v>
      </c>
      <c r="C122" s="353">
        <v>354</v>
      </c>
      <c r="D122" s="353">
        <v>0</v>
      </c>
      <c r="E122" s="353">
        <v>2</v>
      </c>
      <c r="F122" s="353">
        <v>6</v>
      </c>
      <c r="G122" s="353">
        <v>59</v>
      </c>
      <c r="H122" s="353">
        <v>135</v>
      </c>
      <c r="I122" s="353">
        <v>128</v>
      </c>
      <c r="J122" s="353">
        <v>22</v>
      </c>
      <c r="K122" s="353">
        <v>2</v>
      </c>
      <c r="L122" s="353">
        <v>0</v>
      </c>
      <c r="M122" s="353">
        <v>0</v>
      </c>
    </row>
    <row r="123" spans="1:13">
      <c r="A123" t="s">
        <v>953</v>
      </c>
      <c r="B123" t="s">
        <v>412</v>
      </c>
      <c r="C123" s="353">
        <v>833</v>
      </c>
      <c r="D123" s="353">
        <v>0</v>
      </c>
      <c r="E123" s="353">
        <v>9</v>
      </c>
      <c r="F123" s="353">
        <v>81</v>
      </c>
      <c r="G123" s="353">
        <v>210</v>
      </c>
      <c r="H123" s="353">
        <v>298</v>
      </c>
      <c r="I123" s="353">
        <v>194</v>
      </c>
      <c r="J123" s="353">
        <v>41</v>
      </c>
      <c r="K123" s="353">
        <v>0</v>
      </c>
      <c r="L123" s="353">
        <v>0</v>
      </c>
      <c r="M123" s="353">
        <v>0</v>
      </c>
    </row>
    <row r="124" spans="1:13">
      <c r="A124" t="s">
        <v>954</v>
      </c>
      <c r="B124" t="s">
        <v>412</v>
      </c>
      <c r="C124" s="353">
        <v>95</v>
      </c>
      <c r="D124" s="353">
        <v>0</v>
      </c>
      <c r="E124" s="353">
        <v>0</v>
      </c>
      <c r="F124" s="353">
        <v>16</v>
      </c>
      <c r="G124" s="353">
        <v>24</v>
      </c>
      <c r="H124" s="353">
        <v>33</v>
      </c>
      <c r="I124" s="353">
        <v>17</v>
      </c>
      <c r="J124" s="353">
        <v>5</v>
      </c>
      <c r="K124" s="353">
        <v>0</v>
      </c>
      <c r="L124" s="353">
        <v>0</v>
      </c>
      <c r="M124" s="353">
        <v>0</v>
      </c>
    </row>
    <row r="125" spans="1:13">
      <c r="A125" t="s">
        <v>955</v>
      </c>
      <c r="B125" t="s">
        <v>412</v>
      </c>
      <c r="C125" s="353">
        <v>275</v>
      </c>
      <c r="D125" s="353">
        <v>0</v>
      </c>
      <c r="E125" s="353">
        <v>7</v>
      </c>
      <c r="F125" s="353">
        <v>22</v>
      </c>
      <c r="G125" s="353">
        <v>79</v>
      </c>
      <c r="H125" s="353">
        <v>113</v>
      </c>
      <c r="I125" s="353">
        <v>44</v>
      </c>
      <c r="J125" s="353">
        <v>9</v>
      </c>
      <c r="K125" s="353">
        <v>1</v>
      </c>
      <c r="L125" s="353">
        <v>0</v>
      </c>
      <c r="M125" s="353">
        <v>0</v>
      </c>
    </row>
    <row r="126" spans="1:13">
      <c r="A126" t="s">
        <v>956</v>
      </c>
      <c r="B126" t="s">
        <v>412</v>
      </c>
      <c r="C126" s="353">
        <v>1067</v>
      </c>
      <c r="D126" s="353">
        <v>0</v>
      </c>
      <c r="E126" s="353">
        <v>20</v>
      </c>
      <c r="F126" s="353">
        <v>111</v>
      </c>
      <c r="G126" s="353">
        <v>339</v>
      </c>
      <c r="H126" s="353">
        <v>345</v>
      </c>
      <c r="I126" s="353">
        <v>207</v>
      </c>
      <c r="J126" s="353">
        <v>42</v>
      </c>
      <c r="K126" s="353">
        <v>3</v>
      </c>
      <c r="L126" s="353">
        <v>0</v>
      </c>
      <c r="M126" s="353">
        <v>0</v>
      </c>
    </row>
    <row r="127" spans="1:13">
      <c r="A127" t="s">
        <v>957</v>
      </c>
      <c r="B127" t="s">
        <v>412</v>
      </c>
      <c r="C127" s="353">
        <v>176</v>
      </c>
      <c r="D127" s="353">
        <v>0</v>
      </c>
      <c r="E127" s="353">
        <v>2</v>
      </c>
      <c r="F127" s="353">
        <v>22</v>
      </c>
      <c r="G127" s="353">
        <v>51</v>
      </c>
      <c r="H127" s="353">
        <v>58</v>
      </c>
      <c r="I127" s="353">
        <v>34</v>
      </c>
      <c r="J127" s="353">
        <v>9</v>
      </c>
      <c r="K127" s="353">
        <v>0</v>
      </c>
      <c r="L127" s="353">
        <v>0</v>
      </c>
      <c r="M127" s="353">
        <v>0</v>
      </c>
    </row>
    <row r="128" spans="1:13">
      <c r="A128" t="s">
        <v>958</v>
      </c>
      <c r="B128" t="s">
        <v>412</v>
      </c>
      <c r="C128" s="353">
        <v>144</v>
      </c>
      <c r="D128" s="353">
        <v>0</v>
      </c>
      <c r="E128" s="353">
        <v>5</v>
      </c>
      <c r="F128" s="353">
        <v>19</v>
      </c>
      <c r="G128" s="353">
        <v>38</v>
      </c>
      <c r="H128" s="353">
        <v>42</v>
      </c>
      <c r="I128" s="353">
        <v>32</v>
      </c>
      <c r="J128" s="353">
        <v>8</v>
      </c>
      <c r="K128" s="353">
        <v>0</v>
      </c>
      <c r="L128" s="353">
        <v>0</v>
      </c>
      <c r="M128" s="353">
        <v>0</v>
      </c>
    </row>
    <row r="129" spans="1:13">
      <c r="A129" t="s">
        <v>959</v>
      </c>
      <c r="B129" t="s">
        <v>412</v>
      </c>
      <c r="C129" s="353">
        <v>892</v>
      </c>
      <c r="D129" s="353">
        <v>0</v>
      </c>
      <c r="E129" s="353">
        <v>8</v>
      </c>
      <c r="F129" s="353">
        <v>56</v>
      </c>
      <c r="G129" s="353">
        <v>187</v>
      </c>
      <c r="H129" s="353">
        <v>304</v>
      </c>
      <c r="I129" s="353">
        <v>288</v>
      </c>
      <c r="J129" s="353">
        <v>46</v>
      </c>
      <c r="K129" s="353">
        <v>3</v>
      </c>
      <c r="L129" s="353">
        <v>0</v>
      </c>
      <c r="M129" s="353">
        <v>0</v>
      </c>
    </row>
    <row r="130" spans="1:13">
      <c r="A130" t="s">
        <v>960</v>
      </c>
      <c r="B130" t="s">
        <v>412</v>
      </c>
      <c r="C130" s="353">
        <v>248</v>
      </c>
      <c r="D130" s="353">
        <v>0</v>
      </c>
      <c r="E130" s="353">
        <v>2</v>
      </c>
      <c r="F130" s="353">
        <v>20</v>
      </c>
      <c r="G130" s="353">
        <v>68</v>
      </c>
      <c r="H130" s="353">
        <v>91</v>
      </c>
      <c r="I130" s="353">
        <v>51</v>
      </c>
      <c r="J130" s="353">
        <v>16</v>
      </c>
      <c r="K130" s="353">
        <v>0</v>
      </c>
      <c r="L130" s="353">
        <v>0</v>
      </c>
      <c r="M130" s="353">
        <v>0</v>
      </c>
    </row>
    <row r="131" spans="1:13">
      <c r="A131" t="s">
        <v>961</v>
      </c>
      <c r="B131" t="s">
        <v>412</v>
      </c>
      <c r="C131" s="353">
        <v>325</v>
      </c>
      <c r="D131" s="353">
        <v>0</v>
      </c>
      <c r="E131" s="353">
        <v>7</v>
      </c>
      <c r="F131" s="353">
        <v>27</v>
      </c>
      <c r="G131" s="353">
        <v>104</v>
      </c>
      <c r="H131" s="353">
        <v>115</v>
      </c>
      <c r="I131" s="353">
        <v>57</v>
      </c>
      <c r="J131" s="353">
        <v>15</v>
      </c>
      <c r="K131" s="353">
        <v>0</v>
      </c>
      <c r="L131" s="353">
        <v>0</v>
      </c>
      <c r="M131" s="353">
        <v>0</v>
      </c>
    </row>
    <row r="132" spans="1:13">
      <c r="A132" t="s">
        <v>962</v>
      </c>
      <c r="B132" t="s">
        <v>412</v>
      </c>
      <c r="C132" s="353">
        <v>548</v>
      </c>
      <c r="D132" s="353">
        <v>0</v>
      </c>
      <c r="E132" s="353">
        <v>0</v>
      </c>
      <c r="F132" s="353">
        <v>39</v>
      </c>
      <c r="G132" s="353">
        <v>125</v>
      </c>
      <c r="H132" s="353">
        <v>207</v>
      </c>
      <c r="I132" s="353">
        <v>140</v>
      </c>
      <c r="J132" s="353">
        <v>36</v>
      </c>
      <c r="K132" s="353">
        <v>1</v>
      </c>
      <c r="L132" s="353">
        <v>0</v>
      </c>
      <c r="M132" s="353">
        <v>0</v>
      </c>
    </row>
    <row r="133" spans="1:13">
      <c r="A133" t="s">
        <v>963</v>
      </c>
      <c r="B133" t="s">
        <v>412</v>
      </c>
      <c r="C133" s="353">
        <v>171</v>
      </c>
      <c r="D133" s="353">
        <v>0</v>
      </c>
      <c r="E133" s="353">
        <v>4</v>
      </c>
      <c r="F133" s="353">
        <v>17</v>
      </c>
      <c r="G133" s="353">
        <v>47</v>
      </c>
      <c r="H133" s="353">
        <v>61</v>
      </c>
      <c r="I133" s="353">
        <v>32</v>
      </c>
      <c r="J133" s="353">
        <v>10</v>
      </c>
      <c r="K133" s="353">
        <v>0</v>
      </c>
      <c r="L133" s="353">
        <v>0</v>
      </c>
      <c r="M133" s="353">
        <v>0</v>
      </c>
    </row>
    <row r="134" spans="1:13">
      <c r="A134" t="s">
        <v>964</v>
      </c>
      <c r="B134" t="s">
        <v>412</v>
      </c>
      <c r="C134" s="353">
        <v>387</v>
      </c>
      <c r="D134" s="353">
        <v>0</v>
      </c>
      <c r="E134" s="353">
        <v>4</v>
      </c>
      <c r="F134" s="353">
        <v>21</v>
      </c>
      <c r="G134" s="353">
        <v>93</v>
      </c>
      <c r="H134" s="353">
        <v>154</v>
      </c>
      <c r="I134" s="353">
        <v>86</v>
      </c>
      <c r="J134" s="353">
        <v>28</v>
      </c>
      <c r="K134" s="353">
        <v>1</v>
      </c>
      <c r="L134" s="353">
        <v>0</v>
      </c>
      <c r="M134" s="353">
        <v>0</v>
      </c>
    </row>
    <row r="135" spans="1:13">
      <c r="A135" t="s">
        <v>965</v>
      </c>
      <c r="B135" t="s">
        <v>412</v>
      </c>
      <c r="C135" s="353">
        <v>138</v>
      </c>
      <c r="D135" s="353">
        <v>0</v>
      </c>
      <c r="E135" s="353">
        <v>3</v>
      </c>
      <c r="F135" s="353">
        <v>15</v>
      </c>
      <c r="G135" s="353">
        <v>37</v>
      </c>
      <c r="H135" s="353">
        <v>52</v>
      </c>
      <c r="I135" s="353">
        <v>21</v>
      </c>
      <c r="J135" s="353">
        <v>10</v>
      </c>
      <c r="K135" s="353">
        <v>0</v>
      </c>
      <c r="L135" s="353">
        <v>0</v>
      </c>
      <c r="M135" s="353">
        <v>0</v>
      </c>
    </row>
    <row r="136" spans="1:13">
      <c r="A136" t="s">
        <v>966</v>
      </c>
      <c r="B136" t="s">
        <v>412</v>
      </c>
      <c r="C136" s="353">
        <v>158</v>
      </c>
      <c r="D136" s="353">
        <v>0</v>
      </c>
      <c r="E136" s="353">
        <v>3</v>
      </c>
      <c r="F136" s="353">
        <v>16</v>
      </c>
      <c r="G136" s="353">
        <v>42</v>
      </c>
      <c r="H136" s="353">
        <v>64</v>
      </c>
      <c r="I136" s="353">
        <v>30</v>
      </c>
      <c r="J136" s="353">
        <v>3</v>
      </c>
      <c r="K136" s="353">
        <v>0</v>
      </c>
      <c r="L136" s="353">
        <v>0</v>
      </c>
      <c r="M136" s="353">
        <v>0</v>
      </c>
    </row>
    <row r="137" spans="1:13">
      <c r="A137" t="s">
        <v>967</v>
      </c>
      <c r="B137" t="s">
        <v>412</v>
      </c>
      <c r="C137" s="353">
        <v>76</v>
      </c>
      <c r="D137" s="353">
        <v>0</v>
      </c>
      <c r="E137" s="353">
        <v>1</v>
      </c>
      <c r="F137" s="353">
        <v>9</v>
      </c>
      <c r="G137" s="353">
        <v>20</v>
      </c>
      <c r="H137" s="353">
        <v>34</v>
      </c>
      <c r="I137" s="353">
        <v>10</v>
      </c>
      <c r="J137" s="353">
        <v>2</v>
      </c>
      <c r="K137" s="353">
        <v>0</v>
      </c>
      <c r="L137" s="353">
        <v>0</v>
      </c>
      <c r="M137" s="353">
        <v>0</v>
      </c>
    </row>
    <row r="138" spans="1:13">
      <c r="A138" t="s">
        <v>968</v>
      </c>
      <c r="B138" t="s">
        <v>412</v>
      </c>
      <c r="C138" s="353">
        <v>243</v>
      </c>
      <c r="D138" s="353">
        <v>0</v>
      </c>
      <c r="E138" s="353">
        <v>4</v>
      </c>
      <c r="F138" s="353">
        <v>30</v>
      </c>
      <c r="G138" s="353">
        <v>75</v>
      </c>
      <c r="H138" s="353">
        <v>79</v>
      </c>
      <c r="I138" s="353">
        <v>49</v>
      </c>
      <c r="J138" s="353">
        <v>6</v>
      </c>
      <c r="K138" s="353">
        <v>0</v>
      </c>
      <c r="L138" s="353">
        <v>0</v>
      </c>
      <c r="M138" s="353">
        <v>0</v>
      </c>
    </row>
    <row r="139" spans="1:13">
      <c r="A139" t="s">
        <v>969</v>
      </c>
      <c r="B139" t="s">
        <v>412</v>
      </c>
      <c r="C139" s="353">
        <v>169</v>
      </c>
      <c r="D139" s="353">
        <v>0</v>
      </c>
      <c r="E139" s="353">
        <v>1</v>
      </c>
      <c r="F139" s="353">
        <v>31</v>
      </c>
      <c r="G139" s="353">
        <v>60</v>
      </c>
      <c r="H139" s="353">
        <v>40</v>
      </c>
      <c r="I139" s="353">
        <v>31</v>
      </c>
      <c r="J139" s="353">
        <v>6</v>
      </c>
      <c r="K139" s="353">
        <v>0</v>
      </c>
      <c r="L139" s="353">
        <v>0</v>
      </c>
      <c r="M139" s="353">
        <v>0</v>
      </c>
    </row>
    <row r="140" spans="1:13">
      <c r="A140" t="s">
        <v>970</v>
      </c>
      <c r="B140" t="s">
        <v>412</v>
      </c>
      <c r="C140" s="353">
        <v>118</v>
      </c>
      <c r="D140" s="353">
        <v>0</v>
      </c>
      <c r="E140" s="353">
        <v>2</v>
      </c>
      <c r="F140" s="353">
        <v>12</v>
      </c>
      <c r="G140" s="353">
        <v>39</v>
      </c>
      <c r="H140" s="353">
        <v>41</v>
      </c>
      <c r="I140" s="353">
        <v>20</v>
      </c>
      <c r="J140" s="353">
        <v>4</v>
      </c>
      <c r="K140" s="353">
        <v>0</v>
      </c>
      <c r="L140" s="353">
        <v>0</v>
      </c>
      <c r="M140" s="353">
        <v>0</v>
      </c>
    </row>
    <row r="141" spans="1:13">
      <c r="A141" t="s">
        <v>971</v>
      </c>
      <c r="B141" t="s">
        <v>412</v>
      </c>
      <c r="C141" s="353">
        <v>143</v>
      </c>
      <c r="D141" s="353">
        <v>0</v>
      </c>
      <c r="E141" s="353">
        <v>0</v>
      </c>
      <c r="F141" s="353">
        <v>27</v>
      </c>
      <c r="G141" s="353">
        <v>35</v>
      </c>
      <c r="H141" s="353">
        <v>45</v>
      </c>
      <c r="I141" s="353">
        <v>29</v>
      </c>
      <c r="J141" s="353">
        <v>7</v>
      </c>
      <c r="K141" s="353">
        <v>0</v>
      </c>
      <c r="L141" s="353">
        <v>0</v>
      </c>
      <c r="M141" s="353">
        <v>0</v>
      </c>
    </row>
    <row r="142" spans="1:13">
      <c r="A142" t="s">
        <v>972</v>
      </c>
      <c r="B142" t="s">
        <v>412</v>
      </c>
      <c r="C142" s="353">
        <v>118</v>
      </c>
      <c r="D142" s="353">
        <v>0</v>
      </c>
      <c r="E142" s="353">
        <v>0</v>
      </c>
      <c r="F142" s="353">
        <v>14</v>
      </c>
      <c r="G142" s="353">
        <v>42</v>
      </c>
      <c r="H142" s="353">
        <v>38</v>
      </c>
      <c r="I142" s="353">
        <v>22</v>
      </c>
      <c r="J142" s="353">
        <v>2</v>
      </c>
      <c r="K142" s="353">
        <v>0</v>
      </c>
      <c r="L142" s="353">
        <v>0</v>
      </c>
      <c r="M142" s="353">
        <v>0</v>
      </c>
    </row>
    <row r="143" spans="1:13">
      <c r="A143" t="s">
        <v>973</v>
      </c>
      <c r="B143" t="s">
        <v>412</v>
      </c>
      <c r="C143" s="353">
        <v>160</v>
      </c>
      <c r="D143" s="353">
        <v>0</v>
      </c>
      <c r="E143" s="353">
        <v>2</v>
      </c>
      <c r="F143" s="353">
        <v>10</v>
      </c>
      <c r="G143" s="353">
        <v>50</v>
      </c>
      <c r="H143" s="353">
        <v>65</v>
      </c>
      <c r="I143" s="353">
        <v>25</v>
      </c>
      <c r="J143" s="353">
        <v>8</v>
      </c>
      <c r="K143" s="353">
        <v>0</v>
      </c>
      <c r="L143" s="353">
        <v>0</v>
      </c>
      <c r="M143" s="353">
        <v>0</v>
      </c>
    </row>
    <row r="144" spans="1:13">
      <c r="A144" t="s">
        <v>974</v>
      </c>
      <c r="B144" t="s">
        <v>412</v>
      </c>
      <c r="C144" s="353">
        <v>272</v>
      </c>
      <c r="D144" s="353">
        <v>0</v>
      </c>
      <c r="E144" s="353">
        <v>2</v>
      </c>
      <c r="F144" s="353">
        <v>37</v>
      </c>
      <c r="G144" s="353">
        <v>72</v>
      </c>
      <c r="H144" s="353">
        <v>86</v>
      </c>
      <c r="I144" s="353">
        <v>62</v>
      </c>
      <c r="J144" s="353">
        <v>13</v>
      </c>
      <c r="K144" s="353">
        <v>0</v>
      </c>
      <c r="L144" s="353">
        <v>0</v>
      </c>
      <c r="M144" s="353">
        <v>0</v>
      </c>
    </row>
    <row r="145" spans="1:13">
      <c r="A145" t="s">
        <v>975</v>
      </c>
      <c r="B145" t="s">
        <v>412</v>
      </c>
      <c r="C145" s="353">
        <v>94</v>
      </c>
      <c r="D145" s="353">
        <v>0</v>
      </c>
      <c r="E145" s="353">
        <v>1</v>
      </c>
      <c r="F145" s="353">
        <v>3</v>
      </c>
      <c r="G145" s="353">
        <v>19</v>
      </c>
      <c r="H145" s="353">
        <v>33</v>
      </c>
      <c r="I145" s="353">
        <v>26</v>
      </c>
      <c r="J145" s="353">
        <v>11</v>
      </c>
      <c r="K145" s="353">
        <v>1</v>
      </c>
      <c r="L145" s="353">
        <v>0</v>
      </c>
      <c r="M145" s="353">
        <v>0</v>
      </c>
    </row>
    <row r="146" spans="1:13">
      <c r="A146" t="s">
        <v>977</v>
      </c>
      <c r="B146" t="s">
        <v>412</v>
      </c>
      <c r="C146" s="353">
        <v>63</v>
      </c>
      <c r="D146" s="353">
        <v>0</v>
      </c>
      <c r="E146" s="353">
        <v>2</v>
      </c>
      <c r="F146" s="353">
        <v>9</v>
      </c>
      <c r="G146" s="353">
        <v>12</v>
      </c>
      <c r="H146" s="353">
        <v>28</v>
      </c>
      <c r="I146" s="353">
        <v>10</v>
      </c>
      <c r="J146" s="353">
        <v>2</v>
      </c>
      <c r="K146" s="353">
        <v>0</v>
      </c>
      <c r="L146" s="353">
        <v>0</v>
      </c>
      <c r="M146" s="353">
        <v>0</v>
      </c>
    </row>
    <row r="147" spans="1:13">
      <c r="A147" t="s">
        <v>978</v>
      </c>
      <c r="B147" t="s">
        <v>412</v>
      </c>
      <c r="C147" s="353">
        <v>97</v>
      </c>
      <c r="D147" s="353">
        <v>0</v>
      </c>
      <c r="E147" s="353">
        <v>0</v>
      </c>
      <c r="F147" s="353">
        <v>6</v>
      </c>
      <c r="G147" s="353">
        <v>39</v>
      </c>
      <c r="H147" s="353">
        <v>38</v>
      </c>
      <c r="I147" s="353">
        <v>13</v>
      </c>
      <c r="J147" s="353">
        <v>1</v>
      </c>
      <c r="K147" s="353">
        <v>0</v>
      </c>
      <c r="L147" s="353">
        <v>0</v>
      </c>
      <c r="M147" s="353">
        <v>0</v>
      </c>
    </row>
    <row r="148" spans="1:13">
      <c r="A148" t="s">
        <v>979</v>
      </c>
      <c r="B148" t="s">
        <v>412</v>
      </c>
      <c r="C148" s="353">
        <v>140</v>
      </c>
      <c r="D148" s="353">
        <v>0</v>
      </c>
      <c r="E148" s="353">
        <v>2</v>
      </c>
      <c r="F148" s="353">
        <v>13</v>
      </c>
      <c r="G148" s="353">
        <v>35</v>
      </c>
      <c r="H148" s="353">
        <v>50</v>
      </c>
      <c r="I148" s="353">
        <v>33</v>
      </c>
      <c r="J148" s="353">
        <v>7</v>
      </c>
      <c r="K148" s="353">
        <v>0</v>
      </c>
      <c r="L148" s="353">
        <v>0</v>
      </c>
      <c r="M148" s="353">
        <v>0</v>
      </c>
    </row>
    <row r="149" spans="1:13">
      <c r="A149" t="s">
        <v>980</v>
      </c>
      <c r="B149" t="s">
        <v>412</v>
      </c>
      <c r="C149" s="353">
        <v>26</v>
      </c>
      <c r="D149" s="353">
        <v>0</v>
      </c>
      <c r="E149" s="353">
        <v>0</v>
      </c>
      <c r="F149" s="353">
        <v>2</v>
      </c>
      <c r="G149" s="353">
        <v>13</v>
      </c>
      <c r="H149" s="353">
        <v>7</v>
      </c>
      <c r="I149" s="353">
        <v>4</v>
      </c>
      <c r="J149" s="353">
        <v>0</v>
      </c>
      <c r="K149" s="353">
        <v>0</v>
      </c>
      <c r="L149" s="353">
        <v>0</v>
      </c>
      <c r="M149" s="353">
        <v>0</v>
      </c>
    </row>
    <row r="150" spans="1:13">
      <c r="A150" t="s">
        <v>981</v>
      </c>
      <c r="B150" t="s">
        <v>412</v>
      </c>
      <c r="C150" s="353">
        <v>85</v>
      </c>
      <c r="D150" s="353">
        <v>0</v>
      </c>
      <c r="E150" s="353">
        <v>3</v>
      </c>
      <c r="F150" s="353">
        <v>11</v>
      </c>
      <c r="G150" s="353">
        <v>24</v>
      </c>
      <c r="H150" s="353">
        <v>30</v>
      </c>
      <c r="I150" s="353">
        <v>11</v>
      </c>
      <c r="J150" s="353">
        <v>6</v>
      </c>
      <c r="K150" s="353">
        <v>0</v>
      </c>
      <c r="L150" s="353">
        <v>0</v>
      </c>
      <c r="M150" s="353">
        <v>0</v>
      </c>
    </row>
    <row r="151" spans="1:13">
      <c r="A151" t="s">
        <v>982</v>
      </c>
      <c r="B151" t="s">
        <v>412</v>
      </c>
      <c r="C151" s="353">
        <v>18</v>
      </c>
      <c r="D151" s="353">
        <v>0</v>
      </c>
      <c r="E151" s="353">
        <v>0</v>
      </c>
      <c r="F151" s="353">
        <v>2</v>
      </c>
      <c r="G151" s="353">
        <v>6</v>
      </c>
      <c r="H151" s="353">
        <v>6</v>
      </c>
      <c r="I151" s="353">
        <v>2</v>
      </c>
      <c r="J151" s="353">
        <v>2</v>
      </c>
      <c r="K151" s="353">
        <v>0</v>
      </c>
      <c r="L151" s="353">
        <v>0</v>
      </c>
      <c r="M151" s="353">
        <v>0</v>
      </c>
    </row>
    <row r="152" spans="1:13">
      <c r="A152" t="s">
        <v>983</v>
      </c>
      <c r="B152" t="s">
        <v>412</v>
      </c>
      <c r="C152" s="353">
        <v>156</v>
      </c>
      <c r="D152" s="353">
        <v>0</v>
      </c>
      <c r="E152" s="353">
        <v>1</v>
      </c>
      <c r="F152" s="353">
        <v>11</v>
      </c>
      <c r="G152" s="353">
        <v>50</v>
      </c>
      <c r="H152" s="353">
        <v>52</v>
      </c>
      <c r="I152" s="353">
        <v>38</v>
      </c>
      <c r="J152" s="353">
        <v>4</v>
      </c>
      <c r="K152" s="353">
        <v>0</v>
      </c>
      <c r="L152" s="353">
        <v>0</v>
      </c>
      <c r="M152" s="353">
        <v>0</v>
      </c>
    </row>
    <row r="153" spans="1:13">
      <c r="A153" t="s">
        <v>984</v>
      </c>
      <c r="B153" t="s">
        <v>412</v>
      </c>
      <c r="C153" s="353">
        <v>40</v>
      </c>
      <c r="D153" s="353">
        <v>0</v>
      </c>
      <c r="E153" s="353">
        <v>1</v>
      </c>
      <c r="F153" s="353">
        <v>2</v>
      </c>
      <c r="G153" s="353">
        <v>14</v>
      </c>
      <c r="H153" s="353">
        <v>15</v>
      </c>
      <c r="I153" s="353">
        <v>7</v>
      </c>
      <c r="J153" s="353">
        <v>1</v>
      </c>
      <c r="K153" s="353">
        <v>0</v>
      </c>
      <c r="L153" s="353">
        <v>0</v>
      </c>
      <c r="M153" s="353">
        <v>0</v>
      </c>
    </row>
    <row r="154" spans="1:13">
      <c r="A154" s="448" t="s">
        <v>985</v>
      </c>
      <c r="B154" s="448" t="s">
        <v>412</v>
      </c>
      <c r="C154" s="283">
        <v>48</v>
      </c>
      <c r="D154" s="283">
        <v>0</v>
      </c>
      <c r="E154" s="283">
        <v>0</v>
      </c>
      <c r="F154" s="283">
        <v>6</v>
      </c>
      <c r="G154" s="283">
        <v>15</v>
      </c>
      <c r="H154" s="283">
        <v>15</v>
      </c>
      <c r="I154" s="283">
        <v>9</v>
      </c>
      <c r="J154" s="283">
        <v>3</v>
      </c>
      <c r="K154" s="283">
        <v>0</v>
      </c>
      <c r="L154" s="283">
        <v>0</v>
      </c>
      <c r="M154" s="283">
        <v>0</v>
      </c>
    </row>
    <row r="155" spans="1:13">
      <c r="A155" s="448" t="s">
        <v>986</v>
      </c>
      <c r="B155" s="448" t="s">
        <v>412</v>
      </c>
      <c r="C155" s="283">
        <v>52</v>
      </c>
      <c r="D155" s="283">
        <v>0</v>
      </c>
      <c r="E155" s="283">
        <v>0</v>
      </c>
      <c r="F155" s="283">
        <v>6</v>
      </c>
      <c r="G155" s="283">
        <v>14</v>
      </c>
      <c r="H155" s="283">
        <v>18</v>
      </c>
      <c r="I155" s="283">
        <v>13</v>
      </c>
      <c r="J155" s="283">
        <v>1</v>
      </c>
      <c r="K155" s="283">
        <v>0</v>
      </c>
      <c r="L155" s="283">
        <v>0</v>
      </c>
      <c r="M155" s="283">
        <v>0</v>
      </c>
    </row>
    <row r="156" spans="1:13">
      <c r="A156" s="526" t="s">
        <v>987</v>
      </c>
      <c r="B156" s="526" t="s">
        <v>412</v>
      </c>
      <c r="C156" s="284">
        <v>44</v>
      </c>
      <c r="D156" s="284">
        <v>0</v>
      </c>
      <c r="E156" s="284">
        <v>1</v>
      </c>
      <c r="F156" s="284">
        <v>3</v>
      </c>
      <c r="G156" s="284">
        <v>10</v>
      </c>
      <c r="H156" s="284">
        <v>15</v>
      </c>
      <c r="I156" s="284">
        <v>12</v>
      </c>
      <c r="J156" s="284">
        <v>3</v>
      </c>
      <c r="K156" s="284">
        <v>0</v>
      </c>
      <c r="L156" s="284">
        <v>0</v>
      </c>
      <c r="M156" s="284">
        <v>0</v>
      </c>
    </row>
    <row r="157" spans="1:13">
      <c r="C157" s="353"/>
      <c r="D157" s="353"/>
      <c r="E157" s="353"/>
      <c r="F157" s="353"/>
      <c r="G157" s="353"/>
      <c r="H157" s="353"/>
      <c r="I157" s="353"/>
      <c r="J157" s="353"/>
      <c r="K157" s="353"/>
      <c r="L157" s="353"/>
      <c r="M157" s="353"/>
    </row>
  </sheetData>
  <phoneticPr fontId="35"/>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
  <sheetViews>
    <sheetView workbookViewId="0">
      <pane xSplit="2" ySplit="3" topLeftCell="C4" activePane="bottomRight" state="frozen"/>
      <selection pane="topRight"/>
      <selection pane="bottomLeft"/>
      <selection pane="bottomRight"/>
    </sheetView>
  </sheetViews>
  <sheetFormatPr defaultRowHeight="13.5"/>
  <cols>
    <col min="1" max="1" width="12.125" customWidth="1"/>
    <col min="2" max="2" width="5.875" customWidth="1"/>
  </cols>
  <sheetData>
    <row r="1" spans="1:13">
      <c r="A1" t="s">
        <v>919</v>
      </c>
      <c r="B1" t="s">
        <v>917</v>
      </c>
    </row>
    <row r="2" spans="1:13">
      <c r="A2" t="s">
        <v>925</v>
      </c>
    </row>
    <row r="3" spans="1:13">
      <c r="A3" s="358"/>
      <c r="B3" s="358"/>
      <c r="C3" s="481"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44015</v>
      </c>
      <c r="D4" s="353">
        <v>4</v>
      </c>
      <c r="E4" s="353">
        <v>558</v>
      </c>
      <c r="F4" s="353">
        <v>3548</v>
      </c>
      <c r="G4" s="353">
        <v>11491</v>
      </c>
      <c r="H4" s="353">
        <v>16190</v>
      </c>
      <c r="I4" s="353">
        <v>9857</v>
      </c>
      <c r="J4" s="353">
        <v>2300</v>
      </c>
      <c r="K4" s="353">
        <v>64</v>
      </c>
      <c r="L4" s="353">
        <v>3</v>
      </c>
      <c r="M4" s="353">
        <v>0</v>
      </c>
    </row>
    <row r="5" spans="1:13">
      <c r="A5" t="s">
        <v>934</v>
      </c>
      <c r="B5" t="s">
        <v>988</v>
      </c>
      <c r="C5" s="353">
        <v>11909</v>
      </c>
      <c r="D5" s="353">
        <v>1</v>
      </c>
      <c r="E5" s="353">
        <v>144</v>
      </c>
      <c r="F5" s="353">
        <v>896</v>
      </c>
      <c r="G5" s="353">
        <v>2916</v>
      </c>
      <c r="H5" s="353">
        <v>4377</v>
      </c>
      <c r="I5" s="353">
        <v>2848</v>
      </c>
      <c r="J5" s="353">
        <v>705</v>
      </c>
      <c r="K5" s="353">
        <v>21</v>
      </c>
      <c r="L5" s="353">
        <v>1</v>
      </c>
      <c r="M5" s="353">
        <v>0</v>
      </c>
    </row>
    <row r="6" spans="1:13">
      <c r="A6" t="s">
        <v>938</v>
      </c>
      <c r="B6" t="s">
        <v>988</v>
      </c>
      <c r="C6" s="353">
        <v>1897</v>
      </c>
      <c r="D6" s="353">
        <v>0</v>
      </c>
      <c r="E6" s="353">
        <v>11</v>
      </c>
      <c r="F6" s="353">
        <v>78</v>
      </c>
      <c r="G6" s="353">
        <v>417</v>
      </c>
      <c r="H6" s="353">
        <v>771</v>
      </c>
      <c r="I6" s="353">
        <v>495</v>
      </c>
      <c r="J6" s="353">
        <v>118</v>
      </c>
      <c r="K6" s="353">
        <v>7</v>
      </c>
      <c r="L6" s="353">
        <v>0</v>
      </c>
      <c r="M6" s="353">
        <v>0</v>
      </c>
    </row>
    <row r="7" spans="1:13">
      <c r="A7" t="s">
        <v>939</v>
      </c>
      <c r="B7" t="s">
        <v>988</v>
      </c>
      <c r="C7" s="354">
        <v>1176</v>
      </c>
      <c r="D7" s="354">
        <v>1</v>
      </c>
      <c r="E7" s="354">
        <v>11</v>
      </c>
      <c r="F7" s="354">
        <v>60</v>
      </c>
      <c r="G7" s="354">
        <v>255</v>
      </c>
      <c r="H7" s="354">
        <v>441</v>
      </c>
      <c r="I7" s="354">
        <v>330</v>
      </c>
      <c r="J7" s="354">
        <v>76</v>
      </c>
      <c r="K7" s="354">
        <v>2</v>
      </c>
      <c r="L7" s="354">
        <v>0</v>
      </c>
      <c r="M7" s="354">
        <v>0</v>
      </c>
    </row>
    <row r="8" spans="1:13">
      <c r="A8" t="s">
        <v>940</v>
      </c>
      <c r="B8" t="s">
        <v>988</v>
      </c>
      <c r="C8" s="354">
        <v>861</v>
      </c>
      <c r="D8" s="354">
        <v>0</v>
      </c>
      <c r="E8" s="354">
        <v>12</v>
      </c>
      <c r="F8" s="354">
        <v>95</v>
      </c>
      <c r="G8" s="354">
        <v>228</v>
      </c>
      <c r="H8" s="354">
        <v>313</v>
      </c>
      <c r="I8" s="354">
        <v>168</v>
      </c>
      <c r="J8" s="354">
        <v>44</v>
      </c>
      <c r="K8" s="354">
        <v>0</v>
      </c>
      <c r="L8" s="354">
        <v>1</v>
      </c>
      <c r="M8" s="354">
        <v>0</v>
      </c>
    </row>
    <row r="9" spans="1:13">
      <c r="A9" t="s">
        <v>941</v>
      </c>
      <c r="B9" t="s">
        <v>988</v>
      </c>
      <c r="C9" s="354">
        <v>630</v>
      </c>
      <c r="D9" s="354">
        <v>0</v>
      </c>
      <c r="E9" s="354">
        <v>23</v>
      </c>
      <c r="F9" s="354">
        <v>82</v>
      </c>
      <c r="G9" s="354">
        <v>168</v>
      </c>
      <c r="H9" s="354">
        <v>207</v>
      </c>
      <c r="I9" s="354">
        <v>117</v>
      </c>
      <c r="J9" s="354">
        <v>32</v>
      </c>
      <c r="K9" s="354">
        <v>1</v>
      </c>
      <c r="L9" s="354">
        <v>0</v>
      </c>
      <c r="M9" s="354">
        <v>0</v>
      </c>
    </row>
    <row r="10" spans="1:13">
      <c r="A10" t="s">
        <v>942</v>
      </c>
      <c r="B10" t="s">
        <v>988</v>
      </c>
      <c r="C10" s="353">
        <v>1142</v>
      </c>
      <c r="D10" s="353">
        <v>0</v>
      </c>
      <c r="E10" s="353">
        <v>13</v>
      </c>
      <c r="F10" s="353">
        <v>81</v>
      </c>
      <c r="G10" s="353">
        <v>297</v>
      </c>
      <c r="H10" s="353">
        <v>394</v>
      </c>
      <c r="I10" s="353">
        <v>293</v>
      </c>
      <c r="J10" s="353">
        <v>63</v>
      </c>
      <c r="K10" s="353">
        <v>1</v>
      </c>
      <c r="L10" s="353">
        <v>0</v>
      </c>
      <c r="M10" s="353">
        <v>0</v>
      </c>
    </row>
    <row r="11" spans="1:13">
      <c r="A11" t="s">
        <v>943</v>
      </c>
      <c r="B11" t="s">
        <v>988</v>
      </c>
      <c r="C11" s="353">
        <v>1855</v>
      </c>
      <c r="D11" s="353">
        <v>0</v>
      </c>
      <c r="E11" s="353">
        <v>19</v>
      </c>
      <c r="F11" s="353">
        <v>146</v>
      </c>
      <c r="G11" s="353">
        <v>485</v>
      </c>
      <c r="H11" s="353">
        <v>722</v>
      </c>
      <c r="I11" s="353">
        <v>395</v>
      </c>
      <c r="J11" s="353">
        <v>88</v>
      </c>
      <c r="K11" s="353">
        <v>0</v>
      </c>
      <c r="L11" s="353">
        <v>0</v>
      </c>
      <c r="M11" s="353">
        <v>0</v>
      </c>
    </row>
    <row r="12" spans="1:13">
      <c r="A12" t="s">
        <v>944</v>
      </c>
      <c r="B12" t="s">
        <v>988</v>
      </c>
      <c r="C12" s="353">
        <v>1500</v>
      </c>
      <c r="D12" s="353">
        <v>0</v>
      </c>
      <c r="E12" s="353">
        <v>20</v>
      </c>
      <c r="F12" s="353">
        <v>122</v>
      </c>
      <c r="G12" s="353">
        <v>389</v>
      </c>
      <c r="H12" s="353">
        <v>523</v>
      </c>
      <c r="I12" s="353">
        <v>352</v>
      </c>
      <c r="J12" s="353">
        <v>90</v>
      </c>
      <c r="K12" s="353">
        <v>4</v>
      </c>
      <c r="L12" s="353">
        <v>0</v>
      </c>
      <c r="M12" s="353">
        <v>0</v>
      </c>
    </row>
    <row r="13" spans="1:13">
      <c r="A13" t="s">
        <v>945</v>
      </c>
      <c r="B13" t="s">
        <v>988</v>
      </c>
      <c r="C13" s="353">
        <v>1047</v>
      </c>
      <c r="D13" s="353">
        <v>0</v>
      </c>
      <c r="E13" s="353">
        <v>12</v>
      </c>
      <c r="F13" s="353">
        <v>77</v>
      </c>
      <c r="G13" s="353">
        <v>213</v>
      </c>
      <c r="H13" s="353">
        <v>389</v>
      </c>
      <c r="I13" s="353">
        <v>272</v>
      </c>
      <c r="J13" s="353">
        <v>82</v>
      </c>
      <c r="K13" s="353">
        <v>2</v>
      </c>
      <c r="L13" s="353">
        <v>0</v>
      </c>
      <c r="M13" s="353">
        <v>0</v>
      </c>
    </row>
    <row r="14" spans="1:13">
      <c r="A14" t="s">
        <v>946</v>
      </c>
      <c r="B14" t="s">
        <v>988</v>
      </c>
      <c r="C14" s="353">
        <v>1801</v>
      </c>
      <c r="D14" s="353">
        <v>0</v>
      </c>
      <c r="E14" s="353">
        <v>23</v>
      </c>
      <c r="F14" s="353">
        <v>155</v>
      </c>
      <c r="G14" s="353">
        <v>464</v>
      </c>
      <c r="H14" s="353">
        <v>617</v>
      </c>
      <c r="I14" s="353">
        <v>426</v>
      </c>
      <c r="J14" s="353">
        <v>112</v>
      </c>
      <c r="K14" s="353">
        <v>4</v>
      </c>
      <c r="L14" s="353">
        <v>0</v>
      </c>
      <c r="M14" s="353">
        <v>0</v>
      </c>
    </row>
    <row r="15" spans="1:13">
      <c r="A15" t="s">
        <v>947</v>
      </c>
      <c r="B15" t="s">
        <v>988</v>
      </c>
      <c r="C15" s="353">
        <v>4597</v>
      </c>
      <c r="D15" s="353">
        <v>0</v>
      </c>
      <c r="E15" s="353">
        <v>68</v>
      </c>
      <c r="F15" s="353">
        <v>462</v>
      </c>
      <c r="G15" s="353">
        <v>1362</v>
      </c>
      <c r="H15" s="353">
        <v>1596</v>
      </c>
      <c r="I15" s="353">
        <v>907</v>
      </c>
      <c r="J15" s="353">
        <v>197</v>
      </c>
      <c r="K15" s="353">
        <v>5</v>
      </c>
      <c r="L15" s="353">
        <v>0</v>
      </c>
      <c r="M15" s="353">
        <v>0</v>
      </c>
    </row>
    <row r="16" spans="1:13">
      <c r="A16" t="s">
        <v>948</v>
      </c>
      <c r="B16" t="s">
        <v>988</v>
      </c>
      <c r="C16" s="353">
        <v>3909</v>
      </c>
      <c r="D16" s="353">
        <v>0</v>
      </c>
      <c r="E16" s="353">
        <v>64</v>
      </c>
      <c r="F16" s="353">
        <v>367</v>
      </c>
      <c r="G16" s="353">
        <v>1023</v>
      </c>
      <c r="H16" s="353">
        <v>1407</v>
      </c>
      <c r="I16" s="353">
        <v>824</v>
      </c>
      <c r="J16" s="353">
        <v>220</v>
      </c>
      <c r="K16" s="353">
        <v>3</v>
      </c>
      <c r="L16" s="353">
        <v>1</v>
      </c>
      <c r="M16" s="353">
        <v>0</v>
      </c>
    </row>
    <row r="17" spans="1:13">
      <c r="A17" t="s">
        <v>949</v>
      </c>
      <c r="B17" t="s">
        <v>988</v>
      </c>
      <c r="C17" s="353">
        <v>2634</v>
      </c>
      <c r="D17" s="353">
        <v>0</v>
      </c>
      <c r="E17" s="353">
        <v>27</v>
      </c>
      <c r="F17" s="353">
        <v>218</v>
      </c>
      <c r="G17" s="353">
        <v>715</v>
      </c>
      <c r="H17" s="353">
        <v>1005</v>
      </c>
      <c r="I17" s="353">
        <v>551</v>
      </c>
      <c r="J17" s="353">
        <v>113</v>
      </c>
      <c r="K17" s="353">
        <v>5</v>
      </c>
      <c r="L17" s="353">
        <v>0</v>
      </c>
      <c r="M17" s="353">
        <v>0</v>
      </c>
    </row>
    <row r="18" spans="1:13">
      <c r="A18" t="s">
        <v>950</v>
      </c>
      <c r="B18" t="s">
        <v>988</v>
      </c>
      <c r="C18" s="353">
        <v>4395</v>
      </c>
      <c r="D18" s="353">
        <v>0</v>
      </c>
      <c r="E18" s="353">
        <v>27</v>
      </c>
      <c r="F18" s="353">
        <v>212</v>
      </c>
      <c r="G18" s="353">
        <v>1003</v>
      </c>
      <c r="H18" s="353">
        <v>1764</v>
      </c>
      <c r="I18" s="353">
        <v>1122</v>
      </c>
      <c r="J18" s="353">
        <v>260</v>
      </c>
      <c r="K18" s="353">
        <v>6</v>
      </c>
      <c r="L18" s="353">
        <v>1</v>
      </c>
      <c r="M18" s="353">
        <v>0</v>
      </c>
    </row>
    <row r="19" spans="1:13">
      <c r="A19" t="s">
        <v>951</v>
      </c>
      <c r="B19" t="s">
        <v>988</v>
      </c>
      <c r="C19" s="353">
        <v>270</v>
      </c>
      <c r="D19" s="353">
        <v>0</v>
      </c>
      <c r="E19" s="353">
        <v>8</v>
      </c>
      <c r="F19" s="353">
        <v>31</v>
      </c>
      <c r="G19" s="353">
        <v>70</v>
      </c>
      <c r="H19" s="353">
        <v>95</v>
      </c>
      <c r="I19" s="353">
        <v>56</v>
      </c>
      <c r="J19" s="353">
        <v>10</v>
      </c>
      <c r="K19" s="353">
        <v>0</v>
      </c>
      <c r="L19" s="353">
        <v>0</v>
      </c>
      <c r="M19" s="353">
        <v>0</v>
      </c>
    </row>
    <row r="20" spans="1:13">
      <c r="A20" t="s">
        <v>952</v>
      </c>
      <c r="B20" t="s">
        <v>988</v>
      </c>
      <c r="C20" s="353">
        <v>716</v>
      </c>
      <c r="D20" s="353">
        <v>0</v>
      </c>
      <c r="E20" s="353">
        <v>3</v>
      </c>
      <c r="F20" s="353">
        <v>8</v>
      </c>
      <c r="G20" s="353">
        <v>133</v>
      </c>
      <c r="H20" s="353">
        <v>284</v>
      </c>
      <c r="I20" s="353">
        <v>215</v>
      </c>
      <c r="J20" s="353">
        <v>72</v>
      </c>
      <c r="K20" s="353">
        <v>1</v>
      </c>
      <c r="L20" s="353">
        <v>0</v>
      </c>
      <c r="M20" s="353">
        <v>0</v>
      </c>
    </row>
    <row r="21" spans="1:13">
      <c r="A21" t="s">
        <v>953</v>
      </c>
      <c r="B21" t="s">
        <v>988</v>
      </c>
      <c r="C21" s="353">
        <v>1768</v>
      </c>
      <c r="D21" s="353">
        <v>0</v>
      </c>
      <c r="E21" s="353">
        <v>24</v>
      </c>
      <c r="F21" s="353">
        <v>140</v>
      </c>
      <c r="G21" s="353">
        <v>445</v>
      </c>
      <c r="H21" s="353">
        <v>654</v>
      </c>
      <c r="I21" s="353">
        <v>407</v>
      </c>
      <c r="J21" s="353">
        <v>93</v>
      </c>
      <c r="K21" s="353">
        <v>5</v>
      </c>
      <c r="L21" s="353">
        <v>0</v>
      </c>
      <c r="M21" s="353">
        <v>0</v>
      </c>
    </row>
    <row r="22" spans="1:13">
      <c r="A22" t="s">
        <v>954</v>
      </c>
      <c r="B22" t="s">
        <v>988</v>
      </c>
      <c r="C22" s="353">
        <v>212</v>
      </c>
      <c r="D22" s="353">
        <v>0</v>
      </c>
      <c r="E22" s="353">
        <v>3</v>
      </c>
      <c r="F22" s="353">
        <v>27</v>
      </c>
      <c r="G22" s="353">
        <v>60</v>
      </c>
      <c r="H22" s="353">
        <v>79</v>
      </c>
      <c r="I22" s="353">
        <v>36</v>
      </c>
      <c r="J22" s="353">
        <v>7</v>
      </c>
      <c r="K22" s="353">
        <v>0</v>
      </c>
      <c r="L22" s="353">
        <v>0</v>
      </c>
      <c r="M22" s="353">
        <v>0</v>
      </c>
    </row>
    <row r="23" spans="1:13">
      <c r="A23" t="s">
        <v>955</v>
      </c>
      <c r="B23" t="s">
        <v>988</v>
      </c>
      <c r="C23" s="353">
        <v>599</v>
      </c>
      <c r="D23" s="353">
        <v>0</v>
      </c>
      <c r="E23" s="353">
        <v>5</v>
      </c>
      <c r="F23" s="353">
        <v>58</v>
      </c>
      <c r="G23" s="353">
        <v>162</v>
      </c>
      <c r="H23" s="353">
        <v>227</v>
      </c>
      <c r="I23" s="353">
        <v>117</v>
      </c>
      <c r="J23" s="353">
        <v>29</v>
      </c>
      <c r="K23" s="353">
        <v>1</v>
      </c>
      <c r="L23" s="353">
        <v>0</v>
      </c>
      <c r="M23" s="353">
        <v>0</v>
      </c>
    </row>
    <row r="24" spans="1:13">
      <c r="A24" t="s">
        <v>956</v>
      </c>
      <c r="B24" t="s">
        <v>988</v>
      </c>
      <c r="C24" s="353">
        <v>2269</v>
      </c>
      <c r="D24" s="353">
        <v>2</v>
      </c>
      <c r="E24" s="353">
        <v>32</v>
      </c>
      <c r="F24" s="353">
        <v>225</v>
      </c>
      <c r="G24" s="353">
        <v>679</v>
      </c>
      <c r="H24" s="353">
        <v>802</v>
      </c>
      <c r="I24" s="353">
        <v>429</v>
      </c>
      <c r="J24" s="353">
        <v>97</v>
      </c>
      <c r="K24" s="353">
        <v>3</v>
      </c>
      <c r="L24" s="353">
        <v>0</v>
      </c>
      <c r="M24" s="353">
        <v>0</v>
      </c>
    </row>
    <row r="25" spans="1:13">
      <c r="A25" t="s">
        <v>957</v>
      </c>
      <c r="B25" t="s">
        <v>988</v>
      </c>
      <c r="C25" s="353">
        <v>324</v>
      </c>
      <c r="D25" s="353">
        <v>0</v>
      </c>
      <c r="E25" s="353">
        <v>5</v>
      </c>
      <c r="F25" s="353">
        <v>28</v>
      </c>
      <c r="G25" s="353">
        <v>104</v>
      </c>
      <c r="H25" s="353">
        <v>112</v>
      </c>
      <c r="I25" s="353">
        <v>61</v>
      </c>
      <c r="J25" s="353">
        <v>12</v>
      </c>
      <c r="K25" s="353">
        <v>2</v>
      </c>
      <c r="L25" s="353">
        <v>0</v>
      </c>
      <c r="M25" s="353">
        <v>0</v>
      </c>
    </row>
    <row r="26" spans="1:13">
      <c r="A26" t="s">
        <v>958</v>
      </c>
      <c r="B26" t="s">
        <v>988</v>
      </c>
      <c r="C26" s="353">
        <v>305</v>
      </c>
      <c r="D26" s="353">
        <v>0</v>
      </c>
      <c r="E26" s="353">
        <v>8</v>
      </c>
      <c r="F26" s="353">
        <v>43</v>
      </c>
      <c r="G26" s="353">
        <v>77</v>
      </c>
      <c r="H26" s="353">
        <v>109</v>
      </c>
      <c r="I26" s="353">
        <v>51</v>
      </c>
      <c r="J26" s="353">
        <v>17</v>
      </c>
      <c r="K26" s="353">
        <v>0</v>
      </c>
      <c r="L26" s="353">
        <v>0</v>
      </c>
      <c r="M26" s="353">
        <v>0</v>
      </c>
    </row>
    <row r="27" spans="1:13">
      <c r="A27" t="s">
        <v>959</v>
      </c>
      <c r="B27" t="s">
        <v>988</v>
      </c>
      <c r="C27" s="353">
        <v>1745</v>
      </c>
      <c r="D27" s="353">
        <v>0</v>
      </c>
      <c r="E27" s="353">
        <v>11</v>
      </c>
      <c r="F27" s="353">
        <v>92</v>
      </c>
      <c r="G27" s="353">
        <v>388</v>
      </c>
      <c r="H27" s="353">
        <v>659</v>
      </c>
      <c r="I27" s="353">
        <v>470</v>
      </c>
      <c r="J27" s="353">
        <v>123</v>
      </c>
      <c r="K27" s="353">
        <v>2</v>
      </c>
      <c r="L27" s="353">
        <v>0</v>
      </c>
      <c r="M27" s="353">
        <v>0</v>
      </c>
    </row>
    <row r="28" spans="1:13">
      <c r="A28" t="s">
        <v>960</v>
      </c>
      <c r="B28" t="s">
        <v>988</v>
      </c>
      <c r="C28" s="353">
        <v>476</v>
      </c>
      <c r="D28" s="353">
        <v>0</v>
      </c>
      <c r="E28" s="353">
        <v>3</v>
      </c>
      <c r="F28" s="353">
        <v>41</v>
      </c>
      <c r="G28" s="353">
        <v>137</v>
      </c>
      <c r="H28" s="353">
        <v>178</v>
      </c>
      <c r="I28" s="353">
        <v>98</v>
      </c>
      <c r="J28" s="353">
        <v>19</v>
      </c>
      <c r="K28" s="353">
        <v>0</v>
      </c>
      <c r="L28" s="353">
        <v>0</v>
      </c>
      <c r="M28" s="353">
        <v>0</v>
      </c>
    </row>
    <row r="29" spans="1:13">
      <c r="A29" t="s">
        <v>961</v>
      </c>
      <c r="B29" t="s">
        <v>988</v>
      </c>
      <c r="C29" s="353">
        <v>727</v>
      </c>
      <c r="D29" s="353">
        <v>0</v>
      </c>
      <c r="E29" s="353">
        <v>15</v>
      </c>
      <c r="F29" s="353">
        <v>78</v>
      </c>
      <c r="G29" s="353">
        <v>237</v>
      </c>
      <c r="H29" s="353">
        <v>244</v>
      </c>
      <c r="I29" s="353">
        <v>119</v>
      </c>
      <c r="J29" s="353">
        <v>34</v>
      </c>
      <c r="K29" s="353">
        <v>0</v>
      </c>
      <c r="L29" s="353">
        <v>0</v>
      </c>
      <c r="M29" s="353">
        <v>0</v>
      </c>
    </row>
    <row r="30" spans="1:13">
      <c r="A30" t="s">
        <v>962</v>
      </c>
      <c r="B30" t="s">
        <v>988</v>
      </c>
      <c r="C30" s="353">
        <v>1070</v>
      </c>
      <c r="D30" s="353">
        <v>0</v>
      </c>
      <c r="E30" s="353">
        <v>10</v>
      </c>
      <c r="F30" s="353">
        <v>54</v>
      </c>
      <c r="G30" s="353">
        <v>244</v>
      </c>
      <c r="H30" s="353">
        <v>451</v>
      </c>
      <c r="I30" s="353">
        <v>259</v>
      </c>
      <c r="J30" s="353">
        <v>52</v>
      </c>
      <c r="K30" s="353">
        <v>0</v>
      </c>
      <c r="L30" s="353">
        <v>0</v>
      </c>
      <c r="M30" s="353">
        <v>0</v>
      </c>
    </row>
    <row r="31" spans="1:13">
      <c r="A31" t="s">
        <v>963</v>
      </c>
      <c r="B31" t="s">
        <v>988</v>
      </c>
      <c r="C31" s="353">
        <v>397</v>
      </c>
      <c r="D31" s="353">
        <v>0</v>
      </c>
      <c r="E31" s="353">
        <v>14</v>
      </c>
      <c r="F31" s="353">
        <v>49</v>
      </c>
      <c r="G31" s="353">
        <v>127</v>
      </c>
      <c r="H31" s="353">
        <v>122</v>
      </c>
      <c r="I31" s="353">
        <v>70</v>
      </c>
      <c r="J31" s="353">
        <v>14</v>
      </c>
      <c r="K31" s="353">
        <v>1</v>
      </c>
      <c r="L31" s="353">
        <v>0</v>
      </c>
      <c r="M31" s="353">
        <v>0</v>
      </c>
    </row>
    <row r="32" spans="1:13">
      <c r="A32" t="s">
        <v>964</v>
      </c>
      <c r="B32" t="s">
        <v>988</v>
      </c>
      <c r="C32" s="353">
        <v>780</v>
      </c>
      <c r="D32" s="353">
        <v>0</v>
      </c>
      <c r="E32" s="353">
        <v>5</v>
      </c>
      <c r="F32" s="353">
        <v>52</v>
      </c>
      <c r="G32" s="353">
        <v>188</v>
      </c>
      <c r="H32" s="353">
        <v>311</v>
      </c>
      <c r="I32" s="353">
        <v>192</v>
      </c>
      <c r="J32" s="353">
        <v>30</v>
      </c>
      <c r="K32" s="353">
        <v>2</v>
      </c>
      <c r="L32" s="353">
        <v>0</v>
      </c>
      <c r="M32" s="353">
        <v>0</v>
      </c>
    </row>
    <row r="33" spans="1:13">
      <c r="A33" t="s">
        <v>965</v>
      </c>
      <c r="B33" t="s">
        <v>988</v>
      </c>
      <c r="C33" s="353">
        <v>281</v>
      </c>
      <c r="D33" s="353">
        <v>0</v>
      </c>
      <c r="E33" s="353">
        <v>4</v>
      </c>
      <c r="F33" s="353">
        <v>34</v>
      </c>
      <c r="G33" s="353">
        <v>73</v>
      </c>
      <c r="H33" s="353">
        <v>100</v>
      </c>
      <c r="I33" s="353">
        <v>61</v>
      </c>
      <c r="J33" s="353">
        <v>9</v>
      </c>
      <c r="K33" s="353">
        <v>0</v>
      </c>
      <c r="L33" s="353">
        <v>0</v>
      </c>
      <c r="M33" s="353">
        <v>0</v>
      </c>
    </row>
    <row r="34" spans="1:13">
      <c r="A34" t="s">
        <v>966</v>
      </c>
      <c r="B34" t="s">
        <v>988</v>
      </c>
      <c r="C34" s="353">
        <v>277</v>
      </c>
      <c r="D34" s="353">
        <v>0</v>
      </c>
      <c r="E34" s="353">
        <v>4</v>
      </c>
      <c r="F34" s="353">
        <v>19</v>
      </c>
      <c r="G34" s="353">
        <v>71</v>
      </c>
      <c r="H34" s="353">
        <v>108</v>
      </c>
      <c r="I34" s="353">
        <v>62</v>
      </c>
      <c r="J34" s="353">
        <v>12</v>
      </c>
      <c r="K34" s="353">
        <v>1</v>
      </c>
      <c r="L34" s="353">
        <v>0</v>
      </c>
      <c r="M34" s="353">
        <v>0</v>
      </c>
    </row>
    <row r="35" spans="1:13">
      <c r="A35" t="s">
        <v>967</v>
      </c>
      <c r="B35" t="s">
        <v>988</v>
      </c>
      <c r="C35" s="353">
        <v>146</v>
      </c>
      <c r="D35" s="353">
        <v>0</v>
      </c>
      <c r="E35" s="353">
        <v>1</v>
      </c>
      <c r="F35" s="353">
        <v>18</v>
      </c>
      <c r="G35" s="353">
        <v>45</v>
      </c>
      <c r="H35" s="353">
        <v>41</v>
      </c>
      <c r="I35" s="353">
        <v>32</v>
      </c>
      <c r="J35" s="353">
        <v>9</v>
      </c>
      <c r="K35" s="353">
        <v>0</v>
      </c>
      <c r="L35" s="353">
        <v>0</v>
      </c>
      <c r="M35" s="353">
        <v>0</v>
      </c>
    </row>
    <row r="36" spans="1:13">
      <c r="A36" t="s">
        <v>968</v>
      </c>
      <c r="B36" t="s">
        <v>988</v>
      </c>
      <c r="C36" s="353">
        <v>450</v>
      </c>
      <c r="D36" s="353">
        <v>0</v>
      </c>
      <c r="E36" s="353">
        <v>8</v>
      </c>
      <c r="F36" s="353">
        <v>39</v>
      </c>
      <c r="G36" s="353">
        <v>135</v>
      </c>
      <c r="H36" s="353">
        <v>152</v>
      </c>
      <c r="I36" s="353">
        <v>101</v>
      </c>
      <c r="J36" s="353">
        <v>15</v>
      </c>
      <c r="K36" s="353">
        <v>0</v>
      </c>
      <c r="L36" s="353">
        <v>0</v>
      </c>
      <c r="M36" s="353">
        <v>0</v>
      </c>
    </row>
    <row r="37" spans="1:13">
      <c r="A37" t="s">
        <v>969</v>
      </c>
      <c r="B37" t="s">
        <v>988</v>
      </c>
      <c r="C37" s="353">
        <v>362</v>
      </c>
      <c r="D37" s="353">
        <v>0</v>
      </c>
      <c r="E37" s="353">
        <v>4</v>
      </c>
      <c r="F37" s="353">
        <v>33</v>
      </c>
      <c r="G37" s="353">
        <v>116</v>
      </c>
      <c r="H37" s="353">
        <v>131</v>
      </c>
      <c r="I37" s="353">
        <v>67</v>
      </c>
      <c r="J37" s="353">
        <v>10</v>
      </c>
      <c r="K37" s="353">
        <v>1</v>
      </c>
      <c r="L37" s="353">
        <v>0</v>
      </c>
      <c r="M37" s="353">
        <v>0</v>
      </c>
    </row>
    <row r="38" spans="1:13">
      <c r="A38" t="s">
        <v>970</v>
      </c>
      <c r="B38" t="s">
        <v>988</v>
      </c>
      <c r="C38" s="353">
        <v>207</v>
      </c>
      <c r="D38" s="353">
        <v>1</v>
      </c>
      <c r="E38" s="353">
        <v>5</v>
      </c>
      <c r="F38" s="353">
        <v>23</v>
      </c>
      <c r="G38" s="353">
        <v>63</v>
      </c>
      <c r="H38" s="353">
        <v>79</v>
      </c>
      <c r="I38" s="353">
        <v>29</v>
      </c>
      <c r="J38" s="353">
        <v>7</v>
      </c>
      <c r="K38" s="353">
        <v>0</v>
      </c>
      <c r="L38" s="353">
        <v>0</v>
      </c>
      <c r="M38" s="353">
        <v>0</v>
      </c>
    </row>
    <row r="39" spans="1:13">
      <c r="A39" t="s">
        <v>971</v>
      </c>
      <c r="B39" t="s">
        <v>988</v>
      </c>
      <c r="C39" s="353">
        <v>299</v>
      </c>
      <c r="D39" s="353">
        <v>0</v>
      </c>
      <c r="E39" s="353">
        <v>4</v>
      </c>
      <c r="F39" s="353">
        <v>27</v>
      </c>
      <c r="G39" s="353">
        <v>86</v>
      </c>
      <c r="H39" s="353">
        <v>108</v>
      </c>
      <c r="I39" s="353">
        <v>62</v>
      </c>
      <c r="J39" s="353">
        <v>11</v>
      </c>
      <c r="K39" s="353">
        <v>1</v>
      </c>
      <c r="L39" s="353">
        <v>0</v>
      </c>
      <c r="M39" s="353">
        <v>0</v>
      </c>
    </row>
    <row r="40" spans="1:13">
      <c r="A40" t="s">
        <v>972</v>
      </c>
      <c r="B40" t="s">
        <v>988</v>
      </c>
      <c r="C40" s="353">
        <v>239</v>
      </c>
      <c r="D40" s="353">
        <v>0</v>
      </c>
      <c r="E40" s="353">
        <v>4</v>
      </c>
      <c r="F40" s="353">
        <v>25</v>
      </c>
      <c r="G40" s="353">
        <v>91</v>
      </c>
      <c r="H40" s="353">
        <v>70</v>
      </c>
      <c r="I40" s="353">
        <v>40</v>
      </c>
      <c r="J40" s="353">
        <v>8</v>
      </c>
      <c r="K40" s="353">
        <v>1</v>
      </c>
      <c r="L40" s="353">
        <v>0</v>
      </c>
      <c r="M40" s="353">
        <v>0</v>
      </c>
    </row>
    <row r="41" spans="1:13">
      <c r="A41" t="s">
        <v>973</v>
      </c>
      <c r="B41" t="s">
        <v>988</v>
      </c>
      <c r="C41" s="353">
        <v>369</v>
      </c>
      <c r="D41" s="353">
        <v>0</v>
      </c>
      <c r="E41" s="353">
        <v>8</v>
      </c>
      <c r="F41" s="353">
        <v>34</v>
      </c>
      <c r="G41" s="353">
        <v>98</v>
      </c>
      <c r="H41" s="353">
        <v>137</v>
      </c>
      <c r="I41" s="353">
        <v>78</v>
      </c>
      <c r="J41" s="353">
        <v>13</v>
      </c>
      <c r="K41" s="353">
        <v>1</v>
      </c>
      <c r="L41" s="353">
        <v>0</v>
      </c>
      <c r="M41" s="353">
        <v>0</v>
      </c>
    </row>
    <row r="42" spans="1:13">
      <c r="A42" t="s">
        <v>974</v>
      </c>
      <c r="B42" t="s">
        <v>988</v>
      </c>
      <c r="C42" s="353">
        <v>596</v>
      </c>
      <c r="D42" s="353">
        <v>0</v>
      </c>
      <c r="E42" s="353">
        <v>10</v>
      </c>
      <c r="F42" s="353">
        <v>55</v>
      </c>
      <c r="G42" s="353">
        <v>162</v>
      </c>
      <c r="H42" s="353">
        <v>206</v>
      </c>
      <c r="I42" s="353">
        <v>130</v>
      </c>
      <c r="J42" s="353">
        <v>32</v>
      </c>
      <c r="K42" s="353">
        <v>1</v>
      </c>
      <c r="L42" s="353">
        <v>0</v>
      </c>
      <c r="M42" s="353">
        <v>0</v>
      </c>
    </row>
    <row r="43" spans="1:13">
      <c r="A43" t="s">
        <v>975</v>
      </c>
      <c r="B43" t="s">
        <v>988</v>
      </c>
      <c r="C43" s="353">
        <v>141</v>
      </c>
      <c r="D43" s="353">
        <v>0</v>
      </c>
      <c r="E43" s="353">
        <v>1</v>
      </c>
      <c r="F43" s="353">
        <v>6</v>
      </c>
      <c r="G43" s="353">
        <v>22</v>
      </c>
      <c r="H43" s="353">
        <v>62</v>
      </c>
      <c r="I43" s="353">
        <v>40</v>
      </c>
      <c r="J43" s="353">
        <v>10</v>
      </c>
      <c r="K43" s="353">
        <v>0</v>
      </c>
      <c r="L43" s="353">
        <v>0</v>
      </c>
      <c r="M43" s="353">
        <v>0</v>
      </c>
    </row>
    <row r="44" spans="1:13">
      <c r="A44" t="s">
        <v>976</v>
      </c>
      <c r="B44" t="s">
        <v>988</v>
      </c>
      <c r="C44" s="353">
        <v>116</v>
      </c>
      <c r="D44" s="353">
        <v>0</v>
      </c>
      <c r="E44" s="353">
        <v>2</v>
      </c>
      <c r="F44" s="353">
        <v>11</v>
      </c>
      <c r="G44" s="353">
        <v>35</v>
      </c>
      <c r="H44" s="353">
        <v>40</v>
      </c>
      <c r="I44" s="353">
        <v>21</v>
      </c>
      <c r="J44" s="353">
        <v>7</v>
      </c>
      <c r="K44" s="353">
        <v>0</v>
      </c>
      <c r="L44" s="353">
        <v>0</v>
      </c>
      <c r="M44" s="353">
        <v>0</v>
      </c>
    </row>
    <row r="45" spans="1:13">
      <c r="A45" t="s">
        <v>978</v>
      </c>
      <c r="B45" t="s">
        <v>988</v>
      </c>
      <c r="C45" s="353">
        <v>207</v>
      </c>
      <c r="D45" s="353">
        <v>0</v>
      </c>
      <c r="E45" s="353">
        <v>3</v>
      </c>
      <c r="F45" s="353">
        <v>18</v>
      </c>
      <c r="G45" s="353">
        <v>56</v>
      </c>
      <c r="H45" s="353">
        <v>72</v>
      </c>
      <c r="I45" s="353">
        <v>50</v>
      </c>
      <c r="J45" s="353">
        <v>8</v>
      </c>
      <c r="K45" s="353">
        <v>0</v>
      </c>
      <c r="L45" s="353">
        <v>0</v>
      </c>
      <c r="M45" s="353">
        <v>0</v>
      </c>
    </row>
    <row r="46" spans="1:13">
      <c r="A46" t="s">
        <v>979</v>
      </c>
      <c r="B46" t="s">
        <v>988</v>
      </c>
      <c r="C46" s="353">
        <v>307</v>
      </c>
      <c r="D46" s="353">
        <v>0</v>
      </c>
      <c r="E46" s="353">
        <v>11</v>
      </c>
      <c r="F46" s="353">
        <v>36</v>
      </c>
      <c r="G46" s="353">
        <v>87</v>
      </c>
      <c r="H46" s="353">
        <v>100</v>
      </c>
      <c r="I46" s="353">
        <v>63</v>
      </c>
      <c r="J46" s="353">
        <v>9</v>
      </c>
      <c r="K46" s="353">
        <v>1</v>
      </c>
      <c r="L46" s="353">
        <v>0</v>
      </c>
      <c r="M46" s="353">
        <v>0</v>
      </c>
    </row>
    <row r="47" spans="1:13">
      <c r="A47" t="s">
        <v>980</v>
      </c>
      <c r="B47" t="s">
        <v>988</v>
      </c>
      <c r="C47" s="353">
        <v>66</v>
      </c>
      <c r="D47" s="353">
        <v>0</v>
      </c>
      <c r="E47" s="353">
        <v>2</v>
      </c>
      <c r="F47" s="353">
        <v>13</v>
      </c>
      <c r="G47" s="353">
        <v>23</v>
      </c>
      <c r="H47" s="353">
        <v>17</v>
      </c>
      <c r="I47" s="353">
        <v>10</v>
      </c>
      <c r="J47" s="353">
        <v>1</v>
      </c>
      <c r="K47" s="353">
        <v>0</v>
      </c>
      <c r="L47" s="353">
        <v>0</v>
      </c>
      <c r="M47" s="353">
        <v>0</v>
      </c>
    </row>
    <row r="48" spans="1:13">
      <c r="A48" t="s">
        <v>981</v>
      </c>
      <c r="B48" t="s">
        <v>988</v>
      </c>
      <c r="C48" s="353">
        <v>158</v>
      </c>
      <c r="D48" s="353">
        <v>0</v>
      </c>
      <c r="E48" s="353">
        <v>0</v>
      </c>
      <c r="F48" s="353">
        <v>15</v>
      </c>
      <c r="G48" s="353">
        <v>46</v>
      </c>
      <c r="H48" s="353">
        <v>60</v>
      </c>
      <c r="I48" s="353">
        <v>31</v>
      </c>
      <c r="J48" s="353">
        <v>6</v>
      </c>
      <c r="K48" s="353">
        <v>0</v>
      </c>
      <c r="L48" s="353">
        <v>0</v>
      </c>
      <c r="M48" s="353">
        <v>0</v>
      </c>
    </row>
    <row r="49" spans="1:13">
      <c r="A49" t="s">
        <v>982</v>
      </c>
      <c r="B49" t="s">
        <v>988</v>
      </c>
      <c r="C49" s="353">
        <v>70</v>
      </c>
      <c r="D49" s="353">
        <v>0</v>
      </c>
      <c r="E49" s="353">
        <v>0</v>
      </c>
      <c r="F49" s="353">
        <v>10</v>
      </c>
      <c r="G49" s="353">
        <v>21</v>
      </c>
      <c r="H49" s="353">
        <v>19</v>
      </c>
      <c r="I49" s="353">
        <v>16</v>
      </c>
      <c r="J49" s="353">
        <v>4</v>
      </c>
      <c r="K49" s="353">
        <v>0</v>
      </c>
      <c r="L49" s="353">
        <v>0</v>
      </c>
      <c r="M49" s="353">
        <v>0</v>
      </c>
    </row>
    <row r="50" spans="1:13">
      <c r="A50" t="s">
        <v>983</v>
      </c>
      <c r="B50" t="s">
        <v>988</v>
      </c>
      <c r="C50" s="353">
        <v>284</v>
      </c>
      <c r="D50" s="353">
        <v>0</v>
      </c>
      <c r="E50" s="353">
        <v>6</v>
      </c>
      <c r="F50" s="353">
        <v>20</v>
      </c>
      <c r="G50" s="353">
        <v>90</v>
      </c>
      <c r="H50" s="353">
        <v>94</v>
      </c>
      <c r="I50" s="353">
        <v>63</v>
      </c>
      <c r="J50" s="353">
        <v>11</v>
      </c>
      <c r="K50" s="353">
        <v>0</v>
      </c>
      <c r="L50" s="353">
        <v>0</v>
      </c>
      <c r="M50" s="353">
        <v>0</v>
      </c>
    </row>
    <row r="51" spans="1:13">
      <c r="A51" t="s">
        <v>984</v>
      </c>
      <c r="B51" t="s">
        <v>988</v>
      </c>
      <c r="C51" s="353">
        <v>70</v>
      </c>
      <c r="D51" s="353">
        <v>0</v>
      </c>
      <c r="E51" s="353">
        <v>2</v>
      </c>
      <c r="F51" s="353">
        <v>10</v>
      </c>
      <c r="G51" s="353">
        <v>21</v>
      </c>
      <c r="H51" s="353">
        <v>22</v>
      </c>
      <c r="I51" s="353">
        <v>14</v>
      </c>
      <c r="J51" s="353">
        <v>1</v>
      </c>
      <c r="K51" s="353">
        <v>0</v>
      </c>
      <c r="L51" s="353">
        <v>0</v>
      </c>
      <c r="M51" s="353">
        <v>0</v>
      </c>
    </row>
    <row r="52" spans="1:13">
      <c r="A52" t="s">
        <v>985</v>
      </c>
      <c r="B52" t="s">
        <v>988</v>
      </c>
      <c r="C52" s="353">
        <v>87</v>
      </c>
      <c r="D52" s="353">
        <v>0</v>
      </c>
      <c r="E52" s="353">
        <v>1</v>
      </c>
      <c r="F52" s="353">
        <v>9</v>
      </c>
      <c r="G52" s="353">
        <v>28</v>
      </c>
      <c r="H52" s="353">
        <v>24</v>
      </c>
      <c r="I52" s="353">
        <v>22</v>
      </c>
      <c r="J52" s="353">
        <v>3</v>
      </c>
      <c r="K52" s="353">
        <v>0</v>
      </c>
      <c r="L52" s="353">
        <v>0</v>
      </c>
      <c r="M52" s="353">
        <v>0</v>
      </c>
    </row>
    <row r="53" spans="1:13">
      <c r="A53" t="s">
        <v>986</v>
      </c>
      <c r="B53" t="s">
        <v>988</v>
      </c>
      <c r="C53" s="353">
        <v>106</v>
      </c>
      <c r="D53" s="353">
        <v>0</v>
      </c>
      <c r="E53" s="353">
        <v>2</v>
      </c>
      <c r="F53" s="353">
        <v>8</v>
      </c>
      <c r="G53" s="353">
        <v>34</v>
      </c>
      <c r="H53" s="353">
        <v>42</v>
      </c>
      <c r="I53" s="353">
        <v>15</v>
      </c>
      <c r="J53" s="353">
        <v>5</v>
      </c>
      <c r="K53" s="353">
        <v>0</v>
      </c>
      <c r="L53" s="353">
        <v>0</v>
      </c>
      <c r="M53" s="353">
        <v>0</v>
      </c>
    </row>
    <row r="54" spans="1:13">
      <c r="A54" t="s">
        <v>987</v>
      </c>
      <c r="B54" t="s">
        <v>926</v>
      </c>
      <c r="C54" s="353">
        <v>75</v>
      </c>
      <c r="D54" s="353">
        <v>0</v>
      </c>
      <c r="E54" s="353">
        <v>0</v>
      </c>
      <c r="F54" s="353">
        <v>4</v>
      </c>
      <c r="G54" s="353">
        <v>18</v>
      </c>
      <c r="H54" s="353">
        <v>30</v>
      </c>
      <c r="I54" s="353">
        <v>18</v>
      </c>
      <c r="J54" s="353">
        <v>5</v>
      </c>
      <c r="K54" s="353">
        <v>0</v>
      </c>
      <c r="L54" s="353">
        <v>0</v>
      </c>
      <c r="M54" s="353">
        <v>0</v>
      </c>
    </row>
    <row r="55" spans="1:13">
      <c r="A55" t="s">
        <v>937</v>
      </c>
      <c r="B55" t="s">
        <v>411</v>
      </c>
      <c r="C55" s="353">
        <v>22672</v>
      </c>
      <c r="D55" s="353">
        <v>1</v>
      </c>
      <c r="E55" s="353">
        <v>295</v>
      </c>
      <c r="F55" s="353">
        <v>1792</v>
      </c>
      <c r="G55" s="353">
        <v>5932</v>
      </c>
      <c r="H55" s="353">
        <v>8384</v>
      </c>
      <c r="I55" s="353">
        <v>5042</v>
      </c>
      <c r="J55" s="353">
        <v>1199</v>
      </c>
      <c r="K55" s="353">
        <v>27</v>
      </c>
      <c r="L55" s="353">
        <v>0</v>
      </c>
      <c r="M55" s="353">
        <v>0</v>
      </c>
    </row>
    <row r="56" spans="1:13">
      <c r="A56" t="s">
        <v>934</v>
      </c>
      <c r="B56" t="s">
        <v>411</v>
      </c>
      <c r="C56" s="353">
        <v>6134</v>
      </c>
      <c r="D56" s="353">
        <v>0</v>
      </c>
      <c r="E56" s="353">
        <v>81</v>
      </c>
      <c r="F56" s="353">
        <v>449</v>
      </c>
      <c r="G56" s="353">
        <v>1461</v>
      </c>
      <c r="H56" s="353">
        <v>2283</v>
      </c>
      <c r="I56" s="353">
        <v>1474</v>
      </c>
      <c r="J56" s="353">
        <v>379</v>
      </c>
      <c r="K56" s="353">
        <v>7</v>
      </c>
      <c r="L56" s="353">
        <v>0</v>
      </c>
      <c r="M56" s="353">
        <v>0</v>
      </c>
    </row>
    <row r="57" spans="1:13">
      <c r="A57" t="s">
        <v>938</v>
      </c>
      <c r="B57" t="s">
        <v>411</v>
      </c>
      <c r="C57" s="353">
        <v>962</v>
      </c>
      <c r="D57" s="353">
        <v>0</v>
      </c>
      <c r="E57" s="353">
        <v>5</v>
      </c>
      <c r="F57" s="353">
        <v>43</v>
      </c>
      <c r="G57" s="353">
        <v>190</v>
      </c>
      <c r="H57" s="353">
        <v>407</v>
      </c>
      <c r="I57" s="353">
        <v>258</v>
      </c>
      <c r="J57" s="353">
        <v>57</v>
      </c>
      <c r="K57" s="353">
        <v>2</v>
      </c>
      <c r="L57" s="353">
        <v>0</v>
      </c>
      <c r="M57" s="353">
        <v>0</v>
      </c>
    </row>
    <row r="58" spans="1:13">
      <c r="A58" t="s">
        <v>939</v>
      </c>
      <c r="B58" t="s">
        <v>411</v>
      </c>
      <c r="C58" s="353">
        <v>636</v>
      </c>
      <c r="D58" s="353">
        <v>0</v>
      </c>
      <c r="E58" s="353">
        <v>5</v>
      </c>
      <c r="F58" s="353">
        <v>32</v>
      </c>
      <c r="G58" s="353">
        <v>140</v>
      </c>
      <c r="H58" s="353">
        <v>227</v>
      </c>
      <c r="I58" s="353">
        <v>185</v>
      </c>
      <c r="J58" s="353">
        <v>46</v>
      </c>
      <c r="K58" s="353">
        <v>1</v>
      </c>
      <c r="L58" s="353">
        <v>0</v>
      </c>
      <c r="M58" s="353">
        <v>0</v>
      </c>
    </row>
    <row r="59" spans="1:13">
      <c r="A59" t="s">
        <v>940</v>
      </c>
      <c r="B59" t="s">
        <v>411</v>
      </c>
      <c r="C59" s="353">
        <v>441</v>
      </c>
      <c r="D59" s="353">
        <v>0</v>
      </c>
      <c r="E59" s="353">
        <v>4</v>
      </c>
      <c r="F59" s="353">
        <v>53</v>
      </c>
      <c r="G59" s="353">
        <v>121</v>
      </c>
      <c r="H59" s="353">
        <v>159</v>
      </c>
      <c r="I59" s="353">
        <v>83</v>
      </c>
      <c r="J59" s="353">
        <v>21</v>
      </c>
      <c r="K59" s="353">
        <v>0</v>
      </c>
      <c r="L59" s="353">
        <v>0</v>
      </c>
      <c r="M59" s="353">
        <v>0</v>
      </c>
    </row>
    <row r="60" spans="1:13">
      <c r="A60" t="s">
        <v>941</v>
      </c>
      <c r="B60" t="s">
        <v>411</v>
      </c>
      <c r="C60" s="353">
        <v>321</v>
      </c>
      <c r="D60" s="353">
        <v>0</v>
      </c>
      <c r="E60" s="353">
        <v>12</v>
      </c>
      <c r="F60" s="353">
        <v>41</v>
      </c>
      <c r="G60" s="353">
        <v>88</v>
      </c>
      <c r="H60" s="353">
        <v>98</v>
      </c>
      <c r="I60" s="353">
        <v>65</v>
      </c>
      <c r="J60" s="353">
        <v>17</v>
      </c>
      <c r="K60" s="353">
        <v>0</v>
      </c>
      <c r="L60" s="353">
        <v>0</v>
      </c>
      <c r="M60" s="353">
        <v>0</v>
      </c>
    </row>
    <row r="61" spans="1:13">
      <c r="A61" t="s">
        <v>942</v>
      </c>
      <c r="B61" t="s">
        <v>411</v>
      </c>
      <c r="C61" s="353">
        <v>588</v>
      </c>
      <c r="D61" s="353">
        <v>0</v>
      </c>
      <c r="E61" s="353">
        <v>10</v>
      </c>
      <c r="F61" s="353">
        <v>39</v>
      </c>
      <c r="G61" s="353">
        <v>139</v>
      </c>
      <c r="H61" s="353">
        <v>213</v>
      </c>
      <c r="I61" s="353">
        <v>147</v>
      </c>
      <c r="J61" s="353">
        <v>40</v>
      </c>
      <c r="K61" s="353">
        <v>0</v>
      </c>
      <c r="L61" s="353">
        <v>0</v>
      </c>
      <c r="M61" s="353">
        <v>0</v>
      </c>
    </row>
    <row r="62" spans="1:13">
      <c r="A62" t="s">
        <v>943</v>
      </c>
      <c r="B62" t="s">
        <v>411</v>
      </c>
      <c r="C62" s="353">
        <v>959</v>
      </c>
      <c r="D62" s="353">
        <v>0</v>
      </c>
      <c r="E62" s="353">
        <v>9</v>
      </c>
      <c r="F62" s="353">
        <v>74</v>
      </c>
      <c r="G62" s="353">
        <v>250</v>
      </c>
      <c r="H62" s="353">
        <v>374</v>
      </c>
      <c r="I62" s="353">
        <v>213</v>
      </c>
      <c r="J62" s="353">
        <v>39</v>
      </c>
      <c r="K62" s="353">
        <v>0</v>
      </c>
      <c r="L62" s="353">
        <v>0</v>
      </c>
      <c r="M62" s="353">
        <v>0</v>
      </c>
    </row>
    <row r="63" spans="1:13">
      <c r="A63" t="s">
        <v>944</v>
      </c>
      <c r="B63" t="s">
        <v>411</v>
      </c>
      <c r="C63" s="353">
        <v>771</v>
      </c>
      <c r="D63" s="353">
        <v>0</v>
      </c>
      <c r="E63" s="353">
        <v>11</v>
      </c>
      <c r="F63" s="353">
        <v>57</v>
      </c>
      <c r="G63" s="353">
        <v>200</v>
      </c>
      <c r="H63" s="353">
        <v>283</v>
      </c>
      <c r="I63" s="353">
        <v>170</v>
      </c>
      <c r="J63" s="353">
        <v>48</v>
      </c>
      <c r="K63" s="353">
        <v>2</v>
      </c>
      <c r="L63" s="353">
        <v>0</v>
      </c>
      <c r="M63" s="353">
        <v>0</v>
      </c>
    </row>
    <row r="64" spans="1:13">
      <c r="A64" t="s">
        <v>945</v>
      </c>
      <c r="B64" t="s">
        <v>411</v>
      </c>
      <c r="C64" s="353">
        <v>558</v>
      </c>
      <c r="D64" s="353">
        <v>0</v>
      </c>
      <c r="E64" s="353">
        <v>11</v>
      </c>
      <c r="F64" s="353">
        <v>48</v>
      </c>
      <c r="G64" s="353">
        <v>104</v>
      </c>
      <c r="H64" s="353">
        <v>201</v>
      </c>
      <c r="I64" s="353">
        <v>142</v>
      </c>
      <c r="J64" s="353">
        <v>51</v>
      </c>
      <c r="K64" s="353">
        <v>1</v>
      </c>
      <c r="L64" s="353">
        <v>0</v>
      </c>
      <c r="M64" s="353">
        <v>0</v>
      </c>
    </row>
    <row r="65" spans="1:13">
      <c r="A65" t="s">
        <v>946</v>
      </c>
      <c r="B65" t="s">
        <v>411</v>
      </c>
      <c r="C65" s="353">
        <v>898</v>
      </c>
      <c r="D65" s="353">
        <v>0</v>
      </c>
      <c r="E65" s="353">
        <v>14</v>
      </c>
      <c r="F65" s="353">
        <v>62</v>
      </c>
      <c r="G65" s="353">
        <v>229</v>
      </c>
      <c r="H65" s="353">
        <v>321</v>
      </c>
      <c r="I65" s="353">
        <v>211</v>
      </c>
      <c r="J65" s="353">
        <v>60</v>
      </c>
      <c r="K65" s="353">
        <v>1</v>
      </c>
      <c r="L65" s="353">
        <v>0</v>
      </c>
      <c r="M65" s="353">
        <v>0</v>
      </c>
    </row>
    <row r="66" spans="1:13">
      <c r="A66" t="s">
        <v>947</v>
      </c>
      <c r="B66" t="s">
        <v>411</v>
      </c>
      <c r="C66" s="353">
        <v>2364</v>
      </c>
      <c r="D66" s="353">
        <v>0</v>
      </c>
      <c r="E66" s="353">
        <v>32</v>
      </c>
      <c r="F66" s="353">
        <v>232</v>
      </c>
      <c r="G66" s="353">
        <v>706</v>
      </c>
      <c r="H66" s="353">
        <v>838</v>
      </c>
      <c r="I66" s="353">
        <v>452</v>
      </c>
      <c r="J66" s="353">
        <v>103</v>
      </c>
      <c r="K66" s="353">
        <v>1</v>
      </c>
      <c r="L66" s="353">
        <v>0</v>
      </c>
      <c r="M66" s="353">
        <v>0</v>
      </c>
    </row>
    <row r="67" spans="1:13">
      <c r="A67" t="s">
        <v>948</v>
      </c>
      <c r="B67" t="s">
        <v>411</v>
      </c>
      <c r="C67" s="353">
        <v>2022</v>
      </c>
      <c r="D67" s="353">
        <v>0</v>
      </c>
      <c r="E67" s="353">
        <v>25</v>
      </c>
      <c r="F67" s="353">
        <v>199</v>
      </c>
      <c r="G67" s="353">
        <v>528</v>
      </c>
      <c r="H67" s="353">
        <v>741</v>
      </c>
      <c r="I67" s="353">
        <v>423</v>
      </c>
      <c r="J67" s="353">
        <v>104</v>
      </c>
      <c r="K67" s="353">
        <v>2</v>
      </c>
      <c r="L67" s="353">
        <v>0</v>
      </c>
      <c r="M67" s="353">
        <v>0</v>
      </c>
    </row>
    <row r="68" spans="1:13">
      <c r="A68" t="s">
        <v>949</v>
      </c>
      <c r="B68" t="s">
        <v>411</v>
      </c>
      <c r="C68" s="353">
        <v>1317</v>
      </c>
      <c r="D68" s="353">
        <v>0</v>
      </c>
      <c r="E68" s="353">
        <v>17</v>
      </c>
      <c r="F68" s="353">
        <v>110</v>
      </c>
      <c r="G68" s="353">
        <v>350</v>
      </c>
      <c r="H68" s="353">
        <v>498</v>
      </c>
      <c r="I68" s="353">
        <v>291</v>
      </c>
      <c r="J68" s="353">
        <v>49</v>
      </c>
      <c r="K68" s="353">
        <v>2</v>
      </c>
      <c r="L68" s="353">
        <v>0</v>
      </c>
      <c r="M68" s="353">
        <v>0</v>
      </c>
    </row>
    <row r="69" spans="1:13">
      <c r="A69" t="s">
        <v>950</v>
      </c>
      <c r="B69" t="s">
        <v>411</v>
      </c>
      <c r="C69" s="353">
        <v>2293</v>
      </c>
      <c r="D69" s="353">
        <v>0</v>
      </c>
      <c r="E69" s="353">
        <v>16</v>
      </c>
      <c r="F69" s="353">
        <v>109</v>
      </c>
      <c r="G69" s="353">
        <v>519</v>
      </c>
      <c r="H69" s="353">
        <v>945</v>
      </c>
      <c r="I69" s="353">
        <v>564</v>
      </c>
      <c r="J69" s="353">
        <v>137</v>
      </c>
      <c r="K69" s="353">
        <v>3</v>
      </c>
      <c r="L69" s="353">
        <v>0</v>
      </c>
      <c r="M69" s="353">
        <v>0</v>
      </c>
    </row>
    <row r="70" spans="1:13">
      <c r="A70" t="s">
        <v>951</v>
      </c>
      <c r="B70" t="s">
        <v>411</v>
      </c>
      <c r="C70" s="353">
        <v>144</v>
      </c>
      <c r="D70" s="353">
        <v>0</v>
      </c>
      <c r="E70" s="353">
        <v>6</v>
      </c>
      <c r="F70" s="353">
        <v>19</v>
      </c>
      <c r="G70" s="353">
        <v>33</v>
      </c>
      <c r="H70" s="353">
        <v>52</v>
      </c>
      <c r="I70" s="353">
        <v>29</v>
      </c>
      <c r="J70" s="353">
        <v>5</v>
      </c>
      <c r="K70" s="353">
        <v>0</v>
      </c>
      <c r="L70" s="353">
        <v>0</v>
      </c>
      <c r="M70" s="353">
        <v>0</v>
      </c>
    </row>
    <row r="71" spans="1:13">
      <c r="A71" t="s">
        <v>952</v>
      </c>
      <c r="B71" t="s">
        <v>411</v>
      </c>
      <c r="C71" s="353">
        <v>360</v>
      </c>
      <c r="D71" s="353">
        <v>0</v>
      </c>
      <c r="E71" s="353">
        <v>2</v>
      </c>
      <c r="F71" s="353">
        <v>6</v>
      </c>
      <c r="G71" s="353">
        <v>70</v>
      </c>
      <c r="H71" s="353">
        <v>147</v>
      </c>
      <c r="I71" s="353">
        <v>98</v>
      </c>
      <c r="J71" s="353">
        <v>36</v>
      </c>
      <c r="K71" s="353">
        <v>1</v>
      </c>
      <c r="L71" s="353">
        <v>0</v>
      </c>
      <c r="M71" s="353">
        <v>0</v>
      </c>
    </row>
    <row r="72" spans="1:13">
      <c r="A72" t="s">
        <v>953</v>
      </c>
      <c r="B72" t="s">
        <v>411</v>
      </c>
      <c r="C72" s="353">
        <v>901</v>
      </c>
      <c r="D72" s="353">
        <v>0</v>
      </c>
      <c r="E72" s="353">
        <v>10</v>
      </c>
      <c r="F72" s="353">
        <v>62</v>
      </c>
      <c r="G72" s="353">
        <v>228</v>
      </c>
      <c r="H72" s="353">
        <v>335</v>
      </c>
      <c r="I72" s="353">
        <v>204</v>
      </c>
      <c r="J72" s="353">
        <v>59</v>
      </c>
      <c r="K72" s="353">
        <v>3</v>
      </c>
      <c r="L72" s="353">
        <v>0</v>
      </c>
      <c r="M72" s="353">
        <v>0</v>
      </c>
    </row>
    <row r="73" spans="1:13">
      <c r="A73" t="s">
        <v>954</v>
      </c>
      <c r="B73" t="s">
        <v>411</v>
      </c>
      <c r="C73" s="353">
        <v>104</v>
      </c>
      <c r="D73" s="353">
        <v>0</v>
      </c>
      <c r="E73" s="353">
        <v>2</v>
      </c>
      <c r="F73" s="353">
        <v>13</v>
      </c>
      <c r="G73" s="353">
        <v>28</v>
      </c>
      <c r="H73" s="353">
        <v>39</v>
      </c>
      <c r="I73" s="353">
        <v>17</v>
      </c>
      <c r="J73" s="353">
        <v>5</v>
      </c>
      <c r="K73" s="353">
        <v>0</v>
      </c>
      <c r="L73" s="353">
        <v>0</v>
      </c>
      <c r="M73" s="353">
        <v>0</v>
      </c>
    </row>
    <row r="74" spans="1:13">
      <c r="A74" t="s">
        <v>955</v>
      </c>
      <c r="B74" t="s">
        <v>411</v>
      </c>
      <c r="C74" s="353">
        <v>307</v>
      </c>
      <c r="D74" s="353">
        <v>0</v>
      </c>
      <c r="E74" s="353">
        <v>3</v>
      </c>
      <c r="F74" s="353">
        <v>28</v>
      </c>
      <c r="G74" s="353">
        <v>92</v>
      </c>
      <c r="H74" s="353">
        <v>97</v>
      </c>
      <c r="I74" s="353">
        <v>72</v>
      </c>
      <c r="J74" s="353">
        <v>15</v>
      </c>
      <c r="K74" s="353">
        <v>0</v>
      </c>
      <c r="L74" s="353">
        <v>0</v>
      </c>
      <c r="M74" s="353">
        <v>0</v>
      </c>
    </row>
    <row r="75" spans="1:13">
      <c r="A75" t="s">
        <v>956</v>
      </c>
      <c r="B75" t="s">
        <v>411</v>
      </c>
      <c r="C75" s="353">
        <v>1169</v>
      </c>
      <c r="D75" s="353">
        <v>1</v>
      </c>
      <c r="E75" s="353">
        <v>18</v>
      </c>
      <c r="F75" s="353">
        <v>108</v>
      </c>
      <c r="G75" s="353">
        <v>359</v>
      </c>
      <c r="H75" s="353">
        <v>399</v>
      </c>
      <c r="I75" s="353">
        <v>230</v>
      </c>
      <c r="J75" s="353">
        <v>52</v>
      </c>
      <c r="K75" s="353">
        <v>2</v>
      </c>
      <c r="L75" s="353">
        <v>0</v>
      </c>
      <c r="M75" s="353">
        <v>0</v>
      </c>
    </row>
    <row r="76" spans="1:13">
      <c r="A76" t="s">
        <v>957</v>
      </c>
      <c r="B76" t="s">
        <v>411</v>
      </c>
      <c r="C76" s="353">
        <v>176</v>
      </c>
      <c r="D76" s="353">
        <v>0</v>
      </c>
      <c r="E76" s="353">
        <v>3</v>
      </c>
      <c r="F76" s="353">
        <v>13</v>
      </c>
      <c r="G76" s="353">
        <v>61</v>
      </c>
      <c r="H76" s="353">
        <v>64</v>
      </c>
      <c r="I76" s="353">
        <v>27</v>
      </c>
      <c r="J76" s="353">
        <v>8</v>
      </c>
      <c r="K76" s="353">
        <v>0</v>
      </c>
      <c r="L76" s="353">
        <v>0</v>
      </c>
      <c r="M76" s="353">
        <v>0</v>
      </c>
    </row>
    <row r="77" spans="1:13">
      <c r="A77" t="s">
        <v>958</v>
      </c>
      <c r="B77" t="s">
        <v>411</v>
      </c>
      <c r="C77" s="353">
        <v>162</v>
      </c>
      <c r="D77" s="353">
        <v>0</v>
      </c>
      <c r="E77" s="353">
        <v>5</v>
      </c>
      <c r="F77" s="353">
        <v>19</v>
      </c>
      <c r="G77" s="353">
        <v>40</v>
      </c>
      <c r="H77" s="353">
        <v>60</v>
      </c>
      <c r="I77" s="353">
        <v>26</v>
      </c>
      <c r="J77" s="353">
        <v>12</v>
      </c>
      <c r="K77" s="353">
        <v>0</v>
      </c>
      <c r="L77" s="353">
        <v>0</v>
      </c>
      <c r="M77" s="353">
        <v>0</v>
      </c>
    </row>
    <row r="78" spans="1:13">
      <c r="A78" t="s">
        <v>959</v>
      </c>
      <c r="B78" t="s">
        <v>411</v>
      </c>
      <c r="C78" s="353">
        <v>898</v>
      </c>
      <c r="D78" s="353">
        <v>0</v>
      </c>
      <c r="E78" s="353">
        <v>7</v>
      </c>
      <c r="F78" s="353">
        <v>35</v>
      </c>
      <c r="G78" s="353">
        <v>199</v>
      </c>
      <c r="H78" s="353">
        <v>341</v>
      </c>
      <c r="I78" s="353">
        <v>252</v>
      </c>
      <c r="J78" s="353">
        <v>62</v>
      </c>
      <c r="K78" s="353">
        <v>2</v>
      </c>
      <c r="L78" s="353">
        <v>0</v>
      </c>
      <c r="M78" s="353">
        <v>0</v>
      </c>
    </row>
    <row r="79" spans="1:13">
      <c r="A79" t="s">
        <v>960</v>
      </c>
      <c r="B79" t="s">
        <v>411</v>
      </c>
      <c r="C79" s="353">
        <v>246</v>
      </c>
      <c r="D79" s="353">
        <v>0</v>
      </c>
      <c r="E79" s="353">
        <v>1</v>
      </c>
      <c r="F79" s="353">
        <v>24</v>
      </c>
      <c r="G79" s="353">
        <v>64</v>
      </c>
      <c r="H79" s="353">
        <v>96</v>
      </c>
      <c r="I79" s="353">
        <v>50</v>
      </c>
      <c r="J79" s="353">
        <v>11</v>
      </c>
      <c r="K79" s="353">
        <v>0</v>
      </c>
      <c r="L79" s="353">
        <v>0</v>
      </c>
      <c r="M79" s="353">
        <v>0</v>
      </c>
    </row>
    <row r="80" spans="1:13">
      <c r="A80" t="s">
        <v>961</v>
      </c>
      <c r="B80" t="s">
        <v>411</v>
      </c>
      <c r="C80" s="353">
        <v>374</v>
      </c>
      <c r="D80" s="353">
        <v>0</v>
      </c>
      <c r="E80" s="353">
        <v>10</v>
      </c>
      <c r="F80" s="353">
        <v>43</v>
      </c>
      <c r="G80" s="353">
        <v>124</v>
      </c>
      <c r="H80" s="353">
        <v>121</v>
      </c>
      <c r="I80" s="353">
        <v>57</v>
      </c>
      <c r="J80" s="353">
        <v>19</v>
      </c>
      <c r="K80" s="353">
        <v>0</v>
      </c>
      <c r="L80" s="353">
        <v>0</v>
      </c>
      <c r="M80" s="353">
        <v>0</v>
      </c>
    </row>
    <row r="81" spans="1:13">
      <c r="A81" t="s">
        <v>962</v>
      </c>
      <c r="B81" t="s">
        <v>411</v>
      </c>
      <c r="C81" s="353">
        <v>558</v>
      </c>
      <c r="D81" s="353">
        <v>0</v>
      </c>
      <c r="E81" s="353">
        <v>5</v>
      </c>
      <c r="F81" s="353">
        <v>23</v>
      </c>
      <c r="G81" s="353">
        <v>150</v>
      </c>
      <c r="H81" s="353">
        <v>229</v>
      </c>
      <c r="I81" s="353">
        <v>126</v>
      </c>
      <c r="J81" s="353">
        <v>25</v>
      </c>
      <c r="K81" s="353">
        <v>0</v>
      </c>
      <c r="L81" s="353">
        <v>0</v>
      </c>
      <c r="M81" s="353">
        <v>0</v>
      </c>
    </row>
    <row r="82" spans="1:13">
      <c r="A82" t="s">
        <v>963</v>
      </c>
      <c r="B82" t="s">
        <v>411</v>
      </c>
      <c r="C82" s="353">
        <v>211</v>
      </c>
      <c r="D82" s="353">
        <v>0</v>
      </c>
      <c r="E82" s="353">
        <v>8</v>
      </c>
      <c r="F82" s="353">
        <v>28</v>
      </c>
      <c r="G82" s="353">
        <v>66</v>
      </c>
      <c r="H82" s="353">
        <v>66</v>
      </c>
      <c r="I82" s="353">
        <v>39</v>
      </c>
      <c r="J82" s="353">
        <v>4</v>
      </c>
      <c r="K82" s="353">
        <v>0</v>
      </c>
      <c r="L82" s="353">
        <v>0</v>
      </c>
      <c r="M82" s="353">
        <v>0</v>
      </c>
    </row>
    <row r="83" spans="1:13">
      <c r="A83" t="s">
        <v>964</v>
      </c>
      <c r="B83" t="s">
        <v>411</v>
      </c>
      <c r="C83" s="353">
        <v>387</v>
      </c>
      <c r="D83" s="353">
        <v>0</v>
      </c>
      <c r="E83" s="353">
        <v>1</v>
      </c>
      <c r="F83" s="353">
        <v>24</v>
      </c>
      <c r="G83" s="353">
        <v>91</v>
      </c>
      <c r="H83" s="353">
        <v>148</v>
      </c>
      <c r="I83" s="353">
        <v>105</v>
      </c>
      <c r="J83" s="353">
        <v>17</v>
      </c>
      <c r="K83" s="353">
        <v>1</v>
      </c>
      <c r="L83" s="353">
        <v>0</v>
      </c>
      <c r="M83" s="353">
        <v>0</v>
      </c>
    </row>
    <row r="84" spans="1:13">
      <c r="A84" t="s">
        <v>965</v>
      </c>
      <c r="B84" t="s">
        <v>411</v>
      </c>
      <c r="C84" s="353">
        <v>143</v>
      </c>
      <c r="D84" s="353">
        <v>0</v>
      </c>
      <c r="E84" s="353">
        <v>3</v>
      </c>
      <c r="F84" s="353">
        <v>17</v>
      </c>
      <c r="G84" s="353">
        <v>34</v>
      </c>
      <c r="H84" s="353">
        <v>63</v>
      </c>
      <c r="I84" s="353">
        <v>21</v>
      </c>
      <c r="J84" s="353">
        <v>5</v>
      </c>
      <c r="K84" s="353">
        <v>0</v>
      </c>
      <c r="L84" s="353">
        <v>0</v>
      </c>
      <c r="M84" s="353">
        <v>0</v>
      </c>
    </row>
    <row r="85" spans="1:13">
      <c r="A85" t="s">
        <v>966</v>
      </c>
      <c r="B85" t="s">
        <v>411</v>
      </c>
      <c r="C85" s="353">
        <v>159</v>
      </c>
      <c r="D85" s="353">
        <v>0</v>
      </c>
      <c r="E85" s="353">
        <v>1</v>
      </c>
      <c r="F85" s="353">
        <v>14</v>
      </c>
      <c r="G85" s="353">
        <v>40</v>
      </c>
      <c r="H85" s="353">
        <v>62</v>
      </c>
      <c r="I85" s="353">
        <v>35</v>
      </c>
      <c r="J85" s="353">
        <v>6</v>
      </c>
      <c r="K85" s="353">
        <v>1</v>
      </c>
      <c r="L85" s="353">
        <v>0</v>
      </c>
      <c r="M85" s="353">
        <v>0</v>
      </c>
    </row>
    <row r="86" spans="1:13">
      <c r="A86" t="s">
        <v>967</v>
      </c>
      <c r="B86" t="s">
        <v>411</v>
      </c>
      <c r="C86" s="353">
        <v>77</v>
      </c>
      <c r="D86" s="353">
        <v>0</v>
      </c>
      <c r="E86" s="353">
        <v>1</v>
      </c>
      <c r="F86" s="353">
        <v>7</v>
      </c>
      <c r="G86" s="353">
        <v>26</v>
      </c>
      <c r="H86" s="353">
        <v>22</v>
      </c>
      <c r="I86" s="353">
        <v>15</v>
      </c>
      <c r="J86" s="353">
        <v>6</v>
      </c>
      <c r="K86" s="353">
        <v>0</v>
      </c>
      <c r="L86" s="353">
        <v>0</v>
      </c>
      <c r="M86" s="353">
        <v>0</v>
      </c>
    </row>
    <row r="87" spans="1:13">
      <c r="A87" t="s">
        <v>968</v>
      </c>
      <c r="B87" t="s">
        <v>411</v>
      </c>
      <c r="C87" s="353">
        <v>216</v>
      </c>
      <c r="D87" s="353">
        <v>0</v>
      </c>
      <c r="E87" s="353">
        <v>5</v>
      </c>
      <c r="F87" s="353">
        <v>19</v>
      </c>
      <c r="G87" s="353">
        <v>74</v>
      </c>
      <c r="H87" s="353">
        <v>66</v>
      </c>
      <c r="I87" s="353">
        <v>48</v>
      </c>
      <c r="J87" s="353">
        <v>4</v>
      </c>
      <c r="K87" s="353">
        <v>0</v>
      </c>
      <c r="L87" s="353">
        <v>0</v>
      </c>
      <c r="M87" s="353">
        <v>0</v>
      </c>
    </row>
    <row r="88" spans="1:13">
      <c r="A88" t="s">
        <v>969</v>
      </c>
      <c r="B88" t="s">
        <v>411</v>
      </c>
      <c r="C88" s="353">
        <v>180</v>
      </c>
      <c r="D88" s="353">
        <v>0</v>
      </c>
      <c r="E88" s="353">
        <v>1</v>
      </c>
      <c r="F88" s="353">
        <v>22</v>
      </c>
      <c r="G88" s="353">
        <v>53</v>
      </c>
      <c r="H88" s="353">
        <v>66</v>
      </c>
      <c r="I88" s="353">
        <v>33</v>
      </c>
      <c r="J88" s="353">
        <v>4</v>
      </c>
      <c r="K88" s="353">
        <v>1</v>
      </c>
      <c r="L88" s="353">
        <v>0</v>
      </c>
      <c r="M88" s="353">
        <v>0</v>
      </c>
    </row>
    <row r="89" spans="1:13">
      <c r="A89" t="s">
        <v>970</v>
      </c>
      <c r="B89" t="s">
        <v>411</v>
      </c>
      <c r="C89" s="353">
        <v>102</v>
      </c>
      <c r="D89" s="353">
        <v>0</v>
      </c>
      <c r="E89" s="353">
        <v>1</v>
      </c>
      <c r="F89" s="353">
        <v>13</v>
      </c>
      <c r="G89" s="353">
        <v>31</v>
      </c>
      <c r="H89" s="353">
        <v>32</v>
      </c>
      <c r="I89" s="353">
        <v>21</v>
      </c>
      <c r="J89" s="353">
        <v>4</v>
      </c>
      <c r="K89" s="353">
        <v>0</v>
      </c>
      <c r="L89" s="353">
        <v>0</v>
      </c>
      <c r="M89" s="353">
        <v>0</v>
      </c>
    </row>
    <row r="90" spans="1:13">
      <c r="A90" t="s">
        <v>971</v>
      </c>
      <c r="B90" t="s">
        <v>411</v>
      </c>
      <c r="C90" s="353">
        <v>154</v>
      </c>
      <c r="D90" s="353">
        <v>0</v>
      </c>
      <c r="E90" s="353">
        <v>3</v>
      </c>
      <c r="F90" s="353">
        <v>13</v>
      </c>
      <c r="G90" s="353">
        <v>52</v>
      </c>
      <c r="H90" s="353">
        <v>49</v>
      </c>
      <c r="I90" s="353">
        <v>33</v>
      </c>
      <c r="J90" s="353">
        <v>4</v>
      </c>
      <c r="K90" s="353">
        <v>0</v>
      </c>
      <c r="L90" s="353">
        <v>0</v>
      </c>
      <c r="M90" s="353">
        <v>0</v>
      </c>
    </row>
    <row r="91" spans="1:13">
      <c r="A91" t="s">
        <v>972</v>
      </c>
      <c r="B91" t="s">
        <v>411</v>
      </c>
      <c r="C91" s="353">
        <v>128</v>
      </c>
      <c r="D91" s="353">
        <v>0</v>
      </c>
      <c r="E91" s="353">
        <v>1</v>
      </c>
      <c r="F91" s="353">
        <v>15</v>
      </c>
      <c r="G91" s="353">
        <v>44</v>
      </c>
      <c r="H91" s="353">
        <v>43</v>
      </c>
      <c r="I91" s="353">
        <v>20</v>
      </c>
      <c r="J91" s="353">
        <v>4</v>
      </c>
      <c r="K91" s="353">
        <v>1</v>
      </c>
      <c r="L91" s="353">
        <v>0</v>
      </c>
      <c r="M91" s="353">
        <v>0</v>
      </c>
    </row>
    <row r="92" spans="1:13">
      <c r="A92" t="s">
        <v>973</v>
      </c>
      <c r="B92" t="s">
        <v>411</v>
      </c>
      <c r="C92" s="353">
        <v>188</v>
      </c>
      <c r="D92" s="353">
        <v>0</v>
      </c>
      <c r="E92" s="353">
        <v>4</v>
      </c>
      <c r="F92" s="353">
        <v>14</v>
      </c>
      <c r="G92" s="353">
        <v>58</v>
      </c>
      <c r="H92" s="353">
        <v>69</v>
      </c>
      <c r="I92" s="353">
        <v>37</v>
      </c>
      <c r="J92" s="353">
        <v>6</v>
      </c>
      <c r="K92" s="353">
        <v>0</v>
      </c>
      <c r="L92" s="353">
        <v>0</v>
      </c>
      <c r="M92" s="353">
        <v>0</v>
      </c>
    </row>
    <row r="93" spans="1:13">
      <c r="A93" t="s">
        <v>974</v>
      </c>
      <c r="B93" t="s">
        <v>411</v>
      </c>
      <c r="C93" s="353">
        <v>304</v>
      </c>
      <c r="D93" s="353">
        <v>0</v>
      </c>
      <c r="E93" s="353">
        <v>7</v>
      </c>
      <c r="F93" s="353">
        <v>24</v>
      </c>
      <c r="G93" s="353">
        <v>87</v>
      </c>
      <c r="H93" s="353">
        <v>103</v>
      </c>
      <c r="I93" s="353">
        <v>63</v>
      </c>
      <c r="J93" s="353">
        <v>20</v>
      </c>
      <c r="K93" s="353">
        <v>0</v>
      </c>
      <c r="L93" s="353">
        <v>0</v>
      </c>
      <c r="M93" s="353">
        <v>0</v>
      </c>
    </row>
    <row r="94" spans="1:13">
      <c r="A94" t="s">
        <v>975</v>
      </c>
      <c r="B94" t="s">
        <v>411</v>
      </c>
      <c r="C94" s="353">
        <v>76</v>
      </c>
      <c r="D94" s="353">
        <v>0</v>
      </c>
      <c r="E94" s="353">
        <v>0</v>
      </c>
      <c r="F94" s="353">
        <v>4</v>
      </c>
      <c r="G94" s="353">
        <v>11</v>
      </c>
      <c r="H94" s="353">
        <v>35</v>
      </c>
      <c r="I94" s="353">
        <v>20</v>
      </c>
      <c r="J94" s="353">
        <v>6</v>
      </c>
      <c r="K94" s="353">
        <v>0</v>
      </c>
      <c r="L94" s="353">
        <v>0</v>
      </c>
      <c r="M94" s="353">
        <v>0</v>
      </c>
    </row>
    <row r="95" spans="1:13">
      <c r="A95" t="s">
        <v>976</v>
      </c>
      <c r="B95" t="s">
        <v>411</v>
      </c>
      <c r="C95" s="353">
        <v>62</v>
      </c>
      <c r="D95" s="353">
        <v>0</v>
      </c>
      <c r="E95" s="353">
        <v>2</v>
      </c>
      <c r="F95" s="353">
        <v>5</v>
      </c>
      <c r="G95" s="353">
        <v>21</v>
      </c>
      <c r="H95" s="353">
        <v>23</v>
      </c>
      <c r="I95" s="353">
        <v>7</v>
      </c>
      <c r="J95" s="353">
        <v>4</v>
      </c>
      <c r="K95" s="353">
        <v>0</v>
      </c>
      <c r="L95" s="353">
        <v>0</v>
      </c>
      <c r="M95" s="353">
        <v>0</v>
      </c>
    </row>
    <row r="96" spans="1:13">
      <c r="A96" t="s">
        <v>978</v>
      </c>
      <c r="B96" t="s">
        <v>411</v>
      </c>
      <c r="C96" s="353">
        <v>117</v>
      </c>
      <c r="D96" s="353">
        <v>0</v>
      </c>
      <c r="E96" s="353">
        <v>2</v>
      </c>
      <c r="F96" s="353">
        <v>14</v>
      </c>
      <c r="G96" s="353">
        <v>32</v>
      </c>
      <c r="H96" s="353">
        <v>43</v>
      </c>
      <c r="I96" s="353">
        <v>23</v>
      </c>
      <c r="J96" s="353">
        <v>3</v>
      </c>
      <c r="K96" s="353">
        <v>0</v>
      </c>
      <c r="L96" s="353">
        <v>0</v>
      </c>
      <c r="M96" s="353">
        <v>0</v>
      </c>
    </row>
    <row r="97" spans="1:13">
      <c r="A97" t="s">
        <v>979</v>
      </c>
      <c r="B97" t="s">
        <v>411</v>
      </c>
      <c r="C97" s="353">
        <v>163</v>
      </c>
      <c r="D97" s="353">
        <v>0</v>
      </c>
      <c r="E97" s="353">
        <v>5</v>
      </c>
      <c r="F97" s="353">
        <v>17</v>
      </c>
      <c r="G97" s="353">
        <v>49</v>
      </c>
      <c r="H97" s="353">
        <v>51</v>
      </c>
      <c r="I97" s="353">
        <v>39</v>
      </c>
      <c r="J97" s="353">
        <v>2</v>
      </c>
      <c r="K97" s="353">
        <v>0</v>
      </c>
      <c r="L97" s="353">
        <v>0</v>
      </c>
      <c r="M97" s="353">
        <v>0</v>
      </c>
    </row>
    <row r="98" spans="1:13">
      <c r="A98" t="s">
        <v>980</v>
      </c>
      <c r="B98" t="s">
        <v>411</v>
      </c>
      <c r="C98" s="353">
        <v>33</v>
      </c>
      <c r="D98" s="353">
        <v>0</v>
      </c>
      <c r="E98" s="353">
        <v>1</v>
      </c>
      <c r="F98" s="353">
        <v>6</v>
      </c>
      <c r="G98" s="353">
        <v>11</v>
      </c>
      <c r="H98" s="353">
        <v>9</v>
      </c>
      <c r="I98" s="353">
        <v>5</v>
      </c>
      <c r="J98" s="353">
        <v>1</v>
      </c>
      <c r="K98" s="353">
        <v>0</v>
      </c>
      <c r="L98" s="353">
        <v>0</v>
      </c>
      <c r="M98" s="353">
        <v>0</v>
      </c>
    </row>
    <row r="99" spans="1:13">
      <c r="A99" t="s">
        <v>981</v>
      </c>
      <c r="B99" t="s">
        <v>411</v>
      </c>
      <c r="C99" s="353">
        <v>77</v>
      </c>
      <c r="D99" s="353">
        <v>0</v>
      </c>
      <c r="E99" s="353">
        <v>0</v>
      </c>
      <c r="F99" s="353">
        <v>10</v>
      </c>
      <c r="G99" s="353">
        <v>23</v>
      </c>
      <c r="H99" s="353">
        <v>29</v>
      </c>
      <c r="I99" s="353">
        <v>12</v>
      </c>
      <c r="J99" s="353">
        <v>3</v>
      </c>
      <c r="K99" s="353">
        <v>0</v>
      </c>
      <c r="L99" s="353">
        <v>0</v>
      </c>
      <c r="M99" s="353">
        <v>0</v>
      </c>
    </row>
    <row r="100" spans="1:13">
      <c r="A100" t="s">
        <v>982</v>
      </c>
      <c r="B100" t="s">
        <v>411</v>
      </c>
      <c r="C100" s="353">
        <v>43</v>
      </c>
      <c r="D100" s="353">
        <v>0</v>
      </c>
      <c r="E100" s="353">
        <v>0</v>
      </c>
      <c r="F100" s="353">
        <v>5</v>
      </c>
      <c r="G100" s="353">
        <v>14</v>
      </c>
      <c r="H100" s="353">
        <v>10</v>
      </c>
      <c r="I100" s="353">
        <v>12</v>
      </c>
      <c r="J100" s="353">
        <v>2</v>
      </c>
      <c r="K100" s="353">
        <v>0</v>
      </c>
      <c r="L100" s="353">
        <v>0</v>
      </c>
      <c r="M100" s="353">
        <v>0</v>
      </c>
    </row>
    <row r="101" spans="1:13">
      <c r="A101" t="s">
        <v>983</v>
      </c>
      <c r="B101" t="s">
        <v>411</v>
      </c>
      <c r="C101" s="353">
        <v>149</v>
      </c>
      <c r="D101" s="353">
        <v>0</v>
      </c>
      <c r="E101" s="353">
        <v>3</v>
      </c>
      <c r="F101" s="353">
        <v>12</v>
      </c>
      <c r="G101" s="353">
        <v>46</v>
      </c>
      <c r="H101" s="353">
        <v>54</v>
      </c>
      <c r="I101" s="353">
        <v>28</v>
      </c>
      <c r="J101" s="353">
        <v>6</v>
      </c>
      <c r="K101" s="353">
        <v>0</v>
      </c>
      <c r="L101" s="353">
        <v>0</v>
      </c>
      <c r="M101" s="353">
        <v>0</v>
      </c>
    </row>
    <row r="102" spans="1:13">
      <c r="A102" t="s">
        <v>984</v>
      </c>
      <c r="B102" t="s">
        <v>411</v>
      </c>
      <c r="C102" s="353">
        <v>41</v>
      </c>
      <c r="D102" s="353">
        <v>0</v>
      </c>
      <c r="E102" s="353">
        <v>2</v>
      </c>
      <c r="F102" s="353">
        <v>6</v>
      </c>
      <c r="G102" s="353">
        <v>12</v>
      </c>
      <c r="H102" s="353">
        <v>13</v>
      </c>
      <c r="I102" s="353">
        <v>7</v>
      </c>
      <c r="J102" s="353">
        <v>1</v>
      </c>
      <c r="K102" s="353">
        <v>0</v>
      </c>
      <c r="L102" s="353">
        <v>0</v>
      </c>
      <c r="M102" s="353">
        <v>0</v>
      </c>
    </row>
    <row r="103" spans="1:13">
      <c r="A103" t="s">
        <v>985</v>
      </c>
      <c r="B103" t="s">
        <v>411</v>
      </c>
      <c r="C103" s="353">
        <v>47</v>
      </c>
      <c r="D103" s="353">
        <v>0</v>
      </c>
      <c r="E103" s="353">
        <v>1</v>
      </c>
      <c r="F103" s="353">
        <v>4</v>
      </c>
      <c r="G103" s="353">
        <v>16</v>
      </c>
      <c r="H103" s="353">
        <v>13</v>
      </c>
      <c r="I103" s="353">
        <v>11</v>
      </c>
      <c r="J103" s="353">
        <v>2</v>
      </c>
      <c r="K103" s="353">
        <v>0</v>
      </c>
      <c r="L103" s="353">
        <v>0</v>
      </c>
      <c r="M103" s="353">
        <v>0</v>
      </c>
    </row>
    <row r="104" spans="1:13">
      <c r="A104" t="s">
        <v>986</v>
      </c>
      <c r="B104" t="s">
        <v>411</v>
      </c>
      <c r="C104" s="353">
        <v>47</v>
      </c>
      <c r="D104" s="353">
        <v>0</v>
      </c>
      <c r="E104" s="353">
        <v>0</v>
      </c>
      <c r="F104" s="353">
        <v>3</v>
      </c>
      <c r="G104" s="353">
        <v>20</v>
      </c>
      <c r="H104" s="353">
        <v>15</v>
      </c>
      <c r="I104" s="353">
        <v>8</v>
      </c>
      <c r="J104" s="353">
        <v>1</v>
      </c>
      <c r="K104" s="353">
        <v>0</v>
      </c>
      <c r="L104" s="353">
        <v>0</v>
      </c>
      <c r="M104" s="353">
        <v>0</v>
      </c>
    </row>
    <row r="105" spans="1:13">
      <c r="A105" t="s">
        <v>987</v>
      </c>
      <c r="B105" t="s">
        <v>411</v>
      </c>
      <c r="C105" s="353">
        <v>39</v>
      </c>
      <c r="D105" s="353">
        <v>0</v>
      </c>
      <c r="E105" s="353">
        <v>0</v>
      </c>
      <c r="F105" s="353">
        <v>4</v>
      </c>
      <c r="G105" s="353">
        <v>9</v>
      </c>
      <c r="H105" s="353">
        <v>15</v>
      </c>
      <c r="I105" s="353">
        <v>8</v>
      </c>
      <c r="J105" s="353">
        <v>3</v>
      </c>
      <c r="K105" s="353">
        <v>0</v>
      </c>
      <c r="L105" s="353">
        <v>0</v>
      </c>
      <c r="M105" s="353">
        <v>0</v>
      </c>
    </row>
    <row r="106" spans="1:13">
      <c r="A106" t="s">
        <v>937</v>
      </c>
      <c r="B106" t="s">
        <v>412</v>
      </c>
      <c r="C106" s="353">
        <v>21343</v>
      </c>
      <c r="D106" s="353">
        <v>3</v>
      </c>
      <c r="E106" s="353">
        <v>263</v>
      </c>
      <c r="F106" s="353">
        <v>1756</v>
      </c>
      <c r="G106" s="353">
        <v>5559</v>
      </c>
      <c r="H106" s="353">
        <v>7806</v>
      </c>
      <c r="I106" s="353">
        <v>4815</v>
      </c>
      <c r="J106" s="353">
        <v>1101</v>
      </c>
      <c r="K106" s="353">
        <v>37</v>
      </c>
      <c r="L106" s="353">
        <v>3</v>
      </c>
      <c r="M106" s="353">
        <v>0</v>
      </c>
    </row>
    <row r="107" spans="1:13">
      <c r="A107" t="s">
        <v>934</v>
      </c>
      <c r="B107" t="s">
        <v>412</v>
      </c>
      <c r="C107" s="353">
        <v>5775</v>
      </c>
      <c r="D107" s="353">
        <v>1</v>
      </c>
      <c r="E107" s="353">
        <v>63</v>
      </c>
      <c r="F107" s="353">
        <v>447</v>
      </c>
      <c r="G107" s="353">
        <v>1455</v>
      </c>
      <c r="H107" s="353">
        <v>2094</v>
      </c>
      <c r="I107" s="353">
        <v>1374</v>
      </c>
      <c r="J107" s="353">
        <v>326</v>
      </c>
      <c r="K107" s="353">
        <v>14</v>
      </c>
      <c r="L107" s="353">
        <v>1</v>
      </c>
      <c r="M107" s="353">
        <v>0</v>
      </c>
    </row>
    <row r="108" spans="1:13">
      <c r="A108" t="s">
        <v>938</v>
      </c>
      <c r="B108" t="s">
        <v>412</v>
      </c>
      <c r="C108" s="353">
        <v>935</v>
      </c>
      <c r="D108" s="353">
        <v>0</v>
      </c>
      <c r="E108" s="353">
        <v>6</v>
      </c>
      <c r="F108" s="353">
        <v>35</v>
      </c>
      <c r="G108" s="353">
        <v>227</v>
      </c>
      <c r="H108" s="353">
        <v>364</v>
      </c>
      <c r="I108" s="353">
        <v>237</v>
      </c>
      <c r="J108" s="353">
        <v>61</v>
      </c>
      <c r="K108" s="353">
        <v>5</v>
      </c>
      <c r="L108" s="353">
        <v>0</v>
      </c>
      <c r="M108" s="353">
        <v>0</v>
      </c>
    </row>
    <row r="109" spans="1:13">
      <c r="A109" t="s">
        <v>939</v>
      </c>
      <c r="B109" t="s">
        <v>412</v>
      </c>
      <c r="C109" s="353">
        <v>540</v>
      </c>
      <c r="D109" s="353">
        <v>1</v>
      </c>
      <c r="E109" s="353">
        <v>6</v>
      </c>
      <c r="F109" s="353">
        <v>28</v>
      </c>
      <c r="G109" s="353">
        <v>115</v>
      </c>
      <c r="H109" s="353">
        <v>214</v>
      </c>
      <c r="I109" s="353">
        <v>145</v>
      </c>
      <c r="J109" s="353">
        <v>30</v>
      </c>
      <c r="K109" s="353">
        <v>1</v>
      </c>
      <c r="L109" s="353">
        <v>0</v>
      </c>
      <c r="M109" s="353">
        <v>0</v>
      </c>
    </row>
    <row r="110" spans="1:13">
      <c r="A110" t="s">
        <v>940</v>
      </c>
      <c r="B110" t="s">
        <v>412</v>
      </c>
      <c r="C110" s="353">
        <v>420</v>
      </c>
      <c r="D110" s="353">
        <v>0</v>
      </c>
      <c r="E110" s="353">
        <v>8</v>
      </c>
      <c r="F110" s="353">
        <v>42</v>
      </c>
      <c r="G110" s="353">
        <v>107</v>
      </c>
      <c r="H110" s="353">
        <v>154</v>
      </c>
      <c r="I110" s="353">
        <v>85</v>
      </c>
      <c r="J110" s="353">
        <v>23</v>
      </c>
      <c r="K110" s="353">
        <v>0</v>
      </c>
      <c r="L110" s="353">
        <v>1</v>
      </c>
      <c r="M110" s="353">
        <v>0</v>
      </c>
    </row>
    <row r="111" spans="1:13">
      <c r="A111" t="s">
        <v>941</v>
      </c>
      <c r="B111" t="s">
        <v>412</v>
      </c>
      <c r="C111" s="353">
        <v>309</v>
      </c>
      <c r="D111" s="353">
        <v>0</v>
      </c>
      <c r="E111" s="353">
        <v>11</v>
      </c>
      <c r="F111" s="353">
        <v>41</v>
      </c>
      <c r="G111" s="353">
        <v>80</v>
      </c>
      <c r="H111" s="353">
        <v>109</v>
      </c>
      <c r="I111" s="353">
        <v>52</v>
      </c>
      <c r="J111" s="353">
        <v>15</v>
      </c>
      <c r="K111" s="353">
        <v>1</v>
      </c>
      <c r="L111" s="353">
        <v>0</v>
      </c>
      <c r="M111" s="353">
        <v>0</v>
      </c>
    </row>
    <row r="112" spans="1:13">
      <c r="A112" t="s">
        <v>942</v>
      </c>
      <c r="B112" t="s">
        <v>412</v>
      </c>
      <c r="C112" s="353">
        <v>554</v>
      </c>
      <c r="D112" s="353">
        <v>0</v>
      </c>
      <c r="E112" s="353">
        <v>3</v>
      </c>
      <c r="F112" s="353">
        <v>42</v>
      </c>
      <c r="G112" s="353">
        <v>158</v>
      </c>
      <c r="H112" s="353">
        <v>181</v>
      </c>
      <c r="I112" s="353">
        <v>146</v>
      </c>
      <c r="J112" s="353">
        <v>23</v>
      </c>
      <c r="K112" s="353">
        <v>1</v>
      </c>
      <c r="L112" s="353">
        <v>0</v>
      </c>
      <c r="M112" s="353">
        <v>0</v>
      </c>
    </row>
    <row r="113" spans="1:13">
      <c r="A113" t="s">
        <v>943</v>
      </c>
      <c r="B113" t="s">
        <v>412</v>
      </c>
      <c r="C113" s="353">
        <v>896</v>
      </c>
      <c r="D113" s="353">
        <v>0</v>
      </c>
      <c r="E113" s="353">
        <v>10</v>
      </c>
      <c r="F113" s="353">
        <v>72</v>
      </c>
      <c r="G113" s="353">
        <v>235</v>
      </c>
      <c r="H113" s="353">
        <v>348</v>
      </c>
      <c r="I113" s="353">
        <v>182</v>
      </c>
      <c r="J113" s="353">
        <v>49</v>
      </c>
      <c r="K113" s="353">
        <v>0</v>
      </c>
      <c r="L113" s="353">
        <v>0</v>
      </c>
      <c r="M113" s="353">
        <v>0</v>
      </c>
    </row>
    <row r="114" spans="1:13">
      <c r="A114" t="s">
        <v>944</v>
      </c>
      <c r="B114" t="s">
        <v>412</v>
      </c>
      <c r="C114" s="353">
        <v>729</v>
      </c>
      <c r="D114" s="353">
        <v>0</v>
      </c>
      <c r="E114" s="353">
        <v>9</v>
      </c>
      <c r="F114" s="353">
        <v>65</v>
      </c>
      <c r="G114" s="353">
        <v>189</v>
      </c>
      <c r="H114" s="353">
        <v>240</v>
      </c>
      <c r="I114" s="353">
        <v>182</v>
      </c>
      <c r="J114" s="353">
        <v>42</v>
      </c>
      <c r="K114" s="353">
        <v>2</v>
      </c>
      <c r="L114" s="353">
        <v>0</v>
      </c>
      <c r="M114" s="353">
        <v>0</v>
      </c>
    </row>
    <row r="115" spans="1:13">
      <c r="A115" t="s">
        <v>945</v>
      </c>
      <c r="B115" t="s">
        <v>412</v>
      </c>
      <c r="C115" s="353">
        <v>489</v>
      </c>
      <c r="D115" s="353">
        <v>0</v>
      </c>
      <c r="E115" s="353">
        <v>1</v>
      </c>
      <c r="F115" s="353">
        <v>29</v>
      </c>
      <c r="G115" s="353">
        <v>109</v>
      </c>
      <c r="H115" s="353">
        <v>188</v>
      </c>
      <c r="I115" s="353">
        <v>130</v>
      </c>
      <c r="J115" s="353">
        <v>31</v>
      </c>
      <c r="K115" s="353">
        <v>1</v>
      </c>
      <c r="L115" s="353">
        <v>0</v>
      </c>
      <c r="M115" s="353">
        <v>0</v>
      </c>
    </row>
    <row r="116" spans="1:13">
      <c r="A116" t="s">
        <v>946</v>
      </c>
      <c r="B116" t="s">
        <v>412</v>
      </c>
      <c r="C116" s="353">
        <v>903</v>
      </c>
      <c r="D116" s="353">
        <v>0</v>
      </c>
      <c r="E116" s="353">
        <v>9</v>
      </c>
      <c r="F116" s="353">
        <v>93</v>
      </c>
      <c r="G116" s="353">
        <v>235</v>
      </c>
      <c r="H116" s="353">
        <v>296</v>
      </c>
      <c r="I116" s="353">
        <v>215</v>
      </c>
      <c r="J116" s="353">
        <v>52</v>
      </c>
      <c r="K116" s="353">
        <v>3</v>
      </c>
      <c r="L116" s="353">
        <v>0</v>
      </c>
      <c r="M116" s="353">
        <v>0</v>
      </c>
    </row>
    <row r="117" spans="1:13">
      <c r="A117" t="s">
        <v>947</v>
      </c>
      <c r="B117" t="s">
        <v>412</v>
      </c>
      <c r="C117" s="353">
        <v>2233</v>
      </c>
      <c r="D117" s="353">
        <v>0</v>
      </c>
      <c r="E117" s="353">
        <v>36</v>
      </c>
      <c r="F117" s="353">
        <v>230</v>
      </c>
      <c r="G117" s="353">
        <v>656</v>
      </c>
      <c r="H117" s="353">
        <v>758</v>
      </c>
      <c r="I117" s="353">
        <v>455</v>
      </c>
      <c r="J117" s="353">
        <v>94</v>
      </c>
      <c r="K117" s="353">
        <v>4</v>
      </c>
      <c r="L117" s="353">
        <v>0</v>
      </c>
      <c r="M117" s="353">
        <v>0</v>
      </c>
    </row>
    <row r="118" spans="1:13">
      <c r="A118" t="s">
        <v>948</v>
      </c>
      <c r="B118" t="s">
        <v>412</v>
      </c>
      <c r="C118" s="353">
        <v>1887</v>
      </c>
      <c r="D118" s="353">
        <v>0</v>
      </c>
      <c r="E118" s="353">
        <v>39</v>
      </c>
      <c r="F118" s="353">
        <v>168</v>
      </c>
      <c r="G118" s="353">
        <v>495</v>
      </c>
      <c r="H118" s="353">
        <v>666</v>
      </c>
      <c r="I118" s="353">
        <v>401</v>
      </c>
      <c r="J118" s="353">
        <v>116</v>
      </c>
      <c r="K118" s="353">
        <v>1</v>
      </c>
      <c r="L118" s="353">
        <v>1</v>
      </c>
      <c r="M118" s="353">
        <v>0</v>
      </c>
    </row>
    <row r="119" spans="1:13">
      <c r="A119" t="s">
        <v>949</v>
      </c>
      <c r="B119" t="s">
        <v>412</v>
      </c>
      <c r="C119" s="353">
        <v>1317</v>
      </c>
      <c r="D119" s="353">
        <v>0</v>
      </c>
      <c r="E119" s="353">
        <v>10</v>
      </c>
      <c r="F119" s="353">
        <v>108</v>
      </c>
      <c r="G119" s="353">
        <v>365</v>
      </c>
      <c r="H119" s="353">
        <v>507</v>
      </c>
      <c r="I119" s="353">
        <v>260</v>
      </c>
      <c r="J119" s="353">
        <v>64</v>
      </c>
      <c r="K119" s="353">
        <v>3</v>
      </c>
      <c r="L119" s="353">
        <v>0</v>
      </c>
      <c r="M119" s="353">
        <v>0</v>
      </c>
    </row>
    <row r="120" spans="1:13">
      <c r="A120" t="s">
        <v>950</v>
      </c>
      <c r="B120" t="s">
        <v>412</v>
      </c>
      <c r="C120" s="353">
        <v>2102</v>
      </c>
      <c r="D120" s="353">
        <v>0</v>
      </c>
      <c r="E120" s="353">
        <v>11</v>
      </c>
      <c r="F120" s="353">
        <v>103</v>
      </c>
      <c r="G120" s="353">
        <v>484</v>
      </c>
      <c r="H120" s="353">
        <v>819</v>
      </c>
      <c r="I120" s="353">
        <v>558</v>
      </c>
      <c r="J120" s="353">
        <v>123</v>
      </c>
      <c r="K120" s="353">
        <v>3</v>
      </c>
      <c r="L120" s="353">
        <v>1</v>
      </c>
      <c r="M120" s="353">
        <v>0</v>
      </c>
    </row>
    <row r="121" spans="1:13">
      <c r="A121" t="s">
        <v>951</v>
      </c>
      <c r="B121" t="s">
        <v>412</v>
      </c>
      <c r="C121" s="353">
        <v>126</v>
      </c>
      <c r="D121" s="353">
        <v>0</v>
      </c>
      <c r="E121" s="353">
        <v>2</v>
      </c>
      <c r="F121" s="353">
        <v>12</v>
      </c>
      <c r="G121" s="353">
        <v>37</v>
      </c>
      <c r="H121" s="353">
        <v>43</v>
      </c>
      <c r="I121" s="353">
        <v>27</v>
      </c>
      <c r="J121" s="353">
        <v>5</v>
      </c>
      <c r="K121" s="353">
        <v>0</v>
      </c>
      <c r="L121" s="353">
        <v>0</v>
      </c>
      <c r="M121" s="353">
        <v>0</v>
      </c>
    </row>
    <row r="122" spans="1:13">
      <c r="A122" t="s">
        <v>952</v>
      </c>
      <c r="B122" t="s">
        <v>412</v>
      </c>
      <c r="C122" s="353">
        <v>356</v>
      </c>
      <c r="D122" s="353">
        <v>0</v>
      </c>
      <c r="E122" s="353">
        <v>1</v>
      </c>
      <c r="F122" s="353">
        <v>2</v>
      </c>
      <c r="G122" s="353">
        <v>63</v>
      </c>
      <c r="H122" s="353">
        <v>137</v>
      </c>
      <c r="I122" s="353">
        <v>117</v>
      </c>
      <c r="J122" s="353">
        <v>36</v>
      </c>
      <c r="K122" s="353">
        <v>0</v>
      </c>
      <c r="L122" s="353">
        <v>0</v>
      </c>
      <c r="M122" s="353">
        <v>0</v>
      </c>
    </row>
    <row r="123" spans="1:13">
      <c r="A123" t="s">
        <v>953</v>
      </c>
      <c r="B123" t="s">
        <v>412</v>
      </c>
      <c r="C123" s="353">
        <v>867</v>
      </c>
      <c r="D123" s="353">
        <v>0</v>
      </c>
      <c r="E123" s="353">
        <v>14</v>
      </c>
      <c r="F123" s="353">
        <v>78</v>
      </c>
      <c r="G123" s="353">
        <v>217</v>
      </c>
      <c r="H123" s="353">
        <v>319</v>
      </c>
      <c r="I123" s="353">
        <v>203</v>
      </c>
      <c r="J123" s="353">
        <v>34</v>
      </c>
      <c r="K123" s="353">
        <v>2</v>
      </c>
      <c r="L123" s="353">
        <v>0</v>
      </c>
      <c r="M123" s="353">
        <v>0</v>
      </c>
    </row>
    <row r="124" spans="1:13">
      <c r="A124" t="s">
        <v>954</v>
      </c>
      <c r="B124" t="s">
        <v>412</v>
      </c>
      <c r="C124" s="353">
        <v>108</v>
      </c>
      <c r="D124" s="353">
        <v>0</v>
      </c>
      <c r="E124" s="353">
        <v>1</v>
      </c>
      <c r="F124" s="353">
        <v>14</v>
      </c>
      <c r="G124" s="353">
        <v>32</v>
      </c>
      <c r="H124" s="353">
        <v>40</v>
      </c>
      <c r="I124" s="353">
        <v>19</v>
      </c>
      <c r="J124" s="353">
        <v>2</v>
      </c>
      <c r="K124" s="353">
        <v>0</v>
      </c>
      <c r="L124" s="353">
        <v>0</v>
      </c>
      <c r="M124" s="353">
        <v>0</v>
      </c>
    </row>
    <row r="125" spans="1:13">
      <c r="A125" t="s">
        <v>955</v>
      </c>
      <c r="B125" t="s">
        <v>412</v>
      </c>
      <c r="C125" s="353">
        <v>292</v>
      </c>
      <c r="D125" s="353">
        <v>0</v>
      </c>
      <c r="E125" s="353">
        <v>2</v>
      </c>
      <c r="F125" s="353">
        <v>30</v>
      </c>
      <c r="G125" s="353">
        <v>70</v>
      </c>
      <c r="H125" s="353">
        <v>130</v>
      </c>
      <c r="I125" s="353">
        <v>45</v>
      </c>
      <c r="J125" s="353">
        <v>14</v>
      </c>
      <c r="K125" s="353">
        <v>1</v>
      </c>
      <c r="L125" s="353">
        <v>0</v>
      </c>
      <c r="M125" s="353">
        <v>0</v>
      </c>
    </row>
    <row r="126" spans="1:13">
      <c r="A126" t="s">
        <v>956</v>
      </c>
      <c r="B126" t="s">
        <v>412</v>
      </c>
      <c r="C126" s="353">
        <v>1100</v>
      </c>
      <c r="D126" s="353">
        <v>1</v>
      </c>
      <c r="E126" s="353">
        <v>14</v>
      </c>
      <c r="F126" s="353">
        <v>117</v>
      </c>
      <c r="G126" s="353">
        <v>320</v>
      </c>
      <c r="H126" s="353">
        <v>403</v>
      </c>
      <c r="I126" s="353">
        <v>199</v>
      </c>
      <c r="J126" s="353">
        <v>45</v>
      </c>
      <c r="K126" s="353">
        <v>1</v>
      </c>
      <c r="L126" s="353">
        <v>0</v>
      </c>
      <c r="M126" s="353">
        <v>0</v>
      </c>
    </row>
    <row r="127" spans="1:13">
      <c r="A127" t="s">
        <v>957</v>
      </c>
      <c r="B127" t="s">
        <v>412</v>
      </c>
      <c r="C127" s="353">
        <v>148</v>
      </c>
      <c r="D127" s="353">
        <v>0</v>
      </c>
      <c r="E127" s="353">
        <v>2</v>
      </c>
      <c r="F127" s="353">
        <v>15</v>
      </c>
      <c r="G127" s="353">
        <v>43</v>
      </c>
      <c r="H127" s="353">
        <v>48</v>
      </c>
      <c r="I127" s="353">
        <v>34</v>
      </c>
      <c r="J127" s="353">
        <v>4</v>
      </c>
      <c r="K127" s="353">
        <v>2</v>
      </c>
      <c r="L127" s="353">
        <v>0</v>
      </c>
      <c r="M127" s="353">
        <v>0</v>
      </c>
    </row>
    <row r="128" spans="1:13">
      <c r="A128" t="s">
        <v>958</v>
      </c>
      <c r="B128" t="s">
        <v>412</v>
      </c>
      <c r="C128" s="353">
        <v>143</v>
      </c>
      <c r="D128" s="353">
        <v>0</v>
      </c>
      <c r="E128" s="353">
        <v>3</v>
      </c>
      <c r="F128" s="353">
        <v>24</v>
      </c>
      <c r="G128" s="353">
        <v>37</v>
      </c>
      <c r="H128" s="353">
        <v>49</v>
      </c>
      <c r="I128" s="353">
        <v>25</v>
      </c>
      <c r="J128" s="353">
        <v>5</v>
      </c>
      <c r="K128" s="353">
        <v>0</v>
      </c>
      <c r="L128" s="353">
        <v>0</v>
      </c>
      <c r="M128" s="353">
        <v>0</v>
      </c>
    </row>
    <row r="129" spans="1:13">
      <c r="A129" t="s">
        <v>959</v>
      </c>
      <c r="B129" t="s">
        <v>412</v>
      </c>
      <c r="C129" s="353">
        <v>847</v>
      </c>
      <c r="D129" s="353">
        <v>0</v>
      </c>
      <c r="E129" s="353">
        <v>4</v>
      </c>
      <c r="F129" s="353">
        <v>57</v>
      </c>
      <c r="G129" s="353">
        <v>189</v>
      </c>
      <c r="H129" s="353">
        <v>318</v>
      </c>
      <c r="I129" s="353">
        <v>218</v>
      </c>
      <c r="J129" s="353">
        <v>61</v>
      </c>
      <c r="K129" s="353">
        <v>0</v>
      </c>
      <c r="L129" s="353">
        <v>0</v>
      </c>
      <c r="M129" s="353">
        <v>0</v>
      </c>
    </row>
    <row r="130" spans="1:13">
      <c r="A130" t="s">
        <v>960</v>
      </c>
      <c r="B130" t="s">
        <v>412</v>
      </c>
      <c r="C130" s="353">
        <v>230</v>
      </c>
      <c r="D130" s="353">
        <v>0</v>
      </c>
      <c r="E130" s="353">
        <v>2</v>
      </c>
      <c r="F130" s="353">
        <v>17</v>
      </c>
      <c r="G130" s="353">
        <v>73</v>
      </c>
      <c r="H130" s="353">
        <v>82</v>
      </c>
      <c r="I130" s="353">
        <v>48</v>
      </c>
      <c r="J130" s="353">
        <v>8</v>
      </c>
      <c r="K130" s="353">
        <v>0</v>
      </c>
      <c r="L130" s="353">
        <v>0</v>
      </c>
      <c r="M130" s="353">
        <v>0</v>
      </c>
    </row>
    <row r="131" spans="1:13">
      <c r="A131" t="s">
        <v>961</v>
      </c>
      <c r="B131" t="s">
        <v>412</v>
      </c>
      <c r="C131" s="353">
        <v>353</v>
      </c>
      <c r="D131" s="353">
        <v>0</v>
      </c>
      <c r="E131" s="353">
        <v>5</v>
      </c>
      <c r="F131" s="353">
        <v>35</v>
      </c>
      <c r="G131" s="353">
        <v>113</v>
      </c>
      <c r="H131" s="353">
        <v>123</v>
      </c>
      <c r="I131" s="353">
        <v>62</v>
      </c>
      <c r="J131" s="353">
        <v>15</v>
      </c>
      <c r="K131" s="353">
        <v>0</v>
      </c>
      <c r="L131" s="353">
        <v>0</v>
      </c>
      <c r="M131" s="353">
        <v>0</v>
      </c>
    </row>
    <row r="132" spans="1:13">
      <c r="A132" t="s">
        <v>962</v>
      </c>
      <c r="B132" t="s">
        <v>412</v>
      </c>
      <c r="C132" s="353">
        <v>512</v>
      </c>
      <c r="D132" s="353">
        <v>0</v>
      </c>
      <c r="E132" s="353">
        <v>5</v>
      </c>
      <c r="F132" s="353">
        <v>31</v>
      </c>
      <c r="G132" s="353">
        <v>94</v>
      </c>
      <c r="H132" s="353">
        <v>222</v>
      </c>
      <c r="I132" s="353">
        <v>133</v>
      </c>
      <c r="J132" s="353">
        <v>27</v>
      </c>
      <c r="K132" s="353">
        <v>0</v>
      </c>
      <c r="L132" s="353">
        <v>0</v>
      </c>
      <c r="M132" s="353">
        <v>0</v>
      </c>
    </row>
    <row r="133" spans="1:13">
      <c r="A133" t="s">
        <v>963</v>
      </c>
      <c r="B133" t="s">
        <v>412</v>
      </c>
      <c r="C133" s="353">
        <v>186</v>
      </c>
      <c r="D133" s="353">
        <v>0</v>
      </c>
      <c r="E133" s="353">
        <v>6</v>
      </c>
      <c r="F133" s="353">
        <v>21</v>
      </c>
      <c r="G133" s="353">
        <v>61</v>
      </c>
      <c r="H133" s="353">
        <v>56</v>
      </c>
      <c r="I133" s="353">
        <v>31</v>
      </c>
      <c r="J133" s="353">
        <v>10</v>
      </c>
      <c r="K133" s="353">
        <v>1</v>
      </c>
      <c r="L133" s="353">
        <v>0</v>
      </c>
      <c r="M133" s="353">
        <v>0</v>
      </c>
    </row>
    <row r="134" spans="1:13">
      <c r="A134" t="s">
        <v>964</v>
      </c>
      <c r="B134" t="s">
        <v>412</v>
      </c>
      <c r="C134" s="353">
        <v>393</v>
      </c>
      <c r="D134" s="353">
        <v>0</v>
      </c>
      <c r="E134" s="353">
        <v>4</v>
      </c>
      <c r="F134" s="353">
        <v>28</v>
      </c>
      <c r="G134" s="353">
        <v>97</v>
      </c>
      <c r="H134" s="353">
        <v>163</v>
      </c>
      <c r="I134" s="353">
        <v>87</v>
      </c>
      <c r="J134" s="353">
        <v>13</v>
      </c>
      <c r="K134" s="353">
        <v>1</v>
      </c>
      <c r="L134" s="353">
        <v>0</v>
      </c>
      <c r="M134" s="353">
        <v>0</v>
      </c>
    </row>
    <row r="135" spans="1:13">
      <c r="A135" t="s">
        <v>965</v>
      </c>
      <c r="B135" t="s">
        <v>412</v>
      </c>
      <c r="C135" s="353">
        <v>138</v>
      </c>
      <c r="D135" s="353">
        <v>0</v>
      </c>
      <c r="E135" s="353">
        <v>1</v>
      </c>
      <c r="F135" s="353">
        <v>17</v>
      </c>
      <c r="G135" s="353">
        <v>39</v>
      </c>
      <c r="H135" s="353">
        <v>37</v>
      </c>
      <c r="I135" s="353">
        <v>40</v>
      </c>
      <c r="J135" s="353">
        <v>4</v>
      </c>
      <c r="K135" s="353">
        <v>0</v>
      </c>
      <c r="L135" s="353">
        <v>0</v>
      </c>
      <c r="M135" s="353">
        <v>0</v>
      </c>
    </row>
    <row r="136" spans="1:13">
      <c r="A136" t="s">
        <v>966</v>
      </c>
      <c r="B136" t="s">
        <v>412</v>
      </c>
      <c r="C136" s="353">
        <v>118</v>
      </c>
      <c r="D136" s="353">
        <v>0</v>
      </c>
      <c r="E136" s="353">
        <v>3</v>
      </c>
      <c r="F136" s="353">
        <v>5</v>
      </c>
      <c r="G136" s="353">
        <v>31</v>
      </c>
      <c r="H136" s="353">
        <v>46</v>
      </c>
      <c r="I136" s="353">
        <v>27</v>
      </c>
      <c r="J136" s="353">
        <v>6</v>
      </c>
      <c r="K136" s="353">
        <v>0</v>
      </c>
      <c r="L136" s="353">
        <v>0</v>
      </c>
      <c r="M136" s="353">
        <v>0</v>
      </c>
    </row>
    <row r="137" spans="1:13">
      <c r="A137" t="s">
        <v>967</v>
      </c>
      <c r="B137" t="s">
        <v>412</v>
      </c>
      <c r="C137" s="353">
        <v>69</v>
      </c>
      <c r="D137" s="353">
        <v>0</v>
      </c>
      <c r="E137" s="353">
        <v>0</v>
      </c>
      <c r="F137" s="353">
        <v>11</v>
      </c>
      <c r="G137" s="353">
        <v>19</v>
      </c>
      <c r="H137" s="353">
        <v>19</v>
      </c>
      <c r="I137" s="353">
        <v>17</v>
      </c>
      <c r="J137" s="353">
        <v>3</v>
      </c>
      <c r="K137" s="353">
        <v>0</v>
      </c>
      <c r="L137" s="353">
        <v>0</v>
      </c>
      <c r="M137" s="353">
        <v>0</v>
      </c>
    </row>
    <row r="138" spans="1:13">
      <c r="A138" t="s">
        <v>968</v>
      </c>
      <c r="B138" t="s">
        <v>412</v>
      </c>
      <c r="C138" s="353">
        <v>234</v>
      </c>
      <c r="D138" s="353">
        <v>0</v>
      </c>
      <c r="E138" s="353">
        <v>3</v>
      </c>
      <c r="F138" s="353">
        <v>20</v>
      </c>
      <c r="G138" s="353">
        <v>61</v>
      </c>
      <c r="H138" s="353">
        <v>86</v>
      </c>
      <c r="I138" s="353">
        <v>53</v>
      </c>
      <c r="J138" s="353">
        <v>11</v>
      </c>
      <c r="K138" s="353">
        <v>0</v>
      </c>
      <c r="L138" s="353">
        <v>0</v>
      </c>
      <c r="M138" s="353">
        <v>0</v>
      </c>
    </row>
    <row r="139" spans="1:13">
      <c r="A139" t="s">
        <v>969</v>
      </c>
      <c r="B139" t="s">
        <v>412</v>
      </c>
      <c r="C139" s="353">
        <v>182</v>
      </c>
      <c r="D139" s="353">
        <v>0</v>
      </c>
      <c r="E139" s="353">
        <v>3</v>
      </c>
      <c r="F139" s="353">
        <v>11</v>
      </c>
      <c r="G139" s="353">
        <v>63</v>
      </c>
      <c r="H139" s="353">
        <v>65</v>
      </c>
      <c r="I139" s="353">
        <v>34</v>
      </c>
      <c r="J139" s="353">
        <v>6</v>
      </c>
      <c r="K139" s="353">
        <v>0</v>
      </c>
      <c r="L139" s="353">
        <v>0</v>
      </c>
      <c r="M139" s="353">
        <v>0</v>
      </c>
    </row>
    <row r="140" spans="1:13">
      <c r="A140" t="s">
        <v>970</v>
      </c>
      <c r="B140" t="s">
        <v>412</v>
      </c>
      <c r="C140" s="353">
        <v>105</v>
      </c>
      <c r="D140" s="353">
        <v>1</v>
      </c>
      <c r="E140" s="353">
        <v>4</v>
      </c>
      <c r="F140" s="353">
        <v>10</v>
      </c>
      <c r="G140" s="353">
        <v>32</v>
      </c>
      <c r="H140" s="353">
        <v>47</v>
      </c>
      <c r="I140" s="353">
        <v>8</v>
      </c>
      <c r="J140" s="353">
        <v>3</v>
      </c>
      <c r="K140" s="353">
        <v>0</v>
      </c>
      <c r="L140" s="353">
        <v>0</v>
      </c>
      <c r="M140" s="353">
        <v>0</v>
      </c>
    </row>
    <row r="141" spans="1:13">
      <c r="A141" t="s">
        <v>971</v>
      </c>
      <c r="B141" t="s">
        <v>412</v>
      </c>
      <c r="C141" s="353">
        <v>145</v>
      </c>
      <c r="D141" s="353">
        <v>0</v>
      </c>
      <c r="E141" s="353">
        <v>1</v>
      </c>
      <c r="F141" s="353">
        <v>14</v>
      </c>
      <c r="G141" s="353">
        <v>34</v>
      </c>
      <c r="H141" s="353">
        <v>59</v>
      </c>
      <c r="I141" s="353">
        <v>29</v>
      </c>
      <c r="J141" s="353">
        <v>7</v>
      </c>
      <c r="K141" s="353">
        <v>1</v>
      </c>
      <c r="L141" s="353">
        <v>0</v>
      </c>
      <c r="M141" s="353">
        <v>0</v>
      </c>
    </row>
    <row r="142" spans="1:13">
      <c r="A142" t="s">
        <v>972</v>
      </c>
      <c r="B142" t="s">
        <v>412</v>
      </c>
      <c r="C142" s="353">
        <v>111</v>
      </c>
      <c r="D142" s="353">
        <v>0</v>
      </c>
      <c r="E142" s="353">
        <v>3</v>
      </c>
      <c r="F142" s="353">
        <v>10</v>
      </c>
      <c r="G142" s="353">
        <v>47</v>
      </c>
      <c r="H142" s="353">
        <v>27</v>
      </c>
      <c r="I142" s="353">
        <v>20</v>
      </c>
      <c r="J142" s="353">
        <v>4</v>
      </c>
      <c r="K142" s="353">
        <v>0</v>
      </c>
      <c r="L142" s="353">
        <v>0</v>
      </c>
      <c r="M142" s="353">
        <v>0</v>
      </c>
    </row>
    <row r="143" spans="1:13">
      <c r="A143" t="s">
        <v>973</v>
      </c>
      <c r="B143" t="s">
        <v>412</v>
      </c>
      <c r="C143" s="353">
        <v>181</v>
      </c>
      <c r="D143" s="353">
        <v>0</v>
      </c>
      <c r="E143" s="353">
        <v>4</v>
      </c>
      <c r="F143" s="353">
        <v>20</v>
      </c>
      <c r="G143" s="353">
        <v>40</v>
      </c>
      <c r="H143" s="353">
        <v>68</v>
      </c>
      <c r="I143" s="353">
        <v>41</v>
      </c>
      <c r="J143" s="353">
        <v>7</v>
      </c>
      <c r="K143" s="353">
        <v>1</v>
      </c>
      <c r="L143" s="353">
        <v>0</v>
      </c>
      <c r="M143" s="353">
        <v>0</v>
      </c>
    </row>
    <row r="144" spans="1:13">
      <c r="A144" t="s">
        <v>974</v>
      </c>
      <c r="B144" t="s">
        <v>412</v>
      </c>
      <c r="C144" s="353">
        <v>292</v>
      </c>
      <c r="D144" s="353">
        <v>0</v>
      </c>
      <c r="E144" s="353">
        <v>3</v>
      </c>
      <c r="F144" s="353">
        <v>31</v>
      </c>
      <c r="G144" s="353">
        <v>75</v>
      </c>
      <c r="H144" s="353">
        <v>103</v>
      </c>
      <c r="I144" s="353">
        <v>67</v>
      </c>
      <c r="J144" s="353">
        <v>12</v>
      </c>
      <c r="K144" s="353">
        <v>1</v>
      </c>
      <c r="L144" s="353">
        <v>0</v>
      </c>
      <c r="M144" s="353">
        <v>0</v>
      </c>
    </row>
    <row r="145" spans="1:13">
      <c r="A145" t="s">
        <v>975</v>
      </c>
      <c r="B145" t="s">
        <v>412</v>
      </c>
      <c r="C145" s="353">
        <v>65</v>
      </c>
      <c r="D145" s="353">
        <v>0</v>
      </c>
      <c r="E145" s="353">
        <v>1</v>
      </c>
      <c r="F145" s="353">
        <v>2</v>
      </c>
      <c r="G145" s="353">
        <v>11</v>
      </c>
      <c r="H145" s="353">
        <v>27</v>
      </c>
      <c r="I145" s="353">
        <v>20</v>
      </c>
      <c r="J145" s="353">
        <v>4</v>
      </c>
      <c r="K145" s="353">
        <v>0</v>
      </c>
      <c r="L145" s="353">
        <v>0</v>
      </c>
      <c r="M145" s="353">
        <v>0</v>
      </c>
    </row>
    <row r="146" spans="1:13">
      <c r="A146" t="s">
        <v>977</v>
      </c>
      <c r="B146" t="s">
        <v>412</v>
      </c>
      <c r="C146" s="353">
        <v>54</v>
      </c>
      <c r="D146" s="353">
        <v>0</v>
      </c>
      <c r="E146" s="353">
        <v>0</v>
      </c>
      <c r="F146" s="353">
        <v>6</v>
      </c>
      <c r="G146" s="353">
        <v>14</v>
      </c>
      <c r="H146" s="353">
        <v>17</v>
      </c>
      <c r="I146" s="353">
        <v>14</v>
      </c>
      <c r="J146" s="353">
        <v>3</v>
      </c>
      <c r="K146" s="353">
        <v>0</v>
      </c>
      <c r="L146" s="353">
        <v>0</v>
      </c>
      <c r="M146" s="353">
        <v>0</v>
      </c>
    </row>
    <row r="147" spans="1:13">
      <c r="A147" t="s">
        <v>978</v>
      </c>
      <c r="B147" t="s">
        <v>412</v>
      </c>
      <c r="C147" s="353">
        <v>90</v>
      </c>
      <c r="D147" s="353">
        <v>0</v>
      </c>
      <c r="E147" s="353">
        <v>1</v>
      </c>
      <c r="F147" s="353">
        <v>4</v>
      </c>
      <c r="G147" s="353">
        <v>24</v>
      </c>
      <c r="H147" s="353">
        <v>29</v>
      </c>
      <c r="I147" s="353">
        <v>27</v>
      </c>
      <c r="J147" s="353">
        <v>5</v>
      </c>
      <c r="K147" s="353">
        <v>0</v>
      </c>
      <c r="L147" s="353">
        <v>0</v>
      </c>
      <c r="M147" s="353">
        <v>0</v>
      </c>
    </row>
    <row r="148" spans="1:13">
      <c r="A148" t="s">
        <v>979</v>
      </c>
      <c r="B148" t="s">
        <v>412</v>
      </c>
      <c r="C148" s="353">
        <v>144</v>
      </c>
      <c r="D148" s="353">
        <v>0</v>
      </c>
      <c r="E148" s="353">
        <v>6</v>
      </c>
      <c r="F148" s="353">
        <v>19</v>
      </c>
      <c r="G148" s="353">
        <v>38</v>
      </c>
      <c r="H148" s="353">
        <v>49</v>
      </c>
      <c r="I148" s="353">
        <v>24</v>
      </c>
      <c r="J148" s="353">
        <v>7</v>
      </c>
      <c r="K148" s="353">
        <v>1</v>
      </c>
      <c r="L148" s="353">
        <v>0</v>
      </c>
      <c r="M148" s="353">
        <v>0</v>
      </c>
    </row>
    <row r="149" spans="1:13">
      <c r="A149" t="s">
        <v>980</v>
      </c>
      <c r="B149" t="s">
        <v>412</v>
      </c>
      <c r="C149" s="353">
        <v>33</v>
      </c>
      <c r="D149" s="353">
        <v>0</v>
      </c>
      <c r="E149" s="353">
        <v>1</v>
      </c>
      <c r="F149" s="353">
        <v>7</v>
      </c>
      <c r="G149" s="353">
        <v>12</v>
      </c>
      <c r="H149" s="353">
        <v>8</v>
      </c>
      <c r="I149" s="353">
        <v>5</v>
      </c>
      <c r="J149" s="353">
        <v>0</v>
      </c>
      <c r="K149" s="353">
        <v>0</v>
      </c>
      <c r="L149" s="353">
        <v>0</v>
      </c>
      <c r="M149" s="353">
        <v>0</v>
      </c>
    </row>
    <row r="150" spans="1:13">
      <c r="A150" t="s">
        <v>981</v>
      </c>
      <c r="B150" t="s">
        <v>412</v>
      </c>
      <c r="C150" s="353">
        <v>81</v>
      </c>
      <c r="D150" s="353">
        <v>0</v>
      </c>
      <c r="E150" s="353">
        <v>0</v>
      </c>
      <c r="F150" s="353">
        <v>5</v>
      </c>
      <c r="G150" s="353">
        <v>23</v>
      </c>
      <c r="H150" s="353">
        <v>31</v>
      </c>
      <c r="I150" s="353">
        <v>19</v>
      </c>
      <c r="J150" s="353">
        <v>3</v>
      </c>
      <c r="K150" s="353">
        <v>0</v>
      </c>
      <c r="L150" s="353">
        <v>0</v>
      </c>
      <c r="M150" s="353">
        <v>0</v>
      </c>
    </row>
    <row r="151" spans="1:13">
      <c r="A151" t="s">
        <v>982</v>
      </c>
      <c r="B151" t="s">
        <v>412</v>
      </c>
      <c r="C151" s="353">
        <v>27</v>
      </c>
      <c r="D151" s="353">
        <v>0</v>
      </c>
      <c r="E151" s="353">
        <v>0</v>
      </c>
      <c r="F151" s="353">
        <v>5</v>
      </c>
      <c r="G151" s="353">
        <v>7</v>
      </c>
      <c r="H151" s="353">
        <v>9</v>
      </c>
      <c r="I151" s="353">
        <v>4</v>
      </c>
      <c r="J151" s="353">
        <v>2</v>
      </c>
      <c r="K151" s="353">
        <v>0</v>
      </c>
      <c r="L151" s="353">
        <v>0</v>
      </c>
      <c r="M151" s="353">
        <v>0</v>
      </c>
    </row>
    <row r="152" spans="1:13">
      <c r="A152" t="s">
        <v>983</v>
      </c>
      <c r="B152" t="s">
        <v>412</v>
      </c>
      <c r="C152" s="353">
        <v>135</v>
      </c>
      <c r="D152" s="353">
        <v>0</v>
      </c>
      <c r="E152" s="353">
        <v>3</v>
      </c>
      <c r="F152" s="353">
        <v>8</v>
      </c>
      <c r="G152" s="353">
        <v>44</v>
      </c>
      <c r="H152" s="353">
        <v>40</v>
      </c>
      <c r="I152" s="353">
        <v>35</v>
      </c>
      <c r="J152" s="353">
        <v>5</v>
      </c>
      <c r="K152" s="353">
        <v>0</v>
      </c>
      <c r="L152" s="353">
        <v>0</v>
      </c>
      <c r="M152" s="353">
        <v>0</v>
      </c>
    </row>
    <row r="153" spans="1:13">
      <c r="A153" t="s">
        <v>984</v>
      </c>
      <c r="B153" t="s">
        <v>412</v>
      </c>
      <c r="C153" s="353">
        <v>29</v>
      </c>
      <c r="D153" s="353">
        <v>0</v>
      </c>
      <c r="E153" s="353">
        <v>0</v>
      </c>
      <c r="F153" s="353">
        <v>4</v>
      </c>
      <c r="G153" s="353">
        <v>9</v>
      </c>
      <c r="H153" s="353">
        <v>9</v>
      </c>
      <c r="I153" s="353">
        <v>7</v>
      </c>
      <c r="J153" s="353">
        <v>0</v>
      </c>
      <c r="K153" s="353">
        <v>0</v>
      </c>
      <c r="L153" s="353">
        <v>0</v>
      </c>
      <c r="M153" s="353">
        <v>0</v>
      </c>
    </row>
    <row r="154" spans="1:13">
      <c r="A154" s="448" t="s">
        <v>985</v>
      </c>
      <c r="B154" s="448" t="s">
        <v>412</v>
      </c>
      <c r="C154" s="283">
        <v>40</v>
      </c>
      <c r="D154" s="283">
        <v>0</v>
      </c>
      <c r="E154" s="283">
        <v>0</v>
      </c>
      <c r="F154" s="283">
        <v>5</v>
      </c>
      <c r="G154" s="283">
        <v>12</v>
      </c>
      <c r="H154" s="283">
        <v>11</v>
      </c>
      <c r="I154" s="283">
        <v>11</v>
      </c>
      <c r="J154" s="283">
        <v>1</v>
      </c>
      <c r="K154" s="283">
        <v>0</v>
      </c>
      <c r="L154" s="283">
        <v>0</v>
      </c>
      <c r="M154" s="283">
        <v>0</v>
      </c>
    </row>
    <row r="155" spans="1:13">
      <c r="A155" s="448" t="s">
        <v>986</v>
      </c>
      <c r="B155" s="448" t="s">
        <v>412</v>
      </c>
      <c r="C155" s="283">
        <v>59</v>
      </c>
      <c r="D155" s="283">
        <v>0</v>
      </c>
      <c r="E155" s="283">
        <v>2</v>
      </c>
      <c r="F155" s="283">
        <v>5</v>
      </c>
      <c r="G155" s="283">
        <v>14</v>
      </c>
      <c r="H155" s="283">
        <v>27</v>
      </c>
      <c r="I155" s="283">
        <v>7</v>
      </c>
      <c r="J155" s="283">
        <v>4</v>
      </c>
      <c r="K155" s="283">
        <v>0</v>
      </c>
      <c r="L155" s="283">
        <v>0</v>
      </c>
      <c r="M155" s="283">
        <v>0</v>
      </c>
    </row>
    <row r="156" spans="1:13">
      <c r="A156" s="526" t="s">
        <v>987</v>
      </c>
      <c r="B156" s="526" t="s">
        <v>412</v>
      </c>
      <c r="C156" s="284">
        <v>36</v>
      </c>
      <c r="D156" s="284">
        <v>0</v>
      </c>
      <c r="E156" s="284">
        <v>0</v>
      </c>
      <c r="F156" s="284">
        <v>0</v>
      </c>
      <c r="G156" s="284">
        <v>9</v>
      </c>
      <c r="H156" s="284">
        <v>15</v>
      </c>
      <c r="I156" s="284">
        <v>10</v>
      </c>
      <c r="J156" s="284">
        <v>2</v>
      </c>
      <c r="K156" s="284">
        <v>0</v>
      </c>
      <c r="L156" s="284">
        <v>0</v>
      </c>
      <c r="M156" s="284">
        <v>0</v>
      </c>
    </row>
    <row r="157" spans="1:13">
      <c r="C157" s="353"/>
      <c r="D157" s="353"/>
      <c r="E157" s="353"/>
      <c r="F157" s="353"/>
      <c r="G157" s="353"/>
      <c r="H157" s="353"/>
      <c r="I157" s="353"/>
      <c r="J157" s="353"/>
      <c r="K157" s="353"/>
      <c r="L157" s="353"/>
      <c r="M157" s="353"/>
    </row>
    <row r="158" spans="1:13">
      <c r="C158" s="353"/>
      <c r="D158" s="353"/>
      <c r="E158" s="353"/>
      <c r="F158" s="353"/>
      <c r="G158" s="353"/>
      <c r="H158" s="353"/>
      <c r="I158" s="353"/>
      <c r="J158" s="353"/>
      <c r="K158" s="353"/>
      <c r="L158" s="353"/>
      <c r="M158" s="353"/>
    </row>
  </sheetData>
  <phoneticPr fontId="35"/>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6"/>
  <sheetViews>
    <sheetView workbookViewId="0">
      <pane xSplit="2" ySplit="3" topLeftCell="C4" activePane="bottomRight" state="frozen"/>
      <selection pane="topRight"/>
      <selection pane="bottomLeft"/>
      <selection pane="bottomRight"/>
    </sheetView>
  </sheetViews>
  <sheetFormatPr defaultRowHeight="13.5"/>
  <cols>
    <col min="1" max="1" width="10.5" customWidth="1"/>
    <col min="2" max="2" width="5.25" customWidth="1"/>
  </cols>
  <sheetData>
    <row r="1" spans="1:13">
      <c r="A1" s="88" t="s">
        <v>920</v>
      </c>
      <c r="B1" t="s">
        <v>917</v>
      </c>
    </row>
    <row r="2" spans="1:13">
      <c r="A2" t="s">
        <v>925</v>
      </c>
    </row>
    <row r="3" spans="1:13">
      <c r="A3" s="358"/>
      <c r="B3" s="358"/>
      <c r="C3" s="481" t="s">
        <v>926</v>
      </c>
      <c r="D3" s="358" t="s">
        <v>927</v>
      </c>
      <c r="E3" s="358" t="s">
        <v>66</v>
      </c>
      <c r="F3" s="358" t="s">
        <v>67</v>
      </c>
      <c r="G3" s="358" t="s">
        <v>68</v>
      </c>
      <c r="H3" s="358" t="s">
        <v>69</v>
      </c>
      <c r="I3" s="358" t="s">
        <v>70</v>
      </c>
      <c r="J3" s="358" t="s">
        <v>71</v>
      </c>
      <c r="K3" s="358" t="s">
        <v>72</v>
      </c>
      <c r="L3" s="358" t="s">
        <v>928</v>
      </c>
      <c r="M3" s="358" t="s">
        <v>929</v>
      </c>
    </row>
    <row r="4" spans="1:13">
      <c r="A4" t="s">
        <v>937</v>
      </c>
      <c r="B4" t="s">
        <v>988</v>
      </c>
      <c r="C4" s="353">
        <v>43378</v>
      </c>
      <c r="D4" s="353">
        <v>1</v>
      </c>
      <c r="E4" s="353">
        <v>509</v>
      </c>
      <c r="F4" s="353">
        <v>3472</v>
      </c>
      <c r="G4" s="353">
        <v>11238</v>
      </c>
      <c r="H4" s="353">
        <v>15793</v>
      </c>
      <c r="I4" s="353">
        <v>9985</v>
      </c>
      <c r="J4" s="353">
        <v>2314</v>
      </c>
      <c r="K4" s="353">
        <v>64</v>
      </c>
      <c r="L4" s="353">
        <v>2</v>
      </c>
      <c r="M4" s="353">
        <v>0</v>
      </c>
    </row>
    <row r="5" spans="1:13">
      <c r="A5" t="s">
        <v>934</v>
      </c>
      <c r="B5" t="s">
        <v>988</v>
      </c>
      <c r="C5" s="353">
        <v>11786</v>
      </c>
      <c r="D5" s="353">
        <v>1</v>
      </c>
      <c r="E5" s="353">
        <v>122</v>
      </c>
      <c r="F5" s="353">
        <v>825</v>
      </c>
      <c r="G5" s="353">
        <v>2865</v>
      </c>
      <c r="H5" s="353">
        <v>4306</v>
      </c>
      <c r="I5" s="353">
        <v>2938</v>
      </c>
      <c r="J5" s="353">
        <v>711</v>
      </c>
      <c r="K5" s="353">
        <v>18</v>
      </c>
      <c r="L5" s="353">
        <v>0</v>
      </c>
      <c r="M5" s="353">
        <v>0</v>
      </c>
    </row>
    <row r="6" spans="1:13">
      <c r="A6" t="s">
        <v>938</v>
      </c>
      <c r="B6" t="s">
        <v>988</v>
      </c>
      <c r="C6" s="353">
        <v>1817</v>
      </c>
      <c r="D6" s="353">
        <v>0</v>
      </c>
      <c r="E6" s="353">
        <v>4</v>
      </c>
      <c r="F6" s="353">
        <v>69</v>
      </c>
      <c r="G6" s="353">
        <v>351</v>
      </c>
      <c r="H6" s="353">
        <v>706</v>
      </c>
      <c r="I6" s="353">
        <v>542</v>
      </c>
      <c r="J6" s="353">
        <v>143</v>
      </c>
      <c r="K6" s="353">
        <v>2</v>
      </c>
      <c r="L6" s="353">
        <v>0</v>
      </c>
      <c r="M6" s="353">
        <v>0</v>
      </c>
    </row>
    <row r="7" spans="1:13">
      <c r="A7" t="s">
        <v>939</v>
      </c>
      <c r="B7" t="s">
        <v>988</v>
      </c>
      <c r="C7" s="354">
        <v>1153</v>
      </c>
      <c r="D7" s="354">
        <v>0</v>
      </c>
      <c r="E7" s="354">
        <v>5</v>
      </c>
      <c r="F7" s="354">
        <v>57</v>
      </c>
      <c r="G7" s="354">
        <v>242</v>
      </c>
      <c r="H7" s="354">
        <v>432</v>
      </c>
      <c r="I7" s="354">
        <v>347</v>
      </c>
      <c r="J7" s="354">
        <v>68</v>
      </c>
      <c r="K7" s="354">
        <v>2</v>
      </c>
      <c r="L7" s="354">
        <v>0</v>
      </c>
      <c r="M7" s="354">
        <v>0</v>
      </c>
    </row>
    <row r="8" spans="1:13">
      <c r="A8" t="s">
        <v>940</v>
      </c>
      <c r="B8" t="s">
        <v>988</v>
      </c>
      <c r="C8" s="354">
        <v>832</v>
      </c>
      <c r="D8" s="354">
        <v>0</v>
      </c>
      <c r="E8" s="354">
        <v>10</v>
      </c>
      <c r="F8" s="354">
        <v>87</v>
      </c>
      <c r="G8" s="354">
        <v>243</v>
      </c>
      <c r="H8" s="354">
        <v>287</v>
      </c>
      <c r="I8" s="354">
        <v>166</v>
      </c>
      <c r="J8" s="354">
        <v>37</v>
      </c>
      <c r="K8" s="354">
        <v>2</v>
      </c>
      <c r="L8" s="354">
        <v>0</v>
      </c>
      <c r="M8" s="354">
        <v>0</v>
      </c>
    </row>
    <row r="9" spans="1:13">
      <c r="A9" t="s">
        <v>941</v>
      </c>
      <c r="B9" t="s">
        <v>988</v>
      </c>
      <c r="C9" s="354">
        <v>592</v>
      </c>
      <c r="D9" s="354">
        <v>0</v>
      </c>
      <c r="E9" s="354">
        <v>20</v>
      </c>
      <c r="F9" s="354">
        <v>80</v>
      </c>
      <c r="G9" s="354">
        <v>126</v>
      </c>
      <c r="H9" s="354">
        <v>232</v>
      </c>
      <c r="I9" s="354">
        <v>103</v>
      </c>
      <c r="J9" s="354">
        <v>31</v>
      </c>
      <c r="K9" s="354">
        <v>0</v>
      </c>
      <c r="L9" s="354">
        <v>0</v>
      </c>
      <c r="M9" s="354">
        <v>0</v>
      </c>
    </row>
    <row r="10" spans="1:13">
      <c r="A10" t="s">
        <v>942</v>
      </c>
      <c r="B10" t="s">
        <v>988</v>
      </c>
      <c r="C10" s="353">
        <v>1194</v>
      </c>
      <c r="D10" s="353">
        <v>0</v>
      </c>
      <c r="E10" s="353">
        <v>14</v>
      </c>
      <c r="F10" s="353">
        <v>77</v>
      </c>
      <c r="G10" s="353">
        <v>324</v>
      </c>
      <c r="H10" s="353">
        <v>425</v>
      </c>
      <c r="I10" s="353">
        <v>283</v>
      </c>
      <c r="J10" s="353">
        <v>68</v>
      </c>
      <c r="K10" s="353">
        <v>3</v>
      </c>
      <c r="L10" s="353">
        <v>0</v>
      </c>
      <c r="M10" s="353">
        <v>0</v>
      </c>
    </row>
    <row r="11" spans="1:13">
      <c r="A11" t="s">
        <v>943</v>
      </c>
      <c r="B11" t="s">
        <v>988</v>
      </c>
      <c r="C11" s="353">
        <v>1847</v>
      </c>
      <c r="D11" s="353">
        <v>1</v>
      </c>
      <c r="E11" s="353">
        <v>19</v>
      </c>
      <c r="F11" s="353">
        <v>136</v>
      </c>
      <c r="G11" s="353">
        <v>461</v>
      </c>
      <c r="H11" s="353">
        <v>680</v>
      </c>
      <c r="I11" s="353">
        <v>438</v>
      </c>
      <c r="J11" s="353">
        <v>108</v>
      </c>
      <c r="K11" s="353">
        <v>4</v>
      </c>
      <c r="L11" s="353">
        <v>0</v>
      </c>
      <c r="M11" s="353">
        <v>0</v>
      </c>
    </row>
    <row r="12" spans="1:13">
      <c r="A12" t="s">
        <v>944</v>
      </c>
      <c r="B12" t="s">
        <v>988</v>
      </c>
      <c r="C12" s="353">
        <v>1460</v>
      </c>
      <c r="D12" s="353">
        <v>0</v>
      </c>
      <c r="E12" s="353">
        <v>18</v>
      </c>
      <c r="F12" s="353">
        <v>116</v>
      </c>
      <c r="G12" s="353">
        <v>393</v>
      </c>
      <c r="H12" s="353">
        <v>519</v>
      </c>
      <c r="I12" s="353">
        <v>326</v>
      </c>
      <c r="J12" s="353">
        <v>87</v>
      </c>
      <c r="K12" s="353">
        <v>1</v>
      </c>
      <c r="L12" s="353">
        <v>0</v>
      </c>
      <c r="M12" s="353">
        <v>0</v>
      </c>
    </row>
    <row r="13" spans="1:13">
      <c r="A13" t="s">
        <v>945</v>
      </c>
      <c r="B13" t="s">
        <v>988</v>
      </c>
      <c r="C13" s="353">
        <v>1166</v>
      </c>
      <c r="D13" s="353">
        <v>0</v>
      </c>
      <c r="E13" s="353">
        <v>6</v>
      </c>
      <c r="F13" s="353">
        <v>70</v>
      </c>
      <c r="G13" s="353">
        <v>303</v>
      </c>
      <c r="H13" s="353">
        <v>377</v>
      </c>
      <c r="I13" s="353">
        <v>332</v>
      </c>
      <c r="J13" s="353">
        <v>76</v>
      </c>
      <c r="K13" s="353">
        <v>2</v>
      </c>
      <c r="L13" s="353">
        <v>0</v>
      </c>
      <c r="M13" s="353">
        <v>0</v>
      </c>
    </row>
    <row r="14" spans="1:13">
      <c r="A14" t="s">
        <v>946</v>
      </c>
      <c r="B14" t="s">
        <v>988</v>
      </c>
      <c r="C14" s="353">
        <v>1725</v>
      </c>
      <c r="D14" s="353">
        <v>0</v>
      </c>
      <c r="E14" s="353">
        <v>26</v>
      </c>
      <c r="F14" s="353">
        <v>133</v>
      </c>
      <c r="G14" s="353">
        <v>422</v>
      </c>
      <c r="H14" s="353">
        <v>648</v>
      </c>
      <c r="I14" s="353">
        <v>401</v>
      </c>
      <c r="J14" s="353">
        <v>93</v>
      </c>
      <c r="K14" s="353">
        <v>2</v>
      </c>
      <c r="L14" s="353">
        <v>0</v>
      </c>
      <c r="M14" s="353">
        <v>0</v>
      </c>
    </row>
    <row r="15" spans="1:13">
      <c r="A15" t="s">
        <v>947</v>
      </c>
      <c r="B15" t="s">
        <v>988</v>
      </c>
      <c r="C15" s="353">
        <v>4381</v>
      </c>
      <c r="D15" s="353">
        <v>0</v>
      </c>
      <c r="E15" s="353">
        <v>68</v>
      </c>
      <c r="F15" s="353">
        <v>469</v>
      </c>
      <c r="G15" s="353">
        <v>1247</v>
      </c>
      <c r="H15" s="353">
        <v>1489</v>
      </c>
      <c r="I15" s="353">
        <v>882</v>
      </c>
      <c r="J15" s="353">
        <v>221</v>
      </c>
      <c r="K15" s="353">
        <v>5</v>
      </c>
      <c r="L15" s="353">
        <v>0</v>
      </c>
      <c r="M15" s="353">
        <v>0</v>
      </c>
    </row>
    <row r="16" spans="1:13">
      <c r="A16" t="s">
        <v>948</v>
      </c>
      <c r="B16" t="s">
        <v>988</v>
      </c>
      <c r="C16" s="353">
        <v>3759</v>
      </c>
      <c r="D16" s="353">
        <v>0</v>
      </c>
      <c r="E16" s="353">
        <v>62</v>
      </c>
      <c r="F16" s="353">
        <v>340</v>
      </c>
      <c r="G16" s="353">
        <v>1035</v>
      </c>
      <c r="H16" s="353">
        <v>1290</v>
      </c>
      <c r="I16" s="353">
        <v>824</v>
      </c>
      <c r="J16" s="353">
        <v>202</v>
      </c>
      <c r="K16" s="353">
        <v>6</v>
      </c>
      <c r="L16" s="353">
        <v>0</v>
      </c>
      <c r="M16" s="353">
        <v>0</v>
      </c>
    </row>
    <row r="17" spans="1:13">
      <c r="A17" t="s">
        <v>949</v>
      </c>
      <c r="B17" t="s">
        <v>988</v>
      </c>
      <c r="C17" s="353">
        <v>2692</v>
      </c>
      <c r="D17" s="353">
        <v>0</v>
      </c>
      <c r="E17" s="353">
        <v>27</v>
      </c>
      <c r="F17" s="353">
        <v>215</v>
      </c>
      <c r="G17" s="353">
        <v>715</v>
      </c>
      <c r="H17" s="353">
        <v>1001</v>
      </c>
      <c r="I17" s="353">
        <v>604</v>
      </c>
      <c r="J17" s="353">
        <v>125</v>
      </c>
      <c r="K17" s="353">
        <v>5</v>
      </c>
      <c r="L17" s="353">
        <v>0</v>
      </c>
      <c r="M17" s="353">
        <v>0</v>
      </c>
    </row>
    <row r="18" spans="1:13">
      <c r="A18" t="s">
        <v>950</v>
      </c>
      <c r="B18" t="s">
        <v>988</v>
      </c>
      <c r="C18" s="353">
        <v>4345</v>
      </c>
      <c r="D18" s="353">
        <v>0</v>
      </c>
      <c r="E18" s="353">
        <v>29</v>
      </c>
      <c r="F18" s="353">
        <v>212</v>
      </c>
      <c r="G18" s="353">
        <v>961</v>
      </c>
      <c r="H18" s="353">
        <v>1723</v>
      </c>
      <c r="I18" s="353">
        <v>1153</v>
      </c>
      <c r="J18" s="353">
        <v>260</v>
      </c>
      <c r="K18" s="353">
        <v>7</v>
      </c>
      <c r="L18" s="353">
        <v>0</v>
      </c>
      <c r="M18" s="353">
        <v>0</v>
      </c>
    </row>
    <row r="19" spans="1:13">
      <c r="A19" t="s">
        <v>951</v>
      </c>
      <c r="B19" t="s">
        <v>988</v>
      </c>
      <c r="C19" s="353">
        <v>313</v>
      </c>
      <c r="D19" s="353">
        <v>0</v>
      </c>
      <c r="E19" s="353">
        <v>7</v>
      </c>
      <c r="F19" s="353">
        <v>36</v>
      </c>
      <c r="G19" s="353">
        <v>87</v>
      </c>
      <c r="H19" s="353">
        <v>85</v>
      </c>
      <c r="I19" s="353">
        <v>85</v>
      </c>
      <c r="J19" s="353">
        <v>13</v>
      </c>
      <c r="K19" s="353">
        <v>0</v>
      </c>
      <c r="L19" s="353">
        <v>0</v>
      </c>
      <c r="M19" s="353">
        <v>0</v>
      </c>
    </row>
    <row r="20" spans="1:13">
      <c r="A20" t="s">
        <v>952</v>
      </c>
      <c r="B20" t="s">
        <v>988</v>
      </c>
      <c r="C20" s="353">
        <v>671</v>
      </c>
      <c r="D20" s="353">
        <v>0</v>
      </c>
      <c r="E20" s="353">
        <v>1</v>
      </c>
      <c r="F20" s="353">
        <v>21</v>
      </c>
      <c r="G20" s="353">
        <v>111</v>
      </c>
      <c r="H20" s="353">
        <v>252</v>
      </c>
      <c r="I20" s="353">
        <v>215</v>
      </c>
      <c r="J20" s="353">
        <v>65</v>
      </c>
      <c r="K20" s="353">
        <v>5</v>
      </c>
      <c r="L20" s="353">
        <v>1</v>
      </c>
      <c r="M20" s="353">
        <v>0</v>
      </c>
    </row>
    <row r="21" spans="1:13">
      <c r="A21" t="s">
        <v>953</v>
      </c>
      <c r="B21" t="s">
        <v>988</v>
      </c>
      <c r="C21" s="353">
        <v>1712</v>
      </c>
      <c r="D21" s="353">
        <v>0</v>
      </c>
      <c r="E21" s="353">
        <v>22</v>
      </c>
      <c r="F21" s="353">
        <v>147</v>
      </c>
      <c r="G21" s="353">
        <v>465</v>
      </c>
      <c r="H21" s="353">
        <v>653</v>
      </c>
      <c r="I21" s="353">
        <v>354</v>
      </c>
      <c r="J21" s="353">
        <v>70</v>
      </c>
      <c r="K21" s="353">
        <v>1</v>
      </c>
      <c r="L21" s="353">
        <v>0</v>
      </c>
      <c r="M21" s="353">
        <v>0</v>
      </c>
    </row>
    <row r="22" spans="1:13">
      <c r="A22" t="s">
        <v>954</v>
      </c>
      <c r="B22" t="s">
        <v>988</v>
      </c>
      <c r="C22" s="353">
        <v>229</v>
      </c>
      <c r="D22" s="353">
        <v>0</v>
      </c>
      <c r="E22" s="353">
        <v>4</v>
      </c>
      <c r="F22" s="353">
        <v>33</v>
      </c>
      <c r="G22" s="353">
        <v>78</v>
      </c>
      <c r="H22" s="353">
        <v>62</v>
      </c>
      <c r="I22" s="353">
        <v>44</v>
      </c>
      <c r="J22" s="353">
        <v>8</v>
      </c>
      <c r="K22" s="353">
        <v>0</v>
      </c>
      <c r="L22" s="353">
        <v>0</v>
      </c>
      <c r="M22" s="353">
        <v>0</v>
      </c>
    </row>
    <row r="23" spans="1:13">
      <c r="A23" t="s">
        <v>955</v>
      </c>
      <c r="B23" t="s">
        <v>988</v>
      </c>
      <c r="C23" s="353">
        <v>603</v>
      </c>
      <c r="D23" s="353">
        <v>0</v>
      </c>
      <c r="E23" s="353">
        <v>5</v>
      </c>
      <c r="F23" s="353">
        <v>56</v>
      </c>
      <c r="G23" s="353">
        <v>179</v>
      </c>
      <c r="H23" s="353">
        <v>195</v>
      </c>
      <c r="I23" s="353">
        <v>137</v>
      </c>
      <c r="J23" s="353">
        <v>31</v>
      </c>
      <c r="K23" s="353">
        <v>0</v>
      </c>
      <c r="L23" s="353">
        <v>0</v>
      </c>
      <c r="M23" s="353">
        <v>0</v>
      </c>
    </row>
    <row r="24" spans="1:13">
      <c r="A24" t="s">
        <v>956</v>
      </c>
      <c r="B24" t="s">
        <v>988</v>
      </c>
      <c r="C24" s="353">
        <v>2232</v>
      </c>
      <c r="D24" s="353">
        <v>0</v>
      </c>
      <c r="E24" s="353">
        <v>20</v>
      </c>
      <c r="F24" s="353">
        <v>208</v>
      </c>
      <c r="G24" s="353">
        <v>653</v>
      </c>
      <c r="H24" s="353">
        <v>829</v>
      </c>
      <c r="I24" s="353">
        <v>428</v>
      </c>
      <c r="J24" s="353">
        <v>93</v>
      </c>
      <c r="K24" s="353">
        <v>1</v>
      </c>
      <c r="L24" s="353">
        <v>0</v>
      </c>
      <c r="M24" s="353">
        <v>0</v>
      </c>
    </row>
    <row r="25" spans="1:13">
      <c r="A25" t="s">
        <v>957</v>
      </c>
      <c r="B25" t="s">
        <v>988</v>
      </c>
      <c r="C25" s="353">
        <v>311</v>
      </c>
      <c r="D25" s="353">
        <v>0</v>
      </c>
      <c r="E25" s="353">
        <v>8</v>
      </c>
      <c r="F25" s="353">
        <v>31</v>
      </c>
      <c r="G25" s="353">
        <v>101</v>
      </c>
      <c r="H25" s="353">
        <v>105</v>
      </c>
      <c r="I25" s="353">
        <v>53</v>
      </c>
      <c r="J25" s="353">
        <v>13</v>
      </c>
      <c r="K25" s="353">
        <v>0</v>
      </c>
      <c r="L25" s="353">
        <v>0</v>
      </c>
      <c r="M25" s="353">
        <v>0</v>
      </c>
    </row>
    <row r="26" spans="1:13">
      <c r="A26" t="s">
        <v>958</v>
      </c>
      <c r="B26" t="s">
        <v>988</v>
      </c>
      <c r="C26" s="353">
        <v>296</v>
      </c>
      <c r="D26" s="353">
        <v>0</v>
      </c>
      <c r="E26" s="353">
        <v>4</v>
      </c>
      <c r="F26" s="353">
        <v>31</v>
      </c>
      <c r="G26" s="353">
        <v>84</v>
      </c>
      <c r="H26" s="353">
        <v>92</v>
      </c>
      <c r="I26" s="353">
        <v>68</v>
      </c>
      <c r="J26" s="353">
        <v>17</v>
      </c>
      <c r="K26" s="353">
        <v>0</v>
      </c>
      <c r="L26" s="353">
        <v>0</v>
      </c>
      <c r="M26" s="353">
        <v>0</v>
      </c>
    </row>
    <row r="27" spans="1:13">
      <c r="A27" t="s">
        <v>959</v>
      </c>
      <c r="B27" t="s">
        <v>988</v>
      </c>
      <c r="C27" s="353">
        <v>1743</v>
      </c>
      <c r="D27" s="353">
        <v>0</v>
      </c>
      <c r="E27" s="353">
        <v>9</v>
      </c>
      <c r="F27" s="353">
        <v>84</v>
      </c>
      <c r="G27" s="353">
        <v>364</v>
      </c>
      <c r="H27" s="353">
        <v>700</v>
      </c>
      <c r="I27" s="353">
        <v>473</v>
      </c>
      <c r="J27" s="353">
        <v>108</v>
      </c>
      <c r="K27" s="353">
        <v>4</v>
      </c>
      <c r="L27" s="353">
        <v>1</v>
      </c>
      <c r="M27" s="353">
        <v>0</v>
      </c>
    </row>
    <row r="28" spans="1:13">
      <c r="A28" t="s">
        <v>960</v>
      </c>
      <c r="B28" t="s">
        <v>988</v>
      </c>
      <c r="C28" s="353">
        <v>491</v>
      </c>
      <c r="D28" s="353">
        <v>0</v>
      </c>
      <c r="E28" s="353">
        <v>10</v>
      </c>
      <c r="F28" s="353">
        <v>45</v>
      </c>
      <c r="G28" s="353">
        <v>137</v>
      </c>
      <c r="H28" s="353">
        <v>174</v>
      </c>
      <c r="I28" s="353">
        <v>102</v>
      </c>
      <c r="J28" s="353">
        <v>23</v>
      </c>
      <c r="K28" s="353">
        <v>0</v>
      </c>
      <c r="L28" s="353">
        <v>0</v>
      </c>
      <c r="M28" s="353">
        <v>0</v>
      </c>
    </row>
    <row r="29" spans="1:13">
      <c r="A29" t="s">
        <v>961</v>
      </c>
      <c r="B29" t="s">
        <v>988</v>
      </c>
      <c r="C29" s="353">
        <v>699</v>
      </c>
      <c r="D29" s="353">
        <v>0</v>
      </c>
      <c r="E29" s="353">
        <v>19</v>
      </c>
      <c r="F29" s="353">
        <v>63</v>
      </c>
      <c r="G29" s="353">
        <v>214</v>
      </c>
      <c r="H29" s="353">
        <v>238</v>
      </c>
      <c r="I29" s="353">
        <v>133</v>
      </c>
      <c r="J29" s="353">
        <v>31</v>
      </c>
      <c r="K29" s="353">
        <v>1</v>
      </c>
      <c r="L29" s="353">
        <v>0</v>
      </c>
      <c r="M29" s="353">
        <v>0</v>
      </c>
    </row>
    <row r="30" spans="1:13">
      <c r="A30" t="s">
        <v>962</v>
      </c>
      <c r="B30" t="s">
        <v>988</v>
      </c>
      <c r="C30" s="353">
        <v>1047</v>
      </c>
      <c r="D30" s="353">
        <v>0</v>
      </c>
      <c r="E30" s="353">
        <v>9</v>
      </c>
      <c r="F30" s="353">
        <v>73</v>
      </c>
      <c r="G30" s="353">
        <v>236</v>
      </c>
      <c r="H30" s="353">
        <v>393</v>
      </c>
      <c r="I30" s="353">
        <v>266</v>
      </c>
      <c r="J30" s="353">
        <v>68</v>
      </c>
      <c r="K30" s="353">
        <v>2</v>
      </c>
      <c r="L30" s="353">
        <v>0</v>
      </c>
      <c r="M30" s="353">
        <v>0</v>
      </c>
    </row>
    <row r="31" spans="1:13">
      <c r="A31" t="s">
        <v>963</v>
      </c>
      <c r="B31" t="s">
        <v>988</v>
      </c>
      <c r="C31" s="353">
        <v>370</v>
      </c>
      <c r="D31" s="353">
        <v>0</v>
      </c>
      <c r="E31" s="353">
        <v>2</v>
      </c>
      <c r="F31" s="353">
        <v>33</v>
      </c>
      <c r="G31" s="353">
        <v>110</v>
      </c>
      <c r="H31" s="353">
        <v>135</v>
      </c>
      <c r="I31" s="353">
        <v>71</v>
      </c>
      <c r="J31" s="353">
        <v>16</v>
      </c>
      <c r="K31" s="353">
        <v>3</v>
      </c>
      <c r="L31" s="353">
        <v>0</v>
      </c>
      <c r="M31" s="353">
        <v>0</v>
      </c>
    </row>
    <row r="32" spans="1:13">
      <c r="A32" t="s">
        <v>964</v>
      </c>
      <c r="B32" t="s">
        <v>988</v>
      </c>
      <c r="C32" s="353">
        <v>766</v>
      </c>
      <c r="D32" s="353">
        <v>0</v>
      </c>
      <c r="E32" s="353">
        <v>9</v>
      </c>
      <c r="F32" s="353">
        <v>48</v>
      </c>
      <c r="G32" s="353">
        <v>200</v>
      </c>
      <c r="H32" s="353">
        <v>304</v>
      </c>
      <c r="I32" s="353">
        <v>169</v>
      </c>
      <c r="J32" s="353">
        <v>36</v>
      </c>
      <c r="K32" s="353">
        <v>0</v>
      </c>
      <c r="L32" s="353">
        <v>0</v>
      </c>
      <c r="M32" s="353">
        <v>0</v>
      </c>
    </row>
    <row r="33" spans="1:13">
      <c r="A33" t="s">
        <v>965</v>
      </c>
      <c r="B33" t="s">
        <v>988</v>
      </c>
      <c r="C33" s="353">
        <v>292</v>
      </c>
      <c r="D33" s="353">
        <v>0</v>
      </c>
      <c r="E33" s="353">
        <v>5</v>
      </c>
      <c r="F33" s="353">
        <v>37</v>
      </c>
      <c r="G33" s="353">
        <v>75</v>
      </c>
      <c r="H33" s="353">
        <v>107</v>
      </c>
      <c r="I33" s="353">
        <v>58</v>
      </c>
      <c r="J33" s="353">
        <v>10</v>
      </c>
      <c r="K33" s="353">
        <v>0</v>
      </c>
      <c r="L33" s="353">
        <v>0</v>
      </c>
      <c r="M33" s="353">
        <v>0</v>
      </c>
    </row>
    <row r="34" spans="1:13">
      <c r="A34" t="s">
        <v>966</v>
      </c>
      <c r="B34" t="s">
        <v>988</v>
      </c>
      <c r="C34" s="353">
        <v>323</v>
      </c>
      <c r="D34" s="353">
        <v>0</v>
      </c>
      <c r="E34" s="353">
        <v>5</v>
      </c>
      <c r="F34" s="353">
        <v>30</v>
      </c>
      <c r="G34" s="353">
        <v>82</v>
      </c>
      <c r="H34" s="353">
        <v>122</v>
      </c>
      <c r="I34" s="353">
        <v>68</v>
      </c>
      <c r="J34" s="353">
        <v>16</v>
      </c>
      <c r="K34" s="353">
        <v>0</v>
      </c>
      <c r="L34" s="353">
        <v>0</v>
      </c>
      <c r="M34" s="353">
        <v>0</v>
      </c>
    </row>
    <row r="35" spans="1:13">
      <c r="A35" t="s">
        <v>967</v>
      </c>
      <c r="B35" t="s">
        <v>988</v>
      </c>
      <c r="C35" s="353">
        <v>153</v>
      </c>
      <c r="D35" s="353">
        <v>0</v>
      </c>
      <c r="E35" s="353">
        <v>3</v>
      </c>
      <c r="F35" s="353">
        <v>13</v>
      </c>
      <c r="G35" s="353">
        <v>41</v>
      </c>
      <c r="H35" s="353">
        <v>54</v>
      </c>
      <c r="I35" s="353">
        <v>37</v>
      </c>
      <c r="J35" s="353">
        <v>4</v>
      </c>
      <c r="K35" s="353">
        <v>1</v>
      </c>
      <c r="L35" s="353">
        <v>0</v>
      </c>
      <c r="M35" s="353">
        <v>0</v>
      </c>
    </row>
    <row r="36" spans="1:13">
      <c r="A36" t="s">
        <v>968</v>
      </c>
      <c r="B36" t="s">
        <v>988</v>
      </c>
      <c r="C36" s="353">
        <v>467</v>
      </c>
      <c r="D36" s="353">
        <v>0</v>
      </c>
      <c r="E36" s="353">
        <v>9</v>
      </c>
      <c r="F36" s="353">
        <v>57</v>
      </c>
      <c r="G36" s="353">
        <v>138</v>
      </c>
      <c r="H36" s="353">
        <v>152</v>
      </c>
      <c r="I36" s="353">
        <v>91</v>
      </c>
      <c r="J36" s="353">
        <v>19</v>
      </c>
      <c r="K36" s="353">
        <v>1</v>
      </c>
      <c r="L36" s="353">
        <v>0</v>
      </c>
      <c r="M36" s="353">
        <v>0</v>
      </c>
    </row>
    <row r="37" spans="1:13">
      <c r="A37" t="s">
        <v>969</v>
      </c>
      <c r="B37" t="s">
        <v>988</v>
      </c>
      <c r="C37" s="353">
        <v>352</v>
      </c>
      <c r="D37" s="353">
        <v>0</v>
      </c>
      <c r="E37" s="353">
        <v>4</v>
      </c>
      <c r="F37" s="353">
        <v>40</v>
      </c>
      <c r="G37" s="353">
        <v>117</v>
      </c>
      <c r="H37" s="353">
        <v>123</v>
      </c>
      <c r="I37" s="353">
        <v>56</v>
      </c>
      <c r="J37" s="353">
        <v>11</v>
      </c>
      <c r="K37" s="353">
        <v>1</v>
      </c>
      <c r="L37" s="353">
        <v>0</v>
      </c>
      <c r="M37" s="353">
        <v>0</v>
      </c>
    </row>
    <row r="38" spans="1:13">
      <c r="A38" t="s">
        <v>970</v>
      </c>
      <c r="B38" t="s">
        <v>988</v>
      </c>
      <c r="C38" s="353">
        <v>240</v>
      </c>
      <c r="D38" s="353">
        <v>0</v>
      </c>
      <c r="E38" s="353">
        <v>2</v>
      </c>
      <c r="F38" s="353">
        <v>19</v>
      </c>
      <c r="G38" s="353">
        <v>80</v>
      </c>
      <c r="H38" s="353">
        <v>88</v>
      </c>
      <c r="I38" s="353">
        <v>43</v>
      </c>
      <c r="J38" s="353">
        <v>8</v>
      </c>
      <c r="K38" s="353">
        <v>0</v>
      </c>
      <c r="L38" s="353">
        <v>0</v>
      </c>
      <c r="M38" s="353">
        <v>0</v>
      </c>
    </row>
    <row r="39" spans="1:13">
      <c r="A39" t="s">
        <v>971</v>
      </c>
      <c r="B39" t="s">
        <v>988</v>
      </c>
      <c r="C39" s="353">
        <v>283</v>
      </c>
      <c r="D39" s="353">
        <v>0</v>
      </c>
      <c r="E39" s="353">
        <v>3</v>
      </c>
      <c r="F39" s="353">
        <v>33</v>
      </c>
      <c r="G39" s="353">
        <v>92</v>
      </c>
      <c r="H39" s="353">
        <v>100</v>
      </c>
      <c r="I39" s="353">
        <v>44</v>
      </c>
      <c r="J39" s="353">
        <v>11</v>
      </c>
      <c r="K39" s="353">
        <v>0</v>
      </c>
      <c r="L39" s="353">
        <v>0</v>
      </c>
      <c r="M39" s="353">
        <v>0</v>
      </c>
    </row>
    <row r="40" spans="1:13">
      <c r="A40" t="s">
        <v>972</v>
      </c>
      <c r="B40" t="s">
        <v>988</v>
      </c>
      <c r="C40" s="353">
        <v>218</v>
      </c>
      <c r="D40" s="353">
        <v>0</v>
      </c>
      <c r="E40" s="353">
        <v>5</v>
      </c>
      <c r="F40" s="353">
        <v>16</v>
      </c>
      <c r="G40" s="353">
        <v>64</v>
      </c>
      <c r="H40" s="353">
        <v>75</v>
      </c>
      <c r="I40" s="353">
        <v>48</v>
      </c>
      <c r="J40" s="353">
        <v>10</v>
      </c>
      <c r="K40" s="353">
        <v>0</v>
      </c>
      <c r="L40" s="353">
        <v>0</v>
      </c>
      <c r="M40" s="353">
        <v>0</v>
      </c>
    </row>
    <row r="41" spans="1:13">
      <c r="A41" t="s">
        <v>973</v>
      </c>
      <c r="B41" t="s">
        <v>988</v>
      </c>
      <c r="C41" s="353">
        <v>396</v>
      </c>
      <c r="D41" s="353">
        <v>0</v>
      </c>
      <c r="E41" s="353">
        <v>5</v>
      </c>
      <c r="F41" s="353">
        <v>41</v>
      </c>
      <c r="G41" s="353">
        <v>110</v>
      </c>
      <c r="H41" s="353">
        <v>148</v>
      </c>
      <c r="I41" s="353">
        <v>73</v>
      </c>
      <c r="J41" s="353">
        <v>18</v>
      </c>
      <c r="K41" s="353">
        <v>1</v>
      </c>
      <c r="L41" s="353">
        <v>0</v>
      </c>
      <c r="M41" s="353">
        <v>0</v>
      </c>
    </row>
    <row r="42" spans="1:13">
      <c r="A42" t="s">
        <v>974</v>
      </c>
      <c r="B42" t="s">
        <v>988</v>
      </c>
      <c r="C42" s="353">
        <v>541</v>
      </c>
      <c r="D42" s="353">
        <v>0</v>
      </c>
      <c r="E42" s="353">
        <v>8</v>
      </c>
      <c r="F42" s="353">
        <v>49</v>
      </c>
      <c r="G42" s="353">
        <v>168</v>
      </c>
      <c r="H42" s="353">
        <v>190</v>
      </c>
      <c r="I42" s="353">
        <v>101</v>
      </c>
      <c r="J42" s="353">
        <v>25</v>
      </c>
      <c r="K42" s="353">
        <v>0</v>
      </c>
      <c r="L42" s="353">
        <v>0</v>
      </c>
      <c r="M42" s="353">
        <v>0</v>
      </c>
    </row>
    <row r="43" spans="1:13">
      <c r="A43" t="s">
        <v>975</v>
      </c>
      <c r="B43" t="s">
        <v>988</v>
      </c>
      <c r="C43" s="353">
        <v>160</v>
      </c>
      <c r="D43" s="353">
        <v>0</v>
      </c>
      <c r="E43" s="353">
        <v>0</v>
      </c>
      <c r="F43" s="353">
        <v>4</v>
      </c>
      <c r="G43" s="353">
        <v>30</v>
      </c>
      <c r="H43" s="353">
        <v>73</v>
      </c>
      <c r="I43" s="353">
        <v>41</v>
      </c>
      <c r="J43" s="353">
        <v>11</v>
      </c>
      <c r="K43" s="353">
        <v>1</v>
      </c>
      <c r="L43" s="353">
        <v>0</v>
      </c>
      <c r="M43" s="353">
        <v>0</v>
      </c>
    </row>
    <row r="44" spans="1:13">
      <c r="A44" t="s">
        <v>976</v>
      </c>
      <c r="B44" t="s">
        <v>988</v>
      </c>
      <c r="C44" s="353">
        <v>107</v>
      </c>
      <c r="D44" s="353">
        <v>0</v>
      </c>
      <c r="E44" s="353">
        <v>0</v>
      </c>
      <c r="F44" s="353">
        <v>8</v>
      </c>
      <c r="G44" s="353">
        <v>29</v>
      </c>
      <c r="H44" s="353">
        <v>42</v>
      </c>
      <c r="I44" s="353">
        <v>22</v>
      </c>
      <c r="J44" s="353">
        <v>6</v>
      </c>
      <c r="K44" s="353">
        <v>0</v>
      </c>
      <c r="L44" s="353">
        <v>0</v>
      </c>
      <c r="M44" s="353">
        <v>0</v>
      </c>
    </row>
    <row r="45" spans="1:13">
      <c r="A45" t="s">
        <v>978</v>
      </c>
      <c r="B45" t="s">
        <v>988</v>
      </c>
      <c r="C45" s="353">
        <v>208</v>
      </c>
      <c r="D45" s="353">
        <v>0</v>
      </c>
      <c r="E45" s="353">
        <v>2</v>
      </c>
      <c r="F45" s="353">
        <v>20</v>
      </c>
      <c r="G45" s="353">
        <v>44</v>
      </c>
      <c r="H45" s="353">
        <v>82</v>
      </c>
      <c r="I45" s="353">
        <v>51</v>
      </c>
      <c r="J45" s="353">
        <v>8</v>
      </c>
      <c r="K45" s="353">
        <v>1</v>
      </c>
      <c r="L45" s="353">
        <v>0</v>
      </c>
      <c r="M45" s="353">
        <v>0</v>
      </c>
    </row>
    <row r="46" spans="1:13">
      <c r="A46" t="s">
        <v>979</v>
      </c>
      <c r="B46" t="s">
        <v>988</v>
      </c>
      <c r="C46" s="353">
        <v>277</v>
      </c>
      <c r="D46" s="353">
        <v>0</v>
      </c>
      <c r="E46" s="353">
        <v>6</v>
      </c>
      <c r="F46" s="353">
        <v>24</v>
      </c>
      <c r="G46" s="353">
        <v>86</v>
      </c>
      <c r="H46" s="353">
        <v>98</v>
      </c>
      <c r="I46" s="353">
        <v>56</v>
      </c>
      <c r="J46" s="353">
        <v>7</v>
      </c>
      <c r="K46" s="353">
        <v>0</v>
      </c>
      <c r="L46" s="353">
        <v>0</v>
      </c>
      <c r="M46" s="353">
        <v>0</v>
      </c>
    </row>
    <row r="47" spans="1:13">
      <c r="A47" t="s">
        <v>980</v>
      </c>
      <c r="B47" t="s">
        <v>988</v>
      </c>
      <c r="C47" s="353">
        <v>53</v>
      </c>
      <c r="D47" s="353">
        <v>0</v>
      </c>
      <c r="E47" s="353">
        <v>0</v>
      </c>
      <c r="F47" s="353">
        <v>14</v>
      </c>
      <c r="G47" s="353">
        <v>10</v>
      </c>
      <c r="H47" s="353">
        <v>19</v>
      </c>
      <c r="I47" s="353">
        <v>7</v>
      </c>
      <c r="J47" s="353">
        <v>3</v>
      </c>
      <c r="K47" s="353">
        <v>0</v>
      </c>
      <c r="L47" s="353">
        <v>0</v>
      </c>
      <c r="M47" s="353">
        <v>0</v>
      </c>
    </row>
    <row r="48" spans="1:13">
      <c r="A48" t="s">
        <v>981</v>
      </c>
      <c r="B48" t="s">
        <v>988</v>
      </c>
      <c r="C48" s="353">
        <v>164</v>
      </c>
      <c r="D48" s="353">
        <v>0</v>
      </c>
      <c r="E48" s="353">
        <v>1</v>
      </c>
      <c r="F48" s="353">
        <v>16</v>
      </c>
      <c r="G48" s="353">
        <v>43</v>
      </c>
      <c r="H48" s="353">
        <v>64</v>
      </c>
      <c r="I48" s="353">
        <v>31</v>
      </c>
      <c r="J48" s="353">
        <v>9</v>
      </c>
      <c r="K48" s="353">
        <v>0</v>
      </c>
      <c r="L48" s="353">
        <v>0</v>
      </c>
      <c r="M48" s="353">
        <v>0</v>
      </c>
    </row>
    <row r="49" spans="1:13">
      <c r="A49" t="s">
        <v>982</v>
      </c>
      <c r="B49" t="s">
        <v>988</v>
      </c>
      <c r="C49" s="353">
        <v>70</v>
      </c>
      <c r="D49" s="353">
        <v>0</v>
      </c>
      <c r="E49" s="353">
        <v>1</v>
      </c>
      <c r="F49" s="353">
        <v>7</v>
      </c>
      <c r="G49" s="353">
        <v>22</v>
      </c>
      <c r="H49" s="353">
        <v>18</v>
      </c>
      <c r="I49" s="353">
        <v>21</v>
      </c>
      <c r="J49" s="353">
        <v>1</v>
      </c>
      <c r="K49" s="353">
        <v>0</v>
      </c>
      <c r="L49" s="353">
        <v>0</v>
      </c>
      <c r="M49" s="353">
        <v>0</v>
      </c>
    </row>
    <row r="50" spans="1:13">
      <c r="A50" t="s">
        <v>983</v>
      </c>
      <c r="B50" t="s">
        <v>988</v>
      </c>
      <c r="C50" s="353">
        <v>291</v>
      </c>
      <c r="D50" s="353">
        <v>0</v>
      </c>
      <c r="E50" s="353">
        <v>8</v>
      </c>
      <c r="F50" s="353">
        <v>33</v>
      </c>
      <c r="G50" s="353">
        <v>83</v>
      </c>
      <c r="H50" s="353">
        <v>99</v>
      </c>
      <c r="I50" s="353">
        <v>59</v>
      </c>
      <c r="J50" s="353">
        <v>9</v>
      </c>
      <c r="K50" s="353">
        <v>0</v>
      </c>
      <c r="L50" s="353">
        <v>0</v>
      </c>
      <c r="M50" s="353">
        <v>0</v>
      </c>
    </row>
    <row r="51" spans="1:13">
      <c r="A51" t="s">
        <v>984</v>
      </c>
      <c r="B51" t="s">
        <v>988</v>
      </c>
      <c r="C51" s="353">
        <v>75</v>
      </c>
      <c r="D51" s="353">
        <v>0</v>
      </c>
      <c r="E51" s="353">
        <v>3</v>
      </c>
      <c r="F51" s="353">
        <v>5</v>
      </c>
      <c r="G51" s="353">
        <v>14</v>
      </c>
      <c r="H51" s="353">
        <v>26</v>
      </c>
      <c r="I51" s="353">
        <v>22</v>
      </c>
      <c r="J51" s="353">
        <v>5</v>
      </c>
      <c r="K51" s="353">
        <v>0</v>
      </c>
      <c r="L51" s="353">
        <v>0</v>
      </c>
      <c r="M51" s="353">
        <v>0</v>
      </c>
    </row>
    <row r="52" spans="1:13">
      <c r="A52" t="s">
        <v>985</v>
      </c>
      <c r="B52" t="s">
        <v>988</v>
      </c>
      <c r="C52" s="353">
        <v>87</v>
      </c>
      <c r="D52" s="353">
        <v>0</v>
      </c>
      <c r="E52" s="353">
        <v>2</v>
      </c>
      <c r="F52" s="353">
        <v>14</v>
      </c>
      <c r="G52" s="353">
        <v>22</v>
      </c>
      <c r="H52" s="353">
        <v>20</v>
      </c>
      <c r="I52" s="353">
        <v>25</v>
      </c>
      <c r="J52" s="353">
        <v>4</v>
      </c>
      <c r="K52" s="353">
        <v>0</v>
      </c>
      <c r="L52" s="353">
        <v>0</v>
      </c>
      <c r="M52" s="353">
        <v>0</v>
      </c>
    </row>
    <row r="53" spans="1:13">
      <c r="A53" t="s">
        <v>986</v>
      </c>
      <c r="B53" t="s">
        <v>988</v>
      </c>
      <c r="C53" s="353">
        <v>95</v>
      </c>
      <c r="D53" s="353">
        <v>0</v>
      </c>
      <c r="E53" s="353">
        <v>0</v>
      </c>
      <c r="F53" s="353">
        <v>16</v>
      </c>
      <c r="G53" s="353">
        <v>28</v>
      </c>
      <c r="H53" s="353">
        <v>35</v>
      </c>
      <c r="I53" s="353">
        <v>13</v>
      </c>
      <c r="J53" s="353">
        <v>3</v>
      </c>
      <c r="K53" s="353">
        <v>0</v>
      </c>
      <c r="L53" s="353">
        <v>0</v>
      </c>
      <c r="M53" s="353">
        <v>0</v>
      </c>
    </row>
    <row r="54" spans="1:13">
      <c r="A54" t="s">
        <v>987</v>
      </c>
      <c r="B54" t="s">
        <v>926</v>
      </c>
      <c r="C54" s="353">
        <v>80</v>
      </c>
      <c r="D54" s="353">
        <v>0</v>
      </c>
      <c r="E54" s="353">
        <v>0</v>
      </c>
      <c r="F54" s="353">
        <v>6</v>
      </c>
      <c r="G54" s="353">
        <v>18</v>
      </c>
      <c r="H54" s="353">
        <v>32</v>
      </c>
      <c r="I54" s="353">
        <v>19</v>
      </c>
      <c r="J54" s="353">
        <v>5</v>
      </c>
      <c r="K54" s="353">
        <v>0</v>
      </c>
      <c r="L54" s="353">
        <v>0</v>
      </c>
      <c r="M54" s="353">
        <v>0</v>
      </c>
    </row>
    <row r="55" spans="1:13">
      <c r="A55" t="s">
        <v>937</v>
      </c>
      <c r="B55" t="s">
        <v>411</v>
      </c>
      <c r="C55" s="353">
        <v>22346</v>
      </c>
      <c r="D55" s="353">
        <v>0</v>
      </c>
      <c r="E55" s="353">
        <v>272</v>
      </c>
      <c r="F55" s="353">
        <v>1758</v>
      </c>
      <c r="G55" s="353">
        <v>5809</v>
      </c>
      <c r="H55" s="353">
        <v>8121</v>
      </c>
      <c r="I55" s="353">
        <v>5164</v>
      </c>
      <c r="J55" s="353">
        <v>1189</v>
      </c>
      <c r="K55" s="353">
        <v>31</v>
      </c>
      <c r="L55" s="353">
        <v>2</v>
      </c>
      <c r="M55" s="353">
        <v>0</v>
      </c>
    </row>
    <row r="56" spans="1:13">
      <c r="A56" t="s">
        <v>934</v>
      </c>
      <c r="B56" t="s">
        <v>411</v>
      </c>
      <c r="C56" s="353">
        <v>6114</v>
      </c>
      <c r="D56" s="353">
        <v>0</v>
      </c>
      <c r="E56" s="353">
        <v>58</v>
      </c>
      <c r="F56" s="353">
        <v>424</v>
      </c>
      <c r="G56" s="353">
        <v>1470</v>
      </c>
      <c r="H56" s="353">
        <v>2243</v>
      </c>
      <c r="I56" s="353">
        <v>1526</v>
      </c>
      <c r="J56" s="353">
        <v>384</v>
      </c>
      <c r="K56" s="353">
        <v>9</v>
      </c>
      <c r="L56" s="353">
        <v>0</v>
      </c>
      <c r="M56" s="353">
        <v>0</v>
      </c>
    </row>
    <row r="57" spans="1:13">
      <c r="A57" t="s">
        <v>938</v>
      </c>
      <c r="B57" t="s">
        <v>411</v>
      </c>
      <c r="C57" s="353">
        <v>964</v>
      </c>
      <c r="D57" s="353">
        <v>0</v>
      </c>
      <c r="E57" s="353">
        <v>2</v>
      </c>
      <c r="F57" s="353">
        <v>35</v>
      </c>
      <c r="G57" s="353">
        <v>189</v>
      </c>
      <c r="H57" s="353">
        <v>379</v>
      </c>
      <c r="I57" s="353">
        <v>277</v>
      </c>
      <c r="J57" s="353">
        <v>81</v>
      </c>
      <c r="K57" s="353">
        <v>1</v>
      </c>
      <c r="L57" s="353">
        <v>0</v>
      </c>
      <c r="M57" s="353">
        <v>0</v>
      </c>
    </row>
    <row r="58" spans="1:13">
      <c r="A58" t="s">
        <v>939</v>
      </c>
      <c r="B58" t="s">
        <v>411</v>
      </c>
      <c r="C58" s="353">
        <v>583</v>
      </c>
      <c r="D58" s="353">
        <v>0</v>
      </c>
      <c r="E58" s="353">
        <v>1</v>
      </c>
      <c r="F58" s="353">
        <v>29</v>
      </c>
      <c r="G58" s="353">
        <v>127</v>
      </c>
      <c r="H58" s="353">
        <v>222</v>
      </c>
      <c r="I58" s="353">
        <v>172</v>
      </c>
      <c r="J58" s="353">
        <v>31</v>
      </c>
      <c r="K58" s="353">
        <v>1</v>
      </c>
      <c r="L58" s="353">
        <v>0</v>
      </c>
      <c r="M58" s="353">
        <v>0</v>
      </c>
    </row>
    <row r="59" spans="1:13">
      <c r="A59" t="s">
        <v>940</v>
      </c>
      <c r="B59" t="s">
        <v>411</v>
      </c>
      <c r="C59" s="353">
        <v>423</v>
      </c>
      <c r="D59" s="353">
        <v>0</v>
      </c>
      <c r="E59" s="353">
        <v>3</v>
      </c>
      <c r="F59" s="353">
        <v>34</v>
      </c>
      <c r="G59" s="353">
        <v>127</v>
      </c>
      <c r="H59" s="353">
        <v>157</v>
      </c>
      <c r="I59" s="353">
        <v>84</v>
      </c>
      <c r="J59" s="353">
        <v>16</v>
      </c>
      <c r="K59" s="353">
        <v>2</v>
      </c>
      <c r="L59" s="353">
        <v>0</v>
      </c>
      <c r="M59" s="353">
        <v>0</v>
      </c>
    </row>
    <row r="60" spans="1:13">
      <c r="A60" t="s">
        <v>941</v>
      </c>
      <c r="B60" t="s">
        <v>411</v>
      </c>
      <c r="C60" s="353">
        <v>307</v>
      </c>
      <c r="D60" s="353">
        <v>0</v>
      </c>
      <c r="E60" s="353">
        <v>9</v>
      </c>
      <c r="F60" s="353">
        <v>43</v>
      </c>
      <c r="G60" s="353">
        <v>69</v>
      </c>
      <c r="H60" s="353">
        <v>112</v>
      </c>
      <c r="I60" s="353">
        <v>58</v>
      </c>
      <c r="J60" s="353">
        <v>16</v>
      </c>
      <c r="K60" s="353">
        <v>0</v>
      </c>
      <c r="L60" s="353">
        <v>0</v>
      </c>
      <c r="M60" s="353">
        <v>0</v>
      </c>
    </row>
    <row r="61" spans="1:13">
      <c r="A61" t="s">
        <v>942</v>
      </c>
      <c r="B61" t="s">
        <v>411</v>
      </c>
      <c r="C61" s="353">
        <v>628</v>
      </c>
      <c r="D61" s="353">
        <v>0</v>
      </c>
      <c r="E61" s="353">
        <v>9</v>
      </c>
      <c r="F61" s="353">
        <v>41</v>
      </c>
      <c r="G61" s="353">
        <v>154</v>
      </c>
      <c r="H61" s="353">
        <v>223</v>
      </c>
      <c r="I61" s="353">
        <v>163</v>
      </c>
      <c r="J61" s="353">
        <v>37</v>
      </c>
      <c r="K61" s="353">
        <v>1</v>
      </c>
      <c r="L61" s="353">
        <v>0</v>
      </c>
      <c r="M61" s="353">
        <v>0</v>
      </c>
    </row>
    <row r="62" spans="1:13">
      <c r="A62" t="s">
        <v>943</v>
      </c>
      <c r="B62" t="s">
        <v>411</v>
      </c>
      <c r="C62" s="353">
        <v>942</v>
      </c>
      <c r="D62" s="353">
        <v>0</v>
      </c>
      <c r="E62" s="353">
        <v>12</v>
      </c>
      <c r="F62" s="353">
        <v>71</v>
      </c>
      <c r="G62" s="353">
        <v>230</v>
      </c>
      <c r="H62" s="353">
        <v>333</v>
      </c>
      <c r="I62" s="353">
        <v>234</v>
      </c>
      <c r="J62" s="353">
        <v>60</v>
      </c>
      <c r="K62" s="353">
        <v>2</v>
      </c>
      <c r="L62" s="353">
        <v>0</v>
      </c>
      <c r="M62" s="353">
        <v>0</v>
      </c>
    </row>
    <row r="63" spans="1:13">
      <c r="A63" t="s">
        <v>944</v>
      </c>
      <c r="B63" t="s">
        <v>411</v>
      </c>
      <c r="C63" s="353">
        <v>753</v>
      </c>
      <c r="D63" s="353">
        <v>0</v>
      </c>
      <c r="E63" s="353">
        <v>9</v>
      </c>
      <c r="F63" s="353">
        <v>67</v>
      </c>
      <c r="G63" s="353">
        <v>203</v>
      </c>
      <c r="H63" s="353">
        <v>260</v>
      </c>
      <c r="I63" s="353">
        <v>168</v>
      </c>
      <c r="J63" s="353">
        <v>46</v>
      </c>
      <c r="K63" s="353">
        <v>0</v>
      </c>
      <c r="L63" s="353">
        <v>0</v>
      </c>
      <c r="M63" s="353">
        <v>0</v>
      </c>
    </row>
    <row r="64" spans="1:13">
      <c r="A64" t="s">
        <v>945</v>
      </c>
      <c r="B64" t="s">
        <v>411</v>
      </c>
      <c r="C64" s="353">
        <v>609</v>
      </c>
      <c r="D64" s="353">
        <v>0</v>
      </c>
      <c r="E64" s="353">
        <v>2</v>
      </c>
      <c r="F64" s="353">
        <v>43</v>
      </c>
      <c r="G64" s="353">
        <v>160</v>
      </c>
      <c r="H64" s="353">
        <v>194</v>
      </c>
      <c r="I64" s="353">
        <v>170</v>
      </c>
      <c r="J64" s="353">
        <v>39</v>
      </c>
      <c r="K64" s="353">
        <v>1</v>
      </c>
      <c r="L64" s="353">
        <v>0</v>
      </c>
      <c r="M64" s="353">
        <v>0</v>
      </c>
    </row>
    <row r="65" spans="1:13">
      <c r="A65" t="s">
        <v>946</v>
      </c>
      <c r="B65" t="s">
        <v>411</v>
      </c>
      <c r="C65" s="353">
        <v>905</v>
      </c>
      <c r="D65" s="353">
        <v>0</v>
      </c>
      <c r="E65" s="353">
        <v>11</v>
      </c>
      <c r="F65" s="353">
        <v>61</v>
      </c>
      <c r="G65" s="353">
        <v>211</v>
      </c>
      <c r="H65" s="353">
        <v>363</v>
      </c>
      <c r="I65" s="353">
        <v>200</v>
      </c>
      <c r="J65" s="353">
        <v>58</v>
      </c>
      <c r="K65" s="353">
        <v>1</v>
      </c>
      <c r="L65" s="353">
        <v>0</v>
      </c>
      <c r="M65" s="353">
        <v>0</v>
      </c>
    </row>
    <row r="66" spans="1:13">
      <c r="A66" t="s">
        <v>947</v>
      </c>
      <c r="B66" t="s">
        <v>411</v>
      </c>
      <c r="C66" s="353">
        <v>2253</v>
      </c>
      <c r="D66" s="353">
        <v>0</v>
      </c>
      <c r="E66" s="353">
        <v>37</v>
      </c>
      <c r="F66" s="353">
        <v>228</v>
      </c>
      <c r="G66" s="353">
        <v>666</v>
      </c>
      <c r="H66" s="353">
        <v>764</v>
      </c>
      <c r="I66" s="353">
        <v>448</v>
      </c>
      <c r="J66" s="353">
        <v>108</v>
      </c>
      <c r="K66" s="353">
        <v>2</v>
      </c>
      <c r="L66" s="353">
        <v>0</v>
      </c>
      <c r="M66" s="353">
        <v>0</v>
      </c>
    </row>
    <row r="67" spans="1:13">
      <c r="A67" t="s">
        <v>948</v>
      </c>
      <c r="B67" t="s">
        <v>411</v>
      </c>
      <c r="C67" s="353">
        <v>1952</v>
      </c>
      <c r="D67" s="353">
        <v>0</v>
      </c>
      <c r="E67" s="353">
        <v>35</v>
      </c>
      <c r="F67" s="353">
        <v>161</v>
      </c>
      <c r="G67" s="353">
        <v>544</v>
      </c>
      <c r="H67" s="353">
        <v>679</v>
      </c>
      <c r="I67" s="353">
        <v>436</v>
      </c>
      <c r="J67" s="353">
        <v>94</v>
      </c>
      <c r="K67" s="353">
        <v>3</v>
      </c>
      <c r="L67" s="353">
        <v>0</v>
      </c>
      <c r="M67" s="353">
        <v>0</v>
      </c>
    </row>
    <row r="68" spans="1:13">
      <c r="A68" t="s">
        <v>949</v>
      </c>
      <c r="B68" t="s">
        <v>411</v>
      </c>
      <c r="C68" s="353">
        <v>1340</v>
      </c>
      <c r="D68" s="353">
        <v>0</v>
      </c>
      <c r="E68" s="353">
        <v>12</v>
      </c>
      <c r="F68" s="353">
        <v>118</v>
      </c>
      <c r="G68" s="353">
        <v>371</v>
      </c>
      <c r="H68" s="353">
        <v>460</v>
      </c>
      <c r="I68" s="353">
        <v>309</v>
      </c>
      <c r="J68" s="353">
        <v>68</v>
      </c>
      <c r="K68" s="353">
        <v>2</v>
      </c>
      <c r="L68" s="353">
        <v>0</v>
      </c>
      <c r="M68" s="353">
        <v>0</v>
      </c>
    </row>
    <row r="69" spans="1:13">
      <c r="A69" t="s">
        <v>950</v>
      </c>
      <c r="B69" t="s">
        <v>411</v>
      </c>
      <c r="C69" s="353">
        <v>2262</v>
      </c>
      <c r="D69" s="353">
        <v>0</v>
      </c>
      <c r="E69" s="353">
        <v>19</v>
      </c>
      <c r="F69" s="353">
        <v>102</v>
      </c>
      <c r="G69" s="353">
        <v>498</v>
      </c>
      <c r="H69" s="353">
        <v>887</v>
      </c>
      <c r="I69" s="353">
        <v>627</v>
      </c>
      <c r="J69" s="353">
        <v>127</v>
      </c>
      <c r="K69" s="353">
        <v>2</v>
      </c>
      <c r="L69" s="353">
        <v>0</v>
      </c>
      <c r="M69" s="353">
        <v>0</v>
      </c>
    </row>
    <row r="70" spans="1:13">
      <c r="A70" t="s">
        <v>951</v>
      </c>
      <c r="B70" t="s">
        <v>411</v>
      </c>
      <c r="C70" s="353">
        <v>173</v>
      </c>
      <c r="D70" s="353">
        <v>0</v>
      </c>
      <c r="E70" s="353">
        <v>6</v>
      </c>
      <c r="F70" s="353">
        <v>21</v>
      </c>
      <c r="G70" s="353">
        <v>47</v>
      </c>
      <c r="H70" s="353">
        <v>47</v>
      </c>
      <c r="I70" s="353">
        <v>47</v>
      </c>
      <c r="J70" s="353">
        <v>5</v>
      </c>
      <c r="K70" s="353">
        <v>0</v>
      </c>
      <c r="L70" s="353">
        <v>0</v>
      </c>
      <c r="M70" s="353">
        <v>0</v>
      </c>
    </row>
    <row r="71" spans="1:13">
      <c r="A71" t="s">
        <v>952</v>
      </c>
      <c r="B71" t="s">
        <v>411</v>
      </c>
      <c r="C71" s="353">
        <v>339</v>
      </c>
      <c r="D71" s="353">
        <v>0</v>
      </c>
      <c r="E71" s="353">
        <v>0</v>
      </c>
      <c r="F71" s="353">
        <v>14</v>
      </c>
      <c r="G71" s="353">
        <v>62</v>
      </c>
      <c r="H71" s="353">
        <v>122</v>
      </c>
      <c r="I71" s="353">
        <v>105</v>
      </c>
      <c r="J71" s="353">
        <v>33</v>
      </c>
      <c r="K71" s="353">
        <v>2</v>
      </c>
      <c r="L71" s="353">
        <v>1</v>
      </c>
      <c r="M71" s="353">
        <v>0</v>
      </c>
    </row>
    <row r="72" spans="1:13">
      <c r="A72" t="s">
        <v>953</v>
      </c>
      <c r="B72" t="s">
        <v>411</v>
      </c>
      <c r="C72" s="353">
        <v>871</v>
      </c>
      <c r="D72" s="353">
        <v>0</v>
      </c>
      <c r="E72" s="353">
        <v>16</v>
      </c>
      <c r="F72" s="353">
        <v>63</v>
      </c>
      <c r="G72" s="353">
        <v>253</v>
      </c>
      <c r="H72" s="353">
        <v>339</v>
      </c>
      <c r="I72" s="353">
        <v>168</v>
      </c>
      <c r="J72" s="353">
        <v>32</v>
      </c>
      <c r="K72" s="353">
        <v>0</v>
      </c>
      <c r="L72" s="353">
        <v>0</v>
      </c>
      <c r="M72" s="353">
        <v>0</v>
      </c>
    </row>
    <row r="73" spans="1:13">
      <c r="A73" t="s">
        <v>954</v>
      </c>
      <c r="B73" t="s">
        <v>411</v>
      </c>
      <c r="C73" s="353">
        <v>108</v>
      </c>
      <c r="D73" s="353">
        <v>0</v>
      </c>
      <c r="E73" s="353">
        <v>3</v>
      </c>
      <c r="F73" s="353">
        <v>17</v>
      </c>
      <c r="G73" s="353">
        <v>40</v>
      </c>
      <c r="H73" s="353">
        <v>27</v>
      </c>
      <c r="I73" s="353">
        <v>18</v>
      </c>
      <c r="J73" s="353">
        <v>3</v>
      </c>
      <c r="K73" s="353">
        <v>0</v>
      </c>
      <c r="L73" s="353">
        <v>0</v>
      </c>
      <c r="M73" s="353">
        <v>0</v>
      </c>
    </row>
    <row r="74" spans="1:13">
      <c r="A74" t="s">
        <v>955</v>
      </c>
      <c r="B74" t="s">
        <v>411</v>
      </c>
      <c r="C74" s="353">
        <v>318</v>
      </c>
      <c r="D74" s="353">
        <v>0</v>
      </c>
      <c r="E74" s="353">
        <v>2</v>
      </c>
      <c r="F74" s="353">
        <v>28</v>
      </c>
      <c r="G74" s="353">
        <v>93</v>
      </c>
      <c r="H74" s="353">
        <v>118</v>
      </c>
      <c r="I74" s="353">
        <v>63</v>
      </c>
      <c r="J74" s="353">
        <v>14</v>
      </c>
      <c r="K74" s="353">
        <v>0</v>
      </c>
      <c r="L74" s="353">
        <v>0</v>
      </c>
      <c r="M74" s="353">
        <v>0</v>
      </c>
    </row>
    <row r="75" spans="1:13">
      <c r="A75" t="s">
        <v>956</v>
      </c>
      <c r="B75" t="s">
        <v>411</v>
      </c>
      <c r="C75" s="353">
        <v>1161</v>
      </c>
      <c r="D75" s="353">
        <v>0</v>
      </c>
      <c r="E75" s="353">
        <v>10</v>
      </c>
      <c r="F75" s="353">
        <v>113</v>
      </c>
      <c r="G75" s="353">
        <v>328</v>
      </c>
      <c r="H75" s="353">
        <v>436</v>
      </c>
      <c r="I75" s="353">
        <v>224</v>
      </c>
      <c r="J75" s="353">
        <v>49</v>
      </c>
      <c r="K75" s="353">
        <v>1</v>
      </c>
      <c r="L75" s="353">
        <v>0</v>
      </c>
      <c r="M75" s="353">
        <v>0</v>
      </c>
    </row>
    <row r="76" spans="1:13">
      <c r="A76" t="s">
        <v>957</v>
      </c>
      <c r="B76" t="s">
        <v>411</v>
      </c>
      <c r="C76" s="353">
        <v>178</v>
      </c>
      <c r="D76" s="353">
        <v>0</v>
      </c>
      <c r="E76" s="353">
        <v>4</v>
      </c>
      <c r="F76" s="353">
        <v>22</v>
      </c>
      <c r="G76" s="353">
        <v>56</v>
      </c>
      <c r="H76" s="353">
        <v>58</v>
      </c>
      <c r="I76" s="353">
        <v>33</v>
      </c>
      <c r="J76" s="353">
        <v>5</v>
      </c>
      <c r="K76" s="353">
        <v>0</v>
      </c>
      <c r="L76" s="353">
        <v>0</v>
      </c>
      <c r="M76" s="353">
        <v>0</v>
      </c>
    </row>
    <row r="77" spans="1:13">
      <c r="A77" t="s">
        <v>958</v>
      </c>
      <c r="B77" t="s">
        <v>411</v>
      </c>
      <c r="C77" s="353">
        <v>163</v>
      </c>
      <c r="D77" s="353">
        <v>0</v>
      </c>
      <c r="E77" s="353">
        <v>3</v>
      </c>
      <c r="F77" s="353">
        <v>15</v>
      </c>
      <c r="G77" s="353">
        <v>56</v>
      </c>
      <c r="H77" s="353">
        <v>52</v>
      </c>
      <c r="I77" s="353">
        <v>28</v>
      </c>
      <c r="J77" s="353">
        <v>9</v>
      </c>
      <c r="K77" s="353">
        <v>0</v>
      </c>
      <c r="L77" s="353">
        <v>0</v>
      </c>
      <c r="M77" s="353">
        <v>0</v>
      </c>
    </row>
    <row r="78" spans="1:13">
      <c r="A78" t="s">
        <v>959</v>
      </c>
      <c r="B78" t="s">
        <v>411</v>
      </c>
      <c r="C78" s="353">
        <v>861</v>
      </c>
      <c r="D78" s="353">
        <v>0</v>
      </c>
      <c r="E78" s="353">
        <v>4</v>
      </c>
      <c r="F78" s="353">
        <v>42</v>
      </c>
      <c r="G78" s="353">
        <v>162</v>
      </c>
      <c r="H78" s="353">
        <v>352</v>
      </c>
      <c r="I78" s="353">
        <v>239</v>
      </c>
      <c r="J78" s="353">
        <v>60</v>
      </c>
      <c r="K78" s="353">
        <v>1</v>
      </c>
      <c r="L78" s="353">
        <v>1</v>
      </c>
      <c r="M78" s="353">
        <v>0</v>
      </c>
    </row>
    <row r="79" spans="1:13">
      <c r="A79" t="s">
        <v>960</v>
      </c>
      <c r="B79" t="s">
        <v>411</v>
      </c>
      <c r="C79" s="353">
        <v>244</v>
      </c>
      <c r="D79" s="353">
        <v>0</v>
      </c>
      <c r="E79" s="353">
        <v>6</v>
      </c>
      <c r="F79" s="353">
        <v>26</v>
      </c>
      <c r="G79" s="353">
        <v>67</v>
      </c>
      <c r="H79" s="353">
        <v>92</v>
      </c>
      <c r="I79" s="353">
        <v>41</v>
      </c>
      <c r="J79" s="353">
        <v>12</v>
      </c>
      <c r="K79" s="353">
        <v>0</v>
      </c>
      <c r="L79" s="353">
        <v>0</v>
      </c>
      <c r="M79" s="353">
        <v>0</v>
      </c>
    </row>
    <row r="80" spans="1:13">
      <c r="A80" t="s">
        <v>961</v>
      </c>
      <c r="B80" t="s">
        <v>411</v>
      </c>
      <c r="C80" s="353">
        <v>357</v>
      </c>
      <c r="D80" s="353">
        <v>0</v>
      </c>
      <c r="E80" s="353">
        <v>13</v>
      </c>
      <c r="F80" s="353">
        <v>28</v>
      </c>
      <c r="G80" s="353">
        <v>107</v>
      </c>
      <c r="H80" s="353">
        <v>124</v>
      </c>
      <c r="I80" s="353">
        <v>67</v>
      </c>
      <c r="J80" s="353">
        <v>17</v>
      </c>
      <c r="K80" s="353">
        <v>1</v>
      </c>
      <c r="L80" s="353">
        <v>0</v>
      </c>
      <c r="M80" s="353">
        <v>0</v>
      </c>
    </row>
    <row r="81" spans="1:13">
      <c r="A81" t="s">
        <v>962</v>
      </c>
      <c r="B81" t="s">
        <v>411</v>
      </c>
      <c r="C81" s="353">
        <v>530</v>
      </c>
      <c r="D81" s="353">
        <v>0</v>
      </c>
      <c r="E81" s="353">
        <v>6</v>
      </c>
      <c r="F81" s="353">
        <v>37</v>
      </c>
      <c r="G81" s="353">
        <v>125</v>
      </c>
      <c r="H81" s="353">
        <v>195</v>
      </c>
      <c r="I81" s="353">
        <v>137</v>
      </c>
      <c r="J81" s="353">
        <v>28</v>
      </c>
      <c r="K81" s="353">
        <v>2</v>
      </c>
      <c r="L81" s="353">
        <v>0</v>
      </c>
      <c r="M81" s="353">
        <v>0</v>
      </c>
    </row>
    <row r="82" spans="1:13">
      <c r="A82" t="s">
        <v>963</v>
      </c>
      <c r="B82" t="s">
        <v>411</v>
      </c>
      <c r="C82" s="353">
        <v>205</v>
      </c>
      <c r="D82" s="353">
        <v>0</v>
      </c>
      <c r="E82" s="353">
        <v>1</v>
      </c>
      <c r="F82" s="353">
        <v>20</v>
      </c>
      <c r="G82" s="353">
        <v>59</v>
      </c>
      <c r="H82" s="353">
        <v>71</v>
      </c>
      <c r="I82" s="353">
        <v>44</v>
      </c>
      <c r="J82" s="353">
        <v>8</v>
      </c>
      <c r="K82" s="353">
        <v>2</v>
      </c>
      <c r="L82" s="353">
        <v>0</v>
      </c>
      <c r="M82" s="353">
        <v>0</v>
      </c>
    </row>
    <row r="83" spans="1:13">
      <c r="A83" t="s">
        <v>964</v>
      </c>
      <c r="B83" t="s">
        <v>411</v>
      </c>
      <c r="C83" s="353">
        <v>415</v>
      </c>
      <c r="D83" s="353">
        <v>0</v>
      </c>
      <c r="E83" s="353">
        <v>3</v>
      </c>
      <c r="F83" s="353">
        <v>23</v>
      </c>
      <c r="G83" s="353">
        <v>104</v>
      </c>
      <c r="H83" s="353">
        <v>158</v>
      </c>
      <c r="I83" s="353">
        <v>106</v>
      </c>
      <c r="J83" s="353">
        <v>21</v>
      </c>
      <c r="K83" s="353">
        <v>0</v>
      </c>
      <c r="L83" s="353">
        <v>0</v>
      </c>
      <c r="M83" s="353">
        <v>0</v>
      </c>
    </row>
    <row r="84" spans="1:13">
      <c r="A84" t="s">
        <v>965</v>
      </c>
      <c r="B84" t="s">
        <v>411</v>
      </c>
      <c r="C84" s="353">
        <v>148</v>
      </c>
      <c r="D84" s="353">
        <v>0</v>
      </c>
      <c r="E84" s="353">
        <v>0</v>
      </c>
      <c r="F84" s="353">
        <v>21</v>
      </c>
      <c r="G84" s="353">
        <v>39</v>
      </c>
      <c r="H84" s="353">
        <v>52</v>
      </c>
      <c r="I84" s="353">
        <v>32</v>
      </c>
      <c r="J84" s="353">
        <v>4</v>
      </c>
      <c r="K84" s="353">
        <v>0</v>
      </c>
      <c r="L84" s="353">
        <v>0</v>
      </c>
      <c r="M84" s="353">
        <v>0</v>
      </c>
    </row>
    <row r="85" spans="1:13">
      <c r="A85" t="s">
        <v>966</v>
      </c>
      <c r="B85" t="s">
        <v>411</v>
      </c>
      <c r="C85" s="353">
        <v>168</v>
      </c>
      <c r="D85" s="353">
        <v>0</v>
      </c>
      <c r="E85" s="353">
        <v>3</v>
      </c>
      <c r="F85" s="353">
        <v>16</v>
      </c>
      <c r="G85" s="353">
        <v>39</v>
      </c>
      <c r="H85" s="353">
        <v>66</v>
      </c>
      <c r="I85" s="353">
        <v>34</v>
      </c>
      <c r="J85" s="353">
        <v>10</v>
      </c>
      <c r="K85" s="353">
        <v>0</v>
      </c>
      <c r="L85" s="353">
        <v>0</v>
      </c>
      <c r="M85" s="353">
        <v>0</v>
      </c>
    </row>
    <row r="86" spans="1:13">
      <c r="A86" t="s">
        <v>967</v>
      </c>
      <c r="B86" t="s">
        <v>411</v>
      </c>
      <c r="C86" s="353">
        <v>71</v>
      </c>
      <c r="D86" s="353">
        <v>0</v>
      </c>
      <c r="E86" s="353">
        <v>1</v>
      </c>
      <c r="F86" s="353">
        <v>7</v>
      </c>
      <c r="G86" s="353">
        <v>15</v>
      </c>
      <c r="H86" s="353">
        <v>27</v>
      </c>
      <c r="I86" s="353">
        <v>18</v>
      </c>
      <c r="J86" s="353">
        <v>2</v>
      </c>
      <c r="K86" s="353">
        <v>1</v>
      </c>
      <c r="L86" s="353">
        <v>0</v>
      </c>
      <c r="M86" s="353">
        <v>0</v>
      </c>
    </row>
    <row r="87" spans="1:13">
      <c r="A87" t="s">
        <v>968</v>
      </c>
      <c r="B87" t="s">
        <v>411</v>
      </c>
      <c r="C87" s="353">
        <v>245</v>
      </c>
      <c r="D87" s="353">
        <v>0</v>
      </c>
      <c r="E87" s="353">
        <v>5</v>
      </c>
      <c r="F87" s="353">
        <v>25</v>
      </c>
      <c r="G87" s="353">
        <v>72</v>
      </c>
      <c r="H87" s="353">
        <v>84</v>
      </c>
      <c r="I87" s="353">
        <v>49</v>
      </c>
      <c r="J87" s="353">
        <v>9</v>
      </c>
      <c r="K87" s="353">
        <v>1</v>
      </c>
      <c r="L87" s="353">
        <v>0</v>
      </c>
      <c r="M87" s="353">
        <v>0</v>
      </c>
    </row>
    <row r="88" spans="1:13">
      <c r="A88" t="s">
        <v>969</v>
      </c>
      <c r="B88" t="s">
        <v>411</v>
      </c>
      <c r="C88" s="353">
        <v>187</v>
      </c>
      <c r="D88" s="353">
        <v>0</v>
      </c>
      <c r="E88" s="353">
        <v>2</v>
      </c>
      <c r="F88" s="353">
        <v>23</v>
      </c>
      <c r="G88" s="353">
        <v>62</v>
      </c>
      <c r="H88" s="353">
        <v>60</v>
      </c>
      <c r="I88" s="353">
        <v>35</v>
      </c>
      <c r="J88" s="353">
        <v>4</v>
      </c>
      <c r="K88" s="353">
        <v>1</v>
      </c>
      <c r="L88" s="353">
        <v>0</v>
      </c>
      <c r="M88" s="353">
        <v>0</v>
      </c>
    </row>
    <row r="89" spans="1:13">
      <c r="A89" t="s">
        <v>970</v>
      </c>
      <c r="B89" t="s">
        <v>411</v>
      </c>
      <c r="C89" s="353">
        <v>118</v>
      </c>
      <c r="D89" s="353">
        <v>0</v>
      </c>
      <c r="E89" s="353">
        <v>0</v>
      </c>
      <c r="F89" s="353">
        <v>8</v>
      </c>
      <c r="G89" s="353">
        <v>45</v>
      </c>
      <c r="H89" s="353">
        <v>42</v>
      </c>
      <c r="I89" s="353">
        <v>17</v>
      </c>
      <c r="J89" s="353">
        <v>6</v>
      </c>
      <c r="K89" s="353">
        <v>0</v>
      </c>
      <c r="L89" s="353">
        <v>0</v>
      </c>
      <c r="M89" s="353">
        <v>0</v>
      </c>
    </row>
    <row r="90" spans="1:13">
      <c r="A90" t="s">
        <v>971</v>
      </c>
      <c r="B90" t="s">
        <v>411</v>
      </c>
      <c r="C90" s="353">
        <v>134</v>
      </c>
      <c r="D90" s="353">
        <v>0</v>
      </c>
      <c r="E90" s="353">
        <v>2</v>
      </c>
      <c r="F90" s="353">
        <v>20</v>
      </c>
      <c r="G90" s="353">
        <v>36</v>
      </c>
      <c r="H90" s="353">
        <v>45</v>
      </c>
      <c r="I90" s="353">
        <v>26</v>
      </c>
      <c r="J90" s="353">
        <v>5</v>
      </c>
      <c r="K90" s="353">
        <v>0</v>
      </c>
      <c r="L90" s="353">
        <v>0</v>
      </c>
      <c r="M90" s="353">
        <v>0</v>
      </c>
    </row>
    <row r="91" spans="1:13">
      <c r="A91" t="s">
        <v>972</v>
      </c>
      <c r="B91" t="s">
        <v>411</v>
      </c>
      <c r="C91" s="353">
        <v>117</v>
      </c>
      <c r="D91" s="353">
        <v>0</v>
      </c>
      <c r="E91" s="353">
        <v>4</v>
      </c>
      <c r="F91" s="353">
        <v>8</v>
      </c>
      <c r="G91" s="353">
        <v>36</v>
      </c>
      <c r="H91" s="353">
        <v>37</v>
      </c>
      <c r="I91" s="353">
        <v>23</v>
      </c>
      <c r="J91" s="353">
        <v>9</v>
      </c>
      <c r="K91" s="353">
        <v>0</v>
      </c>
      <c r="L91" s="353">
        <v>0</v>
      </c>
      <c r="M91" s="353">
        <v>0</v>
      </c>
    </row>
    <row r="92" spans="1:13">
      <c r="A92" t="s">
        <v>973</v>
      </c>
      <c r="B92" t="s">
        <v>411</v>
      </c>
      <c r="C92" s="353">
        <v>218</v>
      </c>
      <c r="D92" s="353">
        <v>0</v>
      </c>
      <c r="E92" s="353">
        <v>2</v>
      </c>
      <c r="F92" s="353">
        <v>19</v>
      </c>
      <c r="G92" s="353">
        <v>64</v>
      </c>
      <c r="H92" s="353">
        <v>80</v>
      </c>
      <c r="I92" s="353">
        <v>43</v>
      </c>
      <c r="J92" s="353">
        <v>10</v>
      </c>
      <c r="K92" s="353">
        <v>0</v>
      </c>
      <c r="L92" s="353">
        <v>0</v>
      </c>
      <c r="M92" s="353">
        <v>0</v>
      </c>
    </row>
    <row r="93" spans="1:13">
      <c r="A93" t="s">
        <v>974</v>
      </c>
      <c r="B93" t="s">
        <v>411</v>
      </c>
      <c r="C93" s="353">
        <v>272</v>
      </c>
      <c r="D93" s="353">
        <v>0</v>
      </c>
      <c r="E93" s="353">
        <v>5</v>
      </c>
      <c r="F93" s="353">
        <v>26</v>
      </c>
      <c r="G93" s="353">
        <v>83</v>
      </c>
      <c r="H93" s="353">
        <v>111</v>
      </c>
      <c r="I93" s="353">
        <v>33</v>
      </c>
      <c r="J93" s="353">
        <v>14</v>
      </c>
      <c r="K93" s="353">
        <v>0</v>
      </c>
      <c r="L93" s="353">
        <v>0</v>
      </c>
      <c r="M93" s="353">
        <v>0</v>
      </c>
    </row>
    <row r="94" spans="1:13">
      <c r="A94" t="s">
        <v>975</v>
      </c>
      <c r="B94" t="s">
        <v>411</v>
      </c>
      <c r="C94" s="353">
        <v>75</v>
      </c>
      <c r="D94" s="353">
        <v>0</v>
      </c>
      <c r="E94" s="353">
        <v>0</v>
      </c>
      <c r="F94" s="353">
        <v>2</v>
      </c>
      <c r="G94" s="353">
        <v>15</v>
      </c>
      <c r="H94" s="353">
        <v>34</v>
      </c>
      <c r="I94" s="353">
        <v>18</v>
      </c>
      <c r="J94" s="353">
        <v>5</v>
      </c>
      <c r="K94" s="353">
        <v>1</v>
      </c>
      <c r="L94" s="353">
        <v>0</v>
      </c>
      <c r="M94" s="353">
        <v>0</v>
      </c>
    </row>
    <row r="95" spans="1:13">
      <c r="A95" t="s">
        <v>976</v>
      </c>
      <c r="B95" t="s">
        <v>411</v>
      </c>
      <c r="C95" s="353">
        <v>56</v>
      </c>
      <c r="D95" s="353">
        <v>0</v>
      </c>
      <c r="E95" s="353">
        <v>0</v>
      </c>
      <c r="F95" s="353">
        <v>4</v>
      </c>
      <c r="G95" s="353">
        <v>15</v>
      </c>
      <c r="H95" s="353">
        <v>22</v>
      </c>
      <c r="I95" s="353">
        <v>13</v>
      </c>
      <c r="J95" s="353">
        <v>2</v>
      </c>
      <c r="K95" s="353">
        <v>0</v>
      </c>
      <c r="L95" s="353">
        <v>0</v>
      </c>
      <c r="M95" s="353">
        <v>0</v>
      </c>
    </row>
    <row r="96" spans="1:13">
      <c r="A96" t="s">
        <v>978</v>
      </c>
      <c r="B96" t="s">
        <v>411</v>
      </c>
      <c r="C96" s="353">
        <v>93</v>
      </c>
      <c r="D96" s="353">
        <v>0</v>
      </c>
      <c r="E96" s="353">
        <v>1</v>
      </c>
      <c r="F96" s="353">
        <v>8</v>
      </c>
      <c r="G96" s="353">
        <v>20</v>
      </c>
      <c r="H96" s="353">
        <v>35</v>
      </c>
      <c r="I96" s="353">
        <v>21</v>
      </c>
      <c r="J96" s="353">
        <v>8</v>
      </c>
      <c r="K96" s="353">
        <v>0</v>
      </c>
      <c r="L96" s="353">
        <v>0</v>
      </c>
      <c r="M96" s="353">
        <v>0</v>
      </c>
    </row>
    <row r="97" spans="1:13">
      <c r="A97" t="s">
        <v>979</v>
      </c>
      <c r="B97" t="s">
        <v>411</v>
      </c>
      <c r="C97" s="353">
        <v>138</v>
      </c>
      <c r="D97" s="353">
        <v>0</v>
      </c>
      <c r="E97" s="353">
        <v>3</v>
      </c>
      <c r="F97" s="353">
        <v>15</v>
      </c>
      <c r="G97" s="353">
        <v>49</v>
      </c>
      <c r="H97" s="353">
        <v>41</v>
      </c>
      <c r="I97" s="353">
        <v>26</v>
      </c>
      <c r="J97" s="353">
        <v>4</v>
      </c>
      <c r="K97" s="353">
        <v>0</v>
      </c>
      <c r="L97" s="353">
        <v>0</v>
      </c>
      <c r="M97" s="353">
        <v>0</v>
      </c>
    </row>
    <row r="98" spans="1:13">
      <c r="A98" t="s">
        <v>980</v>
      </c>
      <c r="B98" t="s">
        <v>411</v>
      </c>
      <c r="C98" s="353">
        <v>27</v>
      </c>
      <c r="D98" s="353">
        <v>0</v>
      </c>
      <c r="E98" s="353">
        <v>0</v>
      </c>
      <c r="F98" s="353">
        <v>8</v>
      </c>
      <c r="G98" s="353">
        <v>4</v>
      </c>
      <c r="H98" s="353">
        <v>10</v>
      </c>
      <c r="I98" s="353">
        <v>4</v>
      </c>
      <c r="J98" s="353">
        <v>1</v>
      </c>
      <c r="K98" s="353">
        <v>0</v>
      </c>
      <c r="L98" s="353">
        <v>0</v>
      </c>
      <c r="M98" s="353">
        <v>0</v>
      </c>
    </row>
    <row r="99" spans="1:13">
      <c r="A99" t="s">
        <v>981</v>
      </c>
      <c r="B99" t="s">
        <v>411</v>
      </c>
      <c r="C99" s="353">
        <v>77</v>
      </c>
      <c r="D99" s="353">
        <v>0</v>
      </c>
      <c r="E99" s="353">
        <v>1</v>
      </c>
      <c r="F99" s="353">
        <v>4</v>
      </c>
      <c r="G99" s="353">
        <v>19</v>
      </c>
      <c r="H99" s="353">
        <v>27</v>
      </c>
      <c r="I99" s="353">
        <v>21</v>
      </c>
      <c r="J99" s="353">
        <v>5</v>
      </c>
      <c r="K99" s="353">
        <v>0</v>
      </c>
      <c r="L99" s="353">
        <v>0</v>
      </c>
      <c r="M99" s="353">
        <v>0</v>
      </c>
    </row>
    <row r="100" spans="1:13">
      <c r="A100" t="s">
        <v>982</v>
      </c>
      <c r="B100" t="s">
        <v>411</v>
      </c>
      <c r="C100" s="353">
        <v>38</v>
      </c>
      <c r="D100" s="353">
        <v>0</v>
      </c>
      <c r="E100" s="353">
        <v>0</v>
      </c>
      <c r="F100" s="353">
        <v>6</v>
      </c>
      <c r="G100" s="353">
        <v>11</v>
      </c>
      <c r="H100" s="353">
        <v>9</v>
      </c>
      <c r="I100" s="353">
        <v>11</v>
      </c>
      <c r="J100" s="353">
        <v>1</v>
      </c>
      <c r="K100" s="353">
        <v>0</v>
      </c>
      <c r="L100" s="353">
        <v>0</v>
      </c>
      <c r="M100" s="353">
        <v>0</v>
      </c>
    </row>
    <row r="101" spans="1:13">
      <c r="A101" t="s">
        <v>983</v>
      </c>
      <c r="B101" t="s">
        <v>411</v>
      </c>
      <c r="C101" s="353">
        <v>151</v>
      </c>
      <c r="D101" s="353">
        <v>0</v>
      </c>
      <c r="E101" s="353">
        <v>3</v>
      </c>
      <c r="F101" s="353">
        <v>18</v>
      </c>
      <c r="G101" s="353">
        <v>38</v>
      </c>
      <c r="H101" s="353">
        <v>54</v>
      </c>
      <c r="I101" s="353">
        <v>32</v>
      </c>
      <c r="J101" s="353">
        <v>6</v>
      </c>
      <c r="K101" s="353">
        <v>0</v>
      </c>
      <c r="L101" s="353">
        <v>0</v>
      </c>
      <c r="M101" s="353">
        <v>0</v>
      </c>
    </row>
    <row r="102" spans="1:13">
      <c r="A102" t="s">
        <v>984</v>
      </c>
      <c r="B102" t="s">
        <v>411</v>
      </c>
      <c r="C102" s="353">
        <v>36</v>
      </c>
      <c r="D102" s="353">
        <v>0</v>
      </c>
      <c r="E102" s="353">
        <v>1</v>
      </c>
      <c r="F102" s="353">
        <v>3</v>
      </c>
      <c r="G102" s="353">
        <v>7</v>
      </c>
      <c r="H102" s="353">
        <v>14</v>
      </c>
      <c r="I102" s="353">
        <v>9</v>
      </c>
      <c r="J102" s="353">
        <v>2</v>
      </c>
      <c r="K102" s="353">
        <v>0</v>
      </c>
      <c r="L102" s="353">
        <v>0</v>
      </c>
      <c r="M102" s="353">
        <v>0</v>
      </c>
    </row>
    <row r="103" spans="1:13">
      <c r="A103" t="s">
        <v>985</v>
      </c>
      <c r="B103" t="s">
        <v>411</v>
      </c>
      <c r="C103" s="353">
        <v>39</v>
      </c>
      <c r="D103" s="353">
        <v>0</v>
      </c>
      <c r="E103" s="353">
        <v>1</v>
      </c>
      <c r="F103" s="353">
        <v>4</v>
      </c>
      <c r="G103" s="353">
        <v>8</v>
      </c>
      <c r="H103" s="353">
        <v>11</v>
      </c>
      <c r="I103" s="353">
        <v>14</v>
      </c>
      <c r="J103" s="353">
        <v>1</v>
      </c>
      <c r="K103" s="353">
        <v>0</v>
      </c>
      <c r="L103" s="353">
        <v>0</v>
      </c>
      <c r="M103" s="353">
        <v>0</v>
      </c>
    </row>
    <row r="104" spans="1:13">
      <c r="A104" t="s">
        <v>986</v>
      </c>
      <c r="B104" t="s">
        <v>411</v>
      </c>
      <c r="C104" s="353">
        <v>51</v>
      </c>
      <c r="D104" s="353">
        <v>0</v>
      </c>
      <c r="E104" s="353">
        <v>0</v>
      </c>
      <c r="F104" s="353">
        <v>7</v>
      </c>
      <c r="G104" s="353">
        <v>15</v>
      </c>
      <c r="H104" s="353">
        <v>19</v>
      </c>
      <c r="I104" s="353">
        <v>9</v>
      </c>
      <c r="J104" s="353">
        <v>1</v>
      </c>
      <c r="K104" s="353">
        <v>0</v>
      </c>
      <c r="L104" s="353">
        <v>0</v>
      </c>
      <c r="M104" s="353">
        <v>0</v>
      </c>
    </row>
    <row r="105" spans="1:13">
      <c r="A105" t="s">
        <v>987</v>
      </c>
      <c r="B105" t="s">
        <v>411</v>
      </c>
      <c r="C105" s="353">
        <v>43</v>
      </c>
      <c r="D105" s="353">
        <v>0</v>
      </c>
      <c r="E105" s="353">
        <v>0</v>
      </c>
      <c r="F105" s="353">
        <v>4</v>
      </c>
      <c r="G105" s="353">
        <v>9</v>
      </c>
      <c r="H105" s="353">
        <v>17</v>
      </c>
      <c r="I105" s="353">
        <v>10</v>
      </c>
      <c r="J105" s="353">
        <v>3</v>
      </c>
      <c r="K105" s="353">
        <v>0</v>
      </c>
      <c r="L105" s="353">
        <v>0</v>
      </c>
      <c r="M105" s="353">
        <v>0</v>
      </c>
    </row>
    <row r="106" spans="1:13">
      <c r="A106" t="s">
        <v>937</v>
      </c>
      <c r="B106" t="s">
        <v>412</v>
      </c>
      <c r="C106" s="353">
        <v>21032</v>
      </c>
      <c r="D106" s="353">
        <v>1</v>
      </c>
      <c r="E106" s="353">
        <v>237</v>
      </c>
      <c r="F106" s="353">
        <v>1714</v>
      </c>
      <c r="G106" s="353">
        <v>5429</v>
      </c>
      <c r="H106" s="353">
        <v>7672</v>
      </c>
      <c r="I106" s="353">
        <v>4821</v>
      </c>
      <c r="J106" s="353">
        <v>1125</v>
      </c>
      <c r="K106" s="353">
        <v>33</v>
      </c>
      <c r="L106" s="353">
        <v>0</v>
      </c>
      <c r="M106" s="353">
        <v>0</v>
      </c>
    </row>
    <row r="107" spans="1:13">
      <c r="A107" t="s">
        <v>934</v>
      </c>
      <c r="B107" t="s">
        <v>412</v>
      </c>
      <c r="C107" s="353">
        <v>5672</v>
      </c>
      <c r="D107" s="353">
        <v>1</v>
      </c>
      <c r="E107" s="353">
        <v>64</v>
      </c>
      <c r="F107" s="353">
        <v>401</v>
      </c>
      <c r="G107" s="353">
        <v>1395</v>
      </c>
      <c r="H107" s="353">
        <v>2063</v>
      </c>
      <c r="I107" s="353">
        <v>1412</v>
      </c>
      <c r="J107" s="353">
        <v>327</v>
      </c>
      <c r="K107" s="353">
        <v>9</v>
      </c>
      <c r="L107" s="353">
        <v>0</v>
      </c>
      <c r="M107" s="353">
        <v>0</v>
      </c>
    </row>
    <row r="108" spans="1:13">
      <c r="A108" t="s">
        <v>938</v>
      </c>
      <c r="B108" t="s">
        <v>412</v>
      </c>
      <c r="C108" s="353">
        <v>853</v>
      </c>
      <c r="D108" s="353">
        <v>0</v>
      </c>
      <c r="E108" s="353">
        <v>2</v>
      </c>
      <c r="F108" s="353">
        <v>34</v>
      </c>
      <c r="G108" s="353">
        <v>162</v>
      </c>
      <c r="H108" s="353">
        <v>327</v>
      </c>
      <c r="I108" s="353">
        <v>265</v>
      </c>
      <c r="J108" s="353">
        <v>62</v>
      </c>
      <c r="K108" s="353">
        <v>1</v>
      </c>
      <c r="L108" s="353">
        <v>0</v>
      </c>
      <c r="M108" s="353">
        <v>0</v>
      </c>
    </row>
    <row r="109" spans="1:13">
      <c r="A109" t="s">
        <v>939</v>
      </c>
      <c r="B109" t="s">
        <v>412</v>
      </c>
      <c r="C109" s="353">
        <v>570</v>
      </c>
      <c r="D109" s="353">
        <v>0</v>
      </c>
      <c r="E109" s="353">
        <v>4</v>
      </c>
      <c r="F109" s="353">
        <v>28</v>
      </c>
      <c r="G109" s="353">
        <v>115</v>
      </c>
      <c r="H109" s="353">
        <v>210</v>
      </c>
      <c r="I109" s="353">
        <v>175</v>
      </c>
      <c r="J109" s="353">
        <v>37</v>
      </c>
      <c r="K109" s="353">
        <v>1</v>
      </c>
      <c r="L109" s="353">
        <v>0</v>
      </c>
      <c r="M109" s="353">
        <v>0</v>
      </c>
    </row>
    <row r="110" spans="1:13">
      <c r="A110" t="s">
        <v>940</v>
      </c>
      <c r="B110" t="s">
        <v>412</v>
      </c>
      <c r="C110" s="353">
        <v>409</v>
      </c>
      <c r="D110" s="353">
        <v>0</v>
      </c>
      <c r="E110" s="353">
        <v>7</v>
      </c>
      <c r="F110" s="353">
        <v>53</v>
      </c>
      <c r="G110" s="353">
        <v>116</v>
      </c>
      <c r="H110" s="353">
        <v>130</v>
      </c>
      <c r="I110" s="353">
        <v>82</v>
      </c>
      <c r="J110" s="353">
        <v>21</v>
      </c>
      <c r="K110" s="353">
        <v>0</v>
      </c>
      <c r="L110" s="353">
        <v>0</v>
      </c>
      <c r="M110" s="353">
        <v>0</v>
      </c>
    </row>
    <row r="111" spans="1:13">
      <c r="A111" t="s">
        <v>941</v>
      </c>
      <c r="B111" t="s">
        <v>412</v>
      </c>
      <c r="C111" s="353">
        <v>285</v>
      </c>
      <c r="D111" s="353">
        <v>0</v>
      </c>
      <c r="E111" s="353">
        <v>11</v>
      </c>
      <c r="F111" s="353">
        <v>37</v>
      </c>
      <c r="G111" s="353">
        <v>57</v>
      </c>
      <c r="H111" s="353">
        <v>120</v>
      </c>
      <c r="I111" s="353">
        <v>45</v>
      </c>
      <c r="J111" s="353">
        <v>15</v>
      </c>
      <c r="K111" s="353">
        <v>0</v>
      </c>
      <c r="L111" s="353">
        <v>0</v>
      </c>
      <c r="M111" s="353">
        <v>0</v>
      </c>
    </row>
    <row r="112" spans="1:13">
      <c r="A112" t="s">
        <v>942</v>
      </c>
      <c r="B112" t="s">
        <v>412</v>
      </c>
      <c r="C112" s="353">
        <v>566</v>
      </c>
      <c r="D112" s="353">
        <v>0</v>
      </c>
      <c r="E112" s="353">
        <v>5</v>
      </c>
      <c r="F112" s="353">
        <v>36</v>
      </c>
      <c r="G112" s="353">
        <v>170</v>
      </c>
      <c r="H112" s="353">
        <v>202</v>
      </c>
      <c r="I112" s="353">
        <v>120</v>
      </c>
      <c r="J112" s="353">
        <v>31</v>
      </c>
      <c r="K112" s="353">
        <v>2</v>
      </c>
      <c r="L112" s="353">
        <v>0</v>
      </c>
      <c r="M112" s="353">
        <v>0</v>
      </c>
    </row>
    <row r="113" spans="1:13">
      <c r="A113" t="s">
        <v>943</v>
      </c>
      <c r="B113" t="s">
        <v>412</v>
      </c>
      <c r="C113" s="353">
        <v>905</v>
      </c>
      <c r="D113" s="353">
        <v>1</v>
      </c>
      <c r="E113" s="353">
        <v>7</v>
      </c>
      <c r="F113" s="353">
        <v>65</v>
      </c>
      <c r="G113" s="353">
        <v>231</v>
      </c>
      <c r="H113" s="353">
        <v>347</v>
      </c>
      <c r="I113" s="353">
        <v>204</v>
      </c>
      <c r="J113" s="353">
        <v>48</v>
      </c>
      <c r="K113" s="353">
        <v>2</v>
      </c>
      <c r="L113" s="353">
        <v>0</v>
      </c>
      <c r="M113" s="353">
        <v>0</v>
      </c>
    </row>
    <row r="114" spans="1:13">
      <c r="A114" t="s">
        <v>944</v>
      </c>
      <c r="B114" t="s">
        <v>412</v>
      </c>
      <c r="C114" s="353">
        <v>707</v>
      </c>
      <c r="D114" s="353">
        <v>0</v>
      </c>
      <c r="E114" s="353">
        <v>9</v>
      </c>
      <c r="F114" s="353">
        <v>49</v>
      </c>
      <c r="G114" s="353">
        <v>190</v>
      </c>
      <c r="H114" s="353">
        <v>259</v>
      </c>
      <c r="I114" s="353">
        <v>158</v>
      </c>
      <c r="J114" s="353">
        <v>41</v>
      </c>
      <c r="K114" s="353">
        <v>1</v>
      </c>
      <c r="L114" s="353">
        <v>0</v>
      </c>
      <c r="M114" s="353">
        <v>0</v>
      </c>
    </row>
    <row r="115" spans="1:13">
      <c r="A115" t="s">
        <v>945</v>
      </c>
      <c r="B115" t="s">
        <v>412</v>
      </c>
      <c r="C115" s="353">
        <v>557</v>
      </c>
      <c r="D115" s="353">
        <v>0</v>
      </c>
      <c r="E115" s="353">
        <v>4</v>
      </c>
      <c r="F115" s="353">
        <v>27</v>
      </c>
      <c r="G115" s="353">
        <v>143</v>
      </c>
      <c r="H115" s="353">
        <v>183</v>
      </c>
      <c r="I115" s="353">
        <v>162</v>
      </c>
      <c r="J115" s="353">
        <v>37</v>
      </c>
      <c r="K115" s="353">
        <v>1</v>
      </c>
      <c r="L115" s="353">
        <v>0</v>
      </c>
      <c r="M115" s="353">
        <v>0</v>
      </c>
    </row>
    <row r="116" spans="1:13">
      <c r="A116" t="s">
        <v>946</v>
      </c>
      <c r="B116" t="s">
        <v>412</v>
      </c>
      <c r="C116" s="353">
        <v>820</v>
      </c>
      <c r="D116" s="353">
        <v>0</v>
      </c>
      <c r="E116" s="353">
        <v>15</v>
      </c>
      <c r="F116" s="353">
        <v>72</v>
      </c>
      <c r="G116" s="353">
        <v>211</v>
      </c>
      <c r="H116" s="353">
        <v>285</v>
      </c>
      <c r="I116" s="353">
        <v>201</v>
      </c>
      <c r="J116" s="353">
        <v>35</v>
      </c>
      <c r="K116" s="353">
        <v>1</v>
      </c>
      <c r="L116" s="353">
        <v>0</v>
      </c>
      <c r="M116" s="353">
        <v>0</v>
      </c>
    </row>
    <row r="117" spans="1:13">
      <c r="A117" t="s">
        <v>947</v>
      </c>
      <c r="B117" t="s">
        <v>412</v>
      </c>
      <c r="C117" s="353">
        <v>2128</v>
      </c>
      <c r="D117" s="353">
        <v>0</v>
      </c>
      <c r="E117" s="353">
        <v>31</v>
      </c>
      <c r="F117" s="353">
        <v>241</v>
      </c>
      <c r="G117" s="353">
        <v>581</v>
      </c>
      <c r="H117" s="353">
        <v>725</v>
      </c>
      <c r="I117" s="353">
        <v>434</v>
      </c>
      <c r="J117" s="353">
        <v>113</v>
      </c>
      <c r="K117" s="353">
        <v>3</v>
      </c>
      <c r="L117" s="353">
        <v>0</v>
      </c>
      <c r="M117" s="353">
        <v>0</v>
      </c>
    </row>
    <row r="118" spans="1:13">
      <c r="A118" t="s">
        <v>948</v>
      </c>
      <c r="B118" t="s">
        <v>412</v>
      </c>
      <c r="C118" s="353">
        <v>1807</v>
      </c>
      <c r="D118" s="353">
        <v>0</v>
      </c>
      <c r="E118" s="353">
        <v>27</v>
      </c>
      <c r="F118" s="353">
        <v>179</v>
      </c>
      <c r="G118" s="353">
        <v>491</v>
      </c>
      <c r="H118" s="353">
        <v>611</v>
      </c>
      <c r="I118" s="353">
        <v>388</v>
      </c>
      <c r="J118" s="353">
        <v>108</v>
      </c>
      <c r="K118" s="353">
        <v>3</v>
      </c>
      <c r="L118" s="353">
        <v>0</v>
      </c>
      <c r="M118" s="353">
        <v>0</v>
      </c>
    </row>
    <row r="119" spans="1:13">
      <c r="A119" t="s">
        <v>949</v>
      </c>
      <c r="B119" t="s">
        <v>412</v>
      </c>
      <c r="C119" s="353">
        <v>1352</v>
      </c>
      <c r="D119" s="353">
        <v>0</v>
      </c>
      <c r="E119" s="353">
        <v>15</v>
      </c>
      <c r="F119" s="353">
        <v>97</v>
      </c>
      <c r="G119" s="353">
        <v>344</v>
      </c>
      <c r="H119" s="353">
        <v>541</v>
      </c>
      <c r="I119" s="353">
        <v>295</v>
      </c>
      <c r="J119" s="353">
        <v>57</v>
      </c>
      <c r="K119" s="353">
        <v>3</v>
      </c>
      <c r="L119" s="353">
        <v>0</v>
      </c>
      <c r="M119" s="353">
        <v>0</v>
      </c>
    </row>
    <row r="120" spans="1:13">
      <c r="A120" t="s">
        <v>950</v>
      </c>
      <c r="B120" t="s">
        <v>412</v>
      </c>
      <c r="C120" s="353">
        <v>2083</v>
      </c>
      <c r="D120" s="353">
        <v>0</v>
      </c>
      <c r="E120" s="353">
        <v>10</v>
      </c>
      <c r="F120" s="353">
        <v>110</v>
      </c>
      <c r="G120" s="353">
        <v>463</v>
      </c>
      <c r="H120" s="353">
        <v>836</v>
      </c>
      <c r="I120" s="353">
        <v>526</v>
      </c>
      <c r="J120" s="353">
        <v>133</v>
      </c>
      <c r="K120" s="353">
        <v>5</v>
      </c>
      <c r="L120" s="353">
        <v>0</v>
      </c>
      <c r="M120" s="353">
        <v>0</v>
      </c>
    </row>
    <row r="121" spans="1:13">
      <c r="A121" t="s">
        <v>951</v>
      </c>
      <c r="B121" t="s">
        <v>412</v>
      </c>
      <c r="C121" s="353">
        <v>140</v>
      </c>
      <c r="D121" s="353">
        <v>0</v>
      </c>
      <c r="E121" s="353">
        <v>1</v>
      </c>
      <c r="F121" s="353">
        <v>15</v>
      </c>
      <c r="G121" s="353">
        <v>40</v>
      </c>
      <c r="H121" s="353">
        <v>38</v>
      </c>
      <c r="I121" s="353">
        <v>38</v>
      </c>
      <c r="J121" s="353">
        <v>8</v>
      </c>
      <c r="K121" s="353">
        <v>0</v>
      </c>
      <c r="L121" s="353">
        <v>0</v>
      </c>
      <c r="M121" s="353">
        <v>0</v>
      </c>
    </row>
    <row r="122" spans="1:13">
      <c r="A122" t="s">
        <v>952</v>
      </c>
      <c r="B122" t="s">
        <v>412</v>
      </c>
      <c r="C122" s="353">
        <v>332</v>
      </c>
      <c r="D122" s="353">
        <v>0</v>
      </c>
      <c r="E122" s="353">
        <v>1</v>
      </c>
      <c r="F122" s="353">
        <v>7</v>
      </c>
      <c r="G122" s="353">
        <v>49</v>
      </c>
      <c r="H122" s="353">
        <v>130</v>
      </c>
      <c r="I122" s="353">
        <v>110</v>
      </c>
      <c r="J122" s="353">
        <v>32</v>
      </c>
      <c r="K122" s="353">
        <v>3</v>
      </c>
      <c r="L122" s="353">
        <v>0</v>
      </c>
      <c r="M122" s="353">
        <v>0</v>
      </c>
    </row>
    <row r="123" spans="1:13">
      <c r="A123" t="s">
        <v>953</v>
      </c>
      <c r="B123" t="s">
        <v>412</v>
      </c>
      <c r="C123" s="353">
        <v>841</v>
      </c>
      <c r="D123" s="353">
        <v>0</v>
      </c>
      <c r="E123" s="353">
        <v>6</v>
      </c>
      <c r="F123" s="353">
        <v>84</v>
      </c>
      <c r="G123" s="353">
        <v>212</v>
      </c>
      <c r="H123" s="353">
        <v>314</v>
      </c>
      <c r="I123" s="353">
        <v>186</v>
      </c>
      <c r="J123" s="353">
        <v>38</v>
      </c>
      <c r="K123" s="353">
        <v>1</v>
      </c>
      <c r="L123" s="353">
        <v>0</v>
      </c>
      <c r="M123" s="353">
        <v>0</v>
      </c>
    </row>
    <row r="124" spans="1:13">
      <c r="A124" t="s">
        <v>954</v>
      </c>
      <c r="B124" t="s">
        <v>412</v>
      </c>
      <c r="C124" s="353">
        <v>121</v>
      </c>
      <c r="D124" s="353">
        <v>0</v>
      </c>
      <c r="E124" s="353">
        <v>1</v>
      </c>
      <c r="F124" s="353">
        <v>16</v>
      </c>
      <c r="G124" s="353">
        <v>38</v>
      </c>
      <c r="H124" s="353">
        <v>35</v>
      </c>
      <c r="I124" s="353">
        <v>26</v>
      </c>
      <c r="J124" s="353">
        <v>5</v>
      </c>
      <c r="K124" s="353">
        <v>0</v>
      </c>
      <c r="L124" s="353">
        <v>0</v>
      </c>
      <c r="M124" s="353">
        <v>0</v>
      </c>
    </row>
    <row r="125" spans="1:13">
      <c r="A125" t="s">
        <v>955</v>
      </c>
      <c r="B125" t="s">
        <v>412</v>
      </c>
      <c r="C125" s="353">
        <v>285</v>
      </c>
      <c r="D125" s="353">
        <v>0</v>
      </c>
      <c r="E125" s="353">
        <v>3</v>
      </c>
      <c r="F125" s="353">
        <v>28</v>
      </c>
      <c r="G125" s="353">
        <v>86</v>
      </c>
      <c r="H125" s="353">
        <v>77</v>
      </c>
      <c r="I125" s="353">
        <v>74</v>
      </c>
      <c r="J125" s="353">
        <v>17</v>
      </c>
      <c r="K125" s="353">
        <v>0</v>
      </c>
      <c r="L125" s="353">
        <v>0</v>
      </c>
      <c r="M125" s="353">
        <v>0</v>
      </c>
    </row>
    <row r="126" spans="1:13">
      <c r="A126" t="s">
        <v>956</v>
      </c>
      <c r="B126" t="s">
        <v>412</v>
      </c>
      <c r="C126" s="353">
        <v>1071</v>
      </c>
      <c r="D126" s="353">
        <v>0</v>
      </c>
      <c r="E126" s="353">
        <v>10</v>
      </c>
      <c r="F126" s="353">
        <v>95</v>
      </c>
      <c r="G126" s="353">
        <v>325</v>
      </c>
      <c r="H126" s="353">
        <v>393</v>
      </c>
      <c r="I126" s="353">
        <v>204</v>
      </c>
      <c r="J126" s="353">
        <v>44</v>
      </c>
      <c r="K126" s="353">
        <v>0</v>
      </c>
      <c r="L126" s="353">
        <v>0</v>
      </c>
      <c r="M126" s="353">
        <v>0</v>
      </c>
    </row>
    <row r="127" spans="1:13">
      <c r="A127" t="s">
        <v>957</v>
      </c>
      <c r="B127" t="s">
        <v>412</v>
      </c>
      <c r="C127" s="353">
        <v>133</v>
      </c>
      <c r="D127" s="353">
        <v>0</v>
      </c>
      <c r="E127" s="353">
        <v>4</v>
      </c>
      <c r="F127" s="353">
        <v>9</v>
      </c>
      <c r="G127" s="353">
        <v>45</v>
      </c>
      <c r="H127" s="353">
        <v>47</v>
      </c>
      <c r="I127" s="353">
        <v>20</v>
      </c>
      <c r="J127" s="353">
        <v>8</v>
      </c>
      <c r="K127" s="353">
        <v>0</v>
      </c>
      <c r="L127" s="353">
        <v>0</v>
      </c>
      <c r="M127" s="353">
        <v>0</v>
      </c>
    </row>
    <row r="128" spans="1:13">
      <c r="A128" t="s">
        <v>958</v>
      </c>
      <c r="B128" t="s">
        <v>412</v>
      </c>
      <c r="C128" s="353">
        <v>133</v>
      </c>
      <c r="D128" s="353">
        <v>0</v>
      </c>
      <c r="E128" s="353">
        <v>1</v>
      </c>
      <c r="F128" s="353">
        <v>16</v>
      </c>
      <c r="G128" s="353">
        <v>28</v>
      </c>
      <c r="H128" s="353">
        <v>40</v>
      </c>
      <c r="I128" s="353">
        <v>40</v>
      </c>
      <c r="J128" s="353">
        <v>8</v>
      </c>
      <c r="K128" s="353">
        <v>0</v>
      </c>
      <c r="L128" s="353">
        <v>0</v>
      </c>
      <c r="M128" s="353">
        <v>0</v>
      </c>
    </row>
    <row r="129" spans="1:13">
      <c r="A129" t="s">
        <v>959</v>
      </c>
      <c r="B129" t="s">
        <v>412</v>
      </c>
      <c r="C129" s="353">
        <v>882</v>
      </c>
      <c r="D129" s="353">
        <v>0</v>
      </c>
      <c r="E129" s="353">
        <v>5</v>
      </c>
      <c r="F129" s="353">
        <v>42</v>
      </c>
      <c r="G129" s="353">
        <v>202</v>
      </c>
      <c r="H129" s="353">
        <v>348</v>
      </c>
      <c r="I129" s="353">
        <v>234</v>
      </c>
      <c r="J129" s="353">
        <v>48</v>
      </c>
      <c r="K129" s="353">
        <v>3</v>
      </c>
      <c r="L129" s="353">
        <v>0</v>
      </c>
      <c r="M129" s="353">
        <v>0</v>
      </c>
    </row>
    <row r="130" spans="1:13">
      <c r="A130" t="s">
        <v>960</v>
      </c>
      <c r="B130" t="s">
        <v>412</v>
      </c>
      <c r="C130" s="353">
        <v>247</v>
      </c>
      <c r="D130" s="353">
        <v>0</v>
      </c>
      <c r="E130" s="353">
        <v>4</v>
      </c>
      <c r="F130" s="353">
        <v>19</v>
      </c>
      <c r="G130" s="353">
        <v>70</v>
      </c>
      <c r="H130" s="353">
        <v>82</v>
      </c>
      <c r="I130" s="353">
        <v>61</v>
      </c>
      <c r="J130" s="353">
        <v>11</v>
      </c>
      <c r="K130" s="353">
        <v>0</v>
      </c>
      <c r="L130" s="353">
        <v>0</v>
      </c>
      <c r="M130" s="353">
        <v>0</v>
      </c>
    </row>
    <row r="131" spans="1:13">
      <c r="A131" t="s">
        <v>961</v>
      </c>
      <c r="B131" t="s">
        <v>412</v>
      </c>
      <c r="C131" s="353">
        <v>342</v>
      </c>
      <c r="D131" s="353">
        <v>0</v>
      </c>
      <c r="E131" s="353">
        <v>6</v>
      </c>
      <c r="F131" s="353">
        <v>35</v>
      </c>
      <c r="G131" s="353">
        <v>107</v>
      </c>
      <c r="H131" s="353">
        <v>114</v>
      </c>
      <c r="I131" s="353">
        <v>66</v>
      </c>
      <c r="J131" s="353">
        <v>14</v>
      </c>
      <c r="K131" s="353">
        <v>0</v>
      </c>
      <c r="L131" s="353">
        <v>0</v>
      </c>
      <c r="M131" s="353">
        <v>0</v>
      </c>
    </row>
    <row r="132" spans="1:13">
      <c r="A132" t="s">
        <v>962</v>
      </c>
      <c r="B132" t="s">
        <v>412</v>
      </c>
      <c r="C132" s="353">
        <v>517</v>
      </c>
      <c r="D132" s="353">
        <v>0</v>
      </c>
      <c r="E132" s="353">
        <v>3</v>
      </c>
      <c r="F132" s="353">
        <v>36</v>
      </c>
      <c r="G132" s="353">
        <v>111</v>
      </c>
      <c r="H132" s="353">
        <v>198</v>
      </c>
      <c r="I132" s="353">
        <v>129</v>
      </c>
      <c r="J132" s="353">
        <v>40</v>
      </c>
      <c r="K132" s="353">
        <v>0</v>
      </c>
      <c r="L132" s="353">
        <v>0</v>
      </c>
      <c r="M132" s="353">
        <v>0</v>
      </c>
    </row>
    <row r="133" spans="1:13">
      <c r="A133" t="s">
        <v>963</v>
      </c>
      <c r="B133" t="s">
        <v>412</v>
      </c>
      <c r="C133" s="353">
        <v>165</v>
      </c>
      <c r="D133" s="353">
        <v>0</v>
      </c>
      <c r="E133" s="353">
        <v>1</v>
      </c>
      <c r="F133" s="353">
        <v>13</v>
      </c>
      <c r="G133" s="353">
        <v>51</v>
      </c>
      <c r="H133" s="353">
        <v>64</v>
      </c>
      <c r="I133" s="353">
        <v>27</v>
      </c>
      <c r="J133" s="353">
        <v>8</v>
      </c>
      <c r="K133" s="353">
        <v>1</v>
      </c>
      <c r="L133" s="353">
        <v>0</v>
      </c>
      <c r="M133" s="353">
        <v>0</v>
      </c>
    </row>
    <row r="134" spans="1:13">
      <c r="A134" t="s">
        <v>964</v>
      </c>
      <c r="B134" t="s">
        <v>412</v>
      </c>
      <c r="C134" s="353">
        <v>351</v>
      </c>
      <c r="D134" s="353">
        <v>0</v>
      </c>
      <c r="E134" s="353">
        <v>6</v>
      </c>
      <c r="F134" s="353">
        <v>25</v>
      </c>
      <c r="G134" s="353">
        <v>96</v>
      </c>
      <c r="H134" s="353">
        <v>146</v>
      </c>
      <c r="I134" s="353">
        <v>63</v>
      </c>
      <c r="J134" s="353">
        <v>15</v>
      </c>
      <c r="K134" s="353">
        <v>0</v>
      </c>
      <c r="L134" s="353">
        <v>0</v>
      </c>
      <c r="M134" s="353">
        <v>0</v>
      </c>
    </row>
    <row r="135" spans="1:13">
      <c r="A135" t="s">
        <v>965</v>
      </c>
      <c r="B135" t="s">
        <v>412</v>
      </c>
      <c r="C135" s="353">
        <v>144</v>
      </c>
      <c r="D135" s="353">
        <v>0</v>
      </c>
      <c r="E135" s="353">
        <v>5</v>
      </c>
      <c r="F135" s="353">
        <v>16</v>
      </c>
      <c r="G135" s="353">
        <v>36</v>
      </c>
      <c r="H135" s="353">
        <v>55</v>
      </c>
      <c r="I135" s="353">
        <v>26</v>
      </c>
      <c r="J135" s="353">
        <v>6</v>
      </c>
      <c r="K135" s="353">
        <v>0</v>
      </c>
      <c r="L135" s="353">
        <v>0</v>
      </c>
      <c r="M135" s="353">
        <v>0</v>
      </c>
    </row>
    <row r="136" spans="1:13">
      <c r="A136" t="s">
        <v>966</v>
      </c>
      <c r="B136" t="s">
        <v>412</v>
      </c>
      <c r="C136" s="353">
        <v>155</v>
      </c>
      <c r="D136" s="353">
        <v>0</v>
      </c>
      <c r="E136" s="353">
        <v>2</v>
      </c>
      <c r="F136" s="353">
        <v>14</v>
      </c>
      <c r="G136" s="353">
        <v>43</v>
      </c>
      <c r="H136" s="353">
        <v>56</v>
      </c>
      <c r="I136" s="353">
        <v>34</v>
      </c>
      <c r="J136" s="353">
        <v>6</v>
      </c>
      <c r="K136" s="353">
        <v>0</v>
      </c>
      <c r="L136" s="353">
        <v>0</v>
      </c>
      <c r="M136" s="353">
        <v>0</v>
      </c>
    </row>
    <row r="137" spans="1:13">
      <c r="A137" t="s">
        <v>967</v>
      </c>
      <c r="B137" t="s">
        <v>412</v>
      </c>
      <c r="C137" s="353">
        <v>82</v>
      </c>
      <c r="D137" s="353">
        <v>0</v>
      </c>
      <c r="E137" s="353">
        <v>2</v>
      </c>
      <c r="F137" s="353">
        <v>6</v>
      </c>
      <c r="G137" s="353">
        <v>26</v>
      </c>
      <c r="H137" s="353">
        <v>27</v>
      </c>
      <c r="I137" s="353">
        <v>19</v>
      </c>
      <c r="J137" s="353">
        <v>2</v>
      </c>
      <c r="K137" s="353">
        <v>0</v>
      </c>
      <c r="L137" s="353">
        <v>0</v>
      </c>
      <c r="M137" s="353">
        <v>0</v>
      </c>
    </row>
    <row r="138" spans="1:13">
      <c r="A138" t="s">
        <v>968</v>
      </c>
      <c r="B138" t="s">
        <v>412</v>
      </c>
      <c r="C138" s="353">
        <v>222</v>
      </c>
      <c r="D138" s="353">
        <v>0</v>
      </c>
      <c r="E138" s="353">
        <v>4</v>
      </c>
      <c r="F138" s="353">
        <v>32</v>
      </c>
      <c r="G138" s="353">
        <v>66</v>
      </c>
      <c r="H138" s="353">
        <v>68</v>
      </c>
      <c r="I138" s="353">
        <v>42</v>
      </c>
      <c r="J138" s="353">
        <v>10</v>
      </c>
      <c r="K138" s="353">
        <v>0</v>
      </c>
      <c r="L138" s="353">
        <v>0</v>
      </c>
      <c r="M138" s="353">
        <v>0</v>
      </c>
    </row>
    <row r="139" spans="1:13">
      <c r="A139" t="s">
        <v>969</v>
      </c>
      <c r="B139" t="s">
        <v>412</v>
      </c>
      <c r="C139" s="353">
        <v>165</v>
      </c>
      <c r="D139" s="353">
        <v>0</v>
      </c>
      <c r="E139" s="353">
        <v>2</v>
      </c>
      <c r="F139" s="353">
        <v>17</v>
      </c>
      <c r="G139" s="353">
        <v>55</v>
      </c>
      <c r="H139" s="353">
        <v>63</v>
      </c>
      <c r="I139" s="353">
        <v>21</v>
      </c>
      <c r="J139" s="353">
        <v>7</v>
      </c>
      <c r="K139" s="353">
        <v>0</v>
      </c>
      <c r="L139" s="353">
        <v>0</v>
      </c>
      <c r="M139" s="353">
        <v>0</v>
      </c>
    </row>
    <row r="140" spans="1:13">
      <c r="A140" t="s">
        <v>970</v>
      </c>
      <c r="B140" t="s">
        <v>412</v>
      </c>
      <c r="C140" s="353">
        <v>122</v>
      </c>
      <c r="D140" s="353">
        <v>0</v>
      </c>
      <c r="E140" s="353">
        <v>2</v>
      </c>
      <c r="F140" s="353">
        <v>11</v>
      </c>
      <c r="G140" s="353">
        <v>35</v>
      </c>
      <c r="H140" s="353">
        <v>46</v>
      </c>
      <c r="I140" s="353">
        <v>26</v>
      </c>
      <c r="J140" s="353">
        <v>2</v>
      </c>
      <c r="K140" s="353">
        <v>0</v>
      </c>
      <c r="L140" s="353">
        <v>0</v>
      </c>
      <c r="M140" s="353">
        <v>0</v>
      </c>
    </row>
    <row r="141" spans="1:13">
      <c r="A141" t="s">
        <v>971</v>
      </c>
      <c r="B141" t="s">
        <v>412</v>
      </c>
      <c r="C141" s="353">
        <v>149</v>
      </c>
      <c r="D141" s="353">
        <v>0</v>
      </c>
      <c r="E141" s="353">
        <v>1</v>
      </c>
      <c r="F141" s="353">
        <v>13</v>
      </c>
      <c r="G141" s="353">
        <v>56</v>
      </c>
      <c r="H141" s="353">
        <v>55</v>
      </c>
      <c r="I141" s="353">
        <v>18</v>
      </c>
      <c r="J141" s="353">
        <v>6</v>
      </c>
      <c r="K141" s="353">
        <v>0</v>
      </c>
      <c r="L141" s="353">
        <v>0</v>
      </c>
      <c r="M141" s="353">
        <v>0</v>
      </c>
    </row>
    <row r="142" spans="1:13">
      <c r="A142" t="s">
        <v>972</v>
      </c>
      <c r="B142" t="s">
        <v>412</v>
      </c>
      <c r="C142" s="353">
        <v>101</v>
      </c>
      <c r="D142" s="353">
        <v>0</v>
      </c>
      <c r="E142" s="353">
        <v>1</v>
      </c>
      <c r="F142" s="353">
        <v>8</v>
      </c>
      <c r="G142" s="353">
        <v>28</v>
      </c>
      <c r="H142" s="353">
        <v>38</v>
      </c>
      <c r="I142" s="353">
        <v>25</v>
      </c>
      <c r="J142" s="353">
        <v>1</v>
      </c>
      <c r="K142" s="353">
        <v>0</v>
      </c>
      <c r="L142" s="353">
        <v>0</v>
      </c>
      <c r="M142" s="353">
        <v>0</v>
      </c>
    </row>
    <row r="143" spans="1:13">
      <c r="A143" t="s">
        <v>973</v>
      </c>
      <c r="B143" t="s">
        <v>412</v>
      </c>
      <c r="C143" s="353">
        <v>178</v>
      </c>
      <c r="D143" s="353">
        <v>0</v>
      </c>
      <c r="E143" s="353">
        <v>3</v>
      </c>
      <c r="F143" s="353">
        <v>22</v>
      </c>
      <c r="G143" s="353">
        <v>46</v>
      </c>
      <c r="H143" s="353">
        <v>68</v>
      </c>
      <c r="I143" s="353">
        <v>30</v>
      </c>
      <c r="J143" s="353">
        <v>8</v>
      </c>
      <c r="K143" s="353">
        <v>1</v>
      </c>
      <c r="L143" s="353">
        <v>0</v>
      </c>
      <c r="M143" s="353">
        <v>0</v>
      </c>
    </row>
    <row r="144" spans="1:13">
      <c r="A144" t="s">
        <v>974</v>
      </c>
      <c r="B144" t="s">
        <v>412</v>
      </c>
      <c r="C144" s="353">
        <v>269</v>
      </c>
      <c r="D144" s="353">
        <v>0</v>
      </c>
      <c r="E144" s="353">
        <v>3</v>
      </c>
      <c r="F144" s="353">
        <v>23</v>
      </c>
      <c r="G144" s="353">
        <v>85</v>
      </c>
      <c r="H144" s="353">
        <v>79</v>
      </c>
      <c r="I144" s="353">
        <v>68</v>
      </c>
      <c r="J144" s="353">
        <v>11</v>
      </c>
      <c r="K144" s="353">
        <v>0</v>
      </c>
      <c r="L144" s="353">
        <v>0</v>
      </c>
      <c r="M144" s="353">
        <v>0</v>
      </c>
    </row>
    <row r="145" spans="1:13">
      <c r="A145" t="s">
        <v>975</v>
      </c>
      <c r="B145" t="s">
        <v>412</v>
      </c>
      <c r="C145" s="353">
        <v>85</v>
      </c>
      <c r="D145" s="353">
        <v>0</v>
      </c>
      <c r="E145" s="353">
        <v>0</v>
      </c>
      <c r="F145" s="353">
        <v>2</v>
      </c>
      <c r="G145" s="353">
        <v>15</v>
      </c>
      <c r="H145" s="353">
        <v>39</v>
      </c>
      <c r="I145" s="353">
        <v>23</v>
      </c>
      <c r="J145" s="353">
        <v>6</v>
      </c>
      <c r="K145" s="353">
        <v>0</v>
      </c>
      <c r="L145" s="353">
        <v>0</v>
      </c>
      <c r="M145" s="353">
        <v>0</v>
      </c>
    </row>
    <row r="146" spans="1:13">
      <c r="A146" t="s">
        <v>977</v>
      </c>
      <c r="B146" t="s">
        <v>412</v>
      </c>
      <c r="C146" s="353">
        <v>51</v>
      </c>
      <c r="D146" s="353">
        <v>0</v>
      </c>
      <c r="E146" s="353">
        <v>0</v>
      </c>
      <c r="F146" s="353">
        <v>4</v>
      </c>
      <c r="G146" s="353">
        <v>14</v>
      </c>
      <c r="H146" s="353">
        <v>20</v>
      </c>
      <c r="I146" s="353">
        <v>9</v>
      </c>
      <c r="J146" s="353">
        <v>4</v>
      </c>
      <c r="K146" s="353">
        <v>0</v>
      </c>
      <c r="L146" s="353">
        <v>0</v>
      </c>
      <c r="M146" s="353">
        <v>0</v>
      </c>
    </row>
    <row r="147" spans="1:13">
      <c r="A147" t="s">
        <v>978</v>
      </c>
      <c r="B147" t="s">
        <v>412</v>
      </c>
      <c r="C147" s="353">
        <v>115</v>
      </c>
      <c r="D147" s="353">
        <v>0</v>
      </c>
      <c r="E147" s="353">
        <v>1</v>
      </c>
      <c r="F147" s="353">
        <v>12</v>
      </c>
      <c r="G147" s="353">
        <v>24</v>
      </c>
      <c r="H147" s="353">
        <v>47</v>
      </c>
      <c r="I147" s="353">
        <v>30</v>
      </c>
      <c r="J147" s="353">
        <v>0</v>
      </c>
      <c r="K147" s="353">
        <v>1</v>
      </c>
      <c r="L147" s="353">
        <v>0</v>
      </c>
      <c r="M147" s="353">
        <v>0</v>
      </c>
    </row>
    <row r="148" spans="1:13">
      <c r="A148" t="s">
        <v>979</v>
      </c>
      <c r="B148" t="s">
        <v>412</v>
      </c>
      <c r="C148" s="353">
        <v>139</v>
      </c>
      <c r="D148" s="353">
        <v>0</v>
      </c>
      <c r="E148" s="353">
        <v>3</v>
      </c>
      <c r="F148" s="353">
        <v>9</v>
      </c>
      <c r="G148" s="353">
        <v>37</v>
      </c>
      <c r="H148" s="353">
        <v>57</v>
      </c>
      <c r="I148" s="353">
        <v>30</v>
      </c>
      <c r="J148" s="353">
        <v>3</v>
      </c>
      <c r="K148" s="353">
        <v>0</v>
      </c>
      <c r="L148" s="353">
        <v>0</v>
      </c>
      <c r="M148" s="353">
        <v>0</v>
      </c>
    </row>
    <row r="149" spans="1:13">
      <c r="A149" t="s">
        <v>980</v>
      </c>
      <c r="B149" t="s">
        <v>412</v>
      </c>
      <c r="C149" s="353">
        <v>26</v>
      </c>
      <c r="D149" s="353">
        <v>0</v>
      </c>
      <c r="E149" s="353">
        <v>0</v>
      </c>
      <c r="F149" s="353">
        <v>6</v>
      </c>
      <c r="G149" s="353">
        <v>6</v>
      </c>
      <c r="H149" s="353">
        <v>9</v>
      </c>
      <c r="I149" s="353">
        <v>3</v>
      </c>
      <c r="J149" s="353">
        <v>2</v>
      </c>
      <c r="K149" s="353">
        <v>0</v>
      </c>
      <c r="L149" s="353">
        <v>0</v>
      </c>
      <c r="M149" s="353">
        <v>0</v>
      </c>
    </row>
    <row r="150" spans="1:13">
      <c r="A150" t="s">
        <v>981</v>
      </c>
      <c r="B150" t="s">
        <v>412</v>
      </c>
      <c r="C150" s="353">
        <v>87</v>
      </c>
      <c r="D150" s="353">
        <v>0</v>
      </c>
      <c r="E150" s="353">
        <v>0</v>
      </c>
      <c r="F150" s="353">
        <v>12</v>
      </c>
      <c r="G150" s="353">
        <v>24</v>
      </c>
      <c r="H150" s="353">
        <v>37</v>
      </c>
      <c r="I150" s="353">
        <v>10</v>
      </c>
      <c r="J150" s="353">
        <v>4</v>
      </c>
      <c r="K150" s="353">
        <v>0</v>
      </c>
      <c r="L150" s="353">
        <v>0</v>
      </c>
      <c r="M150" s="353">
        <v>0</v>
      </c>
    </row>
    <row r="151" spans="1:13">
      <c r="A151" t="s">
        <v>982</v>
      </c>
      <c r="B151" t="s">
        <v>412</v>
      </c>
      <c r="C151" s="353">
        <v>32</v>
      </c>
      <c r="D151" s="353">
        <v>0</v>
      </c>
      <c r="E151" s="353">
        <v>1</v>
      </c>
      <c r="F151" s="353">
        <v>1</v>
      </c>
      <c r="G151" s="353">
        <v>11</v>
      </c>
      <c r="H151" s="353">
        <v>9</v>
      </c>
      <c r="I151" s="353">
        <v>10</v>
      </c>
      <c r="J151" s="353">
        <v>0</v>
      </c>
      <c r="K151" s="353">
        <v>0</v>
      </c>
      <c r="L151" s="353">
        <v>0</v>
      </c>
      <c r="M151" s="353">
        <v>0</v>
      </c>
    </row>
    <row r="152" spans="1:13">
      <c r="A152" t="s">
        <v>983</v>
      </c>
      <c r="B152" t="s">
        <v>412</v>
      </c>
      <c r="C152" s="353">
        <v>140</v>
      </c>
      <c r="D152" s="353">
        <v>0</v>
      </c>
      <c r="E152" s="353">
        <v>5</v>
      </c>
      <c r="F152" s="353">
        <v>15</v>
      </c>
      <c r="G152" s="353">
        <v>45</v>
      </c>
      <c r="H152" s="353">
        <v>45</v>
      </c>
      <c r="I152" s="353">
        <v>27</v>
      </c>
      <c r="J152" s="353">
        <v>3</v>
      </c>
      <c r="K152" s="353">
        <v>0</v>
      </c>
      <c r="L152" s="353">
        <v>0</v>
      </c>
      <c r="M152" s="353">
        <v>0</v>
      </c>
    </row>
    <row r="153" spans="1:13">
      <c r="A153" t="s">
        <v>984</v>
      </c>
      <c r="B153" t="s">
        <v>412</v>
      </c>
      <c r="C153" s="353">
        <v>39</v>
      </c>
      <c r="D153" s="353">
        <v>0</v>
      </c>
      <c r="E153" s="353">
        <v>2</v>
      </c>
      <c r="F153" s="353">
        <v>2</v>
      </c>
      <c r="G153" s="353">
        <v>7</v>
      </c>
      <c r="H153" s="353">
        <v>12</v>
      </c>
      <c r="I153" s="353">
        <v>13</v>
      </c>
      <c r="J153" s="353">
        <v>3</v>
      </c>
      <c r="K153" s="353">
        <v>0</v>
      </c>
      <c r="L153" s="353">
        <v>0</v>
      </c>
      <c r="M153" s="353">
        <v>0</v>
      </c>
    </row>
    <row r="154" spans="1:13">
      <c r="A154" s="448" t="s">
        <v>985</v>
      </c>
      <c r="B154" s="448" t="s">
        <v>412</v>
      </c>
      <c r="C154" s="283">
        <v>48</v>
      </c>
      <c r="D154" s="283">
        <v>0</v>
      </c>
      <c r="E154" s="283">
        <v>1</v>
      </c>
      <c r="F154" s="283">
        <v>10</v>
      </c>
      <c r="G154" s="283">
        <v>14</v>
      </c>
      <c r="H154" s="283">
        <v>9</v>
      </c>
      <c r="I154" s="283">
        <v>11</v>
      </c>
      <c r="J154" s="283">
        <v>3</v>
      </c>
      <c r="K154" s="283">
        <v>0</v>
      </c>
      <c r="L154" s="283">
        <v>0</v>
      </c>
      <c r="M154" s="283">
        <v>0</v>
      </c>
    </row>
    <row r="155" spans="1:13">
      <c r="A155" s="448" t="s">
        <v>986</v>
      </c>
      <c r="B155" s="448" t="s">
        <v>412</v>
      </c>
      <c r="C155" s="283">
        <v>44</v>
      </c>
      <c r="D155" s="283">
        <v>0</v>
      </c>
      <c r="E155" s="283">
        <v>0</v>
      </c>
      <c r="F155" s="283">
        <v>9</v>
      </c>
      <c r="G155" s="283">
        <v>13</v>
      </c>
      <c r="H155" s="283">
        <v>16</v>
      </c>
      <c r="I155" s="283">
        <v>4</v>
      </c>
      <c r="J155" s="283">
        <v>2</v>
      </c>
      <c r="K155" s="283">
        <v>0</v>
      </c>
      <c r="L155" s="283">
        <v>0</v>
      </c>
      <c r="M155" s="283">
        <v>0</v>
      </c>
    </row>
    <row r="156" spans="1:13">
      <c r="A156" s="526" t="s">
        <v>987</v>
      </c>
      <c r="B156" s="526" t="s">
        <v>412</v>
      </c>
      <c r="C156" s="284">
        <v>37</v>
      </c>
      <c r="D156" s="284">
        <v>0</v>
      </c>
      <c r="E156" s="284">
        <v>0</v>
      </c>
      <c r="F156" s="284">
        <v>2</v>
      </c>
      <c r="G156" s="284">
        <v>9</v>
      </c>
      <c r="H156" s="284">
        <v>15</v>
      </c>
      <c r="I156" s="284">
        <v>9</v>
      </c>
      <c r="J156" s="284">
        <v>2</v>
      </c>
      <c r="K156" s="284">
        <v>0</v>
      </c>
      <c r="L156" s="284">
        <v>0</v>
      </c>
      <c r="M156" s="284">
        <v>0</v>
      </c>
    </row>
  </sheetData>
  <phoneticPr fontId="35"/>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6"/>
  <sheetViews>
    <sheetView workbookViewId="0">
      <pane xSplit="3" ySplit="3" topLeftCell="D4" activePane="bottomRight" state="frozen"/>
      <selection pane="topRight"/>
      <selection pane="bottomLeft"/>
      <selection pane="bottomRight"/>
    </sheetView>
  </sheetViews>
  <sheetFormatPr defaultRowHeight="12.75"/>
  <cols>
    <col min="1" max="1" width="4.5" style="86" bestFit="1" customWidth="1"/>
    <col min="2" max="2" width="12.875" style="86" customWidth="1"/>
    <col min="3" max="3" width="10.5" style="86" hidden="1" customWidth="1"/>
    <col min="4" max="18" width="10.5" style="86" customWidth="1"/>
    <col min="19" max="19" width="9.25" style="86" customWidth="1"/>
    <col min="20" max="21" width="9" style="15"/>
    <col min="22" max="16384" width="9" style="14"/>
  </cols>
  <sheetData>
    <row r="1" spans="1:22">
      <c r="A1" s="12" t="s">
        <v>303</v>
      </c>
      <c r="B1" s="12"/>
      <c r="C1" s="13" t="s">
        <v>304</v>
      </c>
      <c r="D1" s="13"/>
      <c r="E1" s="13"/>
      <c r="F1" s="13"/>
      <c r="G1" s="13"/>
      <c r="H1" s="13"/>
      <c r="I1" s="13"/>
      <c r="J1" s="13"/>
      <c r="K1" s="13"/>
      <c r="L1" s="13"/>
      <c r="M1" s="13"/>
      <c r="N1" s="13"/>
      <c r="O1" s="13"/>
      <c r="P1" s="13"/>
      <c r="Q1" s="14" t="s">
        <v>305</v>
      </c>
      <c r="R1" s="13" t="s">
        <v>304</v>
      </c>
      <c r="S1" s="13" t="s">
        <v>306</v>
      </c>
      <c r="T1" s="97" t="s">
        <v>306</v>
      </c>
    </row>
    <row r="2" spans="1:22">
      <c r="A2" s="16"/>
      <c r="B2" s="17" t="s">
        <v>304</v>
      </c>
      <c r="C2" s="16" t="s">
        <v>307</v>
      </c>
      <c r="D2" s="16" t="s">
        <v>308</v>
      </c>
      <c r="E2" s="16" t="s">
        <v>309</v>
      </c>
      <c r="F2" s="16" t="s">
        <v>310</v>
      </c>
      <c r="G2" s="16" t="s">
        <v>311</v>
      </c>
      <c r="H2" s="16" t="s">
        <v>312</v>
      </c>
      <c r="I2" s="16" t="s">
        <v>313</v>
      </c>
      <c r="J2" s="16" t="s">
        <v>314</v>
      </c>
      <c r="K2" s="16" t="s">
        <v>315</v>
      </c>
      <c r="L2" s="16" t="s">
        <v>316</v>
      </c>
      <c r="M2" s="16" t="s">
        <v>317</v>
      </c>
      <c r="N2" s="16" t="s">
        <v>318</v>
      </c>
      <c r="O2" s="16" t="s">
        <v>319</v>
      </c>
      <c r="P2" s="90" t="s">
        <v>320</v>
      </c>
      <c r="Q2" s="90" t="s">
        <v>321</v>
      </c>
      <c r="R2" s="90" t="s">
        <v>322</v>
      </c>
      <c r="S2" s="91" t="s">
        <v>323</v>
      </c>
      <c r="T2" s="91" t="s">
        <v>324</v>
      </c>
      <c r="U2" s="91" t="s">
        <v>408</v>
      </c>
      <c r="V2" s="345" t="s">
        <v>915</v>
      </c>
    </row>
    <row r="3" spans="1:22">
      <c r="A3" s="18"/>
      <c r="B3" s="19" t="s">
        <v>304</v>
      </c>
      <c r="C3" s="20">
        <v>41965</v>
      </c>
      <c r="D3" s="20"/>
      <c r="E3" s="20"/>
      <c r="F3" s="20"/>
      <c r="G3" s="20"/>
      <c r="H3" s="20"/>
      <c r="I3" s="20"/>
      <c r="J3" s="20"/>
      <c r="K3" s="20"/>
      <c r="L3" s="20"/>
      <c r="M3" s="20"/>
      <c r="N3" s="20"/>
      <c r="O3" s="20"/>
      <c r="P3" s="20"/>
      <c r="Q3" s="20"/>
      <c r="R3" s="20"/>
      <c r="S3" s="21" t="s">
        <v>306</v>
      </c>
      <c r="T3" s="21" t="s">
        <v>306</v>
      </c>
      <c r="U3" s="93" t="s">
        <v>409</v>
      </c>
      <c r="V3" s="346" t="s">
        <v>409</v>
      </c>
    </row>
    <row r="4" spans="1:22">
      <c r="A4" s="22"/>
      <c r="B4" s="23" t="s">
        <v>325</v>
      </c>
      <c r="C4" s="24">
        <v>41794</v>
      </c>
      <c r="D4" s="24">
        <v>41724</v>
      </c>
      <c r="E4" s="24">
        <v>42123</v>
      </c>
      <c r="F4" s="24">
        <v>42031</v>
      </c>
      <c r="G4" s="24">
        <v>43850</v>
      </c>
      <c r="H4" s="24">
        <v>44494</v>
      </c>
      <c r="I4" s="24">
        <v>46657</v>
      </c>
      <c r="J4" s="24">
        <v>46476</v>
      </c>
      <c r="K4" s="24">
        <v>47877</v>
      </c>
      <c r="L4" s="24">
        <v>49074</v>
      </c>
      <c r="M4" s="24">
        <v>48864</v>
      </c>
      <c r="N4" s="24">
        <v>51568</v>
      </c>
      <c r="O4" s="24">
        <v>52259</v>
      </c>
      <c r="P4" s="24">
        <v>53657</v>
      </c>
      <c r="Q4" s="24">
        <v>54366</v>
      </c>
      <c r="R4" s="25">
        <v>54145</v>
      </c>
      <c r="S4" s="26">
        <v>55391</v>
      </c>
      <c r="T4" s="27">
        <v>55257</v>
      </c>
      <c r="U4" s="92">
        <f>SUM(U5:U14)</f>
        <v>54563</v>
      </c>
      <c r="V4" s="347">
        <f>SUM(V5:V14)</f>
        <v>54928</v>
      </c>
    </row>
    <row r="5" spans="1:22">
      <c r="A5" s="28"/>
      <c r="B5" s="29" t="s">
        <v>326</v>
      </c>
      <c r="C5" s="25">
        <v>11019</v>
      </c>
      <c r="D5" s="25">
        <v>10873</v>
      </c>
      <c r="E5" s="25">
        <v>11043</v>
      </c>
      <c r="F5" s="25">
        <v>11138</v>
      </c>
      <c r="G5" s="25">
        <v>11685</v>
      </c>
      <c r="H5" s="25">
        <v>11658</v>
      </c>
      <c r="I5" s="25">
        <v>12267</v>
      </c>
      <c r="J5" s="25">
        <v>12450</v>
      </c>
      <c r="K5" s="25">
        <v>12651</v>
      </c>
      <c r="L5" s="25">
        <v>13135</v>
      </c>
      <c r="M5" s="25">
        <v>13147</v>
      </c>
      <c r="N5" s="25">
        <v>14048</v>
      </c>
      <c r="O5" s="25">
        <v>14289</v>
      </c>
      <c r="P5" s="25">
        <v>14754</v>
      </c>
      <c r="Q5" s="25">
        <v>14741</v>
      </c>
      <c r="R5" s="25">
        <v>14829</v>
      </c>
      <c r="S5" s="26">
        <v>15168</v>
      </c>
      <c r="T5" s="30">
        <v>15350</v>
      </c>
      <c r="U5" s="92">
        <f>U15</f>
        <v>14969</v>
      </c>
      <c r="V5" s="347">
        <f>V15</f>
        <v>15114</v>
      </c>
    </row>
    <row r="6" spans="1:22">
      <c r="A6" s="28"/>
      <c r="B6" s="31" t="s">
        <v>327</v>
      </c>
      <c r="C6" s="25">
        <v>7069</v>
      </c>
      <c r="D6" s="25">
        <v>7037</v>
      </c>
      <c r="E6" s="25">
        <v>7091</v>
      </c>
      <c r="F6" s="25">
        <v>7060</v>
      </c>
      <c r="G6" s="25">
        <v>7357</v>
      </c>
      <c r="H6" s="25">
        <v>7628</v>
      </c>
      <c r="I6" s="25">
        <v>8016</v>
      </c>
      <c r="J6" s="25">
        <v>7829</v>
      </c>
      <c r="K6" s="25">
        <v>8277</v>
      </c>
      <c r="L6" s="25">
        <v>8342</v>
      </c>
      <c r="M6" s="25">
        <v>8218</v>
      </c>
      <c r="N6" s="25">
        <v>8769</v>
      </c>
      <c r="O6" s="25">
        <v>8939</v>
      </c>
      <c r="P6" s="25">
        <v>9046</v>
      </c>
      <c r="Q6" s="25">
        <v>9134</v>
      </c>
      <c r="R6" s="25">
        <v>9194</v>
      </c>
      <c r="S6" s="26">
        <v>9424</v>
      </c>
      <c r="T6" s="30">
        <v>9201</v>
      </c>
      <c r="U6" s="92">
        <f>U26+U28+U30</f>
        <v>9200</v>
      </c>
      <c r="V6" s="347">
        <f>V26+V28+V30</f>
        <v>9273</v>
      </c>
    </row>
    <row r="7" spans="1:22">
      <c r="A7" s="28"/>
      <c r="B7" s="31" t="s">
        <v>328</v>
      </c>
      <c r="C7" s="25">
        <v>4171</v>
      </c>
      <c r="D7" s="25">
        <v>4289</v>
      </c>
      <c r="E7" s="25">
        <v>4212</v>
      </c>
      <c r="F7" s="25">
        <v>4236</v>
      </c>
      <c r="G7" s="25">
        <v>4583</v>
      </c>
      <c r="H7" s="25">
        <v>4504</v>
      </c>
      <c r="I7" s="25">
        <v>4865</v>
      </c>
      <c r="J7" s="25">
        <v>4915</v>
      </c>
      <c r="K7" s="25">
        <v>5138</v>
      </c>
      <c r="L7" s="25">
        <v>5121</v>
      </c>
      <c r="M7" s="25">
        <v>5115</v>
      </c>
      <c r="N7" s="25">
        <v>5285</v>
      </c>
      <c r="O7" s="25">
        <v>5564</v>
      </c>
      <c r="P7" s="25">
        <v>5826</v>
      </c>
      <c r="Q7" s="25">
        <v>5843</v>
      </c>
      <c r="R7" s="25">
        <v>5909</v>
      </c>
      <c r="S7" s="26">
        <v>6183</v>
      </c>
      <c r="T7" s="30">
        <v>6080</v>
      </c>
      <c r="U7" s="92">
        <f>U31+U37+U40+U42+U53</f>
        <v>5968</v>
      </c>
      <c r="V7" s="347">
        <f>V31+V37+V40+V42+V53</f>
        <v>6057</v>
      </c>
    </row>
    <row r="8" spans="1:22">
      <c r="A8" s="28"/>
      <c r="B8" s="31" t="s">
        <v>329</v>
      </c>
      <c r="C8" s="25">
        <v>4876</v>
      </c>
      <c r="D8" s="25">
        <v>4725</v>
      </c>
      <c r="E8" s="25">
        <v>4788</v>
      </c>
      <c r="F8" s="25">
        <v>4851</v>
      </c>
      <c r="G8" s="25">
        <v>5031</v>
      </c>
      <c r="H8" s="25">
        <v>5053</v>
      </c>
      <c r="I8" s="25">
        <v>5465</v>
      </c>
      <c r="J8" s="25">
        <v>5349</v>
      </c>
      <c r="K8" s="25">
        <v>5418</v>
      </c>
      <c r="L8" s="25">
        <v>5676</v>
      </c>
      <c r="M8" s="25">
        <v>5765</v>
      </c>
      <c r="N8" s="25">
        <v>6001</v>
      </c>
      <c r="O8" s="25">
        <v>6015</v>
      </c>
      <c r="P8" s="25">
        <v>6045</v>
      </c>
      <c r="Q8" s="25">
        <v>6449</v>
      </c>
      <c r="R8" s="25">
        <v>6380</v>
      </c>
      <c r="S8" s="26">
        <v>6576</v>
      </c>
      <c r="T8" s="30">
        <v>6576</v>
      </c>
      <c r="U8" s="92">
        <f>U27+U34+U39+U55+U56</f>
        <v>6405</v>
      </c>
      <c r="V8" s="347">
        <f>V27+V34+V39+V55+V56</f>
        <v>6511</v>
      </c>
    </row>
    <row r="9" spans="1:22">
      <c r="A9" s="28"/>
      <c r="B9" s="31" t="s">
        <v>330</v>
      </c>
      <c r="C9" s="25">
        <v>2479</v>
      </c>
      <c r="D9" s="25">
        <v>2437</v>
      </c>
      <c r="E9" s="25">
        <v>2438</v>
      </c>
      <c r="F9" s="25">
        <v>2367</v>
      </c>
      <c r="G9" s="25">
        <v>2551</v>
      </c>
      <c r="H9" s="25">
        <v>2543</v>
      </c>
      <c r="I9" s="25">
        <v>2687</v>
      </c>
      <c r="J9" s="25">
        <v>2768</v>
      </c>
      <c r="K9" s="25">
        <v>2715</v>
      </c>
      <c r="L9" s="25">
        <v>2841</v>
      </c>
      <c r="M9" s="25">
        <v>2760</v>
      </c>
      <c r="N9" s="25">
        <v>2947</v>
      </c>
      <c r="O9" s="25">
        <v>2968</v>
      </c>
      <c r="P9" s="25">
        <v>3090</v>
      </c>
      <c r="Q9" s="25">
        <v>3154</v>
      </c>
      <c r="R9" s="25">
        <v>3101</v>
      </c>
      <c r="S9" s="26">
        <v>2969</v>
      </c>
      <c r="T9" s="30">
        <v>3018</v>
      </c>
      <c r="U9" s="92">
        <f>U36+U38+U41+U43+U51+U54</f>
        <v>3066</v>
      </c>
      <c r="V9" s="347">
        <f>V36+V38+V41+V43+V51+V54</f>
        <v>3029</v>
      </c>
    </row>
    <row r="10" spans="1:22">
      <c r="A10" s="28"/>
      <c r="B10" s="31" t="s">
        <v>331</v>
      </c>
      <c r="C10" s="25">
        <v>4456</v>
      </c>
      <c r="D10" s="25">
        <v>4499</v>
      </c>
      <c r="E10" s="25">
        <v>4541</v>
      </c>
      <c r="F10" s="25">
        <v>4474</v>
      </c>
      <c r="G10" s="25">
        <v>4559</v>
      </c>
      <c r="H10" s="25">
        <v>4849</v>
      </c>
      <c r="I10" s="25">
        <v>4954</v>
      </c>
      <c r="J10" s="25">
        <v>4867</v>
      </c>
      <c r="K10" s="25">
        <v>5062</v>
      </c>
      <c r="L10" s="25">
        <v>5053</v>
      </c>
      <c r="M10" s="25">
        <v>5189</v>
      </c>
      <c r="N10" s="25">
        <v>5397</v>
      </c>
      <c r="O10" s="25">
        <v>5545</v>
      </c>
      <c r="P10" s="25">
        <v>5697</v>
      </c>
      <c r="Q10" s="25">
        <v>5665</v>
      </c>
      <c r="R10" s="25">
        <v>5534</v>
      </c>
      <c r="S10" s="26">
        <v>5743</v>
      </c>
      <c r="T10" s="30">
        <v>5681</v>
      </c>
      <c r="U10" s="92">
        <f>U25+U57+U58+U59</f>
        <v>5664</v>
      </c>
      <c r="V10" s="347">
        <f>V25+V57+V58+V59</f>
        <v>5652</v>
      </c>
    </row>
    <row r="11" spans="1:22">
      <c r="A11" s="28"/>
      <c r="B11" s="31" t="s">
        <v>332</v>
      </c>
      <c r="C11" s="25">
        <v>2718</v>
      </c>
      <c r="D11" s="25">
        <v>2745</v>
      </c>
      <c r="E11" s="25">
        <v>2707</v>
      </c>
      <c r="F11" s="25">
        <v>2663</v>
      </c>
      <c r="G11" s="25">
        <v>2684</v>
      </c>
      <c r="H11" s="25">
        <v>2800</v>
      </c>
      <c r="I11" s="25">
        <v>2878</v>
      </c>
      <c r="J11" s="25">
        <v>2750</v>
      </c>
      <c r="K11" s="25">
        <v>3027</v>
      </c>
      <c r="L11" s="25">
        <v>3096</v>
      </c>
      <c r="M11" s="25">
        <v>2958</v>
      </c>
      <c r="N11" s="25">
        <v>3094</v>
      </c>
      <c r="O11" s="25">
        <v>3104</v>
      </c>
      <c r="P11" s="25">
        <v>3077</v>
      </c>
      <c r="Q11" s="25">
        <v>3205</v>
      </c>
      <c r="R11" s="25">
        <v>3136</v>
      </c>
      <c r="S11" s="26">
        <v>3230</v>
      </c>
      <c r="T11" s="30">
        <v>3243</v>
      </c>
      <c r="U11" s="92">
        <f>U32+U35+U50+U52+U60+U61+U62</f>
        <v>3178</v>
      </c>
      <c r="V11" s="347">
        <f>V32+V35+V50+V52+V60+V61+V62</f>
        <v>3202</v>
      </c>
    </row>
    <row r="12" spans="1:22">
      <c r="A12" s="28"/>
      <c r="B12" s="31" t="s">
        <v>333</v>
      </c>
      <c r="C12" s="25">
        <v>2151</v>
      </c>
      <c r="D12" s="25">
        <v>2091</v>
      </c>
      <c r="E12" s="25">
        <v>2173</v>
      </c>
      <c r="F12" s="25">
        <v>2148</v>
      </c>
      <c r="G12" s="25">
        <v>2209</v>
      </c>
      <c r="H12" s="25">
        <v>2252</v>
      </c>
      <c r="I12" s="25">
        <v>2301</v>
      </c>
      <c r="J12" s="25">
        <v>2225</v>
      </c>
      <c r="K12" s="25">
        <v>2292</v>
      </c>
      <c r="L12" s="25">
        <v>2354</v>
      </c>
      <c r="M12" s="25">
        <v>2361</v>
      </c>
      <c r="N12" s="25">
        <v>2484</v>
      </c>
      <c r="O12" s="25">
        <v>2377</v>
      </c>
      <c r="P12" s="25">
        <v>2600</v>
      </c>
      <c r="Q12" s="25">
        <v>2613</v>
      </c>
      <c r="R12" s="25">
        <v>2561</v>
      </c>
      <c r="S12" s="26">
        <v>2522</v>
      </c>
      <c r="T12" s="30">
        <v>2604</v>
      </c>
      <c r="U12" s="92">
        <f>U33+U45+U48+U63+U64</f>
        <v>2580</v>
      </c>
      <c r="V12" s="347">
        <f>V33+V45+V48+V63+V64</f>
        <v>2563</v>
      </c>
    </row>
    <row r="13" spans="1:22">
      <c r="A13" s="28"/>
      <c r="B13" s="31" t="s">
        <v>334</v>
      </c>
      <c r="C13" s="25">
        <v>1128</v>
      </c>
      <c r="D13" s="25">
        <v>1287</v>
      </c>
      <c r="E13" s="25">
        <v>1300</v>
      </c>
      <c r="F13" s="25">
        <v>1274</v>
      </c>
      <c r="G13" s="25">
        <v>1347</v>
      </c>
      <c r="H13" s="25">
        <v>1309</v>
      </c>
      <c r="I13" s="25">
        <v>1348</v>
      </c>
      <c r="J13" s="25">
        <v>1405</v>
      </c>
      <c r="K13" s="25">
        <v>1368</v>
      </c>
      <c r="L13" s="25">
        <v>1505</v>
      </c>
      <c r="M13" s="25">
        <v>1464</v>
      </c>
      <c r="N13" s="25">
        <v>1466</v>
      </c>
      <c r="O13" s="25">
        <v>1420</v>
      </c>
      <c r="P13" s="25">
        <v>1450</v>
      </c>
      <c r="Q13" s="25">
        <v>1493</v>
      </c>
      <c r="R13" s="25">
        <v>1477</v>
      </c>
      <c r="S13" s="26">
        <v>1435</v>
      </c>
      <c r="T13" s="30">
        <v>1450</v>
      </c>
      <c r="U13" s="92">
        <f>U44+U46</f>
        <v>1461</v>
      </c>
      <c r="V13" s="347">
        <f>V44+V46</f>
        <v>1454</v>
      </c>
    </row>
    <row r="14" spans="1:22">
      <c r="A14" s="32"/>
      <c r="B14" s="33" t="s">
        <v>335</v>
      </c>
      <c r="C14" s="34">
        <v>1727</v>
      </c>
      <c r="D14" s="34">
        <v>1741</v>
      </c>
      <c r="E14" s="34">
        <v>1830</v>
      </c>
      <c r="F14" s="34">
        <v>1820</v>
      </c>
      <c r="G14" s="34">
        <v>1844</v>
      </c>
      <c r="H14" s="34">
        <v>1898</v>
      </c>
      <c r="I14" s="34">
        <v>1876</v>
      </c>
      <c r="J14" s="34">
        <v>1918</v>
      </c>
      <c r="K14" s="34">
        <v>1929</v>
      </c>
      <c r="L14" s="34">
        <v>1951</v>
      </c>
      <c r="M14" s="34">
        <v>1887</v>
      </c>
      <c r="N14" s="34">
        <v>2077</v>
      </c>
      <c r="O14" s="34">
        <v>2038</v>
      </c>
      <c r="P14" s="34">
        <v>2072</v>
      </c>
      <c r="Q14" s="34">
        <v>2069</v>
      </c>
      <c r="R14" s="25">
        <v>2024</v>
      </c>
      <c r="S14" s="26">
        <v>2141</v>
      </c>
      <c r="T14" s="35">
        <v>2054</v>
      </c>
      <c r="U14" s="92">
        <f>U29+U47+U49</f>
        <v>2072</v>
      </c>
      <c r="V14" s="348">
        <f>V29+V47+V49</f>
        <v>2073</v>
      </c>
    </row>
    <row r="15" spans="1:22">
      <c r="A15" s="36">
        <v>100</v>
      </c>
      <c r="B15" s="29" t="s">
        <v>326</v>
      </c>
      <c r="C15" s="25">
        <v>11019</v>
      </c>
      <c r="D15" s="25">
        <v>10873</v>
      </c>
      <c r="E15" s="25">
        <v>11043</v>
      </c>
      <c r="F15" s="25">
        <v>11138</v>
      </c>
      <c r="G15" s="25">
        <v>11685</v>
      </c>
      <c r="H15" s="25">
        <v>11658</v>
      </c>
      <c r="I15" s="25">
        <v>12267</v>
      </c>
      <c r="J15" s="37">
        <v>12450</v>
      </c>
      <c r="K15" s="37">
        <v>12651</v>
      </c>
      <c r="L15" s="37">
        <v>13135</v>
      </c>
      <c r="M15" s="37">
        <v>13147</v>
      </c>
      <c r="N15" s="37">
        <v>14048</v>
      </c>
      <c r="O15" s="25">
        <v>14289</v>
      </c>
      <c r="P15" s="25">
        <v>14754</v>
      </c>
      <c r="Q15" s="25">
        <v>14741</v>
      </c>
      <c r="R15" s="24">
        <v>14829</v>
      </c>
      <c r="S15" s="38">
        <v>15168</v>
      </c>
      <c r="T15" s="30">
        <v>15350</v>
      </c>
      <c r="U15" s="94">
        <f>SUM(U16:U24)</f>
        <v>14969</v>
      </c>
      <c r="V15" s="349">
        <f>SUM(V16:V24)</f>
        <v>15114</v>
      </c>
    </row>
    <row r="16" spans="1:22">
      <c r="A16" s="39">
        <v>101</v>
      </c>
      <c r="B16" s="23" t="s">
        <v>51</v>
      </c>
      <c r="C16" s="24">
        <v>1148</v>
      </c>
      <c r="D16" s="24">
        <v>1168</v>
      </c>
      <c r="E16" s="24">
        <v>1192</v>
      </c>
      <c r="F16" s="24">
        <v>1170</v>
      </c>
      <c r="G16" s="24">
        <v>1282</v>
      </c>
      <c r="H16" s="24">
        <v>1236</v>
      </c>
      <c r="I16" s="24">
        <v>1298</v>
      </c>
      <c r="J16" s="40">
        <v>1330</v>
      </c>
      <c r="K16" s="40">
        <v>1380</v>
      </c>
      <c r="L16" s="40">
        <v>1450</v>
      </c>
      <c r="M16" s="40">
        <v>1427</v>
      </c>
      <c r="N16" s="40">
        <v>1517</v>
      </c>
      <c r="O16" s="24">
        <v>1595</v>
      </c>
      <c r="P16" s="24">
        <v>1615</v>
      </c>
      <c r="Q16" s="24">
        <v>1612</v>
      </c>
      <c r="R16" s="24">
        <v>1736</v>
      </c>
      <c r="S16" s="38">
        <v>1717</v>
      </c>
      <c r="T16" s="27">
        <v>1773</v>
      </c>
      <c r="U16" s="92">
        <f t="shared" ref="U16:U64" si="0">ROUND(SUM(P16:T16)/5,0)</f>
        <v>1691</v>
      </c>
      <c r="V16" s="350">
        <f t="shared" ref="V16:V64" si="1">ROUND(SUM(R16:T16)/3,0)</f>
        <v>1742</v>
      </c>
    </row>
    <row r="17" spans="1:22">
      <c r="A17" s="41">
        <v>102</v>
      </c>
      <c r="B17" s="31" t="s">
        <v>52</v>
      </c>
      <c r="C17" s="25">
        <v>988</v>
      </c>
      <c r="D17" s="25">
        <v>941</v>
      </c>
      <c r="E17" s="25">
        <v>993</v>
      </c>
      <c r="F17" s="25">
        <v>994</v>
      </c>
      <c r="G17" s="25">
        <v>1066</v>
      </c>
      <c r="H17" s="25">
        <v>1014</v>
      </c>
      <c r="I17" s="25">
        <v>1045</v>
      </c>
      <c r="J17" s="37">
        <v>1062</v>
      </c>
      <c r="K17" s="37">
        <v>1092</v>
      </c>
      <c r="L17" s="37">
        <v>1097</v>
      </c>
      <c r="M17" s="37">
        <v>1140</v>
      </c>
      <c r="N17" s="37">
        <v>1201</v>
      </c>
      <c r="O17" s="25">
        <v>1192</v>
      </c>
      <c r="P17" s="25">
        <v>1274</v>
      </c>
      <c r="Q17" s="25">
        <v>1222</v>
      </c>
      <c r="R17" s="25">
        <v>1244</v>
      </c>
      <c r="S17" s="26">
        <v>1265</v>
      </c>
      <c r="T17" s="30">
        <v>1259</v>
      </c>
      <c r="U17" s="92">
        <f t="shared" si="0"/>
        <v>1253</v>
      </c>
      <c r="V17" s="351">
        <f t="shared" si="1"/>
        <v>1256</v>
      </c>
    </row>
    <row r="18" spans="1:22">
      <c r="A18" s="41">
        <v>105</v>
      </c>
      <c r="B18" s="31" t="s">
        <v>53</v>
      </c>
      <c r="C18" s="25">
        <v>1199</v>
      </c>
      <c r="D18" s="25">
        <v>1181</v>
      </c>
      <c r="E18" s="25">
        <v>1099</v>
      </c>
      <c r="F18" s="25">
        <v>1182</v>
      </c>
      <c r="G18" s="25">
        <v>1196</v>
      </c>
      <c r="H18" s="25">
        <v>1201</v>
      </c>
      <c r="I18" s="25">
        <v>1307</v>
      </c>
      <c r="J18" s="37">
        <v>1244</v>
      </c>
      <c r="K18" s="37">
        <v>1266</v>
      </c>
      <c r="L18" s="37">
        <v>1364</v>
      </c>
      <c r="M18" s="37">
        <v>1325</v>
      </c>
      <c r="N18" s="37">
        <v>1449</v>
      </c>
      <c r="O18" s="25">
        <v>1377</v>
      </c>
      <c r="P18" s="25">
        <v>1430</v>
      </c>
      <c r="Q18" s="25">
        <v>1490</v>
      </c>
      <c r="R18" s="25">
        <v>1384</v>
      </c>
      <c r="S18" s="26">
        <v>1466</v>
      </c>
      <c r="T18" s="30">
        <v>1429</v>
      </c>
      <c r="U18" s="92">
        <f t="shared" si="0"/>
        <v>1440</v>
      </c>
      <c r="V18" s="351">
        <f t="shared" si="1"/>
        <v>1426</v>
      </c>
    </row>
    <row r="19" spans="1:22">
      <c r="A19" s="41">
        <v>106</v>
      </c>
      <c r="B19" s="31" t="s">
        <v>54</v>
      </c>
      <c r="C19" s="25">
        <v>1040</v>
      </c>
      <c r="D19" s="25">
        <v>1053</v>
      </c>
      <c r="E19" s="25">
        <v>1065</v>
      </c>
      <c r="F19" s="25">
        <v>1008</v>
      </c>
      <c r="G19" s="25">
        <v>1158</v>
      </c>
      <c r="H19" s="25">
        <v>1157</v>
      </c>
      <c r="I19" s="25">
        <v>1198</v>
      </c>
      <c r="J19" s="37">
        <v>1163</v>
      </c>
      <c r="K19" s="37">
        <v>1233</v>
      </c>
      <c r="L19" s="37">
        <v>1279</v>
      </c>
      <c r="M19" s="37">
        <v>1294</v>
      </c>
      <c r="N19" s="37">
        <v>1252</v>
      </c>
      <c r="O19" s="25">
        <v>1313</v>
      </c>
      <c r="P19" s="25">
        <v>1425</v>
      </c>
      <c r="Q19" s="25">
        <v>1319</v>
      </c>
      <c r="R19" s="25">
        <v>1382</v>
      </c>
      <c r="S19" s="26">
        <v>1353</v>
      </c>
      <c r="T19" s="30">
        <v>1385</v>
      </c>
      <c r="U19" s="92">
        <f t="shared" si="0"/>
        <v>1373</v>
      </c>
      <c r="V19" s="351">
        <f t="shared" si="1"/>
        <v>1373</v>
      </c>
    </row>
    <row r="20" spans="1:22">
      <c r="A20" s="41">
        <v>107</v>
      </c>
      <c r="B20" s="31" t="s">
        <v>55</v>
      </c>
      <c r="C20" s="25">
        <v>1186</v>
      </c>
      <c r="D20" s="25">
        <v>1218</v>
      </c>
      <c r="E20" s="25">
        <v>1117</v>
      </c>
      <c r="F20" s="25">
        <v>1279</v>
      </c>
      <c r="G20" s="25">
        <v>1256</v>
      </c>
      <c r="H20" s="25">
        <v>1292</v>
      </c>
      <c r="I20" s="25">
        <v>1329</v>
      </c>
      <c r="J20" s="37">
        <v>1417</v>
      </c>
      <c r="K20" s="37">
        <v>1404</v>
      </c>
      <c r="L20" s="37">
        <v>1399</v>
      </c>
      <c r="M20" s="37">
        <v>1465</v>
      </c>
      <c r="N20" s="37">
        <v>1629</v>
      </c>
      <c r="O20" s="25">
        <v>1585</v>
      </c>
      <c r="P20" s="25">
        <v>1606</v>
      </c>
      <c r="Q20" s="25">
        <v>1602</v>
      </c>
      <c r="R20" s="25">
        <v>1631</v>
      </c>
      <c r="S20" s="26">
        <v>1605</v>
      </c>
      <c r="T20" s="30">
        <v>1697</v>
      </c>
      <c r="U20" s="92">
        <f t="shared" si="0"/>
        <v>1628</v>
      </c>
      <c r="V20" s="351">
        <f t="shared" si="1"/>
        <v>1644</v>
      </c>
    </row>
    <row r="21" spans="1:22">
      <c r="A21" s="41">
        <v>108</v>
      </c>
      <c r="B21" s="31" t="s">
        <v>56</v>
      </c>
      <c r="C21" s="25">
        <v>1608</v>
      </c>
      <c r="D21" s="25">
        <v>1577</v>
      </c>
      <c r="E21" s="25">
        <v>1674</v>
      </c>
      <c r="F21" s="25">
        <v>1668</v>
      </c>
      <c r="G21" s="25">
        <v>1728</v>
      </c>
      <c r="H21" s="25">
        <v>1761</v>
      </c>
      <c r="I21" s="25">
        <v>1944</v>
      </c>
      <c r="J21" s="37">
        <v>1792</v>
      </c>
      <c r="K21" s="37">
        <v>1896</v>
      </c>
      <c r="L21" s="37">
        <v>1980</v>
      </c>
      <c r="M21" s="37">
        <v>1945</v>
      </c>
      <c r="N21" s="37">
        <v>2193</v>
      </c>
      <c r="O21" s="25">
        <v>2235</v>
      </c>
      <c r="P21" s="25">
        <v>2253</v>
      </c>
      <c r="Q21" s="25">
        <v>2327</v>
      </c>
      <c r="R21" s="25">
        <v>2224</v>
      </c>
      <c r="S21" s="26">
        <v>2391</v>
      </c>
      <c r="T21" s="30">
        <v>2316</v>
      </c>
      <c r="U21" s="92">
        <f t="shared" si="0"/>
        <v>2302</v>
      </c>
      <c r="V21" s="351">
        <f t="shared" si="1"/>
        <v>2310</v>
      </c>
    </row>
    <row r="22" spans="1:22">
      <c r="A22" s="41">
        <v>109</v>
      </c>
      <c r="B22" s="31" t="s">
        <v>57</v>
      </c>
      <c r="C22" s="25">
        <v>1527</v>
      </c>
      <c r="D22" s="25">
        <v>1475</v>
      </c>
      <c r="E22" s="25">
        <v>1608</v>
      </c>
      <c r="F22" s="25">
        <v>1535</v>
      </c>
      <c r="G22" s="25">
        <v>1600</v>
      </c>
      <c r="H22" s="25">
        <v>1581</v>
      </c>
      <c r="I22" s="25">
        <v>1660</v>
      </c>
      <c r="J22" s="37">
        <v>1761</v>
      </c>
      <c r="K22" s="37">
        <v>1736</v>
      </c>
      <c r="L22" s="37">
        <v>1821</v>
      </c>
      <c r="M22" s="37">
        <v>1767</v>
      </c>
      <c r="N22" s="37">
        <v>1886</v>
      </c>
      <c r="O22" s="25">
        <v>1964</v>
      </c>
      <c r="P22" s="25">
        <v>2067</v>
      </c>
      <c r="Q22" s="25">
        <v>2011</v>
      </c>
      <c r="R22" s="25">
        <v>2086</v>
      </c>
      <c r="S22" s="26">
        <v>2198</v>
      </c>
      <c r="T22" s="30">
        <v>2212</v>
      </c>
      <c r="U22" s="92">
        <f t="shared" si="0"/>
        <v>2115</v>
      </c>
      <c r="V22" s="351">
        <f t="shared" si="1"/>
        <v>2165</v>
      </c>
    </row>
    <row r="23" spans="1:22">
      <c r="A23" s="41">
        <v>110</v>
      </c>
      <c r="B23" s="31" t="s">
        <v>58</v>
      </c>
      <c r="C23" s="25">
        <v>1039</v>
      </c>
      <c r="D23" s="25">
        <v>937</v>
      </c>
      <c r="E23" s="25">
        <v>984</v>
      </c>
      <c r="F23" s="25">
        <v>995</v>
      </c>
      <c r="G23" s="25">
        <v>969</v>
      </c>
      <c r="H23" s="25">
        <v>1007</v>
      </c>
      <c r="I23" s="25">
        <v>1023</v>
      </c>
      <c r="J23" s="37">
        <v>1125</v>
      </c>
      <c r="K23" s="37">
        <v>1071</v>
      </c>
      <c r="L23" s="37">
        <v>1090</v>
      </c>
      <c r="M23" s="37">
        <v>1125</v>
      </c>
      <c r="N23" s="37">
        <v>1174</v>
      </c>
      <c r="O23" s="25">
        <v>1175</v>
      </c>
      <c r="P23" s="25">
        <v>1265</v>
      </c>
      <c r="Q23" s="25">
        <v>1209</v>
      </c>
      <c r="R23" s="25">
        <v>1208</v>
      </c>
      <c r="S23" s="26">
        <v>1231</v>
      </c>
      <c r="T23" s="30">
        <v>1272</v>
      </c>
      <c r="U23" s="92">
        <f t="shared" si="0"/>
        <v>1237</v>
      </c>
      <c r="V23" s="351">
        <f t="shared" si="1"/>
        <v>1237</v>
      </c>
    </row>
    <row r="24" spans="1:22">
      <c r="A24" s="42">
        <v>111</v>
      </c>
      <c r="B24" s="33" t="s">
        <v>59</v>
      </c>
      <c r="C24" s="34">
        <v>1284</v>
      </c>
      <c r="D24" s="34">
        <v>1323</v>
      </c>
      <c r="E24" s="34">
        <v>1311</v>
      </c>
      <c r="F24" s="34">
        <v>1307</v>
      </c>
      <c r="G24" s="34">
        <v>1430</v>
      </c>
      <c r="H24" s="34">
        <v>1409</v>
      </c>
      <c r="I24" s="34">
        <v>1463</v>
      </c>
      <c r="J24" s="43">
        <v>1556</v>
      </c>
      <c r="K24" s="43">
        <v>1573</v>
      </c>
      <c r="L24" s="43">
        <v>1655</v>
      </c>
      <c r="M24" s="43">
        <v>1659</v>
      </c>
      <c r="N24" s="43">
        <v>1747</v>
      </c>
      <c r="O24" s="34">
        <v>1853</v>
      </c>
      <c r="P24" s="34">
        <v>1819</v>
      </c>
      <c r="Q24" s="34">
        <v>1949</v>
      </c>
      <c r="R24" s="34">
        <v>1934</v>
      </c>
      <c r="S24" s="20">
        <v>1942</v>
      </c>
      <c r="T24" s="35">
        <v>2007</v>
      </c>
      <c r="U24" s="92">
        <f t="shared" si="0"/>
        <v>1930</v>
      </c>
      <c r="V24" s="352">
        <f t="shared" si="1"/>
        <v>1961</v>
      </c>
    </row>
    <row r="25" spans="1:22">
      <c r="A25" s="41">
        <v>201</v>
      </c>
      <c r="B25" s="31" t="s">
        <v>2</v>
      </c>
      <c r="C25" s="25">
        <v>3944</v>
      </c>
      <c r="D25" s="25">
        <v>4002</v>
      </c>
      <c r="E25" s="25">
        <v>4077</v>
      </c>
      <c r="F25" s="25">
        <v>4036</v>
      </c>
      <c r="G25" s="25">
        <v>4124</v>
      </c>
      <c r="H25" s="25">
        <v>4376</v>
      </c>
      <c r="I25" s="25">
        <v>4443</v>
      </c>
      <c r="J25" s="37">
        <v>4396</v>
      </c>
      <c r="K25" s="37">
        <v>4549</v>
      </c>
      <c r="L25" s="37">
        <v>4528</v>
      </c>
      <c r="M25" s="37">
        <v>4668</v>
      </c>
      <c r="N25" s="37">
        <v>4837</v>
      </c>
      <c r="O25" s="25">
        <v>5027</v>
      </c>
      <c r="P25" s="25">
        <v>5134</v>
      </c>
      <c r="Q25" s="25">
        <v>5107</v>
      </c>
      <c r="R25" s="25">
        <v>5021</v>
      </c>
      <c r="S25" s="26">
        <v>5188</v>
      </c>
      <c r="T25" s="30">
        <v>5145</v>
      </c>
      <c r="U25" s="95">
        <f t="shared" si="0"/>
        <v>5119</v>
      </c>
      <c r="V25" s="351">
        <f t="shared" si="1"/>
        <v>5118</v>
      </c>
    </row>
    <row r="26" spans="1:22">
      <c r="A26" s="36">
        <v>202</v>
      </c>
      <c r="B26" s="29" t="s">
        <v>4</v>
      </c>
      <c r="C26" s="25">
        <v>3691</v>
      </c>
      <c r="D26" s="25">
        <v>3651</v>
      </c>
      <c r="E26" s="25">
        <v>3626</v>
      </c>
      <c r="F26" s="25">
        <v>3666</v>
      </c>
      <c r="G26" s="25">
        <v>3771</v>
      </c>
      <c r="H26" s="25">
        <v>3941</v>
      </c>
      <c r="I26" s="25">
        <v>4099</v>
      </c>
      <c r="J26" s="37">
        <v>4029</v>
      </c>
      <c r="K26" s="37">
        <v>4217</v>
      </c>
      <c r="L26" s="37">
        <v>4296</v>
      </c>
      <c r="M26" s="37">
        <v>4128</v>
      </c>
      <c r="N26" s="37">
        <v>4408</v>
      </c>
      <c r="O26" s="25">
        <v>4597</v>
      </c>
      <c r="P26" s="25">
        <v>4661</v>
      </c>
      <c r="Q26" s="25">
        <v>4541</v>
      </c>
      <c r="R26" s="25">
        <v>4599</v>
      </c>
      <c r="S26" s="26">
        <v>4731</v>
      </c>
      <c r="T26" s="30">
        <v>4689</v>
      </c>
      <c r="U26" s="92">
        <f t="shared" si="0"/>
        <v>4644</v>
      </c>
      <c r="V26" s="351">
        <f t="shared" si="1"/>
        <v>4673</v>
      </c>
    </row>
    <row r="27" spans="1:22">
      <c r="A27" s="36">
        <v>203</v>
      </c>
      <c r="B27" s="29" t="s">
        <v>6</v>
      </c>
      <c r="C27" s="25">
        <v>2005</v>
      </c>
      <c r="D27" s="25">
        <v>1994</v>
      </c>
      <c r="E27" s="25">
        <v>1976</v>
      </c>
      <c r="F27" s="25">
        <v>1980</v>
      </c>
      <c r="G27" s="25">
        <v>2108</v>
      </c>
      <c r="H27" s="25">
        <v>2077</v>
      </c>
      <c r="I27" s="25">
        <v>2233</v>
      </c>
      <c r="J27" s="37">
        <v>2254</v>
      </c>
      <c r="K27" s="37">
        <v>2183</v>
      </c>
      <c r="L27" s="37">
        <v>2295</v>
      </c>
      <c r="M27" s="37">
        <v>2430</v>
      </c>
      <c r="N27" s="37">
        <v>2470</v>
      </c>
      <c r="O27" s="25">
        <v>2499</v>
      </c>
      <c r="P27" s="25">
        <v>2463</v>
      </c>
      <c r="Q27" s="25">
        <v>2583</v>
      </c>
      <c r="R27" s="25">
        <v>2542</v>
      </c>
      <c r="S27" s="26">
        <v>2670</v>
      </c>
      <c r="T27" s="30">
        <v>2706</v>
      </c>
      <c r="U27" s="92">
        <f t="shared" si="0"/>
        <v>2593</v>
      </c>
      <c r="V27" s="351">
        <f t="shared" si="1"/>
        <v>2639</v>
      </c>
    </row>
    <row r="28" spans="1:22">
      <c r="A28" s="36">
        <v>204</v>
      </c>
      <c r="B28" s="29" t="s">
        <v>8</v>
      </c>
      <c r="C28" s="25">
        <v>2800</v>
      </c>
      <c r="D28" s="25">
        <v>2778</v>
      </c>
      <c r="E28" s="25">
        <v>2859</v>
      </c>
      <c r="F28" s="25">
        <v>2734</v>
      </c>
      <c r="G28" s="25">
        <v>2926</v>
      </c>
      <c r="H28" s="25">
        <v>3019</v>
      </c>
      <c r="I28" s="25">
        <v>3188</v>
      </c>
      <c r="J28" s="37">
        <v>3098</v>
      </c>
      <c r="K28" s="37">
        <v>3313</v>
      </c>
      <c r="L28" s="37">
        <v>3326</v>
      </c>
      <c r="M28" s="37">
        <v>3332</v>
      </c>
      <c r="N28" s="37">
        <v>3546</v>
      </c>
      <c r="O28" s="25">
        <v>3550</v>
      </c>
      <c r="P28" s="25">
        <v>3571</v>
      </c>
      <c r="Q28" s="25">
        <v>3757</v>
      </c>
      <c r="R28" s="25">
        <v>3771</v>
      </c>
      <c r="S28" s="26">
        <v>3821</v>
      </c>
      <c r="T28" s="30">
        <v>3608</v>
      </c>
      <c r="U28" s="92">
        <f t="shared" si="0"/>
        <v>3706</v>
      </c>
      <c r="V28" s="351">
        <f t="shared" si="1"/>
        <v>3733</v>
      </c>
    </row>
    <row r="29" spans="1:22">
      <c r="A29" s="36">
        <v>205</v>
      </c>
      <c r="B29" s="29" t="s">
        <v>9</v>
      </c>
      <c r="C29" s="25">
        <v>533</v>
      </c>
      <c r="D29" s="25">
        <v>501</v>
      </c>
      <c r="E29" s="25">
        <v>556</v>
      </c>
      <c r="F29" s="25">
        <v>572</v>
      </c>
      <c r="G29" s="25">
        <v>564</v>
      </c>
      <c r="H29" s="25">
        <v>605</v>
      </c>
      <c r="I29" s="25">
        <v>599</v>
      </c>
      <c r="J29" s="37">
        <v>618</v>
      </c>
      <c r="K29" s="37">
        <v>644</v>
      </c>
      <c r="L29" s="37">
        <v>601</v>
      </c>
      <c r="M29" s="37">
        <v>587</v>
      </c>
      <c r="N29" s="37">
        <v>641</v>
      </c>
      <c r="O29" s="25">
        <v>649</v>
      </c>
      <c r="P29" s="25">
        <v>617</v>
      </c>
      <c r="Q29" s="25">
        <v>623</v>
      </c>
      <c r="R29" s="25">
        <v>625</v>
      </c>
      <c r="S29" s="26">
        <v>691</v>
      </c>
      <c r="T29" s="30">
        <v>654</v>
      </c>
      <c r="U29" s="92">
        <f t="shared" si="0"/>
        <v>642</v>
      </c>
      <c r="V29" s="351">
        <f t="shared" si="1"/>
        <v>657</v>
      </c>
    </row>
    <row r="30" spans="1:22">
      <c r="A30" s="36">
        <v>206</v>
      </c>
      <c r="B30" s="29" t="s">
        <v>11</v>
      </c>
      <c r="C30" s="25">
        <v>578</v>
      </c>
      <c r="D30" s="25">
        <v>608</v>
      </c>
      <c r="E30" s="25">
        <v>606</v>
      </c>
      <c r="F30" s="25">
        <v>660</v>
      </c>
      <c r="G30" s="25">
        <v>660</v>
      </c>
      <c r="H30" s="25">
        <v>668</v>
      </c>
      <c r="I30" s="25">
        <v>729</v>
      </c>
      <c r="J30" s="37">
        <v>702</v>
      </c>
      <c r="K30" s="37">
        <v>747</v>
      </c>
      <c r="L30" s="37">
        <v>720</v>
      </c>
      <c r="M30" s="37">
        <v>758</v>
      </c>
      <c r="N30" s="37">
        <v>815</v>
      </c>
      <c r="O30" s="25">
        <v>792</v>
      </c>
      <c r="P30" s="25">
        <v>814</v>
      </c>
      <c r="Q30" s="25">
        <v>836</v>
      </c>
      <c r="R30" s="25">
        <v>824</v>
      </c>
      <c r="S30" s="26">
        <v>872</v>
      </c>
      <c r="T30" s="30">
        <v>904</v>
      </c>
      <c r="U30" s="92">
        <f t="shared" si="0"/>
        <v>850</v>
      </c>
      <c r="V30" s="351">
        <f t="shared" si="1"/>
        <v>867</v>
      </c>
    </row>
    <row r="31" spans="1:22">
      <c r="A31" s="36">
        <v>207</v>
      </c>
      <c r="B31" s="29" t="s">
        <v>12</v>
      </c>
      <c r="C31" s="25">
        <v>1149</v>
      </c>
      <c r="D31" s="25">
        <v>1128</v>
      </c>
      <c r="E31" s="25">
        <v>1160</v>
      </c>
      <c r="F31" s="25">
        <v>1200</v>
      </c>
      <c r="G31" s="25">
        <v>1193</v>
      </c>
      <c r="H31" s="25">
        <v>1217</v>
      </c>
      <c r="I31" s="25">
        <v>1269</v>
      </c>
      <c r="J31" s="37">
        <v>1302</v>
      </c>
      <c r="K31" s="37">
        <v>1385</v>
      </c>
      <c r="L31" s="37">
        <v>1430</v>
      </c>
      <c r="M31" s="37">
        <v>1393</v>
      </c>
      <c r="N31" s="37">
        <v>1424</v>
      </c>
      <c r="O31" s="25">
        <v>1474</v>
      </c>
      <c r="P31" s="25">
        <v>1523</v>
      </c>
      <c r="Q31" s="25">
        <v>1557</v>
      </c>
      <c r="R31" s="25">
        <v>1589</v>
      </c>
      <c r="S31" s="26">
        <v>1663</v>
      </c>
      <c r="T31" s="30">
        <v>1583</v>
      </c>
      <c r="U31" s="92">
        <f t="shared" si="0"/>
        <v>1583</v>
      </c>
      <c r="V31" s="351">
        <f t="shared" si="1"/>
        <v>1612</v>
      </c>
    </row>
    <row r="32" spans="1:22">
      <c r="A32" s="41">
        <v>208</v>
      </c>
      <c r="B32" s="31" t="s">
        <v>14</v>
      </c>
      <c r="C32" s="25">
        <v>332</v>
      </c>
      <c r="D32" s="25">
        <v>341</v>
      </c>
      <c r="E32" s="25">
        <v>346</v>
      </c>
      <c r="F32" s="25">
        <v>356</v>
      </c>
      <c r="G32" s="25">
        <v>348</v>
      </c>
      <c r="H32" s="25">
        <v>364</v>
      </c>
      <c r="I32" s="25">
        <v>350</v>
      </c>
      <c r="J32" s="37">
        <v>367</v>
      </c>
      <c r="K32" s="37">
        <v>372</v>
      </c>
      <c r="L32" s="37">
        <v>381</v>
      </c>
      <c r="M32" s="37">
        <v>377</v>
      </c>
      <c r="N32" s="37">
        <v>357</v>
      </c>
      <c r="O32" s="25">
        <v>417</v>
      </c>
      <c r="P32" s="25">
        <v>371</v>
      </c>
      <c r="Q32" s="25">
        <v>401</v>
      </c>
      <c r="R32" s="25">
        <v>373</v>
      </c>
      <c r="S32" s="26">
        <v>400</v>
      </c>
      <c r="T32" s="30">
        <v>416</v>
      </c>
      <c r="U32" s="92">
        <f t="shared" si="0"/>
        <v>392</v>
      </c>
      <c r="V32" s="351">
        <f t="shared" si="1"/>
        <v>396</v>
      </c>
    </row>
    <row r="33" spans="1:22">
      <c r="A33" s="41">
        <v>209</v>
      </c>
      <c r="B33" s="31" t="s">
        <v>16</v>
      </c>
      <c r="C33" s="25">
        <v>933</v>
      </c>
      <c r="D33" s="25">
        <v>874</v>
      </c>
      <c r="E33" s="25">
        <v>915</v>
      </c>
      <c r="F33" s="25">
        <v>944</v>
      </c>
      <c r="G33" s="25">
        <v>913</v>
      </c>
      <c r="H33" s="25">
        <v>965</v>
      </c>
      <c r="I33" s="25">
        <v>995</v>
      </c>
      <c r="J33" s="37">
        <v>980</v>
      </c>
      <c r="K33" s="37">
        <v>1010</v>
      </c>
      <c r="L33" s="37">
        <v>1043</v>
      </c>
      <c r="M33" s="37">
        <v>993</v>
      </c>
      <c r="N33" s="37">
        <v>1143</v>
      </c>
      <c r="O33" s="25">
        <v>1036</v>
      </c>
      <c r="P33" s="25">
        <v>1113</v>
      </c>
      <c r="Q33" s="25">
        <v>1114</v>
      </c>
      <c r="R33" s="25">
        <v>1162</v>
      </c>
      <c r="S33" s="26">
        <v>1117</v>
      </c>
      <c r="T33" s="30">
        <v>1171</v>
      </c>
      <c r="U33" s="92">
        <f t="shared" si="0"/>
        <v>1135</v>
      </c>
      <c r="V33" s="351">
        <f t="shared" si="1"/>
        <v>1150</v>
      </c>
    </row>
    <row r="34" spans="1:22">
      <c r="A34" s="41">
        <v>210</v>
      </c>
      <c r="B34" s="31" t="s">
        <v>18</v>
      </c>
      <c r="C34" s="25">
        <v>1750</v>
      </c>
      <c r="D34" s="25">
        <v>1717</v>
      </c>
      <c r="E34" s="25">
        <v>1700</v>
      </c>
      <c r="F34" s="25">
        <v>1757</v>
      </c>
      <c r="G34" s="25">
        <v>1772</v>
      </c>
      <c r="H34" s="25">
        <v>1795</v>
      </c>
      <c r="I34" s="25">
        <v>1961</v>
      </c>
      <c r="J34" s="37">
        <v>1908</v>
      </c>
      <c r="K34" s="37">
        <v>2011</v>
      </c>
      <c r="L34" s="37">
        <v>2031</v>
      </c>
      <c r="M34" s="37">
        <v>2013</v>
      </c>
      <c r="N34" s="37">
        <v>2123</v>
      </c>
      <c r="O34" s="25">
        <v>2093</v>
      </c>
      <c r="P34" s="25">
        <v>2149</v>
      </c>
      <c r="Q34" s="25">
        <v>2364</v>
      </c>
      <c r="R34" s="25">
        <v>2359</v>
      </c>
      <c r="S34" s="26">
        <v>2381</v>
      </c>
      <c r="T34" s="30">
        <v>2388</v>
      </c>
      <c r="U34" s="92">
        <f t="shared" si="0"/>
        <v>2328</v>
      </c>
      <c r="V34" s="351">
        <f t="shared" si="1"/>
        <v>2376</v>
      </c>
    </row>
    <row r="35" spans="1:22">
      <c r="A35" s="41">
        <v>212</v>
      </c>
      <c r="B35" s="31" t="s">
        <v>19</v>
      </c>
      <c r="C35" s="25">
        <v>457</v>
      </c>
      <c r="D35" s="25">
        <v>468</v>
      </c>
      <c r="E35" s="25">
        <v>436</v>
      </c>
      <c r="F35" s="25">
        <v>448</v>
      </c>
      <c r="G35" s="25">
        <v>424</v>
      </c>
      <c r="H35" s="25">
        <v>438</v>
      </c>
      <c r="I35" s="25">
        <v>474</v>
      </c>
      <c r="J35" s="37">
        <v>467</v>
      </c>
      <c r="K35" s="37">
        <v>514</v>
      </c>
      <c r="L35" s="37">
        <v>491</v>
      </c>
      <c r="M35" s="37">
        <v>483</v>
      </c>
      <c r="N35" s="37">
        <v>561</v>
      </c>
      <c r="O35" s="25">
        <v>502</v>
      </c>
      <c r="P35" s="25">
        <v>546</v>
      </c>
      <c r="Q35" s="25">
        <v>543</v>
      </c>
      <c r="R35" s="25">
        <v>520</v>
      </c>
      <c r="S35" s="26">
        <v>566</v>
      </c>
      <c r="T35" s="30">
        <v>609</v>
      </c>
      <c r="U35" s="92">
        <f t="shared" si="0"/>
        <v>557</v>
      </c>
      <c r="V35" s="351">
        <f t="shared" si="1"/>
        <v>565</v>
      </c>
    </row>
    <row r="36" spans="1:22">
      <c r="A36" s="41">
        <v>213</v>
      </c>
      <c r="B36" s="31" t="s">
        <v>20</v>
      </c>
      <c r="C36" s="25">
        <v>408</v>
      </c>
      <c r="D36" s="25">
        <v>411</v>
      </c>
      <c r="E36" s="25">
        <v>436</v>
      </c>
      <c r="F36" s="25">
        <v>419</v>
      </c>
      <c r="G36" s="25">
        <v>420</v>
      </c>
      <c r="H36" s="25">
        <v>403</v>
      </c>
      <c r="I36" s="25">
        <v>418</v>
      </c>
      <c r="J36" s="37">
        <v>452</v>
      </c>
      <c r="K36" s="37">
        <v>440</v>
      </c>
      <c r="L36" s="37">
        <v>458</v>
      </c>
      <c r="M36" s="37">
        <v>450</v>
      </c>
      <c r="N36" s="37">
        <v>494</v>
      </c>
      <c r="O36" s="25">
        <v>519</v>
      </c>
      <c r="P36" s="25">
        <v>515</v>
      </c>
      <c r="Q36" s="25">
        <v>540</v>
      </c>
      <c r="R36" s="25">
        <v>525</v>
      </c>
      <c r="S36" s="26">
        <v>482</v>
      </c>
      <c r="T36" s="30">
        <v>505</v>
      </c>
      <c r="U36" s="92">
        <f t="shared" si="0"/>
        <v>513</v>
      </c>
      <c r="V36" s="351">
        <f t="shared" si="1"/>
        <v>504</v>
      </c>
    </row>
    <row r="37" spans="1:22">
      <c r="A37" s="36">
        <v>214</v>
      </c>
      <c r="B37" s="29" t="s">
        <v>22</v>
      </c>
      <c r="C37" s="25">
        <v>1360</v>
      </c>
      <c r="D37" s="25">
        <v>1407</v>
      </c>
      <c r="E37" s="25">
        <v>1292</v>
      </c>
      <c r="F37" s="25">
        <v>1360</v>
      </c>
      <c r="G37" s="25">
        <v>1473</v>
      </c>
      <c r="H37" s="25">
        <v>1460</v>
      </c>
      <c r="I37" s="25">
        <v>1587</v>
      </c>
      <c r="J37" s="37">
        <v>1562</v>
      </c>
      <c r="K37" s="37">
        <v>1626</v>
      </c>
      <c r="L37" s="37">
        <v>1591</v>
      </c>
      <c r="M37" s="37">
        <v>1645</v>
      </c>
      <c r="N37" s="37">
        <v>1655</v>
      </c>
      <c r="O37" s="25">
        <v>1772</v>
      </c>
      <c r="P37" s="25">
        <v>1948</v>
      </c>
      <c r="Q37" s="25">
        <v>1894</v>
      </c>
      <c r="R37" s="25">
        <v>1909</v>
      </c>
      <c r="S37" s="26">
        <v>1985</v>
      </c>
      <c r="T37" s="30">
        <v>1921</v>
      </c>
      <c r="U37" s="92">
        <f t="shared" si="0"/>
        <v>1931</v>
      </c>
      <c r="V37" s="351">
        <f t="shared" si="1"/>
        <v>1938</v>
      </c>
    </row>
    <row r="38" spans="1:22">
      <c r="A38" s="36">
        <v>215</v>
      </c>
      <c r="B38" s="29" t="s">
        <v>23</v>
      </c>
      <c r="C38" s="25">
        <v>655</v>
      </c>
      <c r="D38" s="25">
        <v>646</v>
      </c>
      <c r="E38" s="25">
        <v>627</v>
      </c>
      <c r="F38" s="25">
        <v>661</v>
      </c>
      <c r="G38" s="25">
        <v>699</v>
      </c>
      <c r="H38" s="25">
        <v>674</v>
      </c>
      <c r="I38" s="25">
        <v>712</v>
      </c>
      <c r="J38" s="37">
        <v>758</v>
      </c>
      <c r="K38" s="37">
        <v>790</v>
      </c>
      <c r="L38" s="37">
        <v>775</v>
      </c>
      <c r="M38" s="37">
        <v>735</v>
      </c>
      <c r="N38" s="37">
        <v>775</v>
      </c>
      <c r="O38" s="25">
        <v>827</v>
      </c>
      <c r="P38" s="25">
        <v>857</v>
      </c>
      <c r="Q38" s="25">
        <v>847</v>
      </c>
      <c r="R38" s="25">
        <v>837</v>
      </c>
      <c r="S38" s="26">
        <v>769</v>
      </c>
      <c r="T38" s="30">
        <v>850</v>
      </c>
      <c r="U38" s="92">
        <f t="shared" si="0"/>
        <v>832</v>
      </c>
      <c r="V38" s="351">
        <f t="shared" si="1"/>
        <v>819</v>
      </c>
    </row>
    <row r="39" spans="1:22">
      <c r="A39" s="41">
        <v>216</v>
      </c>
      <c r="B39" s="31" t="s">
        <v>24</v>
      </c>
      <c r="C39" s="25">
        <v>665</v>
      </c>
      <c r="D39" s="25">
        <v>591</v>
      </c>
      <c r="E39" s="25">
        <v>661</v>
      </c>
      <c r="F39" s="25">
        <v>650</v>
      </c>
      <c r="G39" s="25">
        <v>699</v>
      </c>
      <c r="H39" s="25">
        <v>702</v>
      </c>
      <c r="I39" s="25">
        <v>784</v>
      </c>
      <c r="J39" s="37">
        <v>676</v>
      </c>
      <c r="K39" s="37">
        <v>770</v>
      </c>
      <c r="L39" s="37">
        <v>803</v>
      </c>
      <c r="M39" s="37">
        <v>778</v>
      </c>
      <c r="N39" s="37">
        <v>855</v>
      </c>
      <c r="O39" s="25">
        <v>836</v>
      </c>
      <c r="P39" s="25">
        <v>831</v>
      </c>
      <c r="Q39" s="25">
        <v>885</v>
      </c>
      <c r="R39" s="25">
        <v>893</v>
      </c>
      <c r="S39" s="26">
        <v>910</v>
      </c>
      <c r="T39" s="30">
        <v>872</v>
      </c>
      <c r="U39" s="92">
        <f t="shared" si="0"/>
        <v>878</v>
      </c>
      <c r="V39" s="351">
        <f t="shared" si="1"/>
        <v>892</v>
      </c>
    </row>
    <row r="40" spans="1:22">
      <c r="A40" s="36">
        <v>217</v>
      </c>
      <c r="B40" s="29" t="s">
        <v>25</v>
      </c>
      <c r="C40" s="25">
        <v>1022</v>
      </c>
      <c r="D40" s="25">
        <v>1020</v>
      </c>
      <c r="E40" s="25">
        <v>1029</v>
      </c>
      <c r="F40" s="25">
        <v>1024</v>
      </c>
      <c r="G40" s="25">
        <v>1114</v>
      </c>
      <c r="H40" s="25">
        <v>1100</v>
      </c>
      <c r="I40" s="25">
        <v>1163</v>
      </c>
      <c r="J40" s="37">
        <v>1168</v>
      </c>
      <c r="K40" s="37">
        <v>1257</v>
      </c>
      <c r="L40" s="37">
        <v>1238</v>
      </c>
      <c r="M40" s="37">
        <v>1181</v>
      </c>
      <c r="N40" s="37">
        <v>1269</v>
      </c>
      <c r="O40" s="25">
        <v>1365</v>
      </c>
      <c r="P40" s="25">
        <v>1348</v>
      </c>
      <c r="Q40" s="25">
        <v>1326</v>
      </c>
      <c r="R40" s="25">
        <v>1394</v>
      </c>
      <c r="S40" s="26">
        <v>1462</v>
      </c>
      <c r="T40" s="30">
        <v>1477</v>
      </c>
      <c r="U40" s="92">
        <f t="shared" si="0"/>
        <v>1401</v>
      </c>
      <c r="V40" s="351">
        <f t="shared" si="1"/>
        <v>1444</v>
      </c>
    </row>
    <row r="41" spans="1:22">
      <c r="A41" s="41">
        <v>218</v>
      </c>
      <c r="B41" s="31" t="s">
        <v>26</v>
      </c>
      <c r="C41" s="25">
        <v>363</v>
      </c>
      <c r="D41" s="25">
        <v>333</v>
      </c>
      <c r="E41" s="25">
        <v>368</v>
      </c>
      <c r="F41" s="25">
        <v>343</v>
      </c>
      <c r="G41" s="25">
        <v>409</v>
      </c>
      <c r="H41" s="25">
        <v>390</v>
      </c>
      <c r="I41" s="25">
        <v>396</v>
      </c>
      <c r="J41" s="37">
        <v>431</v>
      </c>
      <c r="K41" s="37">
        <v>418</v>
      </c>
      <c r="L41" s="37">
        <v>465</v>
      </c>
      <c r="M41" s="37">
        <v>436</v>
      </c>
      <c r="N41" s="37">
        <v>457</v>
      </c>
      <c r="O41" s="25">
        <v>462</v>
      </c>
      <c r="P41" s="25">
        <v>515</v>
      </c>
      <c r="Q41" s="25">
        <v>493</v>
      </c>
      <c r="R41" s="25">
        <v>490</v>
      </c>
      <c r="S41" s="26">
        <v>493</v>
      </c>
      <c r="T41" s="30">
        <v>452</v>
      </c>
      <c r="U41" s="92">
        <f t="shared" si="0"/>
        <v>489</v>
      </c>
      <c r="V41" s="351">
        <f t="shared" si="1"/>
        <v>478</v>
      </c>
    </row>
    <row r="42" spans="1:22">
      <c r="A42" s="41">
        <v>219</v>
      </c>
      <c r="B42" s="31" t="s">
        <v>27</v>
      </c>
      <c r="C42" s="25">
        <v>515</v>
      </c>
      <c r="D42" s="25">
        <v>564</v>
      </c>
      <c r="E42" s="25">
        <v>567</v>
      </c>
      <c r="F42" s="25">
        <v>476</v>
      </c>
      <c r="G42" s="25">
        <v>606</v>
      </c>
      <c r="H42" s="25">
        <v>569</v>
      </c>
      <c r="I42" s="25">
        <v>662</v>
      </c>
      <c r="J42" s="37">
        <v>684</v>
      </c>
      <c r="K42" s="37">
        <v>673</v>
      </c>
      <c r="L42" s="37">
        <v>680</v>
      </c>
      <c r="M42" s="37">
        <v>687</v>
      </c>
      <c r="N42" s="37">
        <v>715</v>
      </c>
      <c r="O42" s="25">
        <v>700</v>
      </c>
      <c r="P42" s="25">
        <v>777</v>
      </c>
      <c r="Q42" s="25">
        <v>815</v>
      </c>
      <c r="R42" s="25">
        <v>764</v>
      </c>
      <c r="S42" s="26">
        <v>831</v>
      </c>
      <c r="T42" s="30">
        <v>841</v>
      </c>
      <c r="U42" s="92">
        <f t="shared" si="0"/>
        <v>806</v>
      </c>
      <c r="V42" s="351">
        <f t="shared" si="1"/>
        <v>812</v>
      </c>
    </row>
    <row r="43" spans="1:22">
      <c r="A43" s="41">
        <v>220</v>
      </c>
      <c r="B43" s="31" t="s">
        <v>28</v>
      </c>
      <c r="C43" s="25">
        <v>459</v>
      </c>
      <c r="D43" s="25">
        <v>458</v>
      </c>
      <c r="E43" s="25">
        <v>427</v>
      </c>
      <c r="F43" s="25">
        <v>412</v>
      </c>
      <c r="G43" s="25">
        <v>417</v>
      </c>
      <c r="H43" s="25">
        <v>481</v>
      </c>
      <c r="I43" s="25">
        <v>493</v>
      </c>
      <c r="J43" s="37">
        <v>504</v>
      </c>
      <c r="K43" s="37">
        <v>438</v>
      </c>
      <c r="L43" s="37">
        <v>527</v>
      </c>
      <c r="M43" s="37">
        <v>500</v>
      </c>
      <c r="N43" s="37">
        <v>549</v>
      </c>
      <c r="O43" s="25">
        <v>497</v>
      </c>
      <c r="P43" s="25">
        <v>519</v>
      </c>
      <c r="Q43" s="25">
        <v>553</v>
      </c>
      <c r="R43" s="25">
        <v>561</v>
      </c>
      <c r="S43" s="26">
        <v>554</v>
      </c>
      <c r="T43" s="30">
        <v>519</v>
      </c>
      <c r="U43" s="92">
        <f t="shared" si="0"/>
        <v>541</v>
      </c>
      <c r="V43" s="351">
        <f t="shared" si="1"/>
        <v>545</v>
      </c>
    </row>
    <row r="44" spans="1:22">
      <c r="A44" s="41">
        <v>221</v>
      </c>
      <c r="B44" s="31" t="s">
        <v>29</v>
      </c>
      <c r="C44" s="25">
        <v>334</v>
      </c>
      <c r="D44" s="25">
        <v>471</v>
      </c>
      <c r="E44" s="25">
        <v>516</v>
      </c>
      <c r="F44" s="25">
        <v>484</v>
      </c>
      <c r="G44" s="25">
        <v>512</v>
      </c>
      <c r="H44" s="25">
        <v>507</v>
      </c>
      <c r="I44" s="25">
        <v>522</v>
      </c>
      <c r="J44" s="37">
        <v>552</v>
      </c>
      <c r="K44" s="37">
        <v>537</v>
      </c>
      <c r="L44" s="37">
        <v>592</v>
      </c>
      <c r="M44" s="37">
        <v>553</v>
      </c>
      <c r="N44" s="37">
        <v>589</v>
      </c>
      <c r="O44" s="25">
        <v>539</v>
      </c>
      <c r="P44" s="25">
        <v>550</v>
      </c>
      <c r="Q44" s="25">
        <v>588</v>
      </c>
      <c r="R44" s="25">
        <v>566</v>
      </c>
      <c r="S44" s="26">
        <v>587</v>
      </c>
      <c r="T44" s="30">
        <v>552</v>
      </c>
      <c r="U44" s="92">
        <f t="shared" si="0"/>
        <v>569</v>
      </c>
      <c r="V44" s="351">
        <f t="shared" si="1"/>
        <v>568</v>
      </c>
    </row>
    <row r="45" spans="1:22">
      <c r="A45" s="41">
        <v>222</v>
      </c>
      <c r="B45" s="31" t="s">
        <v>31</v>
      </c>
      <c r="C45" s="25">
        <v>357</v>
      </c>
      <c r="D45" s="25">
        <v>364</v>
      </c>
      <c r="E45" s="25">
        <v>422</v>
      </c>
      <c r="F45" s="25">
        <v>331</v>
      </c>
      <c r="G45" s="25">
        <v>395</v>
      </c>
      <c r="H45" s="25">
        <v>383</v>
      </c>
      <c r="I45" s="25">
        <v>377</v>
      </c>
      <c r="J45" s="37">
        <v>375</v>
      </c>
      <c r="K45" s="37">
        <v>389</v>
      </c>
      <c r="L45" s="37">
        <v>386</v>
      </c>
      <c r="M45" s="37">
        <v>376</v>
      </c>
      <c r="N45" s="37">
        <v>399</v>
      </c>
      <c r="O45" s="25">
        <v>406</v>
      </c>
      <c r="P45" s="25">
        <v>436</v>
      </c>
      <c r="Q45" s="25">
        <v>462</v>
      </c>
      <c r="R45" s="25">
        <v>414</v>
      </c>
      <c r="S45" s="26">
        <v>415</v>
      </c>
      <c r="T45" s="30">
        <v>383</v>
      </c>
      <c r="U45" s="92">
        <f t="shared" si="0"/>
        <v>422</v>
      </c>
      <c r="V45" s="351">
        <f t="shared" si="1"/>
        <v>404</v>
      </c>
    </row>
    <row r="46" spans="1:22">
      <c r="A46" s="41">
        <v>223</v>
      </c>
      <c r="B46" s="31" t="s">
        <v>32</v>
      </c>
      <c r="C46" s="25">
        <v>794</v>
      </c>
      <c r="D46" s="25">
        <v>816</v>
      </c>
      <c r="E46" s="25">
        <v>784</v>
      </c>
      <c r="F46" s="25">
        <v>790</v>
      </c>
      <c r="G46" s="25">
        <v>835</v>
      </c>
      <c r="H46" s="25">
        <v>802</v>
      </c>
      <c r="I46" s="25">
        <v>826</v>
      </c>
      <c r="J46" s="37">
        <v>853</v>
      </c>
      <c r="K46" s="37">
        <v>831</v>
      </c>
      <c r="L46" s="37">
        <v>913</v>
      </c>
      <c r="M46" s="37">
        <v>911</v>
      </c>
      <c r="N46" s="37">
        <v>877</v>
      </c>
      <c r="O46" s="25">
        <v>881</v>
      </c>
      <c r="P46" s="25">
        <v>900</v>
      </c>
      <c r="Q46" s="25">
        <v>905</v>
      </c>
      <c r="R46" s="25">
        <v>911</v>
      </c>
      <c r="S46" s="26">
        <v>848</v>
      </c>
      <c r="T46" s="30">
        <v>898</v>
      </c>
      <c r="U46" s="92">
        <f t="shared" si="0"/>
        <v>892</v>
      </c>
      <c r="V46" s="351">
        <f t="shared" si="1"/>
        <v>886</v>
      </c>
    </row>
    <row r="47" spans="1:22">
      <c r="A47" s="36">
        <v>224</v>
      </c>
      <c r="B47" s="29" t="s">
        <v>33</v>
      </c>
      <c r="C47" s="25">
        <v>595</v>
      </c>
      <c r="D47" s="25">
        <v>626</v>
      </c>
      <c r="E47" s="25">
        <v>653</v>
      </c>
      <c r="F47" s="25">
        <v>654</v>
      </c>
      <c r="G47" s="25">
        <v>638</v>
      </c>
      <c r="H47" s="25">
        <v>654</v>
      </c>
      <c r="I47" s="25">
        <v>616</v>
      </c>
      <c r="J47" s="37">
        <v>626</v>
      </c>
      <c r="K47" s="37">
        <v>625</v>
      </c>
      <c r="L47" s="37">
        <v>671</v>
      </c>
      <c r="M47" s="37">
        <v>653</v>
      </c>
      <c r="N47" s="37">
        <v>684</v>
      </c>
      <c r="O47" s="25">
        <v>674</v>
      </c>
      <c r="P47" s="25">
        <v>713</v>
      </c>
      <c r="Q47" s="25">
        <v>737</v>
      </c>
      <c r="R47" s="25">
        <v>644</v>
      </c>
      <c r="S47" s="26">
        <v>694</v>
      </c>
      <c r="T47" s="30">
        <v>705</v>
      </c>
      <c r="U47" s="92">
        <f t="shared" si="0"/>
        <v>699</v>
      </c>
      <c r="V47" s="351">
        <f t="shared" si="1"/>
        <v>681</v>
      </c>
    </row>
    <row r="48" spans="1:22">
      <c r="A48" s="41">
        <v>225</v>
      </c>
      <c r="B48" s="31" t="s">
        <v>34</v>
      </c>
      <c r="C48" s="25">
        <v>380</v>
      </c>
      <c r="D48" s="25">
        <v>386</v>
      </c>
      <c r="E48" s="25">
        <v>364</v>
      </c>
      <c r="F48" s="25">
        <v>374</v>
      </c>
      <c r="G48" s="25">
        <v>381</v>
      </c>
      <c r="H48" s="25">
        <v>412</v>
      </c>
      <c r="I48" s="25">
        <v>432</v>
      </c>
      <c r="J48" s="37">
        <v>377</v>
      </c>
      <c r="K48" s="37">
        <v>420</v>
      </c>
      <c r="L48" s="37">
        <v>404</v>
      </c>
      <c r="M48" s="37">
        <v>460</v>
      </c>
      <c r="N48" s="37">
        <v>430</v>
      </c>
      <c r="O48" s="25">
        <v>434</v>
      </c>
      <c r="P48" s="25">
        <v>495</v>
      </c>
      <c r="Q48" s="25">
        <v>498</v>
      </c>
      <c r="R48" s="25">
        <v>465</v>
      </c>
      <c r="S48" s="26">
        <v>468</v>
      </c>
      <c r="T48" s="30">
        <v>500</v>
      </c>
      <c r="U48" s="92">
        <f t="shared" si="0"/>
        <v>485</v>
      </c>
      <c r="V48" s="351">
        <f t="shared" si="1"/>
        <v>478</v>
      </c>
    </row>
    <row r="49" spans="1:22">
      <c r="A49" s="36">
        <v>226</v>
      </c>
      <c r="B49" s="29" t="s">
        <v>35</v>
      </c>
      <c r="C49" s="25">
        <v>599</v>
      </c>
      <c r="D49" s="25">
        <v>614</v>
      </c>
      <c r="E49" s="25">
        <v>621</v>
      </c>
      <c r="F49" s="25">
        <v>594</v>
      </c>
      <c r="G49" s="25">
        <v>642</v>
      </c>
      <c r="H49" s="25">
        <v>639</v>
      </c>
      <c r="I49" s="25">
        <v>661</v>
      </c>
      <c r="J49" s="37">
        <v>674</v>
      </c>
      <c r="K49" s="37">
        <v>660</v>
      </c>
      <c r="L49" s="37">
        <v>679</v>
      </c>
      <c r="M49" s="37">
        <v>647</v>
      </c>
      <c r="N49" s="37">
        <v>752</v>
      </c>
      <c r="O49" s="25">
        <v>715</v>
      </c>
      <c r="P49" s="25">
        <v>742</v>
      </c>
      <c r="Q49" s="25">
        <v>709</v>
      </c>
      <c r="R49" s="25">
        <v>755</v>
      </c>
      <c r="S49" s="26">
        <v>756</v>
      </c>
      <c r="T49" s="30">
        <v>695</v>
      </c>
      <c r="U49" s="92">
        <f t="shared" si="0"/>
        <v>731</v>
      </c>
      <c r="V49" s="351">
        <f t="shared" si="1"/>
        <v>735</v>
      </c>
    </row>
    <row r="50" spans="1:22">
      <c r="A50" s="41">
        <v>227</v>
      </c>
      <c r="B50" s="31" t="s">
        <v>36</v>
      </c>
      <c r="C50" s="25">
        <v>510</v>
      </c>
      <c r="D50" s="25">
        <v>463</v>
      </c>
      <c r="E50" s="25">
        <v>468</v>
      </c>
      <c r="F50" s="25">
        <v>473</v>
      </c>
      <c r="G50" s="25">
        <v>475</v>
      </c>
      <c r="H50" s="25">
        <v>538</v>
      </c>
      <c r="I50" s="25">
        <v>505</v>
      </c>
      <c r="J50" s="37">
        <v>498</v>
      </c>
      <c r="K50" s="37">
        <v>516</v>
      </c>
      <c r="L50" s="37">
        <v>558</v>
      </c>
      <c r="M50" s="37">
        <v>525</v>
      </c>
      <c r="N50" s="37">
        <v>548</v>
      </c>
      <c r="O50" s="25">
        <v>510</v>
      </c>
      <c r="P50" s="25">
        <v>552</v>
      </c>
      <c r="Q50" s="25">
        <v>568</v>
      </c>
      <c r="R50" s="25">
        <v>563</v>
      </c>
      <c r="S50" s="26">
        <v>581</v>
      </c>
      <c r="T50" s="30">
        <v>531</v>
      </c>
      <c r="U50" s="92">
        <f t="shared" si="0"/>
        <v>559</v>
      </c>
      <c r="V50" s="351">
        <f t="shared" si="1"/>
        <v>558</v>
      </c>
    </row>
    <row r="51" spans="1:22">
      <c r="A51" s="41">
        <v>228</v>
      </c>
      <c r="B51" s="31" t="s">
        <v>37</v>
      </c>
      <c r="C51" s="25">
        <v>332</v>
      </c>
      <c r="D51" s="25">
        <v>353</v>
      </c>
      <c r="E51" s="25">
        <v>335</v>
      </c>
      <c r="F51" s="25">
        <v>309</v>
      </c>
      <c r="G51" s="25">
        <v>336</v>
      </c>
      <c r="H51" s="25">
        <v>342</v>
      </c>
      <c r="I51" s="25">
        <v>368</v>
      </c>
      <c r="J51" s="37">
        <v>351</v>
      </c>
      <c r="K51" s="37">
        <v>383</v>
      </c>
      <c r="L51" s="37">
        <v>350</v>
      </c>
      <c r="M51" s="37">
        <v>354</v>
      </c>
      <c r="N51" s="37">
        <v>361</v>
      </c>
      <c r="O51" s="25">
        <v>356</v>
      </c>
      <c r="P51" s="25">
        <v>362</v>
      </c>
      <c r="Q51" s="25">
        <v>401</v>
      </c>
      <c r="R51" s="25">
        <v>405</v>
      </c>
      <c r="S51" s="26">
        <v>376</v>
      </c>
      <c r="T51" s="30">
        <v>402</v>
      </c>
      <c r="U51" s="92">
        <f t="shared" si="0"/>
        <v>389</v>
      </c>
      <c r="V51" s="351">
        <f t="shared" si="1"/>
        <v>394</v>
      </c>
    </row>
    <row r="52" spans="1:22">
      <c r="A52" s="41">
        <v>229</v>
      </c>
      <c r="B52" s="31" t="s">
        <v>38</v>
      </c>
      <c r="C52" s="25">
        <v>774</v>
      </c>
      <c r="D52" s="25">
        <v>760</v>
      </c>
      <c r="E52" s="25">
        <v>774</v>
      </c>
      <c r="F52" s="25">
        <v>769</v>
      </c>
      <c r="G52" s="25">
        <v>760</v>
      </c>
      <c r="H52" s="25">
        <v>762</v>
      </c>
      <c r="I52" s="25">
        <v>823</v>
      </c>
      <c r="J52" s="37">
        <v>749</v>
      </c>
      <c r="K52" s="37">
        <v>883</v>
      </c>
      <c r="L52" s="37">
        <v>907</v>
      </c>
      <c r="M52" s="37">
        <v>812</v>
      </c>
      <c r="N52" s="37">
        <v>856</v>
      </c>
      <c r="O52" s="25">
        <v>894</v>
      </c>
      <c r="P52" s="25">
        <v>843</v>
      </c>
      <c r="Q52" s="25">
        <v>885</v>
      </c>
      <c r="R52" s="25">
        <v>924</v>
      </c>
      <c r="S52" s="26">
        <v>896</v>
      </c>
      <c r="T52" s="30">
        <v>887</v>
      </c>
      <c r="U52" s="96">
        <f t="shared" si="0"/>
        <v>887</v>
      </c>
      <c r="V52" s="351">
        <f t="shared" si="1"/>
        <v>902</v>
      </c>
    </row>
    <row r="53" spans="1:22">
      <c r="A53" s="39">
        <v>301</v>
      </c>
      <c r="B53" s="23" t="s">
        <v>39</v>
      </c>
      <c r="C53" s="24">
        <v>125</v>
      </c>
      <c r="D53" s="24">
        <v>170</v>
      </c>
      <c r="E53" s="24">
        <v>164</v>
      </c>
      <c r="F53" s="24">
        <v>176</v>
      </c>
      <c r="G53" s="24">
        <v>197</v>
      </c>
      <c r="H53" s="24">
        <v>158</v>
      </c>
      <c r="I53" s="24">
        <v>184</v>
      </c>
      <c r="J53" s="40">
        <v>199</v>
      </c>
      <c r="K53" s="40">
        <v>197</v>
      </c>
      <c r="L53" s="40">
        <v>182</v>
      </c>
      <c r="M53" s="40">
        <v>209</v>
      </c>
      <c r="N53" s="40">
        <v>222</v>
      </c>
      <c r="O53" s="24">
        <v>253</v>
      </c>
      <c r="P53" s="24">
        <v>230</v>
      </c>
      <c r="Q53" s="24">
        <v>251</v>
      </c>
      <c r="R53" s="24">
        <v>253</v>
      </c>
      <c r="S53" s="38">
        <v>242</v>
      </c>
      <c r="T53" s="27">
        <v>258</v>
      </c>
      <c r="U53" s="95">
        <f t="shared" si="0"/>
        <v>247</v>
      </c>
      <c r="V53" s="351">
        <f t="shared" si="1"/>
        <v>251</v>
      </c>
    </row>
    <row r="54" spans="1:22">
      <c r="A54" s="41">
        <v>365</v>
      </c>
      <c r="B54" s="31" t="s">
        <v>40</v>
      </c>
      <c r="C54" s="25">
        <v>262</v>
      </c>
      <c r="D54" s="25">
        <v>236</v>
      </c>
      <c r="E54" s="25">
        <v>245</v>
      </c>
      <c r="F54" s="25">
        <v>223</v>
      </c>
      <c r="G54" s="25">
        <v>270</v>
      </c>
      <c r="H54" s="25">
        <v>253</v>
      </c>
      <c r="I54" s="25">
        <v>300</v>
      </c>
      <c r="J54" s="37">
        <v>272</v>
      </c>
      <c r="K54" s="37">
        <v>246</v>
      </c>
      <c r="L54" s="37">
        <v>266</v>
      </c>
      <c r="M54" s="37">
        <v>285</v>
      </c>
      <c r="N54" s="37">
        <v>311</v>
      </c>
      <c r="O54" s="25">
        <v>307</v>
      </c>
      <c r="P54" s="25">
        <v>322</v>
      </c>
      <c r="Q54" s="25">
        <v>320</v>
      </c>
      <c r="R54" s="25">
        <v>283</v>
      </c>
      <c r="S54" s="26">
        <v>295</v>
      </c>
      <c r="T54" s="30">
        <v>290</v>
      </c>
      <c r="U54" s="92">
        <f t="shared" si="0"/>
        <v>302</v>
      </c>
      <c r="V54" s="351">
        <f t="shared" si="1"/>
        <v>289</v>
      </c>
    </row>
    <row r="55" spans="1:22">
      <c r="A55" s="41">
        <v>381</v>
      </c>
      <c r="B55" s="31" t="s">
        <v>41</v>
      </c>
      <c r="C55" s="25">
        <v>255</v>
      </c>
      <c r="D55" s="25">
        <v>227</v>
      </c>
      <c r="E55" s="25">
        <v>246</v>
      </c>
      <c r="F55" s="25">
        <v>246</v>
      </c>
      <c r="G55" s="25">
        <v>236</v>
      </c>
      <c r="H55" s="25">
        <v>228</v>
      </c>
      <c r="I55" s="25">
        <v>255</v>
      </c>
      <c r="J55" s="37">
        <v>253</v>
      </c>
      <c r="K55" s="37">
        <v>235</v>
      </c>
      <c r="L55" s="37">
        <v>300</v>
      </c>
      <c r="M55" s="37">
        <v>291</v>
      </c>
      <c r="N55" s="37">
        <v>284</v>
      </c>
      <c r="O55" s="25">
        <v>294</v>
      </c>
      <c r="P55" s="25">
        <v>304</v>
      </c>
      <c r="Q55" s="25">
        <v>321</v>
      </c>
      <c r="R55" s="25">
        <v>331</v>
      </c>
      <c r="S55" s="26">
        <v>326</v>
      </c>
      <c r="T55" s="30">
        <v>327</v>
      </c>
      <c r="U55" s="92">
        <f t="shared" si="0"/>
        <v>322</v>
      </c>
      <c r="V55" s="351">
        <f t="shared" si="1"/>
        <v>328</v>
      </c>
    </row>
    <row r="56" spans="1:22">
      <c r="A56" s="41">
        <v>382</v>
      </c>
      <c r="B56" s="31" t="s">
        <v>42</v>
      </c>
      <c r="C56" s="25">
        <v>201</v>
      </c>
      <c r="D56" s="25">
        <v>196</v>
      </c>
      <c r="E56" s="25">
        <v>205</v>
      </c>
      <c r="F56" s="25">
        <v>218</v>
      </c>
      <c r="G56" s="25">
        <v>216</v>
      </c>
      <c r="H56" s="25">
        <v>251</v>
      </c>
      <c r="I56" s="25">
        <v>232</v>
      </c>
      <c r="J56" s="37">
        <v>258</v>
      </c>
      <c r="K56" s="37">
        <v>219</v>
      </c>
      <c r="L56" s="37">
        <v>247</v>
      </c>
      <c r="M56" s="37">
        <v>253</v>
      </c>
      <c r="N56" s="37">
        <v>269</v>
      </c>
      <c r="O56" s="25">
        <v>293</v>
      </c>
      <c r="P56" s="25">
        <v>298</v>
      </c>
      <c r="Q56" s="25">
        <v>296</v>
      </c>
      <c r="R56" s="25">
        <v>255</v>
      </c>
      <c r="S56" s="26">
        <v>289</v>
      </c>
      <c r="T56" s="30">
        <v>283</v>
      </c>
      <c r="U56" s="92">
        <f t="shared" si="0"/>
        <v>284</v>
      </c>
      <c r="V56" s="351">
        <f t="shared" si="1"/>
        <v>276</v>
      </c>
    </row>
    <row r="57" spans="1:22">
      <c r="A57" s="41">
        <v>442</v>
      </c>
      <c r="B57" s="31" t="s">
        <v>43</v>
      </c>
      <c r="C57" s="25">
        <v>160</v>
      </c>
      <c r="D57" s="25">
        <v>153</v>
      </c>
      <c r="E57" s="25">
        <v>155</v>
      </c>
      <c r="F57" s="25">
        <v>145</v>
      </c>
      <c r="G57" s="25">
        <v>118</v>
      </c>
      <c r="H57" s="25">
        <v>134</v>
      </c>
      <c r="I57" s="25">
        <v>155</v>
      </c>
      <c r="J57" s="37">
        <v>145</v>
      </c>
      <c r="K57" s="37">
        <v>152</v>
      </c>
      <c r="L57" s="37">
        <v>175</v>
      </c>
      <c r="M57" s="37">
        <v>149</v>
      </c>
      <c r="N57" s="37">
        <v>180</v>
      </c>
      <c r="O57" s="25">
        <v>161</v>
      </c>
      <c r="P57" s="25">
        <v>174</v>
      </c>
      <c r="Q57" s="25">
        <v>164</v>
      </c>
      <c r="R57" s="25">
        <v>167</v>
      </c>
      <c r="S57" s="26">
        <v>193</v>
      </c>
      <c r="T57" s="30">
        <v>175</v>
      </c>
      <c r="U57" s="92">
        <f t="shared" si="0"/>
        <v>175</v>
      </c>
      <c r="V57" s="351">
        <f t="shared" si="1"/>
        <v>178</v>
      </c>
    </row>
    <row r="58" spans="1:22">
      <c r="A58" s="41">
        <v>443</v>
      </c>
      <c r="B58" s="31" t="s">
        <v>44</v>
      </c>
      <c r="C58" s="25">
        <v>191</v>
      </c>
      <c r="D58" s="25">
        <v>191</v>
      </c>
      <c r="E58" s="25">
        <v>164</v>
      </c>
      <c r="F58" s="25">
        <v>148</v>
      </c>
      <c r="G58" s="25">
        <v>173</v>
      </c>
      <c r="H58" s="25">
        <v>176</v>
      </c>
      <c r="I58" s="25">
        <v>195</v>
      </c>
      <c r="J58" s="37">
        <v>168</v>
      </c>
      <c r="K58" s="37">
        <v>189</v>
      </c>
      <c r="L58" s="37">
        <v>200</v>
      </c>
      <c r="M58" s="37">
        <v>190</v>
      </c>
      <c r="N58" s="37">
        <v>225</v>
      </c>
      <c r="O58" s="25">
        <v>182</v>
      </c>
      <c r="P58" s="25">
        <v>224</v>
      </c>
      <c r="Q58" s="25">
        <v>219</v>
      </c>
      <c r="R58" s="25">
        <v>173</v>
      </c>
      <c r="S58" s="26">
        <v>203</v>
      </c>
      <c r="T58" s="30">
        <v>216</v>
      </c>
      <c r="U58" s="92">
        <f t="shared" si="0"/>
        <v>207</v>
      </c>
      <c r="V58" s="351">
        <f t="shared" si="1"/>
        <v>197</v>
      </c>
    </row>
    <row r="59" spans="1:22">
      <c r="A59" s="41">
        <v>446</v>
      </c>
      <c r="B59" s="31" t="s">
        <v>45</v>
      </c>
      <c r="C59" s="25">
        <v>161</v>
      </c>
      <c r="D59" s="25">
        <v>153</v>
      </c>
      <c r="E59" s="25">
        <v>145</v>
      </c>
      <c r="F59" s="25">
        <v>145</v>
      </c>
      <c r="G59" s="25">
        <v>144</v>
      </c>
      <c r="H59" s="25">
        <v>163</v>
      </c>
      <c r="I59" s="25">
        <v>161</v>
      </c>
      <c r="J59" s="37">
        <v>158</v>
      </c>
      <c r="K59" s="37">
        <v>172</v>
      </c>
      <c r="L59" s="37">
        <v>150</v>
      </c>
      <c r="M59" s="37">
        <v>182</v>
      </c>
      <c r="N59" s="37">
        <v>155</v>
      </c>
      <c r="O59" s="25">
        <v>175</v>
      </c>
      <c r="P59" s="25">
        <v>165</v>
      </c>
      <c r="Q59" s="25">
        <v>175</v>
      </c>
      <c r="R59" s="25">
        <v>173</v>
      </c>
      <c r="S59" s="26">
        <v>159</v>
      </c>
      <c r="T59" s="30">
        <v>145</v>
      </c>
      <c r="U59" s="92">
        <f t="shared" si="0"/>
        <v>163</v>
      </c>
      <c r="V59" s="351">
        <f t="shared" si="1"/>
        <v>159</v>
      </c>
    </row>
    <row r="60" spans="1:22">
      <c r="A60" s="41">
        <v>464</v>
      </c>
      <c r="B60" s="31" t="s">
        <v>46</v>
      </c>
      <c r="C60" s="25">
        <v>209</v>
      </c>
      <c r="D60" s="25">
        <v>213</v>
      </c>
      <c r="E60" s="25">
        <v>200</v>
      </c>
      <c r="F60" s="25">
        <v>201</v>
      </c>
      <c r="G60" s="25">
        <v>224</v>
      </c>
      <c r="H60" s="25">
        <v>213</v>
      </c>
      <c r="I60" s="25">
        <v>241</v>
      </c>
      <c r="J60" s="37">
        <v>241</v>
      </c>
      <c r="K60" s="37">
        <v>213</v>
      </c>
      <c r="L60" s="37">
        <v>232</v>
      </c>
      <c r="M60" s="37">
        <v>244</v>
      </c>
      <c r="N60" s="37">
        <v>242</v>
      </c>
      <c r="O60" s="25">
        <v>261</v>
      </c>
      <c r="P60" s="25">
        <v>267</v>
      </c>
      <c r="Q60" s="25">
        <v>289</v>
      </c>
      <c r="R60" s="25">
        <v>270</v>
      </c>
      <c r="S60" s="26">
        <v>255</v>
      </c>
      <c r="T60" s="30">
        <v>290</v>
      </c>
      <c r="U60" s="92">
        <f t="shared" si="0"/>
        <v>274</v>
      </c>
      <c r="V60" s="351">
        <f t="shared" si="1"/>
        <v>272</v>
      </c>
    </row>
    <row r="61" spans="1:22">
      <c r="A61" s="41">
        <v>481</v>
      </c>
      <c r="B61" s="31" t="s">
        <v>47</v>
      </c>
      <c r="C61" s="25">
        <v>173</v>
      </c>
      <c r="D61" s="25">
        <v>200</v>
      </c>
      <c r="E61" s="25">
        <v>168</v>
      </c>
      <c r="F61" s="25">
        <v>158</v>
      </c>
      <c r="G61" s="25">
        <v>181</v>
      </c>
      <c r="H61" s="25">
        <v>180</v>
      </c>
      <c r="I61" s="25">
        <v>172</v>
      </c>
      <c r="J61" s="37">
        <v>166</v>
      </c>
      <c r="K61" s="37">
        <v>202</v>
      </c>
      <c r="L61" s="37">
        <v>204</v>
      </c>
      <c r="M61" s="37">
        <v>203</v>
      </c>
      <c r="N61" s="37">
        <v>244</v>
      </c>
      <c r="O61" s="25">
        <v>201</v>
      </c>
      <c r="P61" s="25">
        <v>198</v>
      </c>
      <c r="Q61" s="25">
        <v>215</v>
      </c>
      <c r="R61" s="25">
        <v>194</v>
      </c>
      <c r="S61" s="26">
        <v>226</v>
      </c>
      <c r="T61" s="30">
        <v>201</v>
      </c>
      <c r="U61" s="92">
        <f t="shared" si="0"/>
        <v>207</v>
      </c>
      <c r="V61" s="351">
        <f t="shared" si="1"/>
        <v>207</v>
      </c>
    </row>
    <row r="62" spans="1:22">
      <c r="A62" s="41">
        <v>501</v>
      </c>
      <c r="B62" s="31" t="s">
        <v>48</v>
      </c>
      <c r="C62" s="25">
        <v>263</v>
      </c>
      <c r="D62" s="25">
        <v>300</v>
      </c>
      <c r="E62" s="25">
        <v>315</v>
      </c>
      <c r="F62" s="25">
        <v>258</v>
      </c>
      <c r="G62" s="25">
        <v>272</v>
      </c>
      <c r="H62" s="25">
        <v>305</v>
      </c>
      <c r="I62" s="25">
        <v>313</v>
      </c>
      <c r="J62" s="37">
        <v>262</v>
      </c>
      <c r="K62" s="37">
        <v>327</v>
      </c>
      <c r="L62" s="37">
        <v>323</v>
      </c>
      <c r="M62" s="37">
        <v>314</v>
      </c>
      <c r="N62" s="37">
        <v>286</v>
      </c>
      <c r="O62" s="25">
        <v>319</v>
      </c>
      <c r="P62" s="25">
        <v>300</v>
      </c>
      <c r="Q62" s="25">
        <v>304</v>
      </c>
      <c r="R62" s="25">
        <v>292</v>
      </c>
      <c r="S62" s="26">
        <v>306</v>
      </c>
      <c r="T62" s="30">
        <v>309</v>
      </c>
      <c r="U62" s="92">
        <f t="shared" si="0"/>
        <v>302</v>
      </c>
      <c r="V62" s="351">
        <f t="shared" si="1"/>
        <v>302</v>
      </c>
    </row>
    <row r="63" spans="1:22">
      <c r="A63" s="41">
        <v>585</v>
      </c>
      <c r="B63" s="31" t="s">
        <v>49</v>
      </c>
      <c r="C63" s="25">
        <v>260</v>
      </c>
      <c r="D63" s="25">
        <v>273</v>
      </c>
      <c r="E63" s="25">
        <v>275</v>
      </c>
      <c r="F63" s="25">
        <v>266</v>
      </c>
      <c r="G63" s="25">
        <v>284</v>
      </c>
      <c r="H63" s="25">
        <v>282</v>
      </c>
      <c r="I63" s="25">
        <v>286</v>
      </c>
      <c r="J63" s="37">
        <v>280</v>
      </c>
      <c r="K63" s="37">
        <v>253</v>
      </c>
      <c r="L63" s="37">
        <v>283</v>
      </c>
      <c r="M63" s="37">
        <v>309</v>
      </c>
      <c r="N63" s="37">
        <v>295</v>
      </c>
      <c r="O63" s="25">
        <v>272</v>
      </c>
      <c r="P63" s="25">
        <v>289</v>
      </c>
      <c r="Q63" s="25">
        <v>314</v>
      </c>
      <c r="R63" s="25">
        <v>293</v>
      </c>
      <c r="S63" s="26">
        <v>274</v>
      </c>
      <c r="T63" s="30">
        <v>324</v>
      </c>
      <c r="U63" s="92">
        <f t="shared" si="0"/>
        <v>299</v>
      </c>
      <c r="V63" s="351">
        <f t="shared" si="1"/>
        <v>297</v>
      </c>
    </row>
    <row r="64" spans="1:22">
      <c r="A64" s="42">
        <v>586</v>
      </c>
      <c r="B64" s="33" t="s">
        <v>50</v>
      </c>
      <c r="C64" s="34">
        <v>221</v>
      </c>
      <c r="D64" s="34">
        <v>194</v>
      </c>
      <c r="E64" s="34">
        <v>197</v>
      </c>
      <c r="F64" s="34">
        <v>233</v>
      </c>
      <c r="G64" s="34">
        <v>236</v>
      </c>
      <c r="H64" s="34">
        <v>210</v>
      </c>
      <c r="I64" s="34">
        <v>211</v>
      </c>
      <c r="J64" s="43">
        <v>213</v>
      </c>
      <c r="K64" s="43">
        <v>220</v>
      </c>
      <c r="L64" s="43">
        <v>238</v>
      </c>
      <c r="M64" s="43">
        <v>223</v>
      </c>
      <c r="N64" s="43">
        <v>217</v>
      </c>
      <c r="O64" s="34">
        <v>229</v>
      </c>
      <c r="P64" s="34">
        <v>267</v>
      </c>
      <c r="Q64" s="34">
        <v>225</v>
      </c>
      <c r="R64" s="34">
        <v>227</v>
      </c>
      <c r="S64" s="20">
        <v>248</v>
      </c>
      <c r="T64" s="35">
        <v>226</v>
      </c>
      <c r="U64" s="96">
        <f t="shared" si="0"/>
        <v>239</v>
      </c>
      <c r="V64" s="352">
        <f t="shared" si="1"/>
        <v>234</v>
      </c>
    </row>
    <row r="65" spans="1:19">
      <c r="A65" s="44" t="s">
        <v>336</v>
      </c>
      <c r="B65" s="44"/>
      <c r="C65" s="45"/>
      <c r="D65" s="45"/>
      <c r="E65" s="45"/>
      <c r="F65" s="45"/>
      <c r="G65" s="45"/>
      <c r="H65" s="45"/>
      <c r="I65" s="45"/>
      <c r="J65" s="45"/>
      <c r="K65" s="45"/>
      <c r="L65" s="45"/>
      <c r="M65" s="45"/>
      <c r="N65" s="45"/>
      <c r="O65" s="45"/>
      <c r="P65" s="45"/>
      <c r="Q65" s="45"/>
      <c r="R65" s="45"/>
      <c r="S65" s="45"/>
    </row>
    <row r="66" spans="1:19">
      <c r="A66" s="46"/>
      <c r="B66" s="46"/>
      <c r="C66" s="47">
        <v>41794</v>
      </c>
      <c r="D66" s="47"/>
      <c r="E66" s="47"/>
      <c r="F66" s="47"/>
      <c r="G66" s="47"/>
      <c r="H66" s="47"/>
      <c r="I66" s="47"/>
      <c r="J66" s="48"/>
      <c r="K66" s="48"/>
      <c r="L66" s="48"/>
      <c r="M66" s="48"/>
      <c r="N66" s="48"/>
      <c r="O66" s="48"/>
      <c r="P66" s="48"/>
      <c r="Q66" s="48"/>
      <c r="R66" s="48"/>
      <c r="S66" s="48"/>
    </row>
    <row r="67" spans="1:19">
      <c r="A67" s="46"/>
      <c r="B67" s="46"/>
      <c r="C67" s="49" t="s">
        <v>337</v>
      </c>
      <c r="D67" s="49" t="s">
        <v>338</v>
      </c>
      <c r="E67" s="49" t="s">
        <v>339</v>
      </c>
      <c r="F67" s="50" t="s">
        <v>340</v>
      </c>
      <c r="G67" s="50" t="s">
        <v>341</v>
      </c>
      <c r="H67" s="50" t="s">
        <v>342</v>
      </c>
      <c r="I67" s="50" t="s">
        <v>343</v>
      </c>
      <c r="J67" s="51"/>
      <c r="K67" s="51"/>
      <c r="L67" s="51"/>
      <c r="M67" s="51"/>
      <c r="N67" s="51"/>
      <c r="O67" s="51"/>
      <c r="P67" s="51"/>
      <c r="Q67" s="51"/>
      <c r="R67" s="51"/>
      <c r="S67" s="51"/>
    </row>
    <row r="68" spans="1:19">
      <c r="A68" s="52"/>
      <c r="B68" s="53" t="s">
        <v>344</v>
      </c>
      <c r="C68" s="54">
        <v>41794</v>
      </c>
      <c r="D68" s="55">
        <v>54455</v>
      </c>
      <c r="E68" s="56">
        <v>52585</v>
      </c>
      <c r="F68" s="57">
        <v>52314</v>
      </c>
      <c r="G68" s="57">
        <v>50520</v>
      </c>
      <c r="H68" s="57">
        <v>49789</v>
      </c>
      <c r="I68" s="57">
        <v>47273</v>
      </c>
      <c r="J68" s="58"/>
      <c r="K68" s="58"/>
      <c r="L68" s="58"/>
      <c r="M68" s="58"/>
      <c r="N68" s="58"/>
      <c r="O68" s="58"/>
      <c r="P68" s="58"/>
      <c r="Q68" s="58"/>
      <c r="R68" s="58"/>
      <c r="S68" s="58"/>
    </row>
    <row r="69" spans="1:19">
      <c r="A69" s="59"/>
      <c r="B69" s="60" t="s">
        <v>0</v>
      </c>
      <c r="C69" s="61">
        <v>11019</v>
      </c>
      <c r="D69" s="62">
        <v>13160</v>
      </c>
      <c r="E69" s="63">
        <v>12847</v>
      </c>
      <c r="F69" s="64">
        <v>13008</v>
      </c>
      <c r="G69" s="64">
        <v>12972</v>
      </c>
      <c r="H69" s="64">
        <v>12722</v>
      </c>
      <c r="I69" s="64">
        <v>12278</v>
      </c>
      <c r="J69" s="58"/>
      <c r="K69" s="58"/>
      <c r="L69" s="58"/>
      <c r="M69" s="58"/>
      <c r="N69" s="58"/>
      <c r="O69" s="58"/>
      <c r="P69" s="58"/>
      <c r="Q69" s="58"/>
      <c r="R69" s="58"/>
      <c r="S69" s="58"/>
    </row>
    <row r="70" spans="1:19">
      <c r="A70" s="46"/>
      <c r="B70" s="65" t="s">
        <v>51</v>
      </c>
      <c r="C70" s="66">
        <v>1148</v>
      </c>
      <c r="D70" s="67">
        <v>1168</v>
      </c>
      <c r="E70" s="68">
        <v>1192</v>
      </c>
      <c r="F70" s="69">
        <v>1170</v>
      </c>
      <c r="G70" s="69">
        <v>1282</v>
      </c>
      <c r="H70" s="69">
        <v>1236</v>
      </c>
      <c r="I70" s="69">
        <v>1298</v>
      </c>
      <c r="J70" s="58"/>
      <c r="K70" s="58"/>
      <c r="L70" s="58"/>
      <c r="M70" s="58"/>
      <c r="N70" s="58"/>
      <c r="O70" s="58"/>
      <c r="P70" s="58"/>
      <c r="Q70" s="58"/>
      <c r="R70" s="58"/>
      <c r="S70" s="58"/>
    </row>
    <row r="71" spans="1:19">
      <c r="A71" s="46"/>
      <c r="B71" s="70" t="s">
        <v>52</v>
      </c>
      <c r="C71" s="66">
        <v>988</v>
      </c>
      <c r="D71" s="67">
        <v>941</v>
      </c>
      <c r="E71" s="68">
        <v>993</v>
      </c>
      <c r="F71" s="69">
        <v>994</v>
      </c>
      <c r="G71" s="69">
        <v>1066</v>
      </c>
      <c r="H71" s="69">
        <v>1014</v>
      </c>
      <c r="I71" s="69">
        <v>1045</v>
      </c>
      <c r="J71" s="58"/>
      <c r="K71" s="58"/>
      <c r="L71" s="58"/>
      <c r="M71" s="58"/>
      <c r="N71" s="58"/>
      <c r="O71" s="58"/>
      <c r="P71" s="58"/>
      <c r="Q71" s="58"/>
      <c r="R71" s="58"/>
      <c r="S71" s="58"/>
    </row>
    <row r="72" spans="1:19">
      <c r="A72" s="46"/>
      <c r="B72" s="65" t="s">
        <v>53</v>
      </c>
      <c r="C72" s="66">
        <v>1199</v>
      </c>
      <c r="D72" s="67">
        <v>1181</v>
      </c>
      <c r="E72" s="68">
        <v>1099</v>
      </c>
      <c r="F72" s="69">
        <v>1182</v>
      </c>
      <c r="G72" s="69">
        <v>1196</v>
      </c>
      <c r="H72" s="69">
        <v>1201</v>
      </c>
      <c r="I72" s="69">
        <v>1307</v>
      </c>
      <c r="J72" s="58"/>
      <c r="K72" s="58"/>
      <c r="L72" s="58"/>
      <c r="M72" s="58"/>
      <c r="N72" s="58"/>
      <c r="O72" s="58"/>
      <c r="P72" s="58"/>
      <c r="Q72" s="58"/>
      <c r="R72" s="58"/>
      <c r="S72" s="58"/>
    </row>
    <row r="73" spans="1:19">
      <c r="A73" s="46"/>
      <c r="B73" s="65" t="s">
        <v>54</v>
      </c>
      <c r="C73" s="66">
        <v>1040</v>
      </c>
      <c r="D73" s="67">
        <v>1053</v>
      </c>
      <c r="E73" s="68">
        <v>1065</v>
      </c>
      <c r="F73" s="69">
        <v>1008</v>
      </c>
      <c r="G73" s="69">
        <v>1158</v>
      </c>
      <c r="H73" s="69">
        <v>1157</v>
      </c>
      <c r="I73" s="69">
        <v>1198</v>
      </c>
      <c r="J73" s="58"/>
      <c r="K73" s="58"/>
      <c r="L73" s="58"/>
      <c r="M73" s="58"/>
      <c r="N73" s="58"/>
      <c r="O73" s="58"/>
      <c r="P73" s="58"/>
      <c r="Q73" s="58"/>
      <c r="R73" s="58"/>
      <c r="S73" s="58"/>
    </row>
    <row r="74" spans="1:19">
      <c r="A74" s="46"/>
      <c r="B74" s="65" t="s">
        <v>55</v>
      </c>
      <c r="C74" s="66">
        <v>1186</v>
      </c>
      <c r="D74" s="67">
        <v>1218</v>
      </c>
      <c r="E74" s="68">
        <v>1117</v>
      </c>
      <c r="F74" s="69">
        <v>1279</v>
      </c>
      <c r="G74" s="69">
        <v>1256</v>
      </c>
      <c r="H74" s="69">
        <v>1292</v>
      </c>
      <c r="I74" s="69">
        <v>1329</v>
      </c>
      <c r="J74" s="58"/>
      <c r="K74" s="58"/>
      <c r="L74" s="58"/>
      <c r="M74" s="58"/>
      <c r="N74" s="58"/>
      <c r="O74" s="58"/>
      <c r="P74" s="58"/>
      <c r="Q74" s="58"/>
      <c r="R74" s="58"/>
      <c r="S74" s="58"/>
    </row>
    <row r="75" spans="1:19">
      <c r="A75" s="46"/>
      <c r="B75" s="65" t="s">
        <v>56</v>
      </c>
      <c r="C75" s="66">
        <v>1608</v>
      </c>
      <c r="D75" s="67">
        <v>1577</v>
      </c>
      <c r="E75" s="68">
        <v>1674</v>
      </c>
      <c r="F75" s="69">
        <v>1668</v>
      </c>
      <c r="G75" s="69">
        <v>1728</v>
      </c>
      <c r="H75" s="69">
        <v>1761</v>
      </c>
      <c r="I75" s="69">
        <v>1944</v>
      </c>
      <c r="J75" s="58"/>
      <c r="K75" s="58"/>
      <c r="L75" s="58"/>
      <c r="M75" s="58"/>
      <c r="N75" s="58"/>
      <c r="O75" s="58"/>
      <c r="P75" s="58"/>
      <c r="Q75" s="58"/>
      <c r="R75" s="58"/>
      <c r="S75" s="58"/>
    </row>
    <row r="76" spans="1:19">
      <c r="A76" s="46"/>
      <c r="B76" s="65" t="s">
        <v>57</v>
      </c>
      <c r="C76" s="66">
        <v>1527</v>
      </c>
      <c r="D76" s="67">
        <v>1475</v>
      </c>
      <c r="E76" s="68">
        <v>1608</v>
      </c>
      <c r="F76" s="69">
        <v>1535</v>
      </c>
      <c r="G76" s="69">
        <v>1600</v>
      </c>
      <c r="H76" s="69">
        <v>1581</v>
      </c>
      <c r="I76" s="69">
        <v>1660</v>
      </c>
      <c r="J76" s="58"/>
      <c r="K76" s="58"/>
      <c r="L76" s="58"/>
      <c r="M76" s="58"/>
      <c r="N76" s="58"/>
      <c r="O76" s="58"/>
      <c r="P76" s="58"/>
      <c r="Q76" s="58"/>
      <c r="R76" s="58"/>
      <c r="S76" s="58"/>
    </row>
    <row r="77" spans="1:19">
      <c r="A77" s="46"/>
      <c r="B77" s="65" t="s">
        <v>58</v>
      </c>
      <c r="C77" s="66">
        <v>1039</v>
      </c>
      <c r="D77" s="67">
        <v>937</v>
      </c>
      <c r="E77" s="68">
        <v>984</v>
      </c>
      <c r="F77" s="69">
        <v>995</v>
      </c>
      <c r="G77" s="69">
        <v>969</v>
      </c>
      <c r="H77" s="69">
        <v>1007</v>
      </c>
      <c r="I77" s="69">
        <v>1023</v>
      </c>
      <c r="J77" s="58"/>
      <c r="K77" s="58"/>
      <c r="L77" s="58"/>
      <c r="M77" s="58"/>
      <c r="N77" s="58"/>
      <c r="O77" s="58"/>
      <c r="P77" s="58"/>
      <c r="Q77" s="58"/>
      <c r="R77" s="58"/>
      <c r="S77" s="58"/>
    </row>
    <row r="78" spans="1:19">
      <c r="A78" s="71"/>
      <c r="B78" s="72" t="s">
        <v>59</v>
      </c>
      <c r="C78" s="73">
        <v>1284</v>
      </c>
      <c r="D78" s="74">
        <v>1323</v>
      </c>
      <c r="E78" s="75">
        <v>1311</v>
      </c>
      <c r="F78" s="76">
        <v>1307</v>
      </c>
      <c r="G78" s="76">
        <v>1430</v>
      </c>
      <c r="H78" s="76">
        <v>1409</v>
      </c>
      <c r="I78" s="76">
        <v>1463</v>
      </c>
      <c r="J78" s="58"/>
      <c r="K78" s="58"/>
      <c r="L78" s="58"/>
      <c r="M78" s="58"/>
      <c r="N78" s="58"/>
      <c r="O78" s="58"/>
      <c r="P78" s="58"/>
      <c r="Q78" s="58"/>
      <c r="R78" s="58"/>
      <c r="S78" s="58"/>
    </row>
    <row r="79" spans="1:19">
      <c r="A79" s="46">
        <v>201</v>
      </c>
      <c r="B79" s="77" t="s">
        <v>2</v>
      </c>
      <c r="C79" s="66">
        <v>3487</v>
      </c>
      <c r="D79" s="78">
        <v>3579</v>
      </c>
      <c r="E79" s="68">
        <v>3658</v>
      </c>
      <c r="F79" s="69">
        <v>3613</v>
      </c>
      <c r="G79" s="69">
        <v>3699</v>
      </c>
      <c r="H79" s="69">
        <v>3905</v>
      </c>
      <c r="I79" s="69">
        <v>3973</v>
      </c>
      <c r="J79" s="58"/>
      <c r="K79" s="58"/>
      <c r="L79" s="58"/>
      <c r="M79" s="58"/>
      <c r="N79" s="58"/>
      <c r="O79" s="58"/>
      <c r="P79" s="58"/>
      <c r="Q79" s="58"/>
      <c r="R79" s="58"/>
      <c r="S79" s="58"/>
    </row>
    <row r="80" spans="1:19">
      <c r="A80" s="46">
        <v>202</v>
      </c>
      <c r="B80" s="77" t="s">
        <v>4</v>
      </c>
      <c r="C80" s="66">
        <v>3691</v>
      </c>
      <c r="D80" s="78">
        <v>3651</v>
      </c>
      <c r="E80" s="68">
        <v>3626</v>
      </c>
      <c r="F80" s="69">
        <v>3666</v>
      </c>
      <c r="G80" s="69">
        <v>3771</v>
      </c>
      <c r="H80" s="69">
        <v>3941</v>
      </c>
      <c r="I80" s="69">
        <v>4099</v>
      </c>
      <c r="J80" s="58"/>
      <c r="K80" s="58"/>
      <c r="L80" s="58"/>
      <c r="M80" s="58"/>
      <c r="N80" s="58"/>
      <c r="O80" s="58"/>
      <c r="P80" s="58"/>
      <c r="Q80" s="58"/>
      <c r="R80" s="58"/>
      <c r="S80" s="58"/>
    </row>
    <row r="81" spans="1:19">
      <c r="A81" s="46">
        <v>203</v>
      </c>
      <c r="B81" s="77" t="s">
        <v>6</v>
      </c>
      <c r="C81" s="66">
        <v>2005</v>
      </c>
      <c r="D81" s="78">
        <v>1994</v>
      </c>
      <c r="E81" s="68">
        <v>1976</v>
      </c>
      <c r="F81" s="69">
        <v>1980</v>
      </c>
      <c r="G81" s="69">
        <v>2108</v>
      </c>
      <c r="H81" s="69">
        <v>2077</v>
      </c>
      <c r="I81" s="69">
        <v>2233</v>
      </c>
      <c r="J81" s="58"/>
      <c r="K81" s="58"/>
      <c r="L81" s="58"/>
      <c r="M81" s="58"/>
      <c r="N81" s="58"/>
      <c r="O81" s="58"/>
      <c r="P81" s="58"/>
      <c r="Q81" s="58"/>
      <c r="R81" s="58"/>
      <c r="S81" s="58"/>
    </row>
    <row r="82" spans="1:19">
      <c r="A82" s="46">
        <v>204</v>
      </c>
      <c r="B82" s="77" t="s">
        <v>8</v>
      </c>
      <c r="C82" s="66">
        <v>2800</v>
      </c>
      <c r="D82" s="78">
        <v>2778</v>
      </c>
      <c r="E82" s="68">
        <v>2859</v>
      </c>
      <c r="F82" s="69">
        <v>2734</v>
      </c>
      <c r="G82" s="69">
        <v>2926</v>
      </c>
      <c r="H82" s="69">
        <v>3019</v>
      </c>
      <c r="I82" s="69">
        <v>3188</v>
      </c>
      <c r="J82" s="58"/>
      <c r="K82" s="58"/>
      <c r="L82" s="58"/>
      <c r="M82" s="58"/>
      <c r="N82" s="58"/>
      <c r="O82" s="58"/>
      <c r="P82" s="58"/>
      <c r="Q82" s="58"/>
      <c r="R82" s="58"/>
      <c r="S82" s="58"/>
    </row>
    <row r="83" spans="1:19">
      <c r="A83" s="46">
        <v>205</v>
      </c>
      <c r="B83" s="77" t="s">
        <v>9</v>
      </c>
      <c r="C83" s="66">
        <v>407</v>
      </c>
      <c r="D83" s="78">
        <v>374</v>
      </c>
      <c r="E83" s="68">
        <v>420</v>
      </c>
      <c r="F83" s="69">
        <v>450</v>
      </c>
      <c r="G83" s="69">
        <v>434</v>
      </c>
      <c r="H83" s="69">
        <v>482</v>
      </c>
      <c r="I83" s="69">
        <v>488</v>
      </c>
      <c r="J83" s="58"/>
      <c r="K83" s="58"/>
      <c r="L83" s="58"/>
      <c r="M83" s="58"/>
      <c r="N83" s="58"/>
      <c r="O83" s="58"/>
      <c r="P83" s="58"/>
      <c r="Q83" s="58"/>
      <c r="R83" s="58"/>
      <c r="S83" s="58"/>
    </row>
    <row r="84" spans="1:19">
      <c r="A84" s="46">
        <v>206</v>
      </c>
      <c r="B84" s="77" t="s">
        <v>11</v>
      </c>
      <c r="C84" s="66">
        <v>578</v>
      </c>
      <c r="D84" s="78">
        <v>608</v>
      </c>
      <c r="E84" s="68">
        <v>606</v>
      </c>
      <c r="F84" s="69">
        <v>660</v>
      </c>
      <c r="G84" s="69">
        <v>660</v>
      </c>
      <c r="H84" s="69">
        <v>668</v>
      </c>
      <c r="I84" s="69">
        <v>729</v>
      </c>
      <c r="J84" s="58"/>
      <c r="K84" s="58"/>
      <c r="L84" s="58"/>
      <c r="M84" s="58"/>
      <c r="N84" s="58"/>
      <c r="O84" s="58"/>
      <c r="P84" s="58"/>
      <c r="Q84" s="58"/>
      <c r="R84" s="58"/>
      <c r="S84" s="58"/>
    </row>
    <row r="85" spans="1:19">
      <c r="A85" s="46">
        <v>207</v>
      </c>
      <c r="B85" s="77" t="s">
        <v>12</v>
      </c>
      <c r="C85" s="66">
        <v>1149</v>
      </c>
      <c r="D85" s="78">
        <v>1128</v>
      </c>
      <c r="E85" s="68">
        <v>1160</v>
      </c>
      <c r="F85" s="69">
        <v>1200</v>
      </c>
      <c r="G85" s="69">
        <v>1193</v>
      </c>
      <c r="H85" s="69">
        <v>1217</v>
      </c>
      <c r="I85" s="69">
        <v>1269</v>
      </c>
      <c r="J85" s="58"/>
      <c r="K85" s="58"/>
      <c r="L85" s="58"/>
      <c r="M85" s="58"/>
      <c r="N85" s="58"/>
      <c r="O85" s="58"/>
      <c r="P85" s="58"/>
      <c r="Q85" s="58"/>
      <c r="R85" s="58"/>
      <c r="S85" s="58"/>
    </row>
    <row r="86" spans="1:19">
      <c r="A86" s="46">
        <v>208</v>
      </c>
      <c r="B86" s="77" t="s">
        <v>14</v>
      </c>
      <c r="C86" s="66">
        <v>332</v>
      </c>
      <c r="D86" s="78">
        <v>341</v>
      </c>
      <c r="E86" s="68">
        <v>346</v>
      </c>
      <c r="F86" s="69">
        <v>356</v>
      </c>
      <c r="G86" s="69">
        <v>348</v>
      </c>
      <c r="H86" s="69">
        <v>364</v>
      </c>
      <c r="I86" s="69">
        <v>350</v>
      </c>
      <c r="J86" s="58"/>
      <c r="K86" s="58"/>
      <c r="L86" s="58"/>
      <c r="M86" s="58"/>
      <c r="N86" s="58"/>
      <c r="O86" s="58"/>
      <c r="P86" s="58"/>
      <c r="Q86" s="58"/>
      <c r="R86" s="58"/>
      <c r="S86" s="58"/>
    </row>
    <row r="87" spans="1:19">
      <c r="A87" s="46">
        <v>209</v>
      </c>
      <c r="B87" s="77" t="s">
        <v>16</v>
      </c>
      <c r="C87" s="66">
        <v>427</v>
      </c>
      <c r="D87" s="78">
        <v>406</v>
      </c>
      <c r="E87" s="68">
        <v>394</v>
      </c>
      <c r="F87" s="69">
        <v>448</v>
      </c>
      <c r="G87" s="69">
        <v>400</v>
      </c>
      <c r="H87" s="69">
        <v>431</v>
      </c>
      <c r="I87" s="69">
        <v>995</v>
      </c>
      <c r="J87" s="58"/>
      <c r="K87" s="58"/>
      <c r="L87" s="58"/>
      <c r="M87" s="58"/>
      <c r="N87" s="58"/>
      <c r="O87" s="58"/>
      <c r="P87" s="58"/>
      <c r="Q87" s="58"/>
      <c r="R87" s="58"/>
      <c r="S87" s="58"/>
    </row>
    <row r="88" spans="1:19">
      <c r="A88" s="46">
        <v>210</v>
      </c>
      <c r="B88" s="77" t="s">
        <v>18</v>
      </c>
      <c r="C88" s="66">
        <v>1750</v>
      </c>
      <c r="D88" s="78">
        <v>1717</v>
      </c>
      <c r="E88" s="68">
        <v>1700</v>
      </c>
      <c r="F88" s="69">
        <v>1757</v>
      </c>
      <c r="G88" s="69">
        <v>1772</v>
      </c>
      <c r="H88" s="69">
        <v>1795</v>
      </c>
      <c r="I88" s="69">
        <v>1961</v>
      </c>
      <c r="J88" s="58"/>
      <c r="K88" s="58"/>
      <c r="L88" s="58"/>
      <c r="M88" s="58"/>
      <c r="N88" s="58"/>
      <c r="O88" s="58"/>
      <c r="P88" s="58"/>
      <c r="Q88" s="58"/>
      <c r="R88" s="58"/>
      <c r="S88" s="58"/>
    </row>
    <row r="89" spans="1:19">
      <c r="A89" s="79">
        <v>211</v>
      </c>
      <c r="B89" s="77" t="s">
        <v>345</v>
      </c>
      <c r="C89" s="66">
        <v>372</v>
      </c>
      <c r="D89" s="78">
        <v>371</v>
      </c>
      <c r="E89" s="68">
        <v>392</v>
      </c>
      <c r="F89" s="69">
        <v>384</v>
      </c>
      <c r="G89" s="69">
        <v>391</v>
      </c>
      <c r="H89" s="69">
        <v>368</v>
      </c>
      <c r="I89" s="69">
        <v>823</v>
      </c>
      <c r="J89" s="80"/>
      <c r="K89" s="58"/>
      <c r="L89" s="58"/>
      <c r="M89" s="58"/>
      <c r="N89" s="58"/>
      <c r="O89" s="58"/>
      <c r="P89" s="58"/>
      <c r="Q89" s="58"/>
      <c r="R89" s="58"/>
      <c r="S89" s="58"/>
    </row>
    <row r="90" spans="1:19">
      <c r="A90" s="79">
        <v>212</v>
      </c>
      <c r="B90" s="77" t="s">
        <v>19</v>
      </c>
      <c r="C90" s="66">
        <v>457</v>
      </c>
      <c r="D90" s="78">
        <v>468</v>
      </c>
      <c r="E90" s="68">
        <v>436</v>
      </c>
      <c r="F90" s="69">
        <v>448</v>
      </c>
      <c r="G90" s="69">
        <v>424</v>
      </c>
      <c r="H90" s="69">
        <v>438</v>
      </c>
      <c r="I90" s="69">
        <v>474</v>
      </c>
      <c r="J90" s="81"/>
      <c r="K90" s="81"/>
      <c r="L90" s="81"/>
      <c r="M90" s="58"/>
      <c r="N90" s="81"/>
      <c r="O90" s="82"/>
      <c r="P90" s="82"/>
      <c r="Q90" s="82"/>
      <c r="R90" s="82"/>
      <c r="S90" s="82"/>
    </row>
    <row r="91" spans="1:19">
      <c r="A91" s="79">
        <v>213</v>
      </c>
      <c r="B91" s="77" t="s">
        <v>20</v>
      </c>
      <c r="C91" s="66">
        <v>338</v>
      </c>
      <c r="D91" s="78">
        <v>337</v>
      </c>
      <c r="E91" s="68">
        <v>352</v>
      </c>
      <c r="F91" s="69">
        <v>334</v>
      </c>
      <c r="G91" s="69">
        <v>341</v>
      </c>
      <c r="H91" s="69">
        <v>307</v>
      </c>
      <c r="I91" s="69">
        <v>418</v>
      </c>
      <c r="J91" s="80"/>
      <c r="K91" s="58"/>
      <c r="L91" s="58"/>
      <c r="M91" s="58"/>
      <c r="N91" s="58"/>
      <c r="O91" s="58"/>
      <c r="P91" s="58"/>
      <c r="Q91" s="58"/>
      <c r="R91" s="58"/>
      <c r="S91" s="58"/>
    </row>
    <row r="92" spans="1:19">
      <c r="A92" s="79">
        <v>214</v>
      </c>
      <c r="B92" s="77" t="s">
        <v>22</v>
      </c>
      <c r="C92" s="66">
        <v>1360</v>
      </c>
      <c r="D92" s="78">
        <v>1407</v>
      </c>
      <c r="E92" s="68">
        <v>1292</v>
      </c>
      <c r="F92" s="69">
        <v>1360</v>
      </c>
      <c r="G92" s="69">
        <v>1473</v>
      </c>
      <c r="H92" s="69">
        <v>1460</v>
      </c>
      <c r="I92" s="69">
        <v>1587</v>
      </c>
      <c r="J92" s="80"/>
      <c r="K92" s="58"/>
      <c r="L92" s="58"/>
      <c r="M92" s="58"/>
      <c r="N92" s="58"/>
      <c r="O92" s="58"/>
      <c r="P92" s="58"/>
      <c r="Q92" s="58"/>
      <c r="R92" s="58"/>
      <c r="S92" s="58"/>
    </row>
    <row r="93" spans="1:19">
      <c r="A93" s="79">
        <v>215</v>
      </c>
      <c r="B93" s="77" t="s">
        <v>23</v>
      </c>
      <c r="C93" s="66">
        <v>562</v>
      </c>
      <c r="D93" s="78">
        <v>547</v>
      </c>
      <c r="E93" s="68">
        <v>542</v>
      </c>
      <c r="F93" s="69">
        <v>581</v>
      </c>
      <c r="G93" s="69">
        <v>596</v>
      </c>
      <c r="H93" s="69">
        <v>595</v>
      </c>
      <c r="I93" s="69">
        <v>712</v>
      </c>
      <c r="J93" s="80"/>
      <c r="K93" s="58"/>
      <c r="L93" s="58"/>
      <c r="M93" s="58"/>
      <c r="N93" s="58"/>
      <c r="O93" s="58"/>
      <c r="P93" s="58"/>
      <c r="Q93" s="58"/>
      <c r="R93" s="58"/>
      <c r="S93" s="58"/>
    </row>
    <row r="94" spans="1:19">
      <c r="A94" s="79">
        <v>216</v>
      </c>
      <c r="B94" s="77" t="s">
        <v>24</v>
      </c>
      <c r="C94" s="66">
        <v>665</v>
      </c>
      <c r="D94" s="78">
        <v>591</v>
      </c>
      <c r="E94" s="68">
        <v>661</v>
      </c>
      <c r="F94" s="69">
        <v>650</v>
      </c>
      <c r="G94" s="69">
        <v>699</v>
      </c>
      <c r="H94" s="69">
        <v>702</v>
      </c>
      <c r="I94" s="69">
        <v>784</v>
      </c>
      <c r="J94" s="58"/>
      <c r="K94" s="58"/>
      <c r="L94" s="58"/>
      <c r="M94" s="58"/>
      <c r="N94" s="58"/>
      <c r="O94" s="58"/>
      <c r="P94" s="58"/>
      <c r="Q94" s="58"/>
      <c r="R94" s="58"/>
      <c r="S94" s="58"/>
    </row>
    <row r="95" spans="1:19">
      <c r="A95" s="79">
        <v>217</v>
      </c>
      <c r="B95" s="77" t="s">
        <v>25</v>
      </c>
      <c r="C95" s="66">
        <v>1022</v>
      </c>
      <c r="D95" s="78">
        <v>1020</v>
      </c>
      <c r="E95" s="68">
        <v>1029</v>
      </c>
      <c r="F95" s="69">
        <v>1024</v>
      </c>
      <c r="G95" s="69">
        <v>1114</v>
      </c>
      <c r="H95" s="69">
        <v>1100</v>
      </c>
      <c r="I95" s="69">
        <v>1163</v>
      </c>
      <c r="J95" s="80"/>
      <c r="K95" s="58"/>
      <c r="L95" s="58"/>
      <c r="M95" s="58"/>
      <c r="N95" s="58"/>
      <c r="O95" s="58"/>
      <c r="P95" s="58"/>
      <c r="Q95" s="58"/>
      <c r="R95" s="58"/>
      <c r="S95" s="58"/>
    </row>
    <row r="96" spans="1:19">
      <c r="A96" s="79">
        <v>218</v>
      </c>
      <c r="B96" s="77" t="s">
        <v>26</v>
      </c>
      <c r="C96" s="66">
        <v>363</v>
      </c>
      <c r="D96" s="78">
        <v>333</v>
      </c>
      <c r="E96" s="68">
        <v>368</v>
      </c>
      <c r="F96" s="69">
        <v>343</v>
      </c>
      <c r="G96" s="69">
        <v>409</v>
      </c>
      <c r="H96" s="69">
        <v>390</v>
      </c>
      <c r="I96" s="69">
        <v>396</v>
      </c>
      <c r="J96" s="80"/>
      <c r="K96" s="58"/>
      <c r="L96" s="58"/>
      <c r="M96" s="58"/>
      <c r="N96" s="58"/>
      <c r="O96" s="58"/>
      <c r="P96" s="58"/>
      <c r="Q96" s="58"/>
      <c r="R96" s="58"/>
      <c r="S96" s="58"/>
    </row>
    <row r="97" spans="1:19">
      <c r="A97" s="79">
        <v>219</v>
      </c>
      <c r="B97" s="77" t="s">
        <v>27</v>
      </c>
      <c r="C97" s="66">
        <v>515</v>
      </c>
      <c r="D97" s="78">
        <v>564</v>
      </c>
      <c r="E97" s="68">
        <v>567</v>
      </c>
      <c r="F97" s="69">
        <v>476</v>
      </c>
      <c r="G97" s="69">
        <v>606</v>
      </c>
      <c r="H97" s="69">
        <v>569</v>
      </c>
      <c r="I97" s="69">
        <v>662</v>
      </c>
      <c r="J97" s="80"/>
      <c r="K97" s="58"/>
      <c r="L97" s="58"/>
      <c r="M97" s="58"/>
      <c r="N97" s="58"/>
      <c r="O97" s="58"/>
      <c r="P97" s="58"/>
      <c r="Q97" s="58"/>
      <c r="R97" s="58"/>
      <c r="S97" s="58"/>
    </row>
    <row r="98" spans="1:19">
      <c r="A98" s="79">
        <v>220</v>
      </c>
      <c r="B98" s="77" t="s">
        <v>28</v>
      </c>
      <c r="C98" s="66">
        <v>459</v>
      </c>
      <c r="D98" s="78">
        <v>458</v>
      </c>
      <c r="E98" s="68">
        <v>427</v>
      </c>
      <c r="F98" s="69">
        <v>412</v>
      </c>
      <c r="G98" s="69">
        <v>417</v>
      </c>
      <c r="H98" s="69">
        <v>481</v>
      </c>
      <c r="I98" s="69">
        <v>493</v>
      </c>
      <c r="J98" s="80"/>
      <c r="K98" s="58"/>
      <c r="L98" s="58"/>
      <c r="M98" s="58"/>
      <c r="N98" s="58"/>
      <c r="O98" s="58"/>
      <c r="P98" s="58"/>
      <c r="Q98" s="58"/>
      <c r="R98" s="58"/>
      <c r="S98" s="58"/>
    </row>
    <row r="99" spans="1:19">
      <c r="A99" s="79">
        <v>221</v>
      </c>
      <c r="B99" s="77" t="s">
        <v>346</v>
      </c>
      <c r="C99" s="66">
        <v>334</v>
      </c>
      <c r="D99" s="78">
        <v>471</v>
      </c>
      <c r="E99" s="68">
        <v>516</v>
      </c>
      <c r="F99" s="69">
        <v>484</v>
      </c>
      <c r="G99" s="69">
        <v>512</v>
      </c>
      <c r="H99" s="69">
        <v>507</v>
      </c>
      <c r="I99" s="69">
        <v>522</v>
      </c>
      <c r="J99" s="80"/>
      <c r="K99" s="58"/>
      <c r="L99" s="58"/>
      <c r="M99" s="58"/>
      <c r="N99" s="58"/>
      <c r="O99" s="58"/>
      <c r="P99" s="58"/>
      <c r="Q99" s="58"/>
      <c r="R99" s="58"/>
      <c r="S99" s="58"/>
    </row>
    <row r="100" spans="1:19">
      <c r="A100" s="79">
        <v>301</v>
      </c>
      <c r="B100" s="77" t="s">
        <v>39</v>
      </c>
      <c r="C100" s="66">
        <v>125</v>
      </c>
      <c r="D100" s="78">
        <v>170</v>
      </c>
      <c r="E100" s="68">
        <v>164</v>
      </c>
      <c r="F100" s="69">
        <v>176</v>
      </c>
      <c r="G100" s="69">
        <v>197</v>
      </c>
      <c r="H100" s="69">
        <v>158</v>
      </c>
      <c r="I100" s="69">
        <v>184</v>
      </c>
      <c r="J100" s="80"/>
      <c r="K100" s="58"/>
      <c r="L100" s="58"/>
      <c r="M100" s="58"/>
      <c r="N100" s="58"/>
      <c r="O100" s="58"/>
      <c r="P100" s="58"/>
      <c r="Q100" s="58"/>
      <c r="R100" s="58"/>
      <c r="S100" s="58"/>
    </row>
    <row r="101" spans="1:19">
      <c r="A101" s="79">
        <v>321</v>
      </c>
      <c r="B101" s="77" t="s">
        <v>347</v>
      </c>
      <c r="C101" s="66">
        <v>93</v>
      </c>
      <c r="D101" s="78">
        <v>99</v>
      </c>
      <c r="E101" s="68">
        <v>85</v>
      </c>
      <c r="F101" s="69">
        <v>80</v>
      </c>
      <c r="G101" s="69">
        <v>103</v>
      </c>
      <c r="H101" s="69">
        <v>79</v>
      </c>
      <c r="I101" s="69"/>
      <c r="J101" s="80"/>
      <c r="K101" s="58"/>
      <c r="L101" s="58"/>
      <c r="M101" s="58"/>
      <c r="N101" s="58"/>
      <c r="O101" s="58"/>
      <c r="P101" s="58"/>
      <c r="Q101" s="58"/>
      <c r="R101" s="58"/>
      <c r="S101" s="58"/>
    </row>
    <row r="102" spans="1:19">
      <c r="A102" s="79">
        <v>341</v>
      </c>
      <c r="B102" s="77" t="s">
        <v>348</v>
      </c>
      <c r="C102" s="66">
        <v>170</v>
      </c>
      <c r="D102" s="78">
        <v>186</v>
      </c>
      <c r="E102" s="68">
        <v>165</v>
      </c>
      <c r="F102" s="69">
        <v>159</v>
      </c>
      <c r="G102" s="69">
        <v>166</v>
      </c>
      <c r="H102" s="69">
        <v>177</v>
      </c>
      <c r="I102" s="69">
        <v>178</v>
      </c>
      <c r="J102" s="80"/>
      <c r="K102" s="58"/>
      <c r="L102" s="58"/>
      <c r="M102" s="58"/>
      <c r="N102" s="58"/>
      <c r="O102" s="58"/>
      <c r="P102" s="58"/>
      <c r="Q102" s="58"/>
      <c r="R102" s="58"/>
      <c r="S102" s="58"/>
    </row>
    <row r="103" spans="1:19">
      <c r="A103" s="79">
        <v>342</v>
      </c>
      <c r="B103" s="77" t="s">
        <v>349</v>
      </c>
      <c r="C103" s="66">
        <v>87</v>
      </c>
      <c r="D103" s="78">
        <v>74</v>
      </c>
      <c r="E103" s="68">
        <v>77</v>
      </c>
      <c r="F103" s="69">
        <v>83</v>
      </c>
      <c r="G103" s="69">
        <v>91</v>
      </c>
      <c r="H103" s="69">
        <v>88</v>
      </c>
      <c r="I103" s="69">
        <v>102</v>
      </c>
      <c r="J103" s="58"/>
      <c r="K103" s="58"/>
      <c r="L103" s="58"/>
      <c r="M103" s="58"/>
      <c r="N103" s="58"/>
      <c r="O103" s="58"/>
      <c r="P103" s="58"/>
      <c r="Q103" s="58"/>
      <c r="R103" s="58"/>
      <c r="S103" s="58"/>
    </row>
    <row r="104" spans="1:19">
      <c r="A104" s="79">
        <v>343</v>
      </c>
      <c r="B104" s="77" t="s">
        <v>350</v>
      </c>
      <c r="C104" s="66">
        <v>75</v>
      </c>
      <c r="D104" s="78">
        <v>93</v>
      </c>
      <c r="E104" s="68">
        <v>93</v>
      </c>
      <c r="F104" s="69">
        <v>67</v>
      </c>
      <c r="G104" s="69">
        <v>79</v>
      </c>
      <c r="H104" s="69">
        <v>77</v>
      </c>
      <c r="I104" s="69">
        <v>88</v>
      </c>
      <c r="J104" s="80"/>
      <c r="K104" s="58"/>
      <c r="L104" s="58"/>
      <c r="M104" s="58"/>
      <c r="N104" s="58"/>
      <c r="O104" s="58"/>
      <c r="P104" s="58"/>
      <c r="Q104" s="58"/>
      <c r="R104" s="58"/>
      <c r="S104" s="58"/>
    </row>
    <row r="105" spans="1:19">
      <c r="A105" s="79">
        <v>361</v>
      </c>
      <c r="B105" s="77" t="s">
        <v>351</v>
      </c>
      <c r="C105" s="66">
        <v>114</v>
      </c>
      <c r="D105" s="78">
        <v>109</v>
      </c>
      <c r="E105" s="68">
        <v>106</v>
      </c>
      <c r="F105" s="69">
        <v>103</v>
      </c>
      <c r="G105" s="69">
        <v>127</v>
      </c>
      <c r="H105" s="69">
        <v>125</v>
      </c>
      <c r="I105" s="69">
        <v>300</v>
      </c>
      <c r="J105" s="80"/>
      <c r="K105" s="58"/>
      <c r="L105" s="58"/>
      <c r="M105" s="58"/>
      <c r="N105" s="58"/>
      <c r="O105" s="58"/>
      <c r="P105" s="58"/>
      <c r="Q105" s="58"/>
      <c r="R105" s="58"/>
      <c r="S105" s="58"/>
    </row>
    <row r="106" spans="1:19">
      <c r="A106" s="79">
        <v>362</v>
      </c>
      <c r="B106" s="77" t="s">
        <v>352</v>
      </c>
      <c r="C106" s="66">
        <v>88</v>
      </c>
      <c r="D106" s="78">
        <v>69</v>
      </c>
      <c r="E106" s="68">
        <v>78</v>
      </c>
      <c r="F106" s="69">
        <v>75</v>
      </c>
      <c r="G106" s="69">
        <v>80</v>
      </c>
      <c r="H106" s="69">
        <v>73</v>
      </c>
      <c r="I106" s="69"/>
      <c r="J106" s="80"/>
      <c r="K106" s="58"/>
      <c r="L106" s="58"/>
      <c r="M106" s="58"/>
      <c r="N106" s="58"/>
      <c r="O106" s="58"/>
      <c r="P106" s="58"/>
      <c r="Q106" s="58"/>
      <c r="R106" s="58"/>
      <c r="S106" s="58"/>
    </row>
    <row r="107" spans="1:19">
      <c r="A107" s="79">
        <v>363</v>
      </c>
      <c r="B107" s="77" t="s">
        <v>353</v>
      </c>
      <c r="C107" s="66">
        <v>60</v>
      </c>
      <c r="D107" s="78">
        <v>58</v>
      </c>
      <c r="E107" s="68">
        <v>61</v>
      </c>
      <c r="F107" s="69">
        <v>45</v>
      </c>
      <c r="G107" s="69">
        <v>63</v>
      </c>
      <c r="H107" s="69">
        <v>55</v>
      </c>
      <c r="I107" s="69"/>
      <c r="J107" s="80"/>
      <c r="K107" s="58"/>
      <c r="L107" s="58"/>
      <c r="M107" s="58"/>
      <c r="N107" s="58"/>
      <c r="O107" s="58"/>
      <c r="P107" s="58"/>
      <c r="Q107" s="58"/>
      <c r="R107" s="58"/>
      <c r="S107" s="58"/>
    </row>
    <row r="108" spans="1:19">
      <c r="A108" s="79">
        <v>364</v>
      </c>
      <c r="B108" s="77" t="s">
        <v>354</v>
      </c>
      <c r="C108" s="66">
        <v>70</v>
      </c>
      <c r="D108" s="78">
        <v>74</v>
      </c>
      <c r="E108" s="68">
        <v>84</v>
      </c>
      <c r="F108" s="69">
        <v>85</v>
      </c>
      <c r="G108" s="69">
        <v>79</v>
      </c>
      <c r="H108" s="69">
        <v>96</v>
      </c>
      <c r="I108" s="69"/>
      <c r="J108" s="80"/>
      <c r="K108" s="58"/>
      <c r="L108" s="58"/>
      <c r="M108" s="58"/>
      <c r="N108" s="58"/>
      <c r="O108" s="58"/>
      <c r="P108" s="58"/>
      <c r="Q108" s="58"/>
      <c r="R108" s="58"/>
      <c r="S108" s="58"/>
    </row>
    <row r="109" spans="1:19">
      <c r="A109" s="79">
        <v>381</v>
      </c>
      <c r="B109" s="77" t="s">
        <v>41</v>
      </c>
      <c r="C109" s="66">
        <v>255</v>
      </c>
      <c r="D109" s="78">
        <v>227</v>
      </c>
      <c r="E109" s="68">
        <v>246</v>
      </c>
      <c r="F109" s="69">
        <v>246</v>
      </c>
      <c r="G109" s="69">
        <v>236</v>
      </c>
      <c r="H109" s="69">
        <v>228</v>
      </c>
      <c r="I109" s="69">
        <v>255</v>
      </c>
      <c r="J109" s="80"/>
      <c r="K109" s="58"/>
      <c r="L109" s="58"/>
      <c r="M109" s="58"/>
      <c r="N109" s="58"/>
      <c r="O109" s="58"/>
      <c r="P109" s="58"/>
      <c r="Q109" s="58"/>
      <c r="R109" s="58"/>
      <c r="S109" s="58"/>
    </row>
    <row r="110" spans="1:19">
      <c r="A110" s="79">
        <v>382</v>
      </c>
      <c r="B110" s="77" t="s">
        <v>42</v>
      </c>
      <c r="C110" s="66">
        <v>201</v>
      </c>
      <c r="D110" s="78">
        <v>196</v>
      </c>
      <c r="E110" s="68">
        <v>205</v>
      </c>
      <c r="F110" s="69">
        <v>218</v>
      </c>
      <c r="G110" s="69">
        <v>216</v>
      </c>
      <c r="H110" s="69">
        <v>251</v>
      </c>
      <c r="I110" s="69">
        <v>232</v>
      </c>
      <c r="J110" s="80"/>
      <c r="K110" s="58"/>
      <c r="L110" s="58"/>
      <c r="M110" s="58"/>
      <c r="N110" s="58"/>
      <c r="O110" s="58"/>
      <c r="P110" s="58"/>
      <c r="Q110" s="58"/>
      <c r="R110" s="58"/>
      <c r="S110" s="58"/>
    </row>
    <row r="111" spans="1:19">
      <c r="A111" s="79">
        <v>421</v>
      </c>
      <c r="B111" s="77" t="s">
        <v>355</v>
      </c>
      <c r="C111" s="66">
        <v>73</v>
      </c>
      <c r="D111" s="78">
        <v>64</v>
      </c>
      <c r="E111" s="68">
        <v>54</v>
      </c>
      <c r="F111" s="69">
        <v>66</v>
      </c>
      <c r="G111" s="69">
        <v>81</v>
      </c>
      <c r="H111" s="69">
        <v>92</v>
      </c>
      <c r="I111" s="69">
        <v>73</v>
      </c>
      <c r="J111" s="80"/>
      <c r="K111" s="58"/>
      <c r="L111" s="58"/>
      <c r="M111" s="58"/>
      <c r="N111" s="58"/>
      <c r="O111" s="58"/>
      <c r="P111" s="58"/>
      <c r="Q111" s="58"/>
      <c r="R111" s="58"/>
      <c r="S111" s="58"/>
    </row>
    <row r="112" spans="1:19">
      <c r="A112" s="79">
        <v>422</v>
      </c>
      <c r="B112" s="77" t="s">
        <v>356</v>
      </c>
      <c r="C112" s="66">
        <v>170</v>
      </c>
      <c r="D112" s="78">
        <v>168</v>
      </c>
      <c r="E112" s="68">
        <v>154</v>
      </c>
      <c r="F112" s="69">
        <v>152</v>
      </c>
      <c r="G112" s="69">
        <v>156</v>
      </c>
      <c r="H112" s="69">
        <v>178</v>
      </c>
      <c r="I112" s="69">
        <v>179</v>
      </c>
      <c r="J112" s="80"/>
      <c r="K112" s="58"/>
      <c r="L112" s="58"/>
      <c r="M112" s="58"/>
      <c r="N112" s="58"/>
      <c r="O112" s="58"/>
      <c r="P112" s="58"/>
      <c r="Q112" s="58"/>
      <c r="R112" s="58"/>
      <c r="S112" s="58"/>
    </row>
    <row r="113" spans="1:19">
      <c r="A113" s="79">
        <v>441</v>
      </c>
      <c r="B113" s="77" t="s">
        <v>357</v>
      </c>
      <c r="C113" s="66">
        <v>95</v>
      </c>
      <c r="D113" s="78">
        <v>89</v>
      </c>
      <c r="E113" s="68">
        <v>82</v>
      </c>
      <c r="F113" s="69">
        <v>80</v>
      </c>
      <c r="G113" s="69">
        <v>73</v>
      </c>
      <c r="H113" s="69">
        <v>97</v>
      </c>
      <c r="I113" s="69">
        <v>161</v>
      </c>
      <c r="J113" s="80"/>
      <c r="K113" s="58"/>
      <c r="L113" s="58"/>
      <c r="M113" s="58"/>
      <c r="N113" s="58"/>
      <c r="O113" s="58"/>
      <c r="P113" s="58"/>
      <c r="Q113" s="58"/>
      <c r="R113" s="58"/>
      <c r="S113" s="58"/>
    </row>
    <row r="114" spans="1:19">
      <c r="A114" s="79">
        <v>442</v>
      </c>
      <c r="B114" s="77" t="s">
        <v>43</v>
      </c>
      <c r="C114" s="66">
        <v>160</v>
      </c>
      <c r="D114" s="78">
        <v>153</v>
      </c>
      <c r="E114" s="68">
        <v>155</v>
      </c>
      <c r="F114" s="69">
        <v>145</v>
      </c>
      <c r="G114" s="69">
        <v>118</v>
      </c>
      <c r="H114" s="69">
        <v>134</v>
      </c>
      <c r="I114" s="69">
        <v>155</v>
      </c>
      <c r="J114" s="80"/>
      <c r="K114" s="58"/>
      <c r="L114" s="58"/>
      <c r="M114" s="58"/>
      <c r="N114" s="58"/>
      <c r="O114" s="58"/>
      <c r="P114" s="58"/>
      <c r="Q114" s="58"/>
      <c r="R114" s="58"/>
      <c r="S114" s="58"/>
    </row>
    <row r="115" spans="1:19">
      <c r="A115" s="79">
        <v>443</v>
      </c>
      <c r="B115" s="77" t="s">
        <v>44</v>
      </c>
      <c r="C115" s="66">
        <v>191</v>
      </c>
      <c r="D115" s="78">
        <v>191</v>
      </c>
      <c r="E115" s="68">
        <v>164</v>
      </c>
      <c r="F115" s="69">
        <v>148</v>
      </c>
      <c r="G115" s="69">
        <v>173</v>
      </c>
      <c r="H115" s="69">
        <v>176</v>
      </c>
      <c r="I115" s="69">
        <v>195</v>
      </c>
      <c r="J115" s="80"/>
      <c r="K115" s="58"/>
      <c r="L115" s="58"/>
      <c r="M115" s="58"/>
      <c r="N115" s="58"/>
      <c r="O115" s="58"/>
      <c r="P115" s="58"/>
      <c r="Q115" s="58"/>
      <c r="R115" s="58"/>
      <c r="S115" s="58"/>
    </row>
    <row r="116" spans="1:19">
      <c r="A116" s="79">
        <v>444</v>
      </c>
      <c r="B116" s="77" t="s">
        <v>358</v>
      </c>
      <c r="C116" s="66">
        <v>147</v>
      </c>
      <c r="D116" s="78">
        <v>142</v>
      </c>
      <c r="E116" s="68">
        <v>142</v>
      </c>
      <c r="F116" s="69">
        <v>147</v>
      </c>
      <c r="G116" s="69">
        <v>146</v>
      </c>
      <c r="H116" s="69">
        <v>140</v>
      </c>
      <c r="I116" s="69">
        <v>146</v>
      </c>
      <c r="J116" s="81"/>
      <c r="K116" s="83"/>
      <c r="L116" s="83"/>
      <c r="M116" s="58"/>
      <c r="N116" s="81"/>
      <c r="O116" s="82"/>
      <c r="P116" s="82"/>
      <c r="Q116" s="82"/>
      <c r="R116" s="82"/>
      <c r="S116" s="82"/>
    </row>
    <row r="117" spans="1:19">
      <c r="A117" s="79">
        <v>445</v>
      </c>
      <c r="B117" s="77" t="s">
        <v>359</v>
      </c>
      <c r="C117" s="66">
        <v>66</v>
      </c>
      <c r="D117" s="78">
        <v>64</v>
      </c>
      <c r="E117" s="68">
        <v>63</v>
      </c>
      <c r="F117" s="69">
        <v>65</v>
      </c>
      <c r="G117" s="69">
        <v>71</v>
      </c>
      <c r="H117" s="69">
        <v>66</v>
      </c>
      <c r="I117" s="69"/>
      <c r="J117" s="80"/>
      <c r="K117" s="58"/>
      <c r="L117" s="58"/>
      <c r="M117" s="58"/>
      <c r="N117" s="58"/>
      <c r="O117" s="58"/>
      <c r="P117" s="58"/>
      <c r="Q117" s="58"/>
      <c r="R117" s="58"/>
      <c r="S117" s="58"/>
    </row>
    <row r="118" spans="1:19">
      <c r="A118" s="79">
        <v>461</v>
      </c>
      <c r="B118" s="77" t="s">
        <v>360</v>
      </c>
      <c r="C118" s="66">
        <v>189</v>
      </c>
      <c r="D118" s="78">
        <v>193</v>
      </c>
      <c r="E118" s="68">
        <v>161</v>
      </c>
      <c r="F118" s="69">
        <v>174</v>
      </c>
      <c r="G118" s="69">
        <v>160</v>
      </c>
      <c r="H118" s="69">
        <v>177</v>
      </c>
      <c r="I118" s="69"/>
      <c r="J118" s="80"/>
      <c r="K118" s="58"/>
      <c r="L118" s="58"/>
      <c r="M118" s="58"/>
      <c r="N118" s="58"/>
      <c r="O118" s="58"/>
      <c r="P118" s="58"/>
      <c r="Q118" s="58"/>
      <c r="R118" s="58"/>
      <c r="S118" s="58"/>
    </row>
    <row r="119" spans="1:19">
      <c r="A119" s="79">
        <v>462</v>
      </c>
      <c r="B119" s="77" t="s">
        <v>361</v>
      </c>
      <c r="C119" s="66">
        <v>111</v>
      </c>
      <c r="D119" s="78">
        <v>98</v>
      </c>
      <c r="E119" s="68">
        <v>118</v>
      </c>
      <c r="F119" s="69">
        <v>99</v>
      </c>
      <c r="G119" s="69">
        <v>103</v>
      </c>
      <c r="H119" s="69">
        <v>113</v>
      </c>
      <c r="I119" s="69"/>
      <c r="J119" s="80"/>
      <c r="K119" s="58"/>
      <c r="L119" s="58"/>
      <c r="M119" s="58"/>
      <c r="N119" s="58"/>
      <c r="O119" s="58"/>
      <c r="P119" s="58"/>
      <c r="Q119" s="58"/>
      <c r="R119" s="58"/>
      <c r="S119" s="58"/>
    </row>
    <row r="120" spans="1:19">
      <c r="A120" s="79">
        <v>463</v>
      </c>
      <c r="B120" s="77" t="s">
        <v>362</v>
      </c>
      <c r="C120" s="66">
        <v>102</v>
      </c>
      <c r="D120" s="78">
        <v>98</v>
      </c>
      <c r="E120" s="68">
        <v>103</v>
      </c>
      <c r="F120" s="69">
        <v>112</v>
      </c>
      <c r="G120" s="69">
        <v>106</v>
      </c>
      <c r="H120" s="69">
        <v>104</v>
      </c>
      <c r="I120" s="69"/>
      <c r="J120" s="80"/>
      <c r="K120" s="58"/>
      <c r="L120" s="58"/>
      <c r="M120" s="58"/>
      <c r="N120" s="58"/>
      <c r="O120" s="58"/>
      <c r="P120" s="58"/>
      <c r="Q120" s="58"/>
      <c r="R120" s="58"/>
      <c r="S120" s="58"/>
    </row>
    <row r="121" spans="1:19">
      <c r="A121" s="79">
        <v>464</v>
      </c>
      <c r="B121" s="77" t="s">
        <v>46</v>
      </c>
      <c r="C121" s="66">
        <v>209</v>
      </c>
      <c r="D121" s="78">
        <v>213</v>
      </c>
      <c r="E121" s="68">
        <v>200</v>
      </c>
      <c r="F121" s="69">
        <v>201</v>
      </c>
      <c r="G121" s="69">
        <v>224</v>
      </c>
      <c r="H121" s="69">
        <v>213</v>
      </c>
      <c r="I121" s="69">
        <v>241</v>
      </c>
      <c r="J121" s="80"/>
      <c r="K121" s="58"/>
      <c r="L121" s="58"/>
      <c r="M121" s="58"/>
      <c r="N121" s="58"/>
      <c r="O121" s="58"/>
      <c r="P121" s="58"/>
      <c r="Q121" s="58"/>
      <c r="R121" s="58"/>
      <c r="S121" s="58"/>
    </row>
    <row r="122" spans="1:19">
      <c r="A122" s="79">
        <v>481</v>
      </c>
      <c r="B122" s="77" t="s">
        <v>47</v>
      </c>
      <c r="C122" s="66">
        <v>173</v>
      </c>
      <c r="D122" s="78">
        <v>200</v>
      </c>
      <c r="E122" s="68">
        <v>168</v>
      </c>
      <c r="F122" s="69">
        <v>158</v>
      </c>
      <c r="G122" s="69">
        <v>181</v>
      </c>
      <c r="H122" s="69">
        <v>180</v>
      </c>
      <c r="I122" s="69">
        <v>172</v>
      </c>
      <c r="J122" s="80"/>
      <c r="K122" s="58"/>
      <c r="L122" s="58"/>
      <c r="M122" s="58"/>
      <c r="N122" s="58"/>
      <c r="O122" s="58"/>
      <c r="P122" s="58"/>
      <c r="Q122" s="58"/>
      <c r="R122" s="58"/>
      <c r="S122" s="58"/>
    </row>
    <row r="123" spans="1:19">
      <c r="A123" s="79">
        <v>501</v>
      </c>
      <c r="B123" s="77" t="s">
        <v>48</v>
      </c>
      <c r="C123" s="66">
        <v>103</v>
      </c>
      <c r="D123" s="78">
        <v>129</v>
      </c>
      <c r="E123" s="68">
        <v>134</v>
      </c>
      <c r="F123" s="69">
        <v>100</v>
      </c>
      <c r="G123" s="69">
        <v>118</v>
      </c>
      <c r="H123" s="69">
        <v>127</v>
      </c>
      <c r="I123" s="69">
        <v>313</v>
      </c>
      <c r="J123" s="80"/>
      <c r="K123" s="58"/>
      <c r="L123" s="58"/>
      <c r="M123" s="58"/>
      <c r="N123" s="58"/>
      <c r="O123" s="58"/>
      <c r="P123" s="58"/>
      <c r="Q123" s="58"/>
      <c r="R123" s="58"/>
      <c r="S123" s="58"/>
    </row>
    <row r="124" spans="1:19">
      <c r="A124" s="79">
        <v>502</v>
      </c>
      <c r="B124" s="77" t="s">
        <v>363</v>
      </c>
      <c r="C124" s="66">
        <v>62</v>
      </c>
      <c r="D124" s="78">
        <v>66</v>
      </c>
      <c r="E124" s="68">
        <v>80</v>
      </c>
      <c r="F124" s="69">
        <v>77</v>
      </c>
      <c r="G124" s="69">
        <v>63</v>
      </c>
      <c r="H124" s="69">
        <v>76</v>
      </c>
      <c r="I124" s="69"/>
      <c r="J124" s="80"/>
      <c r="K124" s="58"/>
      <c r="L124" s="58"/>
      <c r="M124" s="58"/>
      <c r="N124" s="58"/>
      <c r="O124" s="58"/>
      <c r="P124" s="58"/>
      <c r="Q124" s="58"/>
      <c r="R124" s="58"/>
      <c r="S124" s="58"/>
    </row>
    <row r="125" spans="1:19">
      <c r="A125" s="79">
        <v>503</v>
      </c>
      <c r="B125" s="77" t="s">
        <v>364</v>
      </c>
      <c r="C125" s="66">
        <v>54</v>
      </c>
      <c r="D125" s="78">
        <v>50</v>
      </c>
      <c r="E125" s="68">
        <v>52</v>
      </c>
      <c r="F125" s="69">
        <v>44</v>
      </c>
      <c r="G125" s="69">
        <v>47</v>
      </c>
      <c r="H125" s="69">
        <v>55</v>
      </c>
      <c r="I125" s="69"/>
      <c r="J125" s="58"/>
      <c r="K125" s="58"/>
      <c r="L125" s="58"/>
      <c r="M125" s="58"/>
      <c r="N125" s="58"/>
      <c r="O125" s="58"/>
      <c r="P125" s="58"/>
      <c r="Q125" s="58"/>
      <c r="R125" s="58"/>
      <c r="S125" s="58"/>
    </row>
    <row r="126" spans="1:19">
      <c r="A126" s="79">
        <v>504</v>
      </c>
      <c r="B126" s="77" t="s">
        <v>365</v>
      </c>
      <c r="C126" s="66">
        <v>44</v>
      </c>
      <c r="D126" s="78">
        <v>55</v>
      </c>
      <c r="E126" s="68">
        <v>49</v>
      </c>
      <c r="F126" s="69">
        <v>37</v>
      </c>
      <c r="G126" s="69">
        <v>44</v>
      </c>
      <c r="H126" s="69">
        <v>47</v>
      </c>
      <c r="I126" s="69"/>
      <c r="J126" s="80"/>
      <c r="K126" s="58"/>
      <c r="L126" s="58"/>
      <c r="M126" s="58"/>
      <c r="N126" s="58"/>
      <c r="O126" s="58"/>
      <c r="P126" s="58"/>
      <c r="Q126" s="58"/>
      <c r="R126" s="58"/>
      <c r="S126" s="58"/>
    </row>
    <row r="127" spans="1:19">
      <c r="A127" s="79">
        <v>521</v>
      </c>
      <c r="B127" s="77" t="s">
        <v>366</v>
      </c>
      <c r="C127" s="66">
        <v>257</v>
      </c>
      <c r="D127" s="78">
        <v>238</v>
      </c>
      <c r="E127" s="68">
        <v>237</v>
      </c>
      <c r="F127" s="69">
        <v>255</v>
      </c>
      <c r="G127" s="69">
        <v>255</v>
      </c>
      <c r="H127" s="69">
        <v>278</v>
      </c>
      <c r="I127" s="69">
        <v>505</v>
      </c>
      <c r="J127" s="80"/>
      <c r="K127" s="58"/>
      <c r="L127" s="58"/>
      <c r="M127" s="58"/>
      <c r="N127" s="58"/>
      <c r="O127" s="58"/>
      <c r="P127" s="58"/>
      <c r="Q127" s="58"/>
      <c r="R127" s="58"/>
      <c r="S127" s="58"/>
    </row>
    <row r="128" spans="1:19">
      <c r="A128" s="79">
        <v>522</v>
      </c>
      <c r="B128" s="77" t="s">
        <v>367</v>
      </c>
      <c r="C128" s="66">
        <v>67</v>
      </c>
      <c r="D128" s="78">
        <v>49</v>
      </c>
      <c r="E128" s="68">
        <v>69</v>
      </c>
      <c r="F128" s="69">
        <v>58</v>
      </c>
      <c r="G128" s="69">
        <v>42</v>
      </c>
      <c r="H128" s="69">
        <v>61</v>
      </c>
      <c r="I128" s="69">
        <v>72</v>
      </c>
      <c r="J128" s="80"/>
      <c r="K128" s="58"/>
      <c r="L128" s="58"/>
      <c r="M128" s="58"/>
      <c r="N128" s="58"/>
      <c r="O128" s="58"/>
      <c r="P128" s="58"/>
      <c r="Q128" s="58"/>
      <c r="R128" s="58"/>
      <c r="S128" s="58"/>
    </row>
    <row r="129" spans="1:19">
      <c r="A129" s="79">
        <v>523</v>
      </c>
      <c r="B129" s="77" t="s">
        <v>368</v>
      </c>
      <c r="C129" s="66">
        <v>127</v>
      </c>
      <c r="D129" s="78">
        <v>110</v>
      </c>
      <c r="E129" s="68">
        <v>107</v>
      </c>
      <c r="F129" s="69">
        <v>118</v>
      </c>
      <c r="G129" s="69">
        <v>113</v>
      </c>
      <c r="H129" s="69">
        <v>128</v>
      </c>
      <c r="I129" s="69"/>
      <c r="J129" s="80"/>
      <c r="K129" s="58"/>
      <c r="L129" s="58"/>
      <c r="M129" s="58"/>
      <c r="N129" s="58"/>
      <c r="O129" s="58"/>
      <c r="P129" s="58"/>
      <c r="Q129" s="58"/>
      <c r="R129" s="58"/>
      <c r="S129" s="58"/>
    </row>
    <row r="130" spans="1:19">
      <c r="A130" s="79">
        <v>524</v>
      </c>
      <c r="B130" s="77" t="s">
        <v>369</v>
      </c>
      <c r="C130" s="66">
        <v>62</v>
      </c>
      <c r="D130" s="78">
        <v>64</v>
      </c>
      <c r="E130" s="68">
        <v>62</v>
      </c>
      <c r="F130" s="69">
        <v>64</v>
      </c>
      <c r="G130" s="69">
        <v>56</v>
      </c>
      <c r="H130" s="69">
        <v>70</v>
      </c>
      <c r="I130" s="69"/>
      <c r="J130" s="80"/>
      <c r="K130" s="58"/>
      <c r="L130" s="58"/>
      <c r="M130" s="58"/>
      <c r="N130" s="58"/>
      <c r="O130" s="58"/>
      <c r="P130" s="58"/>
      <c r="Q130" s="58"/>
      <c r="R130" s="58"/>
      <c r="S130" s="58"/>
    </row>
    <row r="131" spans="1:19">
      <c r="A131" s="79">
        <v>525</v>
      </c>
      <c r="B131" s="77" t="s">
        <v>370</v>
      </c>
      <c r="C131" s="66">
        <v>64</v>
      </c>
      <c r="D131" s="78">
        <v>51</v>
      </c>
      <c r="E131" s="68">
        <v>62</v>
      </c>
      <c r="F131" s="69">
        <v>36</v>
      </c>
      <c r="G131" s="69">
        <v>51</v>
      </c>
      <c r="H131" s="69">
        <v>62</v>
      </c>
      <c r="I131" s="69"/>
      <c r="J131" s="80"/>
      <c r="K131" s="58"/>
      <c r="L131" s="58"/>
      <c r="M131" s="58"/>
      <c r="N131" s="58"/>
      <c r="O131" s="58"/>
      <c r="P131" s="58"/>
      <c r="Q131" s="58"/>
      <c r="R131" s="58"/>
      <c r="S131" s="58"/>
    </row>
    <row r="132" spans="1:19">
      <c r="A132" s="79">
        <v>541</v>
      </c>
      <c r="B132" s="77" t="s">
        <v>371</v>
      </c>
      <c r="C132" s="66">
        <v>48</v>
      </c>
      <c r="D132" s="78">
        <v>49</v>
      </c>
      <c r="E132" s="68">
        <v>55</v>
      </c>
      <c r="F132" s="69">
        <v>48</v>
      </c>
      <c r="G132" s="69">
        <v>43</v>
      </c>
      <c r="H132" s="69">
        <v>27</v>
      </c>
      <c r="I132" s="69"/>
      <c r="J132" s="80"/>
      <c r="K132" s="58"/>
      <c r="L132" s="58"/>
      <c r="M132" s="58"/>
      <c r="N132" s="58"/>
      <c r="O132" s="58"/>
      <c r="P132" s="58"/>
      <c r="Q132" s="58"/>
      <c r="R132" s="58"/>
      <c r="S132" s="58"/>
    </row>
    <row r="133" spans="1:19">
      <c r="A133" s="79">
        <v>542</v>
      </c>
      <c r="B133" s="77" t="s">
        <v>372</v>
      </c>
      <c r="C133" s="66">
        <v>78</v>
      </c>
      <c r="D133" s="78">
        <v>73</v>
      </c>
      <c r="E133" s="68">
        <v>86</v>
      </c>
      <c r="F133" s="69">
        <v>73</v>
      </c>
      <c r="G133" s="69">
        <v>62</v>
      </c>
      <c r="H133" s="69">
        <v>97</v>
      </c>
      <c r="I133" s="69"/>
      <c r="J133" s="80"/>
      <c r="K133" s="58"/>
      <c r="L133" s="58"/>
      <c r="M133" s="58"/>
      <c r="N133" s="58"/>
      <c r="O133" s="58"/>
      <c r="P133" s="58"/>
      <c r="Q133" s="58"/>
      <c r="R133" s="58"/>
      <c r="S133" s="58"/>
    </row>
    <row r="134" spans="1:19">
      <c r="A134" s="79">
        <v>543</v>
      </c>
      <c r="B134" s="77" t="s">
        <v>373</v>
      </c>
      <c r="C134" s="66">
        <v>159</v>
      </c>
      <c r="D134" s="78">
        <v>141</v>
      </c>
      <c r="E134" s="68">
        <v>142</v>
      </c>
      <c r="F134" s="69">
        <v>150</v>
      </c>
      <c r="G134" s="69">
        <v>160</v>
      </c>
      <c r="H134" s="69">
        <v>163</v>
      </c>
      <c r="I134" s="69">
        <v>286</v>
      </c>
      <c r="J134" s="80"/>
      <c r="K134" s="58"/>
      <c r="L134" s="58"/>
      <c r="M134" s="58"/>
      <c r="N134" s="58"/>
      <c r="O134" s="58"/>
      <c r="P134" s="58"/>
      <c r="Q134" s="58"/>
      <c r="R134" s="58"/>
      <c r="S134" s="58"/>
    </row>
    <row r="135" spans="1:19">
      <c r="A135" s="79">
        <v>544</v>
      </c>
      <c r="B135" s="77" t="s">
        <v>374</v>
      </c>
      <c r="C135" s="66">
        <v>188</v>
      </c>
      <c r="D135" s="78">
        <v>193</v>
      </c>
      <c r="E135" s="68">
        <v>195</v>
      </c>
      <c r="F135" s="69">
        <v>178</v>
      </c>
      <c r="G135" s="69">
        <v>212</v>
      </c>
      <c r="H135" s="69">
        <v>196</v>
      </c>
      <c r="I135" s="69"/>
      <c r="J135" s="80"/>
      <c r="K135" s="58"/>
      <c r="L135" s="58"/>
      <c r="M135" s="58"/>
      <c r="N135" s="58"/>
      <c r="O135" s="58"/>
      <c r="P135" s="58"/>
      <c r="Q135" s="58"/>
      <c r="R135" s="58"/>
      <c r="S135" s="58"/>
    </row>
    <row r="136" spans="1:19">
      <c r="A136" s="79">
        <v>561</v>
      </c>
      <c r="B136" s="77" t="s">
        <v>375</v>
      </c>
      <c r="C136" s="66">
        <v>111</v>
      </c>
      <c r="D136" s="78">
        <v>81</v>
      </c>
      <c r="E136" s="68">
        <v>108</v>
      </c>
      <c r="F136" s="69">
        <v>123</v>
      </c>
      <c r="G136" s="69">
        <v>133</v>
      </c>
      <c r="H136" s="69">
        <v>118</v>
      </c>
      <c r="I136" s="69"/>
      <c r="J136" s="80"/>
      <c r="K136" s="58"/>
      <c r="L136" s="58"/>
      <c r="M136" s="58"/>
      <c r="N136" s="58"/>
      <c r="O136" s="58"/>
      <c r="P136" s="58"/>
      <c r="Q136" s="58"/>
      <c r="R136" s="58"/>
      <c r="S136" s="58"/>
    </row>
    <row r="137" spans="1:19">
      <c r="A137" s="79">
        <v>562</v>
      </c>
      <c r="B137" s="77" t="s">
        <v>376</v>
      </c>
      <c r="C137" s="66">
        <v>81</v>
      </c>
      <c r="D137" s="78">
        <v>72</v>
      </c>
      <c r="E137" s="68">
        <v>77</v>
      </c>
      <c r="F137" s="69">
        <v>74</v>
      </c>
      <c r="G137" s="69">
        <v>63</v>
      </c>
      <c r="H137" s="69">
        <v>96</v>
      </c>
      <c r="I137" s="69"/>
      <c r="J137" s="80"/>
      <c r="K137" s="58"/>
      <c r="L137" s="58"/>
      <c r="M137" s="58"/>
      <c r="N137" s="58"/>
      <c r="O137" s="58"/>
      <c r="P137" s="58"/>
      <c r="Q137" s="58"/>
      <c r="R137" s="58"/>
      <c r="S137" s="58"/>
    </row>
    <row r="138" spans="1:19">
      <c r="A138" s="79">
        <v>581</v>
      </c>
      <c r="B138" s="77" t="s">
        <v>377</v>
      </c>
      <c r="C138" s="66">
        <v>63</v>
      </c>
      <c r="D138" s="78">
        <v>85</v>
      </c>
      <c r="E138" s="68">
        <v>87</v>
      </c>
      <c r="F138" s="69">
        <v>79</v>
      </c>
      <c r="G138" s="69">
        <v>77</v>
      </c>
      <c r="H138" s="69">
        <v>65</v>
      </c>
      <c r="I138" s="69"/>
      <c r="J138" s="80"/>
      <c r="K138" s="58"/>
      <c r="L138" s="58"/>
      <c r="M138" s="58"/>
      <c r="N138" s="58"/>
      <c r="O138" s="58"/>
      <c r="P138" s="58"/>
      <c r="Q138" s="58"/>
      <c r="R138" s="58"/>
      <c r="S138" s="58"/>
    </row>
    <row r="139" spans="1:19">
      <c r="A139" s="79">
        <v>582</v>
      </c>
      <c r="B139" s="77" t="s">
        <v>378</v>
      </c>
      <c r="C139" s="66">
        <v>135</v>
      </c>
      <c r="D139" s="78">
        <v>99</v>
      </c>
      <c r="E139" s="68">
        <v>114</v>
      </c>
      <c r="F139" s="69">
        <v>149</v>
      </c>
      <c r="G139" s="69">
        <v>156</v>
      </c>
      <c r="H139" s="69">
        <v>124</v>
      </c>
      <c r="I139" s="69">
        <v>211</v>
      </c>
      <c r="J139" s="80"/>
      <c r="K139" s="58"/>
      <c r="L139" s="58"/>
      <c r="M139" s="58"/>
      <c r="N139" s="58"/>
      <c r="O139" s="58"/>
      <c r="P139" s="58"/>
      <c r="Q139" s="58"/>
      <c r="R139" s="58"/>
      <c r="S139" s="58"/>
    </row>
    <row r="140" spans="1:19">
      <c r="A140" s="79">
        <v>583</v>
      </c>
      <c r="B140" s="77" t="s">
        <v>379</v>
      </c>
      <c r="C140" s="66">
        <v>38</v>
      </c>
      <c r="D140" s="78">
        <v>47</v>
      </c>
      <c r="E140" s="68">
        <v>46</v>
      </c>
      <c r="F140" s="69">
        <v>37</v>
      </c>
      <c r="G140" s="69">
        <v>47</v>
      </c>
      <c r="H140" s="69">
        <v>54</v>
      </c>
      <c r="I140" s="69"/>
      <c r="J140" s="80"/>
      <c r="K140" s="58"/>
      <c r="L140" s="58"/>
      <c r="M140" s="58"/>
      <c r="N140" s="58"/>
      <c r="O140" s="58"/>
      <c r="P140" s="58"/>
      <c r="Q140" s="58"/>
      <c r="R140" s="58"/>
      <c r="S140" s="58"/>
    </row>
    <row r="141" spans="1:19">
      <c r="A141" s="79">
        <v>584</v>
      </c>
      <c r="B141" s="77" t="s">
        <v>380</v>
      </c>
      <c r="C141" s="66">
        <v>86</v>
      </c>
      <c r="D141" s="78">
        <v>95</v>
      </c>
      <c r="E141" s="68">
        <v>83</v>
      </c>
      <c r="F141" s="69">
        <v>84</v>
      </c>
      <c r="G141" s="69">
        <v>80</v>
      </c>
      <c r="H141" s="69">
        <v>86</v>
      </c>
      <c r="I141" s="69"/>
      <c r="J141" s="80"/>
      <c r="K141" s="58"/>
      <c r="L141" s="58"/>
      <c r="M141" s="58"/>
      <c r="N141" s="58"/>
      <c r="O141" s="58"/>
      <c r="P141" s="58"/>
      <c r="Q141" s="58"/>
      <c r="R141" s="58"/>
      <c r="S141" s="58"/>
    </row>
    <row r="142" spans="1:19">
      <c r="A142" s="79">
        <v>601</v>
      </c>
      <c r="B142" s="77" t="s">
        <v>381</v>
      </c>
      <c r="C142" s="66">
        <v>119</v>
      </c>
      <c r="D142" s="78">
        <v>142</v>
      </c>
      <c r="E142" s="68">
        <v>170</v>
      </c>
      <c r="F142" s="69">
        <v>132</v>
      </c>
      <c r="G142" s="69">
        <v>153</v>
      </c>
      <c r="H142" s="69">
        <v>383</v>
      </c>
      <c r="I142" s="69">
        <v>377</v>
      </c>
      <c r="J142" s="80"/>
      <c r="K142" s="58"/>
      <c r="L142" s="58"/>
      <c r="M142" s="58"/>
      <c r="N142" s="58"/>
      <c r="O142" s="58"/>
      <c r="P142" s="58"/>
      <c r="Q142" s="58"/>
      <c r="R142" s="58"/>
      <c r="S142" s="58"/>
    </row>
    <row r="143" spans="1:19">
      <c r="A143" s="79">
        <v>602</v>
      </c>
      <c r="B143" s="77" t="s">
        <v>382</v>
      </c>
      <c r="C143" s="66">
        <v>113</v>
      </c>
      <c r="D143" s="78">
        <v>111</v>
      </c>
      <c r="E143" s="68">
        <v>108</v>
      </c>
      <c r="F143" s="69">
        <v>100</v>
      </c>
      <c r="G143" s="69">
        <v>118</v>
      </c>
      <c r="H143" s="69"/>
      <c r="I143" s="69"/>
      <c r="J143" s="81"/>
      <c r="K143" s="83"/>
      <c r="L143" s="83"/>
      <c r="M143" s="81"/>
      <c r="N143" s="81"/>
      <c r="O143" s="82"/>
      <c r="P143" s="82"/>
      <c r="Q143" s="82"/>
      <c r="R143" s="82"/>
      <c r="S143" s="82"/>
    </row>
    <row r="144" spans="1:19">
      <c r="A144" s="79">
        <v>603</v>
      </c>
      <c r="B144" s="77" t="s">
        <v>383</v>
      </c>
      <c r="C144" s="66">
        <v>64</v>
      </c>
      <c r="D144" s="78">
        <v>55</v>
      </c>
      <c r="E144" s="68">
        <v>85</v>
      </c>
      <c r="F144" s="69">
        <v>54</v>
      </c>
      <c r="G144" s="69">
        <v>75</v>
      </c>
      <c r="H144" s="69"/>
      <c r="I144" s="69"/>
      <c r="J144" s="80"/>
      <c r="K144" s="58"/>
      <c r="L144" s="58"/>
      <c r="M144" s="58"/>
      <c r="N144" s="58"/>
      <c r="O144" s="58"/>
      <c r="P144" s="58"/>
      <c r="Q144" s="58"/>
      <c r="R144" s="58"/>
      <c r="S144" s="58"/>
    </row>
    <row r="145" spans="1:19">
      <c r="A145" s="79">
        <v>604</v>
      </c>
      <c r="B145" s="77" t="s">
        <v>384</v>
      </c>
      <c r="C145" s="66">
        <v>61</v>
      </c>
      <c r="D145" s="78">
        <v>56</v>
      </c>
      <c r="E145" s="68">
        <v>59</v>
      </c>
      <c r="F145" s="69">
        <v>45</v>
      </c>
      <c r="G145" s="69">
        <v>49</v>
      </c>
      <c r="H145" s="69"/>
      <c r="I145" s="69"/>
      <c r="J145" s="80"/>
      <c r="K145" s="58"/>
      <c r="L145" s="58"/>
      <c r="M145" s="58"/>
      <c r="N145" s="58"/>
      <c r="O145" s="58"/>
      <c r="P145" s="58"/>
      <c r="Q145" s="58"/>
      <c r="R145" s="58"/>
      <c r="S145" s="58"/>
    </row>
    <row r="146" spans="1:19">
      <c r="A146" s="79">
        <v>621</v>
      </c>
      <c r="B146" s="77" t="s">
        <v>385</v>
      </c>
      <c r="C146" s="66">
        <v>48</v>
      </c>
      <c r="D146" s="78">
        <v>70</v>
      </c>
      <c r="E146" s="68">
        <v>58</v>
      </c>
      <c r="F146" s="69">
        <v>72</v>
      </c>
      <c r="G146" s="69">
        <v>61</v>
      </c>
      <c r="H146" s="69">
        <v>62</v>
      </c>
      <c r="I146" s="69">
        <v>432</v>
      </c>
      <c r="J146" s="80"/>
      <c r="K146" s="58"/>
      <c r="L146" s="58"/>
      <c r="M146" s="58"/>
      <c r="N146" s="58"/>
      <c r="O146" s="58"/>
      <c r="P146" s="58"/>
      <c r="Q146" s="58"/>
      <c r="R146" s="58"/>
      <c r="S146" s="58"/>
    </row>
    <row r="147" spans="1:19">
      <c r="A147" s="79">
        <v>622</v>
      </c>
      <c r="B147" s="77" t="s">
        <v>386</v>
      </c>
      <c r="C147" s="66">
        <v>176</v>
      </c>
      <c r="D147" s="78">
        <v>166</v>
      </c>
      <c r="E147" s="68">
        <v>160</v>
      </c>
      <c r="F147" s="69">
        <v>145</v>
      </c>
      <c r="G147" s="69">
        <v>176</v>
      </c>
      <c r="H147" s="69">
        <v>187</v>
      </c>
      <c r="I147" s="69"/>
      <c r="J147" s="80"/>
      <c r="K147" s="58"/>
      <c r="L147" s="58"/>
      <c r="M147" s="58"/>
      <c r="N147" s="58"/>
      <c r="O147" s="58"/>
      <c r="P147" s="58"/>
      <c r="Q147" s="58"/>
      <c r="R147" s="58"/>
      <c r="S147" s="58"/>
    </row>
    <row r="148" spans="1:19">
      <c r="A148" s="79">
        <v>623</v>
      </c>
      <c r="B148" s="77" t="s">
        <v>387</v>
      </c>
      <c r="C148" s="66">
        <v>68</v>
      </c>
      <c r="D148" s="78">
        <v>77</v>
      </c>
      <c r="E148" s="68">
        <v>71</v>
      </c>
      <c r="F148" s="69">
        <v>74</v>
      </c>
      <c r="G148" s="69">
        <v>73</v>
      </c>
      <c r="H148" s="69">
        <v>75</v>
      </c>
      <c r="I148" s="69"/>
      <c r="J148" s="80"/>
      <c r="K148" s="58"/>
      <c r="L148" s="58"/>
      <c r="M148" s="58"/>
      <c r="N148" s="58"/>
      <c r="O148" s="58"/>
      <c r="P148" s="58"/>
      <c r="Q148" s="58"/>
      <c r="R148" s="58"/>
      <c r="S148" s="58"/>
    </row>
    <row r="149" spans="1:19">
      <c r="A149" s="79">
        <v>624</v>
      </c>
      <c r="B149" s="77" t="s">
        <v>388</v>
      </c>
      <c r="C149" s="66">
        <v>88</v>
      </c>
      <c r="D149" s="78">
        <v>73</v>
      </c>
      <c r="E149" s="68">
        <v>75</v>
      </c>
      <c r="F149" s="69">
        <v>83</v>
      </c>
      <c r="G149" s="69">
        <v>71</v>
      </c>
      <c r="H149" s="69">
        <v>88</v>
      </c>
      <c r="I149" s="69"/>
      <c r="J149" s="80"/>
      <c r="K149" s="58"/>
      <c r="L149" s="58"/>
      <c r="M149" s="58"/>
      <c r="N149" s="58"/>
      <c r="O149" s="58"/>
      <c r="P149" s="58"/>
      <c r="Q149" s="58"/>
      <c r="R149" s="58"/>
      <c r="S149" s="58"/>
    </row>
    <row r="150" spans="1:19">
      <c r="A150" s="79">
        <v>641</v>
      </c>
      <c r="B150" s="77" t="s">
        <v>389</v>
      </c>
      <c r="C150" s="66">
        <v>82</v>
      </c>
      <c r="D150" s="78">
        <v>79</v>
      </c>
      <c r="E150" s="68">
        <v>68</v>
      </c>
      <c r="F150" s="69">
        <v>73</v>
      </c>
      <c r="G150" s="69">
        <v>78</v>
      </c>
      <c r="H150" s="69">
        <v>802</v>
      </c>
      <c r="I150" s="69">
        <v>826</v>
      </c>
      <c r="J150" s="80"/>
      <c r="K150" s="58"/>
      <c r="L150" s="58"/>
      <c r="M150" s="58"/>
      <c r="N150" s="58"/>
      <c r="O150" s="58"/>
      <c r="P150" s="58"/>
      <c r="Q150" s="58"/>
      <c r="R150" s="58"/>
      <c r="S150" s="58"/>
    </row>
    <row r="151" spans="1:19">
      <c r="A151" s="79">
        <v>642</v>
      </c>
      <c r="B151" s="77" t="s">
        <v>390</v>
      </c>
      <c r="C151" s="66">
        <v>213</v>
      </c>
      <c r="D151" s="78">
        <v>195</v>
      </c>
      <c r="E151" s="68">
        <v>200</v>
      </c>
      <c r="F151" s="69">
        <v>191</v>
      </c>
      <c r="G151" s="69">
        <v>231</v>
      </c>
      <c r="H151" s="69"/>
      <c r="I151" s="69"/>
      <c r="J151" s="80"/>
      <c r="K151" s="58"/>
      <c r="L151" s="58"/>
      <c r="M151" s="58"/>
      <c r="N151" s="58"/>
      <c r="O151" s="58"/>
      <c r="P151" s="58"/>
      <c r="Q151" s="58"/>
      <c r="R151" s="58"/>
      <c r="S151" s="58"/>
    </row>
    <row r="152" spans="1:19">
      <c r="A152" s="79">
        <v>643</v>
      </c>
      <c r="B152" s="77" t="s">
        <v>391</v>
      </c>
      <c r="C152" s="66">
        <v>97</v>
      </c>
      <c r="D152" s="78">
        <v>114</v>
      </c>
      <c r="E152" s="68">
        <v>97</v>
      </c>
      <c r="F152" s="69">
        <v>89</v>
      </c>
      <c r="G152" s="69">
        <v>103</v>
      </c>
      <c r="H152" s="69"/>
      <c r="I152" s="69"/>
      <c r="J152" s="80"/>
      <c r="K152" s="58"/>
      <c r="L152" s="58"/>
      <c r="M152" s="58"/>
      <c r="N152" s="58"/>
      <c r="O152" s="58"/>
      <c r="P152" s="58"/>
      <c r="Q152" s="58"/>
      <c r="R152" s="58"/>
      <c r="S152" s="58"/>
    </row>
    <row r="153" spans="1:19">
      <c r="A153" s="79">
        <v>644</v>
      </c>
      <c r="B153" s="77" t="s">
        <v>392</v>
      </c>
      <c r="C153" s="66">
        <v>146</v>
      </c>
      <c r="D153" s="78">
        <v>147</v>
      </c>
      <c r="E153" s="68">
        <v>154</v>
      </c>
      <c r="F153" s="69">
        <v>130</v>
      </c>
      <c r="G153" s="69">
        <v>160</v>
      </c>
      <c r="H153" s="69"/>
      <c r="I153" s="69"/>
      <c r="J153" s="80"/>
      <c r="K153" s="58"/>
      <c r="L153" s="58"/>
      <c r="M153" s="58"/>
      <c r="N153" s="58"/>
      <c r="O153" s="58"/>
      <c r="P153" s="58"/>
      <c r="Q153" s="58"/>
      <c r="R153" s="58"/>
      <c r="S153" s="58"/>
    </row>
    <row r="154" spans="1:19">
      <c r="A154" s="79">
        <v>645</v>
      </c>
      <c r="B154" s="77" t="s">
        <v>393</v>
      </c>
      <c r="C154" s="66">
        <v>149</v>
      </c>
      <c r="D154" s="78">
        <v>163</v>
      </c>
      <c r="E154" s="68">
        <v>157</v>
      </c>
      <c r="F154" s="69">
        <v>182</v>
      </c>
      <c r="G154" s="69">
        <v>146</v>
      </c>
      <c r="H154" s="69"/>
      <c r="I154" s="69"/>
      <c r="J154" s="80"/>
      <c r="K154" s="58"/>
      <c r="L154" s="58"/>
      <c r="M154" s="58"/>
      <c r="N154" s="58"/>
      <c r="O154" s="58"/>
      <c r="P154" s="58"/>
      <c r="Q154" s="58"/>
      <c r="R154" s="58"/>
      <c r="S154" s="58"/>
    </row>
    <row r="155" spans="1:19">
      <c r="A155" s="79">
        <v>646</v>
      </c>
      <c r="B155" s="77" t="s">
        <v>394</v>
      </c>
      <c r="C155" s="66">
        <v>107</v>
      </c>
      <c r="D155" s="78">
        <v>118</v>
      </c>
      <c r="E155" s="68">
        <v>108</v>
      </c>
      <c r="F155" s="69">
        <v>125</v>
      </c>
      <c r="G155" s="69">
        <v>117</v>
      </c>
      <c r="H155" s="69"/>
      <c r="I155" s="69"/>
      <c r="J155" s="80"/>
      <c r="K155" s="58"/>
      <c r="L155" s="58"/>
      <c r="M155" s="58"/>
      <c r="N155" s="58"/>
      <c r="O155" s="58"/>
      <c r="P155" s="58"/>
      <c r="Q155" s="58"/>
      <c r="R155" s="58"/>
      <c r="S155" s="58"/>
    </row>
    <row r="156" spans="1:19">
      <c r="A156" s="79">
        <v>681</v>
      </c>
      <c r="B156" s="77" t="s">
        <v>395</v>
      </c>
      <c r="C156" s="66">
        <v>210</v>
      </c>
      <c r="D156" s="78">
        <v>170</v>
      </c>
      <c r="E156" s="68">
        <v>191</v>
      </c>
      <c r="F156" s="69">
        <v>163</v>
      </c>
      <c r="G156" s="69">
        <v>188</v>
      </c>
      <c r="H156" s="69">
        <v>203</v>
      </c>
      <c r="I156" s="69">
        <v>661</v>
      </c>
      <c r="J156" s="80"/>
      <c r="K156" s="58"/>
      <c r="L156" s="58"/>
      <c r="M156" s="58"/>
      <c r="N156" s="58"/>
      <c r="O156" s="58"/>
      <c r="P156" s="58"/>
      <c r="Q156" s="58"/>
      <c r="R156" s="58"/>
      <c r="S156" s="58"/>
    </row>
    <row r="157" spans="1:19">
      <c r="A157" s="79">
        <v>682</v>
      </c>
      <c r="B157" s="77" t="s">
        <v>396</v>
      </c>
      <c r="C157" s="66">
        <v>78</v>
      </c>
      <c r="D157" s="78">
        <v>95</v>
      </c>
      <c r="E157" s="68">
        <v>60</v>
      </c>
      <c r="F157" s="69">
        <v>69</v>
      </c>
      <c r="G157" s="69">
        <v>78</v>
      </c>
      <c r="H157" s="69">
        <v>99</v>
      </c>
      <c r="I157" s="69"/>
      <c r="J157" s="80"/>
      <c r="K157" s="58"/>
      <c r="L157" s="58"/>
      <c r="M157" s="58"/>
      <c r="N157" s="58"/>
      <c r="O157" s="58"/>
      <c r="P157" s="58"/>
      <c r="Q157" s="58"/>
      <c r="R157" s="58"/>
      <c r="S157" s="58"/>
    </row>
    <row r="158" spans="1:19">
      <c r="A158" s="79">
        <v>683</v>
      </c>
      <c r="B158" s="77" t="s">
        <v>397</v>
      </c>
      <c r="C158" s="66">
        <v>107</v>
      </c>
      <c r="D158" s="78">
        <v>143</v>
      </c>
      <c r="E158" s="68">
        <v>145</v>
      </c>
      <c r="F158" s="69">
        <v>132</v>
      </c>
      <c r="G158" s="69">
        <v>157</v>
      </c>
      <c r="H158" s="69">
        <v>128</v>
      </c>
      <c r="I158" s="69"/>
      <c r="J158" s="80"/>
      <c r="K158" s="58"/>
      <c r="L158" s="58"/>
      <c r="M158" s="58"/>
      <c r="N158" s="58"/>
      <c r="O158" s="58"/>
      <c r="P158" s="58"/>
      <c r="Q158" s="58"/>
      <c r="R158" s="58"/>
      <c r="S158" s="58"/>
    </row>
    <row r="159" spans="1:19">
      <c r="A159" s="79">
        <v>684</v>
      </c>
      <c r="B159" s="77" t="s">
        <v>398</v>
      </c>
      <c r="C159" s="66">
        <v>121</v>
      </c>
      <c r="D159" s="78">
        <v>127</v>
      </c>
      <c r="E159" s="68">
        <v>131</v>
      </c>
      <c r="F159" s="69">
        <v>122</v>
      </c>
      <c r="G159" s="69">
        <v>135</v>
      </c>
      <c r="H159" s="69">
        <v>121</v>
      </c>
      <c r="I159" s="69"/>
      <c r="J159" s="80"/>
      <c r="K159" s="58"/>
      <c r="L159" s="58"/>
      <c r="M159" s="58"/>
      <c r="N159" s="58"/>
      <c r="O159" s="58"/>
      <c r="P159" s="58"/>
      <c r="Q159" s="58"/>
      <c r="R159" s="58"/>
      <c r="S159" s="58"/>
    </row>
    <row r="160" spans="1:19">
      <c r="A160" s="79">
        <v>685</v>
      </c>
      <c r="B160" s="77" t="s">
        <v>399</v>
      </c>
      <c r="C160" s="66">
        <v>126</v>
      </c>
      <c r="D160" s="78">
        <v>127</v>
      </c>
      <c r="E160" s="68">
        <v>136</v>
      </c>
      <c r="F160" s="69">
        <v>122</v>
      </c>
      <c r="G160" s="69">
        <v>130</v>
      </c>
      <c r="H160" s="69">
        <v>123</v>
      </c>
      <c r="I160" s="69">
        <v>111</v>
      </c>
      <c r="J160" s="80"/>
      <c r="K160" s="58"/>
      <c r="L160" s="58"/>
      <c r="M160" s="58"/>
      <c r="N160" s="58"/>
      <c r="O160" s="58"/>
      <c r="P160" s="58"/>
      <c r="Q160" s="58"/>
      <c r="R160" s="58"/>
      <c r="S160" s="58"/>
    </row>
    <row r="161" spans="1:19">
      <c r="A161" s="79">
        <v>686</v>
      </c>
      <c r="B161" s="77" t="s">
        <v>400</v>
      </c>
      <c r="C161" s="66">
        <v>83</v>
      </c>
      <c r="D161" s="78">
        <v>79</v>
      </c>
      <c r="E161" s="68">
        <v>94</v>
      </c>
      <c r="F161" s="69">
        <v>108</v>
      </c>
      <c r="G161" s="69">
        <v>84</v>
      </c>
      <c r="H161" s="69">
        <v>88</v>
      </c>
      <c r="I161" s="69"/>
      <c r="J161" s="80"/>
      <c r="K161" s="58"/>
      <c r="L161" s="58"/>
      <c r="M161" s="58"/>
      <c r="N161" s="58"/>
      <c r="O161" s="58"/>
      <c r="P161" s="58"/>
      <c r="Q161" s="58"/>
      <c r="R161" s="58"/>
      <c r="S161" s="58"/>
    </row>
    <row r="162" spans="1:19">
      <c r="A162" s="79">
        <v>701</v>
      </c>
      <c r="B162" s="77" t="s">
        <v>401</v>
      </c>
      <c r="C162" s="66">
        <v>61</v>
      </c>
      <c r="D162" s="78">
        <v>67</v>
      </c>
      <c r="E162" s="68">
        <v>60</v>
      </c>
      <c r="F162" s="69">
        <v>48</v>
      </c>
      <c r="G162" s="69">
        <v>56</v>
      </c>
      <c r="H162" s="69">
        <v>66</v>
      </c>
      <c r="I162" s="69">
        <v>616</v>
      </c>
      <c r="J162" s="80"/>
      <c r="K162" s="58"/>
      <c r="L162" s="58"/>
      <c r="M162" s="58"/>
      <c r="N162" s="58"/>
      <c r="O162" s="58"/>
      <c r="P162" s="58"/>
      <c r="Q162" s="58"/>
      <c r="R162" s="58"/>
      <c r="S162" s="58"/>
    </row>
    <row r="163" spans="1:19">
      <c r="A163" s="79">
        <v>702</v>
      </c>
      <c r="B163" s="77" t="s">
        <v>402</v>
      </c>
      <c r="C163" s="66">
        <v>133</v>
      </c>
      <c r="D163" s="78">
        <v>141</v>
      </c>
      <c r="E163" s="68">
        <v>156</v>
      </c>
      <c r="F163" s="69">
        <v>153</v>
      </c>
      <c r="G163" s="69">
        <v>152</v>
      </c>
      <c r="H163" s="69">
        <v>165</v>
      </c>
      <c r="I163" s="69"/>
      <c r="J163" s="81"/>
      <c r="K163" s="81"/>
      <c r="L163" s="81"/>
      <c r="M163" s="81"/>
      <c r="N163" s="81"/>
      <c r="O163" s="82"/>
      <c r="P163" s="82"/>
      <c r="Q163" s="82"/>
      <c r="R163" s="82"/>
      <c r="S163" s="82"/>
    </row>
    <row r="164" spans="1:19">
      <c r="A164" s="79">
        <v>703</v>
      </c>
      <c r="B164" s="77" t="s">
        <v>403</v>
      </c>
      <c r="C164" s="66">
        <v>152</v>
      </c>
      <c r="D164" s="78">
        <v>162</v>
      </c>
      <c r="E164" s="68">
        <v>172</v>
      </c>
      <c r="F164" s="69">
        <v>165</v>
      </c>
      <c r="G164" s="69">
        <v>175</v>
      </c>
      <c r="H164" s="69">
        <v>170</v>
      </c>
      <c r="I164" s="69"/>
      <c r="J164" s="80"/>
      <c r="K164" s="58"/>
      <c r="L164" s="58"/>
      <c r="M164" s="58"/>
      <c r="N164" s="58"/>
      <c r="O164" s="80"/>
      <c r="P164" s="58"/>
      <c r="Q164" s="58"/>
      <c r="R164" s="58"/>
      <c r="S164" s="58"/>
    </row>
    <row r="165" spans="1:19">
      <c r="A165" s="84">
        <v>704</v>
      </c>
      <c r="B165" s="85" t="s">
        <v>404</v>
      </c>
      <c r="C165" s="73">
        <v>249</v>
      </c>
      <c r="D165" s="74">
        <v>256</v>
      </c>
      <c r="E165" s="75">
        <v>265</v>
      </c>
      <c r="F165" s="76">
        <v>288</v>
      </c>
      <c r="G165" s="76">
        <v>255</v>
      </c>
      <c r="H165" s="76">
        <v>253</v>
      </c>
      <c r="I165" s="76"/>
      <c r="J165" s="80"/>
      <c r="K165" s="58"/>
      <c r="L165" s="58"/>
      <c r="M165" s="58"/>
      <c r="N165" s="58"/>
      <c r="O165" s="58"/>
      <c r="P165" s="58"/>
      <c r="Q165" s="58"/>
      <c r="R165" s="58"/>
      <c r="S165" s="58"/>
    </row>
    <row r="166" spans="1:19">
      <c r="C166" s="87" t="s">
        <v>405</v>
      </c>
    </row>
  </sheetData>
  <phoneticPr fontId="17"/>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9"/>
  <sheetViews>
    <sheetView workbookViewId="0">
      <pane xSplit="2" ySplit="3" topLeftCell="C4" activePane="bottomRight" state="frozen"/>
      <selection pane="topRight"/>
      <selection pane="bottomLeft"/>
      <selection pane="bottomRight"/>
    </sheetView>
  </sheetViews>
  <sheetFormatPr defaultRowHeight="13.5"/>
  <cols>
    <col min="1" max="1" width="4.5" style="193" customWidth="1"/>
    <col min="2" max="16384" width="9" style="193"/>
  </cols>
  <sheetData>
    <row r="1" spans="1:65">
      <c r="B1" s="209" t="s">
        <v>1058</v>
      </c>
    </row>
    <row r="2" spans="1:65">
      <c r="B2" s="195"/>
      <c r="C2" s="195">
        <v>100</v>
      </c>
      <c r="D2" s="195">
        <v>101</v>
      </c>
      <c r="E2" s="195">
        <v>102</v>
      </c>
      <c r="F2" s="195">
        <v>105</v>
      </c>
      <c r="G2" s="195">
        <v>106</v>
      </c>
      <c r="H2" s="195">
        <v>107</v>
      </c>
      <c r="I2" s="195">
        <v>108</v>
      </c>
      <c r="J2" s="195">
        <v>109</v>
      </c>
      <c r="K2" s="195">
        <v>110</v>
      </c>
      <c r="L2" s="195">
        <v>111</v>
      </c>
      <c r="M2" s="195">
        <v>201</v>
      </c>
      <c r="N2" s="195">
        <v>202</v>
      </c>
      <c r="O2" s="195">
        <v>203</v>
      </c>
      <c r="P2" s="195">
        <v>204</v>
      </c>
      <c r="Q2" s="195">
        <v>205</v>
      </c>
      <c r="R2" s="195">
        <v>206</v>
      </c>
      <c r="S2" s="195">
        <v>207</v>
      </c>
      <c r="T2" s="195">
        <v>208</v>
      </c>
      <c r="U2" s="195">
        <v>209</v>
      </c>
      <c r="V2" s="195">
        <v>210</v>
      </c>
      <c r="W2" s="195">
        <v>212</v>
      </c>
      <c r="X2" s="195">
        <v>213</v>
      </c>
      <c r="Y2" s="195">
        <v>214</v>
      </c>
      <c r="Z2" s="195">
        <v>215</v>
      </c>
      <c r="AA2" s="195">
        <v>216</v>
      </c>
      <c r="AB2" s="195">
        <v>217</v>
      </c>
      <c r="AC2" s="195">
        <v>218</v>
      </c>
      <c r="AD2" s="195">
        <v>219</v>
      </c>
      <c r="AE2" s="195">
        <v>220</v>
      </c>
      <c r="AF2" s="195">
        <v>221</v>
      </c>
      <c r="AG2" s="195">
        <v>222</v>
      </c>
      <c r="AH2" s="195">
        <v>223</v>
      </c>
      <c r="AI2" s="195">
        <v>224</v>
      </c>
      <c r="AJ2" s="195">
        <v>225</v>
      </c>
      <c r="AK2" s="195">
        <v>226</v>
      </c>
      <c r="AL2" s="195">
        <v>227</v>
      </c>
      <c r="AM2" s="195">
        <v>228</v>
      </c>
      <c r="AN2" s="195">
        <v>229</v>
      </c>
      <c r="AO2" s="195">
        <v>301</v>
      </c>
      <c r="AP2" s="195">
        <v>365</v>
      </c>
      <c r="AQ2" s="195">
        <v>381</v>
      </c>
      <c r="AR2" s="195">
        <v>382</v>
      </c>
      <c r="AS2" s="195">
        <v>442</v>
      </c>
      <c r="AT2" s="195">
        <v>443</v>
      </c>
      <c r="AU2" s="195">
        <v>446</v>
      </c>
      <c r="AV2" s="195">
        <v>464</v>
      </c>
      <c r="AW2" s="195">
        <v>481</v>
      </c>
      <c r="AX2" s="195">
        <v>501</v>
      </c>
      <c r="AY2" s="195">
        <v>585</v>
      </c>
      <c r="AZ2" s="195">
        <v>586</v>
      </c>
      <c r="BA2" s="530"/>
      <c r="BB2" s="195"/>
      <c r="BC2" s="195"/>
      <c r="BD2" s="195"/>
      <c r="BE2" s="195"/>
      <c r="BF2" s="195"/>
      <c r="BG2" s="195"/>
      <c r="BH2" s="195"/>
      <c r="BI2" s="195"/>
      <c r="BJ2" s="195"/>
      <c r="BK2" s="195"/>
    </row>
    <row r="3" spans="1:65">
      <c r="A3" s="3" t="s">
        <v>88</v>
      </c>
      <c r="B3" s="196" t="s">
        <v>89</v>
      </c>
      <c r="C3" s="197" t="s">
        <v>326</v>
      </c>
      <c r="D3" s="197" t="s">
        <v>51</v>
      </c>
      <c r="E3" s="197" t="s">
        <v>52</v>
      </c>
      <c r="F3" s="197" t="s">
        <v>53</v>
      </c>
      <c r="G3" s="197" t="s">
        <v>54</v>
      </c>
      <c r="H3" s="197" t="s">
        <v>55</v>
      </c>
      <c r="I3" s="197" t="s">
        <v>56</v>
      </c>
      <c r="J3" s="197" t="s">
        <v>57</v>
      </c>
      <c r="K3" s="197" t="s">
        <v>58</v>
      </c>
      <c r="L3" s="197" t="s">
        <v>59</v>
      </c>
      <c r="M3" s="197" t="s">
        <v>2</v>
      </c>
      <c r="N3" s="197" t="s">
        <v>4</v>
      </c>
      <c r="O3" s="197" t="s">
        <v>6</v>
      </c>
      <c r="P3" s="197" t="s">
        <v>8</v>
      </c>
      <c r="Q3" s="197" t="s">
        <v>9</v>
      </c>
      <c r="R3" s="197" t="s">
        <v>11</v>
      </c>
      <c r="S3" s="197" t="s">
        <v>12</v>
      </c>
      <c r="T3" s="197" t="s">
        <v>14</v>
      </c>
      <c r="U3" s="197" t="s">
        <v>16</v>
      </c>
      <c r="V3" s="197" t="s">
        <v>18</v>
      </c>
      <c r="W3" s="197" t="s">
        <v>19</v>
      </c>
      <c r="X3" s="197" t="s">
        <v>20</v>
      </c>
      <c r="Y3" s="197" t="s">
        <v>22</v>
      </c>
      <c r="Z3" s="197" t="s">
        <v>23</v>
      </c>
      <c r="AA3" s="197" t="s">
        <v>24</v>
      </c>
      <c r="AB3" s="197" t="s">
        <v>25</v>
      </c>
      <c r="AC3" s="197" t="s">
        <v>26</v>
      </c>
      <c r="AD3" s="197" t="s">
        <v>27</v>
      </c>
      <c r="AE3" s="197" t="s">
        <v>28</v>
      </c>
      <c r="AF3" s="197" t="s">
        <v>29</v>
      </c>
      <c r="AG3" s="197" t="s">
        <v>31</v>
      </c>
      <c r="AH3" s="197" t="s">
        <v>32</v>
      </c>
      <c r="AI3" s="197" t="s">
        <v>33</v>
      </c>
      <c r="AJ3" s="197" t="s">
        <v>34</v>
      </c>
      <c r="AK3" s="197" t="s">
        <v>35</v>
      </c>
      <c r="AL3" s="197" t="s">
        <v>36</v>
      </c>
      <c r="AM3" s="197" t="s">
        <v>37</v>
      </c>
      <c r="AN3" s="197" t="s">
        <v>38</v>
      </c>
      <c r="AO3" s="197" t="s">
        <v>39</v>
      </c>
      <c r="AP3" s="197" t="s">
        <v>40</v>
      </c>
      <c r="AQ3" s="197" t="s">
        <v>41</v>
      </c>
      <c r="AR3" s="197" t="s">
        <v>42</v>
      </c>
      <c r="AS3" s="197" t="s">
        <v>43</v>
      </c>
      <c r="AT3" s="197" t="s">
        <v>44</v>
      </c>
      <c r="AU3" s="197" t="s">
        <v>45</v>
      </c>
      <c r="AV3" s="197" t="s">
        <v>46</v>
      </c>
      <c r="AW3" s="197" t="s">
        <v>47</v>
      </c>
      <c r="AX3" s="197" t="s">
        <v>48</v>
      </c>
      <c r="AY3" s="197" t="s">
        <v>49</v>
      </c>
      <c r="AZ3" s="197" t="s">
        <v>50</v>
      </c>
      <c r="BA3" s="528" t="s">
        <v>810</v>
      </c>
      <c r="BB3" s="274" t="s">
        <v>820</v>
      </c>
      <c r="BC3" s="274" t="s">
        <v>812</v>
      </c>
      <c r="BD3" s="274" t="s">
        <v>811</v>
      </c>
      <c r="BE3" s="274" t="s">
        <v>813</v>
      </c>
      <c r="BF3" s="274" t="s">
        <v>814</v>
      </c>
      <c r="BG3" s="274" t="s">
        <v>815</v>
      </c>
      <c r="BH3" s="274" t="s">
        <v>816</v>
      </c>
      <c r="BI3" s="274" t="s">
        <v>817</v>
      </c>
      <c r="BJ3" s="274" t="s">
        <v>818</v>
      </c>
      <c r="BK3" s="274" t="s">
        <v>819</v>
      </c>
    </row>
    <row r="4" spans="1:65">
      <c r="A4" s="3" t="s">
        <v>99</v>
      </c>
      <c r="B4" s="3" t="s">
        <v>85</v>
      </c>
      <c r="C4" s="360">
        <f t="array" ref="C4:AZ23">TRANSPOSE(h26_h28死亡数2!C56:V105)</f>
        <v>30</v>
      </c>
      <c r="D4" s="360">
        <v>6</v>
      </c>
      <c r="E4" s="360">
        <v>0</v>
      </c>
      <c r="F4" s="360">
        <v>1</v>
      </c>
      <c r="G4" s="360">
        <v>1</v>
      </c>
      <c r="H4" s="360">
        <v>2</v>
      </c>
      <c r="I4" s="360">
        <v>5</v>
      </c>
      <c r="J4" s="360">
        <v>4</v>
      </c>
      <c r="K4" s="360">
        <v>3</v>
      </c>
      <c r="L4" s="360">
        <v>8</v>
      </c>
      <c r="M4" s="360">
        <v>21</v>
      </c>
      <c r="N4" s="360">
        <v>9</v>
      </c>
      <c r="O4" s="360">
        <v>11</v>
      </c>
      <c r="P4" s="360">
        <v>8</v>
      </c>
      <c r="Q4" s="360">
        <v>0</v>
      </c>
      <c r="R4" s="360">
        <v>2</v>
      </c>
      <c r="S4" s="360">
        <v>4</v>
      </c>
      <c r="T4" s="360">
        <v>0</v>
      </c>
      <c r="U4" s="360">
        <v>2</v>
      </c>
      <c r="V4" s="360">
        <v>5</v>
      </c>
      <c r="W4" s="360">
        <v>0</v>
      </c>
      <c r="X4" s="360">
        <v>0</v>
      </c>
      <c r="Y4" s="360">
        <v>2</v>
      </c>
      <c r="Z4" s="360">
        <v>4</v>
      </c>
      <c r="AA4" s="360">
        <v>7</v>
      </c>
      <c r="AB4" s="360">
        <v>1</v>
      </c>
      <c r="AC4" s="360">
        <v>0</v>
      </c>
      <c r="AD4" s="360">
        <v>2</v>
      </c>
      <c r="AE4" s="360">
        <v>0</v>
      </c>
      <c r="AF4" s="360">
        <v>0</v>
      </c>
      <c r="AG4" s="360">
        <v>1</v>
      </c>
      <c r="AH4" s="360">
        <v>2</v>
      </c>
      <c r="AI4" s="360">
        <v>0</v>
      </c>
      <c r="AJ4" s="360">
        <v>0</v>
      </c>
      <c r="AK4" s="360">
        <v>1</v>
      </c>
      <c r="AL4" s="360">
        <v>1</v>
      </c>
      <c r="AM4" s="360">
        <v>0</v>
      </c>
      <c r="AN4" s="360">
        <v>2</v>
      </c>
      <c r="AO4" s="360">
        <v>1</v>
      </c>
      <c r="AP4" s="360">
        <v>0</v>
      </c>
      <c r="AQ4" s="360">
        <v>1</v>
      </c>
      <c r="AR4" s="360">
        <v>0</v>
      </c>
      <c r="AS4" s="360">
        <v>1</v>
      </c>
      <c r="AT4" s="360">
        <v>1</v>
      </c>
      <c r="AU4" s="360">
        <v>0</v>
      </c>
      <c r="AV4" s="360">
        <v>1</v>
      </c>
      <c r="AW4" s="360">
        <v>0</v>
      </c>
      <c r="AX4" s="360">
        <v>2</v>
      </c>
      <c r="AY4" s="360">
        <v>0</v>
      </c>
      <c r="AZ4" s="360">
        <v>0</v>
      </c>
      <c r="BA4" s="277">
        <f>SUM(BB4:BK4)</f>
        <v>122</v>
      </c>
      <c r="BB4" s="360">
        <f>C4</f>
        <v>30</v>
      </c>
      <c r="BC4" s="360">
        <f>N4+P4+R4</f>
        <v>19</v>
      </c>
      <c r="BD4" s="360">
        <f>S4+Y4+AB4+AD4+AO4</f>
        <v>10</v>
      </c>
      <c r="BE4" s="360">
        <f>O4+V4+AA4+AQ4+AR4</f>
        <v>24</v>
      </c>
      <c r="BF4" s="360">
        <f>X4+Z4+AC4+AE4+AM4+AP4</f>
        <v>4</v>
      </c>
      <c r="BG4" s="360">
        <f>M4+AS4+AT4+AU4</f>
        <v>23</v>
      </c>
      <c r="BH4" s="360">
        <f>T4+W4+AL4+AN4+AV4+AW4+AX4</f>
        <v>6</v>
      </c>
      <c r="BI4" s="360">
        <f>U4+AG4+AJ4+AY4+AZ4</f>
        <v>3</v>
      </c>
      <c r="BJ4" s="360">
        <f>AF4+AH4</f>
        <v>2</v>
      </c>
      <c r="BK4" s="360">
        <f>Q4+AI4+AK4</f>
        <v>1</v>
      </c>
      <c r="BL4" s="285">
        <f>SUM(D4:AZ4)</f>
        <v>122</v>
      </c>
      <c r="BM4" s="275">
        <f>BL4-BA4</f>
        <v>0</v>
      </c>
    </row>
    <row r="5" spans="1:65">
      <c r="A5" s="3"/>
      <c r="B5" s="3" t="s">
        <v>86</v>
      </c>
      <c r="C5" s="360">
        <v>13</v>
      </c>
      <c r="D5" s="360">
        <v>2</v>
      </c>
      <c r="E5" s="360">
        <v>0</v>
      </c>
      <c r="F5" s="360">
        <v>1</v>
      </c>
      <c r="G5" s="360">
        <v>0</v>
      </c>
      <c r="H5" s="360">
        <v>3</v>
      </c>
      <c r="I5" s="360">
        <v>2</v>
      </c>
      <c r="J5" s="360">
        <v>2</v>
      </c>
      <c r="K5" s="360">
        <v>1</v>
      </c>
      <c r="L5" s="360">
        <v>2</v>
      </c>
      <c r="M5" s="360">
        <v>6</v>
      </c>
      <c r="N5" s="360">
        <v>4</v>
      </c>
      <c r="O5" s="360">
        <v>2</v>
      </c>
      <c r="P5" s="360">
        <v>8</v>
      </c>
      <c r="Q5" s="360">
        <v>0</v>
      </c>
      <c r="R5" s="360">
        <v>0</v>
      </c>
      <c r="S5" s="360">
        <v>1</v>
      </c>
      <c r="T5" s="360">
        <v>0</v>
      </c>
      <c r="U5" s="360">
        <v>0</v>
      </c>
      <c r="V5" s="360">
        <v>1</v>
      </c>
      <c r="W5" s="360">
        <v>0</v>
      </c>
      <c r="X5" s="360">
        <v>3</v>
      </c>
      <c r="Y5" s="360">
        <v>3</v>
      </c>
      <c r="Z5" s="360">
        <v>0</v>
      </c>
      <c r="AA5" s="360">
        <v>0</v>
      </c>
      <c r="AB5" s="360">
        <v>3</v>
      </c>
      <c r="AC5" s="360">
        <v>0</v>
      </c>
      <c r="AD5" s="360">
        <v>0</v>
      </c>
      <c r="AE5" s="360">
        <v>2</v>
      </c>
      <c r="AF5" s="360">
        <v>0</v>
      </c>
      <c r="AG5" s="360">
        <v>0</v>
      </c>
      <c r="AH5" s="360">
        <v>1</v>
      </c>
      <c r="AI5" s="360">
        <v>0</v>
      </c>
      <c r="AJ5" s="360">
        <v>0</v>
      </c>
      <c r="AK5" s="360">
        <v>0</v>
      </c>
      <c r="AL5" s="360">
        <v>1</v>
      </c>
      <c r="AM5" s="360">
        <v>0</v>
      </c>
      <c r="AN5" s="360">
        <v>1</v>
      </c>
      <c r="AO5" s="360">
        <v>0</v>
      </c>
      <c r="AP5" s="360">
        <v>0</v>
      </c>
      <c r="AQ5" s="360">
        <v>1</v>
      </c>
      <c r="AR5" s="360">
        <v>1</v>
      </c>
      <c r="AS5" s="360">
        <v>0</v>
      </c>
      <c r="AT5" s="360">
        <v>0</v>
      </c>
      <c r="AU5" s="360">
        <v>0</v>
      </c>
      <c r="AV5" s="360">
        <v>1</v>
      </c>
      <c r="AW5" s="360">
        <v>0</v>
      </c>
      <c r="AX5" s="360">
        <v>0</v>
      </c>
      <c r="AY5" s="360">
        <v>0</v>
      </c>
      <c r="AZ5" s="360">
        <v>0</v>
      </c>
      <c r="BA5" s="277">
        <f t="shared" ref="BA5:BA23" si="0">SUM(BB5:BK5)</f>
        <v>52</v>
      </c>
      <c r="BB5" s="360">
        <f t="shared" ref="BB5:BB23" si="1">C5</f>
        <v>13</v>
      </c>
      <c r="BC5" s="360">
        <f t="shared" ref="BC5:BC23" si="2">N5+P5+R5</f>
        <v>12</v>
      </c>
      <c r="BD5" s="360">
        <f t="shared" ref="BD5:BD23" si="3">S5+Y5+AB5+AD5+AO5</f>
        <v>7</v>
      </c>
      <c r="BE5" s="360">
        <f t="shared" ref="BE5:BE23" si="4">O5+V5+AA5+AQ5+AR5</f>
        <v>5</v>
      </c>
      <c r="BF5" s="360">
        <f t="shared" ref="BF5:BF23" si="5">X5+Z5+AC5+AE5+AM5+AP5</f>
        <v>5</v>
      </c>
      <c r="BG5" s="360">
        <f t="shared" ref="BG5:BG23" si="6">M5+AS5+AT5+AU5</f>
        <v>6</v>
      </c>
      <c r="BH5" s="360">
        <f t="shared" ref="BH5:BH23" si="7">T5+W5+AL5+AN5+AV5+AW5+AX5</f>
        <v>3</v>
      </c>
      <c r="BI5" s="360">
        <f t="shared" ref="BI5:BI23" si="8">U5+AG5+AJ5+AY5+AZ5</f>
        <v>0</v>
      </c>
      <c r="BJ5" s="360">
        <f t="shared" ref="BJ5:BJ23" si="9">AF5+AH5</f>
        <v>1</v>
      </c>
      <c r="BK5" s="360">
        <f t="shared" ref="BK5:BK23" si="10">Q5+AI5+AK5</f>
        <v>0</v>
      </c>
      <c r="BL5" s="286">
        <f t="shared" ref="BL5:BL23" si="11">SUM(D5:AZ5)</f>
        <v>52</v>
      </c>
      <c r="BM5" s="275">
        <f t="shared" ref="BM5:BM24" si="12">BL5-BA5</f>
        <v>0</v>
      </c>
    </row>
    <row r="6" spans="1:65">
      <c r="A6" s="3"/>
      <c r="B6" s="194" t="s">
        <v>84</v>
      </c>
      <c r="C6" s="282">
        <v>14</v>
      </c>
      <c r="D6" s="282">
        <v>4</v>
      </c>
      <c r="E6" s="282">
        <v>1</v>
      </c>
      <c r="F6" s="282">
        <v>2</v>
      </c>
      <c r="G6" s="282">
        <v>1</v>
      </c>
      <c r="H6" s="282">
        <v>2</v>
      </c>
      <c r="I6" s="282">
        <v>2</v>
      </c>
      <c r="J6" s="282">
        <v>0</v>
      </c>
      <c r="K6" s="282">
        <v>0</v>
      </c>
      <c r="L6" s="282">
        <v>2</v>
      </c>
      <c r="M6" s="282">
        <v>6</v>
      </c>
      <c r="N6" s="282">
        <v>2</v>
      </c>
      <c r="O6" s="282">
        <v>2</v>
      </c>
      <c r="P6" s="282">
        <v>2</v>
      </c>
      <c r="Q6" s="282">
        <v>0</v>
      </c>
      <c r="R6" s="282">
        <v>0</v>
      </c>
      <c r="S6" s="282">
        <v>3</v>
      </c>
      <c r="T6" s="282">
        <v>0</v>
      </c>
      <c r="U6" s="282">
        <v>2</v>
      </c>
      <c r="V6" s="282">
        <v>1</v>
      </c>
      <c r="W6" s="282">
        <v>0</v>
      </c>
      <c r="X6" s="282">
        <v>0</v>
      </c>
      <c r="Y6" s="282">
        <v>1</v>
      </c>
      <c r="Z6" s="282">
        <v>0</v>
      </c>
      <c r="AA6" s="282">
        <v>1</v>
      </c>
      <c r="AB6" s="282">
        <v>2</v>
      </c>
      <c r="AC6" s="282">
        <v>0</v>
      </c>
      <c r="AD6" s="282">
        <v>1</v>
      </c>
      <c r="AE6" s="282">
        <v>0</v>
      </c>
      <c r="AF6" s="282">
        <v>0</v>
      </c>
      <c r="AG6" s="282">
        <v>0</v>
      </c>
      <c r="AH6" s="282">
        <v>1</v>
      </c>
      <c r="AI6" s="282">
        <v>0</v>
      </c>
      <c r="AJ6" s="282">
        <v>1</v>
      </c>
      <c r="AK6" s="282">
        <v>0</v>
      </c>
      <c r="AL6" s="282">
        <v>0</v>
      </c>
      <c r="AM6" s="282">
        <v>1</v>
      </c>
      <c r="AN6" s="282">
        <v>1</v>
      </c>
      <c r="AO6" s="282">
        <v>0</v>
      </c>
      <c r="AP6" s="282">
        <v>0</v>
      </c>
      <c r="AQ6" s="282">
        <v>0</v>
      </c>
      <c r="AR6" s="282">
        <v>1</v>
      </c>
      <c r="AS6" s="282">
        <v>0</v>
      </c>
      <c r="AT6" s="282">
        <v>0</v>
      </c>
      <c r="AU6" s="282">
        <v>0</v>
      </c>
      <c r="AV6" s="282">
        <v>0</v>
      </c>
      <c r="AW6" s="282">
        <v>0</v>
      </c>
      <c r="AX6" s="282">
        <v>0</v>
      </c>
      <c r="AY6" s="282">
        <v>0</v>
      </c>
      <c r="AZ6" s="282">
        <v>0</v>
      </c>
      <c r="BA6" s="278">
        <f t="shared" si="0"/>
        <v>42</v>
      </c>
      <c r="BB6" s="282">
        <f t="shared" si="1"/>
        <v>14</v>
      </c>
      <c r="BC6" s="282">
        <f t="shared" si="2"/>
        <v>4</v>
      </c>
      <c r="BD6" s="282">
        <f t="shared" si="3"/>
        <v>7</v>
      </c>
      <c r="BE6" s="282">
        <f t="shared" si="4"/>
        <v>5</v>
      </c>
      <c r="BF6" s="282">
        <f t="shared" si="5"/>
        <v>1</v>
      </c>
      <c r="BG6" s="282">
        <f t="shared" si="6"/>
        <v>6</v>
      </c>
      <c r="BH6" s="282">
        <f t="shared" si="7"/>
        <v>1</v>
      </c>
      <c r="BI6" s="282">
        <f t="shared" si="8"/>
        <v>3</v>
      </c>
      <c r="BJ6" s="282">
        <f t="shared" si="9"/>
        <v>1</v>
      </c>
      <c r="BK6" s="282">
        <f t="shared" si="10"/>
        <v>0</v>
      </c>
      <c r="BL6" s="275">
        <f t="shared" si="11"/>
        <v>42</v>
      </c>
      <c r="BM6" s="275">
        <f t="shared" si="12"/>
        <v>0</v>
      </c>
    </row>
    <row r="7" spans="1:65">
      <c r="A7" s="3"/>
      <c r="B7" s="4" t="s">
        <v>65</v>
      </c>
      <c r="C7" s="283">
        <v>11</v>
      </c>
      <c r="D7" s="283">
        <v>5</v>
      </c>
      <c r="E7" s="283">
        <v>0</v>
      </c>
      <c r="F7" s="283">
        <v>0</v>
      </c>
      <c r="G7" s="283">
        <v>0</v>
      </c>
      <c r="H7" s="283">
        <v>0</v>
      </c>
      <c r="I7" s="283">
        <v>1</v>
      </c>
      <c r="J7" s="283">
        <v>1</v>
      </c>
      <c r="K7" s="283">
        <v>1</v>
      </c>
      <c r="L7" s="283">
        <v>3</v>
      </c>
      <c r="M7" s="283">
        <v>3</v>
      </c>
      <c r="N7" s="283">
        <v>0</v>
      </c>
      <c r="O7" s="283">
        <v>5</v>
      </c>
      <c r="P7" s="283">
        <v>3</v>
      </c>
      <c r="Q7" s="283">
        <v>0</v>
      </c>
      <c r="R7" s="283">
        <v>1</v>
      </c>
      <c r="S7" s="283">
        <v>0</v>
      </c>
      <c r="T7" s="283">
        <v>0</v>
      </c>
      <c r="U7" s="283">
        <v>0</v>
      </c>
      <c r="V7" s="283">
        <v>3</v>
      </c>
      <c r="W7" s="283">
        <v>0</v>
      </c>
      <c r="X7" s="283">
        <v>2</v>
      </c>
      <c r="Y7" s="283">
        <v>2</v>
      </c>
      <c r="Z7" s="283">
        <v>2</v>
      </c>
      <c r="AA7" s="283">
        <v>0</v>
      </c>
      <c r="AB7" s="283">
        <v>0</v>
      </c>
      <c r="AC7" s="283">
        <v>0</v>
      </c>
      <c r="AD7" s="283">
        <v>0</v>
      </c>
      <c r="AE7" s="283">
        <v>0</v>
      </c>
      <c r="AF7" s="283">
        <v>2</v>
      </c>
      <c r="AG7" s="283">
        <v>0</v>
      </c>
      <c r="AH7" s="283">
        <v>0</v>
      </c>
      <c r="AI7" s="283">
        <v>1</v>
      </c>
      <c r="AJ7" s="283">
        <v>0</v>
      </c>
      <c r="AK7" s="283">
        <v>0</v>
      </c>
      <c r="AL7" s="283">
        <v>0</v>
      </c>
      <c r="AM7" s="283">
        <v>1</v>
      </c>
      <c r="AN7" s="283">
        <v>2</v>
      </c>
      <c r="AO7" s="283">
        <v>0</v>
      </c>
      <c r="AP7" s="283">
        <v>0</v>
      </c>
      <c r="AQ7" s="283">
        <v>1</v>
      </c>
      <c r="AR7" s="283">
        <v>0</v>
      </c>
      <c r="AS7" s="283">
        <v>0</v>
      </c>
      <c r="AT7" s="283">
        <v>0</v>
      </c>
      <c r="AU7" s="283">
        <v>0</v>
      </c>
      <c r="AV7" s="283">
        <v>0</v>
      </c>
      <c r="AW7" s="283">
        <v>0</v>
      </c>
      <c r="AX7" s="283">
        <v>0</v>
      </c>
      <c r="AY7" s="283">
        <v>0</v>
      </c>
      <c r="AZ7" s="283">
        <v>0</v>
      </c>
      <c r="BA7" s="279">
        <f t="shared" si="0"/>
        <v>39</v>
      </c>
      <c r="BB7" s="283">
        <f t="shared" si="1"/>
        <v>11</v>
      </c>
      <c r="BC7" s="283">
        <f t="shared" si="2"/>
        <v>4</v>
      </c>
      <c r="BD7" s="283">
        <f t="shared" si="3"/>
        <v>2</v>
      </c>
      <c r="BE7" s="283">
        <f t="shared" si="4"/>
        <v>9</v>
      </c>
      <c r="BF7" s="283">
        <f t="shared" si="5"/>
        <v>5</v>
      </c>
      <c r="BG7" s="283">
        <f t="shared" si="6"/>
        <v>3</v>
      </c>
      <c r="BH7" s="283">
        <f t="shared" si="7"/>
        <v>2</v>
      </c>
      <c r="BI7" s="283">
        <f t="shared" si="8"/>
        <v>0</v>
      </c>
      <c r="BJ7" s="283">
        <f t="shared" si="9"/>
        <v>2</v>
      </c>
      <c r="BK7" s="283">
        <f t="shared" si="10"/>
        <v>1</v>
      </c>
      <c r="BL7" s="275">
        <f t="shared" si="11"/>
        <v>39</v>
      </c>
      <c r="BM7" s="275">
        <f t="shared" si="12"/>
        <v>0</v>
      </c>
    </row>
    <row r="8" spans="1:65">
      <c r="A8" s="3"/>
      <c r="B8" s="4" t="s">
        <v>66</v>
      </c>
      <c r="C8" s="283">
        <v>17</v>
      </c>
      <c r="D8" s="283">
        <v>1</v>
      </c>
      <c r="E8" s="283">
        <v>1</v>
      </c>
      <c r="F8" s="283">
        <v>3</v>
      </c>
      <c r="G8" s="283">
        <v>2</v>
      </c>
      <c r="H8" s="283">
        <v>0</v>
      </c>
      <c r="I8" s="283">
        <v>3</v>
      </c>
      <c r="J8" s="283">
        <v>2</v>
      </c>
      <c r="K8" s="283">
        <v>0</v>
      </c>
      <c r="L8" s="283">
        <v>5</v>
      </c>
      <c r="M8" s="283">
        <v>12</v>
      </c>
      <c r="N8" s="283">
        <v>16</v>
      </c>
      <c r="O8" s="283">
        <v>8</v>
      </c>
      <c r="P8" s="283">
        <v>8</v>
      </c>
      <c r="Q8" s="283">
        <v>1</v>
      </c>
      <c r="R8" s="283">
        <v>2</v>
      </c>
      <c r="S8" s="283">
        <v>6</v>
      </c>
      <c r="T8" s="283">
        <v>0</v>
      </c>
      <c r="U8" s="283">
        <v>3</v>
      </c>
      <c r="V8" s="283">
        <v>5</v>
      </c>
      <c r="W8" s="283">
        <v>0</v>
      </c>
      <c r="X8" s="283">
        <v>2</v>
      </c>
      <c r="Y8" s="283">
        <v>3</v>
      </c>
      <c r="Z8" s="283">
        <v>2</v>
      </c>
      <c r="AA8" s="283">
        <v>0</v>
      </c>
      <c r="AB8" s="283">
        <v>3</v>
      </c>
      <c r="AC8" s="283">
        <v>1</v>
      </c>
      <c r="AD8" s="283">
        <v>3</v>
      </c>
      <c r="AE8" s="283">
        <v>1</v>
      </c>
      <c r="AF8" s="283">
        <v>1</v>
      </c>
      <c r="AG8" s="283">
        <v>0</v>
      </c>
      <c r="AH8" s="283">
        <v>2</v>
      </c>
      <c r="AI8" s="283">
        <v>1</v>
      </c>
      <c r="AJ8" s="283">
        <v>0</v>
      </c>
      <c r="AK8" s="283">
        <v>1</v>
      </c>
      <c r="AL8" s="283">
        <v>1</v>
      </c>
      <c r="AM8" s="283">
        <v>0</v>
      </c>
      <c r="AN8" s="283">
        <v>3</v>
      </c>
      <c r="AO8" s="283">
        <v>0</v>
      </c>
      <c r="AP8" s="283">
        <v>0</v>
      </c>
      <c r="AQ8" s="283">
        <v>0</v>
      </c>
      <c r="AR8" s="283">
        <v>1</v>
      </c>
      <c r="AS8" s="283">
        <v>0</v>
      </c>
      <c r="AT8" s="283">
        <v>0</v>
      </c>
      <c r="AU8" s="283">
        <v>0</v>
      </c>
      <c r="AV8" s="283">
        <v>0</v>
      </c>
      <c r="AW8" s="283">
        <v>0</v>
      </c>
      <c r="AX8" s="283">
        <v>0</v>
      </c>
      <c r="AY8" s="283">
        <v>0</v>
      </c>
      <c r="AZ8" s="283">
        <v>0</v>
      </c>
      <c r="BA8" s="279">
        <f t="shared" si="0"/>
        <v>103</v>
      </c>
      <c r="BB8" s="283">
        <f t="shared" si="1"/>
        <v>17</v>
      </c>
      <c r="BC8" s="283">
        <f t="shared" si="2"/>
        <v>26</v>
      </c>
      <c r="BD8" s="283">
        <f t="shared" si="3"/>
        <v>15</v>
      </c>
      <c r="BE8" s="283">
        <f t="shared" si="4"/>
        <v>14</v>
      </c>
      <c r="BF8" s="283">
        <f t="shared" si="5"/>
        <v>6</v>
      </c>
      <c r="BG8" s="283">
        <f t="shared" si="6"/>
        <v>12</v>
      </c>
      <c r="BH8" s="283">
        <f t="shared" si="7"/>
        <v>4</v>
      </c>
      <c r="BI8" s="283">
        <f t="shared" si="8"/>
        <v>3</v>
      </c>
      <c r="BJ8" s="283">
        <f t="shared" si="9"/>
        <v>3</v>
      </c>
      <c r="BK8" s="283">
        <f t="shared" si="10"/>
        <v>3</v>
      </c>
      <c r="BL8" s="275">
        <f t="shared" si="11"/>
        <v>103</v>
      </c>
      <c r="BM8" s="275">
        <f t="shared" si="12"/>
        <v>0</v>
      </c>
    </row>
    <row r="9" spans="1:65">
      <c r="A9" s="3"/>
      <c r="B9" s="4" t="s">
        <v>67</v>
      </c>
      <c r="C9" s="283">
        <v>57</v>
      </c>
      <c r="D9" s="283">
        <v>3</v>
      </c>
      <c r="E9" s="283">
        <v>4</v>
      </c>
      <c r="F9" s="283">
        <v>6</v>
      </c>
      <c r="G9" s="283">
        <v>2</v>
      </c>
      <c r="H9" s="283">
        <v>11</v>
      </c>
      <c r="I9" s="283">
        <v>8</v>
      </c>
      <c r="J9" s="283">
        <v>7</v>
      </c>
      <c r="K9" s="283">
        <v>3</v>
      </c>
      <c r="L9" s="283">
        <v>13</v>
      </c>
      <c r="M9" s="283">
        <v>36</v>
      </c>
      <c r="N9" s="283">
        <v>18</v>
      </c>
      <c r="O9" s="283">
        <v>8</v>
      </c>
      <c r="P9" s="283">
        <v>16</v>
      </c>
      <c r="Q9" s="283">
        <v>0</v>
      </c>
      <c r="R9" s="283">
        <v>6</v>
      </c>
      <c r="S9" s="283">
        <v>2</v>
      </c>
      <c r="T9" s="283">
        <v>0</v>
      </c>
      <c r="U9" s="283">
        <v>5</v>
      </c>
      <c r="V9" s="283">
        <v>11</v>
      </c>
      <c r="W9" s="283">
        <v>2</v>
      </c>
      <c r="X9" s="283">
        <v>2</v>
      </c>
      <c r="Y9" s="283">
        <v>5</v>
      </c>
      <c r="Z9" s="283">
        <v>2</v>
      </c>
      <c r="AA9" s="283">
        <v>4</v>
      </c>
      <c r="AB9" s="283">
        <v>2</v>
      </c>
      <c r="AC9" s="283">
        <v>1</v>
      </c>
      <c r="AD9" s="283">
        <v>4</v>
      </c>
      <c r="AE9" s="283">
        <v>1</v>
      </c>
      <c r="AF9" s="283">
        <v>5</v>
      </c>
      <c r="AG9" s="283">
        <v>2</v>
      </c>
      <c r="AH9" s="283">
        <v>2</v>
      </c>
      <c r="AI9" s="283">
        <v>2</v>
      </c>
      <c r="AJ9" s="283">
        <v>0</v>
      </c>
      <c r="AK9" s="283">
        <v>1</v>
      </c>
      <c r="AL9" s="283">
        <v>0</v>
      </c>
      <c r="AM9" s="283">
        <v>1</v>
      </c>
      <c r="AN9" s="283">
        <v>5</v>
      </c>
      <c r="AO9" s="283">
        <v>0</v>
      </c>
      <c r="AP9" s="283">
        <v>1</v>
      </c>
      <c r="AQ9" s="283">
        <v>3</v>
      </c>
      <c r="AR9" s="283">
        <v>3</v>
      </c>
      <c r="AS9" s="283">
        <v>0</v>
      </c>
      <c r="AT9" s="283">
        <v>3</v>
      </c>
      <c r="AU9" s="283">
        <v>2</v>
      </c>
      <c r="AV9" s="283">
        <v>2</v>
      </c>
      <c r="AW9" s="283">
        <v>0</v>
      </c>
      <c r="AX9" s="283">
        <v>0</v>
      </c>
      <c r="AY9" s="283">
        <v>1</v>
      </c>
      <c r="AZ9" s="283">
        <v>0</v>
      </c>
      <c r="BA9" s="279">
        <f t="shared" si="0"/>
        <v>215</v>
      </c>
      <c r="BB9" s="283">
        <f t="shared" si="1"/>
        <v>57</v>
      </c>
      <c r="BC9" s="283">
        <f t="shared" si="2"/>
        <v>40</v>
      </c>
      <c r="BD9" s="283">
        <f t="shared" si="3"/>
        <v>13</v>
      </c>
      <c r="BE9" s="283">
        <f t="shared" si="4"/>
        <v>29</v>
      </c>
      <c r="BF9" s="283">
        <f t="shared" si="5"/>
        <v>8</v>
      </c>
      <c r="BG9" s="283">
        <f t="shared" si="6"/>
        <v>41</v>
      </c>
      <c r="BH9" s="283">
        <f t="shared" si="7"/>
        <v>9</v>
      </c>
      <c r="BI9" s="283">
        <f t="shared" si="8"/>
        <v>8</v>
      </c>
      <c r="BJ9" s="283">
        <f t="shared" si="9"/>
        <v>7</v>
      </c>
      <c r="BK9" s="283">
        <f t="shared" si="10"/>
        <v>3</v>
      </c>
      <c r="BL9" s="275">
        <f t="shared" si="11"/>
        <v>215</v>
      </c>
      <c r="BM9" s="275">
        <f t="shared" si="12"/>
        <v>0</v>
      </c>
    </row>
    <row r="10" spans="1:65">
      <c r="A10" s="3"/>
      <c r="B10" s="4" t="s">
        <v>68</v>
      </c>
      <c r="C10" s="283">
        <v>56</v>
      </c>
      <c r="D10" s="283">
        <v>6</v>
      </c>
      <c r="E10" s="283">
        <v>7</v>
      </c>
      <c r="F10" s="283">
        <v>5</v>
      </c>
      <c r="G10" s="283">
        <v>5</v>
      </c>
      <c r="H10" s="283">
        <v>4</v>
      </c>
      <c r="I10" s="283">
        <v>7</v>
      </c>
      <c r="J10" s="283">
        <v>5</v>
      </c>
      <c r="K10" s="283">
        <v>9</v>
      </c>
      <c r="L10" s="283">
        <v>8</v>
      </c>
      <c r="M10" s="283">
        <v>27</v>
      </c>
      <c r="N10" s="283">
        <v>20</v>
      </c>
      <c r="O10" s="283">
        <v>8</v>
      </c>
      <c r="P10" s="283">
        <v>11</v>
      </c>
      <c r="Q10" s="283">
        <v>2</v>
      </c>
      <c r="R10" s="283">
        <v>1</v>
      </c>
      <c r="S10" s="283">
        <v>9</v>
      </c>
      <c r="T10" s="283">
        <v>0</v>
      </c>
      <c r="U10" s="283">
        <v>4</v>
      </c>
      <c r="V10" s="283">
        <v>8</v>
      </c>
      <c r="W10" s="283">
        <v>4</v>
      </c>
      <c r="X10" s="283">
        <v>2</v>
      </c>
      <c r="Y10" s="283">
        <v>6</v>
      </c>
      <c r="Z10" s="283">
        <v>1</v>
      </c>
      <c r="AA10" s="283">
        <v>3</v>
      </c>
      <c r="AB10" s="283">
        <v>6</v>
      </c>
      <c r="AC10" s="283">
        <v>2</v>
      </c>
      <c r="AD10" s="283">
        <v>7</v>
      </c>
      <c r="AE10" s="283">
        <v>2</v>
      </c>
      <c r="AF10" s="283">
        <v>2</v>
      </c>
      <c r="AG10" s="283">
        <v>1</v>
      </c>
      <c r="AH10" s="283">
        <v>3</v>
      </c>
      <c r="AI10" s="283">
        <v>6</v>
      </c>
      <c r="AJ10" s="283">
        <v>3</v>
      </c>
      <c r="AK10" s="283">
        <v>2</v>
      </c>
      <c r="AL10" s="283">
        <v>2</v>
      </c>
      <c r="AM10" s="283">
        <v>2</v>
      </c>
      <c r="AN10" s="283">
        <v>4</v>
      </c>
      <c r="AO10" s="283">
        <v>2</v>
      </c>
      <c r="AP10" s="283">
        <v>1</v>
      </c>
      <c r="AQ10" s="283">
        <v>1</v>
      </c>
      <c r="AR10" s="283">
        <v>3</v>
      </c>
      <c r="AS10" s="283">
        <v>0</v>
      </c>
      <c r="AT10" s="283">
        <v>0</v>
      </c>
      <c r="AU10" s="283">
        <v>0</v>
      </c>
      <c r="AV10" s="283">
        <v>4</v>
      </c>
      <c r="AW10" s="283">
        <v>1</v>
      </c>
      <c r="AX10" s="283">
        <v>0</v>
      </c>
      <c r="AY10" s="283">
        <v>0</v>
      </c>
      <c r="AZ10" s="283">
        <v>0</v>
      </c>
      <c r="BA10" s="279">
        <f t="shared" si="0"/>
        <v>216</v>
      </c>
      <c r="BB10" s="283">
        <f t="shared" si="1"/>
        <v>56</v>
      </c>
      <c r="BC10" s="283">
        <f t="shared" si="2"/>
        <v>32</v>
      </c>
      <c r="BD10" s="283">
        <f t="shared" si="3"/>
        <v>30</v>
      </c>
      <c r="BE10" s="283">
        <f t="shared" si="4"/>
        <v>23</v>
      </c>
      <c r="BF10" s="283">
        <f t="shared" si="5"/>
        <v>10</v>
      </c>
      <c r="BG10" s="283">
        <f t="shared" si="6"/>
        <v>27</v>
      </c>
      <c r="BH10" s="283">
        <f t="shared" si="7"/>
        <v>15</v>
      </c>
      <c r="BI10" s="283">
        <f t="shared" si="8"/>
        <v>8</v>
      </c>
      <c r="BJ10" s="283">
        <f t="shared" si="9"/>
        <v>5</v>
      </c>
      <c r="BK10" s="283">
        <f t="shared" si="10"/>
        <v>10</v>
      </c>
      <c r="BL10" s="275">
        <f t="shared" si="11"/>
        <v>216</v>
      </c>
      <c r="BM10" s="275">
        <f t="shared" si="12"/>
        <v>0</v>
      </c>
    </row>
    <row r="11" spans="1:65">
      <c r="A11" s="3"/>
      <c r="B11" s="4" t="s">
        <v>69</v>
      </c>
      <c r="C11" s="283">
        <v>95</v>
      </c>
      <c r="D11" s="283">
        <v>7</v>
      </c>
      <c r="E11" s="283">
        <v>4</v>
      </c>
      <c r="F11" s="283">
        <v>10</v>
      </c>
      <c r="G11" s="283">
        <v>5</v>
      </c>
      <c r="H11" s="283">
        <v>15</v>
      </c>
      <c r="I11" s="283">
        <v>21</v>
      </c>
      <c r="J11" s="283">
        <v>8</v>
      </c>
      <c r="K11" s="283">
        <v>7</v>
      </c>
      <c r="L11" s="283">
        <v>18</v>
      </c>
      <c r="M11" s="283">
        <v>26</v>
      </c>
      <c r="N11" s="283">
        <v>24</v>
      </c>
      <c r="O11" s="283">
        <v>15</v>
      </c>
      <c r="P11" s="283">
        <v>15</v>
      </c>
      <c r="Q11" s="283">
        <v>5</v>
      </c>
      <c r="R11" s="283">
        <v>4</v>
      </c>
      <c r="S11" s="283">
        <v>9</v>
      </c>
      <c r="T11" s="283">
        <v>1</v>
      </c>
      <c r="U11" s="283">
        <v>7</v>
      </c>
      <c r="V11" s="283">
        <v>10</v>
      </c>
      <c r="W11" s="283">
        <v>1</v>
      </c>
      <c r="X11" s="283">
        <v>2</v>
      </c>
      <c r="Y11" s="283">
        <v>6</v>
      </c>
      <c r="Z11" s="283">
        <v>5</v>
      </c>
      <c r="AA11" s="283">
        <v>1</v>
      </c>
      <c r="AB11" s="283">
        <v>7</v>
      </c>
      <c r="AC11" s="283">
        <v>2</v>
      </c>
      <c r="AD11" s="283">
        <v>6</v>
      </c>
      <c r="AE11" s="283">
        <v>5</v>
      </c>
      <c r="AF11" s="283">
        <v>1</v>
      </c>
      <c r="AG11" s="283">
        <v>2</v>
      </c>
      <c r="AH11" s="283">
        <v>3</v>
      </c>
      <c r="AI11" s="283">
        <v>3</v>
      </c>
      <c r="AJ11" s="283">
        <v>1</v>
      </c>
      <c r="AK11" s="283">
        <v>3</v>
      </c>
      <c r="AL11" s="283">
        <v>2</v>
      </c>
      <c r="AM11" s="283">
        <v>3</v>
      </c>
      <c r="AN11" s="283">
        <v>3</v>
      </c>
      <c r="AO11" s="283">
        <v>1</v>
      </c>
      <c r="AP11" s="283">
        <v>2</v>
      </c>
      <c r="AQ11" s="283">
        <v>2</v>
      </c>
      <c r="AR11" s="283">
        <v>0</v>
      </c>
      <c r="AS11" s="283">
        <v>1</v>
      </c>
      <c r="AT11" s="283">
        <v>2</v>
      </c>
      <c r="AU11" s="283">
        <v>1</v>
      </c>
      <c r="AV11" s="283">
        <v>3</v>
      </c>
      <c r="AW11" s="283">
        <v>0</v>
      </c>
      <c r="AX11" s="283">
        <v>3</v>
      </c>
      <c r="AY11" s="283">
        <v>1</v>
      </c>
      <c r="AZ11" s="283">
        <v>3</v>
      </c>
      <c r="BA11" s="279">
        <f t="shared" si="0"/>
        <v>286</v>
      </c>
      <c r="BB11" s="283">
        <f t="shared" si="1"/>
        <v>95</v>
      </c>
      <c r="BC11" s="283">
        <f t="shared" si="2"/>
        <v>43</v>
      </c>
      <c r="BD11" s="283">
        <f t="shared" si="3"/>
        <v>29</v>
      </c>
      <c r="BE11" s="283">
        <f t="shared" si="4"/>
        <v>28</v>
      </c>
      <c r="BF11" s="283">
        <f t="shared" si="5"/>
        <v>19</v>
      </c>
      <c r="BG11" s="283">
        <f t="shared" si="6"/>
        <v>30</v>
      </c>
      <c r="BH11" s="283">
        <f t="shared" si="7"/>
        <v>13</v>
      </c>
      <c r="BI11" s="283">
        <f t="shared" si="8"/>
        <v>14</v>
      </c>
      <c r="BJ11" s="283">
        <f t="shared" si="9"/>
        <v>4</v>
      </c>
      <c r="BK11" s="283">
        <f t="shared" si="10"/>
        <v>11</v>
      </c>
      <c r="BL11" s="275">
        <f t="shared" si="11"/>
        <v>286</v>
      </c>
      <c r="BM11" s="275">
        <f t="shared" si="12"/>
        <v>0</v>
      </c>
    </row>
    <row r="12" spans="1:65">
      <c r="A12" s="3"/>
      <c r="B12" s="4" t="s">
        <v>70</v>
      </c>
      <c r="C12" s="283">
        <v>112</v>
      </c>
      <c r="D12" s="283">
        <v>13</v>
      </c>
      <c r="E12" s="283">
        <v>13</v>
      </c>
      <c r="F12" s="283">
        <v>10</v>
      </c>
      <c r="G12" s="283">
        <v>9</v>
      </c>
      <c r="H12" s="283">
        <v>11</v>
      </c>
      <c r="I12" s="283">
        <v>12</v>
      </c>
      <c r="J12" s="283">
        <v>16</v>
      </c>
      <c r="K12" s="283">
        <v>5</v>
      </c>
      <c r="L12" s="283">
        <v>23</v>
      </c>
      <c r="M12" s="283">
        <v>35</v>
      </c>
      <c r="N12" s="283">
        <v>46</v>
      </c>
      <c r="O12" s="283">
        <v>30</v>
      </c>
      <c r="P12" s="283">
        <v>30</v>
      </c>
      <c r="Q12" s="283">
        <v>6</v>
      </c>
      <c r="R12" s="283">
        <v>8</v>
      </c>
      <c r="S12" s="283">
        <v>11</v>
      </c>
      <c r="T12" s="283">
        <v>2</v>
      </c>
      <c r="U12" s="283">
        <v>2</v>
      </c>
      <c r="V12" s="283">
        <v>18</v>
      </c>
      <c r="W12" s="283">
        <v>3</v>
      </c>
      <c r="X12" s="283">
        <v>3</v>
      </c>
      <c r="Y12" s="283">
        <v>15</v>
      </c>
      <c r="Z12" s="283">
        <v>6</v>
      </c>
      <c r="AA12" s="283">
        <v>8</v>
      </c>
      <c r="AB12" s="283">
        <v>8</v>
      </c>
      <c r="AC12" s="283">
        <v>9</v>
      </c>
      <c r="AD12" s="283">
        <v>7</v>
      </c>
      <c r="AE12" s="283">
        <v>9</v>
      </c>
      <c r="AF12" s="283">
        <v>4</v>
      </c>
      <c r="AG12" s="283">
        <v>0</v>
      </c>
      <c r="AH12" s="283">
        <v>4</v>
      </c>
      <c r="AI12" s="283">
        <v>6</v>
      </c>
      <c r="AJ12" s="283">
        <v>3</v>
      </c>
      <c r="AK12" s="283">
        <v>2</v>
      </c>
      <c r="AL12" s="283">
        <v>4</v>
      </c>
      <c r="AM12" s="283">
        <v>2</v>
      </c>
      <c r="AN12" s="283">
        <v>11</v>
      </c>
      <c r="AO12" s="283">
        <v>2</v>
      </c>
      <c r="AP12" s="283">
        <v>2</v>
      </c>
      <c r="AQ12" s="283">
        <v>2</v>
      </c>
      <c r="AR12" s="283">
        <v>5</v>
      </c>
      <c r="AS12" s="283">
        <v>0</v>
      </c>
      <c r="AT12" s="283">
        <v>1</v>
      </c>
      <c r="AU12" s="283">
        <v>0</v>
      </c>
      <c r="AV12" s="283">
        <v>3</v>
      </c>
      <c r="AW12" s="283">
        <v>3</v>
      </c>
      <c r="AX12" s="283">
        <v>1</v>
      </c>
      <c r="AY12" s="283">
        <v>1</v>
      </c>
      <c r="AZ12" s="283">
        <v>2</v>
      </c>
      <c r="BA12" s="279">
        <f t="shared" si="0"/>
        <v>426</v>
      </c>
      <c r="BB12" s="283">
        <f t="shared" si="1"/>
        <v>112</v>
      </c>
      <c r="BC12" s="283">
        <f t="shared" si="2"/>
        <v>84</v>
      </c>
      <c r="BD12" s="283">
        <f t="shared" si="3"/>
        <v>43</v>
      </c>
      <c r="BE12" s="283">
        <f t="shared" si="4"/>
        <v>63</v>
      </c>
      <c r="BF12" s="283">
        <f t="shared" si="5"/>
        <v>31</v>
      </c>
      <c r="BG12" s="283">
        <f t="shared" si="6"/>
        <v>36</v>
      </c>
      <c r="BH12" s="283">
        <f t="shared" si="7"/>
        <v>27</v>
      </c>
      <c r="BI12" s="283">
        <f t="shared" si="8"/>
        <v>8</v>
      </c>
      <c r="BJ12" s="283">
        <f t="shared" si="9"/>
        <v>8</v>
      </c>
      <c r="BK12" s="283">
        <f t="shared" si="10"/>
        <v>14</v>
      </c>
      <c r="BL12" s="275">
        <f t="shared" si="11"/>
        <v>426</v>
      </c>
      <c r="BM12" s="275">
        <f t="shared" si="12"/>
        <v>0</v>
      </c>
    </row>
    <row r="13" spans="1:65">
      <c r="A13" s="3"/>
      <c r="B13" s="4" t="s">
        <v>71</v>
      </c>
      <c r="C13" s="283">
        <v>229</v>
      </c>
      <c r="D13" s="283">
        <v>23</v>
      </c>
      <c r="E13" s="283">
        <v>19</v>
      </c>
      <c r="F13" s="283">
        <v>22</v>
      </c>
      <c r="G13" s="283">
        <v>22</v>
      </c>
      <c r="H13" s="283">
        <v>13</v>
      </c>
      <c r="I13" s="283">
        <v>32</v>
      </c>
      <c r="J13" s="283">
        <v>34</v>
      </c>
      <c r="K13" s="283">
        <v>24</v>
      </c>
      <c r="L13" s="283">
        <v>40</v>
      </c>
      <c r="M13" s="283">
        <v>75</v>
      </c>
      <c r="N13" s="283">
        <v>78</v>
      </c>
      <c r="O13" s="283">
        <v>42</v>
      </c>
      <c r="P13" s="283">
        <v>49</v>
      </c>
      <c r="Q13" s="283">
        <v>4</v>
      </c>
      <c r="R13" s="283">
        <v>6</v>
      </c>
      <c r="S13" s="283">
        <v>22</v>
      </c>
      <c r="T13" s="283">
        <v>5</v>
      </c>
      <c r="U13" s="283">
        <v>13</v>
      </c>
      <c r="V13" s="283">
        <v>42</v>
      </c>
      <c r="W13" s="283">
        <v>12</v>
      </c>
      <c r="X13" s="283">
        <v>7</v>
      </c>
      <c r="Y13" s="283">
        <v>26</v>
      </c>
      <c r="Z13" s="283">
        <v>15</v>
      </c>
      <c r="AA13" s="283">
        <v>16</v>
      </c>
      <c r="AB13" s="283">
        <v>26</v>
      </c>
      <c r="AC13" s="283">
        <v>4</v>
      </c>
      <c r="AD13" s="283">
        <v>6</v>
      </c>
      <c r="AE13" s="283">
        <v>4</v>
      </c>
      <c r="AF13" s="283">
        <v>6</v>
      </c>
      <c r="AG13" s="283">
        <v>2</v>
      </c>
      <c r="AH13" s="283">
        <v>7</v>
      </c>
      <c r="AI13" s="283">
        <v>4</v>
      </c>
      <c r="AJ13" s="283">
        <v>3</v>
      </c>
      <c r="AK13" s="283">
        <v>5</v>
      </c>
      <c r="AL13" s="283">
        <v>1</v>
      </c>
      <c r="AM13" s="283">
        <v>10</v>
      </c>
      <c r="AN13" s="283">
        <v>12</v>
      </c>
      <c r="AO13" s="283">
        <v>0</v>
      </c>
      <c r="AP13" s="283">
        <v>2</v>
      </c>
      <c r="AQ13" s="283">
        <v>6</v>
      </c>
      <c r="AR13" s="283">
        <v>6</v>
      </c>
      <c r="AS13" s="283">
        <v>1</v>
      </c>
      <c r="AT13" s="283">
        <v>2</v>
      </c>
      <c r="AU13" s="283">
        <v>1</v>
      </c>
      <c r="AV13" s="283">
        <v>6</v>
      </c>
      <c r="AW13" s="283">
        <v>1</v>
      </c>
      <c r="AX13" s="283">
        <v>4</v>
      </c>
      <c r="AY13" s="283">
        <v>2</v>
      </c>
      <c r="AZ13" s="283">
        <v>3</v>
      </c>
      <c r="BA13" s="279">
        <f t="shared" si="0"/>
        <v>765</v>
      </c>
      <c r="BB13" s="283">
        <f t="shared" si="1"/>
        <v>229</v>
      </c>
      <c r="BC13" s="283">
        <f t="shared" si="2"/>
        <v>133</v>
      </c>
      <c r="BD13" s="283">
        <f t="shared" si="3"/>
        <v>80</v>
      </c>
      <c r="BE13" s="283">
        <f t="shared" si="4"/>
        <v>112</v>
      </c>
      <c r="BF13" s="283">
        <f t="shared" si="5"/>
        <v>42</v>
      </c>
      <c r="BG13" s="283">
        <f t="shared" si="6"/>
        <v>79</v>
      </c>
      <c r="BH13" s="283">
        <f t="shared" si="7"/>
        <v>41</v>
      </c>
      <c r="BI13" s="283">
        <f t="shared" si="8"/>
        <v>23</v>
      </c>
      <c r="BJ13" s="283">
        <f t="shared" si="9"/>
        <v>13</v>
      </c>
      <c r="BK13" s="283">
        <f t="shared" si="10"/>
        <v>13</v>
      </c>
      <c r="BL13" s="275">
        <f t="shared" si="11"/>
        <v>765</v>
      </c>
      <c r="BM13" s="275">
        <f t="shared" si="12"/>
        <v>0</v>
      </c>
    </row>
    <row r="14" spans="1:65">
      <c r="A14" s="3"/>
      <c r="B14" s="4" t="s">
        <v>72</v>
      </c>
      <c r="C14" s="283">
        <v>287</v>
      </c>
      <c r="D14" s="283">
        <v>40</v>
      </c>
      <c r="E14" s="283">
        <v>12</v>
      </c>
      <c r="F14" s="283">
        <v>38</v>
      </c>
      <c r="G14" s="283">
        <v>27</v>
      </c>
      <c r="H14" s="283">
        <v>21</v>
      </c>
      <c r="I14" s="283">
        <v>43</v>
      </c>
      <c r="J14" s="283">
        <v>46</v>
      </c>
      <c r="K14" s="283">
        <v>22</v>
      </c>
      <c r="L14" s="283">
        <v>38</v>
      </c>
      <c r="M14" s="283">
        <v>96</v>
      </c>
      <c r="N14" s="283">
        <v>113</v>
      </c>
      <c r="O14" s="283">
        <v>60</v>
      </c>
      <c r="P14" s="283">
        <v>95</v>
      </c>
      <c r="Q14" s="283">
        <v>7</v>
      </c>
      <c r="R14" s="283">
        <v>12</v>
      </c>
      <c r="S14" s="283">
        <v>43</v>
      </c>
      <c r="T14" s="283">
        <v>5</v>
      </c>
      <c r="U14" s="283">
        <v>13</v>
      </c>
      <c r="V14" s="283">
        <v>42</v>
      </c>
      <c r="W14" s="283">
        <v>7</v>
      </c>
      <c r="X14" s="283">
        <v>8</v>
      </c>
      <c r="Y14" s="283">
        <v>37</v>
      </c>
      <c r="Z14" s="283">
        <v>14</v>
      </c>
      <c r="AA14" s="283">
        <v>17</v>
      </c>
      <c r="AB14" s="283">
        <v>20</v>
      </c>
      <c r="AC14" s="283">
        <v>9</v>
      </c>
      <c r="AD14" s="283">
        <v>12</v>
      </c>
      <c r="AE14" s="283">
        <v>7</v>
      </c>
      <c r="AF14" s="283">
        <v>7</v>
      </c>
      <c r="AG14" s="283">
        <v>6</v>
      </c>
      <c r="AH14" s="283">
        <v>15</v>
      </c>
      <c r="AI14" s="283">
        <v>5</v>
      </c>
      <c r="AJ14" s="283">
        <v>8</v>
      </c>
      <c r="AK14" s="283">
        <v>8</v>
      </c>
      <c r="AL14" s="283">
        <v>12</v>
      </c>
      <c r="AM14" s="283">
        <v>4</v>
      </c>
      <c r="AN14" s="283">
        <v>17</v>
      </c>
      <c r="AO14" s="283">
        <v>5</v>
      </c>
      <c r="AP14" s="283">
        <v>5</v>
      </c>
      <c r="AQ14" s="283">
        <v>5</v>
      </c>
      <c r="AR14" s="283">
        <v>13</v>
      </c>
      <c r="AS14" s="283">
        <v>4</v>
      </c>
      <c r="AT14" s="283">
        <v>1</v>
      </c>
      <c r="AU14" s="283">
        <v>1</v>
      </c>
      <c r="AV14" s="283">
        <v>8</v>
      </c>
      <c r="AW14" s="283">
        <v>2</v>
      </c>
      <c r="AX14" s="283">
        <v>2</v>
      </c>
      <c r="AY14" s="283">
        <v>6</v>
      </c>
      <c r="AZ14" s="283">
        <v>1</v>
      </c>
      <c r="BA14" s="279">
        <f t="shared" si="0"/>
        <v>1039</v>
      </c>
      <c r="BB14" s="283">
        <f t="shared" si="1"/>
        <v>287</v>
      </c>
      <c r="BC14" s="283">
        <f t="shared" si="2"/>
        <v>220</v>
      </c>
      <c r="BD14" s="283">
        <f t="shared" si="3"/>
        <v>117</v>
      </c>
      <c r="BE14" s="283">
        <f t="shared" si="4"/>
        <v>137</v>
      </c>
      <c r="BF14" s="283">
        <f t="shared" si="5"/>
        <v>47</v>
      </c>
      <c r="BG14" s="283">
        <f t="shared" si="6"/>
        <v>102</v>
      </c>
      <c r="BH14" s="283">
        <f t="shared" si="7"/>
        <v>53</v>
      </c>
      <c r="BI14" s="283">
        <f t="shared" si="8"/>
        <v>34</v>
      </c>
      <c r="BJ14" s="283">
        <f t="shared" si="9"/>
        <v>22</v>
      </c>
      <c r="BK14" s="283">
        <f t="shared" si="10"/>
        <v>20</v>
      </c>
      <c r="BL14" s="275">
        <f t="shared" si="11"/>
        <v>1039</v>
      </c>
      <c r="BM14" s="275">
        <f t="shared" si="12"/>
        <v>0</v>
      </c>
    </row>
    <row r="15" spans="1:65">
      <c r="A15" s="3"/>
      <c r="B15" s="4" t="s">
        <v>73</v>
      </c>
      <c r="C15" s="283">
        <v>421</v>
      </c>
      <c r="D15" s="283">
        <v>52</v>
      </c>
      <c r="E15" s="283">
        <v>39</v>
      </c>
      <c r="F15" s="283">
        <v>56</v>
      </c>
      <c r="G15" s="283">
        <v>36</v>
      </c>
      <c r="H15" s="283">
        <v>50</v>
      </c>
      <c r="I15" s="283">
        <v>57</v>
      </c>
      <c r="J15" s="283">
        <v>47</v>
      </c>
      <c r="K15" s="283">
        <v>37</v>
      </c>
      <c r="L15" s="283">
        <v>47</v>
      </c>
      <c r="M15" s="283">
        <v>152</v>
      </c>
      <c r="N15" s="283">
        <v>173</v>
      </c>
      <c r="O15" s="283">
        <v>93</v>
      </c>
      <c r="P15" s="283">
        <v>123</v>
      </c>
      <c r="Q15" s="283">
        <v>10</v>
      </c>
      <c r="R15" s="283">
        <v>21</v>
      </c>
      <c r="S15" s="283">
        <v>66</v>
      </c>
      <c r="T15" s="283">
        <v>5</v>
      </c>
      <c r="U15" s="283">
        <v>28</v>
      </c>
      <c r="V15" s="283">
        <v>48</v>
      </c>
      <c r="W15" s="283">
        <v>13</v>
      </c>
      <c r="X15" s="283">
        <v>15</v>
      </c>
      <c r="Y15" s="283">
        <v>64</v>
      </c>
      <c r="Z15" s="283">
        <v>12</v>
      </c>
      <c r="AA15" s="283">
        <v>22</v>
      </c>
      <c r="AB15" s="283">
        <v>34</v>
      </c>
      <c r="AC15" s="283">
        <v>12</v>
      </c>
      <c r="AD15" s="283">
        <v>32</v>
      </c>
      <c r="AE15" s="283">
        <v>10</v>
      </c>
      <c r="AF15" s="283">
        <v>12</v>
      </c>
      <c r="AG15" s="283">
        <v>6</v>
      </c>
      <c r="AH15" s="283">
        <v>19</v>
      </c>
      <c r="AI15" s="283">
        <v>20</v>
      </c>
      <c r="AJ15" s="283">
        <v>6</v>
      </c>
      <c r="AK15" s="283">
        <v>9</v>
      </c>
      <c r="AL15" s="283">
        <v>11</v>
      </c>
      <c r="AM15" s="283">
        <v>10</v>
      </c>
      <c r="AN15" s="283">
        <v>18</v>
      </c>
      <c r="AO15" s="283">
        <v>6</v>
      </c>
      <c r="AP15" s="283">
        <v>4</v>
      </c>
      <c r="AQ15" s="283">
        <v>10</v>
      </c>
      <c r="AR15" s="283">
        <v>11</v>
      </c>
      <c r="AS15" s="283">
        <v>3</v>
      </c>
      <c r="AT15" s="283">
        <v>5</v>
      </c>
      <c r="AU15" s="283">
        <v>2</v>
      </c>
      <c r="AV15" s="283">
        <v>6</v>
      </c>
      <c r="AW15" s="283">
        <v>2</v>
      </c>
      <c r="AX15" s="283">
        <v>7</v>
      </c>
      <c r="AY15" s="283">
        <v>12</v>
      </c>
      <c r="AZ15" s="283">
        <v>3</v>
      </c>
      <c r="BA15" s="279">
        <f t="shared" si="0"/>
        <v>1536</v>
      </c>
      <c r="BB15" s="283">
        <f t="shared" si="1"/>
        <v>421</v>
      </c>
      <c r="BC15" s="283">
        <f t="shared" si="2"/>
        <v>317</v>
      </c>
      <c r="BD15" s="283">
        <f t="shared" si="3"/>
        <v>202</v>
      </c>
      <c r="BE15" s="283">
        <f t="shared" si="4"/>
        <v>184</v>
      </c>
      <c r="BF15" s="283">
        <f t="shared" si="5"/>
        <v>63</v>
      </c>
      <c r="BG15" s="283">
        <f t="shared" si="6"/>
        <v>162</v>
      </c>
      <c r="BH15" s="283">
        <f t="shared" si="7"/>
        <v>62</v>
      </c>
      <c r="BI15" s="283">
        <f t="shared" si="8"/>
        <v>55</v>
      </c>
      <c r="BJ15" s="283">
        <f t="shared" si="9"/>
        <v>31</v>
      </c>
      <c r="BK15" s="283">
        <f t="shared" si="10"/>
        <v>39</v>
      </c>
      <c r="BL15" s="275">
        <f t="shared" si="11"/>
        <v>1536</v>
      </c>
      <c r="BM15" s="275">
        <f t="shared" si="12"/>
        <v>0</v>
      </c>
    </row>
    <row r="16" spans="1:65">
      <c r="A16" s="3"/>
      <c r="B16" s="4" t="s">
        <v>74</v>
      </c>
      <c r="C16" s="283">
        <v>674</v>
      </c>
      <c r="D16" s="283">
        <v>79</v>
      </c>
      <c r="E16" s="283">
        <v>40</v>
      </c>
      <c r="F16" s="283">
        <v>88</v>
      </c>
      <c r="G16" s="283">
        <v>65</v>
      </c>
      <c r="H16" s="283">
        <v>60</v>
      </c>
      <c r="I16" s="283">
        <v>97</v>
      </c>
      <c r="J16" s="283">
        <v>84</v>
      </c>
      <c r="K16" s="283">
        <v>53</v>
      </c>
      <c r="L16" s="283">
        <v>108</v>
      </c>
      <c r="M16" s="283">
        <v>236</v>
      </c>
      <c r="N16" s="283">
        <v>236</v>
      </c>
      <c r="O16" s="283">
        <v>125</v>
      </c>
      <c r="P16" s="283">
        <v>163</v>
      </c>
      <c r="Q16" s="283">
        <v>18</v>
      </c>
      <c r="R16" s="283">
        <v>30</v>
      </c>
      <c r="S16" s="283">
        <v>75</v>
      </c>
      <c r="T16" s="283">
        <v>15</v>
      </c>
      <c r="U16" s="283">
        <v>53</v>
      </c>
      <c r="V16" s="283">
        <v>105</v>
      </c>
      <c r="W16" s="283">
        <v>14</v>
      </c>
      <c r="X16" s="283">
        <v>19</v>
      </c>
      <c r="Y16" s="283">
        <v>73</v>
      </c>
      <c r="Z16" s="283">
        <v>27</v>
      </c>
      <c r="AA16" s="283">
        <v>26</v>
      </c>
      <c r="AB16" s="283">
        <v>46</v>
      </c>
      <c r="AC16" s="283">
        <v>23</v>
      </c>
      <c r="AD16" s="283">
        <v>49</v>
      </c>
      <c r="AE16" s="283">
        <v>17</v>
      </c>
      <c r="AF16" s="283">
        <v>22</v>
      </c>
      <c r="AG16" s="283">
        <v>14</v>
      </c>
      <c r="AH16" s="283">
        <v>44</v>
      </c>
      <c r="AI16" s="283">
        <v>39</v>
      </c>
      <c r="AJ16" s="283">
        <v>18</v>
      </c>
      <c r="AK16" s="283">
        <v>25</v>
      </c>
      <c r="AL16" s="283">
        <v>23</v>
      </c>
      <c r="AM16" s="283">
        <v>19</v>
      </c>
      <c r="AN16" s="283">
        <v>47</v>
      </c>
      <c r="AO16" s="283">
        <v>12</v>
      </c>
      <c r="AP16" s="283">
        <v>6</v>
      </c>
      <c r="AQ16" s="283">
        <v>14</v>
      </c>
      <c r="AR16" s="283">
        <v>18</v>
      </c>
      <c r="AS16" s="283">
        <v>12</v>
      </c>
      <c r="AT16" s="283">
        <v>10</v>
      </c>
      <c r="AU16" s="283">
        <v>4</v>
      </c>
      <c r="AV16" s="283">
        <v>10</v>
      </c>
      <c r="AW16" s="283">
        <v>6</v>
      </c>
      <c r="AX16" s="283">
        <v>10</v>
      </c>
      <c r="AY16" s="283">
        <v>6</v>
      </c>
      <c r="AZ16" s="283">
        <v>7</v>
      </c>
      <c r="BA16" s="279">
        <f t="shared" si="0"/>
        <v>2390</v>
      </c>
      <c r="BB16" s="283">
        <f t="shared" si="1"/>
        <v>674</v>
      </c>
      <c r="BC16" s="283">
        <f t="shared" si="2"/>
        <v>429</v>
      </c>
      <c r="BD16" s="283">
        <f t="shared" si="3"/>
        <v>255</v>
      </c>
      <c r="BE16" s="283">
        <f t="shared" si="4"/>
        <v>288</v>
      </c>
      <c r="BF16" s="283">
        <f t="shared" si="5"/>
        <v>111</v>
      </c>
      <c r="BG16" s="283">
        <f t="shared" si="6"/>
        <v>262</v>
      </c>
      <c r="BH16" s="283">
        <f t="shared" si="7"/>
        <v>125</v>
      </c>
      <c r="BI16" s="283">
        <f t="shared" si="8"/>
        <v>98</v>
      </c>
      <c r="BJ16" s="283">
        <f t="shared" si="9"/>
        <v>66</v>
      </c>
      <c r="BK16" s="283">
        <f t="shared" si="10"/>
        <v>82</v>
      </c>
      <c r="BL16" s="275">
        <f t="shared" si="11"/>
        <v>2390</v>
      </c>
      <c r="BM16" s="275">
        <f t="shared" si="12"/>
        <v>0</v>
      </c>
    </row>
    <row r="17" spans="1:65">
      <c r="A17" s="3"/>
      <c r="B17" s="4" t="s">
        <v>75</v>
      </c>
      <c r="C17" s="283">
        <v>1267</v>
      </c>
      <c r="D17" s="283">
        <v>130</v>
      </c>
      <c r="E17" s="283">
        <v>85</v>
      </c>
      <c r="F17" s="283">
        <v>129</v>
      </c>
      <c r="G17" s="283">
        <v>123</v>
      </c>
      <c r="H17" s="283">
        <v>128</v>
      </c>
      <c r="I17" s="283">
        <v>179</v>
      </c>
      <c r="J17" s="283">
        <v>180</v>
      </c>
      <c r="K17" s="283">
        <v>115</v>
      </c>
      <c r="L17" s="283">
        <v>198</v>
      </c>
      <c r="M17" s="283">
        <v>471</v>
      </c>
      <c r="N17" s="283">
        <v>414</v>
      </c>
      <c r="O17" s="283">
        <v>226</v>
      </c>
      <c r="P17" s="283">
        <v>306</v>
      </c>
      <c r="Q17" s="283">
        <v>44</v>
      </c>
      <c r="R17" s="283">
        <v>56</v>
      </c>
      <c r="S17" s="283">
        <v>136</v>
      </c>
      <c r="T17" s="283">
        <v>24</v>
      </c>
      <c r="U17" s="283">
        <v>100</v>
      </c>
      <c r="V17" s="283">
        <v>212</v>
      </c>
      <c r="W17" s="283">
        <v>38</v>
      </c>
      <c r="X17" s="283">
        <v>31</v>
      </c>
      <c r="Y17" s="283">
        <v>126</v>
      </c>
      <c r="Z17" s="283">
        <v>68</v>
      </c>
      <c r="AA17" s="283">
        <v>78</v>
      </c>
      <c r="AB17" s="283">
        <v>103</v>
      </c>
      <c r="AC17" s="283">
        <v>41</v>
      </c>
      <c r="AD17" s="283">
        <v>72</v>
      </c>
      <c r="AE17" s="283">
        <v>30</v>
      </c>
      <c r="AF17" s="283">
        <v>38</v>
      </c>
      <c r="AG17" s="283">
        <v>30</v>
      </c>
      <c r="AH17" s="283">
        <v>43</v>
      </c>
      <c r="AI17" s="283">
        <v>46</v>
      </c>
      <c r="AJ17" s="283">
        <v>28</v>
      </c>
      <c r="AK17" s="283">
        <v>45</v>
      </c>
      <c r="AL17" s="283">
        <v>35</v>
      </c>
      <c r="AM17" s="283">
        <v>25</v>
      </c>
      <c r="AN17" s="283">
        <v>82</v>
      </c>
      <c r="AO17" s="283">
        <v>15</v>
      </c>
      <c r="AP17" s="283">
        <v>11</v>
      </c>
      <c r="AQ17" s="283">
        <v>21</v>
      </c>
      <c r="AR17" s="283">
        <v>30</v>
      </c>
      <c r="AS17" s="283">
        <v>10</v>
      </c>
      <c r="AT17" s="283">
        <v>16</v>
      </c>
      <c r="AU17" s="283">
        <v>6</v>
      </c>
      <c r="AV17" s="283">
        <v>25</v>
      </c>
      <c r="AW17" s="283">
        <v>12</v>
      </c>
      <c r="AX17" s="283">
        <v>11</v>
      </c>
      <c r="AY17" s="283">
        <v>26</v>
      </c>
      <c r="AZ17" s="283">
        <v>16</v>
      </c>
      <c r="BA17" s="279">
        <f t="shared" si="0"/>
        <v>4414</v>
      </c>
      <c r="BB17" s="283">
        <f t="shared" si="1"/>
        <v>1267</v>
      </c>
      <c r="BC17" s="283">
        <f t="shared" si="2"/>
        <v>776</v>
      </c>
      <c r="BD17" s="283">
        <f t="shared" si="3"/>
        <v>452</v>
      </c>
      <c r="BE17" s="283">
        <f t="shared" si="4"/>
        <v>567</v>
      </c>
      <c r="BF17" s="283">
        <f t="shared" si="5"/>
        <v>206</v>
      </c>
      <c r="BG17" s="283">
        <f t="shared" si="6"/>
        <v>503</v>
      </c>
      <c r="BH17" s="283">
        <f t="shared" si="7"/>
        <v>227</v>
      </c>
      <c r="BI17" s="283">
        <f t="shared" si="8"/>
        <v>200</v>
      </c>
      <c r="BJ17" s="283">
        <f t="shared" si="9"/>
        <v>81</v>
      </c>
      <c r="BK17" s="283">
        <f t="shared" si="10"/>
        <v>135</v>
      </c>
      <c r="BL17" s="275">
        <f t="shared" si="11"/>
        <v>4414</v>
      </c>
      <c r="BM17" s="275">
        <f t="shared" si="12"/>
        <v>0</v>
      </c>
    </row>
    <row r="18" spans="1:65">
      <c r="A18" s="3"/>
      <c r="B18" s="4" t="s">
        <v>76</v>
      </c>
      <c r="C18" s="283">
        <v>2240</v>
      </c>
      <c r="D18" s="283">
        <v>228</v>
      </c>
      <c r="E18" s="283">
        <v>172</v>
      </c>
      <c r="F18" s="283">
        <v>237</v>
      </c>
      <c r="G18" s="283">
        <v>191</v>
      </c>
      <c r="H18" s="283">
        <v>217</v>
      </c>
      <c r="I18" s="283">
        <v>326</v>
      </c>
      <c r="J18" s="283">
        <v>328</v>
      </c>
      <c r="K18" s="283">
        <v>215</v>
      </c>
      <c r="L18" s="283">
        <v>326</v>
      </c>
      <c r="M18" s="283">
        <v>821</v>
      </c>
      <c r="N18" s="283">
        <v>813</v>
      </c>
      <c r="O18" s="283">
        <v>409</v>
      </c>
      <c r="P18" s="283">
        <v>510</v>
      </c>
      <c r="Q18" s="283">
        <v>69</v>
      </c>
      <c r="R18" s="283">
        <v>90</v>
      </c>
      <c r="S18" s="283">
        <v>260</v>
      </c>
      <c r="T18" s="283">
        <v>59</v>
      </c>
      <c r="U18" s="283">
        <v>139</v>
      </c>
      <c r="V18" s="283">
        <v>373</v>
      </c>
      <c r="W18" s="283">
        <v>70</v>
      </c>
      <c r="X18" s="283">
        <v>60</v>
      </c>
      <c r="Y18" s="283">
        <v>258</v>
      </c>
      <c r="Z18" s="283">
        <v>115</v>
      </c>
      <c r="AA18" s="283">
        <v>164</v>
      </c>
      <c r="AB18" s="283">
        <v>182</v>
      </c>
      <c r="AC18" s="283">
        <v>63</v>
      </c>
      <c r="AD18" s="283">
        <v>114</v>
      </c>
      <c r="AE18" s="283">
        <v>58</v>
      </c>
      <c r="AF18" s="283">
        <v>67</v>
      </c>
      <c r="AG18" s="283">
        <v>49</v>
      </c>
      <c r="AH18" s="283">
        <v>92</v>
      </c>
      <c r="AI18" s="283">
        <v>89</v>
      </c>
      <c r="AJ18" s="283">
        <v>37</v>
      </c>
      <c r="AK18" s="283">
        <v>104</v>
      </c>
      <c r="AL18" s="283">
        <v>69</v>
      </c>
      <c r="AM18" s="283">
        <v>52</v>
      </c>
      <c r="AN18" s="283">
        <v>131</v>
      </c>
      <c r="AO18" s="283">
        <v>37</v>
      </c>
      <c r="AP18" s="283">
        <v>37</v>
      </c>
      <c r="AQ18" s="283">
        <v>57</v>
      </c>
      <c r="AR18" s="283">
        <v>47</v>
      </c>
      <c r="AS18" s="283">
        <v>25</v>
      </c>
      <c r="AT18" s="283">
        <v>20</v>
      </c>
      <c r="AU18" s="283">
        <v>18</v>
      </c>
      <c r="AV18" s="283">
        <v>49</v>
      </c>
      <c r="AW18" s="283">
        <v>26</v>
      </c>
      <c r="AX18" s="283">
        <v>27</v>
      </c>
      <c r="AY18" s="283">
        <v>35</v>
      </c>
      <c r="AZ18" s="283">
        <v>35</v>
      </c>
      <c r="BA18" s="279">
        <f t="shared" si="0"/>
        <v>7970</v>
      </c>
      <c r="BB18" s="283">
        <f t="shared" si="1"/>
        <v>2240</v>
      </c>
      <c r="BC18" s="283">
        <f t="shared" si="2"/>
        <v>1413</v>
      </c>
      <c r="BD18" s="283">
        <f t="shared" si="3"/>
        <v>851</v>
      </c>
      <c r="BE18" s="283">
        <f t="shared" si="4"/>
        <v>1050</v>
      </c>
      <c r="BF18" s="283">
        <f t="shared" si="5"/>
        <v>385</v>
      </c>
      <c r="BG18" s="283">
        <f t="shared" si="6"/>
        <v>884</v>
      </c>
      <c r="BH18" s="283">
        <f t="shared" si="7"/>
        <v>431</v>
      </c>
      <c r="BI18" s="283">
        <f t="shared" si="8"/>
        <v>295</v>
      </c>
      <c r="BJ18" s="283">
        <f t="shared" si="9"/>
        <v>159</v>
      </c>
      <c r="BK18" s="283">
        <f t="shared" si="10"/>
        <v>262</v>
      </c>
      <c r="BL18" s="275">
        <f t="shared" si="11"/>
        <v>7970</v>
      </c>
      <c r="BM18" s="275">
        <f t="shared" si="12"/>
        <v>0</v>
      </c>
    </row>
    <row r="19" spans="1:65">
      <c r="A19" s="3"/>
      <c r="B19" s="4" t="s">
        <v>77</v>
      </c>
      <c r="C19" s="283">
        <v>2774</v>
      </c>
      <c r="D19" s="283">
        <v>311</v>
      </c>
      <c r="E19" s="283">
        <v>221</v>
      </c>
      <c r="F19" s="283">
        <v>288</v>
      </c>
      <c r="G19" s="283">
        <v>258</v>
      </c>
      <c r="H19" s="283">
        <v>301</v>
      </c>
      <c r="I19" s="283">
        <v>401</v>
      </c>
      <c r="J19" s="283">
        <v>425</v>
      </c>
      <c r="K19" s="283">
        <v>231</v>
      </c>
      <c r="L19" s="283">
        <v>338</v>
      </c>
      <c r="M19" s="283">
        <v>1001</v>
      </c>
      <c r="N19" s="283">
        <v>1045</v>
      </c>
      <c r="O19" s="283">
        <v>565</v>
      </c>
      <c r="P19" s="283">
        <v>706</v>
      </c>
      <c r="Q19" s="283">
        <v>100</v>
      </c>
      <c r="R19" s="283">
        <v>123</v>
      </c>
      <c r="S19" s="283">
        <v>318</v>
      </c>
      <c r="T19" s="283">
        <v>67</v>
      </c>
      <c r="U19" s="283">
        <v>145</v>
      </c>
      <c r="V19" s="283">
        <v>488</v>
      </c>
      <c r="W19" s="283">
        <v>97</v>
      </c>
      <c r="X19" s="283">
        <v>90</v>
      </c>
      <c r="Y19" s="283">
        <v>351</v>
      </c>
      <c r="Z19" s="283">
        <v>137</v>
      </c>
      <c r="AA19" s="283">
        <v>202</v>
      </c>
      <c r="AB19" s="283">
        <v>262</v>
      </c>
      <c r="AC19" s="283">
        <v>75</v>
      </c>
      <c r="AD19" s="283">
        <v>117</v>
      </c>
      <c r="AE19" s="283">
        <v>86</v>
      </c>
      <c r="AF19" s="283">
        <v>78</v>
      </c>
      <c r="AG19" s="283">
        <v>32</v>
      </c>
      <c r="AH19" s="283">
        <v>134</v>
      </c>
      <c r="AI19" s="283">
        <v>85</v>
      </c>
      <c r="AJ19" s="283">
        <v>65</v>
      </c>
      <c r="AK19" s="283">
        <v>116</v>
      </c>
      <c r="AL19" s="283">
        <v>78</v>
      </c>
      <c r="AM19" s="283">
        <v>54</v>
      </c>
      <c r="AN19" s="283">
        <v>173</v>
      </c>
      <c r="AO19" s="283">
        <v>59</v>
      </c>
      <c r="AP19" s="283">
        <v>36</v>
      </c>
      <c r="AQ19" s="283">
        <v>62</v>
      </c>
      <c r="AR19" s="283">
        <v>60</v>
      </c>
      <c r="AS19" s="283">
        <v>31</v>
      </c>
      <c r="AT19" s="283">
        <v>43</v>
      </c>
      <c r="AU19" s="283">
        <v>27</v>
      </c>
      <c r="AV19" s="283">
        <v>51</v>
      </c>
      <c r="AW19" s="283">
        <v>28</v>
      </c>
      <c r="AX19" s="283">
        <v>42</v>
      </c>
      <c r="AY19" s="283">
        <v>32</v>
      </c>
      <c r="AZ19" s="283">
        <v>34</v>
      </c>
      <c r="BA19" s="279">
        <f t="shared" si="0"/>
        <v>10069</v>
      </c>
      <c r="BB19" s="283">
        <f t="shared" si="1"/>
        <v>2774</v>
      </c>
      <c r="BC19" s="283">
        <f t="shared" si="2"/>
        <v>1874</v>
      </c>
      <c r="BD19" s="283">
        <f t="shared" si="3"/>
        <v>1107</v>
      </c>
      <c r="BE19" s="283">
        <f t="shared" si="4"/>
        <v>1377</v>
      </c>
      <c r="BF19" s="283">
        <f t="shared" si="5"/>
        <v>478</v>
      </c>
      <c r="BG19" s="283">
        <f t="shared" si="6"/>
        <v>1102</v>
      </c>
      <c r="BH19" s="283">
        <f t="shared" si="7"/>
        <v>536</v>
      </c>
      <c r="BI19" s="283">
        <f t="shared" si="8"/>
        <v>308</v>
      </c>
      <c r="BJ19" s="283">
        <f t="shared" si="9"/>
        <v>212</v>
      </c>
      <c r="BK19" s="283">
        <f t="shared" si="10"/>
        <v>301</v>
      </c>
      <c r="BL19" s="275">
        <f t="shared" si="11"/>
        <v>10069</v>
      </c>
      <c r="BM19" s="275">
        <f t="shared" si="12"/>
        <v>0</v>
      </c>
    </row>
    <row r="20" spans="1:65">
      <c r="A20" s="3"/>
      <c r="B20" s="4" t="s">
        <v>78</v>
      </c>
      <c r="C20" s="283">
        <v>3409</v>
      </c>
      <c r="D20" s="283">
        <v>350</v>
      </c>
      <c r="E20" s="283">
        <v>236</v>
      </c>
      <c r="F20" s="283">
        <v>323</v>
      </c>
      <c r="G20" s="283">
        <v>322</v>
      </c>
      <c r="H20" s="283">
        <v>426</v>
      </c>
      <c r="I20" s="283">
        <v>516</v>
      </c>
      <c r="J20" s="283">
        <v>529</v>
      </c>
      <c r="K20" s="283">
        <v>286</v>
      </c>
      <c r="L20" s="283">
        <v>421</v>
      </c>
      <c r="M20" s="283">
        <v>1161</v>
      </c>
      <c r="N20" s="283">
        <v>1220</v>
      </c>
      <c r="O20" s="283">
        <v>651</v>
      </c>
      <c r="P20" s="283">
        <v>883</v>
      </c>
      <c r="Q20" s="283">
        <v>124</v>
      </c>
      <c r="R20" s="283">
        <v>203</v>
      </c>
      <c r="S20" s="283">
        <v>407</v>
      </c>
      <c r="T20" s="283">
        <v>100</v>
      </c>
      <c r="U20" s="283">
        <v>227</v>
      </c>
      <c r="V20" s="283">
        <v>608</v>
      </c>
      <c r="W20" s="283">
        <v>122</v>
      </c>
      <c r="X20" s="283">
        <v>120</v>
      </c>
      <c r="Y20" s="283">
        <v>445</v>
      </c>
      <c r="Z20" s="283">
        <v>198</v>
      </c>
      <c r="AA20" s="283">
        <v>207</v>
      </c>
      <c r="AB20" s="283">
        <v>363</v>
      </c>
      <c r="AC20" s="283">
        <v>103</v>
      </c>
      <c r="AD20" s="283">
        <v>208</v>
      </c>
      <c r="AE20" s="283">
        <v>103</v>
      </c>
      <c r="AF20" s="283">
        <v>103</v>
      </c>
      <c r="AG20" s="283">
        <v>62</v>
      </c>
      <c r="AH20" s="283">
        <v>168</v>
      </c>
      <c r="AI20" s="283">
        <v>138</v>
      </c>
      <c r="AJ20" s="283">
        <v>81</v>
      </c>
      <c r="AK20" s="283">
        <v>127</v>
      </c>
      <c r="AL20" s="283">
        <v>104</v>
      </c>
      <c r="AM20" s="283">
        <v>88</v>
      </c>
      <c r="AN20" s="283">
        <v>216</v>
      </c>
      <c r="AO20" s="283">
        <v>40</v>
      </c>
      <c r="AP20" s="283">
        <v>56</v>
      </c>
      <c r="AQ20" s="283">
        <v>93</v>
      </c>
      <c r="AR20" s="283">
        <v>75</v>
      </c>
      <c r="AS20" s="283">
        <v>26</v>
      </c>
      <c r="AT20" s="283">
        <v>29</v>
      </c>
      <c r="AU20" s="283">
        <v>20</v>
      </c>
      <c r="AV20" s="283">
        <v>78</v>
      </c>
      <c r="AW20" s="283">
        <v>45</v>
      </c>
      <c r="AX20" s="283">
        <v>49</v>
      </c>
      <c r="AY20" s="283">
        <v>57</v>
      </c>
      <c r="AZ20" s="283">
        <v>30</v>
      </c>
      <c r="BA20" s="279">
        <f t="shared" si="0"/>
        <v>12547</v>
      </c>
      <c r="BB20" s="283">
        <f t="shared" si="1"/>
        <v>3409</v>
      </c>
      <c r="BC20" s="283">
        <f t="shared" si="2"/>
        <v>2306</v>
      </c>
      <c r="BD20" s="283">
        <f t="shared" si="3"/>
        <v>1463</v>
      </c>
      <c r="BE20" s="283">
        <f t="shared" si="4"/>
        <v>1634</v>
      </c>
      <c r="BF20" s="283">
        <f t="shared" si="5"/>
        <v>668</v>
      </c>
      <c r="BG20" s="283">
        <f t="shared" si="6"/>
        <v>1236</v>
      </c>
      <c r="BH20" s="283">
        <f t="shared" si="7"/>
        <v>714</v>
      </c>
      <c r="BI20" s="283">
        <f t="shared" si="8"/>
        <v>457</v>
      </c>
      <c r="BJ20" s="283">
        <f t="shared" si="9"/>
        <v>271</v>
      </c>
      <c r="BK20" s="283">
        <f t="shared" si="10"/>
        <v>389</v>
      </c>
      <c r="BL20" s="275">
        <f t="shared" si="11"/>
        <v>12547</v>
      </c>
      <c r="BM20" s="275">
        <f t="shared" si="12"/>
        <v>0</v>
      </c>
    </row>
    <row r="21" spans="1:65">
      <c r="A21" s="3"/>
      <c r="B21" s="4" t="s">
        <v>79</v>
      </c>
      <c r="C21" s="283">
        <v>4519</v>
      </c>
      <c r="D21" s="283">
        <v>459</v>
      </c>
      <c r="E21" s="283">
        <v>360</v>
      </c>
      <c r="F21" s="283">
        <v>431</v>
      </c>
      <c r="G21" s="283">
        <v>435</v>
      </c>
      <c r="H21" s="283">
        <v>561</v>
      </c>
      <c r="I21" s="283">
        <v>703</v>
      </c>
      <c r="J21" s="283">
        <v>632</v>
      </c>
      <c r="K21" s="283">
        <v>368</v>
      </c>
      <c r="L21" s="283">
        <v>570</v>
      </c>
      <c r="M21" s="283">
        <v>1596</v>
      </c>
      <c r="N21" s="283">
        <v>1361</v>
      </c>
      <c r="O21" s="283">
        <v>804</v>
      </c>
      <c r="P21" s="283">
        <v>1127</v>
      </c>
      <c r="Q21" s="283">
        <v>192</v>
      </c>
      <c r="R21" s="283">
        <v>249</v>
      </c>
      <c r="S21" s="283">
        <v>500</v>
      </c>
      <c r="T21" s="283">
        <v>106</v>
      </c>
      <c r="U21" s="283">
        <v>339</v>
      </c>
      <c r="V21" s="283">
        <v>754</v>
      </c>
      <c r="W21" s="283">
        <v>188</v>
      </c>
      <c r="X21" s="283">
        <v>154</v>
      </c>
      <c r="Y21" s="283">
        <v>598</v>
      </c>
      <c r="Z21" s="283">
        <v>252</v>
      </c>
      <c r="AA21" s="283">
        <v>265</v>
      </c>
      <c r="AB21" s="283">
        <v>481</v>
      </c>
      <c r="AC21" s="283">
        <v>123</v>
      </c>
      <c r="AD21" s="283">
        <v>242</v>
      </c>
      <c r="AE21" s="283">
        <v>160</v>
      </c>
      <c r="AF21" s="283">
        <v>177</v>
      </c>
      <c r="AG21" s="283">
        <v>124</v>
      </c>
      <c r="AH21" s="283">
        <v>220</v>
      </c>
      <c r="AI21" s="283">
        <v>183</v>
      </c>
      <c r="AJ21" s="283">
        <v>143</v>
      </c>
      <c r="AK21" s="283">
        <v>200</v>
      </c>
      <c r="AL21" s="283">
        <v>201</v>
      </c>
      <c r="AM21" s="283">
        <v>118</v>
      </c>
      <c r="AN21" s="283">
        <v>252</v>
      </c>
      <c r="AO21" s="283">
        <v>73</v>
      </c>
      <c r="AP21" s="283">
        <v>91</v>
      </c>
      <c r="AQ21" s="283">
        <v>87</v>
      </c>
      <c r="AR21" s="283">
        <v>86</v>
      </c>
      <c r="AS21" s="283">
        <v>51</v>
      </c>
      <c r="AT21" s="283">
        <v>56</v>
      </c>
      <c r="AU21" s="283">
        <v>57</v>
      </c>
      <c r="AV21" s="283">
        <v>67</v>
      </c>
      <c r="AW21" s="283">
        <v>74</v>
      </c>
      <c r="AX21" s="283">
        <v>121</v>
      </c>
      <c r="AY21" s="283">
        <v>114</v>
      </c>
      <c r="AZ21" s="283">
        <v>80</v>
      </c>
      <c r="BA21" s="279">
        <f t="shared" si="0"/>
        <v>16585</v>
      </c>
      <c r="BB21" s="283">
        <f t="shared" si="1"/>
        <v>4519</v>
      </c>
      <c r="BC21" s="283">
        <f t="shared" si="2"/>
        <v>2737</v>
      </c>
      <c r="BD21" s="283">
        <f t="shared" si="3"/>
        <v>1894</v>
      </c>
      <c r="BE21" s="283">
        <f t="shared" si="4"/>
        <v>1996</v>
      </c>
      <c r="BF21" s="283">
        <f t="shared" si="5"/>
        <v>898</v>
      </c>
      <c r="BG21" s="283">
        <f t="shared" si="6"/>
        <v>1760</v>
      </c>
      <c r="BH21" s="283">
        <f t="shared" si="7"/>
        <v>1009</v>
      </c>
      <c r="BI21" s="283">
        <f t="shared" si="8"/>
        <v>800</v>
      </c>
      <c r="BJ21" s="283">
        <f t="shared" si="9"/>
        <v>397</v>
      </c>
      <c r="BK21" s="283">
        <f t="shared" si="10"/>
        <v>575</v>
      </c>
      <c r="BL21" s="275">
        <f t="shared" si="11"/>
        <v>16585</v>
      </c>
      <c r="BM21" s="275">
        <f t="shared" si="12"/>
        <v>0</v>
      </c>
    </row>
    <row r="22" spans="1:65">
      <c r="A22" s="3"/>
      <c r="B22" s="196" t="s">
        <v>80</v>
      </c>
      <c r="C22" s="284">
        <v>4158</v>
      </c>
      <c r="D22" s="284">
        <v>488</v>
      </c>
      <c r="E22" s="284">
        <v>345</v>
      </c>
      <c r="F22" s="284">
        <v>380</v>
      </c>
      <c r="G22" s="284">
        <v>358</v>
      </c>
      <c r="H22" s="284">
        <v>466</v>
      </c>
      <c r="I22" s="284">
        <v>687</v>
      </c>
      <c r="J22" s="284">
        <v>602</v>
      </c>
      <c r="K22" s="284">
        <v>312</v>
      </c>
      <c r="L22" s="284">
        <v>520</v>
      </c>
      <c r="M22" s="284">
        <v>1319</v>
      </c>
      <c r="N22" s="284">
        <v>1111</v>
      </c>
      <c r="O22" s="284">
        <v>664</v>
      </c>
      <c r="P22" s="284">
        <v>1022</v>
      </c>
      <c r="Q22" s="284">
        <v>234</v>
      </c>
      <c r="R22" s="284">
        <v>260</v>
      </c>
      <c r="S22" s="284">
        <v>415</v>
      </c>
      <c r="T22" s="284">
        <v>105</v>
      </c>
      <c r="U22" s="284">
        <v>355</v>
      </c>
      <c r="V22" s="284">
        <v>637</v>
      </c>
      <c r="W22" s="284">
        <v>197</v>
      </c>
      <c r="X22" s="284">
        <v>142</v>
      </c>
      <c r="Y22" s="284">
        <v>546</v>
      </c>
      <c r="Z22" s="284">
        <v>236</v>
      </c>
      <c r="AA22" s="284">
        <v>246</v>
      </c>
      <c r="AB22" s="284">
        <v>389</v>
      </c>
      <c r="AC22" s="284">
        <v>140</v>
      </c>
      <c r="AD22" s="284">
        <v>223</v>
      </c>
      <c r="AE22" s="284">
        <v>174</v>
      </c>
      <c r="AF22" s="284">
        <v>184</v>
      </c>
      <c r="AG22" s="284">
        <v>153</v>
      </c>
      <c r="AH22" s="284">
        <v>304</v>
      </c>
      <c r="AI22" s="284">
        <v>229</v>
      </c>
      <c r="AJ22" s="284">
        <v>178</v>
      </c>
      <c r="AK22" s="284">
        <v>259</v>
      </c>
      <c r="AL22" s="284">
        <v>177</v>
      </c>
      <c r="AM22" s="284">
        <v>124</v>
      </c>
      <c r="AN22" s="284">
        <v>238</v>
      </c>
      <c r="AO22" s="284">
        <v>71</v>
      </c>
      <c r="AP22" s="284">
        <v>106</v>
      </c>
      <c r="AQ22" s="284">
        <v>107</v>
      </c>
      <c r="AR22" s="284">
        <v>81</v>
      </c>
      <c r="AS22" s="284">
        <v>54</v>
      </c>
      <c r="AT22" s="284">
        <v>77</v>
      </c>
      <c r="AU22" s="284">
        <v>58</v>
      </c>
      <c r="AV22" s="284">
        <v>72</v>
      </c>
      <c r="AW22" s="284">
        <v>60</v>
      </c>
      <c r="AX22" s="284">
        <v>105</v>
      </c>
      <c r="AY22" s="284">
        <v>101</v>
      </c>
      <c r="AZ22" s="284">
        <v>67</v>
      </c>
      <c r="BA22" s="280">
        <f t="shared" si="0"/>
        <v>15378</v>
      </c>
      <c r="BB22" s="284">
        <f t="shared" si="1"/>
        <v>4158</v>
      </c>
      <c r="BC22" s="284">
        <f t="shared" si="2"/>
        <v>2393</v>
      </c>
      <c r="BD22" s="284">
        <f t="shared" si="3"/>
        <v>1644</v>
      </c>
      <c r="BE22" s="284">
        <f t="shared" si="4"/>
        <v>1735</v>
      </c>
      <c r="BF22" s="284">
        <f t="shared" si="5"/>
        <v>922</v>
      </c>
      <c r="BG22" s="284">
        <f t="shared" si="6"/>
        <v>1508</v>
      </c>
      <c r="BH22" s="284">
        <f t="shared" si="7"/>
        <v>954</v>
      </c>
      <c r="BI22" s="284">
        <f t="shared" si="8"/>
        <v>854</v>
      </c>
      <c r="BJ22" s="284">
        <f t="shared" si="9"/>
        <v>488</v>
      </c>
      <c r="BK22" s="284">
        <f t="shared" si="10"/>
        <v>722</v>
      </c>
      <c r="BL22" s="275">
        <f t="shared" si="11"/>
        <v>15378</v>
      </c>
      <c r="BM22" s="275">
        <f t="shared" si="12"/>
        <v>0</v>
      </c>
    </row>
    <row r="23" spans="1:65">
      <c r="A23" s="3"/>
      <c r="B23" s="3" t="s">
        <v>100</v>
      </c>
      <c r="C23" s="360">
        <v>2869</v>
      </c>
      <c r="D23" s="360">
        <v>377</v>
      </c>
      <c r="E23" s="360">
        <v>255</v>
      </c>
      <c r="F23" s="360">
        <v>219</v>
      </c>
      <c r="G23" s="360">
        <v>242</v>
      </c>
      <c r="H23" s="360">
        <v>302</v>
      </c>
      <c r="I23" s="360">
        <v>495</v>
      </c>
      <c r="J23" s="360">
        <v>407</v>
      </c>
      <c r="K23" s="360">
        <v>207</v>
      </c>
      <c r="L23" s="360">
        <v>365</v>
      </c>
      <c r="M23" s="360">
        <v>901</v>
      </c>
      <c r="N23" s="360">
        <v>715</v>
      </c>
      <c r="O23" s="360">
        <v>440</v>
      </c>
      <c r="P23" s="360">
        <v>732</v>
      </c>
      <c r="Q23" s="360">
        <v>171</v>
      </c>
      <c r="R23" s="360">
        <v>210</v>
      </c>
      <c r="S23" s="360">
        <v>278</v>
      </c>
      <c r="T23" s="360">
        <v>84</v>
      </c>
      <c r="U23" s="360">
        <v>286</v>
      </c>
      <c r="V23" s="360">
        <v>436</v>
      </c>
      <c r="W23" s="360">
        <v>115</v>
      </c>
      <c r="X23" s="360">
        <v>101</v>
      </c>
      <c r="Y23" s="360">
        <v>422</v>
      </c>
      <c r="Z23" s="360">
        <v>178</v>
      </c>
      <c r="AA23" s="360">
        <v>136</v>
      </c>
      <c r="AB23" s="360">
        <v>286</v>
      </c>
      <c r="AC23" s="360">
        <v>87</v>
      </c>
      <c r="AD23" s="360">
        <v>153</v>
      </c>
      <c r="AE23" s="360">
        <v>141</v>
      </c>
      <c r="AF23" s="360">
        <v>135</v>
      </c>
      <c r="AG23" s="360">
        <v>131</v>
      </c>
      <c r="AH23" s="360">
        <v>262</v>
      </c>
      <c r="AI23" s="360">
        <v>187</v>
      </c>
      <c r="AJ23" s="360">
        <v>116</v>
      </c>
      <c r="AK23" s="360">
        <v>211</v>
      </c>
      <c r="AL23" s="360">
        <v>102</v>
      </c>
      <c r="AM23" s="360">
        <v>102</v>
      </c>
      <c r="AN23" s="360">
        <v>148</v>
      </c>
      <c r="AO23" s="360">
        <v>53</v>
      </c>
      <c r="AP23" s="360">
        <v>67</v>
      </c>
      <c r="AQ23" s="360">
        <v>61</v>
      </c>
      <c r="AR23" s="360">
        <v>33</v>
      </c>
      <c r="AS23" s="360">
        <v>43</v>
      </c>
      <c r="AT23" s="360">
        <v>52</v>
      </c>
      <c r="AU23" s="360">
        <v>36</v>
      </c>
      <c r="AV23" s="360">
        <v>42</v>
      </c>
      <c r="AW23" s="360">
        <v>52</v>
      </c>
      <c r="AX23" s="360">
        <v>69</v>
      </c>
      <c r="AY23" s="360">
        <v>69</v>
      </c>
      <c r="AZ23" s="360">
        <v>69</v>
      </c>
      <c r="BA23" s="277">
        <f t="shared" si="0"/>
        <v>10781</v>
      </c>
      <c r="BB23" s="360">
        <f t="shared" si="1"/>
        <v>2869</v>
      </c>
      <c r="BC23" s="360">
        <f t="shared" si="2"/>
        <v>1657</v>
      </c>
      <c r="BD23" s="360">
        <f t="shared" si="3"/>
        <v>1192</v>
      </c>
      <c r="BE23" s="360">
        <f t="shared" si="4"/>
        <v>1106</v>
      </c>
      <c r="BF23" s="360">
        <f t="shared" si="5"/>
        <v>676</v>
      </c>
      <c r="BG23" s="360">
        <f t="shared" si="6"/>
        <v>1032</v>
      </c>
      <c r="BH23" s="360">
        <f t="shared" si="7"/>
        <v>612</v>
      </c>
      <c r="BI23" s="360">
        <f t="shared" si="8"/>
        <v>671</v>
      </c>
      <c r="BJ23" s="360">
        <f t="shared" si="9"/>
        <v>397</v>
      </c>
      <c r="BK23" s="360">
        <f t="shared" si="10"/>
        <v>569</v>
      </c>
      <c r="BL23" s="281">
        <f t="shared" si="11"/>
        <v>10781</v>
      </c>
      <c r="BM23" s="275">
        <f t="shared" si="12"/>
        <v>0</v>
      </c>
    </row>
    <row r="24" spans="1:65">
      <c r="A24" s="3"/>
      <c r="B24" s="207" t="s">
        <v>101</v>
      </c>
      <c r="C24" s="208">
        <f>SUM(C4:C23)</f>
        <v>23252</v>
      </c>
      <c r="D24" s="208">
        <f t="shared" ref="D24:AZ24" si="13">SUM(D4:D23)</f>
        <v>2584</v>
      </c>
      <c r="E24" s="208">
        <f t="shared" si="13"/>
        <v>1814</v>
      </c>
      <c r="F24" s="208">
        <f t="shared" si="13"/>
        <v>2249</v>
      </c>
      <c r="G24" s="208">
        <f t="shared" si="13"/>
        <v>2104</v>
      </c>
      <c r="H24" s="208">
        <f t="shared" si="13"/>
        <v>2593</v>
      </c>
      <c r="I24" s="208">
        <f t="shared" si="13"/>
        <v>3597</v>
      </c>
      <c r="J24" s="208">
        <f t="shared" si="13"/>
        <v>3359</v>
      </c>
      <c r="K24" s="208">
        <f t="shared" si="13"/>
        <v>1899</v>
      </c>
      <c r="L24" s="208">
        <f t="shared" si="13"/>
        <v>3053</v>
      </c>
      <c r="M24" s="208">
        <f t="shared" si="13"/>
        <v>8001</v>
      </c>
      <c r="N24" s="208">
        <f t="shared" si="13"/>
        <v>7418</v>
      </c>
      <c r="O24" s="208">
        <f t="shared" si="13"/>
        <v>4168</v>
      </c>
      <c r="P24" s="208">
        <f t="shared" si="13"/>
        <v>5817</v>
      </c>
      <c r="Q24" s="208">
        <f t="shared" si="13"/>
        <v>987</v>
      </c>
      <c r="R24" s="208">
        <f t="shared" si="13"/>
        <v>1284</v>
      </c>
      <c r="S24" s="208">
        <f t="shared" si="13"/>
        <v>2565</v>
      </c>
      <c r="T24" s="208">
        <f t="shared" si="13"/>
        <v>578</v>
      </c>
      <c r="U24" s="208">
        <f t="shared" si="13"/>
        <v>1723</v>
      </c>
      <c r="V24" s="208">
        <f t="shared" si="13"/>
        <v>3807</v>
      </c>
      <c r="W24" s="208">
        <f t="shared" si="13"/>
        <v>883</v>
      </c>
      <c r="X24" s="208">
        <f t="shared" si="13"/>
        <v>763</v>
      </c>
      <c r="Y24" s="208">
        <f t="shared" si="13"/>
        <v>2989</v>
      </c>
      <c r="Z24" s="208">
        <f t="shared" si="13"/>
        <v>1274</v>
      </c>
      <c r="AA24" s="208">
        <f t="shared" si="13"/>
        <v>1403</v>
      </c>
      <c r="AB24" s="208">
        <f t="shared" si="13"/>
        <v>2224</v>
      </c>
      <c r="AC24" s="208">
        <f t="shared" si="13"/>
        <v>695</v>
      </c>
      <c r="AD24" s="208">
        <f t="shared" si="13"/>
        <v>1258</v>
      </c>
      <c r="AE24" s="208">
        <f t="shared" si="13"/>
        <v>810</v>
      </c>
      <c r="AF24" s="208">
        <f t="shared" si="13"/>
        <v>844</v>
      </c>
      <c r="AG24" s="208">
        <f t="shared" si="13"/>
        <v>615</v>
      </c>
      <c r="AH24" s="208">
        <f t="shared" si="13"/>
        <v>1326</v>
      </c>
      <c r="AI24" s="208">
        <f t="shared" si="13"/>
        <v>1044</v>
      </c>
      <c r="AJ24" s="208">
        <f t="shared" si="13"/>
        <v>691</v>
      </c>
      <c r="AK24" s="208">
        <f t="shared" si="13"/>
        <v>1119</v>
      </c>
      <c r="AL24" s="208">
        <f t="shared" si="13"/>
        <v>824</v>
      </c>
      <c r="AM24" s="208">
        <f t="shared" si="13"/>
        <v>616</v>
      </c>
      <c r="AN24" s="208">
        <f t="shared" si="13"/>
        <v>1366</v>
      </c>
      <c r="AO24" s="208">
        <f t="shared" si="13"/>
        <v>377</v>
      </c>
      <c r="AP24" s="208">
        <f t="shared" si="13"/>
        <v>427</v>
      </c>
      <c r="AQ24" s="208">
        <f t="shared" si="13"/>
        <v>534</v>
      </c>
      <c r="AR24" s="208">
        <f t="shared" si="13"/>
        <v>474</v>
      </c>
      <c r="AS24" s="208">
        <f t="shared" si="13"/>
        <v>262</v>
      </c>
      <c r="AT24" s="208">
        <f t="shared" si="13"/>
        <v>318</v>
      </c>
      <c r="AU24" s="208">
        <f t="shared" si="13"/>
        <v>233</v>
      </c>
      <c r="AV24" s="208">
        <f t="shared" si="13"/>
        <v>428</v>
      </c>
      <c r="AW24" s="208">
        <f t="shared" si="13"/>
        <v>312</v>
      </c>
      <c r="AX24" s="208">
        <f t="shared" si="13"/>
        <v>453</v>
      </c>
      <c r="AY24" s="208">
        <f t="shared" si="13"/>
        <v>463</v>
      </c>
      <c r="AZ24" s="208">
        <f t="shared" si="13"/>
        <v>350</v>
      </c>
      <c r="BA24" s="529">
        <f>SUM(BA4:BA23)</f>
        <v>84975</v>
      </c>
      <c r="BB24" s="281">
        <f t="shared" ref="BB24:BL24" si="14">SUM(BB4:BB23)</f>
        <v>23252</v>
      </c>
      <c r="BC24" s="281">
        <f t="shared" si="14"/>
        <v>14519</v>
      </c>
      <c r="BD24" s="281">
        <f t="shared" si="14"/>
        <v>9413</v>
      </c>
      <c r="BE24" s="281">
        <f t="shared" si="14"/>
        <v>10386</v>
      </c>
      <c r="BF24" s="281">
        <f t="shared" si="14"/>
        <v>4585</v>
      </c>
      <c r="BG24" s="281">
        <f t="shared" si="14"/>
        <v>8814</v>
      </c>
      <c r="BH24" s="281">
        <f t="shared" si="14"/>
        <v>4844</v>
      </c>
      <c r="BI24" s="281">
        <f t="shared" si="14"/>
        <v>3842</v>
      </c>
      <c r="BJ24" s="281">
        <f t="shared" si="14"/>
        <v>2170</v>
      </c>
      <c r="BK24" s="281">
        <f t="shared" si="14"/>
        <v>3150</v>
      </c>
      <c r="BL24" s="281">
        <f t="shared" si="14"/>
        <v>84975</v>
      </c>
      <c r="BM24" s="275">
        <f t="shared" si="12"/>
        <v>0</v>
      </c>
    </row>
    <row r="25" spans="1:65">
      <c r="A25" s="3"/>
      <c r="B25" s="4"/>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row>
    <row r="26" spans="1:65">
      <c r="A26" s="3"/>
      <c r="B26" s="195"/>
      <c r="C26" s="195">
        <v>100</v>
      </c>
      <c r="D26" s="195">
        <v>101</v>
      </c>
      <c r="E26" s="195">
        <v>102</v>
      </c>
      <c r="F26" s="195">
        <v>105</v>
      </c>
      <c r="G26" s="195">
        <v>106</v>
      </c>
      <c r="H26" s="195">
        <v>107</v>
      </c>
      <c r="I26" s="195">
        <v>108</v>
      </c>
      <c r="J26" s="195">
        <v>109</v>
      </c>
      <c r="K26" s="195">
        <v>110</v>
      </c>
      <c r="L26" s="195">
        <v>111</v>
      </c>
      <c r="M26" s="195">
        <v>201</v>
      </c>
      <c r="N26" s="195">
        <v>202</v>
      </c>
      <c r="O26" s="195">
        <v>203</v>
      </c>
      <c r="P26" s="195">
        <v>204</v>
      </c>
      <c r="Q26" s="195">
        <v>205</v>
      </c>
      <c r="R26" s="195">
        <v>206</v>
      </c>
      <c r="S26" s="195">
        <v>207</v>
      </c>
      <c r="T26" s="195">
        <v>208</v>
      </c>
      <c r="U26" s="195">
        <v>209</v>
      </c>
      <c r="V26" s="195">
        <v>210</v>
      </c>
      <c r="W26" s="195">
        <v>212</v>
      </c>
      <c r="X26" s="195">
        <v>213</v>
      </c>
      <c r="Y26" s="195">
        <v>214</v>
      </c>
      <c r="Z26" s="195">
        <v>215</v>
      </c>
      <c r="AA26" s="195">
        <v>216</v>
      </c>
      <c r="AB26" s="195">
        <v>217</v>
      </c>
      <c r="AC26" s="195">
        <v>218</v>
      </c>
      <c r="AD26" s="195">
        <v>219</v>
      </c>
      <c r="AE26" s="195">
        <v>220</v>
      </c>
      <c r="AF26" s="195">
        <v>221</v>
      </c>
      <c r="AG26" s="195">
        <v>222</v>
      </c>
      <c r="AH26" s="195">
        <v>223</v>
      </c>
      <c r="AI26" s="195">
        <v>224</v>
      </c>
      <c r="AJ26" s="195">
        <v>225</v>
      </c>
      <c r="AK26" s="195">
        <v>226</v>
      </c>
      <c r="AL26" s="195">
        <v>227</v>
      </c>
      <c r="AM26" s="195">
        <v>228</v>
      </c>
      <c r="AN26" s="195">
        <v>229</v>
      </c>
      <c r="AO26" s="195">
        <v>301</v>
      </c>
      <c r="AP26" s="195">
        <v>365</v>
      </c>
      <c r="AQ26" s="195">
        <v>381</v>
      </c>
      <c r="AR26" s="195">
        <v>382</v>
      </c>
      <c r="AS26" s="195">
        <v>442</v>
      </c>
      <c r="AT26" s="195">
        <v>443</v>
      </c>
      <c r="AU26" s="195">
        <v>446</v>
      </c>
      <c r="AV26" s="195">
        <v>464</v>
      </c>
      <c r="AW26" s="195">
        <v>481</v>
      </c>
      <c r="AX26" s="195">
        <v>501</v>
      </c>
      <c r="AY26" s="195">
        <v>585</v>
      </c>
      <c r="AZ26" s="195">
        <v>586</v>
      </c>
      <c r="BA26" s="530"/>
      <c r="BB26" s="195"/>
      <c r="BC26" s="195"/>
      <c r="BD26" s="195"/>
      <c r="BE26" s="195"/>
      <c r="BF26" s="195"/>
      <c r="BG26" s="195"/>
      <c r="BH26" s="195"/>
      <c r="BI26" s="195"/>
      <c r="BJ26" s="195"/>
      <c r="BK26" s="195"/>
    </row>
    <row r="27" spans="1:65">
      <c r="A27" s="3"/>
      <c r="B27" s="196" t="s">
        <v>89</v>
      </c>
      <c r="C27" s="197" t="s">
        <v>326</v>
      </c>
      <c r="D27" s="197" t="s">
        <v>51</v>
      </c>
      <c r="E27" s="197" t="s">
        <v>52</v>
      </c>
      <c r="F27" s="197" t="s">
        <v>53</v>
      </c>
      <c r="G27" s="197" t="s">
        <v>54</v>
      </c>
      <c r="H27" s="197" t="s">
        <v>55</v>
      </c>
      <c r="I27" s="197" t="s">
        <v>56</v>
      </c>
      <c r="J27" s="197" t="s">
        <v>57</v>
      </c>
      <c r="K27" s="197" t="s">
        <v>58</v>
      </c>
      <c r="L27" s="197" t="s">
        <v>59</v>
      </c>
      <c r="M27" s="197" t="s">
        <v>2</v>
      </c>
      <c r="N27" s="197" t="s">
        <v>4</v>
      </c>
      <c r="O27" s="197" t="s">
        <v>6</v>
      </c>
      <c r="P27" s="197" t="s">
        <v>8</v>
      </c>
      <c r="Q27" s="197" t="s">
        <v>9</v>
      </c>
      <c r="R27" s="197" t="s">
        <v>11</v>
      </c>
      <c r="S27" s="197" t="s">
        <v>12</v>
      </c>
      <c r="T27" s="197" t="s">
        <v>14</v>
      </c>
      <c r="U27" s="197" t="s">
        <v>16</v>
      </c>
      <c r="V27" s="197" t="s">
        <v>18</v>
      </c>
      <c r="W27" s="197" t="s">
        <v>19</v>
      </c>
      <c r="X27" s="197" t="s">
        <v>20</v>
      </c>
      <c r="Y27" s="197" t="s">
        <v>22</v>
      </c>
      <c r="Z27" s="197" t="s">
        <v>23</v>
      </c>
      <c r="AA27" s="197" t="s">
        <v>24</v>
      </c>
      <c r="AB27" s="197" t="s">
        <v>25</v>
      </c>
      <c r="AC27" s="197" t="s">
        <v>26</v>
      </c>
      <c r="AD27" s="197" t="s">
        <v>27</v>
      </c>
      <c r="AE27" s="197" t="s">
        <v>28</v>
      </c>
      <c r="AF27" s="197" t="s">
        <v>29</v>
      </c>
      <c r="AG27" s="197" t="s">
        <v>31</v>
      </c>
      <c r="AH27" s="197" t="s">
        <v>32</v>
      </c>
      <c r="AI27" s="197" t="s">
        <v>33</v>
      </c>
      <c r="AJ27" s="197" t="s">
        <v>34</v>
      </c>
      <c r="AK27" s="197" t="s">
        <v>35</v>
      </c>
      <c r="AL27" s="197" t="s">
        <v>36</v>
      </c>
      <c r="AM27" s="197" t="s">
        <v>37</v>
      </c>
      <c r="AN27" s="197" t="s">
        <v>38</v>
      </c>
      <c r="AO27" s="197" t="s">
        <v>39</v>
      </c>
      <c r="AP27" s="197" t="s">
        <v>40</v>
      </c>
      <c r="AQ27" s="197" t="s">
        <v>41</v>
      </c>
      <c r="AR27" s="197" t="s">
        <v>42</v>
      </c>
      <c r="AS27" s="197" t="s">
        <v>43</v>
      </c>
      <c r="AT27" s="197" t="s">
        <v>44</v>
      </c>
      <c r="AU27" s="197" t="s">
        <v>45</v>
      </c>
      <c r="AV27" s="197" t="s">
        <v>46</v>
      </c>
      <c r="AW27" s="197" t="s">
        <v>47</v>
      </c>
      <c r="AX27" s="197" t="s">
        <v>48</v>
      </c>
      <c r="AY27" s="197" t="s">
        <v>49</v>
      </c>
      <c r="AZ27" s="197" t="s">
        <v>50</v>
      </c>
      <c r="BA27" s="528" t="s">
        <v>810</v>
      </c>
      <c r="BB27" s="274" t="s">
        <v>820</v>
      </c>
      <c r="BC27" s="274" t="s">
        <v>812</v>
      </c>
      <c r="BD27" s="274" t="s">
        <v>811</v>
      </c>
      <c r="BE27" s="274" t="s">
        <v>813</v>
      </c>
      <c r="BF27" s="274" t="s">
        <v>814</v>
      </c>
      <c r="BG27" s="274" t="s">
        <v>815</v>
      </c>
      <c r="BH27" s="274" t="s">
        <v>816</v>
      </c>
      <c r="BI27" s="274" t="s">
        <v>817</v>
      </c>
      <c r="BJ27" s="274" t="s">
        <v>818</v>
      </c>
      <c r="BK27" s="274" t="s">
        <v>819</v>
      </c>
    </row>
    <row r="28" spans="1:65">
      <c r="A28" s="3" t="s">
        <v>102</v>
      </c>
      <c r="B28" s="3" t="s">
        <v>85</v>
      </c>
      <c r="C28" s="360">
        <f t="array" ref="C28:AZ47">TRANSPOSE(h26_h28死亡数2!C107:V156)</f>
        <v>25</v>
      </c>
      <c r="D28" s="360">
        <v>3</v>
      </c>
      <c r="E28" s="360">
        <v>3</v>
      </c>
      <c r="F28" s="360">
        <v>7</v>
      </c>
      <c r="G28" s="360">
        <v>2</v>
      </c>
      <c r="H28" s="360">
        <v>0</v>
      </c>
      <c r="I28" s="360">
        <v>3</v>
      </c>
      <c r="J28" s="360">
        <v>3</v>
      </c>
      <c r="K28" s="360">
        <v>1</v>
      </c>
      <c r="L28" s="360">
        <v>3</v>
      </c>
      <c r="M28" s="360">
        <v>10</v>
      </c>
      <c r="N28" s="360">
        <v>10</v>
      </c>
      <c r="O28" s="360">
        <v>4</v>
      </c>
      <c r="P28" s="360">
        <v>9</v>
      </c>
      <c r="Q28" s="360">
        <v>1</v>
      </c>
      <c r="R28" s="360">
        <v>3</v>
      </c>
      <c r="S28" s="360">
        <v>7</v>
      </c>
      <c r="T28" s="360">
        <v>0</v>
      </c>
      <c r="U28" s="360">
        <v>1</v>
      </c>
      <c r="V28" s="360">
        <v>10</v>
      </c>
      <c r="W28" s="360">
        <v>0</v>
      </c>
      <c r="X28" s="360">
        <v>1</v>
      </c>
      <c r="Y28" s="360">
        <v>7</v>
      </c>
      <c r="Z28" s="360">
        <v>0</v>
      </c>
      <c r="AA28" s="360">
        <v>2</v>
      </c>
      <c r="AB28" s="360">
        <v>5</v>
      </c>
      <c r="AC28" s="360">
        <v>1</v>
      </c>
      <c r="AD28" s="360">
        <v>2</v>
      </c>
      <c r="AE28" s="360">
        <v>1</v>
      </c>
      <c r="AF28" s="360">
        <v>0</v>
      </c>
      <c r="AG28" s="360">
        <v>0</v>
      </c>
      <c r="AH28" s="360">
        <v>1</v>
      </c>
      <c r="AI28" s="360">
        <v>0</v>
      </c>
      <c r="AJ28" s="360">
        <v>0</v>
      </c>
      <c r="AK28" s="360">
        <v>1</v>
      </c>
      <c r="AL28" s="360">
        <v>0</v>
      </c>
      <c r="AM28" s="360">
        <v>0</v>
      </c>
      <c r="AN28" s="360">
        <v>0</v>
      </c>
      <c r="AO28" s="360">
        <v>0</v>
      </c>
      <c r="AP28" s="360">
        <v>1</v>
      </c>
      <c r="AQ28" s="360">
        <v>0</v>
      </c>
      <c r="AR28" s="360">
        <v>1</v>
      </c>
      <c r="AS28" s="360">
        <v>0</v>
      </c>
      <c r="AT28" s="360">
        <v>3</v>
      </c>
      <c r="AU28" s="360">
        <v>0</v>
      </c>
      <c r="AV28" s="360">
        <v>2</v>
      </c>
      <c r="AW28" s="360">
        <v>1</v>
      </c>
      <c r="AX28" s="360">
        <v>1</v>
      </c>
      <c r="AY28" s="360">
        <v>0</v>
      </c>
      <c r="AZ28" s="360">
        <v>0</v>
      </c>
      <c r="BA28" s="277">
        <f>SUM(BB28:BK28)</f>
        <v>110</v>
      </c>
      <c r="BB28" s="360">
        <f>C28</f>
        <v>25</v>
      </c>
      <c r="BC28" s="360">
        <f>N28+P28+R28</f>
        <v>22</v>
      </c>
      <c r="BD28" s="360">
        <f>S28+Y28+AB28+AD28+AO28</f>
        <v>21</v>
      </c>
      <c r="BE28" s="360">
        <f>O28+V28+AA28+AQ28+AR28</f>
        <v>17</v>
      </c>
      <c r="BF28" s="360">
        <f>X28+Z28+AC28+AE28+AM28+AP28</f>
        <v>4</v>
      </c>
      <c r="BG28" s="360">
        <f>M28+AS28+AT28+AU28</f>
        <v>13</v>
      </c>
      <c r="BH28" s="360">
        <f>T28+W28+AL28+AN28+AV28+AW28+AX28</f>
        <v>4</v>
      </c>
      <c r="BI28" s="360">
        <f>U28+AG28+AJ28+AY28+AZ28</f>
        <v>1</v>
      </c>
      <c r="BJ28" s="360">
        <f>AF28+AH28</f>
        <v>1</v>
      </c>
      <c r="BK28" s="360">
        <f>Q28+AI28+AK28</f>
        <v>2</v>
      </c>
      <c r="BL28" s="285">
        <f>SUM(D28:AZ28)</f>
        <v>110</v>
      </c>
      <c r="BM28" s="275">
        <f>BL28-BA28</f>
        <v>0</v>
      </c>
    </row>
    <row r="29" spans="1:65">
      <c r="A29" s="3"/>
      <c r="B29" s="3" t="s">
        <v>86</v>
      </c>
      <c r="C29" s="360">
        <v>15</v>
      </c>
      <c r="D29" s="360">
        <v>2</v>
      </c>
      <c r="E29" s="360">
        <v>0</v>
      </c>
      <c r="F29" s="360">
        <v>0</v>
      </c>
      <c r="G29" s="360">
        <v>2</v>
      </c>
      <c r="H29" s="360">
        <v>2</v>
      </c>
      <c r="I29" s="360">
        <v>2</v>
      </c>
      <c r="J29" s="360">
        <v>2</v>
      </c>
      <c r="K29" s="360">
        <v>2</v>
      </c>
      <c r="L29" s="360">
        <v>3</v>
      </c>
      <c r="M29" s="360">
        <v>5</v>
      </c>
      <c r="N29" s="360">
        <v>5</v>
      </c>
      <c r="O29" s="360">
        <v>2</v>
      </c>
      <c r="P29" s="360">
        <v>2</v>
      </c>
      <c r="Q29" s="360">
        <v>0</v>
      </c>
      <c r="R29" s="360">
        <v>1</v>
      </c>
      <c r="S29" s="360">
        <v>3</v>
      </c>
      <c r="T29" s="360">
        <v>0</v>
      </c>
      <c r="U29" s="360">
        <v>0</v>
      </c>
      <c r="V29" s="360">
        <v>2</v>
      </c>
      <c r="W29" s="360">
        <v>0</v>
      </c>
      <c r="X29" s="360">
        <v>0</v>
      </c>
      <c r="Y29" s="360">
        <v>2</v>
      </c>
      <c r="Z29" s="360">
        <v>2</v>
      </c>
      <c r="AA29" s="360">
        <v>2</v>
      </c>
      <c r="AB29" s="360">
        <v>2</v>
      </c>
      <c r="AC29" s="360">
        <v>0</v>
      </c>
      <c r="AD29" s="360">
        <v>1</v>
      </c>
      <c r="AE29" s="360">
        <v>0</v>
      </c>
      <c r="AF29" s="360">
        <v>0</v>
      </c>
      <c r="AG29" s="360">
        <v>0</v>
      </c>
      <c r="AH29" s="360">
        <v>2</v>
      </c>
      <c r="AI29" s="360">
        <v>0</v>
      </c>
      <c r="AJ29" s="360">
        <v>0</v>
      </c>
      <c r="AK29" s="360">
        <v>0</v>
      </c>
      <c r="AL29" s="360">
        <v>0</v>
      </c>
      <c r="AM29" s="360">
        <v>0</v>
      </c>
      <c r="AN29" s="360">
        <v>0</v>
      </c>
      <c r="AO29" s="360">
        <v>0</v>
      </c>
      <c r="AP29" s="360">
        <v>0</v>
      </c>
      <c r="AQ29" s="360">
        <v>0</v>
      </c>
      <c r="AR29" s="360">
        <v>0</v>
      </c>
      <c r="AS29" s="360">
        <v>0</v>
      </c>
      <c r="AT29" s="360">
        <v>0</v>
      </c>
      <c r="AU29" s="360">
        <v>0</v>
      </c>
      <c r="AV29" s="360">
        <v>0</v>
      </c>
      <c r="AW29" s="360">
        <v>1</v>
      </c>
      <c r="AX29" s="360">
        <v>0</v>
      </c>
      <c r="AY29" s="360">
        <v>0</v>
      </c>
      <c r="AZ29" s="360">
        <v>0</v>
      </c>
      <c r="BA29" s="277">
        <f t="shared" ref="BA29:BA47" si="15">SUM(BB29:BK29)</f>
        <v>47</v>
      </c>
      <c r="BB29" s="360">
        <f t="shared" ref="BB29:BB47" si="16">C29</f>
        <v>15</v>
      </c>
      <c r="BC29" s="360">
        <f t="shared" ref="BC29:BC47" si="17">N29+P29+R29</f>
        <v>8</v>
      </c>
      <c r="BD29" s="360">
        <f t="shared" ref="BD29:BD47" si="18">S29+Y29+AB29+AD29+AO29</f>
        <v>8</v>
      </c>
      <c r="BE29" s="360">
        <f t="shared" ref="BE29:BE47" si="19">O29+V29+AA29+AQ29+AR29</f>
        <v>6</v>
      </c>
      <c r="BF29" s="360">
        <f t="shared" ref="BF29:BF47" si="20">X29+Z29+AC29+AE29+AM29+AP29</f>
        <v>2</v>
      </c>
      <c r="BG29" s="360">
        <f t="shared" ref="BG29:BG47" si="21">M29+AS29+AT29+AU29</f>
        <v>5</v>
      </c>
      <c r="BH29" s="360">
        <f t="shared" ref="BH29:BH47" si="22">T29+W29+AL29+AN29+AV29+AW29+AX29</f>
        <v>1</v>
      </c>
      <c r="BI29" s="360">
        <f t="shared" ref="BI29:BI47" si="23">U29+AG29+AJ29+AY29+AZ29</f>
        <v>0</v>
      </c>
      <c r="BJ29" s="360">
        <f t="shared" ref="BJ29:BJ47" si="24">AF29+AH29</f>
        <v>2</v>
      </c>
      <c r="BK29" s="360">
        <f t="shared" ref="BK29:BK47" si="25">Q29+AI29+AK29</f>
        <v>0</v>
      </c>
      <c r="BL29" s="286">
        <f t="shared" ref="BL29:BL47" si="26">SUM(D29:AZ29)</f>
        <v>47</v>
      </c>
      <c r="BM29" s="275">
        <f t="shared" ref="BM29:BM48" si="27">BL29-BA29</f>
        <v>0</v>
      </c>
    </row>
    <row r="30" spans="1:65">
      <c r="A30" s="3"/>
      <c r="B30" s="194" t="s">
        <v>84</v>
      </c>
      <c r="C30" s="282">
        <v>5</v>
      </c>
      <c r="D30" s="282">
        <v>2</v>
      </c>
      <c r="E30" s="282">
        <v>0</v>
      </c>
      <c r="F30" s="282">
        <v>0</v>
      </c>
      <c r="G30" s="282">
        <v>1</v>
      </c>
      <c r="H30" s="282">
        <v>0</v>
      </c>
      <c r="I30" s="282">
        <v>0</v>
      </c>
      <c r="J30" s="282">
        <v>1</v>
      </c>
      <c r="K30" s="282">
        <v>0</v>
      </c>
      <c r="L30" s="282">
        <v>1</v>
      </c>
      <c r="M30" s="282">
        <v>2</v>
      </c>
      <c r="N30" s="282">
        <v>3</v>
      </c>
      <c r="O30" s="282">
        <v>0</v>
      </c>
      <c r="P30" s="282">
        <v>4</v>
      </c>
      <c r="Q30" s="282">
        <v>0</v>
      </c>
      <c r="R30" s="282">
        <v>1</v>
      </c>
      <c r="S30" s="282">
        <v>2</v>
      </c>
      <c r="T30" s="282">
        <v>0</v>
      </c>
      <c r="U30" s="282">
        <v>0</v>
      </c>
      <c r="V30" s="282">
        <v>2</v>
      </c>
      <c r="W30" s="282">
        <v>0</v>
      </c>
      <c r="X30" s="282">
        <v>0</v>
      </c>
      <c r="Y30" s="282">
        <v>1</v>
      </c>
      <c r="Z30" s="282">
        <v>0</v>
      </c>
      <c r="AA30" s="282">
        <v>0</v>
      </c>
      <c r="AB30" s="282">
        <v>0</v>
      </c>
      <c r="AC30" s="282">
        <v>0</v>
      </c>
      <c r="AD30" s="282">
        <v>0</v>
      </c>
      <c r="AE30" s="282">
        <v>1</v>
      </c>
      <c r="AF30" s="282">
        <v>1</v>
      </c>
      <c r="AG30" s="282">
        <v>0</v>
      </c>
      <c r="AH30" s="282">
        <v>0</v>
      </c>
      <c r="AI30" s="282">
        <v>1</v>
      </c>
      <c r="AJ30" s="282">
        <v>0</v>
      </c>
      <c r="AK30" s="282">
        <v>0</v>
      </c>
      <c r="AL30" s="282">
        <v>0</v>
      </c>
      <c r="AM30" s="282">
        <v>0</v>
      </c>
      <c r="AN30" s="282">
        <v>1</v>
      </c>
      <c r="AO30" s="282">
        <v>0</v>
      </c>
      <c r="AP30" s="282">
        <v>0</v>
      </c>
      <c r="AQ30" s="282">
        <v>0</v>
      </c>
      <c r="AR30" s="282">
        <v>0</v>
      </c>
      <c r="AS30" s="282">
        <v>0</v>
      </c>
      <c r="AT30" s="282">
        <v>0</v>
      </c>
      <c r="AU30" s="282">
        <v>0</v>
      </c>
      <c r="AV30" s="282">
        <v>0</v>
      </c>
      <c r="AW30" s="282">
        <v>0</v>
      </c>
      <c r="AX30" s="282">
        <v>0</v>
      </c>
      <c r="AY30" s="282">
        <v>0</v>
      </c>
      <c r="AZ30" s="282">
        <v>0</v>
      </c>
      <c r="BA30" s="278">
        <f t="shared" si="15"/>
        <v>24</v>
      </c>
      <c r="BB30" s="282">
        <f t="shared" si="16"/>
        <v>5</v>
      </c>
      <c r="BC30" s="282">
        <f t="shared" si="17"/>
        <v>8</v>
      </c>
      <c r="BD30" s="282">
        <f t="shared" si="18"/>
        <v>3</v>
      </c>
      <c r="BE30" s="282">
        <f t="shared" si="19"/>
        <v>2</v>
      </c>
      <c r="BF30" s="282">
        <f t="shared" si="20"/>
        <v>1</v>
      </c>
      <c r="BG30" s="282">
        <f t="shared" si="21"/>
        <v>2</v>
      </c>
      <c r="BH30" s="282">
        <f t="shared" si="22"/>
        <v>1</v>
      </c>
      <c r="BI30" s="282">
        <f t="shared" si="23"/>
        <v>0</v>
      </c>
      <c r="BJ30" s="282">
        <f t="shared" si="24"/>
        <v>1</v>
      </c>
      <c r="BK30" s="282">
        <f t="shared" si="25"/>
        <v>1</v>
      </c>
      <c r="BL30" s="275">
        <f t="shared" si="26"/>
        <v>24</v>
      </c>
      <c r="BM30" s="275">
        <f t="shared" si="27"/>
        <v>0</v>
      </c>
    </row>
    <row r="31" spans="1:65">
      <c r="A31" s="3"/>
      <c r="B31" s="4" t="s">
        <v>65</v>
      </c>
      <c r="C31" s="283">
        <v>10</v>
      </c>
      <c r="D31" s="283">
        <v>0</v>
      </c>
      <c r="E31" s="283">
        <v>1</v>
      </c>
      <c r="F31" s="283">
        <v>1</v>
      </c>
      <c r="G31" s="283">
        <v>1</v>
      </c>
      <c r="H31" s="283">
        <v>0</v>
      </c>
      <c r="I31" s="283">
        <v>4</v>
      </c>
      <c r="J31" s="283">
        <v>1</v>
      </c>
      <c r="K31" s="283">
        <v>0</v>
      </c>
      <c r="L31" s="283">
        <v>2</v>
      </c>
      <c r="M31" s="283">
        <v>3</v>
      </c>
      <c r="N31" s="283">
        <v>2</v>
      </c>
      <c r="O31" s="283">
        <v>2</v>
      </c>
      <c r="P31" s="283">
        <v>2</v>
      </c>
      <c r="Q31" s="283">
        <v>0</v>
      </c>
      <c r="R31" s="283">
        <v>1</v>
      </c>
      <c r="S31" s="283">
        <v>1</v>
      </c>
      <c r="T31" s="283">
        <v>0</v>
      </c>
      <c r="U31" s="283">
        <v>0</v>
      </c>
      <c r="V31" s="283">
        <v>4</v>
      </c>
      <c r="W31" s="283">
        <v>0</v>
      </c>
      <c r="X31" s="283">
        <v>0</v>
      </c>
      <c r="Y31" s="283">
        <v>1</v>
      </c>
      <c r="Z31" s="283">
        <v>0</v>
      </c>
      <c r="AA31" s="283">
        <v>0</v>
      </c>
      <c r="AB31" s="283">
        <v>1</v>
      </c>
      <c r="AC31" s="283">
        <v>0</v>
      </c>
      <c r="AD31" s="283">
        <v>1</v>
      </c>
      <c r="AE31" s="283">
        <v>0</v>
      </c>
      <c r="AF31" s="283">
        <v>0</v>
      </c>
      <c r="AG31" s="283">
        <v>0</v>
      </c>
      <c r="AH31" s="283">
        <v>0</v>
      </c>
      <c r="AI31" s="283">
        <v>0</v>
      </c>
      <c r="AJ31" s="283">
        <v>1</v>
      </c>
      <c r="AK31" s="283">
        <v>0</v>
      </c>
      <c r="AL31" s="283">
        <v>0</v>
      </c>
      <c r="AM31" s="283">
        <v>0</v>
      </c>
      <c r="AN31" s="283">
        <v>0</v>
      </c>
      <c r="AO31" s="283">
        <v>0</v>
      </c>
      <c r="AP31" s="283">
        <v>0</v>
      </c>
      <c r="AQ31" s="283">
        <v>0</v>
      </c>
      <c r="AR31" s="283">
        <v>0</v>
      </c>
      <c r="AS31" s="283">
        <v>0</v>
      </c>
      <c r="AT31" s="283">
        <v>0</v>
      </c>
      <c r="AU31" s="283">
        <v>0</v>
      </c>
      <c r="AV31" s="283">
        <v>0</v>
      </c>
      <c r="AW31" s="283">
        <v>0</v>
      </c>
      <c r="AX31" s="283">
        <v>0</v>
      </c>
      <c r="AY31" s="283">
        <v>0</v>
      </c>
      <c r="AZ31" s="283">
        <v>1</v>
      </c>
      <c r="BA31" s="279">
        <f t="shared" si="15"/>
        <v>30</v>
      </c>
      <c r="BB31" s="283">
        <f t="shared" si="16"/>
        <v>10</v>
      </c>
      <c r="BC31" s="283">
        <f t="shared" si="17"/>
        <v>5</v>
      </c>
      <c r="BD31" s="283">
        <f t="shared" si="18"/>
        <v>4</v>
      </c>
      <c r="BE31" s="283">
        <f t="shared" si="19"/>
        <v>6</v>
      </c>
      <c r="BF31" s="283">
        <f t="shared" si="20"/>
        <v>0</v>
      </c>
      <c r="BG31" s="283">
        <f t="shared" si="21"/>
        <v>3</v>
      </c>
      <c r="BH31" s="283">
        <f t="shared" si="22"/>
        <v>0</v>
      </c>
      <c r="BI31" s="283">
        <f t="shared" si="23"/>
        <v>2</v>
      </c>
      <c r="BJ31" s="283">
        <f t="shared" si="24"/>
        <v>0</v>
      </c>
      <c r="BK31" s="283">
        <f t="shared" si="25"/>
        <v>0</v>
      </c>
      <c r="BL31" s="275">
        <f t="shared" si="26"/>
        <v>30</v>
      </c>
      <c r="BM31" s="275">
        <f t="shared" si="27"/>
        <v>0</v>
      </c>
    </row>
    <row r="32" spans="1:65">
      <c r="A32" s="3"/>
      <c r="B32" s="4" t="s">
        <v>66</v>
      </c>
      <c r="C32" s="283">
        <v>13</v>
      </c>
      <c r="D32" s="283">
        <v>3</v>
      </c>
      <c r="E32" s="283">
        <v>0</v>
      </c>
      <c r="F32" s="283">
        <v>1</v>
      </c>
      <c r="G32" s="283">
        <v>1</v>
      </c>
      <c r="H32" s="283">
        <v>2</v>
      </c>
      <c r="I32" s="283">
        <v>1</v>
      </c>
      <c r="J32" s="283">
        <v>3</v>
      </c>
      <c r="K32" s="283">
        <v>2</v>
      </c>
      <c r="L32" s="283">
        <v>0</v>
      </c>
      <c r="M32" s="283">
        <v>4</v>
      </c>
      <c r="N32" s="283">
        <v>5</v>
      </c>
      <c r="O32" s="283">
        <v>4</v>
      </c>
      <c r="P32" s="283">
        <v>4</v>
      </c>
      <c r="Q32" s="283">
        <v>2</v>
      </c>
      <c r="R32" s="283">
        <v>1</v>
      </c>
      <c r="S32" s="283">
        <v>1</v>
      </c>
      <c r="T32" s="283">
        <v>0</v>
      </c>
      <c r="U32" s="283">
        <v>0</v>
      </c>
      <c r="V32" s="283">
        <v>1</v>
      </c>
      <c r="W32" s="283">
        <v>0</v>
      </c>
      <c r="X32" s="283">
        <v>0</v>
      </c>
      <c r="Y32" s="283">
        <v>0</v>
      </c>
      <c r="Z32" s="283">
        <v>0</v>
      </c>
      <c r="AA32" s="283">
        <v>1</v>
      </c>
      <c r="AB32" s="283">
        <v>1</v>
      </c>
      <c r="AC32" s="283">
        <v>0</v>
      </c>
      <c r="AD32" s="283">
        <v>0</v>
      </c>
      <c r="AE32" s="283">
        <v>1</v>
      </c>
      <c r="AF32" s="283">
        <v>1</v>
      </c>
      <c r="AG32" s="283">
        <v>0</v>
      </c>
      <c r="AH32" s="283">
        <v>0</v>
      </c>
      <c r="AI32" s="283">
        <v>0</v>
      </c>
      <c r="AJ32" s="283">
        <v>0</v>
      </c>
      <c r="AK32" s="283">
        <v>0</v>
      </c>
      <c r="AL32" s="283">
        <v>0</v>
      </c>
      <c r="AM32" s="283">
        <v>1</v>
      </c>
      <c r="AN32" s="283">
        <v>1</v>
      </c>
      <c r="AO32" s="283">
        <v>0</v>
      </c>
      <c r="AP32" s="283">
        <v>0</v>
      </c>
      <c r="AQ32" s="283">
        <v>0</v>
      </c>
      <c r="AR32" s="283">
        <v>0</v>
      </c>
      <c r="AS32" s="283">
        <v>0</v>
      </c>
      <c r="AT32" s="283">
        <v>0</v>
      </c>
      <c r="AU32" s="283">
        <v>0</v>
      </c>
      <c r="AV32" s="283">
        <v>0</v>
      </c>
      <c r="AW32" s="283">
        <v>0</v>
      </c>
      <c r="AX32" s="283">
        <v>0</v>
      </c>
      <c r="AY32" s="283">
        <v>0</v>
      </c>
      <c r="AZ32" s="283">
        <v>0</v>
      </c>
      <c r="BA32" s="279">
        <f t="shared" si="15"/>
        <v>41</v>
      </c>
      <c r="BB32" s="283">
        <f t="shared" si="16"/>
        <v>13</v>
      </c>
      <c r="BC32" s="283">
        <f t="shared" si="17"/>
        <v>10</v>
      </c>
      <c r="BD32" s="283">
        <f t="shared" si="18"/>
        <v>2</v>
      </c>
      <c r="BE32" s="283">
        <f t="shared" si="19"/>
        <v>6</v>
      </c>
      <c r="BF32" s="283">
        <f t="shared" si="20"/>
        <v>2</v>
      </c>
      <c r="BG32" s="283">
        <f t="shared" si="21"/>
        <v>4</v>
      </c>
      <c r="BH32" s="283">
        <f t="shared" si="22"/>
        <v>1</v>
      </c>
      <c r="BI32" s="283">
        <f t="shared" si="23"/>
        <v>0</v>
      </c>
      <c r="BJ32" s="283">
        <f t="shared" si="24"/>
        <v>1</v>
      </c>
      <c r="BK32" s="283">
        <f t="shared" si="25"/>
        <v>2</v>
      </c>
      <c r="BL32" s="275">
        <f t="shared" si="26"/>
        <v>41</v>
      </c>
      <c r="BM32" s="275">
        <f t="shared" si="27"/>
        <v>0</v>
      </c>
    </row>
    <row r="33" spans="1:65">
      <c r="A33" s="3"/>
      <c r="B33" s="4" t="s">
        <v>67</v>
      </c>
      <c r="C33" s="283">
        <v>22</v>
      </c>
      <c r="D33" s="283">
        <v>3</v>
      </c>
      <c r="E33" s="283">
        <v>2</v>
      </c>
      <c r="F33" s="283">
        <v>2</v>
      </c>
      <c r="G33" s="283">
        <v>1</v>
      </c>
      <c r="H33" s="283">
        <v>2</v>
      </c>
      <c r="I33" s="283">
        <v>2</v>
      </c>
      <c r="J33" s="283">
        <v>1</v>
      </c>
      <c r="K33" s="283">
        <v>4</v>
      </c>
      <c r="L33" s="283">
        <v>5</v>
      </c>
      <c r="M33" s="283">
        <v>14</v>
      </c>
      <c r="N33" s="283">
        <v>10</v>
      </c>
      <c r="O33" s="283">
        <v>3</v>
      </c>
      <c r="P33" s="283">
        <v>5</v>
      </c>
      <c r="Q33" s="283">
        <v>2</v>
      </c>
      <c r="R33" s="283">
        <v>2</v>
      </c>
      <c r="S33" s="283">
        <v>3</v>
      </c>
      <c r="T33" s="283">
        <v>1</v>
      </c>
      <c r="U33" s="283">
        <v>1</v>
      </c>
      <c r="V33" s="283">
        <v>3</v>
      </c>
      <c r="W33" s="283">
        <v>1</v>
      </c>
      <c r="X33" s="283">
        <v>0</v>
      </c>
      <c r="Y33" s="283">
        <v>5</v>
      </c>
      <c r="Z33" s="283">
        <v>1</v>
      </c>
      <c r="AA33" s="283">
        <v>2</v>
      </c>
      <c r="AB33" s="283">
        <v>2</v>
      </c>
      <c r="AC33" s="283">
        <v>1</v>
      </c>
      <c r="AD33" s="283">
        <v>3</v>
      </c>
      <c r="AE33" s="283">
        <v>1</v>
      </c>
      <c r="AF33" s="283">
        <v>0</v>
      </c>
      <c r="AG33" s="283">
        <v>0</v>
      </c>
      <c r="AH33" s="283">
        <v>3</v>
      </c>
      <c r="AI33" s="283">
        <v>0</v>
      </c>
      <c r="AJ33" s="283">
        <v>0</v>
      </c>
      <c r="AK33" s="283">
        <v>2</v>
      </c>
      <c r="AL33" s="283">
        <v>2</v>
      </c>
      <c r="AM33" s="283">
        <v>1</v>
      </c>
      <c r="AN33" s="283">
        <v>1</v>
      </c>
      <c r="AO33" s="283">
        <v>0</v>
      </c>
      <c r="AP33" s="283">
        <v>0</v>
      </c>
      <c r="AQ33" s="283">
        <v>2</v>
      </c>
      <c r="AR33" s="283">
        <v>0</v>
      </c>
      <c r="AS33" s="283">
        <v>0</v>
      </c>
      <c r="AT33" s="283">
        <v>0</v>
      </c>
      <c r="AU33" s="283">
        <v>0</v>
      </c>
      <c r="AV33" s="283">
        <v>0</v>
      </c>
      <c r="AW33" s="283">
        <v>1</v>
      </c>
      <c r="AX33" s="283">
        <v>0</v>
      </c>
      <c r="AY33" s="283">
        <v>0</v>
      </c>
      <c r="AZ33" s="283">
        <v>1</v>
      </c>
      <c r="BA33" s="279">
        <f t="shared" si="15"/>
        <v>95</v>
      </c>
      <c r="BB33" s="283">
        <f t="shared" si="16"/>
        <v>22</v>
      </c>
      <c r="BC33" s="283">
        <f t="shared" si="17"/>
        <v>17</v>
      </c>
      <c r="BD33" s="283">
        <f t="shared" si="18"/>
        <v>13</v>
      </c>
      <c r="BE33" s="283">
        <f t="shared" si="19"/>
        <v>10</v>
      </c>
      <c r="BF33" s="283">
        <f t="shared" si="20"/>
        <v>4</v>
      </c>
      <c r="BG33" s="283">
        <f t="shared" si="21"/>
        <v>14</v>
      </c>
      <c r="BH33" s="283">
        <f t="shared" si="22"/>
        <v>6</v>
      </c>
      <c r="BI33" s="283">
        <f t="shared" si="23"/>
        <v>2</v>
      </c>
      <c r="BJ33" s="283">
        <f t="shared" si="24"/>
        <v>3</v>
      </c>
      <c r="BK33" s="283">
        <f t="shared" si="25"/>
        <v>4</v>
      </c>
      <c r="BL33" s="275">
        <f t="shared" si="26"/>
        <v>95</v>
      </c>
      <c r="BM33" s="275">
        <f t="shared" si="27"/>
        <v>0</v>
      </c>
    </row>
    <row r="34" spans="1:65">
      <c r="A34" s="3"/>
      <c r="B34" s="4" t="s">
        <v>68</v>
      </c>
      <c r="C34" s="283">
        <v>38</v>
      </c>
      <c r="D34" s="283">
        <v>4</v>
      </c>
      <c r="E34" s="283">
        <v>4</v>
      </c>
      <c r="F34" s="283">
        <v>4</v>
      </c>
      <c r="G34" s="283">
        <v>5</v>
      </c>
      <c r="H34" s="283">
        <v>1</v>
      </c>
      <c r="I34" s="283">
        <v>8</v>
      </c>
      <c r="J34" s="283">
        <v>4</v>
      </c>
      <c r="K34" s="283">
        <v>4</v>
      </c>
      <c r="L34" s="283">
        <v>4</v>
      </c>
      <c r="M34" s="283">
        <v>9</v>
      </c>
      <c r="N34" s="283">
        <v>8</v>
      </c>
      <c r="O34" s="283">
        <v>3</v>
      </c>
      <c r="P34" s="283">
        <v>5</v>
      </c>
      <c r="Q34" s="283">
        <v>1</v>
      </c>
      <c r="R34" s="283">
        <v>0</v>
      </c>
      <c r="S34" s="283">
        <v>5</v>
      </c>
      <c r="T34" s="283">
        <v>0</v>
      </c>
      <c r="U34" s="283">
        <v>0</v>
      </c>
      <c r="V34" s="283">
        <v>4</v>
      </c>
      <c r="W34" s="283">
        <v>0</v>
      </c>
      <c r="X34" s="283">
        <v>1</v>
      </c>
      <c r="Y34" s="283">
        <v>4</v>
      </c>
      <c r="Z34" s="283">
        <v>2</v>
      </c>
      <c r="AA34" s="283">
        <v>1</v>
      </c>
      <c r="AB34" s="283">
        <v>4</v>
      </c>
      <c r="AC34" s="283">
        <v>0</v>
      </c>
      <c r="AD34" s="283">
        <v>4</v>
      </c>
      <c r="AE34" s="283">
        <v>0</v>
      </c>
      <c r="AF34" s="283">
        <v>3</v>
      </c>
      <c r="AG34" s="283">
        <v>0</v>
      </c>
      <c r="AH34" s="283">
        <v>1</v>
      </c>
      <c r="AI34" s="283">
        <v>2</v>
      </c>
      <c r="AJ34" s="283">
        <v>0</v>
      </c>
      <c r="AK34" s="283">
        <v>1</v>
      </c>
      <c r="AL34" s="283">
        <v>3</v>
      </c>
      <c r="AM34" s="283">
        <v>1</v>
      </c>
      <c r="AN34" s="283">
        <v>3</v>
      </c>
      <c r="AO34" s="283">
        <v>1</v>
      </c>
      <c r="AP34" s="283">
        <v>0</v>
      </c>
      <c r="AQ34" s="283">
        <v>0</v>
      </c>
      <c r="AR34" s="283">
        <v>1</v>
      </c>
      <c r="AS34" s="283">
        <v>0</v>
      </c>
      <c r="AT34" s="283">
        <v>0</v>
      </c>
      <c r="AU34" s="283">
        <v>0</v>
      </c>
      <c r="AV34" s="283">
        <v>0</v>
      </c>
      <c r="AW34" s="283">
        <v>0</v>
      </c>
      <c r="AX34" s="283">
        <v>2</v>
      </c>
      <c r="AY34" s="283">
        <v>0</v>
      </c>
      <c r="AZ34" s="283">
        <v>0</v>
      </c>
      <c r="BA34" s="279">
        <f t="shared" si="15"/>
        <v>107</v>
      </c>
      <c r="BB34" s="283">
        <f t="shared" si="16"/>
        <v>38</v>
      </c>
      <c r="BC34" s="283">
        <f t="shared" si="17"/>
        <v>13</v>
      </c>
      <c r="BD34" s="283">
        <f t="shared" si="18"/>
        <v>18</v>
      </c>
      <c r="BE34" s="283">
        <f t="shared" si="19"/>
        <v>9</v>
      </c>
      <c r="BF34" s="283">
        <f t="shared" si="20"/>
        <v>4</v>
      </c>
      <c r="BG34" s="283">
        <f t="shared" si="21"/>
        <v>9</v>
      </c>
      <c r="BH34" s="283">
        <f t="shared" si="22"/>
        <v>8</v>
      </c>
      <c r="BI34" s="283">
        <f t="shared" si="23"/>
        <v>0</v>
      </c>
      <c r="BJ34" s="283">
        <f t="shared" si="24"/>
        <v>4</v>
      </c>
      <c r="BK34" s="283">
        <f t="shared" si="25"/>
        <v>4</v>
      </c>
      <c r="BL34" s="275">
        <f t="shared" si="26"/>
        <v>107</v>
      </c>
      <c r="BM34" s="275">
        <f t="shared" si="27"/>
        <v>0</v>
      </c>
    </row>
    <row r="35" spans="1:65">
      <c r="A35" s="3"/>
      <c r="B35" s="4" t="s">
        <v>69</v>
      </c>
      <c r="C35" s="283">
        <v>52</v>
      </c>
      <c r="D35" s="283">
        <v>9</v>
      </c>
      <c r="E35" s="283">
        <v>2</v>
      </c>
      <c r="F35" s="283">
        <v>5</v>
      </c>
      <c r="G35" s="283">
        <v>2</v>
      </c>
      <c r="H35" s="283">
        <v>8</v>
      </c>
      <c r="I35" s="283">
        <v>8</v>
      </c>
      <c r="J35" s="283">
        <v>5</v>
      </c>
      <c r="K35" s="283">
        <v>4</v>
      </c>
      <c r="L35" s="283">
        <v>9</v>
      </c>
      <c r="M35" s="283">
        <v>17</v>
      </c>
      <c r="N35" s="283">
        <v>12</v>
      </c>
      <c r="O35" s="283">
        <v>9</v>
      </c>
      <c r="P35" s="283">
        <v>17</v>
      </c>
      <c r="Q35" s="283">
        <v>1</v>
      </c>
      <c r="R35" s="283">
        <v>3</v>
      </c>
      <c r="S35" s="283">
        <v>5</v>
      </c>
      <c r="T35" s="283">
        <v>0</v>
      </c>
      <c r="U35" s="283">
        <v>2</v>
      </c>
      <c r="V35" s="283">
        <v>10</v>
      </c>
      <c r="W35" s="283">
        <v>0</v>
      </c>
      <c r="X35" s="283">
        <v>1</v>
      </c>
      <c r="Y35" s="283">
        <v>6</v>
      </c>
      <c r="Z35" s="283">
        <v>0</v>
      </c>
      <c r="AA35" s="283">
        <v>3</v>
      </c>
      <c r="AB35" s="283">
        <v>3</v>
      </c>
      <c r="AC35" s="283">
        <v>3</v>
      </c>
      <c r="AD35" s="283">
        <v>1</v>
      </c>
      <c r="AE35" s="283">
        <v>2</v>
      </c>
      <c r="AF35" s="283">
        <v>1</v>
      </c>
      <c r="AG35" s="283">
        <v>0</v>
      </c>
      <c r="AH35" s="283">
        <v>3</v>
      </c>
      <c r="AI35" s="283">
        <v>0</v>
      </c>
      <c r="AJ35" s="283">
        <v>0</v>
      </c>
      <c r="AK35" s="283">
        <v>1</v>
      </c>
      <c r="AL35" s="283">
        <v>2</v>
      </c>
      <c r="AM35" s="283">
        <v>4</v>
      </c>
      <c r="AN35" s="283">
        <v>6</v>
      </c>
      <c r="AO35" s="283">
        <v>0</v>
      </c>
      <c r="AP35" s="283">
        <v>3</v>
      </c>
      <c r="AQ35" s="283">
        <v>0</v>
      </c>
      <c r="AR35" s="283">
        <v>1</v>
      </c>
      <c r="AS35" s="283">
        <v>0</v>
      </c>
      <c r="AT35" s="283">
        <v>0</v>
      </c>
      <c r="AU35" s="283">
        <v>0</v>
      </c>
      <c r="AV35" s="283">
        <v>0</v>
      </c>
      <c r="AW35" s="283">
        <v>0</v>
      </c>
      <c r="AX35" s="283">
        <v>0</v>
      </c>
      <c r="AY35" s="283">
        <v>0</v>
      </c>
      <c r="AZ35" s="283">
        <v>1</v>
      </c>
      <c r="BA35" s="279">
        <f t="shared" si="15"/>
        <v>169</v>
      </c>
      <c r="BB35" s="283">
        <f t="shared" si="16"/>
        <v>52</v>
      </c>
      <c r="BC35" s="283">
        <f t="shared" si="17"/>
        <v>32</v>
      </c>
      <c r="BD35" s="283">
        <f t="shared" si="18"/>
        <v>15</v>
      </c>
      <c r="BE35" s="283">
        <f t="shared" si="19"/>
        <v>23</v>
      </c>
      <c r="BF35" s="283">
        <f t="shared" si="20"/>
        <v>13</v>
      </c>
      <c r="BG35" s="283">
        <f t="shared" si="21"/>
        <v>17</v>
      </c>
      <c r="BH35" s="283">
        <f t="shared" si="22"/>
        <v>8</v>
      </c>
      <c r="BI35" s="283">
        <f t="shared" si="23"/>
        <v>3</v>
      </c>
      <c r="BJ35" s="283">
        <f t="shared" si="24"/>
        <v>4</v>
      </c>
      <c r="BK35" s="283">
        <f t="shared" si="25"/>
        <v>2</v>
      </c>
      <c r="BL35" s="275">
        <f t="shared" si="26"/>
        <v>169</v>
      </c>
      <c r="BM35" s="275">
        <f t="shared" si="27"/>
        <v>0</v>
      </c>
    </row>
    <row r="36" spans="1:65">
      <c r="A36" s="3"/>
      <c r="B36" s="4" t="s">
        <v>70</v>
      </c>
      <c r="C36" s="283">
        <v>79</v>
      </c>
      <c r="D36" s="283">
        <v>13</v>
      </c>
      <c r="E36" s="283">
        <v>3</v>
      </c>
      <c r="F36" s="283">
        <v>10</v>
      </c>
      <c r="G36" s="283">
        <v>5</v>
      </c>
      <c r="H36" s="283">
        <v>4</v>
      </c>
      <c r="I36" s="283">
        <v>14</v>
      </c>
      <c r="J36" s="283">
        <v>13</v>
      </c>
      <c r="K36" s="283">
        <v>8</v>
      </c>
      <c r="L36" s="283">
        <v>9</v>
      </c>
      <c r="M36" s="283">
        <v>21</v>
      </c>
      <c r="N36" s="283">
        <v>20</v>
      </c>
      <c r="O36" s="283">
        <v>16</v>
      </c>
      <c r="P36" s="283">
        <v>19</v>
      </c>
      <c r="Q36" s="283">
        <v>1</v>
      </c>
      <c r="R36" s="283">
        <v>3</v>
      </c>
      <c r="S36" s="283">
        <v>8</v>
      </c>
      <c r="T36" s="283">
        <v>4</v>
      </c>
      <c r="U36" s="283">
        <v>9</v>
      </c>
      <c r="V36" s="283">
        <v>19</v>
      </c>
      <c r="W36" s="283">
        <v>2</v>
      </c>
      <c r="X36" s="283">
        <v>0</v>
      </c>
      <c r="Y36" s="283">
        <v>11</v>
      </c>
      <c r="Z36" s="283">
        <v>3</v>
      </c>
      <c r="AA36" s="283">
        <v>4</v>
      </c>
      <c r="AB36" s="283">
        <v>9</v>
      </c>
      <c r="AC36" s="283">
        <v>2</v>
      </c>
      <c r="AD36" s="283">
        <v>3</v>
      </c>
      <c r="AE36" s="283">
        <v>1</v>
      </c>
      <c r="AF36" s="283">
        <v>2</v>
      </c>
      <c r="AG36" s="283">
        <v>0</v>
      </c>
      <c r="AH36" s="283">
        <v>2</v>
      </c>
      <c r="AI36" s="283">
        <v>3</v>
      </c>
      <c r="AJ36" s="283">
        <v>1</v>
      </c>
      <c r="AK36" s="283">
        <v>3</v>
      </c>
      <c r="AL36" s="283">
        <v>0</v>
      </c>
      <c r="AM36" s="283">
        <v>3</v>
      </c>
      <c r="AN36" s="283">
        <v>2</v>
      </c>
      <c r="AO36" s="283">
        <v>1</v>
      </c>
      <c r="AP36" s="283">
        <v>0</v>
      </c>
      <c r="AQ36" s="283">
        <v>2</v>
      </c>
      <c r="AR36" s="283">
        <v>1</v>
      </c>
      <c r="AS36" s="283">
        <v>1</v>
      </c>
      <c r="AT36" s="283">
        <v>0</v>
      </c>
      <c r="AU36" s="283">
        <v>0</v>
      </c>
      <c r="AV36" s="283">
        <v>1</v>
      </c>
      <c r="AW36" s="283">
        <v>1</v>
      </c>
      <c r="AX36" s="283">
        <v>1</v>
      </c>
      <c r="AY36" s="283">
        <v>0</v>
      </c>
      <c r="AZ36" s="283">
        <v>1</v>
      </c>
      <c r="BA36" s="279">
        <f t="shared" si="15"/>
        <v>259</v>
      </c>
      <c r="BB36" s="283">
        <f t="shared" si="16"/>
        <v>79</v>
      </c>
      <c r="BC36" s="283">
        <f t="shared" si="17"/>
        <v>42</v>
      </c>
      <c r="BD36" s="283">
        <f t="shared" si="18"/>
        <v>32</v>
      </c>
      <c r="BE36" s="283">
        <f t="shared" si="19"/>
        <v>42</v>
      </c>
      <c r="BF36" s="283">
        <f t="shared" si="20"/>
        <v>9</v>
      </c>
      <c r="BG36" s="283">
        <f t="shared" si="21"/>
        <v>22</v>
      </c>
      <c r="BH36" s="283">
        <f t="shared" si="22"/>
        <v>11</v>
      </c>
      <c r="BI36" s="283">
        <f t="shared" si="23"/>
        <v>11</v>
      </c>
      <c r="BJ36" s="283">
        <f t="shared" si="24"/>
        <v>4</v>
      </c>
      <c r="BK36" s="283">
        <f t="shared" si="25"/>
        <v>7</v>
      </c>
      <c r="BL36" s="275">
        <f t="shared" si="26"/>
        <v>259</v>
      </c>
      <c r="BM36" s="275">
        <f t="shared" si="27"/>
        <v>0</v>
      </c>
    </row>
    <row r="37" spans="1:65">
      <c r="A37" s="3"/>
      <c r="B37" s="4" t="s">
        <v>71</v>
      </c>
      <c r="C37" s="283">
        <v>131</v>
      </c>
      <c r="D37" s="283">
        <v>19</v>
      </c>
      <c r="E37" s="283">
        <v>13</v>
      </c>
      <c r="F37" s="283">
        <v>12</v>
      </c>
      <c r="G37" s="283">
        <v>9</v>
      </c>
      <c r="H37" s="283">
        <v>10</v>
      </c>
      <c r="I37" s="283">
        <v>19</v>
      </c>
      <c r="J37" s="283">
        <v>13</v>
      </c>
      <c r="K37" s="283">
        <v>21</v>
      </c>
      <c r="L37" s="283">
        <v>15</v>
      </c>
      <c r="M37" s="283">
        <v>60</v>
      </c>
      <c r="N37" s="283">
        <v>35</v>
      </c>
      <c r="O37" s="283">
        <v>29</v>
      </c>
      <c r="P37" s="283">
        <v>34</v>
      </c>
      <c r="Q37" s="283">
        <v>5</v>
      </c>
      <c r="R37" s="283">
        <v>8</v>
      </c>
      <c r="S37" s="283">
        <v>13</v>
      </c>
      <c r="T37" s="283">
        <v>3</v>
      </c>
      <c r="U37" s="283">
        <v>4</v>
      </c>
      <c r="V37" s="283">
        <v>13</v>
      </c>
      <c r="W37" s="283">
        <v>5</v>
      </c>
      <c r="X37" s="283">
        <v>2</v>
      </c>
      <c r="Y37" s="283">
        <v>19</v>
      </c>
      <c r="Z37" s="283">
        <v>8</v>
      </c>
      <c r="AA37" s="283">
        <v>14</v>
      </c>
      <c r="AB37" s="283">
        <v>11</v>
      </c>
      <c r="AC37" s="283">
        <v>5</v>
      </c>
      <c r="AD37" s="283">
        <v>9</v>
      </c>
      <c r="AE37" s="283">
        <v>1</v>
      </c>
      <c r="AF37" s="283">
        <v>3</v>
      </c>
      <c r="AG37" s="283">
        <v>2</v>
      </c>
      <c r="AH37" s="283">
        <v>2</v>
      </c>
      <c r="AI37" s="283">
        <v>1</v>
      </c>
      <c r="AJ37" s="283">
        <v>3</v>
      </c>
      <c r="AK37" s="283">
        <v>2</v>
      </c>
      <c r="AL37" s="283">
        <v>1</v>
      </c>
      <c r="AM37" s="283">
        <v>5</v>
      </c>
      <c r="AN37" s="283">
        <v>3</v>
      </c>
      <c r="AO37" s="283">
        <v>3</v>
      </c>
      <c r="AP37" s="283">
        <v>0</v>
      </c>
      <c r="AQ37" s="283">
        <v>1</v>
      </c>
      <c r="AR37" s="283">
        <v>2</v>
      </c>
      <c r="AS37" s="283">
        <v>0</v>
      </c>
      <c r="AT37" s="283">
        <v>2</v>
      </c>
      <c r="AU37" s="283">
        <v>0</v>
      </c>
      <c r="AV37" s="283">
        <v>3</v>
      </c>
      <c r="AW37" s="283">
        <v>1</v>
      </c>
      <c r="AX37" s="283">
        <v>1</v>
      </c>
      <c r="AY37" s="283">
        <v>2</v>
      </c>
      <c r="AZ37" s="283">
        <v>1</v>
      </c>
      <c r="BA37" s="279">
        <f t="shared" si="15"/>
        <v>447</v>
      </c>
      <c r="BB37" s="283">
        <f t="shared" si="16"/>
        <v>131</v>
      </c>
      <c r="BC37" s="283">
        <f t="shared" si="17"/>
        <v>77</v>
      </c>
      <c r="BD37" s="283">
        <f t="shared" si="18"/>
        <v>55</v>
      </c>
      <c r="BE37" s="283">
        <f t="shared" si="19"/>
        <v>59</v>
      </c>
      <c r="BF37" s="283">
        <f t="shared" si="20"/>
        <v>21</v>
      </c>
      <c r="BG37" s="283">
        <f t="shared" si="21"/>
        <v>62</v>
      </c>
      <c r="BH37" s="283">
        <f t="shared" si="22"/>
        <v>17</v>
      </c>
      <c r="BI37" s="283">
        <f t="shared" si="23"/>
        <v>12</v>
      </c>
      <c r="BJ37" s="283">
        <f t="shared" si="24"/>
        <v>5</v>
      </c>
      <c r="BK37" s="283">
        <f t="shared" si="25"/>
        <v>8</v>
      </c>
      <c r="BL37" s="275">
        <f t="shared" si="26"/>
        <v>447</v>
      </c>
      <c r="BM37" s="275">
        <f t="shared" si="27"/>
        <v>0</v>
      </c>
    </row>
    <row r="38" spans="1:65">
      <c r="A38" s="3"/>
      <c r="B38" s="4" t="s">
        <v>72</v>
      </c>
      <c r="C38" s="283">
        <v>193</v>
      </c>
      <c r="D38" s="283">
        <v>23</v>
      </c>
      <c r="E38" s="283">
        <v>12</v>
      </c>
      <c r="F38" s="283">
        <v>17</v>
      </c>
      <c r="G38" s="283">
        <v>15</v>
      </c>
      <c r="H38" s="283">
        <v>19</v>
      </c>
      <c r="I38" s="283">
        <v>24</v>
      </c>
      <c r="J38" s="283">
        <v>24</v>
      </c>
      <c r="K38" s="283">
        <v>18</v>
      </c>
      <c r="L38" s="283">
        <v>41</v>
      </c>
      <c r="M38" s="283">
        <v>59</v>
      </c>
      <c r="N38" s="283">
        <v>69</v>
      </c>
      <c r="O38" s="283">
        <v>36</v>
      </c>
      <c r="P38" s="283">
        <v>62</v>
      </c>
      <c r="Q38" s="283">
        <v>7</v>
      </c>
      <c r="R38" s="283">
        <v>11</v>
      </c>
      <c r="S38" s="283">
        <v>25</v>
      </c>
      <c r="T38" s="283">
        <v>3</v>
      </c>
      <c r="U38" s="283">
        <v>8</v>
      </c>
      <c r="V38" s="283">
        <v>25</v>
      </c>
      <c r="W38" s="283">
        <v>3</v>
      </c>
      <c r="X38" s="283">
        <v>6</v>
      </c>
      <c r="Y38" s="283">
        <v>24</v>
      </c>
      <c r="Z38" s="283">
        <v>10</v>
      </c>
      <c r="AA38" s="283">
        <v>10</v>
      </c>
      <c r="AB38" s="283">
        <v>20</v>
      </c>
      <c r="AC38" s="283">
        <v>4</v>
      </c>
      <c r="AD38" s="283">
        <v>14</v>
      </c>
      <c r="AE38" s="283">
        <v>2</v>
      </c>
      <c r="AF38" s="283">
        <v>4</v>
      </c>
      <c r="AG38" s="283">
        <v>2</v>
      </c>
      <c r="AH38" s="283">
        <v>6</v>
      </c>
      <c r="AI38" s="283">
        <v>8</v>
      </c>
      <c r="AJ38" s="283">
        <v>1</v>
      </c>
      <c r="AK38" s="283">
        <v>3</v>
      </c>
      <c r="AL38" s="283">
        <v>5</v>
      </c>
      <c r="AM38" s="283">
        <v>3</v>
      </c>
      <c r="AN38" s="283">
        <v>7</v>
      </c>
      <c r="AO38" s="283">
        <v>4</v>
      </c>
      <c r="AP38" s="283">
        <v>1</v>
      </c>
      <c r="AQ38" s="283">
        <v>1</v>
      </c>
      <c r="AR38" s="283">
        <v>3</v>
      </c>
      <c r="AS38" s="283">
        <v>3</v>
      </c>
      <c r="AT38" s="283">
        <v>0</v>
      </c>
      <c r="AU38" s="283">
        <v>0</v>
      </c>
      <c r="AV38" s="283">
        <v>5</v>
      </c>
      <c r="AW38" s="283">
        <v>0</v>
      </c>
      <c r="AX38" s="283">
        <v>3</v>
      </c>
      <c r="AY38" s="283">
        <v>1</v>
      </c>
      <c r="AZ38" s="283">
        <v>1</v>
      </c>
      <c r="BA38" s="279">
        <f t="shared" si="15"/>
        <v>652</v>
      </c>
      <c r="BB38" s="283">
        <f t="shared" si="16"/>
        <v>193</v>
      </c>
      <c r="BC38" s="283">
        <f t="shared" si="17"/>
        <v>142</v>
      </c>
      <c r="BD38" s="283">
        <f t="shared" si="18"/>
        <v>87</v>
      </c>
      <c r="BE38" s="283">
        <f t="shared" si="19"/>
        <v>75</v>
      </c>
      <c r="BF38" s="283">
        <f t="shared" si="20"/>
        <v>26</v>
      </c>
      <c r="BG38" s="283">
        <f t="shared" si="21"/>
        <v>62</v>
      </c>
      <c r="BH38" s="283">
        <f t="shared" si="22"/>
        <v>26</v>
      </c>
      <c r="BI38" s="283">
        <f t="shared" si="23"/>
        <v>13</v>
      </c>
      <c r="BJ38" s="283">
        <f t="shared" si="24"/>
        <v>10</v>
      </c>
      <c r="BK38" s="283">
        <f t="shared" si="25"/>
        <v>18</v>
      </c>
      <c r="BL38" s="275">
        <f t="shared" si="26"/>
        <v>652</v>
      </c>
      <c r="BM38" s="275">
        <f t="shared" si="27"/>
        <v>0</v>
      </c>
    </row>
    <row r="39" spans="1:65">
      <c r="A39" s="3"/>
      <c r="B39" s="4" t="s">
        <v>73</v>
      </c>
      <c r="C39" s="283">
        <v>232</v>
      </c>
      <c r="D39" s="283">
        <v>23</v>
      </c>
      <c r="E39" s="283">
        <v>20</v>
      </c>
      <c r="F39" s="283">
        <v>18</v>
      </c>
      <c r="G39" s="283">
        <v>24</v>
      </c>
      <c r="H39" s="283">
        <v>30</v>
      </c>
      <c r="I39" s="283">
        <v>32</v>
      </c>
      <c r="J39" s="283">
        <v>26</v>
      </c>
      <c r="K39" s="283">
        <v>22</v>
      </c>
      <c r="L39" s="283">
        <v>37</v>
      </c>
      <c r="M39" s="283">
        <v>98</v>
      </c>
      <c r="N39" s="283">
        <v>66</v>
      </c>
      <c r="O39" s="283">
        <v>46</v>
      </c>
      <c r="P39" s="283">
        <v>50</v>
      </c>
      <c r="Q39" s="283">
        <v>6</v>
      </c>
      <c r="R39" s="283">
        <v>14</v>
      </c>
      <c r="S39" s="283">
        <v>26</v>
      </c>
      <c r="T39" s="283">
        <v>4</v>
      </c>
      <c r="U39" s="283">
        <v>15</v>
      </c>
      <c r="V39" s="283">
        <v>50</v>
      </c>
      <c r="W39" s="283">
        <v>12</v>
      </c>
      <c r="X39" s="283">
        <v>7</v>
      </c>
      <c r="Y39" s="283">
        <v>29</v>
      </c>
      <c r="Z39" s="283">
        <v>6</v>
      </c>
      <c r="AA39" s="283">
        <v>20</v>
      </c>
      <c r="AB39" s="283">
        <v>22</v>
      </c>
      <c r="AC39" s="283">
        <v>3</v>
      </c>
      <c r="AD39" s="283">
        <v>16</v>
      </c>
      <c r="AE39" s="283">
        <v>7</v>
      </c>
      <c r="AF39" s="283">
        <v>8</v>
      </c>
      <c r="AG39" s="283">
        <v>2</v>
      </c>
      <c r="AH39" s="283">
        <v>10</v>
      </c>
      <c r="AI39" s="283">
        <v>9</v>
      </c>
      <c r="AJ39" s="283">
        <v>5</v>
      </c>
      <c r="AK39" s="283">
        <v>7</v>
      </c>
      <c r="AL39" s="283">
        <v>6</v>
      </c>
      <c r="AM39" s="283">
        <v>3</v>
      </c>
      <c r="AN39" s="283">
        <v>9</v>
      </c>
      <c r="AO39" s="283">
        <v>4</v>
      </c>
      <c r="AP39" s="283">
        <v>3</v>
      </c>
      <c r="AQ39" s="283">
        <v>1</v>
      </c>
      <c r="AR39" s="283">
        <v>9</v>
      </c>
      <c r="AS39" s="283">
        <v>0</v>
      </c>
      <c r="AT39" s="283">
        <v>3</v>
      </c>
      <c r="AU39" s="283">
        <v>1</v>
      </c>
      <c r="AV39" s="283">
        <v>7</v>
      </c>
      <c r="AW39" s="283">
        <v>3</v>
      </c>
      <c r="AX39" s="283">
        <v>3</v>
      </c>
      <c r="AY39" s="283">
        <v>3</v>
      </c>
      <c r="AZ39" s="283">
        <v>1</v>
      </c>
      <c r="BA39" s="279">
        <f t="shared" si="15"/>
        <v>826</v>
      </c>
      <c r="BB39" s="283">
        <f t="shared" si="16"/>
        <v>232</v>
      </c>
      <c r="BC39" s="283">
        <f t="shared" si="17"/>
        <v>130</v>
      </c>
      <c r="BD39" s="283">
        <f t="shared" si="18"/>
        <v>97</v>
      </c>
      <c r="BE39" s="283">
        <f t="shared" si="19"/>
        <v>126</v>
      </c>
      <c r="BF39" s="283">
        <f t="shared" si="20"/>
        <v>29</v>
      </c>
      <c r="BG39" s="283">
        <f t="shared" si="21"/>
        <v>102</v>
      </c>
      <c r="BH39" s="283">
        <f t="shared" si="22"/>
        <v>44</v>
      </c>
      <c r="BI39" s="283">
        <f t="shared" si="23"/>
        <v>26</v>
      </c>
      <c r="BJ39" s="283">
        <f t="shared" si="24"/>
        <v>18</v>
      </c>
      <c r="BK39" s="283">
        <f t="shared" si="25"/>
        <v>22</v>
      </c>
      <c r="BL39" s="275">
        <f t="shared" si="26"/>
        <v>826</v>
      </c>
      <c r="BM39" s="275">
        <f t="shared" si="27"/>
        <v>0</v>
      </c>
    </row>
    <row r="40" spans="1:65">
      <c r="A40" s="3"/>
      <c r="B40" s="4" t="s">
        <v>74</v>
      </c>
      <c r="C40" s="283">
        <v>347</v>
      </c>
      <c r="D40" s="283">
        <v>45</v>
      </c>
      <c r="E40" s="283">
        <v>27</v>
      </c>
      <c r="F40" s="283">
        <v>25</v>
      </c>
      <c r="G40" s="283">
        <v>27</v>
      </c>
      <c r="H40" s="283">
        <v>30</v>
      </c>
      <c r="I40" s="283">
        <v>53</v>
      </c>
      <c r="J40" s="283">
        <v>42</v>
      </c>
      <c r="K40" s="283">
        <v>36</v>
      </c>
      <c r="L40" s="283">
        <v>62</v>
      </c>
      <c r="M40" s="283">
        <v>111</v>
      </c>
      <c r="N40" s="283">
        <v>109</v>
      </c>
      <c r="O40" s="283">
        <v>69</v>
      </c>
      <c r="P40" s="283">
        <v>102</v>
      </c>
      <c r="Q40" s="283">
        <v>15</v>
      </c>
      <c r="R40" s="283">
        <v>23</v>
      </c>
      <c r="S40" s="283">
        <v>39</v>
      </c>
      <c r="T40" s="283">
        <v>3</v>
      </c>
      <c r="U40" s="283">
        <v>22</v>
      </c>
      <c r="V40" s="283">
        <v>58</v>
      </c>
      <c r="W40" s="283">
        <v>15</v>
      </c>
      <c r="X40" s="283">
        <v>10</v>
      </c>
      <c r="Y40" s="283">
        <v>34</v>
      </c>
      <c r="Z40" s="283">
        <v>17</v>
      </c>
      <c r="AA40" s="283">
        <v>14</v>
      </c>
      <c r="AB40" s="283">
        <v>31</v>
      </c>
      <c r="AC40" s="283">
        <v>8</v>
      </c>
      <c r="AD40" s="283">
        <v>37</v>
      </c>
      <c r="AE40" s="283">
        <v>10</v>
      </c>
      <c r="AF40" s="283">
        <v>13</v>
      </c>
      <c r="AG40" s="283">
        <v>8</v>
      </c>
      <c r="AH40" s="283">
        <v>11</v>
      </c>
      <c r="AI40" s="283">
        <v>13</v>
      </c>
      <c r="AJ40" s="283">
        <v>10</v>
      </c>
      <c r="AK40" s="283">
        <v>11</v>
      </c>
      <c r="AL40" s="283">
        <v>6</v>
      </c>
      <c r="AM40" s="283">
        <v>5</v>
      </c>
      <c r="AN40" s="283">
        <v>20</v>
      </c>
      <c r="AO40" s="283">
        <v>8</v>
      </c>
      <c r="AP40" s="283">
        <v>3</v>
      </c>
      <c r="AQ40" s="283">
        <v>5</v>
      </c>
      <c r="AR40" s="283">
        <v>3</v>
      </c>
      <c r="AS40" s="283">
        <v>3</v>
      </c>
      <c r="AT40" s="283">
        <v>6</v>
      </c>
      <c r="AU40" s="283">
        <v>2</v>
      </c>
      <c r="AV40" s="283">
        <v>3</v>
      </c>
      <c r="AW40" s="283">
        <v>2</v>
      </c>
      <c r="AX40" s="283">
        <v>5</v>
      </c>
      <c r="AY40" s="283">
        <v>3</v>
      </c>
      <c r="AZ40" s="283">
        <v>5</v>
      </c>
      <c r="BA40" s="279">
        <f t="shared" si="15"/>
        <v>1219</v>
      </c>
      <c r="BB40" s="283">
        <f t="shared" si="16"/>
        <v>347</v>
      </c>
      <c r="BC40" s="283">
        <f t="shared" si="17"/>
        <v>234</v>
      </c>
      <c r="BD40" s="283">
        <f t="shared" si="18"/>
        <v>149</v>
      </c>
      <c r="BE40" s="283">
        <f t="shared" si="19"/>
        <v>149</v>
      </c>
      <c r="BF40" s="283">
        <f t="shared" si="20"/>
        <v>53</v>
      </c>
      <c r="BG40" s="283">
        <f t="shared" si="21"/>
        <v>122</v>
      </c>
      <c r="BH40" s="283">
        <f t="shared" si="22"/>
        <v>54</v>
      </c>
      <c r="BI40" s="283">
        <f t="shared" si="23"/>
        <v>48</v>
      </c>
      <c r="BJ40" s="283">
        <f t="shared" si="24"/>
        <v>24</v>
      </c>
      <c r="BK40" s="283">
        <f t="shared" si="25"/>
        <v>39</v>
      </c>
      <c r="BL40" s="275">
        <f t="shared" si="26"/>
        <v>1219</v>
      </c>
      <c r="BM40" s="275">
        <f t="shared" si="27"/>
        <v>0</v>
      </c>
    </row>
    <row r="41" spans="1:65">
      <c r="A41" s="3"/>
      <c r="B41" s="4" t="s">
        <v>75</v>
      </c>
      <c r="C41" s="283">
        <v>559</v>
      </c>
      <c r="D41" s="283">
        <v>70</v>
      </c>
      <c r="E41" s="283">
        <v>44</v>
      </c>
      <c r="F41" s="283">
        <v>50</v>
      </c>
      <c r="G41" s="283">
        <v>57</v>
      </c>
      <c r="H41" s="283">
        <v>57</v>
      </c>
      <c r="I41" s="283">
        <v>83</v>
      </c>
      <c r="J41" s="283">
        <v>75</v>
      </c>
      <c r="K41" s="283">
        <v>43</v>
      </c>
      <c r="L41" s="283">
        <v>80</v>
      </c>
      <c r="M41" s="283">
        <v>183</v>
      </c>
      <c r="N41" s="283">
        <v>189</v>
      </c>
      <c r="O41" s="283">
        <v>112</v>
      </c>
      <c r="P41" s="283">
        <v>152</v>
      </c>
      <c r="Q41" s="283">
        <v>17</v>
      </c>
      <c r="R41" s="283">
        <v>37</v>
      </c>
      <c r="S41" s="283">
        <v>84</v>
      </c>
      <c r="T41" s="283">
        <v>15</v>
      </c>
      <c r="U41" s="283">
        <v>34</v>
      </c>
      <c r="V41" s="283">
        <v>98</v>
      </c>
      <c r="W41" s="283">
        <v>21</v>
      </c>
      <c r="X41" s="283">
        <v>17</v>
      </c>
      <c r="Y41" s="283">
        <v>68</v>
      </c>
      <c r="Z41" s="283">
        <v>27</v>
      </c>
      <c r="AA41" s="283">
        <v>41</v>
      </c>
      <c r="AB41" s="283">
        <v>58</v>
      </c>
      <c r="AC41" s="283">
        <v>18</v>
      </c>
      <c r="AD41" s="283">
        <v>27</v>
      </c>
      <c r="AE41" s="283">
        <v>16</v>
      </c>
      <c r="AF41" s="283">
        <v>16</v>
      </c>
      <c r="AG41" s="283">
        <v>10</v>
      </c>
      <c r="AH41" s="283">
        <v>20</v>
      </c>
      <c r="AI41" s="283">
        <v>13</v>
      </c>
      <c r="AJ41" s="283">
        <v>10</v>
      </c>
      <c r="AK41" s="283">
        <v>22</v>
      </c>
      <c r="AL41" s="283">
        <v>12</v>
      </c>
      <c r="AM41" s="283">
        <v>13</v>
      </c>
      <c r="AN41" s="283">
        <v>34</v>
      </c>
      <c r="AO41" s="283">
        <v>9</v>
      </c>
      <c r="AP41" s="283">
        <v>7</v>
      </c>
      <c r="AQ41" s="283">
        <v>9</v>
      </c>
      <c r="AR41" s="283">
        <v>11</v>
      </c>
      <c r="AS41" s="283">
        <v>9</v>
      </c>
      <c r="AT41" s="283">
        <v>5</v>
      </c>
      <c r="AU41" s="283">
        <v>4</v>
      </c>
      <c r="AV41" s="283">
        <v>10</v>
      </c>
      <c r="AW41" s="283">
        <v>7</v>
      </c>
      <c r="AX41" s="283">
        <v>6</v>
      </c>
      <c r="AY41" s="283">
        <v>13</v>
      </c>
      <c r="AZ41" s="283">
        <v>7</v>
      </c>
      <c r="BA41" s="279">
        <f t="shared" si="15"/>
        <v>2020</v>
      </c>
      <c r="BB41" s="283">
        <f t="shared" si="16"/>
        <v>559</v>
      </c>
      <c r="BC41" s="283">
        <f t="shared" si="17"/>
        <v>378</v>
      </c>
      <c r="BD41" s="283">
        <f t="shared" si="18"/>
        <v>246</v>
      </c>
      <c r="BE41" s="283">
        <f t="shared" si="19"/>
        <v>271</v>
      </c>
      <c r="BF41" s="283">
        <f t="shared" si="20"/>
        <v>98</v>
      </c>
      <c r="BG41" s="283">
        <f t="shared" si="21"/>
        <v>201</v>
      </c>
      <c r="BH41" s="283">
        <f t="shared" si="22"/>
        <v>105</v>
      </c>
      <c r="BI41" s="283">
        <f t="shared" si="23"/>
        <v>74</v>
      </c>
      <c r="BJ41" s="283">
        <f t="shared" si="24"/>
        <v>36</v>
      </c>
      <c r="BK41" s="283">
        <f t="shared" si="25"/>
        <v>52</v>
      </c>
      <c r="BL41" s="275">
        <f t="shared" si="26"/>
        <v>2020</v>
      </c>
      <c r="BM41" s="275">
        <f t="shared" si="27"/>
        <v>0</v>
      </c>
    </row>
    <row r="42" spans="1:65">
      <c r="A42" s="3"/>
      <c r="B42" s="4" t="s">
        <v>76</v>
      </c>
      <c r="C42" s="283">
        <v>1041</v>
      </c>
      <c r="D42" s="283">
        <v>110</v>
      </c>
      <c r="E42" s="283">
        <v>88</v>
      </c>
      <c r="F42" s="283">
        <v>76</v>
      </c>
      <c r="G42" s="283">
        <v>86</v>
      </c>
      <c r="H42" s="283">
        <v>123</v>
      </c>
      <c r="I42" s="283">
        <v>159</v>
      </c>
      <c r="J42" s="283">
        <v>162</v>
      </c>
      <c r="K42" s="283">
        <v>85</v>
      </c>
      <c r="L42" s="283">
        <v>152</v>
      </c>
      <c r="M42" s="283">
        <v>359</v>
      </c>
      <c r="N42" s="283">
        <v>368</v>
      </c>
      <c r="O42" s="283">
        <v>175</v>
      </c>
      <c r="P42" s="283">
        <v>248</v>
      </c>
      <c r="Q42" s="283">
        <v>38</v>
      </c>
      <c r="R42" s="283">
        <v>57</v>
      </c>
      <c r="S42" s="283">
        <v>107</v>
      </c>
      <c r="T42" s="283">
        <v>29</v>
      </c>
      <c r="U42" s="283">
        <v>51</v>
      </c>
      <c r="V42" s="283">
        <v>165</v>
      </c>
      <c r="W42" s="283">
        <v>25</v>
      </c>
      <c r="X42" s="283">
        <v>22</v>
      </c>
      <c r="Y42" s="283">
        <v>121</v>
      </c>
      <c r="Z42" s="283">
        <v>50</v>
      </c>
      <c r="AA42" s="283">
        <v>54</v>
      </c>
      <c r="AB42" s="283">
        <v>96</v>
      </c>
      <c r="AC42" s="283">
        <v>29</v>
      </c>
      <c r="AD42" s="283">
        <v>58</v>
      </c>
      <c r="AE42" s="283">
        <v>29</v>
      </c>
      <c r="AF42" s="283">
        <v>25</v>
      </c>
      <c r="AG42" s="283">
        <v>14</v>
      </c>
      <c r="AH42" s="283">
        <v>48</v>
      </c>
      <c r="AI42" s="283">
        <v>45</v>
      </c>
      <c r="AJ42" s="283">
        <v>21</v>
      </c>
      <c r="AK42" s="283">
        <v>48</v>
      </c>
      <c r="AL42" s="283">
        <v>22</v>
      </c>
      <c r="AM42" s="283">
        <v>22</v>
      </c>
      <c r="AN42" s="283">
        <v>45</v>
      </c>
      <c r="AO42" s="283">
        <v>6</v>
      </c>
      <c r="AP42" s="283">
        <v>14</v>
      </c>
      <c r="AQ42" s="283">
        <v>27</v>
      </c>
      <c r="AR42" s="283">
        <v>17</v>
      </c>
      <c r="AS42" s="283">
        <v>10</v>
      </c>
      <c r="AT42" s="283">
        <v>10</v>
      </c>
      <c r="AU42" s="283">
        <v>7</v>
      </c>
      <c r="AV42" s="283">
        <v>19</v>
      </c>
      <c r="AW42" s="283">
        <v>15</v>
      </c>
      <c r="AX42" s="283">
        <v>15</v>
      </c>
      <c r="AY42" s="283">
        <v>9</v>
      </c>
      <c r="AZ42" s="283">
        <v>12</v>
      </c>
      <c r="BA42" s="279">
        <f t="shared" si="15"/>
        <v>3573</v>
      </c>
      <c r="BB42" s="283">
        <f t="shared" si="16"/>
        <v>1041</v>
      </c>
      <c r="BC42" s="283">
        <f t="shared" si="17"/>
        <v>673</v>
      </c>
      <c r="BD42" s="283">
        <f t="shared" si="18"/>
        <v>388</v>
      </c>
      <c r="BE42" s="283">
        <f t="shared" si="19"/>
        <v>438</v>
      </c>
      <c r="BF42" s="283">
        <f t="shared" si="20"/>
        <v>166</v>
      </c>
      <c r="BG42" s="283">
        <f t="shared" si="21"/>
        <v>386</v>
      </c>
      <c r="BH42" s="283">
        <f t="shared" si="22"/>
        <v>170</v>
      </c>
      <c r="BI42" s="283">
        <f t="shared" si="23"/>
        <v>107</v>
      </c>
      <c r="BJ42" s="283">
        <f t="shared" si="24"/>
        <v>73</v>
      </c>
      <c r="BK42" s="283">
        <f t="shared" si="25"/>
        <v>131</v>
      </c>
      <c r="BL42" s="275">
        <f t="shared" si="26"/>
        <v>3573</v>
      </c>
      <c r="BM42" s="275">
        <f t="shared" si="27"/>
        <v>0</v>
      </c>
    </row>
    <row r="43" spans="1:65">
      <c r="A43" s="3"/>
      <c r="B43" s="4" t="s">
        <v>77</v>
      </c>
      <c r="C43" s="283">
        <v>1391</v>
      </c>
      <c r="D43" s="283">
        <v>143</v>
      </c>
      <c r="E43" s="283">
        <v>115</v>
      </c>
      <c r="F43" s="283">
        <v>128</v>
      </c>
      <c r="G43" s="283">
        <v>137</v>
      </c>
      <c r="H43" s="283">
        <v>149</v>
      </c>
      <c r="I43" s="283">
        <v>220</v>
      </c>
      <c r="J43" s="283">
        <v>209</v>
      </c>
      <c r="K43" s="283">
        <v>125</v>
      </c>
      <c r="L43" s="283">
        <v>165</v>
      </c>
      <c r="M43" s="283">
        <v>503</v>
      </c>
      <c r="N43" s="283">
        <v>491</v>
      </c>
      <c r="O43" s="283">
        <v>279</v>
      </c>
      <c r="P43" s="283">
        <v>375</v>
      </c>
      <c r="Q43" s="283">
        <v>55</v>
      </c>
      <c r="R43" s="283">
        <v>72</v>
      </c>
      <c r="S43" s="283">
        <v>173</v>
      </c>
      <c r="T43" s="283">
        <v>34</v>
      </c>
      <c r="U43" s="283">
        <v>72</v>
      </c>
      <c r="V43" s="283">
        <v>226</v>
      </c>
      <c r="W43" s="283">
        <v>36</v>
      </c>
      <c r="X43" s="283">
        <v>28</v>
      </c>
      <c r="Y43" s="283">
        <v>188</v>
      </c>
      <c r="Z43" s="283">
        <v>61</v>
      </c>
      <c r="AA43" s="283">
        <v>75</v>
      </c>
      <c r="AB43" s="283">
        <v>161</v>
      </c>
      <c r="AC43" s="283">
        <v>46</v>
      </c>
      <c r="AD43" s="283">
        <v>76</v>
      </c>
      <c r="AE43" s="283">
        <v>49</v>
      </c>
      <c r="AF43" s="283">
        <v>32</v>
      </c>
      <c r="AG43" s="283">
        <v>12</v>
      </c>
      <c r="AH43" s="283">
        <v>46</v>
      </c>
      <c r="AI43" s="283">
        <v>45</v>
      </c>
      <c r="AJ43" s="283">
        <v>33</v>
      </c>
      <c r="AK43" s="283">
        <v>43</v>
      </c>
      <c r="AL43" s="283">
        <v>32</v>
      </c>
      <c r="AM43" s="283">
        <v>34</v>
      </c>
      <c r="AN43" s="283">
        <v>88</v>
      </c>
      <c r="AO43" s="283">
        <v>21</v>
      </c>
      <c r="AP43" s="283">
        <v>14</v>
      </c>
      <c r="AQ43" s="283">
        <v>24</v>
      </c>
      <c r="AR43" s="283">
        <v>35</v>
      </c>
      <c r="AS43" s="283">
        <v>10</v>
      </c>
      <c r="AT43" s="283">
        <v>13</v>
      </c>
      <c r="AU43" s="283">
        <v>4</v>
      </c>
      <c r="AV43" s="283">
        <v>31</v>
      </c>
      <c r="AW43" s="283">
        <v>19</v>
      </c>
      <c r="AX43" s="283">
        <v>9</v>
      </c>
      <c r="AY43" s="283">
        <v>21</v>
      </c>
      <c r="AZ43" s="283">
        <v>15</v>
      </c>
      <c r="BA43" s="279">
        <f t="shared" si="15"/>
        <v>4972</v>
      </c>
      <c r="BB43" s="283">
        <f t="shared" si="16"/>
        <v>1391</v>
      </c>
      <c r="BC43" s="283">
        <f t="shared" si="17"/>
        <v>938</v>
      </c>
      <c r="BD43" s="283">
        <f t="shared" si="18"/>
        <v>619</v>
      </c>
      <c r="BE43" s="283">
        <f t="shared" si="19"/>
        <v>639</v>
      </c>
      <c r="BF43" s="283">
        <f t="shared" si="20"/>
        <v>232</v>
      </c>
      <c r="BG43" s="283">
        <f t="shared" si="21"/>
        <v>530</v>
      </c>
      <c r="BH43" s="283">
        <f t="shared" si="22"/>
        <v>249</v>
      </c>
      <c r="BI43" s="283">
        <f t="shared" si="23"/>
        <v>153</v>
      </c>
      <c r="BJ43" s="283">
        <f t="shared" si="24"/>
        <v>78</v>
      </c>
      <c r="BK43" s="283">
        <f t="shared" si="25"/>
        <v>143</v>
      </c>
      <c r="BL43" s="275">
        <f t="shared" si="26"/>
        <v>4972</v>
      </c>
      <c r="BM43" s="275">
        <f t="shared" si="27"/>
        <v>0</v>
      </c>
    </row>
    <row r="44" spans="1:65">
      <c r="A44" s="3"/>
      <c r="B44" s="4" t="s">
        <v>78</v>
      </c>
      <c r="C44" s="283">
        <v>2175</v>
      </c>
      <c r="D44" s="283">
        <v>259</v>
      </c>
      <c r="E44" s="283">
        <v>176</v>
      </c>
      <c r="F44" s="283">
        <v>215</v>
      </c>
      <c r="G44" s="283">
        <v>235</v>
      </c>
      <c r="H44" s="283">
        <v>241</v>
      </c>
      <c r="I44" s="283">
        <v>321</v>
      </c>
      <c r="J44" s="283">
        <v>306</v>
      </c>
      <c r="K44" s="283">
        <v>174</v>
      </c>
      <c r="L44" s="283">
        <v>248</v>
      </c>
      <c r="M44" s="283">
        <v>725</v>
      </c>
      <c r="N44" s="283">
        <v>720</v>
      </c>
      <c r="O44" s="283">
        <v>368</v>
      </c>
      <c r="P44" s="283">
        <v>543</v>
      </c>
      <c r="Q44" s="283">
        <v>76</v>
      </c>
      <c r="R44" s="283">
        <v>118</v>
      </c>
      <c r="S44" s="283">
        <v>242</v>
      </c>
      <c r="T44" s="283">
        <v>51</v>
      </c>
      <c r="U44" s="283">
        <v>118</v>
      </c>
      <c r="V44" s="283">
        <v>335</v>
      </c>
      <c r="W44" s="283">
        <v>82</v>
      </c>
      <c r="X44" s="283">
        <v>59</v>
      </c>
      <c r="Y44" s="283">
        <v>268</v>
      </c>
      <c r="Z44" s="283">
        <v>96</v>
      </c>
      <c r="AA44" s="283">
        <v>117</v>
      </c>
      <c r="AB44" s="283">
        <v>234</v>
      </c>
      <c r="AC44" s="283">
        <v>61</v>
      </c>
      <c r="AD44" s="283">
        <v>109</v>
      </c>
      <c r="AE44" s="283">
        <v>55</v>
      </c>
      <c r="AF44" s="283">
        <v>54</v>
      </c>
      <c r="AG44" s="283">
        <v>41</v>
      </c>
      <c r="AH44" s="283">
        <v>91</v>
      </c>
      <c r="AI44" s="283">
        <v>83</v>
      </c>
      <c r="AJ44" s="283">
        <v>45</v>
      </c>
      <c r="AK44" s="283">
        <v>68</v>
      </c>
      <c r="AL44" s="283">
        <v>57</v>
      </c>
      <c r="AM44" s="283">
        <v>40</v>
      </c>
      <c r="AN44" s="283">
        <v>118</v>
      </c>
      <c r="AO44" s="283">
        <v>26</v>
      </c>
      <c r="AP44" s="283">
        <v>40</v>
      </c>
      <c r="AQ44" s="283">
        <v>40</v>
      </c>
      <c r="AR44" s="283">
        <v>43</v>
      </c>
      <c r="AS44" s="283">
        <v>20</v>
      </c>
      <c r="AT44" s="283">
        <v>24</v>
      </c>
      <c r="AU44" s="283">
        <v>17</v>
      </c>
      <c r="AV44" s="283">
        <v>36</v>
      </c>
      <c r="AW44" s="283">
        <v>27</v>
      </c>
      <c r="AX44" s="283">
        <v>21</v>
      </c>
      <c r="AY44" s="283">
        <v>35</v>
      </c>
      <c r="AZ44" s="283">
        <v>18</v>
      </c>
      <c r="BA44" s="279">
        <f t="shared" si="15"/>
        <v>7496</v>
      </c>
      <c r="BB44" s="283">
        <f t="shared" si="16"/>
        <v>2175</v>
      </c>
      <c r="BC44" s="283">
        <f t="shared" si="17"/>
        <v>1381</v>
      </c>
      <c r="BD44" s="283">
        <f t="shared" si="18"/>
        <v>879</v>
      </c>
      <c r="BE44" s="283">
        <f t="shared" si="19"/>
        <v>903</v>
      </c>
      <c r="BF44" s="283">
        <f t="shared" si="20"/>
        <v>351</v>
      </c>
      <c r="BG44" s="283">
        <f t="shared" si="21"/>
        <v>786</v>
      </c>
      <c r="BH44" s="283">
        <f t="shared" si="22"/>
        <v>392</v>
      </c>
      <c r="BI44" s="283">
        <f t="shared" si="23"/>
        <v>257</v>
      </c>
      <c r="BJ44" s="283">
        <f t="shared" si="24"/>
        <v>145</v>
      </c>
      <c r="BK44" s="283">
        <f t="shared" si="25"/>
        <v>227</v>
      </c>
      <c r="BL44" s="275">
        <f t="shared" si="26"/>
        <v>7496</v>
      </c>
      <c r="BM44" s="275">
        <f t="shared" si="27"/>
        <v>0</v>
      </c>
    </row>
    <row r="45" spans="1:65">
      <c r="A45" s="3"/>
      <c r="B45" s="4" t="s">
        <v>79</v>
      </c>
      <c r="C45" s="283">
        <v>3623</v>
      </c>
      <c r="D45" s="283">
        <v>419</v>
      </c>
      <c r="E45" s="283">
        <v>314</v>
      </c>
      <c r="F45" s="283">
        <v>352</v>
      </c>
      <c r="G45" s="283">
        <v>337</v>
      </c>
      <c r="H45" s="283">
        <v>386</v>
      </c>
      <c r="I45" s="283">
        <v>547</v>
      </c>
      <c r="J45" s="283">
        <v>505</v>
      </c>
      <c r="K45" s="283">
        <v>301</v>
      </c>
      <c r="L45" s="283">
        <v>462</v>
      </c>
      <c r="M45" s="283">
        <v>1189</v>
      </c>
      <c r="N45" s="283">
        <v>1103</v>
      </c>
      <c r="O45" s="283">
        <v>626</v>
      </c>
      <c r="P45" s="283">
        <v>880</v>
      </c>
      <c r="Q45" s="283">
        <v>140</v>
      </c>
      <c r="R45" s="283">
        <v>211</v>
      </c>
      <c r="S45" s="283">
        <v>367</v>
      </c>
      <c r="T45" s="283">
        <v>91</v>
      </c>
      <c r="U45" s="283">
        <v>274</v>
      </c>
      <c r="V45" s="283">
        <v>552</v>
      </c>
      <c r="W45" s="283">
        <v>131</v>
      </c>
      <c r="X45" s="283">
        <v>124</v>
      </c>
      <c r="Y45" s="283">
        <v>374</v>
      </c>
      <c r="Z45" s="283">
        <v>184</v>
      </c>
      <c r="AA45" s="283">
        <v>219</v>
      </c>
      <c r="AB45" s="283">
        <v>307</v>
      </c>
      <c r="AC45" s="283">
        <v>113</v>
      </c>
      <c r="AD45" s="283">
        <v>161</v>
      </c>
      <c r="AE45" s="283">
        <v>117</v>
      </c>
      <c r="AF45" s="283">
        <v>122</v>
      </c>
      <c r="AG45" s="283">
        <v>76</v>
      </c>
      <c r="AH45" s="283">
        <v>210</v>
      </c>
      <c r="AI45" s="283">
        <v>157</v>
      </c>
      <c r="AJ45" s="283">
        <v>92</v>
      </c>
      <c r="AK45" s="283">
        <v>165</v>
      </c>
      <c r="AL45" s="283">
        <v>141</v>
      </c>
      <c r="AM45" s="283">
        <v>78</v>
      </c>
      <c r="AN45" s="283">
        <v>200</v>
      </c>
      <c r="AO45" s="283">
        <v>53</v>
      </c>
      <c r="AP45" s="283">
        <v>64</v>
      </c>
      <c r="AQ45" s="283">
        <v>53</v>
      </c>
      <c r="AR45" s="283">
        <v>54</v>
      </c>
      <c r="AS45" s="283">
        <v>37</v>
      </c>
      <c r="AT45" s="283">
        <v>39</v>
      </c>
      <c r="AU45" s="283">
        <v>37</v>
      </c>
      <c r="AV45" s="283">
        <v>59</v>
      </c>
      <c r="AW45" s="283">
        <v>44</v>
      </c>
      <c r="AX45" s="283">
        <v>67</v>
      </c>
      <c r="AY45" s="283">
        <v>68</v>
      </c>
      <c r="AZ45" s="283">
        <v>48</v>
      </c>
      <c r="BA45" s="279">
        <f t="shared" si="15"/>
        <v>12650</v>
      </c>
      <c r="BB45" s="283">
        <f t="shared" si="16"/>
        <v>3623</v>
      </c>
      <c r="BC45" s="283">
        <f t="shared" si="17"/>
        <v>2194</v>
      </c>
      <c r="BD45" s="283">
        <f t="shared" si="18"/>
        <v>1262</v>
      </c>
      <c r="BE45" s="283">
        <f t="shared" si="19"/>
        <v>1504</v>
      </c>
      <c r="BF45" s="283">
        <f t="shared" si="20"/>
        <v>680</v>
      </c>
      <c r="BG45" s="283">
        <f t="shared" si="21"/>
        <v>1302</v>
      </c>
      <c r="BH45" s="283">
        <f t="shared" si="22"/>
        <v>733</v>
      </c>
      <c r="BI45" s="283">
        <f t="shared" si="23"/>
        <v>558</v>
      </c>
      <c r="BJ45" s="283">
        <f t="shared" si="24"/>
        <v>332</v>
      </c>
      <c r="BK45" s="283">
        <f t="shared" si="25"/>
        <v>462</v>
      </c>
      <c r="BL45" s="275">
        <f t="shared" si="26"/>
        <v>12650</v>
      </c>
      <c r="BM45" s="275">
        <f t="shared" si="27"/>
        <v>0</v>
      </c>
    </row>
    <row r="46" spans="1:65">
      <c r="A46" s="3"/>
      <c r="B46" s="196" t="s">
        <v>80</v>
      </c>
      <c r="C46" s="284">
        <v>4746</v>
      </c>
      <c r="D46" s="284">
        <v>570</v>
      </c>
      <c r="E46" s="284">
        <v>407</v>
      </c>
      <c r="F46" s="284">
        <v>442</v>
      </c>
      <c r="G46" s="284">
        <v>445</v>
      </c>
      <c r="H46" s="284">
        <v>500</v>
      </c>
      <c r="I46" s="284">
        <v>755</v>
      </c>
      <c r="J46" s="284">
        <v>646</v>
      </c>
      <c r="K46" s="284">
        <v>404</v>
      </c>
      <c r="L46" s="284">
        <v>577</v>
      </c>
      <c r="M46" s="284">
        <v>1556</v>
      </c>
      <c r="N46" s="284">
        <v>1350</v>
      </c>
      <c r="O46" s="284">
        <v>796</v>
      </c>
      <c r="P46" s="284">
        <v>1153</v>
      </c>
      <c r="Q46" s="284">
        <v>231</v>
      </c>
      <c r="R46" s="284">
        <v>284</v>
      </c>
      <c r="S46" s="284">
        <v>446</v>
      </c>
      <c r="T46" s="284">
        <v>133</v>
      </c>
      <c r="U46" s="284">
        <v>377</v>
      </c>
      <c r="V46" s="284">
        <v>716</v>
      </c>
      <c r="W46" s="284">
        <v>161</v>
      </c>
      <c r="X46" s="284">
        <v>181</v>
      </c>
      <c r="Y46" s="284">
        <v>604</v>
      </c>
      <c r="Z46" s="284">
        <v>264</v>
      </c>
      <c r="AA46" s="284">
        <v>249</v>
      </c>
      <c r="AB46" s="284">
        <v>414</v>
      </c>
      <c r="AC46" s="284">
        <v>161</v>
      </c>
      <c r="AD46" s="284">
        <v>243</v>
      </c>
      <c r="AE46" s="284">
        <v>171</v>
      </c>
      <c r="AF46" s="284">
        <v>215</v>
      </c>
      <c r="AG46" s="284">
        <v>138</v>
      </c>
      <c r="AH46" s="284">
        <v>321</v>
      </c>
      <c r="AI46" s="284">
        <v>220</v>
      </c>
      <c r="AJ46" s="284">
        <v>186</v>
      </c>
      <c r="AK46" s="284">
        <v>264</v>
      </c>
      <c r="AL46" s="284">
        <v>192</v>
      </c>
      <c r="AM46" s="284">
        <v>127</v>
      </c>
      <c r="AN46" s="284">
        <v>294</v>
      </c>
      <c r="AO46" s="284">
        <v>74</v>
      </c>
      <c r="AP46" s="284">
        <v>86</v>
      </c>
      <c r="AQ46" s="284">
        <v>99</v>
      </c>
      <c r="AR46" s="284">
        <v>69</v>
      </c>
      <c r="AS46" s="284">
        <v>61</v>
      </c>
      <c r="AT46" s="284">
        <v>48</v>
      </c>
      <c r="AU46" s="284">
        <v>53</v>
      </c>
      <c r="AV46" s="284">
        <v>81</v>
      </c>
      <c r="AW46" s="284">
        <v>58</v>
      </c>
      <c r="AX46" s="284">
        <v>122</v>
      </c>
      <c r="AY46" s="284">
        <v>99</v>
      </c>
      <c r="AZ46" s="284">
        <v>74</v>
      </c>
      <c r="BA46" s="280">
        <f t="shared" si="15"/>
        <v>17117</v>
      </c>
      <c r="BB46" s="284">
        <f t="shared" si="16"/>
        <v>4746</v>
      </c>
      <c r="BC46" s="284">
        <f t="shared" si="17"/>
        <v>2787</v>
      </c>
      <c r="BD46" s="284">
        <f t="shared" si="18"/>
        <v>1781</v>
      </c>
      <c r="BE46" s="284">
        <f t="shared" si="19"/>
        <v>1929</v>
      </c>
      <c r="BF46" s="284">
        <f t="shared" si="20"/>
        <v>990</v>
      </c>
      <c r="BG46" s="284">
        <f t="shared" si="21"/>
        <v>1718</v>
      </c>
      <c r="BH46" s="284">
        <f t="shared" si="22"/>
        <v>1041</v>
      </c>
      <c r="BI46" s="284">
        <f t="shared" si="23"/>
        <v>874</v>
      </c>
      <c r="BJ46" s="284">
        <f t="shared" si="24"/>
        <v>536</v>
      </c>
      <c r="BK46" s="284">
        <f t="shared" si="25"/>
        <v>715</v>
      </c>
      <c r="BL46" s="275">
        <f t="shared" si="26"/>
        <v>17117</v>
      </c>
      <c r="BM46" s="275">
        <f t="shared" si="27"/>
        <v>0</v>
      </c>
    </row>
    <row r="47" spans="1:65">
      <c r="A47" s="3"/>
      <c r="B47" s="3" t="s">
        <v>100</v>
      </c>
      <c r="C47" s="360">
        <v>7399</v>
      </c>
      <c r="D47" s="360">
        <v>922</v>
      </c>
      <c r="E47" s="360">
        <v>723</v>
      </c>
      <c r="F47" s="360">
        <v>665</v>
      </c>
      <c r="G47" s="360">
        <v>623</v>
      </c>
      <c r="H47" s="360">
        <v>778</v>
      </c>
      <c r="I47" s="360">
        <v>1079</v>
      </c>
      <c r="J47" s="360">
        <v>1096</v>
      </c>
      <c r="K47" s="360">
        <v>558</v>
      </c>
      <c r="L47" s="360">
        <v>955</v>
      </c>
      <c r="M47" s="360">
        <v>2425</v>
      </c>
      <c r="N47" s="360">
        <v>2026</v>
      </c>
      <c r="O47" s="360">
        <v>1171</v>
      </c>
      <c r="P47" s="360">
        <v>1881</v>
      </c>
      <c r="Q47" s="360">
        <v>385</v>
      </c>
      <c r="R47" s="360">
        <v>466</v>
      </c>
      <c r="S47" s="360">
        <v>713</v>
      </c>
      <c r="T47" s="360">
        <v>240</v>
      </c>
      <c r="U47" s="360">
        <v>739</v>
      </c>
      <c r="V47" s="360">
        <v>1028</v>
      </c>
      <c r="W47" s="360">
        <v>318</v>
      </c>
      <c r="X47" s="360">
        <v>290</v>
      </c>
      <c r="Y47" s="360">
        <v>1060</v>
      </c>
      <c r="Z47" s="360">
        <v>451</v>
      </c>
      <c r="AA47" s="360">
        <v>444</v>
      </c>
      <c r="AB47" s="360">
        <v>728</v>
      </c>
      <c r="AC47" s="360">
        <v>286</v>
      </c>
      <c r="AD47" s="360">
        <v>413</v>
      </c>
      <c r="AE47" s="360">
        <v>360</v>
      </c>
      <c r="AF47" s="360">
        <v>361</v>
      </c>
      <c r="AG47" s="360">
        <v>292</v>
      </c>
      <c r="AH47" s="360">
        <v>554</v>
      </c>
      <c r="AI47" s="360">
        <v>399</v>
      </c>
      <c r="AJ47" s="360">
        <v>334</v>
      </c>
      <c r="AK47" s="360">
        <v>446</v>
      </c>
      <c r="AL47" s="360">
        <v>370</v>
      </c>
      <c r="AM47" s="360">
        <v>227</v>
      </c>
      <c r="AN47" s="360">
        <v>509</v>
      </c>
      <c r="AO47" s="360">
        <v>166</v>
      </c>
      <c r="AP47" s="360">
        <v>205</v>
      </c>
      <c r="AQ47" s="360">
        <v>186</v>
      </c>
      <c r="AR47" s="360">
        <v>104</v>
      </c>
      <c r="AS47" s="360">
        <v>119</v>
      </c>
      <c r="AT47" s="360">
        <v>121</v>
      </c>
      <c r="AU47" s="360">
        <v>119</v>
      </c>
      <c r="AV47" s="360">
        <v>130</v>
      </c>
      <c r="AW47" s="360">
        <v>129</v>
      </c>
      <c r="AX47" s="360">
        <v>198</v>
      </c>
      <c r="AY47" s="360">
        <v>174</v>
      </c>
      <c r="AZ47" s="360">
        <v>165</v>
      </c>
      <c r="BA47" s="277">
        <f t="shared" si="15"/>
        <v>28131</v>
      </c>
      <c r="BB47" s="360">
        <f t="shared" si="16"/>
        <v>7399</v>
      </c>
      <c r="BC47" s="360">
        <f t="shared" si="17"/>
        <v>4373</v>
      </c>
      <c r="BD47" s="360">
        <f t="shared" si="18"/>
        <v>3080</v>
      </c>
      <c r="BE47" s="360">
        <f t="shared" si="19"/>
        <v>2933</v>
      </c>
      <c r="BF47" s="360">
        <f t="shared" si="20"/>
        <v>1819</v>
      </c>
      <c r="BG47" s="360">
        <f t="shared" si="21"/>
        <v>2784</v>
      </c>
      <c r="BH47" s="360">
        <f t="shared" si="22"/>
        <v>1894</v>
      </c>
      <c r="BI47" s="360">
        <f t="shared" si="23"/>
        <v>1704</v>
      </c>
      <c r="BJ47" s="360">
        <f t="shared" si="24"/>
        <v>915</v>
      </c>
      <c r="BK47" s="360">
        <f t="shared" si="25"/>
        <v>1230</v>
      </c>
      <c r="BL47" s="281">
        <f t="shared" si="26"/>
        <v>28131</v>
      </c>
      <c r="BM47" s="275">
        <f t="shared" si="27"/>
        <v>0</v>
      </c>
    </row>
    <row r="48" spans="1:65">
      <c r="A48" s="3"/>
      <c r="B48" s="207" t="s">
        <v>101</v>
      </c>
      <c r="C48" s="208">
        <f>SUM(C28:C47)</f>
        <v>22096</v>
      </c>
      <c r="D48" s="208">
        <f t="shared" ref="D48:BL48" si="28">SUM(D28:D47)</f>
        <v>2642</v>
      </c>
      <c r="E48" s="208">
        <f t="shared" si="28"/>
        <v>1954</v>
      </c>
      <c r="F48" s="208">
        <f t="shared" si="28"/>
        <v>2030</v>
      </c>
      <c r="G48" s="208">
        <f t="shared" si="28"/>
        <v>2015</v>
      </c>
      <c r="H48" s="208">
        <f t="shared" si="28"/>
        <v>2342</v>
      </c>
      <c r="I48" s="208">
        <f t="shared" si="28"/>
        <v>3334</v>
      </c>
      <c r="J48" s="208">
        <f t="shared" si="28"/>
        <v>3137</v>
      </c>
      <c r="K48" s="208">
        <f t="shared" si="28"/>
        <v>1812</v>
      </c>
      <c r="L48" s="208">
        <f t="shared" si="28"/>
        <v>2830</v>
      </c>
      <c r="M48" s="208">
        <f t="shared" si="28"/>
        <v>7353</v>
      </c>
      <c r="N48" s="208">
        <f t="shared" si="28"/>
        <v>6601</v>
      </c>
      <c r="O48" s="208">
        <f t="shared" si="28"/>
        <v>3750</v>
      </c>
      <c r="P48" s="208">
        <f t="shared" si="28"/>
        <v>5547</v>
      </c>
      <c r="Q48" s="208">
        <f t="shared" si="28"/>
        <v>983</v>
      </c>
      <c r="R48" s="208">
        <f t="shared" si="28"/>
        <v>1316</v>
      </c>
      <c r="S48" s="208">
        <f t="shared" si="28"/>
        <v>2270</v>
      </c>
      <c r="T48" s="208">
        <f t="shared" si="28"/>
        <v>611</v>
      </c>
      <c r="U48" s="208">
        <f t="shared" si="28"/>
        <v>1727</v>
      </c>
      <c r="V48" s="208">
        <f t="shared" si="28"/>
        <v>3321</v>
      </c>
      <c r="W48" s="208">
        <f t="shared" si="28"/>
        <v>812</v>
      </c>
      <c r="X48" s="208">
        <f t="shared" si="28"/>
        <v>749</v>
      </c>
      <c r="Y48" s="208">
        <f t="shared" si="28"/>
        <v>2826</v>
      </c>
      <c r="Z48" s="208">
        <f t="shared" si="28"/>
        <v>1182</v>
      </c>
      <c r="AA48" s="208">
        <f t="shared" si="28"/>
        <v>1272</v>
      </c>
      <c r="AB48" s="208">
        <f t="shared" si="28"/>
        <v>2109</v>
      </c>
      <c r="AC48" s="208">
        <f t="shared" si="28"/>
        <v>741</v>
      </c>
      <c r="AD48" s="208">
        <f t="shared" si="28"/>
        <v>1178</v>
      </c>
      <c r="AE48" s="208">
        <f t="shared" si="28"/>
        <v>824</v>
      </c>
      <c r="AF48" s="208">
        <f t="shared" si="28"/>
        <v>861</v>
      </c>
      <c r="AG48" s="208">
        <f t="shared" si="28"/>
        <v>597</v>
      </c>
      <c r="AH48" s="208">
        <f t="shared" si="28"/>
        <v>1331</v>
      </c>
      <c r="AI48" s="208">
        <f t="shared" si="28"/>
        <v>999</v>
      </c>
      <c r="AJ48" s="208">
        <f t="shared" si="28"/>
        <v>742</v>
      </c>
      <c r="AK48" s="208">
        <f t="shared" si="28"/>
        <v>1087</v>
      </c>
      <c r="AL48" s="208">
        <f t="shared" si="28"/>
        <v>851</v>
      </c>
      <c r="AM48" s="208">
        <f t="shared" si="28"/>
        <v>567</v>
      </c>
      <c r="AN48" s="208">
        <f t="shared" si="28"/>
        <v>1341</v>
      </c>
      <c r="AO48" s="208">
        <f t="shared" si="28"/>
        <v>376</v>
      </c>
      <c r="AP48" s="208">
        <f t="shared" si="28"/>
        <v>441</v>
      </c>
      <c r="AQ48" s="208">
        <f t="shared" si="28"/>
        <v>450</v>
      </c>
      <c r="AR48" s="208">
        <f t="shared" si="28"/>
        <v>354</v>
      </c>
      <c r="AS48" s="208">
        <f t="shared" si="28"/>
        <v>273</v>
      </c>
      <c r="AT48" s="208">
        <f t="shared" si="28"/>
        <v>274</v>
      </c>
      <c r="AU48" s="208">
        <f t="shared" si="28"/>
        <v>244</v>
      </c>
      <c r="AV48" s="208">
        <f t="shared" si="28"/>
        <v>387</v>
      </c>
      <c r="AW48" s="208">
        <f t="shared" si="28"/>
        <v>309</v>
      </c>
      <c r="AX48" s="208">
        <f t="shared" si="28"/>
        <v>454</v>
      </c>
      <c r="AY48" s="208">
        <f t="shared" si="28"/>
        <v>428</v>
      </c>
      <c r="AZ48" s="208">
        <f t="shared" si="28"/>
        <v>351</v>
      </c>
      <c r="BA48" s="529">
        <f t="shared" si="28"/>
        <v>79985</v>
      </c>
      <c r="BB48" s="281">
        <f t="shared" si="28"/>
        <v>22096</v>
      </c>
      <c r="BC48" s="281">
        <f t="shared" si="28"/>
        <v>13464</v>
      </c>
      <c r="BD48" s="281">
        <f t="shared" si="28"/>
        <v>8759</v>
      </c>
      <c r="BE48" s="281">
        <f t="shared" si="28"/>
        <v>9147</v>
      </c>
      <c r="BF48" s="281">
        <f t="shared" si="28"/>
        <v>4504</v>
      </c>
      <c r="BG48" s="281">
        <f t="shared" si="28"/>
        <v>8144</v>
      </c>
      <c r="BH48" s="281">
        <f t="shared" si="28"/>
        <v>4765</v>
      </c>
      <c r="BI48" s="281">
        <f t="shared" si="28"/>
        <v>3845</v>
      </c>
      <c r="BJ48" s="281">
        <f t="shared" si="28"/>
        <v>2192</v>
      </c>
      <c r="BK48" s="281">
        <f t="shared" si="28"/>
        <v>3069</v>
      </c>
      <c r="BL48" s="281">
        <f t="shared" si="28"/>
        <v>79985</v>
      </c>
      <c r="BM48" s="275">
        <f t="shared" si="27"/>
        <v>0</v>
      </c>
    </row>
    <row r="49" spans="2:52">
      <c r="B49" s="210" t="s">
        <v>507</v>
      </c>
      <c r="C49" s="211">
        <f>C24-C48</f>
        <v>1156</v>
      </c>
      <c r="D49" s="211">
        <f t="shared" ref="D49:AZ49" si="29">D24-D48</f>
        <v>-58</v>
      </c>
      <c r="E49" s="211">
        <f t="shared" si="29"/>
        <v>-140</v>
      </c>
      <c r="F49" s="211">
        <f t="shared" si="29"/>
        <v>219</v>
      </c>
      <c r="G49" s="211">
        <f t="shared" si="29"/>
        <v>89</v>
      </c>
      <c r="H49" s="211">
        <f t="shared" si="29"/>
        <v>251</v>
      </c>
      <c r="I49" s="211">
        <f t="shared" si="29"/>
        <v>263</v>
      </c>
      <c r="J49" s="211">
        <f t="shared" si="29"/>
        <v>222</v>
      </c>
      <c r="K49" s="211">
        <f t="shared" si="29"/>
        <v>87</v>
      </c>
      <c r="L49" s="211">
        <f t="shared" si="29"/>
        <v>223</v>
      </c>
      <c r="M49" s="211">
        <f t="shared" si="29"/>
        <v>648</v>
      </c>
      <c r="N49" s="211">
        <f t="shared" si="29"/>
        <v>817</v>
      </c>
      <c r="O49" s="211">
        <f t="shared" si="29"/>
        <v>418</v>
      </c>
      <c r="P49" s="211">
        <f t="shared" si="29"/>
        <v>270</v>
      </c>
      <c r="Q49" s="211">
        <f t="shared" si="29"/>
        <v>4</v>
      </c>
      <c r="R49" s="211">
        <f t="shared" si="29"/>
        <v>-32</v>
      </c>
      <c r="S49" s="211">
        <f t="shared" si="29"/>
        <v>295</v>
      </c>
      <c r="T49" s="211">
        <f t="shared" si="29"/>
        <v>-33</v>
      </c>
      <c r="U49" s="211">
        <f t="shared" si="29"/>
        <v>-4</v>
      </c>
      <c r="V49" s="211">
        <f t="shared" si="29"/>
        <v>486</v>
      </c>
      <c r="W49" s="211">
        <f t="shared" si="29"/>
        <v>71</v>
      </c>
      <c r="X49" s="211">
        <f t="shared" si="29"/>
        <v>14</v>
      </c>
      <c r="Y49" s="211">
        <f t="shared" si="29"/>
        <v>163</v>
      </c>
      <c r="Z49" s="211">
        <f t="shared" si="29"/>
        <v>92</v>
      </c>
      <c r="AA49" s="211">
        <f t="shared" si="29"/>
        <v>131</v>
      </c>
      <c r="AB49" s="211">
        <f t="shared" si="29"/>
        <v>115</v>
      </c>
      <c r="AC49" s="211">
        <f t="shared" si="29"/>
        <v>-46</v>
      </c>
      <c r="AD49" s="211">
        <f t="shared" si="29"/>
        <v>80</v>
      </c>
      <c r="AE49" s="211">
        <f t="shared" si="29"/>
        <v>-14</v>
      </c>
      <c r="AF49" s="211">
        <f t="shared" si="29"/>
        <v>-17</v>
      </c>
      <c r="AG49" s="211">
        <f t="shared" si="29"/>
        <v>18</v>
      </c>
      <c r="AH49" s="211">
        <f t="shared" si="29"/>
        <v>-5</v>
      </c>
      <c r="AI49" s="211">
        <f t="shared" si="29"/>
        <v>45</v>
      </c>
      <c r="AJ49" s="211">
        <f t="shared" si="29"/>
        <v>-51</v>
      </c>
      <c r="AK49" s="211">
        <f t="shared" si="29"/>
        <v>32</v>
      </c>
      <c r="AL49" s="211">
        <f t="shared" si="29"/>
        <v>-27</v>
      </c>
      <c r="AM49" s="211">
        <f t="shared" si="29"/>
        <v>49</v>
      </c>
      <c r="AN49" s="211">
        <f t="shared" si="29"/>
        <v>25</v>
      </c>
      <c r="AO49" s="211">
        <f t="shared" si="29"/>
        <v>1</v>
      </c>
      <c r="AP49" s="211">
        <f t="shared" si="29"/>
        <v>-14</v>
      </c>
      <c r="AQ49" s="211">
        <f t="shared" si="29"/>
        <v>84</v>
      </c>
      <c r="AR49" s="211">
        <f t="shared" si="29"/>
        <v>120</v>
      </c>
      <c r="AS49" s="211">
        <f t="shared" si="29"/>
        <v>-11</v>
      </c>
      <c r="AT49" s="211">
        <f t="shared" si="29"/>
        <v>44</v>
      </c>
      <c r="AU49" s="211">
        <f t="shared" si="29"/>
        <v>-11</v>
      </c>
      <c r="AV49" s="211">
        <f t="shared" si="29"/>
        <v>41</v>
      </c>
      <c r="AW49" s="211">
        <f t="shared" si="29"/>
        <v>3</v>
      </c>
      <c r="AX49" s="211">
        <f t="shared" si="29"/>
        <v>-1</v>
      </c>
      <c r="AY49" s="211">
        <f t="shared" si="29"/>
        <v>35</v>
      </c>
      <c r="AZ49" s="211">
        <f t="shared" si="29"/>
        <v>-1</v>
      </c>
    </row>
  </sheetData>
  <phoneticPr fontId="49"/>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9"/>
  <sheetViews>
    <sheetView workbookViewId="0">
      <pane xSplit="2" ySplit="3" topLeftCell="C55" activePane="bottomRight" state="frozen"/>
      <selection pane="topRight"/>
      <selection pane="bottomLeft"/>
      <selection pane="bottomRight"/>
    </sheetView>
  </sheetViews>
  <sheetFormatPr defaultRowHeight="13.5"/>
  <cols>
    <col min="1" max="1" width="10.375" customWidth="1"/>
    <col min="2" max="2" width="6" customWidth="1"/>
  </cols>
  <sheetData>
    <row r="1" spans="1:34">
      <c r="A1" s="88" t="s">
        <v>1059</v>
      </c>
      <c r="C1" t="s">
        <v>917</v>
      </c>
    </row>
    <row r="2" spans="1:34">
      <c r="A2" t="s">
        <v>918</v>
      </c>
    </row>
    <row r="3" spans="1:34" ht="27">
      <c r="A3" s="358"/>
      <c r="B3" s="358"/>
      <c r="C3" s="359" t="s">
        <v>509</v>
      </c>
      <c r="D3" s="359" t="s">
        <v>989</v>
      </c>
      <c r="E3" s="359" t="s">
        <v>427</v>
      </c>
      <c r="F3" s="359" t="s">
        <v>65</v>
      </c>
      <c r="G3" s="359" t="s">
        <v>66</v>
      </c>
      <c r="H3" s="359" t="s">
        <v>67</v>
      </c>
      <c r="I3" s="359" t="s">
        <v>68</v>
      </c>
      <c r="J3" s="359" t="s">
        <v>69</v>
      </c>
      <c r="K3" s="359" t="s">
        <v>70</v>
      </c>
      <c r="L3" s="359" t="s">
        <v>71</v>
      </c>
      <c r="M3" s="359" t="s">
        <v>72</v>
      </c>
      <c r="N3" s="359" t="s">
        <v>73</v>
      </c>
      <c r="O3" s="359" t="s">
        <v>74</v>
      </c>
      <c r="P3" s="359" t="s">
        <v>75</v>
      </c>
      <c r="Q3" s="359" t="s">
        <v>76</v>
      </c>
      <c r="R3" s="359" t="s">
        <v>77</v>
      </c>
      <c r="S3" s="359" t="s">
        <v>78</v>
      </c>
      <c r="T3" s="359" t="s">
        <v>79</v>
      </c>
      <c r="U3" s="359" t="s">
        <v>80</v>
      </c>
      <c r="V3" s="359" t="s">
        <v>1061</v>
      </c>
      <c r="W3" s="359" t="s">
        <v>436</v>
      </c>
      <c r="Y3" s="359" t="s">
        <v>661</v>
      </c>
      <c r="Z3" s="359" t="s">
        <v>662</v>
      </c>
      <c r="AA3" s="359" t="s">
        <v>663</v>
      </c>
      <c r="AB3" s="359" t="s">
        <v>664</v>
      </c>
      <c r="AC3" s="359" t="s">
        <v>921</v>
      </c>
      <c r="AD3" s="359" t="s">
        <v>81</v>
      </c>
      <c r="AE3" s="359" t="s">
        <v>82</v>
      </c>
      <c r="AF3" s="359" t="s">
        <v>83</v>
      </c>
      <c r="AG3" s="359" t="s">
        <v>922</v>
      </c>
      <c r="AH3" s="359" t="s">
        <v>1060</v>
      </c>
    </row>
    <row r="4" spans="1:34" hidden="1">
      <c r="A4" t="s">
        <v>937</v>
      </c>
      <c r="B4" t="s">
        <v>988</v>
      </c>
      <c r="C4" s="360">
        <f>h26_2!D4+h27_2!D4+h28_2!D4</f>
        <v>232</v>
      </c>
      <c r="D4" s="360">
        <f t="shared" ref="D4:D35" si="0">SUM(Y4:AB4)</f>
        <v>99</v>
      </c>
      <c r="E4" s="360">
        <f>h26_2!J4+h27_2!J4+h28_2!J4</f>
        <v>66</v>
      </c>
      <c r="F4" s="360">
        <f>h26_2!K4+h27_2!K4+h28_2!K4</f>
        <v>69</v>
      </c>
      <c r="G4" s="360">
        <f>h26_2!L4+h27_2!L4+h28_2!L4</f>
        <v>144</v>
      </c>
      <c r="H4" s="360">
        <f>h26_2!M4+h27_2!M4+h28_2!M4</f>
        <v>310</v>
      </c>
      <c r="I4" s="360">
        <f>h26_2!N4+h27_2!N4+h28_2!N4</f>
        <v>323</v>
      </c>
      <c r="J4" s="360">
        <f>h26_2!O4+h27_2!O4+h28_2!O4</f>
        <v>455</v>
      </c>
      <c r="K4" s="360">
        <f>h26_2!P4+h27_2!P4+h28_2!P4</f>
        <v>685</v>
      </c>
      <c r="L4" s="360">
        <f>h26_2!Q4+h27_2!Q4+h28_2!Q4</f>
        <v>1212</v>
      </c>
      <c r="M4" s="360">
        <f>h26_2!R4+h27_2!R4+h28_2!R4</f>
        <v>1691</v>
      </c>
      <c r="N4" s="360">
        <f>h26_2!S4+h27_2!S4+h28_2!S4</f>
        <v>2362</v>
      </c>
      <c r="O4" s="360">
        <f>h26_2!T4+h27_2!T4+h28_2!T4</f>
        <v>3609</v>
      </c>
      <c r="P4" s="360">
        <f>h26_2!U4+h27_2!U4+h28_2!U4</f>
        <v>6434</v>
      </c>
      <c r="Q4" s="360">
        <f>h26_2!V4+h27_2!V4+h28_2!V4</f>
        <v>11543</v>
      </c>
      <c r="R4" s="360">
        <f>h26_2!W4+h27_2!W4+h28_2!W4</f>
        <v>15041</v>
      </c>
      <c r="S4" s="360">
        <f>h26_2!X4+h27_2!X4+h28_2!X4</f>
        <v>20043</v>
      </c>
      <c r="T4" s="360">
        <f>h26_2!Y4+h27_2!Y4+h28_2!Y4</f>
        <v>29235</v>
      </c>
      <c r="U4" s="360">
        <f>h26_2!Z4+h27_2!Z4+h28_2!Z4</f>
        <v>32495</v>
      </c>
      <c r="V4" s="89">
        <f t="shared" ref="V4:V35" si="1">AH4+AG4</f>
        <v>38912</v>
      </c>
      <c r="W4" s="360">
        <f>h26_2!C4+h27_2!C4+h28_2!C4</f>
        <v>164960</v>
      </c>
      <c r="Y4" s="360">
        <f>h26_2!E4+h27_2!E4+h28_2!E4</f>
        <v>46</v>
      </c>
      <c r="Z4" s="360">
        <f>h26_2!F4+h27_2!F4+h28_2!F4</f>
        <v>30</v>
      </c>
      <c r="AA4" s="360">
        <f>h26_2!G4+h27_2!G4+h28_2!G4</f>
        <v>10</v>
      </c>
      <c r="AB4" s="360">
        <f>h26_2!H4+h27_2!H4+h28_2!H4</f>
        <v>13</v>
      </c>
      <c r="AC4" s="360">
        <f>h26_2!I4+h27_2!I4+h28_2!I4</f>
        <v>331</v>
      </c>
      <c r="AD4" s="360">
        <f>h26_2!AA4+h27_2!AA4+h28_2!AA4</f>
        <v>24491</v>
      </c>
      <c r="AE4" s="360">
        <f>h26_2!AB4+h27_2!AB4+h28_2!AB4</f>
        <v>11199</v>
      </c>
      <c r="AF4" s="360">
        <f>h26_2!AC4+h27_2!AC4+h28_2!AC4</f>
        <v>3219</v>
      </c>
      <c r="AG4" s="360">
        <f>h26_2!AD4+h27_2!AD4+h28_2!AD4</f>
        <v>3</v>
      </c>
      <c r="AH4" s="89">
        <f t="shared" ref="AH4:AH35" si="2">AD4+AE4+AF4</f>
        <v>38909</v>
      </c>
    </row>
    <row r="5" spans="1:34" hidden="1">
      <c r="A5" t="s">
        <v>934</v>
      </c>
      <c r="B5" t="s">
        <v>988</v>
      </c>
      <c r="C5" s="360">
        <f>h26_2!D5+h27_2!D5+h28_2!D5</f>
        <v>55</v>
      </c>
      <c r="D5" s="360">
        <f t="shared" si="0"/>
        <v>28</v>
      </c>
      <c r="E5" s="360">
        <f>h26_2!J5+h27_2!J5+h28_2!J5</f>
        <v>19</v>
      </c>
      <c r="F5" s="360">
        <f>h26_2!K5+h27_2!K5+h28_2!K5</f>
        <v>21</v>
      </c>
      <c r="G5" s="360">
        <f>h26_2!L5+h27_2!L5+h28_2!L5</f>
        <v>30</v>
      </c>
      <c r="H5" s="360">
        <f>h26_2!M5+h27_2!M5+h28_2!M5</f>
        <v>79</v>
      </c>
      <c r="I5" s="360">
        <f>h26_2!N5+h27_2!N5+h28_2!N5</f>
        <v>94</v>
      </c>
      <c r="J5" s="360">
        <f>h26_2!O5+h27_2!O5+h28_2!O5</f>
        <v>147</v>
      </c>
      <c r="K5" s="360">
        <f>h26_2!P5+h27_2!P5+h28_2!P5</f>
        <v>191</v>
      </c>
      <c r="L5" s="360">
        <f>h26_2!Q5+h27_2!Q5+h28_2!Q5</f>
        <v>360</v>
      </c>
      <c r="M5" s="360">
        <f>h26_2!R5+h27_2!R5+h28_2!R5</f>
        <v>480</v>
      </c>
      <c r="N5" s="360">
        <f>h26_2!S5+h27_2!S5+h28_2!S5</f>
        <v>653</v>
      </c>
      <c r="O5" s="360">
        <f>h26_2!T5+h27_2!T5+h28_2!T5</f>
        <v>1021</v>
      </c>
      <c r="P5" s="360">
        <f>h26_2!U5+h27_2!U5+h28_2!U5</f>
        <v>1826</v>
      </c>
      <c r="Q5" s="360">
        <f>h26_2!V5+h27_2!V5+h28_2!V5</f>
        <v>3281</v>
      </c>
      <c r="R5" s="360">
        <f>h26_2!W5+h27_2!W5+h28_2!W5</f>
        <v>4165</v>
      </c>
      <c r="S5" s="360">
        <f>h26_2!X5+h27_2!X5+h28_2!X5</f>
        <v>5584</v>
      </c>
      <c r="T5" s="360">
        <f>h26_2!Y5+h27_2!Y5+h28_2!Y5</f>
        <v>8142</v>
      </c>
      <c r="U5" s="360">
        <f>h26_2!Z5+h27_2!Z5+h28_2!Z5</f>
        <v>8904</v>
      </c>
      <c r="V5" s="89">
        <f t="shared" si="1"/>
        <v>10268</v>
      </c>
      <c r="W5" s="360">
        <f>h26_2!C5+h27_2!C5+h28_2!C5</f>
        <v>45348</v>
      </c>
      <c r="Y5" s="360">
        <f>h26_2!E5+h27_2!E5+h28_2!E5</f>
        <v>14</v>
      </c>
      <c r="Z5" s="360">
        <f>h26_2!F5+h27_2!F5+h28_2!F5</f>
        <v>8</v>
      </c>
      <c r="AA5" s="360">
        <f>h26_2!G5+h27_2!G5+h28_2!G5</f>
        <v>3</v>
      </c>
      <c r="AB5" s="360">
        <f>h26_2!H5+h27_2!H5+h28_2!H5</f>
        <v>3</v>
      </c>
      <c r="AC5" s="360">
        <f>h26_2!I5+h27_2!I5+h28_2!I5</f>
        <v>83</v>
      </c>
      <c r="AD5" s="360">
        <f>h26_2!AA5+h27_2!AA5+h28_2!AA5</f>
        <v>6529</v>
      </c>
      <c r="AE5" s="360">
        <f>h26_2!AB5+h27_2!AB5+h28_2!AB5</f>
        <v>2885</v>
      </c>
      <c r="AF5" s="360">
        <f>h26_2!AC5+h27_2!AC5+h28_2!AC5</f>
        <v>854</v>
      </c>
      <c r="AG5" s="360">
        <f>h26_2!AD5+h27_2!AD5+h28_2!AD5</f>
        <v>0</v>
      </c>
      <c r="AH5" s="89">
        <f t="shared" si="2"/>
        <v>10268</v>
      </c>
    </row>
    <row r="6" spans="1:34" hidden="1">
      <c r="A6" t="s">
        <v>938</v>
      </c>
      <c r="B6" t="s">
        <v>988</v>
      </c>
      <c r="C6" s="360">
        <f>h26_2!D6+h27_2!D6+h28_2!D6</f>
        <v>9</v>
      </c>
      <c r="D6" s="360">
        <f t="shared" si="0"/>
        <v>4</v>
      </c>
      <c r="E6" s="360">
        <f>h26_2!J6+h27_2!J6+h28_2!J6</f>
        <v>6</v>
      </c>
      <c r="F6" s="360">
        <f>h26_2!K6+h27_2!K6+h28_2!K6</f>
        <v>5</v>
      </c>
      <c r="G6" s="360">
        <f>h26_2!L6+h27_2!L6+h28_2!L6</f>
        <v>4</v>
      </c>
      <c r="H6" s="360">
        <f>h26_2!M6+h27_2!M6+h28_2!M6</f>
        <v>6</v>
      </c>
      <c r="I6" s="360">
        <f>h26_2!N6+h27_2!N6+h28_2!N6</f>
        <v>10</v>
      </c>
      <c r="J6" s="360">
        <f>h26_2!O6+h27_2!O6+h28_2!O6</f>
        <v>16</v>
      </c>
      <c r="K6" s="360">
        <f>h26_2!P6+h27_2!P6+h28_2!P6</f>
        <v>26</v>
      </c>
      <c r="L6" s="360">
        <f>h26_2!Q6+h27_2!Q6+h28_2!Q6</f>
        <v>42</v>
      </c>
      <c r="M6" s="360">
        <f>h26_2!R6+h27_2!R6+h28_2!R6</f>
        <v>63</v>
      </c>
      <c r="N6" s="360">
        <f>h26_2!S6+h27_2!S6+h28_2!S6</f>
        <v>75</v>
      </c>
      <c r="O6" s="360">
        <f>h26_2!T6+h27_2!T6+h28_2!T6</f>
        <v>124</v>
      </c>
      <c r="P6" s="360">
        <f>h26_2!U6+h27_2!U6+h28_2!U6</f>
        <v>200</v>
      </c>
      <c r="Q6" s="360">
        <f>h26_2!V6+h27_2!V6+h28_2!V6</f>
        <v>338</v>
      </c>
      <c r="R6" s="360">
        <f>h26_2!W6+h27_2!W6+h28_2!W6</f>
        <v>454</v>
      </c>
      <c r="S6" s="360">
        <f>h26_2!X6+h27_2!X6+h28_2!X6</f>
        <v>609</v>
      </c>
      <c r="T6" s="360">
        <f>h26_2!Y6+h27_2!Y6+h28_2!Y6</f>
        <v>878</v>
      </c>
      <c r="U6" s="360">
        <f>h26_2!Z6+h27_2!Z6+h28_2!Z6</f>
        <v>1058</v>
      </c>
      <c r="V6" s="89">
        <f t="shared" si="1"/>
        <v>1299</v>
      </c>
      <c r="W6" s="360">
        <f>h26_2!C6+h27_2!C6+h28_2!C6</f>
        <v>5226</v>
      </c>
      <c r="Y6" s="360">
        <f>h26_2!E6+h27_2!E6+h28_2!E6</f>
        <v>1</v>
      </c>
      <c r="Z6" s="360">
        <f>h26_2!F6+h27_2!F6+h28_2!F6</f>
        <v>2</v>
      </c>
      <c r="AA6" s="360">
        <f>h26_2!G6+h27_2!G6+h28_2!G6</f>
        <v>1</v>
      </c>
      <c r="AB6" s="360">
        <f>h26_2!H6+h27_2!H6+h28_2!H6</f>
        <v>0</v>
      </c>
      <c r="AC6" s="360">
        <f>h26_2!I6+h27_2!I6+h28_2!I6</f>
        <v>13</v>
      </c>
      <c r="AD6" s="360">
        <f>h26_2!AA6+h27_2!AA6+h28_2!AA6</f>
        <v>827</v>
      </c>
      <c r="AE6" s="360">
        <f>h26_2!AB6+h27_2!AB6+h28_2!AB6</f>
        <v>358</v>
      </c>
      <c r="AF6" s="360">
        <f>h26_2!AC6+h27_2!AC6+h28_2!AC6</f>
        <v>114</v>
      </c>
      <c r="AG6" s="360">
        <f>h26_2!AD6+h27_2!AD6+h28_2!AD6</f>
        <v>0</v>
      </c>
      <c r="AH6" s="89">
        <f t="shared" si="2"/>
        <v>1299</v>
      </c>
    </row>
    <row r="7" spans="1:34" hidden="1">
      <c r="A7" t="s">
        <v>939</v>
      </c>
      <c r="B7" t="s">
        <v>988</v>
      </c>
      <c r="C7" s="360">
        <f>h26_2!D7+h27_2!D7+h28_2!D7</f>
        <v>3</v>
      </c>
      <c r="D7" s="360">
        <f t="shared" si="0"/>
        <v>0</v>
      </c>
      <c r="E7" s="360">
        <f>h26_2!J7+h27_2!J7+h28_2!J7</f>
        <v>1</v>
      </c>
      <c r="F7" s="360">
        <f>h26_2!K7+h27_2!K7+h28_2!K7</f>
        <v>1</v>
      </c>
      <c r="G7" s="360">
        <f>h26_2!L7+h27_2!L7+h28_2!L7</f>
        <v>1</v>
      </c>
      <c r="H7" s="360">
        <f>h26_2!M7+h27_2!M7+h28_2!M7</f>
        <v>6</v>
      </c>
      <c r="I7" s="360">
        <f>h26_2!N7+h27_2!N7+h28_2!N7</f>
        <v>11</v>
      </c>
      <c r="J7" s="360">
        <f>h26_2!O7+h27_2!O7+h28_2!O7</f>
        <v>6</v>
      </c>
      <c r="K7" s="360">
        <f>h26_2!P7+h27_2!P7+h28_2!P7</f>
        <v>16</v>
      </c>
      <c r="L7" s="360">
        <f>h26_2!Q7+h27_2!Q7+h28_2!Q7</f>
        <v>32</v>
      </c>
      <c r="M7" s="360">
        <f>h26_2!R7+h27_2!R7+h28_2!R7</f>
        <v>24</v>
      </c>
      <c r="N7" s="360">
        <f>h26_2!S7+h27_2!S7+h28_2!S7</f>
        <v>59</v>
      </c>
      <c r="O7" s="360">
        <f>h26_2!T7+h27_2!T7+h28_2!T7</f>
        <v>67</v>
      </c>
      <c r="P7" s="360">
        <f>h26_2!U7+h27_2!U7+h28_2!U7</f>
        <v>129</v>
      </c>
      <c r="Q7" s="360">
        <f>h26_2!V7+h27_2!V7+h28_2!V7</f>
        <v>260</v>
      </c>
      <c r="R7" s="360">
        <f>h26_2!W7+h27_2!W7+h28_2!W7</f>
        <v>336</v>
      </c>
      <c r="S7" s="360">
        <f>h26_2!X7+h27_2!X7+h28_2!X7</f>
        <v>412</v>
      </c>
      <c r="T7" s="360">
        <f>h26_2!Y7+h27_2!Y7+h28_2!Y7</f>
        <v>674</v>
      </c>
      <c r="U7" s="360">
        <f>h26_2!Z7+h27_2!Z7+h28_2!Z7</f>
        <v>752</v>
      </c>
      <c r="V7" s="89">
        <f t="shared" si="1"/>
        <v>978</v>
      </c>
      <c r="W7" s="360">
        <f>h26_2!C7+h27_2!C7+h28_2!C7</f>
        <v>3768</v>
      </c>
      <c r="Y7" s="360">
        <f>h26_2!E7+h27_2!E7+h28_2!E7</f>
        <v>0</v>
      </c>
      <c r="Z7" s="360">
        <f>h26_2!F7+h27_2!F7+h28_2!F7</f>
        <v>0</v>
      </c>
      <c r="AA7" s="360">
        <f>h26_2!G7+h27_2!G7+h28_2!G7</f>
        <v>0</v>
      </c>
      <c r="AB7" s="360">
        <f>h26_2!H7+h27_2!H7+h28_2!H7</f>
        <v>0</v>
      </c>
      <c r="AC7" s="360">
        <f>h26_2!I7+h27_2!I7+h28_2!I7</f>
        <v>3</v>
      </c>
      <c r="AD7" s="360">
        <f>h26_2!AA7+h27_2!AA7+h28_2!AA7</f>
        <v>576</v>
      </c>
      <c r="AE7" s="360">
        <f>h26_2!AB7+h27_2!AB7+h28_2!AB7</f>
        <v>317</v>
      </c>
      <c r="AF7" s="360">
        <f>h26_2!AC7+h27_2!AC7+h28_2!AC7</f>
        <v>85</v>
      </c>
      <c r="AG7" s="360">
        <f>h26_2!AD7+h27_2!AD7+h28_2!AD7</f>
        <v>0</v>
      </c>
      <c r="AH7" s="89">
        <f t="shared" si="2"/>
        <v>978</v>
      </c>
    </row>
    <row r="8" spans="1:34" hidden="1">
      <c r="A8" t="s">
        <v>940</v>
      </c>
      <c r="B8" t="s">
        <v>988</v>
      </c>
      <c r="C8" s="360">
        <f>h26_2!D8+h27_2!D8+h28_2!D8</f>
        <v>8</v>
      </c>
      <c r="D8" s="360">
        <f t="shared" si="0"/>
        <v>1</v>
      </c>
      <c r="E8" s="360">
        <f>h26_2!J8+h27_2!J8+h28_2!J8</f>
        <v>2</v>
      </c>
      <c r="F8" s="360">
        <f>h26_2!K8+h27_2!K8+h28_2!K8</f>
        <v>1</v>
      </c>
      <c r="G8" s="360">
        <f>h26_2!L8+h27_2!L8+h28_2!L8</f>
        <v>4</v>
      </c>
      <c r="H8" s="360">
        <f>h26_2!M8+h27_2!M8+h28_2!M8</f>
        <v>8</v>
      </c>
      <c r="I8" s="360">
        <f>h26_2!N8+h27_2!N8+h28_2!N8</f>
        <v>9</v>
      </c>
      <c r="J8" s="360">
        <f>h26_2!O8+h27_2!O8+h28_2!O8</f>
        <v>15</v>
      </c>
      <c r="K8" s="360">
        <f>h26_2!P8+h27_2!P8+h28_2!P8</f>
        <v>20</v>
      </c>
      <c r="L8" s="360">
        <f>h26_2!Q8+h27_2!Q8+h28_2!Q8</f>
        <v>34</v>
      </c>
      <c r="M8" s="360">
        <f>h26_2!R8+h27_2!R8+h28_2!R8</f>
        <v>55</v>
      </c>
      <c r="N8" s="360">
        <f>h26_2!S8+h27_2!S8+h28_2!S8</f>
        <v>74</v>
      </c>
      <c r="O8" s="360">
        <f>h26_2!T8+h27_2!T8+h28_2!T8</f>
        <v>113</v>
      </c>
      <c r="P8" s="360">
        <f>h26_2!U8+h27_2!U8+h28_2!U8</f>
        <v>179</v>
      </c>
      <c r="Q8" s="360">
        <f>h26_2!V8+h27_2!V8+h28_2!V8</f>
        <v>313</v>
      </c>
      <c r="R8" s="360">
        <f>h26_2!W8+h27_2!W8+h28_2!W8</f>
        <v>416</v>
      </c>
      <c r="S8" s="360">
        <f>h26_2!X8+h27_2!X8+h28_2!X8</f>
        <v>538</v>
      </c>
      <c r="T8" s="360">
        <f>h26_2!Y8+h27_2!Y8+h28_2!Y8</f>
        <v>783</v>
      </c>
      <c r="U8" s="360">
        <f>h26_2!Z8+h27_2!Z8+h28_2!Z8</f>
        <v>822</v>
      </c>
      <c r="V8" s="89">
        <f t="shared" si="1"/>
        <v>884</v>
      </c>
      <c r="W8" s="360">
        <f>h26_2!C8+h27_2!C8+h28_2!C8</f>
        <v>4279</v>
      </c>
      <c r="Y8" s="360">
        <f>h26_2!E8+h27_2!E8+h28_2!E8</f>
        <v>1</v>
      </c>
      <c r="Z8" s="360">
        <f>h26_2!F8+h27_2!F8+h28_2!F8</f>
        <v>0</v>
      </c>
      <c r="AA8" s="360">
        <f>h26_2!G8+h27_2!G8+h28_2!G8</f>
        <v>0</v>
      </c>
      <c r="AB8" s="360">
        <f>h26_2!H8+h27_2!H8+h28_2!H8</f>
        <v>0</v>
      </c>
      <c r="AC8" s="360">
        <f>h26_2!I8+h27_2!I8+h28_2!I8</f>
        <v>9</v>
      </c>
      <c r="AD8" s="360">
        <f>h26_2!AA8+h27_2!AA8+h28_2!AA8</f>
        <v>553</v>
      </c>
      <c r="AE8" s="360">
        <f>h26_2!AB8+h27_2!AB8+h28_2!AB8</f>
        <v>253</v>
      </c>
      <c r="AF8" s="360">
        <f>h26_2!AC8+h27_2!AC8+h28_2!AC8</f>
        <v>78</v>
      </c>
      <c r="AG8" s="360">
        <f>h26_2!AD8+h27_2!AD8+h28_2!AD8</f>
        <v>0</v>
      </c>
      <c r="AH8" s="89">
        <f t="shared" si="2"/>
        <v>884</v>
      </c>
    </row>
    <row r="9" spans="1:34" hidden="1">
      <c r="A9" t="s">
        <v>941</v>
      </c>
      <c r="B9" t="s">
        <v>988</v>
      </c>
      <c r="C9" s="360">
        <f>h26_2!D9+h27_2!D9+h28_2!D9</f>
        <v>3</v>
      </c>
      <c r="D9" s="360">
        <f t="shared" si="0"/>
        <v>2</v>
      </c>
      <c r="E9" s="360">
        <f>h26_2!J9+h27_2!J9+h28_2!J9</f>
        <v>2</v>
      </c>
      <c r="F9" s="360">
        <f>h26_2!K9+h27_2!K9+h28_2!K9</f>
        <v>1</v>
      </c>
      <c r="G9" s="360">
        <f>h26_2!L9+h27_2!L9+h28_2!L9</f>
        <v>3</v>
      </c>
      <c r="H9" s="360">
        <f>h26_2!M9+h27_2!M9+h28_2!M9</f>
        <v>3</v>
      </c>
      <c r="I9" s="360">
        <f>h26_2!N9+h27_2!N9+h28_2!N9</f>
        <v>10</v>
      </c>
      <c r="J9" s="360">
        <f>h26_2!O9+h27_2!O9+h28_2!O9</f>
        <v>7</v>
      </c>
      <c r="K9" s="360">
        <f>h26_2!P9+h27_2!P9+h28_2!P9</f>
        <v>14</v>
      </c>
      <c r="L9" s="360">
        <f>h26_2!Q9+h27_2!Q9+h28_2!Q9</f>
        <v>31</v>
      </c>
      <c r="M9" s="360">
        <f>h26_2!R9+h27_2!R9+h28_2!R9</f>
        <v>42</v>
      </c>
      <c r="N9" s="360">
        <f>h26_2!S9+h27_2!S9+h28_2!S9</f>
        <v>60</v>
      </c>
      <c r="O9" s="360">
        <f>h26_2!T9+h27_2!T9+h28_2!T9</f>
        <v>92</v>
      </c>
      <c r="P9" s="360">
        <f>h26_2!U9+h27_2!U9+h28_2!U9</f>
        <v>180</v>
      </c>
      <c r="Q9" s="360">
        <f>h26_2!V9+h27_2!V9+h28_2!V9</f>
        <v>277</v>
      </c>
      <c r="R9" s="360">
        <f>h26_2!W9+h27_2!W9+h28_2!W9</f>
        <v>395</v>
      </c>
      <c r="S9" s="360">
        <f>h26_2!X9+h27_2!X9+h28_2!X9</f>
        <v>557</v>
      </c>
      <c r="T9" s="360">
        <f>h26_2!Y9+h27_2!Y9+h28_2!Y9</f>
        <v>772</v>
      </c>
      <c r="U9" s="360">
        <f>h26_2!Z9+h27_2!Z9+h28_2!Z9</f>
        <v>803</v>
      </c>
      <c r="V9" s="89">
        <f t="shared" si="1"/>
        <v>865</v>
      </c>
      <c r="W9" s="360">
        <f>h26_2!C9+h27_2!C9+h28_2!C9</f>
        <v>4119</v>
      </c>
      <c r="Y9" s="360">
        <f>h26_2!E9+h27_2!E9+h28_2!E9</f>
        <v>0</v>
      </c>
      <c r="Z9" s="360">
        <f>h26_2!F9+h27_2!F9+h28_2!F9</f>
        <v>1</v>
      </c>
      <c r="AA9" s="360">
        <f>h26_2!G9+h27_2!G9+h28_2!G9</f>
        <v>1</v>
      </c>
      <c r="AB9" s="360">
        <f>h26_2!H9+h27_2!H9+h28_2!H9</f>
        <v>0</v>
      </c>
      <c r="AC9" s="360">
        <f>h26_2!I9+h27_2!I9+h28_2!I9</f>
        <v>5</v>
      </c>
      <c r="AD9" s="360">
        <f>h26_2!AA9+h27_2!AA9+h28_2!AA9</f>
        <v>554</v>
      </c>
      <c r="AE9" s="360">
        <f>h26_2!AB9+h27_2!AB9+h28_2!AB9</f>
        <v>234</v>
      </c>
      <c r="AF9" s="360">
        <f>h26_2!AC9+h27_2!AC9+h28_2!AC9</f>
        <v>77</v>
      </c>
      <c r="AG9" s="360">
        <f>h26_2!AD9+h27_2!AD9+h28_2!AD9</f>
        <v>0</v>
      </c>
      <c r="AH9" s="89">
        <f t="shared" si="2"/>
        <v>865</v>
      </c>
    </row>
    <row r="10" spans="1:34" hidden="1">
      <c r="A10" t="s">
        <v>942</v>
      </c>
      <c r="B10" t="s">
        <v>988</v>
      </c>
      <c r="C10" s="360">
        <f>h26_2!D10+h27_2!D10+h28_2!D10</f>
        <v>2</v>
      </c>
      <c r="D10" s="360">
        <f t="shared" si="0"/>
        <v>5</v>
      </c>
      <c r="E10" s="360">
        <f>h26_2!J10+h27_2!J10+h28_2!J10</f>
        <v>2</v>
      </c>
      <c r="F10" s="360">
        <f>h26_2!K10+h27_2!K10+h28_2!K10</f>
        <v>0</v>
      </c>
      <c r="G10" s="360">
        <f>h26_2!L10+h27_2!L10+h28_2!L10</f>
        <v>2</v>
      </c>
      <c r="H10" s="360">
        <f>h26_2!M10+h27_2!M10+h28_2!M10</f>
        <v>13</v>
      </c>
      <c r="I10" s="360">
        <f>h26_2!N10+h27_2!N10+h28_2!N10</f>
        <v>5</v>
      </c>
      <c r="J10" s="360">
        <f>h26_2!O10+h27_2!O10+h28_2!O10</f>
        <v>23</v>
      </c>
      <c r="K10" s="360">
        <f>h26_2!P10+h27_2!P10+h28_2!P10</f>
        <v>15</v>
      </c>
      <c r="L10" s="360">
        <f>h26_2!Q10+h27_2!Q10+h28_2!Q10</f>
        <v>23</v>
      </c>
      <c r="M10" s="360">
        <f>h26_2!R10+h27_2!R10+h28_2!R10</f>
        <v>40</v>
      </c>
      <c r="N10" s="360">
        <f>h26_2!S10+h27_2!S10+h28_2!S10</f>
        <v>80</v>
      </c>
      <c r="O10" s="360">
        <f>h26_2!T10+h27_2!T10+h28_2!T10</f>
        <v>90</v>
      </c>
      <c r="P10" s="360">
        <f>h26_2!U10+h27_2!U10+h28_2!U10</f>
        <v>185</v>
      </c>
      <c r="Q10" s="360">
        <f>h26_2!V10+h27_2!V10+h28_2!V10</f>
        <v>340</v>
      </c>
      <c r="R10" s="360">
        <f>h26_2!W10+h27_2!W10+h28_2!W10</f>
        <v>450</v>
      </c>
      <c r="S10" s="360">
        <f>h26_2!X10+h27_2!X10+h28_2!X10</f>
        <v>667</v>
      </c>
      <c r="T10" s="360">
        <f>h26_2!Y10+h27_2!Y10+h28_2!Y10</f>
        <v>947</v>
      </c>
      <c r="U10" s="360">
        <f>h26_2!Z10+h27_2!Z10+h28_2!Z10</f>
        <v>966</v>
      </c>
      <c r="V10" s="89">
        <f t="shared" si="1"/>
        <v>1080</v>
      </c>
      <c r="W10" s="360">
        <f>h26_2!C10+h27_2!C10+h28_2!C10</f>
        <v>4935</v>
      </c>
      <c r="Y10" s="360">
        <f>h26_2!E10+h27_2!E10+h28_2!E10</f>
        <v>2</v>
      </c>
      <c r="Z10" s="360">
        <f>h26_2!F10+h27_2!F10+h28_2!F10</f>
        <v>2</v>
      </c>
      <c r="AA10" s="360">
        <f>h26_2!G10+h27_2!G10+h28_2!G10</f>
        <v>0</v>
      </c>
      <c r="AB10" s="360">
        <f>h26_2!H10+h27_2!H10+h28_2!H10</f>
        <v>1</v>
      </c>
      <c r="AC10" s="360">
        <f>h26_2!I10+h27_2!I10+h28_2!I10</f>
        <v>7</v>
      </c>
      <c r="AD10" s="360">
        <f>h26_2!AA10+h27_2!AA10+h28_2!AA10</f>
        <v>702</v>
      </c>
      <c r="AE10" s="360">
        <f>h26_2!AB10+h27_2!AB10+h28_2!AB10</f>
        <v>296</v>
      </c>
      <c r="AF10" s="360">
        <f>h26_2!AC10+h27_2!AC10+h28_2!AC10</f>
        <v>82</v>
      </c>
      <c r="AG10" s="360">
        <f>h26_2!AD10+h27_2!AD10+h28_2!AD10</f>
        <v>0</v>
      </c>
      <c r="AH10" s="89">
        <f t="shared" si="2"/>
        <v>1080</v>
      </c>
    </row>
    <row r="11" spans="1:34" hidden="1">
      <c r="A11" t="s">
        <v>943</v>
      </c>
      <c r="B11" t="s">
        <v>988</v>
      </c>
      <c r="C11" s="360">
        <f>h26_2!D11+h27_2!D11+h28_2!D11</f>
        <v>8</v>
      </c>
      <c r="D11" s="360">
        <f t="shared" si="0"/>
        <v>4</v>
      </c>
      <c r="E11" s="360">
        <f>h26_2!J11+h27_2!J11+h28_2!J11</f>
        <v>2</v>
      </c>
      <c r="F11" s="360">
        <f>h26_2!K11+h27_2!K11+h28_2!K11</f>
        <v>5</v>
      </c>
      <c r="G11" s="360">
        <f>h26_2!L11+h27_2!L11+h28_2!L11</f>
        <v>4</v>
      </c>
      <c r="H11" s="360">
        <f>h26_2!M11+h27_2!M11+h28_2!M11</f>
        <v>10</v>
      </c>
      <c r="I11" s="360">
        <f>h26_2!N11+h27_2!N11+h28_2!N11</f>
        <v>15</v>
      </c>
      <c r="J11" s="360">
        <f>h26_2!O11+h27_2!O11+h28_2!O11</f>
        <v>29</v>
      </c>
      <c r="K11" s="360">
        <f>h26_2!P11+h27_2!P11+h28_2!P11</f>
        <v>26</v>
      </c>
      <c r="L11" s="360">
        <f>h26_2!Q11+h27_2!Q11+h28_2!Q11</f>
        <v>51</v>
      </c>
      <c r="M11" s="360">
        <f>h26_2!R11+h27_2!R11+h28_2!R11</f>
        <v>67</v>
      </c>
      <c r="N11" s="360">
        <f>h26_2!S11+h27_2!S11+h28_2!S11</f>
        <v>89</v>
      </c>
      <c r="O11" s="360">
        <f>h26_2!T11+h27_2!T11+h28_2!T11</f>
        <v>150</v>
      </c>
      <c r="P11" s="360">
        <f>h26_2!U11+h27_2!U11+h28_2!U11</f>
        <v>262</v>
      </c>
      <c r="Q11" s="360">
        <f>h26_2!V11+h27_2!V11+h28_2!V11</f>
        <v>485</v>
      </c>
      <c r="R11" s="360">
        <f>h26_2!W11+h27_2!W11+h28_2!W11</f>
        <v>621</v>
      </c>
      <c r="S11" s="360">
        <f>h26_2!X11+h27_2!X11+h28_2!X11</f>
        <v>837</v>
      </c>
      <c r="T11" s="360">
        <f>h26_2!Y11+h27_2!Y11+h28_2!Y11</f>
        <v>1250</v>
      </c>
      <c r="U11" s="360">
        <f>h26_2!Z11+h27_2!Z11+h28_2!Z11</f>
        <v>1442</v>
      </c>
      <c r="V11" s="89">
        <f t="shared" si="1"/>
        <v>1574</v>
      </c>
      <c r="W11" s="360">
        <f>h26_2!C11+h27_2!C11+h28_2!C11</f>
        <v>6931</v>
      </c>
      <c r="Y11" s="360">
        <f>h26_2!E11+h27_2!E11+h28_2!E11</f>
        <v>3</v>
      </c>
      <c r="Z11" s="360">
        <f>h26_2!F11+h27_2!F11+h28_2!F11</f>
        <v>0</v>
      </c>
      <c r="AA11" s="360">
        <f>h26_2!G11+h27_2!G11+h28_2!G11</f>
        <v>1</v>
      </c>
      <c r="AB11" s="360">
        <f>h26_2!H11+h27_2!H11+h28_2!H11</f>
        <v>0</v>
      </c>
      <c r="AC11" s="360">
        <f>h26_2!I11+h27_2!I11+h28_2!I11</f>
        <v>12</v>
      </c>
      <c r="AD11" s="360">
        <f>h26_2!AA11+h27_2!AA11+h28_2!AA11</f>
        <v>1033</v>
      </c>
      <c r="AE11" s="360">
        <f>h26_2!AB11+h27_2!AB11+h28_2!AB11</f>
        <v>425</v>
      </c>
      <c r="AF11" s="360">
        <f>h26_2!AC11+h27_2!AC11+h28_2!AC11</f>
        <v>116</v>
      </c>
      <c r="AG11" s="360">
        <f>h26_2!AD11+h27_2!AD11+h28_2!AD11</f>
        <v>0</v>
      </c>
      <c r="AH11" s="89">
        <f t="shared" si="2"/>
        <v>1574</v>
      </c>
    </row>
    <row r="12" spans="1:34" hidden="1">
      <c r="A12" t="s">
        <v>944</v>
      </c>
      <c r="B12" t="s">
        <v>988</v>
      </c>
      <c r="C12" s="360">
        <f>h26_2!D12+h27_2!D12+h28_2!D12</f>
        <v>7</v>
      </c>
      <c r="D12" s="360">
        <f t="shared" si="0"/>
        <v>4</v>
      </c>
      <c r="E12" s="360">
        <f>h26_2!J12+h27_2!J12+h28_2!J12</f>
        <v>1</v>
      </c>
      <c r="F12" s="360">
        <f>h26_2!K12+h27_2!K12+h28_2!K12</f>
        <v>2</v>
      </c>
      <c r="G12" s="360">
        <f>h26_2!L12+h27_2!L12+h28_2!L12</f>
        <v>5</v>
      </c>
      <c r="H12" s="360">
        <f>h26_2!M12+h27_2!M12+h28_2!M12</f>
        <v>8</v>
      </c>
      <c r="I12" s="360">
        <f>h26_2!N12+h27_2!N12+h28_2!N12</f>
        <v>9</v>
      </c>
      <c r="J12" s="360">
        <f>h26_2!O12+h27_2!O12+h28_2!O12</f>
        <v>13</v>
      </c>
      <c r="K12" s="360">
        <f>h26_2!P12+h27_2!P12+h28_2!P12</f>
        <v>29</v>
      </c>
      <c r="L12" s="360">
        <f>h26_2!Q12+h27_2!Q12+h28_2!Q12</f>
        <v>47</v>
      </c>
      <c r="M12" s="360">
        <f>h26_2!R12+h27_2!R12+h28_2!R12</f>
        <v>70</v>
      </c>
      <c r="N12" s="360">
        <f>h26_2!S12+h27_2!S12+h28_2!S12</f>
        <v>73</v>
      </c>
      <c r="O12" s="360">
        <f>h26_2!T12+h27_2!T12+h28_2!T12</f>
        <v>126</v>
      </c>
      <c r="P12" s="360">
        <f>h26_2!U12+h27_2!U12+h28_2!U12</f>
        <v>255</v>
      </c>
      <c r="Q12" s="360">
        <f>h26_2!V12+h27_2!V12+h28_2!V12</f>
        <v>490</v>
      </c>
      <c r="R12" s="360">
        <f>h26_2!W12+h27_2!W12+h28_2!W12</f>
        <v>634</v>
      </c>
      <c r="S12" s="360">
        <f>h26_2!X12+h27_2!X12+h28_2!X12</f>
        <v>835</v>
      </c>
      <c r="T12" s="360">
        <f>h26_2!Y12+h27_2!Y12+h28_2!Y12</f>
        <v>1137</v>
      </c>
      <c r="U12" s="360">
        <f>h26_2!Z12+h27_2!Z12+h28_2!Z12</f>
        <v>1248</v>
      </c>
      <c r="V12" s="89">
        <f t="shared" si="1"/>
        <v>1503</v>
      </c>
      <c r="W12" s="360">
        <f>h26_2!C12+h27_2!C12+h28_2!C12</f>
        <v>6496</v>
      </c>
      <c r="Y12" s="360">
        <f>h26_2!E12+h27_2!E12+h28_2!E12</f>
        <v>1</v>
      </c>
      <c r="Z12" s="360">
        <f>h26_2!F12+h27_2!F12+h28_2!F12</f>
        <v>2</v>
      </c>
      <c r="AA12" s="360">
        <f>h26_2!G12+h27_2!G12+h28_2!G12</f>
        <v>0</v>
      </c>
      <c r="AB12" s="360">
        <f>h26_2!H12+h27_2!H12+h28_2!H12</f>
        <v>1</v>
      </c>
      <c r="AC12" s="360">
        <f>h26_2!I12+h27_2!I12+h28_2!I12</f>
        <v>11</v>
      </c>
      <c r="AD12" s="360">
        <f>h26_2!AA12+h27_2!AA12+h28_2!AA12</f>
        <v>963</v>
      </c>
      <c r="AE12" s="360">
        <f>h26_2!AB12+h27_2!AB12+h28_2!AB12</f>
        <v>399</v>
      </c>
      <c r="AF12" s="360">
        <f>h26_2!AC12+h27_2!AC12+h28_2!AC12</f>
        <v>141</v>
      </c>
      <c r="AG12" s="360">
        <f>h26_2!AD12+h27_2!AD12+h28_2!AD12</f>
        <v>0</v>
      </c>
      <c r="AH12" s="89">
        <f t="shared" si="2"/>
        <v>1503</v>
      </c>
    </row>
    <row r="13" spans="1:34" hidden="1">
      <c r="A13" t="s">
        <v>945</v>
      </c>
      <c r="B13" t="s">
        <v>988</v>
      </c>
      <c r="C13" s="360">
        <f>h26_2!D13+h27_2!D13+h28_2!D13</f>
        <v>4</v>
      </c>
      <c r="D13" s="360">
        <f t="shared" si="0"/>
        <v>3</v>
      </c>
      <c r="E13" s="360">
        <f>h26_2!J13+h27_2!J13+h28_2!J13</f>
        <v>0</v>
      </c>
      <c r="F13" s="360">
        <f>h26_2!K13+h27_2!K13+h28_2!K13</f>
        <v>1</v>
      </c>
      <c r="G13" s="360">
        <f>h26_2!L13+h27_2!L13+h28_2!L13</f>
        <v>2</v>
      </c>
      <c r="H13" s="360">
        <f>h26_2!M13+h27_2!M13+h28_2!M13</f>
        <v>7</v>
      </c>
      <c r="I13" s="360">
        <f>h26_2!N13+h27_2!N13+h28_2!N13</f>
        <v>13</v>
      </c>
      <c r="J13" s="360">
        <f>h26_2!O13+h27_2!O13+h28_2!O13</f>
        <v>11</v>
      </c>
      <c r="K13" s="360">
        <f>h26_2!P13+h27_2!P13+h28_2!P13</f>
        <v>13</v>
      </c>
      <c r="L13" s="360">
        <f>h26_2!Q13+h27_2!Q13+h28_2!Q13</f>
        <v>45</v>
      </c>
      <c r="M13" s="360">
        <f>h26_2!R13+h27_2!R13+h28_2!R13</f>
        <v>40</v>
      </c>
      <c r="N13" s="360">
        <f>h26_2!S13+h27_2!S13+h28_2!S13</f>
        <v>59</v>
      </c>
      <c r="O13" s="360">
        <f>h26_2!T13+h27_2!T13+h28_2!T13</f>
        <v>89</v>
      </c>
      <c r="P13" s="360">
        <f>h26_2!U13+h27_2!U13+h28_2!U13</f>
        <v>158</v>
      </c>
      <c r="Q13" s="360">
        <f>h26_2!V13+h27_2!V13+h28_2!V13</f>
        <v>300</v>
      </c>
      <c r="R13" s="360">
        <f>h26_2!W13+h27_2!W13+h28_2!W13</f>
        <v>356</v>
      </c>
      <c r="S13" s="360">
        <f>h26_2!X13+h27_2!X13+h28_2!X13</f>
        <v>460</v>
      </c>
      <c r="T13" s="360">
        <f>h26_2!Y13+h27_2!Y13+h28_2!Y13</f>
        <v>669</v>
      </c>
      <c r="U13" s="360">
        <f>h26_2!Z13+h27_2!Z13+h28_2!Z13</f>
        <v>716</v>
      </c>
      <c r="V13" s="89">
        <f t="shared" si="1"/>
        <v>765</v>
      </c>
      <c r="W13" s="360">
        <f>h26_2!C13+h27_2!C13+h28_2!C13</f>
        <v>3711</v>
      </c>
      <c r="Y13" s="360">
        <f>h26_2!E13+h27_2!E13+h28_2!E13</f>
        <v>1</v>
      </c>
      <c r="Z13" s="360">
        <f>h26_2!F13+h27_2!F13+h28_2!F13</f>
        <v>1</v>
      </c>
      <c r="AA13" s="360">
        <f>h26_2!G13+h27_2!G13+h28_2!G13</f>
        <v>0</v>
      </c>
      <c r="AB13" s="360">
        <f>h26_2!H13+h27_2!H13+h28_2!H13</f>
        <v>1</v>
      </c>
      <c r="AC13" s="360">
        <f>h26_2!I13+h27_2!I13+h28_2!I13</f>
        <v>7</v>
      </c>
      <c r="AD13" s="360">
        <f>h26_2!AA13+h27_2!AA13+h28_2!AA13</f>
        <v>479</v>
      </c>
      <c r="AE13" s="360">
        <f>h26_2!AB13+h27_2!AB13+h28_2!AB13</f>
        <v>232</v>
      </c>
      <c r="AF13" s="360">
        <f>h26_2!AC13+h27_2!AC13+h28_2!AC13</f>
        <v>54</v>
      </c>
      <c r="AG13" s="360">
        <f>h26_2!AD13+h27_2!AD13+h28_2!AD13</f>
        <v>0</v>
      </c>
      <c r="AH13" s="89">
        <f t="shared" si="2"/>
        <v>765</v>
      </c>
    </row>
    <row r="14" spans="1:34" hidden="1">
      <c r="A14" t="s">
        <v>946</v>
      </c>
      <c r="B14" t="s">
        <v>988</v>
      </c>
      <c r="C14" s="360">
        <f>h26_2!D14+h27_2!D14+h28_2!D14</f>
        <v>11</v>
      </c>
      <c r="D14" s="360">
        <f t="shared" si="0"/>
        <v>5</v>
      </c>
      <c r="E14" s="360">
        <f>h26_2!J14+h27_2!J14+h28_2!J14</f>
        <v>3</v>
      </c>
      <c r="F14" s="360">
        <f>h26_2!K14+h27_2!K14+h28_2!K14</f>
        <v>5</v>
      </c>
      <c r="G14" s="360">
        <f>h26_2!L14+h27_2!L14+h28_2!L14</f>
        <v>5</v>
      </c>
      <c r="H14" s="360">
        <f>h26_2!M14+h27_2!M14+h28_2!M14</f>
        <v>18</v>
      </c>
      <c r="I14" s="360">
        <f>h26_2!N14+h27_2!N14+h28_2!N14</f>
        <v>12</v>
      </c>
      <c r="J14" s="360">
        <f>h26_2!O14+h27_2!O14+h28_2!O14</f>
        <v>27</v>
      </c>
      <c r="K14" s="360">
        <f>h26_2!P14+h27_2!P14+h28_2!P14</f>
        <v>32</v>
      </c>
      <c r="L14" s="360">
        <f>h26_2!Q14+h27_2!Q14+h28_2!Q14</f>
        <v>55</v>
      </c>
      <c r="M14" s="360">
        <f>h26_2!R14+h27_2!R14+h28_2!R14</f>
        <v>79</v>
      </c>
      <c r="N14" s="360">
        <f>h26_2!S14+h27_2!S14+h28_2!S14</f>
        <v>84</v>
      </c>
      <c r="O14" s="360">
        <f>h26_2!T14+h27_2!T14+h28_2!T14</f>
        <v>170</v>
      </c>
      <c r="P14" s="360">
        <f>h26_2!U14+h27_2!U14+h28_2!U14</f>
        <v>278</v>
      </c>
      <c r="Q14" s="360">
        <f>h26_2!V14+h27_2!V14+h28_2!V14</f>
        <v>478</v>
      </c>
      <c r="R14" s="360">
        <f>h26_2!W14+h27_2!W14+h28_2!W14</f>
        <v>503</v>
      </c>
      <c r="S14" s="360">
        <f>h26_2!X14+h27_2!X14+h28_2!X14</f>
        <v>669</v>
      </c>
      <c r="T14" s="360">
        <f>h26_2!Y14+h27_2!Y14+h28_2!Y14</f>
        <v>1032</v>
      </c>
      <c r="U14" s="360">
        <f>h26_2!Z14+h27_2!Z14+h28_2!Z14</f>
        <v>1097</v>
      </c>
      <c r="V14" s="89">
        <f t="shared" si="1"/>
        <v>1320</v>
      </c>
      <c r="W14" s="360">
        <f>h26_2!C14+h27_2!C14+h28_2!C14</f>
        <v>5883</v>
      </c>
      <c r="Y14" s="360">
        <f>h26_2!E14+h27_2!E14+h28_2!E14</f>
        <v>5</v>
      </c>
      <c r="Z14" s="360">
        <f>h26_2!F14+h27_2!F14+h28_2!F14</f>
        <v>0</v>
      </c>
      <c r="AA14" s="360">
        <f>h26_2!G14+h27_2!G14+h28_2!G14</f>
        <v>0</v>
      </c>
      <c r="AB14" s="360">
        <f>h26_2!H14+h27_2!H14+h28_2!H14</f>
        <v>0</v>
      </c>
      <c r="AC14" s="360">
        <f>h26_2!I14+h27_2!I14+h28_2!I14</f>
        <v>16</v>
      </c>
      <c r="AD14" s="360">
        <f>h26_2!AA14+h27_2!AA14+h28_2!AA14</f>
        <v>842</v>
      </c>
      <c r="AE14" s="360">
        <f>h26_2!AB14+h27_2!AB14+h28_2!AB14</f>
        <v>371</v>
      </c>
      <c r="AF14" s="360">
        <f>h26_2!AC14+h27_2!AC14+h28_2!AC14</f>
        <v>107</v>
      </c>
      <c r="AG14" s="360">
        <f>h26_2!AD14+h27_2!AD14+h28_2!AD14</f>
        <v>0</v>
      </c>
      <c r="AH14" s="89">
        <f t="shared" si="2"/>
        <v>1320</v>
      </c>
    </row>
    <row r="15" spans="1:34" hidden="1">
      <c r="A15" t="s">
        <v>947</v>
      </c>
      <c r="B15" t="s">
        <v>988</v>
      </c>
      <c r="C15" s="360">
        <f>h26_2!D15+h27_2!D15+h28_2!D15</f>
        <v>31</v>
      </c>
      <c r="D15" s="360">
        <f t="shared" si="0"/>
        <v>11</v>
      </c>
      <c r="E15" s="360">
        <f>h26_2!J15+h27_2!J15+h28_2!J15</f>
        <v>8</v>
      </c>
      <c r="F15" s="360">
        <f>h26_2!K15+h27_2!K15+h28_2!K15</f>
        <v>6</v>
      </c>
      <c r="G15" s="360">
        <f>h26_2!L15+h27_2!L15+h28_2!L15</f>
        <v>16</v>
      </c>
      <c r="H15" s="360">
        <f>h26_2!M15+h27_2!M15+h28_2!M15</f>
        <v>50</v>
      </c>
      <c r="I15" s="360">
        <f>h26_2!N15+h27_2!N15+h28_2!N15</f>
        <v>36</v>
      </c>
      <c r="J15" s="360">
        <f>h26_2!O15+h27_2!O15+h28_2!O15</f>
        <v>43</v>
      </c>
      <c r="K15" s="360">
        <f>h26_2!P15+h27_2!P15+h28_2!P15</f>
        <v>56</v>
      </c>
      <c r="L15" s="360">
        <f>h26_2!Q15+h27_2!Q15+h28_2!Q15</f>
        <v>135</v>
      </c>
      <c r="M15" s="360">
        <f>h26_2!R15+h27_2!R15+h28_2!R15</f>
        <v>155</v>
      </c>
      <c r="N15" s="360">
        <f>h26_2!S15+h27_2!S15+h28_2!S15</f>
        <v>250</v>
      </c>
      <c r="O15" s="360">
        <f>h26_2!T15+h27_2!T15+h28_2!T15</f>
        <v>347</v>
      </c>
      <c r="P15" s="360">
        <f>h26_2!U15+h27_2!U15+h28_2!U15</f>
        <v>654</v>
      </c>
      <c r="Q15" s="360">
        <f>h26_2!V15+h27_2!V15+h28_2!V15</f>
        <v>1180</v>
      </c>
      <c r="R15" s="360">
        <f>h26_2!W15+h27_2!W15+h28_2!W15</f>
        <v>1504</v>
      </c>
      <c r="S15" s="360">
        <f>h26_2!X15+h27_2!X15+h28_2!X15</f>
        <v>1886</v>
      </c>
      <c r="T15" s="360">
        <f>h26_2!Y15+h27_2!Y15+h28_2!Y15</f>
        <v>2785</v>
      </c>
      <c r="U15" s="360">
        <f>h26_2!Z15+h27_2!Z15+h28_2!Z15</f>
        <v>2875</v>
      </c>
      <c r="V15" s="89">
        <f t="shared" si="1"/>
        <v>3326</v>
      </c>
      <c r="W15" s="360">
        <f>h26_2!C15+h27_2!C15+h28_2!C15</f>
        <v>15354</v>
      </c>
      <c r="Y15" s="360">
        <f>h26_2!E15+h27_2!E15+h28_2!E15</f>
        <v>4</v>
      </c>
      <c r="Z15" s="360">
        <f>h26_2!F15+h27_2!F15+h28_2!F15</f>
        <v>2</v>
      </c>
      <c r="AA15" s="360">
        <f>h26_2!G15+h27_2!G15+h28_2!G15</f>
        <v>0</v>
      </c>
      <c r="AB15" s="360">
        <f>h26_2!H15+h27_2!H15+h28_2!H15</f>
        <v>5</v>
      </c>
      <c r="AC15" s="360">
        <f>h26_2!I15+h27_2!I15+h28_2!I15</f>
        <v>42</v>
      </c>
      <c r="AD15" s="360">
        <f>h26_2!AA15+h27_2!AA15+h28_2!AA15</f>
        <v>2161</v>
      </c>
      <c r="AE15" s="360">
        <f>h26_2!AB15+h27_2!AB15+h28_2!AB15</f>
        <v>904</v>
      </c>
      <c r="AF15" s="360">
        <f>h26_2!AC15+h27_2!AC15+h28_2!AC15</f>
        <v>261</v>
      </c>
      <c r="AG15" s="360">
        <f>h26_2!AD15+h27_2!AD15+h28_2!AD15</f>
        <v>0</v>
      </c>
      <c r="AH15" s="89">
        <f t="shared" si="2"/>
        <v>3326</v>
      </c>
    </row>
    <row r="16" spans="1:34" hidden="1">
      <c r="A16" t="s">
        <v>948</v>
      </c>
      <c r="B16" t="s">
        <v>988</v>
      </c>
      <c r="C16" s="360">
        <f>h26_2!D16+h27_2!D16+h28_2!D16</f>
        <v>19</v>
      </c>
      <c r="D16" s="360">
        <f t="shared" si="0"/>
        <v>9</v>
      </c>
      <c r="E16" s="360">
        <f>h26_2!J16+h27_2!J16+h28_2!J16</f>
        <v>5</v>
      </c>
      <c r="F16" s="360">
        <f>h26_2!K16+h27_2!K16+h28_2!K16</f>
        <v>2</v>
      </c>
      <c r="G16" s="360">
        <f>h26_2!L16+h27_2!L16+h28_2!L16</f>
        <v>21</v>
      </c>
      <c r="H16" s="360">
        <f>h26_2!M16+h27_2!M16+h28_2!M16</f>
        <v>28</v>
      </c>
      <c r="I16" s="360">
        <f>h26_2!N16+h27_2!N16+h28_2!N16</f>
        <v>28</v>
      </c>
      <c r="J16" s="360">
        <f>h26_2!O16+h27_2!O16+h28_2!O16</f>
        <v>36</v>
      </c>
      <c r="K16" s="360">
        <f>h26_2!P16+h27_2!P16+h28_2!P16</f>
        <v>66</v>
      </c>
      <c r="L16" s="360">
        <f>h26_2!Q16+h27_2!Q16+h28_2!Q16</f>
        <v>113</v>
      </c>
      <c r="M16" s="360">
        <f>h26_2!R16+h27_2!R16+h28_2!R16</f>
        <v>182</v>
      </c>
      <c r="N16" s="360">
        <f>h26_2!S16+h27_2!S16+h28_2!S16</f>
        <v>239</v>
      </c>
      <c r="O16" s="360">
        <f>h26_2!T16+h27_2!T16+h28_2!T16</f>
        <v>345</v>
      </c>
      <c r="P16" s="360">
        <f>h26_2!U16+h27_2!U16+h28_2!U16</f>
        <v>603</v>
      </c>
      <c r="Q16" s="360">
        <f>h26_2!V16+h27_2!V16+h28_2!V16</f>
        <v>1181</v>
      </c>
      <c r="R16" s="360">
        <f>h26_2!W16+h27_2!W16+h28_2!W16</f>
        <v>1536</v>
      </c>
      <c r="S16" s="360">
        <f>h26_2!X16+h27_2!X16+h28_2!X16</f>
        <v>1940</v>
      </c>
      <c r="T16" s="360">
        <f>h26_2!Y16+h27_2!Y16+h28_2!Y16</f>
        <v>2464</v>
      </c>
      <c r="U16" s="360">
        <f>h26_2!Z16+h27_2!Z16+h28_2!Z16</f>
        <v>2461</v>
      </c>
      <c r="V16" s="89">
        <f t="shared" si="1"/>
        <v>2741</v>
      </c>
      <c r="W16" s="360">
        <f>h26_2!C16+h27_2!C16+h28_2!C16</f>
        <v>14019</v>
      </c>
      <c r="Y16" s="360">
        <f>h26_2!E16+h27_2!E16+h28_2!E16</f>
        <v>2</v>
      </c>
      <c r="Z16" s="360">
        <f>h26_2!F16+h27_2!F16+h28_2!F16</f>
        <v>3</v>
      </c>
      <c r="AA16" s="360">
        <f>h26_2!G16+h27_2!G16+h28_2!G16</f>
        <v>2</v>
      </c>
      <c r="AB16" s="360">
        <f>h26_2!H16+h27_2!H16+h28_2!H16</f>
        <v>2</v>
      </c>
      <c r="AC16" s="360">
        <f>h26_2!I16+h27_2!I16+h28_2!I16</f>
        <v>28</v>
      </c>
      <c r="AD16" s="360">
        <f>h26_2!AA16+h27_2!AA16+h28_2!AA16</f>
        <v>1785</v>
      </c>
      <c r="AE16" s="360">
        <f>h26_2!AB16+h27_2!AB16+h28_2!AB16</f>
        <v>764</v>
      </c>
      <c r="AF16" s="360">
        <f>h26_2!AC16+h27_2!AC16+h28_2!AC16</f>
        <v>189</v>
      </c>
      <c r="AG16" s="360">
        <f>h26_2!AD16+h27_2!AD16+h28_2!AD16</f>
        <v>3</v>
      </c>
      <c r="AH16" s="89">
        <f t="shared" si="2"/>
        <v>2738</v>
      </c>
    </row>
    <row r="17" spans="1:34" hidden="1">
      <c r="A17" t="s">
        <v>949</v>
      </c>
      <c r="B17" t="s">
        <v>988</v>
      </c>
      <c r="C17" s="360">
        <f>h26_2!D17+h27_2!D17+h28_2!D17</f>
        <v>15</v>
      </c>
      <c r="D17" s="360">
        <f t="shared" si="0"/>
        <v>4</v>
      </c>
      <c r="E17" s="360">
        <f>h26_2!J17+h27_2!J17+h28_2!J17</f>
        <v>2</v>
      </c>
      <c r="F17" s="360">
        <f>h26_2!K17+h27_2!K17+h28_2!K17</f>
        <v>7</v>
      </c>
      <c r="G17" s="360">
        <f>h26_2!L17+h27_2!L17+h28_2!L17</f>
        <v>12</v>
      </c>
      <c r="H17" s="360">
        <f>h26_2!M17+h27_2!M17+h28_2!M17</f>
        <v>11</v>
      </c>
      <c r="I17" s="360">
        <f>h26_2!N17+h27_2!N17+h28_2!N17</f>
        <v>11</v>
      </c>
      <c r="J17" s="360">
        <f>h26_2!O17+h27_2!O17+h28_2!O17</f>
        <v>24</v>
      </c>
      <c r="K17" s="360">
        <f>h26_2!P17+h27_2!P17+h28_2!P17</f>
        <v>46</v>
      </c>
      <c r="L17" s="360">
        <f>h26_2!Q17+h27_2!Q17+h28_2!Q17</f>
        <v>71</v>
      </c>
      <c r="M17" s="360">
        <f>h26_2!R17+h27_2!R17+h28_2!R17</f>
        <v>96</v>
      </c>
      <c r="N17" s="360">
        <f>h26_2!S17+h27_2!S17+h28_2!S17</f>
        <v>139</v>
      </c>
      <c r="O17" s="360">
        <f>h26_2!T17+h27_2!T17+h28_2!T17</f>
        <v>194</v>
      </c>
      <c r="P17" s="360">
        <f>h26_2!U17+h27_2!U17+h28_2!U17</f>
        <v>338</v>
      </c>
      <c r="Q17" s="360">
        <f>h26_2!V17+h27_2!V17+h28_2!V17</f>
        <v>584</v>
      </c>
      <c r="R17" s="360">
        <f>h26_2!W17+h27_2!W17+h28_2!W17</f>
        <v>844</v>
      </c>
      <c r="S17" s="360">
        <f>h26_2!X17+h27_2!X17+h28_2!X17</f>
        <v>1019</v>
      </c>
      <c r="T17" s="360">
        <f>h26_2!Y17+h27_2!Y17+h28_2!Y17</f>
        <v>1430</v>
      </c>
      <c r="U17" s="360">
        <f>h26_2!Z17+h27_2!Z17+h28_2!Z17</f>
        <v>1460</v>
      </c>
      <c r="V17" s="89">
        <f t="shared" si="1"/>
        <v>1611</v>
      </c>
      <c r="W17" s="360">
        <f>h26_2!C17+h27_2!C17+h28_2!C17</f>
        <v>7918</v>
      </c>
      <c r="Y17" s="360">
        <f>h26_2!E17+h27_2!E17+h28_2!E17</f>
        <v>2</v>
      </c>
      <c r="Z17" s="360">
        <f>h26_2!F17+h27_2!F17+h28_2!F17</f>
        <v>2</v>
      </c>
      <c r="AA17" s="360">
        <f>h26_2!G17+h27_2!G17+h28_2!G17</f>
        <v>0</v>
      </c>
      <c r="AB17" s="360">
        <f>h26_2!H17+h27_2!H17+h28_2!H17</f>
        <v>0</v>
      </c>
      <c r="AC17" s="360">
        <f>h26_2!I17+h27_2!I17+h28_2!I17</f>
        <v>19</v>
      </c>
      <c r="AD17" s="360">
        <f>h26_2!AA17+h27_2!AA17+h28_2!AA17</f>
        <v>1003</v>
      </c>
      <c r="AE17" s="360">
        <f>h26_2!AB17+h27_2!AB17+h28_2!AB17</f>
        <v>470</v>
      </c>
      <c r="AF17" s="360">
        <f>h26_2!AC17+h27_2!AC17+h28_2!AC17</f>
        <v>138</v>
      </c>
      <c r="AG17" s="360">
        <f>h26_2!AD17+h27_2!AD17+h28_2!AD17</f>
        <v>0</v>
      </c>
      <c r="AH17" s="89">
        <f t="shared" si="2"/>
        <v>1611</v>
      </c>
    </row>
    <row r="18" spans="1:34" hidden="1">
      <c r="A18" t="s">
        <v>950</v>
      </c>
      <c r="B18" t="s">
        <v>988</v>
      </c>
      <c r="C18" s="360">
        <f>h26_2!D18+h27_2!D18+h28_2!D18</f>
        <v>17</v>
      </c>
      <c r="D18" s="360">
        <f t="shared" si="0"/>
        <v>10</v>
      </c>
      <c r="E18" s="360">
        <f>h26_2!J18+h27_2!J18+h28_2!J18</f>
        <v>6</v>
      </c>
      <c r="F18" s="360">
        <f>h26_2!K18+h27_2!K18+h28_2!K18</f>
        <v>5</v>
      </c>
      <c r="G18" s="360">
        <f>h26_2!L18+h27_2!L18+h28_2!L18</f>
        <v>12</v>
      </c>
      <c r="H18" s="360">
        <f>h26_2!M18+h27_2!M18+h28_2!M18</f>
        <v>21</v>
      </c>
      <c r="I18" s="360">
        <f>h26_2!N18+h27_2!N18+h28_2!N18</f>
        <v>16</v>
      </c>
      <c r="J18" s="360">
        <f>h26_2!O18+h27_2!O18+h28_2!O18</f>
        <v>32</v>
      </c>
      <c r="K18" s="360">
        <f>h26_2!P18+h27_2!P18+h28_2!P18</f>
        <v>49</v>
      </c>
      <c r="L18" s="360">
        <f>h26_2!Q18+h27_2!Q18+h28_2!Q18</f>
        <v>83</v>
      </c>
      <c r="M18" s="360">
        <f>h26_2!R18+h27_2!R18+h28_2!R18</f>
        <v>157</v>
      </c>
      <c r="N18" s="360">
        <f>h26_2!S18+h27_2!S18+h28_2!S18</f>
        <v>173</v>
      </c>
      <c r="O18" s="360">
        <f>h26_2!T18+h27_2!T18+h28_2!T18</f>
        <v>265</v>
      </c>
      <c r="P18" s="360">
        <f>h26_2!U18+h27_2!U18+h28_2!U18</f>
        <v>458</v>
      </c>
      <c r="Q18" s="360">
        <f>h26_2!V18+h27_2!V18+h28_2!V18</f>
        <v>758</v>
      </c>
      <c r="R18" s="360">
        <f>h26_2!W18+h27_2!W18+h28_2!W18</f>
        <v>1081</v>
      </c>
      <c r="S18" s="360">
        <f>h26_2!X18+h27_2!X18+h28_2!X18</f>
        <v>1426</v>
      </c>
      <c r="T18" s="360">
        <f>h26_2!Y18+h27_2!Y18+h28_2!Y18</f>
        <v>2007</v>
      </c>
      <c r="U18" s="360">
        <f>h26_2!Z18+h27_2!Z18+h28_2!Z18</f>
        <v>2175</v>
      </c>
      <c r="V18" s="89">
        <f t="shared" si="1"/>
        <v>2613</v>
      </c>
      <c r="W18" s="360">
        <f>h26_2!C18+h27_2!C18+h28_2!C18</f>
        <v>11364</v>
      </c>
      <c r="Y18" s="360">
        <f>h26_2!E18+h27_2!E18+h28_2!E18</f>
        <v>5</v>
      </c>
      <c r="Z18" s="360">
        <f>h26_2!F18+h27_2!F18+h28_2!F18</f>
        <v>2</v>
      </c>
      <c r="AA18" s="360">
        <f>h26_2!G18+h27_2!G18+h28_2!G18</f>
        <v>1</v>
      </c>
      <c r="AB18" s="360">
        <f>h26_2!H18+h27_2!H18+h28_2!H18</f>
        <v>2</v>
      </c>
      <c r="AC18" s="360">
        <f>h26_2!I18+h27_2!I18+h28_2!I18</f>
        <v>27</v>
      </c>
      <c r="AD18" s="360">
        <f>h26_2!AA18+h27_2!AA18+h28_2!AA18</f>
        <v>1607</v>
      </c>
      <c r="AE18" s="360">
        <f>h26_2!AB18+h27_2!AB18+h28_2!AB18</f>
        <v>795</v>
      </c>
      <c r="AF18" s="360">
        <f>h26_2!AC18+h27_2!AC18+h28_2!AC18</f>
        <v>211</v>
      </c>
      <c r="AG18" s="360">
        <f>h26_2!AD18+h27_2!AD18+h28_2!AD18</f>
        <v>0</v>
      </c>
      <c r="AH18" s="89">
        <f t="shared" si="2"/>
        <v>2613</v>
      </c>
    </row>
    <row r="19" spans="1:34" hidden="1">
      <c r="A19" t="s">
        <v>951</v>
      </c>
      <c r="B19" t="s">
        <v>988</v>
      </c>
      <c r="C19" s="360">
        <f>h26_2!D19+h27_2!D19+h28_2!D19</f>
        <v>1</v>
      </c>
      <c r="D19" s="360">
        <f t="shared" si="0"/>
        <v>0</v>
      </c>
      <c r="E19" s="360">
        <f>h26_2!J19+h27_2!J19+h28_2!J19</f>
        <v>0</v>
      </c>
      <c r="F19" s="360">
        <f>h26_2!K19+h27_2!K19+h28_2!K19</f>
        <v>0</v>
      </c>
      <c r="G19" s="360">
        <f>h26_2!L19+h27_2!L19+h28_2!L19</f>
        <v>3</v>
      </c>
      <c r="H19" s="360">
        <f>h26_2!M19+h27_2!M19+h28_2!M19</f>
        <v>2</v>
      </c>
      <c r="I19" s="360">
        <f>h26_2!N19+h27_2!N19+h28_2!N19</f>
        <v>3</v>
      </c>
      <c r="J19" s="360">
        <f>h26_2!O19+h27_2!O19+h28_2!O19</f>
        <v>6</v>
      </c>
      <c r="K19" s="360">
        <f>h26_2!P19+h27_2!P19+h28_2!P19</f>
        <v>7</v>
      </c>
      <c r="L19" s="360">
        <f>h26_2!Q19+h27_2!Q19+h28_2!Q19</f>
        <v>9</v>
      </c>
      <c r="M19" s="360">
        <f>h26_2!R19+h27_2!R19+h28_2!R19</f>
        <v>14</v>
      </c>
      <c r="N19" s="360">
        <f>h26_2!S19+h27_2!S19+h28_2!S19</f>
        <v>16</v>
      </c>
      <c r="O19" s="360">
        <f>h26_2!T19+h27_2!T19+h28_2!T19</f>
        <v>33</v>
      </c>
      <c r="P19" s="360">
        <f>h26_2!U19+h27_2!U19+h28_2!U19</f>
        <v>61</v>
      </c>
      <c r="Q19" s="360">
        <f>h26_2!V19+h27_2!V19+h28_2!V19</f>
        <v>107</v>
      </c>
      <c r="R19" s="360">
        <f>h26_2!W19+h27_2!W19+h28_2!W19</f>
        <v>155</v>
      </c>
      <c r="S19" s="360">
        <f>h26_2!X19+h27_2!X19+h28_2!X19</f>
        <v>200</v>
      </c>
      <c r="T19" s="360">
        <f>h26_2!Y19+h27_2!Y19+h28_2!Y19</f>
        <v>332</v>
      </c>
      <c r="U19" s="360">
        <f>h26_2!Z19+h27_2!Z19+h28_2!Z19</f>
        <v>465</v>
      </c>
      <c r="V19" s="89">
        <f t="shared" si="1"/>
        <v>556</v>
      </c>
      <c r="W19" s="360">
        <f>h26_2!C19+h27_2!C19+h28_2!C19</f>
        <v>1970</v>
      </c>
      <c r="Y19" s="360">
        <f>h26_2!E19+h27_2!E19+h28_2!E19</f>
        <v>0</v>
      </c>
      <c r="Z19" s="360">
        <f>h26_2!F19+h27_2!F19+h28_2!F19</f>
        <v>0</v>
      </c>
      <c r="AA19" s="360">
        <f>h26_2!G19+h27_2!G19+h28_2!G19</f>
        <v>0</v>
      </c>
      <c r="AB19" s="360">
        <f>h26_2!H19+h27_2!H19+h28_2!H19</f>
        <v>0</v>
      </c>
      <c r="AC19" s="360">
        <f>h26_2!I19+h27_2!I19+h28_2!I19</f>
        <v>1</v>
      </c>
      <c r="AD19" s="360">
        <f>h26_2!AA19+h27_2!AA19+h28_2!AA19</f>
        <v>351</v>
      </c>
      <c r="AE19" s="360">
        <f>h26_2!AB19+h27_2!AB19+h28_2!AB19</f>
        <v>157</v>
      </c>
      <c r="AF19" s="360">
        <f>h26_2!AC19+h27_2!AC19+h28_2!AC19</f>
        <v>48</v>
      </c>
      <c r="AG19" s="360">
        <f>h26_2!AD19+h27_2!AD19+h28_2!AD19</f>
        <v>0</v>
      </c>
      <c r="AH19" s="89">
        <f t="shared" si="2"/>
        <v>556</v>
      </c>
    </row>
    <row r="20" spans="1:34" hidden="1">
      <c r="A20" t="s">
        <v>952</v>
      </c>
      <c r="B20" t="s">
        <v>988</v>
      </c>
      <c r="C20" s="360">
        <f>h26_2!D20+h27_2!D20+h28_2!D20</f>
        <v>5</v>
      </c>
      <c r="D20" s="360">
        <f t="shared" si="0"/>
        <v>1</v>
      </c>
      <c r="E20" s="360">
        <f>h26_2!J20+h27_2!J20+h28_2!J20</f>
        <v>1</v>
      </c>
      <c r="F20" s="360">
        <f>h26_2!K20+h27_2!K20+h28_2!K20</f>
        <v>2</v>
      </c>
      <c r="G20" s="360">
        <f>h26_2!L20+h27_2!L20+h28_2!L20</f>
        <v>3</v>
      </c>
      <c r="H20" s="360">
        <f>h26_2!M20+h27_2!M20+h28_2!M20</f>
        <v>8</v>
      </c>
      <c r="I20" s="360">
        <f>h26_2!N20+h27_2!N20+h28_2!N20</f>
        <v>1</v>
      </c>
      <c r="J20" s="360">
        <f>h26_2!O20+h27_2!O20+h28_2!O20</f>
        <v>7</v>
      </c>
      <c r="K20" s="360">
        <f>h26_2!P20+h27_2!P20+h28_2!P20</f>
        <v>11</v>
      </c>
      <c r="L20" s="360">
        <f>h26_2!Q20+h27_2!Q20+h28_2!Q20</f>
        <v>14</v>
      </c>
      <c r="M20" s="360">
        <f>h26_2!R20+h27_2!R20+h28_2!R20</f>
        <v>23</v>
      </c>
      <c r="N20" s="360">
        <f>h26_2!S20+h27_2!S20+h28_2!S20</f>
        <v>35</v>
      </c>
      <c r="O20" s="360">
        <f>h26_2!T20+h27_2!T20+h28_2!T20</f>
        <v>53</v>
      </c>
      <c r="P20" s="360">
        <f>h26_2!U20+h27_2!U20+h28_2!U20</f>
        <v>93</v>
      </c>
      <c r="Q20" s="360">
        <f>h26_2!V20+h27_2!V20+h28_2!V20</f>
        <v>147</v>
      </c>
      <c r="R20" s="360">
        <f>h26_2!W20+h27_2!W20+h28_2!W20</f>
        <v>195</v>
      </c>
      <c r="S20" s="360">
        <f>h26_2!X20+h27_2!X20+h28_2!X20</f>
        <v>321</v>
      </c>
      <c r="T20" s="360">
        <f>h26_2!Y20+h27_2!Y20+h28_2!Y20</f>
        <v>460</v>
      </c>
      <c r="U20" s="360">
        <f>h26_2!Z20+h27_2!Z20+h28_2!Z20</f>
        <v>544</v>
      </c>
      <c r="V20" s="89">
        <f t="shared" si="1"/>
        <v>676</v>
      </c>
      <c r="W20" s="360">
        <f>h26_2!C20+h27_2!C20+h28_2!C20</f>
        <v>2600</v>
      </c>
      <c r="Y20" s="360">
        <f>h26_2!E20+h27_2!E20+h28_2!E20</f>
        <v>1</v>
      </c>
      <c r="Z20" s="360">
        <f>h26_2!F20+h27_2!F20+h28_2!F20</f>
        <v>0</v>
      </c>
      <c r="AA20" s="360">
        <f>h26_2!G20+h27_2!G20+h28_2!G20</f>
        <v>0</v>
      </c>
      <c r="AB20" s="360">
        <f>h26_2!H20+h27_2!H20+h28_2!H20</f>
        <v>0</v>
      </c>
      <c r="AC20" s="360">
        <f>h26_2!I20+h27_2!I20+h28_2!I20</f>
        <v>6</v>
      </c>
      <c r="AD20" s="360">
        <f>h26_2!AA20+h27_2!AA20+h28_2!AA20</f>
        <v>384</v>
      </c>
      <c r="AE20" s="360">
        <f>h26_2!AB20+h27_2!AB20+h28_2!AB20</f>
        <v>227</v>
      </c>
      <c r="AF20" s="360">
        <f>h26_2!AC20+h27_2!AC20+h28_2!AC20</f>
        <v>65</v>
      </c>
      <c r="AG20" s="360">
        <f>h26_2!AD20+h27_2!AD20+h28_2!AD20</f>
        <v>0</v>
      </c>
      <c r="AH20" s="89">
        <f t="shared" si="2"/>
        <v>676</v>
      </c>
    </row>
    <row r="21" spans="1:34" hidden="1">
      <c r="A21" t="s">
        <v>953</v>
      </c>
      <c r="B21" t="s">
        <v>988</v>
      </c>
      <c r="C21" s="360">
        <f>h26_2!D21+h27_2!D21+h28_2!D21</f>
        <v>11</v>
      </c>
      <c r="D21" s="360">
        <f t="shared" si="0"/>
        <v>4</v>
      </c>
      <c r="E21" s="360">
        <f>h26_2!J21+h27_2!J21+h28_2!J21</f>
        <v>5</v>
      </c>
      <c r="F21" s="360">
        <f>h26_2!K21+h27_2!K21+h28_2!K21</f>
        <v>1</v>
      </c>
      <c r="G21" s="360">
        <f>h26_2!L21+h27_2!L21+h28_2!L21</f>
        <v>7</v>
      </c>
      <c r="H21" s="360">
        <f>h26_2!M21+h27_2!M21+h28_2!M21</f>
        <v>5</v>
      </c>
      <c r="I21" s="360">
        <f>h26_2!N21+h27_2!N21+h28_2!N21</f>
        <v>14</v>
      </c>
      <c r="J21" s="360">
        <f>h26_2!O21+h27_2!O21+h28_2!O21</f>
        <v>14</v>
      </c>
      <c r="K21" s="360">
        <f>h26_2!P21+h27_2!P21+h28_2!P21</f>
        <v>19</v>
      </c>
      <c r="L21" s="360">
        <f>h26_2!Q21+h27_2!Q21+h28_2!Q21</f>
        <v>35</v>
      </c>
      <c r="M21" s="360">
        <f>h26_2!R21+h27_2!R21+h28_2!R21</f>
        <v>68</v>
      </c>
      <c r="N21" s="360">
        <f>h26_2!S21+h27_2!S21+h28_2!S21</f>
        <v>92</v>
      </c>
      <c r="O21" s="360">
        <f>h26_2!T21+h27_2!T21+h28_2!T21</f>
        <v>114</v>
      </c>
      <c r="P21" s="360">
        <f>h26_2!U21+h27_2!U21+h28_2!U21</f>
        <v>220</v>
      </c>
      <c r="Q21" s="360">
        <f>h26_2!V21+h27_2!V21+h28_2!V21</f>
        <v>367</v>
      </c>
      <c r="R21" s="360">
        <f>h26_2!W21+h27_2!W21+h28_2!W21</f>
        <v>491</v>
      </c>
      <c r="S21" s="360">
        <f>h26_2!X21+h27_2!X21+h28_2!X21</f>
        <v>649</v>
      </c>
      <c r="T21" s="360">
        <f>h26_2!Y21+h27_2!Y21+h28_2!Y21</f>
        <v>867</v>
      </c>
      <c r="U21" s="360">
        <f>h26_2!Z21+h27_2!Z21+h28_2!Z21</f>
        <v>861</v>
      </c>
      <c r="V21" s="89">
        <f t="shared" si="1"/>
        <v>991</v>
      </c>
      <c r="W21" s="360">
        <f>h26_2!C21+h27_2!C21+h28_2!C21</f>
        <v>4835</v>
      </c>
      <c r="Y21" s="360">
        <f>h26_2!E21+h27_2!E21+h28_2!E21</f>
        <v>1</v>
      </c>
      <c r="Z21" s="360">
        <f>h26_2!F21+h27_2!F21+h28_2!F21</f>
        <v>3</v>
      </c>
      <c r="AA21" s="360">
        <f>h26_2!G21+h27_2!G21+h28_2!G21</f>
        <v>0</v>
      </c>
      <c r="AB21" s="360">
        <f>h26_2!H21+h27_2!H21+h28_2!H21</f>
        <v>0</v>
      </c>
      <c r="AC21" s="360">
        <f>h26_2!I21+h27_2!I21+h28_2!I21</f>
        <v>15</v>
      </c>
      <c r="AD21" s="360">
        <f>h26_2!AA21+h27_2!AA21+h28_2!AA21</f>
        <v>596</v>
      </c>
      <c r="AE21" s="360">
        <f>h26_2!AB21+h27_2!AB21+h28_2!AB21</f>
        <v>302</v>
      </c>
      <c r="AF21" s="360">
        <f>h26_2!AC21+h27_2!AC21+h28_2!AC21</f>
        <v>93</v>
      </c>
      <c r="AG21" s="360">
        <f>h26_2!AD21+h27_2!AD21+h28_2!AD21</f>
        <v>0</v>
      </c>
      <c r="AH21" s="89">
        <f t="shared" si="2"/>
        <v>991</v>
      </c>
    </row>
    <row r="22" spans="1:34" hidden="1">
      <c r="A22" t="s">
        <v>954</v>
      </c>
      <c r="B22" t="s">
        <v>988</v>
      </c>
      <c r="C22" s="360">
        <f>h26_2!D22+h27_2!D22+h28_2!D22</f>
        <v>0</v>
      </c>
      <c r="D22" s="360">
        <f t="shared" si="0"/>
        <v>0</v>
      </c>
      <c r="E22" s="360">
        <f>h26_2!J22+h27_2!J22+h28_2!J22</f>
        <v>0</v>
      </c>
      <c r="F22" s="360">
        <f>h26_2!K22+h27_2!K22+h28_2!K22</f>
        <v>0</v>
      </c>
      <c r="G22" s="360">
        <f>h26_2!L22+h27_2!L22+h28_2!L22</f>
        <v>0</v>
      </c>
      <c r="H22" s="360">
        <f>h26_2!M22+h27_2!M22+h28_2!M22</f>
        <v>1</v>
      </c>
      <c r="I22" s="360">
        <f>h26_2!N22+h27_2!N22+h28_2!N22</f>
        <v>0</v>
      </c>
      <c r="J22" s="360">
        <f>h26_2!O22+h27_2!O22+h28_2!O22</f>
        <v>1</v>
      </c>
      <c r="K22" s="360">
        <f>h26_2!P22+h27_2!P22+h28_2!P22</f>
        <v>6</v>
      </c>
      <c r="L22" s="360">
        <f>h26_2!Q22+h27_2!Q22+h28_2!Q22</f>
        <v>8</v>
      </c>
      <c r="M22" s="360">
        <f>h26_2!R22+h27_2!R22+h28_2!R22</f>
        <v>8</v>
      </c>
      <c r="N22" s="360">
        <f>h26_2!S22+h27_2!S22+h28_2!S22</f>
        <v>9</v>
      </c>
      <c r="O22" s="360">
        <f>h26_2!T22+h27_2!T22+h28_2!T22</f>
        <v>18</v>
      </c>
      <c r="P22" s="360">
        <f>h26_2!U22+h27_2!U22+h28_2!U22</f>
        <v>39</v>
      </c>
      <c r="Q22" s="360">
        <f>h26_2!V22+h27_2!V22+h28_2!V22</f>
        <v>88</v>
      </c>
      <c r="R22" s="360">
        <f>h26_2!W22+h27_2!W22+h28_2!W22</f>
        <v>101</v>
      </c>
      <c r="S22" s="360">
        <f>h26_2!X22+h27_2!X22+h28_2!X22</f>
        <v>151</v>
      </c>
      <c r="T22" s="360">
        <f>h26_2!Y22+h27_2!Y22+h28_2!Y22</f>
        <v>197</v>
      </c>
      <c r="U22" s="360">
        <f>h26_2!Z22+h27_2!Z22+h28_2!Z22</f>
        <v>238</v>
      </c>
      <c r="V22" s="89">
        <f t="shared" si="1"/>
        <v>324</v>
      </c>
      <c r="W22" s="360">
        <f>h26_2!C22+h27_2!C22+h28_2!C22</f>
        <v>1189</v>
      </c>
      <c r="Y22" s="360">
        <f>h26_2!E22+h27_2!E22+h28_2!E22</f>
        <v>0</v>
      </c>
      <c r="Z22" s="360">
        <f>h26_2!F22+h27_2!F22+h28_2!F22</f>
        <v>0</v>
      </c>
      <c r="AA22" s="360">
        <f>h26_2!G22+h27_2!G22+h28_2!G22</f>
        <v>0</v>
      </c>
      <c r="AB22" s="360">
        <f>h26_2!H22+h27_2!H22+h28_2!H22</f>
        <v>0</v>
      </c>
      <c r="AC22" s="360">
        <f>h26_2!I22+h27_2!I22+h28_2!I22</f>
        <v>0</v>
      </c>
      <c r="AD22" s="360">
        <f>h26_2!AA22+h27_2!AA22+h28_2!AA22</f>
        <v>201</v>
      </c>
      <c r="AE22" s="360">
        <f>h26_2!AB22+h27_2!AB22+h28_2!AB22</f>
        <v>93</v>
      </c>
      <c r="AF22" s="360">
        <f>h26_2!AC22+h27_2!AC22+h28_2!AC22</f>
        <v>30</v>
      </c>
      <c r="AG22" s="360">
        <f>h26_2!AD22+h27_2!AD22+h28_2!AD22</f>
        <v>0</v>
      </c>
      <c r="AH22" s="89">
        <f t="shared" si="2"/>
        <v>324</v>
      </c>
    </row>
    <row r="23" spans="1:34" hidden="1">
      <c r="A23" t="s">
        <v>955</v>
      </c>
      <c r="B23" t="s">
        <v>988</v>
      </c>
      <c r="C23" s="360">
        <f>h26_2!D23+h27_2!D23+h28_2!D23</f>
        <v>3</v>
      </c>
      <c r="D23" s="360">
        <f t="shared" si="0"/>
        <v>0</v>
      </c>
      <c r="E23" s="360">
        <f>h26_2!J23+h27_2!J23+h28_2!J23</f>
        <v>2</v>
      </c>
      <c r="F23" s="360">
        <f>h26_2!K23+h27_2!K23+h28_2!K23</f>
        <v>0</v>
      </c>
      <c r="G23" s="360">
        <f>h26_2!L23+h27_2!L23+h28_2!L23</f>
        <v>3</v>
      </c>
      <c r="H23" s="360">
        <f>h26_2!M23+h27_2!M23+h28_2!M23</f>
        <v>6</v>
      </c>
      <c r="I23" s="360">
        <f>h26_2!N23+h27_2!N23+h28_2!N23</f>
        <v>4</v>
      </c>
      <c r="J23" s="360">
        <f>h26_2!O23+h27_2!O23+h28_2!O23</f>
        <v>9</v>
      </c>
      <c r="K23" s="360">
        <f>h26_2!P23+h27_2!P23+h28_2!P23</f>
        <v>11</v>
      </c>
      <c r="L23" s="360">
        <f>h26_2!Q23+h27_2!Q23+h28_2!Q23</f>
        <v>17</v>
      </c>
      <c r="M23" s="360">
        <f>h26_2!R23+h27_2!R23+h28_2!R23</f>
        <v>21</v>
      </c>
      <c r="N23" s="360">
        <f>h26_2!S23+h27_2!S23+h28_2!S23</f>
        <v>43</v>
      </c>
      <c r="O23" s="360">
        <f>h26_2!T23+h27_2!T23+h28_2!T23</f>
        <v>75</v>
      </c>
      <c r="P23" s="360">
        <f>h26_2!U23+h27_2!U23+h28_2!U23</f>
        <v>134</v>
      </c>
      <c r="Q23" s="360">
        <f>h26_2!V23+h27_2!V23+h28_2!V23</f>
        <v>190</v>
      </c>
      <c r="R23" s="360">
        <f>h26_2!W23+h27_2!W23+h28_2!W23</f>
        <v>217</v>
      </c>
      <c r="S23" s="360">
        <f>h26_2!X23+h27_2!X23+h28_2!X23</f>
        <v>345</v>
      </c>
      <c r="T23" s="360">
        <f>h26_2!Y23+h27_2!Y23+h28_2!Y23</f>
        <v>613</v>
      </c>
      <c r="U23" s="360">
        <f>h26_2!Z23+h27_2!Z23+h28_2!Z23</f>
        <v>732</v>
      </c>
      <c r="V23" s="89">
        <f t="shared" si="1"/>
        <v>1025</v>
      </c>
      <c r="W23" s="360">
        <f>h26_2!C23+h27_2!C23+h28_2!C23</f>
        <v>3450</v>
      </c>
      <c r="Y23" s="360">
        <f>h26_2!E23+h27_2!E23+h28_2!E23</f>
        <v>0</v>
      </c>
      <c r="Z23" s="360">
        <f>h26_2!F23+h27_2!F23+h28_2!F23</f>
        <v>0</v>
      </c>
      <c r="AA23" s="360">
        <f>h26_2!G23+h27_2!G23+h28_2!G23</f>
        <v>0</v>
      </c>
      <c r="AB23" s="360">
        <f>h26_2!H23+h27_2!H23+h28_2!H23</f>
        <v>0</v>
      </c>
      <c r="AC23" s="360">
        <f>h26_2!I23+h27_2!I23+h28_2!I23</f>
        <v>3</v>
      </c>
      <c r="AD23" s="360">
        <f>h26_2!AA23+h27_2!AA23+h28_2!AA23</f>
        <v>656</v>
      </c>
      <c r="AE23" s="360">
        <f>h26_2!AB23+h27_2!AB23+h28_2!AB23</f>
        <v>292</v>
      </c>
      <c r="AF23" s="360">
        <f>h26_2!AC23+h27_2!AC23+h28_2!AC23</f>
        <v>77</v>
      </c>
      <c r="AG23" s="360">
        <f>h26_2!AD23+h27_2!AD23+h28_2!AD23</f>
        <v>0</v>
      </c>
      <c r="AH23" s="89">
        <f t="shared" si="2"/>
        <v>1025</v>
      </c>
    </row>
    <row r="24" spans="1:34" hidden="1">
      <c r="A24" t="s">
        <v>956</v>
      </c>
      <c r="B24" t="s">
        <v>988</v>
      </c>
      <c r="C24" s="360">
        <f>h26_2!D24+h27_2!D24+h28_2!D24</f>
        <v>15</v>
      </c>
      <c r="D24" s="360">
        <f t="shared" si="0"/>
        <v>3</v>
      </c>
      <c r="E24" s="360">
        <f>h26_2!J24+h27_2!J24+h28_2!J24</f>
        <v>3</v>
      </c>
      <c r="F24" s="360">
        <f>h26_2!K24+h27_2!K24+h28_2!K24</f>
        <v>7</v>
      </c>
      <c r="G24" s="360">
        <f>h26_2!L24+h27_2!L24+h28_2!L24</f>
        <v>6</v>
      </c>
      <c r="H24" s="360">
        <f>h26_2!M24+h27_2!M24+h28_2!M24</f>
        <v>14</v>
      </c>
      <c r="I24" s="360">
        <f>h26_2!N24+h27_2!N24+h28_2!N24</f>
        <v>12</v>
      </c>
      <c r="J24" s="360">
        <f>h26_2!O24+h27_2!O24+h28_2!O24</f>
        <v>20</v>
      </c>
      <c r="K24" s="360">
        <f>h26_2!P24+h27_2!P24+h28_2!P24</f>
        <v>37</v>
      </c>
      <c r="L24" s="360">
        <f>h26_2!Q24+h27_2!Q24+h28_2!Q24</f>
        <v>55</v>
      </c>
      <c r="M24" s="360">
        <f>h26_2!R24+h27_2!R24+h28_2!R24</f>
        <v>67</v>
      </c>
      <c r="N24" s="360">
        <f>h26_2!S24+h27_2!S24+h28_2!S24</f>
        <v>98</v>
      </c>
      <c r="O24" s="360">
        <f>h26_2!T24+h27_2!T24+h28_2!T24</f>
        <v>163</v>
      </c>
      <c r="P24" s="360">
        <f>h26_2!U24+h27_2!U24+h28_2!U24</f>
        <v>310</v>
      </c>
      <c r="Q24" s="360">
        <f>h26_2!V24+h27_2!V24+h28_2!V24</f>
        <v>538</v>
      </c>
      <c r="R24" s="360">
        <f>h26_2!W24+h27_2!W24+h28_2!W24</f>
        <v>714</v>
      </c>
      <c r="S24" s="360">
        <f>h26_2!X24+h27_2!X24+h28_2!X24</f>
        <v>943</v>
      </c>
      <c r="T24" s="360">
        <f>h26_2!Y24+h27_2!Y24+h28_2!Y24</f>
        <v>1306</v>
      </c>
      <c r="U24" s="360">
        <f>h26_2!Z24+h27_2!Z24+h28_2!Z24</f>
        <v>1353</v>
      </c>
      <c r="V24" s="89">
        <f t="shared" si="1"/>
        <v>1464</v>
      </c>
      <c r="W24" s="360">
        <f>h26_2!C24+h27_2!C24+h28_2!C24</f>
        <v>7128</v>
      </c>
      <c r="Y24" s="360">
        <f>h26_2!E24+h27_2!E24+h28_2!E24</f>
        <v>1</v>
      </c>
      <c r="Z24" s="360">
        <f>h26_2!F24+h27_2!F24+h28_2!F24</f>
        <v>1</v>
      </c>
      <c r="AA24" s="360">
        <f>h26_2!G24+h27_2!G24+h28_2!G24</f>
        <v>0</v>
      </c>
      <c r="AB24" s="360">
        <f>h26_2!H24+h27_2!H24+h28_2!H24</f>
        <v>1</v>
      </c>
      <c r="AC24" s="360">
        <f>h26_2!I24+h27_2!I24+h28_2!I24</f>
        <v>18</v>
      </c>
      <c r="AD24" s="360">
        <f>h26_2!AA24+h27_2!AA24+h28_2!AA24</f>
        <v>968</v>
      </c>
      <c r="AE24" s="360">
        <f>h26_2!AB24+h27_2!AB24+h28_2!AB24</f>
        <v>386</v>
      </c>
      <c r="AF24" s="360">
        <f>h26_2!AC24+h27_2!AC24+h28_2!AC24</f>
        <v>110</v>
      </c>
      <c r="AG24" s="360">
        <f>h26_2!AD24+h27_2!AD24+h28_2!AD24</f>
        <v>0</v>
      </c>
      <c r="AH24" s="89">
        <f t="shared" si="2"/>
        <v>1464</v>
      </c>
    </row>
    <row r="25" spans="1:34" hidden="1">
      <c r="A25" t="s">
        <v>957</v>
      </c>
      <c r="B25" t="s">
        <v>988</v>
      </c>
      <c r="C25" s="360">
        <f>h26_2!D25+h27_2!D25+h28_2!D25</f>
        <v>0</v>
      </c>
      <c r="D25" s="360">
        <f t="shared" si="0"/>
        <v>0</v>
      </c>
      <c r="E25" s="360">
        <f>h26_2!J25+h27_2!J25+h28_2!J25</f>
        <v>0</v>
      </c>
      <c r="F25" s="360">
        <f>h26_2!K25+h27_2!K25+h28_2!K25</f>
        <v>0</v>
      </c>
      <c r="G25" s="360">
        <f>h26_2!L25+h27_2!L25+h28_2!L25</f>
        <v>0</v>
      </c>
      <c r="H25" s="360">
        <f>h26_2!M25+h27_2!M25+h28_2!M25</f>
        <v>3</v>
      </c>
      <c r="I25" s="360">
        <f>h26_2!N25+h27_2!N25+h28_2!N25</f>
        <v>4</v>
      </c>
      <c r="J25" s="360">
        <f>h26_2!O25+h27_2!O25+h28_2!O25</f>
        <v>1</v>
      </c>
      <c r="K25" s="360">
        <f>h26_2!P25+h27_2!P25+h28_2!P25</f>
        <v>5</v>
      </c>
      <c r="L25" s="360">
        <f>h26_2!Q25+h27_2!Q25+h28_2!Q25</f>
        <v>17</v>
      </c>
      <c r="M25" s="360">
        <f>h26_2!R25+h27_2!R25+h28_2!R25</f>
        <v>10</v>
      </c>
      <c r="N25" s="360">
        <f>h26_2!S25+h27_2!S25+h28_2!S25</f>
        <v>25</v>
      </c>
      <c r="O25" s="360">
        <f>h26_2!T25+h27_2!T25+h28_2!T25</f>
        <v>29</v>
      </c>
      <c r="P25" s="360">
        <f>h26_2!U25+h27_2!U25+h28_2!U25</f>
        <v>59</v>
      </c>
      <c r="Q25" s="360">
        <f>h26_2!V25+h27_2!V25+h28_2!V25</f>
        <v>95</v>
      </c>
      <c r="R25" s="360">
        <f>h26_2!W25+h27_2!W25+h28_2!W25</f>
        <v>133</v>
      </c>
      <c r="S25" s="360">
        <f>h26_2!X25+h27_2!X25+h28_2!X25</f>
        <v>204</v>
      </c>
      <c r="T25" s="360">
        <f>h26_2!Y25+h27_2!Y25+h28_2!Y25</f>
        <v>319</v>
      </c>
      <c r="U25" s="360">
        <f>h26_2!Z25+h27_2!Z25+h28_2!Z25</f>
        <v>358</v>
      </c>
      <c r="V25" s="89">
        <f t="shared" si="1"/>
        <v>433</v>
      </c>
      <c r="W25" s="360">
        <f>h26_2!C25+h27_2!C25+h28_2!C25</f>
        <v>1695</v>
      </c>
      <c r="Y25" s="360">
        <f>h26_2!E25+h27_2!E25+h28_2!E25</f>
        <v>0</v>
      </c>
      <c r="Z25" s="360">
        <f>h26_2!F25+h27_2!F25+h28_2!F25</f>
        <v>0</v>
      </c>
      <c r="AA25" s="360">
        <f>h26_2!G25+h27_2!G25+h28_2!G25</f>
        <v>0</v>
      </c>
      <c r="AB25" s="360">
        <f>h26_2!H25+h27_2!H25+h28_2!H25</f>
        <v>0</v>
      </c>
      <c r="AC25" s="360">
        <f>h26_2!I25+h27_2!I25+h28_2!I25</f>
        <v>0</v>
      </c>
      <c r="AD25" s="360">
        <f>h26_2!AA25+h27_2!AA25+h28_2!AA25</f>
        <v>256</v>
      </c>
      <c r="AE25" s="360">
        <f>h26_2!AB25+h27_2!AB25+h28_2!AB25</f>
        <v>134</v>
      </c>
      <c r="AF25" s="360">
        <f>h26_2!AC25+h27_2!AC25+h28_2!AC25</f>
        <v>43</v>
      </c>
      <c r="AG25" s="360">
        <f>h26_2!AD25+h27_2!AD25+h28_2!AD25</f>
        <v>0</v>
      </c>
      <c r="AH25" s="89">
        <f t="shared" si="2"/>
        <v>433</v>
      </c>
    </row>
    <row r="26" spans="1:34" hidden="1">
      <c r="A26" t="s">
        <v>958</v>
      </c>
      <c r="B26" t="s">
        <v>988</v>
      </c>
      <c r="C26" s="360">
        <f>h26_2!D26+h27_2!D26+h28_2!D26</f>
        <v>1</v>
      </c>
      <c r="D26" s="360">
        <f t="shared" si="0"/>
        <v>3</v>
      </c>
      <c r="E26" s="360">
        <f>h26_2!J26+h27_2!J26+h28_2!J26</f>
        <v>0</v>
      </c>
      <c r="F26" s="360">
        <f>h26_2!K26+h27_2!K26+h28_2!K26</f>
        <v>2</v>
      </c>
      <c r="G26" s="360">
        <f>h26_2!L26+h27_2!L26+h28_2!L26</f>
        <v>2</v>
      </c>
      <c r="H26" s="360">
        <f>h26_2!M26+h27_2!M26+h28_2!M26</f>
        <v>2</v>
      </c>
      <c r="I26" s="360">
        <f>h26_2!N26+h27_2!N26+h28_2!N26</f>
        <v>3</v>
      </c>
      <c r="J26" s="360">
        <f>h26_2!O26+h27_2!O26+h28_2!O26</f>
        <v>3</v>
      </c>
      <c r="K26" s="360">
        <f>h26_2!P26+h27_2!P26+h28_2!P26</f>
        <v>3</v>
      </c>
      <c r="L26" s="360">
        <f>h26_2!Q26+h27_2!Q26+h28_2!Q26</f>
        <v>9</v>
      </c>
      <c r="M26" s="360">
        <f>h26_2!R26+h27_2!R26+h28_2!R26</f>
        <v>14</v>
      </c>
      <c r="N26" s="360">
        <f>h26_2!S26+h27_2!S26+h28_2!S26</f>
        <v>22</v>
      </c>
      <c r="O26" s="360">
        <f>h26_2!T26+h27_2!T26+h28_2!T26</f>
        <v>29</v>
      </c>
      <c r="P26" s="360">
        <f>h26_2!U26+h27_2!U26+h28_2!U26</f>
        <v>48</v>
      </c>
      <c r="Q26" s="360">
        <f>h26_2!V26+h27_2!V26+h28_2!V26</f>
        <v>82</v>
      </c>
      <c r="R26" s="360">
        <f>h26_2!W26+h27_2!W26+h28_2!W26</f>
        <v>118</v>
      </c>
      <c r="S26" s="360">
        <f>h26_2!X26+h27_2!X26+h28_2!X26</f>
        <v>179</v>
      </c>
      <c r="T26" s="360">
        <f>h26_2!Y26+h27_2!Y26+h28_2!Y26</f>
        <v>278</v>
      </c>
      <c r="U26" s="360">
        <f>h26_2!Z26+h27_2!Z26+h28_2!Z26</f>
        <v>323</v>
      </c>
      <c r="V26" s="89">
        <f t="shared" si="1"/>
        <v>391</v>
      </c>
      <c r="W26" s="360">
        <f>h26_2!C26+h27_2!C26+h28_2!C26</f>
        <v>1512</v>
      </c>
      <c r="Y26" s="360">
        <f>h26_2!E26+h27_2!E26+h28_2!E26</f>
        <v>1</v>
      </c>
      <c r="Z26" s="360">
        <f>h26_2!F26+h27_2!F26+h28_2!F26</f>
        <v>2</v>
      </c>
      <c r="AA26" s="360">
        <f>h26_2!G26+h27_2!G26+h28_2!G26</f>
        <v>0</v>
      </c>
      <c r="AB26" s="360">
        <f>h26_2!H26+h27_2!H26+h28_2!H26</f>
        <v>0</v>
      </c>
      <c r="AC26" s="360">
        <f>h26_2!I26+h27_2!I26+h28_2!I26</f>
        <v>4</v>
      </c>
      <c r="AD26" s="360">
        <f>h26_2!AA26+h27_2!AA26+h28_2!AA26</f>
        <v>242</v>
      </c>
      <c r="AE26" s="360">
        <f>h26_2!AB26+h27_2!AB26+h28_2!AB26</f>
        <v>123</v>
      </c>
      <c r="AF26" s="360">
        <f>h26_2!AC26+h27_2!AC26+h28_2!AC26</f>
        <v>26</v>
      </c>
      <c r="AG26" s="360">
        <f>h26_2!AD26+h27_2!AD26+h28_2!AD26</f>
        <v>0</v>
      </c>
      <c r="AH26" s="89">
        <f t="shared" si="2"/>
        <v>391</v>
      </c>
    </row>
    <row r="27" spans="1:34" hidden="1">
      <c r="A27" t="s">
        <v>959</v>
      </c>
      <c r="B27" t="s">
        <v>988</v>
      </c>
      <c r="C27" s="360">
        <f>h26_2!D27+h27_2!D27+h28_2!D27</f>
        <v>9</v>
      </c>
      <c r="D27" s="360">
        <f t="shared" si="0"/>
        <v>5</v>
      </c>
      <c r="E27" s="360">
        <f>h26_2!J27+h27_2!J27+h28_2!J27</f>
        <v>2</v>
      </c>
      <c r="F27" s="360">
        <f>h26_2!K27+h27_2!K27+h28_2!K27</f>
        <v>3</v>
      </c>
      <c r="G27" s="360">
        <f>h26_2!L27+h27_2!L27+h28_2!L27</f>
        <v>3</v>
      </c>
      <c r="H27" s="360">
        <f>h26_2!M27+h27_2!M27+h28_2!M27</f>
        <v>10</v>
      </c>
      <c r="I27" s="360">
        <f>h26_2!N27+h27_2!N27+h28_2!N27</f>
        <v>10</v>
      </c>
      <c r="J27" s="360">
        <f>h26_2!O27+h27_2!O27+h28_2!O27</f>
        <v>12</v>
      </c>
      <c r="K27" s="360">
        <f>h26_2!P27+h27_2!P27+h28_2!P27</f>
        <v>26</v>
      </c>
      <c r="L27" s="360">
        <f>h26_2!Q27+h27_2!Q27+h28_2!Q27</f>
        <v>45</v>
      </c>
      <c r="M27" s="360">
        <f>h26_2!R27+h27_2!R27+h28_2!R27</f>
        <v>61</v>
      </c>
      <c r="N27" s="360">
        <f>h26_2!S27+h27_2!S27+h28_2!S27</f>
        <v>93</v>
      </c>
      <c r="O27" s="360">
        <f>h26_2!T27+h27_2!T27+h28_2!T27</f>
        <v>107</v>
      </c>
      <c r="P27" s="360">
        <f>h26_2!U27+h27_2!U27+h28_2!U27</f>
        <v>194</v>
      </c>
      <c r="Q27" s="360">
        <f>h26_2!V27+h27_2!V27+h28_2!V27</f>
        <v>379</v>
      </c>
      <c r="R27" s="360">
        <f>h26_2!W27+h27_2!W27+h28_2!W27</f>
        <v>539</v>
      </c>
      <c r="S27" s="360">
        <f>h26_2!X27+h27_2!X27+h28_2!X27</f>
        <v>713</v>
      </c>
      <c r="T27" s="360">
        <f>h26_2!Y27+h27_2!Y27+h28_2!Y27</f>
        <v>972</v>
      </c>
      <c r="U27" s="360">
        <f>h26_2!Z27+h27_2!Z27+h28_2!Z27</f>
        <v>1150</v>
      </c>
      <c r="V27" s="89">
        <f t="shared" si="1"/>
        <v>1482</v>
      </c>
      <c r="W27" s="360">
        <f>h26_2!C27+h27_2!C27+h28_2!C27</f>
        <v>5815</v>
      </c>
      <c r="Y27" s="360">
        <f>h26_2!E27+h27_2!E27+h28_2!E27</f>
        <v>3</v>
      </c>
      <c r="Z27" s="360">
        <f>h26_2!F27+h27_2!F27+h28_2!F27</f>
        <v>1</v>
      </c>
      <c r="AA27" s="360">
        <f>h26_2!G27+h27_2!G27+h28_2!G27</f>
        <v>1</v>
      </c>
      <c r="AB27" s="360">
        <f>h26_2!H27+h27_2!H27+h28_2!H27</f>
        <v>0</v>
      </c>
      <c r="AC27" s="360">
        <f>h26_2!I27+h27_2!I27+h28_2!I27</f>
        <v>14</v>
      </c>
      <c r="AD27" s="360">
        <f>h26_2!AA27+h27_2!AA27+h28_2!AA27</f>
        <v>919</v>
      </c>
      <c r="AE27" s="360">
        <f>h26_2!AB27+h27_2!AB27+h28_2!AB27</f>
        <v>438</v>
      </c>
      <c r="AF27" s="360">
        <f>h26_2!AC27+h27_2!AC27+h28_2!AC27</f>
        <v>125</v>
      </c>
      <c r="AG27" s="360">
        <f>h26_2!AD27+h27_2!AD27+h28_2!AD27</f>
        <v>0</v>
      </c>
      <c r="AH27" s="89">
        <f t="shared" si="2"/>
        <v>1482</v>
      </c>
    </row>
    <row r="28" spans="1:34" hidden="1">
      <c r="A28" t="s">
        <v>960</v>
      </c>
      <c r="B28" t="s">
        <v>988</v>
      </c>
      <c r="C28" s="360">
        <f>h26_2!D28+h27_2!D28+h28_2!D28</f>
        <v>4</v>
      </c>
      <c r="D28" s="360">
        <f t="shared" si="0"/>
        <v>2</v>
      </c>
      <c r="E28" s="360">
        <f>h26_2!J28+h27_2!J28+h28_2!J28</f>
        <v>0</v>
      </c>
      <c r="F28" s="360">
        <f>h26_2!K28+h27_2!K28+h28_2!K28</f>
        <v>2</v>
      </c>
      <c r="G28" s="360">
        <f>h26_2!L28+h27_2!L28+h28_2!L28</f>
        <v>2</v>
      </c>
      <c r="H28" s="360">
        <f>h26_2!M28+h27_2!M28+h28_2!M28</f>
        <v>3</v>
      </c>
      <c r="I28" s="360">
        <f>h26_2!N28+h27_2!N28+h28_2!N28</f>
        <v>3</v>
      </c>
      <c r="J28" s="360">
        <f>h26_2!O28+h27_2!O28+h28_2!O28</f>
        <v>5</v>
      </c>
      <c r="K28" s="360">
        <f>h26_2!P28+h27_2!P28+h28_2!P28</f>
        <v>9</v>
      </c>
      <c r="L28" s="360">
        <f>h26_2!Q28+h27_2!Q28+h28_2!Q28</f>
        <v>23</v>
      </c>
      <c r="M28" s="360">
        <f>h26_2!R28+h27_2!R28+h28_2!R28</f>
        <v>24</v>
      </c>
      <c r="N28" s="360">
        <f>h26_2!S28+h27_2!S28+h28_2!S28</f>
        <v>18</v>
      </c>
      <c r="O28" s="360">
        <f>h26_2!T28+h27_2!T28+h28_2!T28</f>
        <v>44</v>
      </c>
      <c r="P28" s="360">
        <f>h26_2!U28+h27_2!U28+h28_2!U28</f>
        <v>95</v>
      </c>
      <c r="Q28" s="360">
        <f>h26_2!V28+h27_2!V28+h28_2!V28</f>
        <v>165</v>
      </c>
      <c r="R28" s="360">
        <f>h26_2!W28+h27_2!W28+h28_2!W28</f>
        <v>198</v>
      </c>
      <c r="S28" s="360">
        <f>h26_2!X28+h27_2!X28+h28_2!X28</f>
        <v>294</v>
      </c>
      <c r="T28" s="360">
        <f>h26_2!Y28+h27_2!Y28+h28_2!Y28</f>
        <v>436</v>
      </c>
      <c r="U28" s="360">
        <f>h26_2!Z28+h27_2!Z28+h28_2!Z28</f>
        <v>500</v>
      </c>
      <c r="V28" s="89">
        <f t="shared" si="1"/>
        <v>629</v>
      </c>
      <c r="W28" s="360">
        <f>h26_2!C28+h27_2!C28+h28_2!C28</f>
        <v>2456</v>
      </c>
      <c r="Y28" s="360">
        <f>h26_2!E28+h27_2!E28+h28_2!E28</f>
        <v>1</v>
      </c>
      <c r="Z28" s="360">
        <f>h26_2!F28+h27_2!F28+h28_2!F28</f>
        <v>1</v>
      </c>
      <c r="AA28" s="360">
        <f>h26_2!G28+h27_2!G28+h28_2!G28</f>
        <v>0</v>
      </c>
      <c r="AB28" s="360">
        <f>h26_2!H28+h27_2!H28+h28_2!H28</f>
        <v>0</v>
      </c>
      <c r="AC28" s="360">
        <f>h26_2!I28+h27_2!I28+h28_2!I28</f>
        <v>6</v>
      </c>
      <c r="AD28" s="360">
        <f>h26_2!AA28+h27_2!AA28+h28_2!AA28</f>
        <v>369</v>
      </c>
      <c r="AE28" s="360">
        <f>h26_2!AB28+h27_2!AB28+h28_2!AB28</f>
        <v>196</v>
      </c>
      <c r="AF28" s="360">
        <f>h26_2!AC28+h27_2!AC28+h28_2!AC28</f>
        <v>64</v>
      </c>
      <c r="AG28" s="360">
        <f>h26_2!AD28+h27_2!AD28+h28_2!AD28</f>
        <v>0</v>
      </c>
      <c r="AH28" s="89">
        <f t="shared" si="2"/>
        <v>629</v>
      </c>
    </row>
    <row r="29" spans="1:34" hidden="1">
      <c r="A29" t="s">
        <v>961</v>
      </c>
      <c r="B29" t="s">
        <v>988</v>
      </c>
      <c r="C29" s="360">
        <f>h26_2!D29+h27_2!D29+h28_2!D29</f>
        <v>9</v>
      </c>
      <c r="D29" s="360">
        <f t="shared" si="0"/>
        <v>2</v>
      </c>
      <c r="E29" s="360">
        <f>h26_2!J29+h27_2!J29+h28_2!J29</f>
        <v>1</v>
      </c>
      <c r="F29" s="360">
        <f>h26_2!K29+h27_2!K29+h28_2!K29</f>
        <v>0</v>
      </c>
      <c r="G29" s="360">
        <f>h26_2!L29+h27_2!L29+h28_2!L29</f>
        <v>1</v>
      </c>
      <c r="H29" s="360">
        <f>h26_2!M29+h27_2!M29+h28_2!M29</f>
        <v>6</v>
      </c>
      <c r="I29" s="360">
        <f>h26_2!N29+h27_2!N29+h28_2!N29</f>
        <v>4</v>
      </c>
      <c r="J29" s="360">
        <f>h26_2!O29+h27_2!O29+h28_2!O29</f>
        <v>4</v>
      </c>
      <c r="K29" s="360">
        <f>h26_2!P29+h27_2!P29+h28_2!P29</f>
        <v>12</v>
      </c>
      <c r="L29" s="360">
        <f>h26_2!Q29+h27_2!Q29+h28_2!Q29</f>
        <v>30</v>
      </c>
      <c r="M29" s="360">
        <f>h26_2!R29+h27_2!R29+h28_2!R29</f>
        <v>27</v>
      </c>
      <c r="N29" s="360">
        <f>h26_2!S29+h27_2!S29+h28_2!S29</f>
        <v>42</v>
      </c>
      <c r="O29" s="360">
        <f>h26_2!T29+h27_2!T29+h28_2!T29</f>
        <v>40</v>
      </c>
      <c r="P29" s="360">
        <f>h26_2!U29+h27_2!U29+h28_2!U29</f>
        <v>119</v>
      </c>
      <c r="Q29" s="360">
        <f>h26_2!V29+h27_2!V29+h28_2!V29</f>
        <v>218</v>
      </c>
      <c r="R29" s="360">
        <f>h26_2!W29+h27_2!W29+h28_2!W29</f>
        <v>277</v>
      </c>
      <c r="S29" s="360">
        <f>h26_2!X29+h27_2!X29+h28_2!X29</f>
        <v>324</v>
      </c>
      <c r="T29" s="360">
        <f>h26_2!Y29+h27_2!Y29+h28_2!Y29</f>
        <v>484</v>
      </c>
      <c r="U29" s="360">
        <f>h26_2!Z29+h27_2!Z29+h28_2!Z29</f>
        <v>495</v>
      </c>
      <c r="V29" s="89">
        <f t="shared" si="1"/>
        <v>580</v>
      </c>
      <c r="W29" s="360">
        <f>h26_2!C29+h27_2!C29+h28_2!C29</f>
        <v>2675</v>
      </c>
      <c r="Y29" s="360">
        <f>h26_2!E29+h27_2!E29+h28_2!E29</f>
        <v>2</v>
      </c>
      <c r="Z29" s="360">
        <f>h26_2!F29+h27_2!F29+h28_2!F29</f>
        <v>0</v>
      </c>
      <c r="AA29" s="360">
        <f>h26_2!G29+h27_2!G29+h28_2!G29</f>
        <v>0</v>
      </c>
      <c r="AB29" s="360">
        <f>h26_2!H29+h27_2!H29+h28_2!H29</f>
        <v>0</v>
      </c>
      <c r="AC29" s="360">
        <f>h26_2!I29+h27_2!I29+h28_2!I29</f>
        <v>11</v>
      </c>
      <c r="AD29" s="360">
        <f>h26_2!AA29+h27_2!AA29+h28_2!AA29</f>
        <v>360</v>
      </c>
      <c r="AE29" s="360">
        <f>h26_2!AB29+h27_2!AB29+h28_2!AB29</f>
        <v>169</v>
      </c>
      <c r="AF29" s="360">
        <f>h26_2!AC29+h27_2!AC29+h28_2!AC29</f>
        <v>51</v>
      </c>
      <c r="AG29" s="360">
        <f>h26_2!AD29+h27_2!AD29+h28_2!AD29</f>
        <v>0</v>
      </c>
      <c r="AH29" s="89">
        <f t="shared" si="2"/>
        <v>580</v>
      </c>
    </row>
    <row r="30" spans="1:34" hidden="1">
      <c r="A30" t="s">
        <v>962</v>
      </c>
      <c r="B30" t="s">
        <v>988</v>
      </c>
      <c r="C30" s="360">
        <f>h26_2!D30+h27_2!D30+h28_2!D30</f>
        <v>6</v>
      </c>
      <c r="D30" s="360">
        <f t="shared" si="0"/>
        <v>5</v>
      </c>
      <c r="E30" s="360">
        <f>h26_2!J30+h27_2!J30+h28_2!J30</f>
        <v>2</v>
      </c>
      <c r="F30" s="360">
        <f>h26_2!K30+h27_2!K30+h28_2!K30</f>
        <v>1</v>
      </c>
      <c r="G30" s="360">
        <f>h26_2!L30+h27_2!L30+h28_2!L30</f>
        <v>4</v>
      </c>
      <c r="H30" s="360">
        <f>h26_2!M30+h27_2!M30+h28_2!M30</f>
        <v>4</v>
      </c>
      <c r="I30" s="360">
        <f>h26_2!N30+h27_2!N30+h28_2!N30</f>
        <v>10</v>
      </c>
      <c r="J30" s="360">
        <f>h26_2!O30+h27_2!O30+h28_2!O30</f>
        <v>10</v>
      </c>
      <c r="K30" s="360">
        <f>h26_2!P30+h27_2!P30+h28_2!P30</f>
        <v>17</v>
      </c>
      <c r="L30" s="360">
        <f>h26_2!Q30+h27_2!Q30+h28_2!Q30</f>
        <v>37</v>
      </c>
      <c r="M30" s="360">
        <f>h26_2!R30+h27_2!R30+h28_2!R30</f>
        <v>40</v>
      </c>
      <c r="N30" s="360">
        <f>h26_2!S30+h27_2!S30+h28_2!S30</f>
        <v>56</v>
      </c>
      <c r="O30" s="360">
        <f>h26_2!T30+h27_2!T30+h28_2!T30</f>
        <v>77</v>
      </c>
      <c r="P30" s="360">
        <f>h26_2!U30+h27_2!U30+h28_2!U30</f>
        <v>161</v>
      </c>
      <c r="Q30" s="360">
        <f>h26_2!V30+h27_2!V30+h28_2!V30</f>
        <v>278</v>
      </c>
      <c r="R30" s="360">
        <f>h26_2!W30+h27_2!W30+h28_2!W30</f>
        <v>423</v>
      </c>
      <c r="S30" s="360">
        <f>h26_2!X30+h27_2!X30+h28_2!X30</f>
        <v>597</v>
      </c>
      <c r="T30" s="360">
        <f>h26_2!Y30+h27_2!Y30+h28_2!Y30</f>
        <v>788</v>
      </c>
      <c r="U30" s="360">
        <f>h26_2!Z30+h27_2!Z30+h28_2!Z30</f>
        <v>803</v>
      </c>
      <c r="V30" s="89">
        <f t="shared" si="1"/>
        <v>1014</v>
      </c>
      <c r="W30" s="360">
        <f>h26_2!C30+h27_2!C30+h28_2!C30</f>
        <v>4333</v>
      </c>
      <c r="Y30" s="360">
        <f>h26_2!E30+h27_2!E30+h28_2!E30</f>
        <v>3</v>
      </c>
      <c r="Z30" s="360">
        <f>h26_2!F30+h27_2!F30+h28_2!F30</f>
        <v>2</v>
      </c>
      <c r="AA30" s="360">
        <f>h26_2!G30+h27_2!G30+h28_2!G30</f>
        <v>0</v>
      </c>
      <c r="AB30" s="360">
        <f>h26_2!H30+h27_2!H30+h28_2!H30</f>
        <v>0</v>
      </c>
      <c r="AC30" s="360">
        <f>h26_2!I30+h27_2!I30+h28_2!I30</f>
        <v>11</v>
      </c>
      <c r="AD30" s="360">
        <f>h26_2!AA30+h27_2!AA30+h28_2!AA30</f>
        <v>603</v>
      </c>
      <c r="AE30" s="360">
        <f>h26_2!AB30+h27_2!AB30+h28_2!AB30</f>
        <v>318</v>
      </c>
      <c r="AF30" s="360">
        <f>h26_2!AC30+h27_2!AC30+h28_2!AC30</f>
        <v>93</v>
      </c>
      <c r="AG30" s="360">
        <f>h26_2!AD30+h27_2!AD30+h28_2!AD30</f>
        <v>0</v>
      </c>
      <c r="AH30" s="89">
        <f t="shared" si="2"/>
        <v>1014</v>
      </c>
    </row>
    <row r="31" spans="1:34" hidden="1">
      <c r="A31" t="s">
        <v>963</v>
      </c>
      <c r="B31" t="s">
        <v>988</v>
      </c>
      <c r="C31" s="360">
        <f>h26_2!D31+h27_2!D31+h28_2!D31</f>
        <v>1</v>
      </c>
      <c r="D31" s="360">
        <f t="shared" si="0"/>
        <v>0</v>
      </c>
      <c r="E31" s="360">
        <f>h26_2!J31+h27_2!J31+h28_2!J31</f>
        <v>0</v>
      </c>
      <c r="F31" s="360">
        <f>h26_2!K31+h27_2!K31+h28_2!K31</f>
        <v>0</v>
      </c>
      <c r="G31" s="360">
        <f>h26_2!L31+h27_2!L31+h28_2!L31</f>
        <v>1</v>
      </c>
      <c r="H31" s="360">
        <f>h26_2!M31+h27_2!M31+h28_2!M31</f>
        <v>2</v>
      </c>
      <c r="I31" s="360">
        <f>h26_2!N31+h27_2!N31+h28_2!N31</f>
        <v>2</v>
      </c>
      <c r="J31" s="360">
        <f>h26_2!O31+h27_2!O31+h28_2!O31</f>
        <v>5</v>
      </c>
      <c r="K31" s="360">
        <f>h26_2!P31+h27_2!P31+h28_2!P31</f>
        <v>11</v>
      </c>
      <c r="L31" s="360">
        <f>h26_2!Q31+h27_2!Q31+h28_2!Q31</f>
        <v>9</v>
      </c>
      <c r="M31" s="360">
        <f>h26_2!R31+h27_2!R31+h28_2!R31</f>
        <v>13</v>
      </c>
      <c r="N31" s="360">
        <f>h26_2!S31+h27_2!S31+h28_2!S31</f>
        <v>15</v>
      </c>
      <c r="O31" s="360">
        <f>h26_2!T31+h27_2!T31+h28_2!T31</f>
        <v>31</v>
      </c>
      <c r="P31" s="360">
        <f>h26_2!U31+h27_2!U31+h28_2!U31</f>
        <v>59</v>
      </c>
      <c r="Q31" s="360">
        <f>h26_2!V31+h27_2!V31+h28_2!V31</f>
        <v>92</v>
      </c>
      <c r="R31" s="360">
        <f>h26_2!W31+h27_2!W31+h28_2!W31</f>
        <v>121</v>
      </c>
      <c r="S31" s="360">
        <f>h26_2!X31+h27_2!X31+h28_2!X31</f>
        <v>164</v>
      </c>
      <c r="T31" s="360">
        <f>h26_2!Y31+h27_2!Y31+h28_2!Y31</f>
        <v>236</v>
      </c>
      <c r="U31" s="360">
        <f>h26_2!Z31+h27_2!Z31+h28_2!Z31</f>
        <v>301</v>
      </c>
      <c r="V31" s="89">
        <f t="shared" si="1"/>
        <v>373</v>
      </c>
      <c r="W31" s="360">
        <f>h26_2!C31+h27_2!C31+h28_2!C31</f>
        <v>1436</v>
      </c>
      <c r="Y31" s="360">
        <f>h26_2!E31+h27_2!E31+h28_2!E31</f>
        <v>0</v>
      </c>
      <c r="Z31" s="360">
        <f>h26_2!F31+h27_2!F31+h28_2!F31</f>
        <v>0</v>
      </c>
      <c r="AA31" s="360">
        <f>h26_2!G31+h27_2!G31+h28_2!G31</f>
        <v>0</v>
      </c>
      <c r="AB31" s="360">
        <f>h26_2!H31+h27_2!H31+h28_2!H31</f>
        <v>0</v>
      </c>
      <c r="AC31" s="360">
        <f>h26_2!I31+h27_2!I31+h28_2!I31</f>
        <v>1</v>
      </c>
      <c r="AD31" s="360">
        <f>h26_2!AA31+h27_2!AA31+h28_2!AA31</f>
        <v>232</v>
      </c>
      <c r="AE31" s="360">
        <f>h26_2!AB31+h27_2!AB31+h28_2!AB31</f>
        <v>102</v>
      </c>
      <c r="AF31" s="360">
        <f>h26_2!AC31+h27_2!AC31+h28_2!AC31</f>
        <v>39</v>
      </c>
      <c r="AG31" s="360">
        <f>h26_2!AD31+h27_2!AD31+h28_2!AD31</f>
        <v>0</v>
      </c>
      <c r="AH31" s="89">
        <f t="shared" si="2"/>
        <v>373</v>
      </c>
    </row>
    <row r="32" spans="1:34" hidden="1">
      <c r="A32" t="s">
        <v>964</v>
      </c>
      <c r="B32" t="s">
        <v>988</v>
      </c>
      <c r="C32" s="360">
        <f>h26_2!D32+h27_2!D32+h28_2!D32</f>
        <v>4</v>
      </c>
      <c r="D32" s="360">
        <f t="shared" si="0"/>
        <v>1</v>
      </c>
      <c r="E32" s="360">
        <f>h26_2!J32+h27_2!J32+h28_2!J32</f>
        <v>1</v>
      </c>
      <c r="F32" s="360">
        <f>h26_2!K32+h27_2!K32+h28_2!K32</f>
        <v>1</v>
      </c>
      <c r="G32" s="360">
        <f>h26_2!L32+h27_2!L32+h28_2!L32</f>
        <v>3</v>
      </c>
      <c r="H32" s="360">
        <f>h26_2!M32+h27_2!M32+h28_2!M32</f>
        <v>7</v>
      </c>
      <c r="I32" s="360">
        <f>h26_2!N32+h27_2!N32+h28_2!N32</f>
        <v>11</v>
      </c>
      <c r="J32" s="360">
        <f>h26_2!O32+h27_2!O32+h28_2!O32</f>
        <v>7</v>
      </c>
      <c r="K32" s="360">
        <f>h26_2!P32+h27_2!P32+h28_2!P32</f>
        <v>10</v>
      </c>
      <c r="L32" s="360">
        <f>h26_2!Q32+h27_2!Q32+h28_2!Q32</f>
        <v>15</v>
      </c>
      <c r="M32" s="360">
        <f>h26_2!R32+h27_2!R32+h28_2!R32</f>
        <v>26</v>
      </c>
      <c r="N32" s="360">
        <f>h26_2!S32+h27_2!S32+h28_2!S32</f>
        <v>48</v>
      </c>
      <c r="O32" s="360">
        <f>h26_2!T32+h27_2!T32+h28_2!T32</f>
        <v>86</v>
      </c>
      <c r="P32" s="360">
        <f>h26_2!U32+h27_2!U32+h28_2!U32</f>
        <v>99</v>
      </c>
      <c r="Q32" s="360">
        <f>h26_2!V32+h27_2!V32+h28_2!V32</f>
        <v>172</v>
      </c>
      <c r="R32" s="360">
        <f>h26_2!W32+h27_2!W32+h28_2!W32</f>
        <v>193</v>
      </c>
      <c r="S32" s="360">
        <f>h26_2!X32+h27_2!X32+h28_2!X32</f>
        <v>317</v>
      </c>
      <c r="T32" s="360">
        <f>h26_2!Y32+h27_2!Y32+h28_2!Y32</f>
        <v>403</v>
      </c>
      <c r="U32" s="360">
        <f>h26_2!Z32+h27_2!Z32+h28_2!Z32</f>
        <v>466</v>
      </c>
      <c r="V32" s="89">
        <f t="shared" si="1"/>
        <v>566</v>
      </c>
      <c r="W32" s="360">
        <f>h26_2!C32+h27_2!C32+h28_2!C32</f>
        <v>2436</v>
      </c>
      <c r="Y32" s="360">
        <f>h26_2!E32+h27_2!E32+h28_2!E32</f>
        <v>0</v>
      </c>
      <c r="Z32" s="360">
        <f>h26_2!F32+h27_2!F32+h28_2!F32</f>
        <v>1</v>
      </c>
      <c r="AA32" s="360">
        <f>h26_2!G32+h27_2!G32+h28_2!G32</f>
        <v>0</v>
      </c>
      <c r="AB32" s="360">
        <f>h26_2!H32+h27_2!H32+h28_2!H32</f>
        <v>0</v>
      </c>
      <c r="AC32" s="360">
        <f>h26_2!I32+h27_2!I32+h28_2!I32</f>
        <v>5</v>
      </c>
      <c r="AD32" s="360">
        <f>h26_2!AA32+h27_2!AA32+h28_2!AA32</f>
        <v>387</v>
      </c>
      <c r="AE32" s="360">
        <f>h26_2!AB32+h27_2!AB32+h28_2!AB32</f>
        <v>132</v>
      </c>
      <c r="AF32" s="360">
        <f>h26_2!AC32+h27_2!AC32+h28_2!AC32</f>
        <v>47</v>
      </c>
      <c r="AG32" s="360">
        <f>h26_2!AD32+h27_2!AD32+h28_2!AD32</f>
        <v>0</v>
      </c>
      <c r="AH32" s="89">
        <f t="shared" si="2"/>
        <v>566</v>
      </c>
    </row>
    <row r="33" spans="1:34" hidden="1">
      <c r="A33" t="s">
        <v>965</v>
      </c>
      <c r="B33" t="s">
        <v>988</v>
      </c>
      <c r="C33" s="360">
        <f>h26_2!D33+h27_2!D33+h28_2!D33</f>
        <v>1</v>
      </c>
      <c r="D33" s="360">
        <f t="shared" si="0"/>
        <v>2</v>
      </c>
      <c r="E33" s="360">
        <f>h26_2!J33+h27_2!J33+h28_2!J33</f>
        <v>1</v>
      </c>
      <c r="F33" s="360">
        <f>h26_2!K33+h27_2!K33+h28_2!K33</f>
        <v>0</v>
      </c>
      <c r="G33" s="360">
        <f>h26_2!L33+h27_2!L33+h28_2!L33</f>
        <v>2</v>
      </c>
      <c r="H33" s="360">
        <f>h26_2!M33+h27_2!M33+h28_2!M33</f>
        <v>2</v>
      </c>
      <c r="I33" s="360">
        <f>h26_2!N33+h27_2!N33+h28_2!N33</f>
        <v>2</v>
      </c>
      <c r="J33" s="360">
        <f>h26_2!O33+h27_2!O33+h28_2!O33</f>
        <v>7</v>
      </c>
      <c r="K33" s="360">
        <f>h26_2!P33+h27_2!P33+h28_2!P33</f>
        <v>10</v>
      </c>
      <c r="L33" s="360">
        <f>h26_2!Q33+h27_2!Q33+h28_2!Q33</f>
        <v>5</v>
      </c>
      <c r="M33" s="360">
        <f>h26_2!R33+h27_2!R33+h28_2!R33</f>
        <v>9</v>
      </c>
      <c r="N33" s="360">
        <f>h26_2!S33+h27_2!S33+h28_2!S33</f>
        <v>17</v>
      </c>
      <c r="O33" s="360">
        <f>h26_2!T33+h27_2!T33+h28_2!T33</f>
        <v>27</v>
      </c>
      <c r="P33" s="360">
        <f>h26_2!U33+h27_2!U33+h28_2!U33</f>
        <v>46</v>
      </c>
      <c r="Q33" s="360">
        <f>h26_2!V33+h27_2!V33+h28_2!V33</f>
        <v>87</v>
      </c>
      <c r="R33" s="360">
        <f>h26_2!W33+h27_2!W33+h28_2!W33</f>
        <v>135</v>
      </c>
      <c r="S33" s="360">
        <f>h26_2!X33+h27_2!X33+h28_2!X33</f>
        <v>158</v>
      </c>
      <c r="T33" s="360">
        <f>h26_2!Y33+h27_2!Y33+h28_2!Y33</f>
        <v>277</v>
      </c>
      <c r="U33" s="360">
        <f>h26_2!Z33+h27_2!Z33+h28_2!Z33</f>
        <v>345</v>
      </c>
      <c r="V33" s="89">
        <f t="shared" si="1"/>
        <v>501</v>
      </c>
      <c r="W33" s="360">
        <f>h26_2!C33+h27_2!C33+h28_2!C33</f>
        <v>1634</v>
      </c>
      <c r="Y33" s="360">
        <f>h26_2!E33+h27_2!E33+h28_2!E33</f>
        <v>1</v>
      </c>
      <c r="Z33" s="360">
        <f>h26_2!F33+h27_2!F33+h28_2!F33</f>
        <v>0</v>
      </c>
      <c r="AA33" s="360">
        <f>h26_2!G33+h27_2!G33+h28_2!G33</f>
        <v>1</v>
      </c>
      <c r="AB33" s="360">
        <f>h26_2!H33+h27_2!H33+h28_2!H33</f>
        <v>0</v>
      </c>
      <c r="AC33" s="360">
        <f>h26_2!I33+h27_2!I33+h28_2!I33</f>
        <v>3</v>
      </c>
      <c r="AD33" s="360">
        <f>h26_2!AA33+h27_2!AA33+h28_2!AA33</f>
        <v>308</v>
      </c>
      <c r="AE33" s="360">
        <f>h26_2!AB33+h27_2!AB33+h28_2!AB33</f>
        <v>150</v>
      </c>
      <c r="AF33" s="360">
        <f>h26_2!AC33+h27_2!AC33+h28_2!AC33</f>
        <v>43</v>
      </c>
      <c r="AG33" s="360">
        <f>h26_2!AD33+h27_2!AD33+h28_2!AD33</f>
        <v>0</v>
      </c>
      <c r="AH33" s="89">
        <f t="shared" si="2"/>
        <v>501</v>
      </c>
    </row>
    <row r="34" spans="1:34" hidden="1">
      <c r="A34" t="s">
        <v>966</v>
      </c>
      <c r="B34" t="s">
        <v>988</v>
      </c>
      <c r="C34" s="360">
        <f>h26_2!D34+h27_2!D34+h28_2!D34</f>
        <v>0</v>
      </c>
      <c r="D34" s="360">
        <f t="shared" si="0"/>
        <v>0</v>
      </c>
      <c r="E34" s="360">
        <f>h26_2!J34+h27_2!J34+h28_2!J34</f>
        <v>1</v>
      </c>
      <c r="F34" s="360">
        <f>h26_2!K34+h27_2!K34+h28_2!K34</f>
        <v>2</v>
      </c>
      <c r="G34" s="360">
        <f>h26_2!L34+h27_2!L34+h28_2!L34</f>
        <v>2</v>
      </c>
      <c r="H34" s="360">
        <f>h26_2!M34+h27_2!M34+h28_2!M34</f>
        <v>5</v>
      </c>
      <c r="I34" s="360">
        <f>h26_2!N34+h27_2!N34+h28_2!N34</f>
        <v>5</v>
      </c>
      <c r="J34" s="360">
        <f>h26_2!O34+h27_2!O34+h28_2!O34</f>
        <v>2</v>
      </c>
      <c r="K34" s="360">
        <f>h26_2!P34+h27_2!P34+h28_2!P34</f>
        <v>6</v>
      </c>
      <c r="L34" s="360">
        <f>h26_2!Q34+h27_2!Q34+h28_2!Q34</f>
        <v>9</v>
      </c>
      <c r="M34" s="360">
        <f>h26_2!R34+h27_2!R34+h28_2!R34</f>
        <v>11</v>
      </c>
      <c r="N34" s="360">
        <f>h26_2!S34+h27_2!S34+h28_2!S34</f>
        <v>20</v>
      </c>
      <c r="O34" s="360">
        <f>h26_2!T34+h27_2!T34+h28_2!T34</f>
        <v>35</v>
      </c>
      <c r="P34" s="360">
        <f>h26_2!U34+h27_2!U34+h28_2!U34</f>
        <v>54</v>
      </c>
      <c r="Q34" s="360">
        <f>h26_2!V34+h27_2!V34+h28_2!V34</f>
        <v>92</v>
      </c>
      <c r="R34" s="360">
        <f>h26_2!W34+h27_2!W34+h28_2!W34</f>
        <v>110</v>
      </c>
      <c r="S34" s="360">
        <f>h26_2!X34+h27_2!X34+h28_2!X34</f>
        <v>157</v>
      </c>
      <c r="T34" s="360">
        <f>h26_2!Y34+h27_2!Y34+h28_2!Y34</f>
        <v>299</v>
      </c>
      <c r="U34" s="360">
        <f>h26_2!Z34+h27_2!Z34+h28_2!Z34</f>
        <v>399</v>
      </c>
      <c r="V34" s="89">
        <f t="shared" si="1"/>
        <v>496</v>
      </c>
      <c r="W34" s="360">
        <f>h26_2!C34+h27_2!C34+h28_2!C34</f>
        <v>1705</v>
      </c>
      <c r="Y34" s="360">
        <f>h26_2!E34+h27_2!E34+h28_2!E34</f>
        <v>0</v>
      </c>
      <c r="Z34" s="360">
        <f>h26_2!F34+h27_2!F34+h28_2!F34</f>
        <v>0</v>
      </c>
      <c r="AA34" s="360">
        <f>h26_2!G34+h27_2!G34+h28_2!G34</f>
        <v>0</v>
      </c>
      <c r="AB34" s="360">
        <f>h26_2!H34+h27_2!H34+h28_2!H34</f>
        <v>0</v>
      </c>
      <c r="AC34" s="360">
        <f>h26_2!I34+h27_2!I34+h28_2!I34</f>
        <v>0</v>
      </c>
      <c r="AD34" s="360">
        <f>h26_2!AA34+h27_2!AA34+h28_2!AA34</f>
        <v>294</v>
      </c>
      <c r="AE34" s="360">
        <f>h26_2!AB34+h27_2!AB34+h28_2!AB34</f>
        <v>150</v>
      </c>
      <c r="AF34" s="360">
        <f>h26_2!AC34+h27_2!AC34+h28_2!AC34</f>
        <v>52</v>
      </c>
      <c r="AG34" s="360">
        <f>h26_2!AD34+h27_2!AD34+h28_2!AD34</f>
        <v>0</v>
      </c>
      <c r="AH34" s="89">
        <f t="shared" si="2"/>
        <v>496</v>
      </c>
    </row>
    <row r="35" spans="1:34" hidden="1">
      <c r="A35" t="s">
        <v>967</v>
      </c>
      <c r="B35" t="s">
        <v>988</v>
      </c>
      <c r="C35" s="360">
        <f>h26_2!D35+h27_2!D35+h28_2!D35</f>
        <v>1</v>
      </c>
      <c r="D35" s="360">
        <f t="shared" si="0"/>
        <v>0</v>
      </c>
      <c r="E35" s="360">
        <f>h26_2!J35+h27_2!J35+h28_2!J35</f>
        <v>0</v>
      </c>
      <c r="F35" s="360">
        <f>h26_2!K35+h27_2!K35+h28_2!K35</f>
        <v>0</v>
      </c>
      <c r="G35" s="360">
        <f>h26_2!L35+h27_2!L35+h28_2!L35</f>
        <v>0</v>
      </c>
      <c r="H35" s="360">
        <f>h26_2!M35+h27_2!M35+h28_2!M35</f>
        <v>2</v>
      </c>
      <c r="I35" s="360">
        <f>h26_2!N35+h27_2!N35+h28_2!N35</f>
        <v>1</v>
      </c>
      <c r="J35" s="360">
        <f>h26_2!O35+h27_2!O35+h28_2!O35</f>
        <v>2</v>
      </c>
      <c r="K35" s="360">
        <f>h26_2!P35+h27_2!P35+h28_2!P35</f>
        <v>0</v>
      </c>
      <c r="L35" s="360">
        <f>h26_2!Q35+h27_2!Q35+h28_2!Q35</f>
        <v>4</v>
      </c>
      <c r="M35" s="360">
        <f>h26_2!R35+h27_2!R35+h28_2!R35</f>
        <v>8</v>
      </c>
      <c r="N35" s="360">
        <f>h26_2!S35+h27_2!S35+h28_2!S35</f>
        <v>8</v>
      </c>
      <c r="O35" s="360">
        <f>h26_2!T35+h27_2!T35+h28_2!T35</f>
        <v>22</v>
      </c>
      <c r="P35" s="360">
        <f>h26_2!U35+h27_2!U35+h28_2!U35</f>
        <v>40</v>
      </c>
      <c r="Q35" s="360">
        <f>h26_2!V35+h27_2!V35+h28_2!V35</f>
        <v>63</v>
      </c>
      <c r="R35" s="360">
        <f>h26_2!W35+h27_2!W35+h28_2!W35</f>
        <v>44</v>
      </c>
      <c r="S35" s="360">
        <f>h26_2!X35+h27_2!X35+h28_2!X35</f>
        <v>103</v>
      </c>
      <c r="T35" s="360">
        <f>h26_2!Y35+h27_2!Y35+h28_2!Y35</f>
        <v>200</v>
      </c>
      <c r="U35" s="360">
        <f>h26_2!Z35+h27_2!Z35+h28_2!Z35</f>
        <v>291</v>
      </c>
      <c r="V35" s="89">
        <f t="shared" si="1"/>
        <v>423</v>
      </c>
      <c r="W35" s="360">
        <f>h26_2!C35+h27_2!C35+h28_2!C35</f>
        <v>1212</v>
      </c>
      <c r="Y35" s="360">
        <f>h26_2!E35+h27_2!E35+h28_2!E35</f>
        <v>0</v>
      </c>
      <c r="Z35" s="360">
        <f>h26_2!F35+h27_2!F35+h28_2!F35</f>
        <v>0</v>
      </c>
      <c r="AA35" s="360">
        <f>h26_2!G35+h27_2!G35+h28_2!G35</f>
        <v>0</v>
      </c>
      <c r="AB35" s="360">
        <f>h26_2!H35+h27_2!H35+h28_2!H35</f>
        <v>0</v>
      </c>
      <c r="AC35" s="360">
        <f>h26_2!I35+h27_2!I35+h28_2!I35</f>
        <v>1</v>
      </c>
      <c r="AD35" s="360">
        <f>h26_2!AA35+h27_2!AA35+h28_2!AA35</f>
        <v>236</v>
      </c>
      <c r="AE35" s="360">
        <f>h26_2!AB35+h27_2!AB35+h28_2!AB35</f>
        <v>131</v>
      </c>
      <c r="AF35" s="360">
        <f>h26_2!AC35+h27_2!AC35+h28_2!AC35</f>
        <v>56</v>
      </c>
      <c r="AG35" s="360">
        <f>h26_2!AD35+h27_2!AD35+h28_2!AD35</f>
        <v>0</v>
      </c>
      <c r="AH35" s="89">
        <f t="shared" si="2"/>
        <v>423</v>
      </c>
    </row>
    <row r="36" spans="1:34" hidden="1">
      <c r="A36" t="s">
        <v>968</v>
      </c>
      <c r="B36" t="s">
        <v>988</v>
      </c>
      <c r="C36" s="360">
        <f>h26_2!D36+h27_2!D36+h28_2!D36</f>
        <v>3</v>
      </c>
      <c r="D36" s="360">
        <f t="shared" ref="D36:D67" si="3">SUM(Y36:AB36)</f>
        <v>3</v>
      </c>
      <c r="E36" s="360">
        <f>h26_2!J36+h27_2!J36+h28_2!J36</f>
        <v>1</v>
      </c>
      <c r="F36" s="360">
        <f>h26_2!K36+h27_2!K36+h28_2!K36</f>
        <v>0</v>
      </c>
      <c r="G36" s="360">
        <f>h26_2!L36+h27_2!L36+h28_2!L36</f>
        <v>2</v>
      </c>
      <c r="H36" s="360">
        <f>h26_2!M36+h27_2!M36+h28_2!M36</f>
        <v>5</v>
      </c>
      <c r="I36" s="360">
        <f>h26_2!N36+h27_2!N36+h28_2!N36</f>
        <v>4</v>
      </c>
      <c r="J36" s="360">
        <f>h26_2!O36+h27_2!O36+h28_2!O36</f>
        <v>6</v>
      </c>
      <c r="K36" s="360">
        <f>h26_2!P36+h27_2!P36+h28_2!P36</f>
        <v>6</v>
      </c>
      <c r="L36" s="360">
        <f>h26_2!Q36+h27_2!Q36+h28_2!Q36</f>
        <v>9</v>
      </c>
      <c r="M36" s="360">
        <f>h26_2!R36+h27_2!R36+h28_2!R36</f>
        <v>21</v>
      </c>
      <c r="N36" s="360">
        <f>h26_2!S36+h27_2!S36+h28_2!S36</f>
        <v>29</v>
      </c>
      <c r="O36" s="360">
        <f>h26_2!T36+h27_2!T36+h28_2!T36</f>
        <v>55</v>
      </c>
      <c r="P36" s="360">
        <f>h26_2!U36+h27_2!U36+h28_2!U36</f>
        <v>63</v>
      </c>
      <c r="Q36" s="360">
        <f>h26_2!V36+h27_2!V36+h28_2!V36</f>
        <v>140</v>
      </c>
      <c r="R36" s="360">
        <f>h26_2!W36+h27_2!W36+h28_2!W36</f>
        <v>180</v>
      </c>
      <c r="S36" s="360">
        <f>h26_2!X36+h27_2!X36+h28_2!X36</f>
        <v>259</v>
      </c>
      <c r="T36" s="360">
        <f>h26_2!Y36+h27_2!Y36+h28_2!Y36</f>
        <v>430</v>
      </c>
      <c r="U36" s="360">
        <f>h26_2!Z36+h27_2!Z36+h28_2!Z36</f>
        <v>625</v>
      </c>
      <c r="V36" s="89">
        <f t="shared" ref="V36:V67" si="4">AH36+AG36</f>
        <v>816</v>
      </c>
      <c r="W36" s="360">
        <f>h26_2!C36+h27_2!C36+h28_2!C36</f>
        <v>2657</v>
      </c>
      <c r="Y36" s="360">
        <f>h26_2!E36+h27_2!E36+h28_2!E36</f>
        <v>2</v>
      </c>
      <c r="Z36" s="360">
        <f>h26_2!F36+h27_2!F36+h28_2!F36</f>
        <v>0</v>
      </c>
      <c r="AA36" s="360">
        <f>h26_2!G36+h27_2!G36+h28_2!G36</f>
        <v>1</v>
      </c>
      <c r="AB36" s="360">
        <f>h26_2!H36+h27_2!H36+h28_2!H36</f>
        <v>0</v>
      </c>
      <c r="AC36" s="360">
        <f>h26_2!I36+h27_2!I36+h28_2!I36</f>
        <v>6</v>
      </c>
      <c r="AD36" s="360">
        <f>h26_2!AA36+h27_2!AA36+h28_2!AA36</f>
        <v>507</v>
      </c>
      <c r="AE36" s="360">
        <f>h26_2!AB36+h27_2!AB36+h28_2!AB36</f>
        <v>255</v>
      </c>
      <c r="AF36" s="360">
        <f>h26_2!AC36+h27_2!AC36+h28_2!AC36</f>
        <v>54</v>
      </c>
      <c r="AG36" s="360">
        <f>h26_2!AD36+h27_2!AD36+h28_2!AD36</f>
        <v>0</v>
      </c>
      <c r="AH36" s="89">
        <f t="shared" ref="AH36:AH67" si="5">AD36+AE36+AF36</f>
        <v>816</v>
      </c>
    </row>
    <row r="37" spans="1:34" hidden="1">
      <c r="A37" t="s">
        <v>969</v>
      </c>
      <c r="B37" t="s">
        <v>988</v>
      </c>
      <c r="C37" s="360">
        <f>h26_2!D37+h27_2!D37+h28_2!D37</f>
        <v>0</v>
      </c>
      <c r="D37" s="360">
        <f t="shared" si="3"/>
        <v>0</v>
      </c>
      <c r="E37" s="360">
        <f>h26_2!J37+h27_2!J37+h28_2!J37</f>
        <v>1</v>
      </c>
      <c r="F37" s="360">
        <f>h26_2!K37+h27_2!K37+h28_2!K37</f>
        <v>1</v>
      </c>
      <c r="G37" s="360">
        <f>h26_2!L37+h27_2!L37+h28_2!L37</f>
        <v>1</v>
      </c>
      <c r="H37" s="360">
        <f>h26_2!M37+h27_2!M37+h28_2!M37</f>
        <v>2</v>
      </c>
      <c r="I37" s="360">
        <f>h26_2!N37+h27_2!N37+h28_2!N37</f>
        <v>8</v>
      </c>
      <c r="J37" s="360">
        <f>h26_2!O37+h27_2!O37+h28_2!O37</f>
        <v>3</v>
      </c>
      <c r="K37" s="360">
        <f>h26_2!P37+h27_2!P37+h28_2!P37</f>
        <v>9</v>
      </c>
      <c r="L37" s="360">
        <f>h26_2!Q37+h27_2!Q37+h28_2!Q37</f>
        <v>5</v>
      </c>
      <c r="M37" s="360">
        <f>h26_2!R37+h27_2!R37+h28_2!R37</f>
        <v>13</v>
      </c>
      <c r="N37" s="360">
        <f>h26_2!S37+h27_2!S37+h28_2!S37</f>
        <v>29</v>
      </c>
      <c r="O37" s="360">
        <f>h26_2!T37+h27_2!T37+h28_2!T37</f>
        <v>52</v>
      </c>
      <c r="P37" s="360">
        <f>h26_2!U37+h27_2!U37+h28_2!U37</f>
        <v>59</v>
      </c>
      <c r="Q37" s="360">
        <f>h26_2!V37+h27_2!V37+h28_2!V37</f>
        <v>134</v>
      </c>
      <c r="R37" s="360">
        <f>h26_2!W37+h27_2!W37+h28_2!W37</f>
        <v>130</v>
      </c>
      <c r="S37" s="360">
        <f>h26_2!X37+h27_2!X37+h28_2!X37</f>
        <v>221</v>
      </c>
      <c r="T37" s="360">
        <f>h26_2!Y37+h27_2!Y37+h28_2!Y37</f>
        <v>340</v>
      </c>
      <c r="U37" s="360">
        <f>h26_2!Z37+h27_2!Z37+h28_2!Z37</f>
        <v>449</v>
      </c>
      <c r="V37" s="89">
        <f t="shared" si="4"/>
        <v>586</v>
      </c>
      <c r="W37" s="360">
        <f>h26_2!C37+h27_2!C37+h28_2!C37</f>
        <v>2043</v>
      </c>
      <c r="Y37" s="360">
        <f>h26_2!E37+h27_2!E37+h28_2!E37</f>
        <v>0</v>
      </c>
      <c r="Z37" s="360">
        <f>h26_2!F37+h27_2!F37+h28_2!F37</f>
        <v>0</v>
      </c>
      <c r="AA37" s="360">
        <f>h26_2!G37+h27_2!G37+h28_2!G37</f>
        <v>0</v>
      </c>
      <c r="AB37" s="360">
        <f>h26_2!H37+h27_2!H37+h28_2!H37</f>
        <v>0</v>
      </c>
      <c r="AC37" s="360">
        <f>h26_2!I37+h27_2!I37+h28_2!I37</f>
        <v>0</v>
      </c>
      <c r="AD37" s="360">
        <f>h26_2!AA37+h27_2!AA37+h28_2!AA37</f>
        <v>374</v>
      </c>
      <c r="AE37" s="360">
        <f>h26_2!AB37+h27_2!AB37+h28_2!AB37</f>
        <v>173</v>
      </c>
      <c r="AF37" s="360">
        <f>h26_2!AC37+h27_2!AC37+h28_2!AC37</f>
        <v>39</v>
      </c>
      <c r="AG37" s="360">
        <f>h26_2!AD37+h27_2!AD37+h28_2!AD37</f>
        <v>0</v>
      </c>
      <c r="AH37" s="89">
        <f t="shared" si="5"/>
        <v>586</v>
      </c>
    </row>
    <row r="38" spans="1:34" hidden="1">
      <c r="A38" t="s">
        <v>970</v>
      </c>
      <c r="B38" t="s">
        <v>988</v>
      </c>
      <c r="C38" s="360">
        <f>h26_2!D38+h27_2!D38+h28_2!D38</f>
        <v>0</v>
      </c>
      <c r="D38" s="360">
        <f t="shared" si="3"/>
        <v>0</v>
      </c>
      <c r="E38" s="360">
        <f>h26_2!J38+h27_2!J38+h28_2!J38</f>
        <v>1</v>
      </c>
      <c r="F38" s="360">
        <f>h26_2!K38+h27_2!K38+h28_2!K38</f>
        <v>1</v>
      </c>
      <c r="G38" s="360">
        <f>h26_2!L38+h27_2!L38+h28_2!L38</f>
        <v>0</v>
      </c>
      <c r="H38" s="360">
        <f>h26_2!M38+h27_2!M38+h28_2!M38</f>
        <v>0</v>
      </c>
      <c r="I38" s="360">
        <f>h26_2!N38+h27_2!N38+h28_2!N38</f>
        <v>3</v>
      </c>
      <c r="J38" s="360">
        <f>h26_2!O38+h27_2!O38+h28_2!O38</f>
        <v>1</v>
      </c>
      <c r="K38" s="360">
        <f>h26_2!P38+h27_2!P38+h28_2!P38</f>
        <v>4</v>
      </c>
      <c r="L38" s="360">
        <f>h26_2!Q38+h27_2!Q38+h28_2!Q38</f>
        <v>6</v>
      </c>
      <c r="M38" s="360">
        <f>h26_2!R38+h27_2!R38+h28_2!R38</f>
        <v>9</v>
      </c>
      <c r="N38" s="360">
        <f>h26_2!S38+h27_2!S38+h28_2!S38</f>
        <v>11</v>
      </c>
      <c r="O38" s="360">
        <f>h26_2!T38+h27_2!T38+h28_2!T38</f>
        <v>28</v>
      </c>
      <c r="P38" s="360">
        <f>h26_2!U38+h27_2!U38+h28_2!U38</f>
        <v>38</v>
      </c>
      <c r="Q38" s="360">
        <f>h26_2!V38+h27_2!V38+h28_2!V38</f>
        <v>58</v>
      </c>
      <c r="R38" s="360">
        <f>h26_2!W38+h27_2!W38+h28_2!W38</f>
        <v>98</v>
      </c>
      <c r="S38" s="360">
        <f>h26_2!X38+h27_2!X38+h28_2!X38</f>
        <v>126</v>
      </c>
      <c r="T38" s="360">
        <f>h26_2!Y38+h27_2!Y38+h28_2!Y38</f>
        <v>235</v>
      </c>
      <c r="U38" s="360">
        <f>h26_2!Z38+h27_2!Z38+h28_2!Z38</f>
        <v>364</v>
      </c>
      <c r="V38" s="89">
        <f t="shared" si="4"/>
        <v>450</v>
      </c>
      <c r="W38" s="360">
        <f>h26_2!C38+h27_2!C38+h28_2!C38</f>
        <v>1433</v>
      </c>
      <c r="Y38" s="360">
        <f>h26_2!E38+h27_2!E38+h28_2!E38</f>
        <v>0</v>
      </c>
      <c r="Z38" s="360">
        <f>h26_2!F38+h27_2!F38+h28_2!F38</f>
        <v>0</v>
      </c>
      <c r="AA38" s="360">
        <f>h26_2!G38+h27_2!G38+h28_2!G38</f>
        <v>0</v>
      </c>
      <c r="AB38" s="360">
        <f>h26_2!H38+h27_2!H38+h28_2!H38</f>
        <v>0</v>
      </c>
      <c r="AC38" s="360">
        <f>h26_2!I38+h27_2!I38+h28_2!I38</f>
        <v>0</v>
      </c>
      <c r="AD38" s="360">
        <f>h26_2!AA38+h27_2!AA38+h28_2!AA38</f>
        <v>261</v>
      </c>
      <c r="AE38" s="360">
        <f>h26_2!AB38+h27_2!AB38+h28_2!AB38</f>
        <v>136</v>
      </c>
      <c r="AF38" s="360">
        <f>h26_2!AC38+h27_2!AC38+h28_2!AC38</f>
        <v>53</v>
      </c>
      <c r="AG38" s="360">
        <f>h26_2!AD38+h27_2!AD38+h28_2!AD38</f>
        <v>0</v>
      </c>
      <c r="AH38" s="89">
        <f t="shared" si="5"/>
        <v>450</v>
      </c>
    </row>
    <row r="39" spans="1:34" hidden="1">
      <c r="A39" t="s">
        <v>971</v>
      </c>
      <c r="B39" t="s">
        <v>988</v>
      </c>
      <c r="C39" s="360">
        <f>h26_2!D39+h27_2!D39+h28_2!D39</f>
        <v>2</v>
      </c>
      <c r="D39" s="360">
        <f t="shared" si="3"/>
        <v>0</v>
      </c>
      <c r="E39" s="360">
        <f>h26_2!J39+h27_2!J39+h28_2!J39</f>
        <v>0</v>
      </c>
      <c r="F39" s="360">
        <f>h26_2!K39+h27_2!K39+h28_2!K39</f>
        <v>0</v>
      </c>
      <c r="G39" s="360">
        <f>h26_2!L39+h27_2!L39+h28_2!L39</f>
        <v>1</v>
      </c>
      <c r="H39" s="360">
        <f>h26_2!M39+h27_2!M39+h28_2!M39</f>
        <v>3</v>
      </c>
      <c r="I39" s="360">
        <f>h26_2!N39+h27_2!N39+h28_2!N39</f>
        <v>3</v>
      </c>
      <c r="J39" s="360">
        <f>h26_2!O39+h27_2!O39+h28_2!O39</f>
        <v>4</v>
      </c>
      <c r="K39" s="360">
        <f>h26_2!P39+h27_2!P39+h28_2!P39</f>
        <v>5</v>
      </c>
      <c r="L39" s="360">
        <f>h26_2!Q39+h27_2!Q39+h28_2!Q39</f>
        <v>7</v>
      </c>
      <c r="M39" s="360">
        <f>h26_2!R39+h27_2!R39+h28_2!R39</f>
        <v>11</v>
      </c>
      <c r="N39" s="360">
        <f>h26_2!S39+h27_2!S39+h28_2!S39</f>
        <v>16</v>
      </c>
      <c r="O39" s="360">
        <f>h26_2!T39+h27_2!T39+h28_2!T39</f>
        <v>36</v>
      </c>
      <c r="P39" s="360">
        <f>h26_2!U39+h27_2!U39+h28_2!U39</f>
        <v>67</v>
      </c>
      <c r="Q39" s="360">
        <f>h26_2!V39+h27_2!V39+h28_2!V39</f>
        <v>152</v>
      </c>
      <c r="R39" s="360">
        <f>h26_2!W39+h27_2!W39+h28_2!W39</f>
        <v>159</v>
      </c>
      <c r="S39" s="360">
        <f>h26_2!X39+h27_2!X39+h28_2!X39</f>
        <v>195</v>
      </c>
      <c r="T39" s="360">
        <f>h26_2!Y39+h27_2!Y39+h28_2!Y39</f>
        <v>365</v>
      </c>
      <c r="U39" s="360">
        <f>h26_2!Z39+h27_2!Z39+h28_2!Z39</f>
        <v>523</v>
      </c>
      <c r="V39" s="89">
        <f t="shared" si="4"/>
        <v>657</v>
      </c>
      <c r="W39" s="360">
        <f>h26_2!C39+h27_2!C39+h28_2!C39</f>
        <v>2206</v>
      </c>
      <c r="Y39" s="360">
        <f>h26_2!E39+h27_2!E39+h28_2!E39</f>
        <v>0</v>
      </c>
      <c r="Z39" s="360">
        <f>h26_2!F39+h27_2!F39+h28_2!F39</f>
        <v>0</v>
      </c>
      <c r="AA39" s="360">
        <f>h26_2!G39+h27_2!G39+h28_2!G39</f>
        <v>0</v>
      </c>
      <c r="AB39" s="360">
        <f>h26_2!H39+h27_2!H39+h28_2!H39</f>
        <v>0</v>
      </c>
      <c r="AC39" s="360">
        <f>h26_2!I39+h27_2!I39+h28_2!I39</f>
        <v>2</v>
      </c>
      <c r="AD39" s="360">
        <f>h26_2!AA39+h27_2!AA39+h28_2!AA39</f>
        <v>419</v>
      </c>
      <c r="AE39" s="360">
        <f>h26_2!AB39+h27_2!AB39+h28_2!AB39</f>
        <v>165</v>
      </c>
      <c r="AF39" s="360">
        <f>h26_2!AC39+h27_2!AC39+h28_2!AC39</f>
        <v>73</v>
      </c>
      <c r="AG39" s="360">
        <f>h26_2!AD39+h27_2!AD39+h28_2!AD39</f>
        <v>0</v>
      </c>
      <c r="AH39" s="89">
        <f t="shared" si="5"/>
        <v>657</v>
      </c>
    </row>
    <row r="40" spans="1:34" hidden="1">
      <c r="A40" t="s">
        <v>972</v>
      </c>
      <c r="B40" t="s">
        <v>988</v>
      </c>
      <c r="C40" s="360">
        <f>h26_2!D40+h27_2!D40+h28_2!D40</f>
        <v>1</v>
      </c>
      <c r="D40" s="360">
        <f t="shared" si="3"/>
        <v>1</v>
      </c>
      <c r="E40" s="360">
        <f>h26_2!J40+h27_2!J40+h28_2!J40</f>
        <v>0</v>
      </c>
      <c r="F40" s="360">
        <f>h26_2!K40+h27_2!K40+h28_2!K40</f>
        <v>0</v>
      </c>
      <c r="G40" s="360">
        <f>h26_2!L40+h27_2!L40+h28_2!L40</f>
        <v>1</v>
      </c>
      <c r="H40" s="360">
        <f>h26_2!M40+h27_2!M40+h28_2!M40</f>
        <v>2</v>
      </c>
      <c r="I40" s="360">
        <f>h26_2!N40+h27_2!N40+h28_2!N40</f>
        <v>5</v>
      </c>
      <c r="J40" s="360">
        <f>h26_2!O40+h27_2!O40+h28_2!O40</f>
        <v>4</v>
      </c>
      <c r="K40" s="360">
        <f>h26_2!P40+h27_2!P40+h28_2!P40</f>
        <v>4</v>
      </c>
      <c r="L40" s="360">
        <f>h26_2!Q40+h27_2!Q40+h28_2!Q40</f>
        <v>2</v>
      </c>
      <c r="M40" s="360">
        <f>h26_2!R40+h27_2!R40+h28_2!R40</f>
        <v>17</v>
      </c>
      <c r="N40" s="360">
        <f>h26_2!S40+h27_2!S40+h28_2!S40</f>
        <v>17</v>
      </c>
      <c r="O40" s="360">
        <f>h26_2!T40+h27_2!T40+h28_2!T40</f>
        <v>29</v>
      </c>
      <c r="P40" s="360">
        <f>h26_2!U40+h27_2!U40+h28_2!U40</f>
        <v>47</v>
      </c>
      <c r="Q40" s="360">
        <f>h26_2!V40+h27_2!V40+h28_2!V40</f>
        <v>91</v>
      </c>
      <c r="R40" s="360">
        <f>h26_2!W40+h27_2!W40+h28_2!W40</f>
        <v>110</v>
      </c>
      <c r="S40" s="360">
        <f>h26_2!X40+h27_2!X40+h28_2!X40</f>
        <v>161</v>
      </c>
      <c r="T40" s="360">
        <f>h26_2!Y40+h27_2!Y40+h28_2!Y40</f>
        <v>342</v>
      </c>
      <c r="U40" s="360">
        <f>h26_2!Z40+h27_2!Z40+h28_2!Z40</f>
        <v>369</v>
      </c>
      <c r="V40" s="89">
        <f t="shared" si="4"/>
        <v>472</v>
      </c>
      <c r="W40" s="360">
        <f>h26_2!C40+h27_2!C40+h28_2!C40</f>
        <v>1675</v>
      </c>
      <c r="Y40" s="360">
        <f>h26_2!E40+h27_2!E40+h28_2!E40</f>
        <v>1</v>
      </c>
      <c r="Z40" s="360">
        <f>h26_2!F40+h27_2!F40+h28_2!F40</f>
        <v>0</v>
      </c>
      <c r="AA40" s="360">
        <f>h26_2!G40+h27_2!G40+h28_2!G40</f>
        <v>0</v>
      </c>
      <c r="AB40" s="360">
        <f>h26_2!H40+h27_2!H40+h28_2!H40</f>
        <v>0</v>
      </c>
      <c r="AC40" s="360">
        <f>h26_2!I40+h27_2!I40+h28_2!I40</f>
        <v>2</v>
      </c>
      <c r="AD40" s="360">
        <f>h26_2!AA40+h27_2!AA40+h28_2!AA40</f>
        <v>295</v>
      </c>
      <c r="AE40" s="360">
        <f>h26_2!AB40+h27_2!AB40+h28_2!AB40</f>
        <v>138</v>
      </c>
      <c r="AF40" s="360">
        <f>h26_2!AC40+h27_2!AC40+h28_2!AC40</f>
        <v>39</v>
      </c>
      <c r="AG40" s="360">
        <f>h26_2!AD40+h27_2!AD40+h28_2!AD40</f>
        <v>0</v>
      </c>
      <c r="AH40" s="89">
        <f t="shared" si="5"/>
        <v>472</v>
      </c>
    </row>
    <row r="41" spans="1:34" hidden="1">
      <c r="A41" t="s">
        <v>973</v>
      </c>
      <c r="B41" t="s">
        <v>988</v>
      </c>
      <c r="C41" s="360">
        <f>h26_2!D41+h27_2!D41+h28_2!D41</f>
        <v>0</v>
      </c>
      <c r="D41" s="360">
        <f t="shared" si="3"/>
        <v>0</v>
      </c>
      <c r="E41" s="360">
        <f>h26_2!J41+h27_2!J41+h28_2!J41</f>
        <v>1</v>
      </c>
      <c r="F41" s="360">
        <f>h26_2!K41+h27_2!K41+h28_2!K41</f>
        <v>1</v>
      </c>
      <c r="G41" s="360">
        <f>h26_2!L41+h27_2!L41+h28_2!L41</f>
        <v>1</v>
      </c>
      <c r="H41" s="360">
        <f>h26_2!M41+h27_2!M41+h28_2!M41</f>
        <v>2</v>
      </c>
      <c r="I41" s="360">
        <f>h26_2!N41+h27_2!N41+h28_2!N41</f>
        <v>3</v>
      </c>
      <c r="J41" s="360">
        <f>h26_2!O41+h27_2!O41+h28_2!O41</f>
        <v>7</v>
      </c>
      <c r="K41" s="360">
        <f>h26_2!P41+h27_2!P41+h28_2!P41</f>
        <v>5</v>
      </c>
      <c r="L41" s="360">
        <f>h26_2!Q41+h27_2!Q41+h28_2!Q41</f>
        <v>15</v>
      </c>
      <c r="M41" s="360">
        <f>h26_2!R41+h27_2!R41+h28_2!R41</f>
        <v>7</v>
      </c>
      <c r="N41" s="360">
        <f>h26_2!S41+h27_2!S41+h28_2!S41</f>
        <v>13</v>
      </c>
      <c r="O41" s="360">
        <f>h26_2!T41+h27_2!T41+h28_2!T41</f>
        <v>24</v>
      </c>
      <c r="P41" s="360">
        <f>h26_2!U41+h27_2!U41+h28_2!U41</f>
        <v>38</v>
      </c>
      <c r="Q41" s="360">
        <f>h26_2!V41+h27_2!V41+h28_2!V41</f>
        <v>74</v>
      </c>
      <c r="R41" s="360">
        <f>h26_2!W41+h27_2!W41+h28_2!W41</f>
        <v>88</v>
      </c>
      <c r="S41" s="360">
        <f>h26_2!X41+h27_2!X41+h28_2!X41</f>
        <v>128</v>
      </c>
      <c r="T41" s="360">
        <f>h26_2!Y41+h27_2!Y41+h28_2!Y41</f>
        <v>196</v>
      </c>
      <c r="U41" s="360">
        <f>h26_2!Z41+h27_2!Z41+h28_2!Z41</f>
        <v>251</v>
      </c>
      <c r="V41" s="89">
        <f t="shared" si="4"/>
        <v>329</v>
      </c>
      <c r="W41" s="360">
        <f>h26_2!C41+h27_2!C41+h28_2!C41</f>
        <v>1183</v>
      </c>
      <c r="Y41" s="360">
        <f>h26_2!E41+h27_2!E41+h28_2!E41</f>
        <v>0</v>
      </c>
      <c r="Z41" s="360">
        <f>h26_2!F41+h27_2!F41+h28_2!F41</f>
        <v>0</v>
      </c>
      <c r="AA41" s="360">
        <f>h26_2!G41+h27_2!G41+h28_2!G41</f>
        <v>0</v>
      </c>
      <c r="AB41" s="360">
        <f>h26_2!H41+h27_2!H41+h28_2!H41</f>
        <v>0</v>
      </c>
      <c r="AC41" s="360">
        <f>h26_2!I41+h27_2!I41+h28_2!I41</f>
        <v>0</v>
      </c>
      <c r="AD41" s="360">
        <f>h26_2!AA41+h27_2!AA41+h28_2!AA41</f>
        <v>212</v>
      </c>
      <c r="AE41" s="360">
        <f>h26_2!AB41+h27_2!AB41+h28_2!AB41</f>
        <v>88</v>
      </c>
      <c r="AF41" s="360">
        <f>h26_2!AC41+h27_2!AC41+h28_2!AC41</f>
        <v>29</v>
      </c>
      <c r="AG41" s="360">
        <f>h26_2!AD41+h27_2!AD41+h28_2!AD41</f>
        <v>0</v>
      </c>
      <c r="AH41" s="89">
        <f t="shared" si="5"/>
        <v>329</v>
      </c>
    </row>
    <row r="42" spans="1:34" hidden="1">
      <c r="A42" t="s">
        <v>974</v>
      </c>
      <c r="B42" t="s">
        <v>988</v>
      </c>
      <c r="C42" s="360">
        <f>h26_2!D42+h27_2!D42+h28_2!D42</f>
        <v>2</v>
      </c>
      <c r="D42" s="360">
        <f t="shared" si="3"/>
        <v>1</v>
      </c>
      <c r="E42" s="360">
        <f>h26_2!J42+h27_2!J42+h28_2!J42</f>
        <v>2</v>
      </c>
      <c r="F42" s="360">
        <f>h26_2!K42+h27_2!K42+h28_2!K42</f>
        <v>2</v>
      </c>
      <c r="G42" s="360">
        <f>h26_2!L42+h27_2!L42+h28_2!L42</f>
        <v>4</v>
      </c>
      <c r="H42" s="360">
        <f>h26_2!M42+h27_2!M42+h28_2!M42</f>
        <v>6</v>
      </c>
      <c r="I42" s="360">
        <f>h26_2!N42+h27_2!N42+h28_2!N42</f>
        <v>7</v>
      </c>
      <c r="J42" s="360">
        <f>h26_2!O42+h27_2!O42+h28_2!O42</f>
        <v>9</v>
      </c>
      <c r="K42" s="360">
        <f>h26_2!P42+h27_2!P42+h28_2!P42</f>
        <v>13</v>
      </c>
      <c r="L42" s="360">
        <f>h26_2!Q42+h27_2!Q42+h28_2!Q42</f>
        <v>15</v>
      </c>
      <c r="M42" s="360">
        <f>h26_2!R42+h27_2!R42+h28_2!R42</f>
        <v>24</v>
      </c>
      <c r="N42" s="360">
        <f>h26_2!S42+h27_2!S42+h28_2!S42</f>
        <v>27</v>
      </c>
      <c r="O42" s="360">
        <f>h26_2!T42+h27_2!T42+h28_2!T42</f>
        <v>67</v>
      </c>
      <c r="P42" s="360">
        <f>h26_2!U42+h27_2!U42+h28_2!U42</f>
        <v>116</v>
      </c>
      <c r="Q42" s="360">
        <f>h26_2!V42+h27_2!V42+h28_2!V42</f>
        <v>176</v>
      </c>
      <c r="R42" s="360">
        <f>h26_2!W42+h27_2!W42+h28_2!W42</f>
        <v>261</v>
      </c>
      <c r="S42" s="360">
        <f>h26_2!X42+h27_2!X42+h28_2!X42</f>
        <v>334</v>
      </c>
      <c r="T42" s="360">
        <f>h26_2!Y42+h27_2!Y42+h28_2!Y42</f>
        <v>452</v>
      </c>
      <c r="U42" s="360">
        <f>h26_2!Z42+h27_2!Z42+h28_2!Z42</f>
        <v>532</v>
      </c>
      <c r="V42" s="89">
        <f t="shared" si="4"/>
        <v>657</v>
      </c>
      <c r="W42" s="360">
        <f>h26_2!C42+h27_2!C42+h28_2!C42</f>
        <v>2707</v>
      </c>
      <c r="Y42" s="360">
        <f>h26_2!E42+h27_2!E42+h28_2!E42</f>
        <v>1</v>
      </c>
      <c r="Z42" s="360">
        <f>h26_2!F42+h27_2!F42+h28_2!F42</f>
        <v>0</v>
      </c>
      <c r="AA42" s="360">
        <f>h26_2!G42+h27_2!G42+h28_2!G42</f>
        <v>0</v>
      </c>
      <c r="AB42" s="360">
        <f>h26_2!H42+h27_2!H42+h28_2!H42</f>
        <v>0</v>
      </c>
      <c r="AC42" s="360">
        <f>h26_2!I42+h27_2!I42+h28_2!I42</f>
        <v>3</v>
      </c>
      <c r="AD42" s="360">
        <f>h26_2!AA42+h27_2!AA42+h28_2!AA42</f>
        <v>425</v>
      </c>
      <c r="AE42" s="360">
        <f>h26_2!AB42+h27_2!AB42+h28_2!AB42</f>
        <v>188</v>
      </c>
      <c r="AF42" s="360">
        <f>h26_2!AC42+h27_2!AC42+h28_2!AC42</f>
        <v>44</v>
      </c>
      <c r="AG42" s="360">
        <f>h26_2!AD42+h27_2!AD42+h28_2!AD42</f>
        <v>0</v>
      </c>
      <c r="AH42" s="89">
        <f t="shared" si="5"/>
        <v>657</v>
      </c>
    </row>
    <row r="43" spans="1:34" hidden="1">
      <c r="A43" t="s">
        <v>975</v>
      </c>
      <c r="B43" t="s">
        <v>988</v>
      </c>
      <c r="C43" s="360">
        <f>h26_2!D43+h27_2!D43+h28_2!D43</f>
        <v>1</v>
      </c>
      <c r="D43" s="360">
        <f t="shared" si="3"/>
        <v>0</v>
      </c>
      <c r="E43" s="360">
        <f>h26_2!J43+h27_2!J43+h28_2!J43</f>
        <v>0</v>
      </c>
      <c r="F43" s="360">
        <f>h26_2!K43+h27_2!K43+h28_2!K43</f>
        <v>0</v>
      </c>
      <c r="G43" s="360">
        <f>h26_2!L43+h27_2!L43+h28_2!L43</f>
        <v>0</v>
      </c>
      <c r="H43" s="360">
        <f>h26_2!M43+h27_2!M43+h28_2!M43</f>
        <v>0</v>
      </c>
      <c r="I43" s="360">
        <f>h26_2!N43+h27_2!N43+h28_2!N43</f>
        <v>3</v>
      </c>
      <c r="J43" s="360">
        <f>h26_2!O43+h27_2!O43+h28_2!O43</f>
        <v>1</v>
      </c>
      <c r="K43" s="360">
        <f>h26_2!P43+h27_2!P43+h28_2!P43</f>
        <v>3</v>
      </c>
      <c r="L43" s="360">
        <f>h26_2!Q43+h27_2!Q43+h28_2!Q43</f>
        <v>3</v>
      </c>
      <c r="M43" s="360">
        <f>h26_2!R43+h27_2!R43+h28_2!R43</f>
        <v>9</v>
      </c>
      <c r="N43" s="360">
        <f>h26_2!S43+h27_2!S43+h28_2!S43</f>
        <v>10</v>
      </c>
      <c r="O43" s="360">
        <f>h26_2!T43+h27_2!T43+h28_2!T43</f>
        <v>20</v>
      </c>
      <c r="P43" s="360">
        <f>h26_2!U43+h27_2!U43+h28_2!U43</f>
        <v>24</v>
      </c>
      <c r="Q43" s="360">
        <f>h26_2!V43+h27_2!V43+h28_2!V43</f>
        <v>43</v>
      </c>
      <c r="R43" s="360">
        <f>h26_2!W43+h27_2!W43+h28_2!W43</f>
        <v>80</v>
      </c>
      <c r="S43" s="360">
        <f>h26_2!X43+h27_2!X43+h28_2!X43</f>
        <v>66</v>
      </c>
      <c r="T43" s="360">
        <f>h26_2!Y43+h27_2!Y43+h28_2!Y43</f>
        <v>126</v>
      </c>
      <c r="U43" s="360">
        <f>h26_2!Z43+h27_2!Z43+h28_2!Z43</f>
        <v>145</v>
      </c>
      <c r="V43" s="89">
        <f t="shared" si="4"/>
        <v>219</v>
      </c>
      <c r="W43" s="360">
        <f>h26_2!C43+h27_2!C43+h28_2!C43</f>
        <v>753</v>
      </c>
      <c r="Y43" s="360">
        <f>h26_2!E43+h27_2!E43+h28_2!E43</f>
        <v>0</v>
      </c>
      <c r="Z43" s="360">
        <f>h26_2!F43+h27_2!F43+h28_2!F43</f>
        <v>0</v>
      </c>
      <c r="AA43" s="360">
        <f>h26_2!G43+h27_2!G43+h28_2!G43</f>
        <v>0</v>
      </c>
      <c r="AB43" s="360">
        <f>h26_2!H43+h27_2!H43+h28_2!H43</f>
        <v>0</v>
      </c>
      <c r="AC43" s="360">
        <f>h26_2!I43+h27_2!I43+h28_2!I43</f>
        <v>1</v>
      </c>
      <c r="AD43" s="360">
        <f>h26_2!AA43+h27_2!AA43+h28_2!AA43</f>
        <v>132</v>
      </c>
      <c r="AE43" s="360">
        <f>h26_2!AB43+h27_2!AB43+h28_2!AB43</f>
        <v>76</v>
      </c>
      <c r="AF43" s="360">
        <f>h26_2!AC43+h27_2!AC43+h28_2!AC43</f>
        <v>11</v>
      </c>
      <c r="AG43" s="360">
        <f>h26_2!AD43+h27_2!AD43+h28_2!AD43</f>
        <v>0</v>
      </c>
      <c r="AH43" s="89">
        <f t="shared" si="5"/>
        <v>219</v>
      </c>
    </row>
    <row r="44" spans="1:34" hidden="1">
      <c r="A44" t="s">
        <v>976</v>
      </c>
      <c r="B44" t="s">
        <v>988</v>
      </c>
      <c r="C44" s="360">
        <f>h26_2!D44+h27_2!D44+h28_2!D44</f>
        <v>1</v>
      </c>
      <c r="D44" s="360">
        <f t="shared" si="3"/>
        <v>0</v>
      </c>
      <c r="E44" s="360">
        <f>h26_2!J44+h27_2!J44+h28_2!J44</f>
        <v>0</v>
      </c>
      <c r="F44" s="360">
        <f>h26_2!K44+h27_2!K44+h28_2!K44</f>
        <v>0</v>
      </c>
      <c r="G44" s="360">
        <f>h26_2!L44+h27_2!L44+h28_2!L44</f>
        <v>0</v>
      </c>
      <c r="H44" s="360">
        <f>h26_2!M44+h27_2!M44+h28_2!M44</f>
        <v>1</v>
      </c>
      <c r="I44" s="360">
        <f>h26_2!N44+h27_2!N44+h28_2!N44</f>
        <v>1</v>
      </c>
      <c r="J44" s="360">
        <f>h26_2!O44+h27_2!O44+h28_2!O44</f>
        <v>5</v>
      </c>
      <c r="K44" s="360">
        <f>h26_2!P44+h27_2!P44+h28_2!P44</f>
        <v>2</v>
      </c>
      <c r="L44" s="360">
        <f>h26_2!Q44+h27_2!Q44+h28_2!Q44</f>
        <v>2</v>
      </c>
      <c r="M44" s="360">
        <f>h26_2!R44+h27_2!R44+h28_2!R44</f>
        <v>6</v>
      </c>
      <c r="N44" s="360">
        <f>h26_2!S44+h27_2!S44+h28_2!S44</f>
        <v>7</v>
      </c>
      <c r="O44" s="360">
        <f>h26_2!T44+h27_2!T44+h28_2!T44</f>
        <v>9</v>
      </c>
      <c r="P44" s="360">
        <f>h26_2!U44+h27_2!U44+h28_2!U44</f>
        <v>18</v>
      </c>
      <c r="Q44" s="360">
        <f>h26_2!V44+h27_2!V44+h28_2!V44</f>
        <v>51</v>
      </c>
      <c r="R44" s="360">
        <f>h26_2!W44+h27_2!W44+h28_2!W44</f>
        <v>50</v>
      </c>
      <c r="S44" s="360">
        <f>h26_2!X44+h27_2!X44+h28_2!X44</f>
        <v>96</v>
      </c>
      <c r="T44" s="360">
        <f>h26_2!Y44+h27_2!Y44+h28_2!Y44</f>
        <v>155</v>
      </c>
      <c r="U44" s="360">
        <f>h26_2!Z44+h27_2!Z44+h28_2!Z44</f>
        <v>192</v>
      </c>
      <c r="V44" s="89">
        <f t="shared" si="4"/>
        <v>272</v>
      </c>
      <c r="W44" s="360">
        <f>h26_2!C44+h27_2!C44+h28_2!C44</f>
        <v>868</v>
      </c>
      <c r="Y44" s="360">
        <f>h26_2!E44+h27_2!E44+h28_2!E44</f>
        <v>0</v>
      </c>
      <c r="Z44" s="360">
        <f>h26_2!F44+h27_2!F44+h28_2!F44</f>
        <v>0</v>
      </c>
      <c r="AA44" s="360">
        <f>h26_2!G44+h27_2!G44+h28_2!G44</f>
        <v>0</v>
      </c>
      <c r="AB44" s="360">
        <f>h26_2!H44+h27_2!H44+h28_2!H44</f>
        <v>0</v>
      </c>
      <c r="AC44" s="360">
        <f>h26_2!I44+h27_2!I44+h28_2!I44</f>
        <v>1</v>
      </c>
      <c r="AD44" s="360">
        <f>h26_2!AA44+h27_2!AA44+h28_2!AA44</f>
        <v>154</v>
      </c>
      <c r="AE44" s="360">
        <f>h26_2!AB44+h27_2!AB44+h28_2!AB44</f>
        <v>91</v>
      </c>
      <c r="AF44" s="360">
        <f>h26_2!AC44+h27_2!AC44+h28_2!AC44</f>
        <v>27</v>
      </c>
      <c r="AG44" s="360">
        <f>h26_2!AD44+h27_2!AD44+h28_2!AD44</f>
        <v>0</v>
      </c>
      <c r="AH44" s="89">
        <f t="shared" si="5"/>
        <v>272</v>
      </c>
    </row>
    <row r="45" spans="1:34" hidden="1">
      <c r="A45" t="s">
        <v>978</v>
      </c>
      <c r="B45" t="s">
        <v>988</v>
      </c>
      <c r="C45" s="360">
        <f>h26_2!D45+h27_2!D45+h28_2!D45</f>
        <v>1</v>
      </c>
      <c r="D45" s="360">
        <f t="shared" si="3"/>
        <v>1</v>
      </c>
      <c r="E45" s="360">
        <f>h26_2!J45+h27_2!J45+h28_2!J45</f>
        <v>0</v>
      </c>
      <c r="F45" s="360">
        <f>h26_2!K45+h27_2!K45+h28_2!K45</f>
        <v>1</v>
      </c>
      <c r="G45" s="360">
        <f>h26_2!L45+h27_2!L45+h28_2!L45</f>
        <v>0</v>
      </c>
      <c r="H45" s="360">
        <f>h26_2!M45+h27_2!M45+h28_2!M45</f>
        <v>5</v>
      </c>
      <c r="I45" s="360">
        <f>h26_2!N45+h27_2!N45+h28_2!N45</f>
        <v>1</v>
      </c>
      <c r="J45" s="360">
        <f>h26_2!O45+h27_2!O45+h28_2!O45</f>
        <v>2</v>
      </c>
      <c r="K45" s="360">
        <f>h26_2!P45+h27_2!P45+h28_2!P45</f>
        <v>4</v>
      </c>
      <c r="L45" s="360">
        <f>h26_2!Q45+h27_2!Q45+h28_2!Q45</f>
        <v>7</v>
      </c>
      <c r="M45" s="360">
        <f>h26_2!R45+h27_2!R45+h28_2!R45</f>
        <v>6</v>
      </c>
      <c r="N45" s="360">
        <f>h26_2!S45+h27_2!S45+h28_2!S45</f>
        <v>11</v>
      </c>
      <c r="O45" s="360">
        <f>h26_2!T45+h27_2!T45+h28_2!T45</f>
        <v>19</v>
      </c>
      <c r="P45" s="360">
        <f>h26_2!U45+h27_2!U45+h28_2!U45</f>
        <v>30</v>
      </c>
      <c r="Q45" s="360">
        <f>h26_2!V45+h27_2!V45+h28_2!V45</f>
        <v>84</v>
      </c>
      <c r="R45" s="360">
        <f>h26_2!W45+h27_2!W45+h28_2!W45</f>
        <v>86</v>
      </c>
      <c r="S45" s="360">
        <f>h26_2!X45+h27_2!X45+h28_2!X45</f>
        <v>133</v>
      </c>
      <c r="T45" s="360">
        <f>h26_2!Y45+h27_2!Y45+h28_2!Y45</f>
        <v>140</v>
      </c>
      <c r="U45" s="360">
        <f>h26_2!Z45+h27_2!Z45+h28_2!Z45</f>
        <v>206</v>
      </c>
      <c r="V45" s="89">
        <f t="shared" si="4"/>
        <v>247</v>
      </c>
      <c r="W45" s="360">
        <f>h26_2!C45+h27_2!C45+h28_2!C45</f>
        <v>984</v>
      </c>
      <c r="Y45" s="360">
        <f>h26_2!E45+h27_2!E45+h28_2!E45</f>
        <v>1</v>
      </c>
      <c r="Z45" s="360">
        <f>h26_2!F45+h27_2!F45+h28_2!F45</f>
        <v>0</v>
      </c>
      <c r="AA45" s="360">
        <f>h26_2!G45+h27_2!G45+h28_2!G45</f>
        <v>0</v>
      </c>
      <c r="AB45" s="360">
        <f>h26_2!H45+h27_2!H45+h28_2!H45</f>
        <v>0</v>
      </c>
      <c r="AC45" s="360">
        <f>h26_2!I45+h27_2!I45+h28_2!I45</f>
        <v>2</v>
      </c>
      <c r="AD45" s="360">
        <f>h26_2!AA45+h27_2!AA45+h28_2!AA45</f>
        <v>158</v>
      </c>
      <c r="AE45" s="360">
        <f>h26_2!AB45+h27_2!AB45+h28_2!AB45</f>
        <v>75</v>
      </c>
      <c r="AF45" s="360">
        <f>h26_2!AC45+h27_2!AC45+h28_2!AC45</f>
        <v>14</v>
      </c>
      <c r="AG45" s="360">
        <f>h26_2!AD45+h27_2!AD45+h28_2!AD45</f>
        <v>0</v>
      </c>
      <c r="AH45" s="89">
        <f t="shared" si="5"/>
        <v>247</v>
      </c>
    </row>
    <row r="46" spans="1:34" hidden="1">
      <c r="A46" t="s">
        <v>979</v>
      </c>
      <c r="B46" t="s">
        <v>988</v>
      </c>
      <c r="C46" s="360">
        <f>h26_2!D46+h27_2!D46+h28_2!D46</f>
        <v>1</v>
      </c>
      <c r="D46" s="360">
        <f t="shared" si="3"/>
        <v>1</v>
      </c>
      <c r="E46" s="360">
        <f>h26_2!J46+h27_2!J46+h28_2!J46</f>
        <v>1</v>
      </c>
      <c r="F46" s="360">
        <f>h26_2!K46+h27_2!K46+h28_2!K46</f>
        <v>0</v>
      </c>
      <c r="G46" s="360">
        <f>h26_2!L46+h27_2!L46+h28_2!L46</f>
        <v>1</v>
      </c>
      <c r="H46" s="360">
        <f>h26_2!M46+h27_2!M46+h28_2!M46</f>
        <v>3</v>
      </c>
      <c r="I46" s="360">
        <f>h26_2!N46+h27_2!N46+h28_2!N46</f>
        <v>4</v>
      </c>
      <c r="J46" s="360">
        <f>h26_2!O46+h27_2!O46+h28_2!O46</f>
        <v>1</v>
      </c>
      <c r="K46" s="360">
        <f>h26_2!P46+h27_2!P46+h28_2!P46</f>
        <v>6</v>
      </c>
      <c r="L46" s="360">
        <f>h26_2!Q46+h27_2!Q46+h28_2!Q46</f>
        <v>8</v>
      </c>
      <c r="M46" s="360">
        <f>h26_2!R46+h27_2!R46+h28_2!R46</f>
        <v>16</v>
      </c>
      <c r="N46" s="360">
        <f>h26_2!S46+h27_2!S46+h28_2!S46</f>
        <v>20</v>
      </c>
      <c r="O46" s="360">
        <f>h26_2!T46+h27_2!T46+h28_2!T46</f>
        <v>21</v>
      </c>
      <c r="P46" s="360">
        <f>h26_2!U46+h27_2!U46+h28_2!U46</f>
        <v>41</v>
      </c>
      <c r="Q46" s="360">
        <f>h26_2!V46+h27_2!V46+h28_2!V46</f>
        <v>64</v>
      </c>
      <c r="R46" s="360">
        <f>h26_2!W46+h27_2!W46+h28_2!W46</f>
        <v>95</v>
      </c>
      <c r="S46" s="360">
        <f>h26_2!X46+h27_2!X46+h28_2!X46</f>
        <v>118</v>
      </c>
      <c r="T46" s="360">
        <f>h26_2!Y46+h27_2!Y46+h28_2!Y46</f>
        <v>140</v>
      </c>
      <c r="U46" s="360">
        <f>h26_2!Z46+h27_2!Z46+h28_2!Z46</f>
        <v>150</v>
      </c>
      <c r="V46" s="89">
        <f t="shared" si="4"/>
        <v>137</v>
      </c>
      <c r="W46" s="360">
        <f>h26_2!C46+h27_2!C46+h28_2!C46</f>
        <v>828</v>
      </c>
      <c r="Y46" s="360">
        <f>h26_2!E46+h27_2!E46+h28_2!E46</f>
        <v>0</v>
      </c>
      <c r="Z46" s="360">
        <f>h26_2!F46+h27_2!F46+h28_2!F46</f>
        <v>0</v>
      </c>
      <c r="AA46" s="360">
        <f>h26_2!G46+h27_2!G46+h28_2!G46</f>
        <v>1</v>
      </c>
      <c r="AB46" s="360">
        <f>h26_2!H46+h27_2!H46+h28_2!H46</f>
        <v>0</v>
      </c>
      <c r="AC46" s="360">
        <f>h26_2!I46+h27_2!I46+h28_2!I46</f>
        <v>2</v>
      </c>
      <c r="AD46" s="360">
        <f>h26_2!AA46+h27_2!AA46+h28_2!AA46</f>
        <v>95</v>
      </c>
      <c r="AE46" s="360">
        <f>h26_2!AB46+h27_2!AB46+h28_2!AB46</f>
        <v>29</v>
      </c>
      <c r="AF46" s="360">
        <f>h26_2!AC46+h27_2!AC46+h28_2!AC46</f>
        <v>13</v>
      </c>
      <c r="AG46" s="360">
        <f>h26_2!AD46+h27_2!AD46+h28_2!AD46</f>
        <v>0</v>
      </c>
      <c r="AH46" s="89">
        <f t="shared" si="5"/>
        <v>137</v>
      </c>
    </row>
    <row r="47" spans="1:34" hidden="1">
      <c r="A47" t="s">
        <v>980</v>
      </c>
      <c r="B47" t="s">
        <v>988</v>
      </c>
      <c r="C47" s="360">
        <f>h26_2!D47+h27_2!D47+h28_2!D47</f>
        <v>1</v>
      </c>
      <c r="D47" s="360">
        <f t="shared" si="3"/>
        <v>0</v>
      </c>
      <c r="E47" s="360">
        <f>h26_2!J47+h27_2!J47+h28_2!J47</f>
        <v>0</v>
      </c>
      <c r="F47" s="360">
        <f>h26_2!K47+h27_2!K47+h28_2!K47</f>
        <v>0</v>
      </c>
      <c r="G47" s="360">
        <f>h26_2!L47+h27_2!L47+h28_2!L47</f>
        <v>0</v>
      </c>
      <c r="H47" s="360">
        <f>h26_2!M47+h27_2!M47+h28_2!M47</f>
        <v>0</v>
      </c>
      <c r="I47" s="360">
        <f>h26_2!N47+h27_2!N47+h28_2!N47</f>
        <v>0</v>
      </c>
      <c r="J47" s="360">
        <f>h26_2!O47+h27_2!O47+h28_2!O47</f>
        <v>1</v>
      </c>
      <c r="K47" s="360">
        <f>h26_2!P47+h27_2!P47+h28_2!P47</f>
        <v>1</v>
      </c>
      <c r="L47" s="360">
        <f>h26_2!Q47+h27_2!Q47+h28_2!Q47</f>
        <v>1</v>
      </c>
      <c r="M47" s="360">
        <f>h26_2!R47+h27_2!R47+h28_2!R47</f>
        <v>7</v>
      </c>
      <c r="N47" s="360">
        <f>h26_2!S47+h27_2!S47+h28_2!S47</f>
        <v>3</v>
      </c>
      <c r="O47" s="360">
        <f>h26_2!T47+h27_2!T47+h28_2!T47</f>
        <v>15</v>
      </c>
      <c r="P47" s="360">
        <f>h26_2!U47+h27_2!U47+h28_2!U47</f>
        <v>19</v>
      </c>
      <c r="Q47" s="360">
        <f>h26_2!V47+h27_2!V47+h28_2!V47</f>
        <v>35</v>
      </c>
      <c r="R47" s="360">
        <f>h26_2!W47+h27_2!W47+h28_2!W47</f>
        <v>41</v>
      </c>
      <c r="S47" s="360">
        <f>h26_2!X47+h27_2!X47+h28_2!X47</f>
        <v>46</v>
      </c>
      <c r="T47" s="360">
        <f>h26_2!Y47+h27_2!Y47+h28_2!Y47</f>
        <v>88</v>
      </c>
      <c r="U47" s="360">
        <f>h26_2!Z47+h27_2!Z47+h28_2!Z47</f>
        <v>115</v>
      </c>
      <c r="V47" s="89">
        <f t="shared" si="4"/>
        <v>162</v>
      </c>
      <c r="W47" s="360">
        <f>h26_2!C47+h27_2!C47+h28_2!C47</f>
        <v>535</v>
      </c>
      <c r="Y47" s="360">
        <f>h26_2!E47+h27_2!E47+h28_2!E47</f>
        <v>0</v>
      </c>
      <c r="Z47" s="360">
        <f>h26_2!F47+h27_2!F47+h28_2!F47</f>
        <v>0</v>
      </c>
      <c r="AA47" s="360">
        <f>h26_2!G47+h27_2!G47+h28_2!G47</f>
        <v>0</v>
      </c>
      <c r="AB47" s="360">
        <f>h26_2!H47+h27_2!H47+h28_2!H47</f>
        <v>0</v>
      </c>
      <c r="AC47" s="360">
        <f>h26_2!I47+h27_2!I47+h28_2!I47</f>
        <v>1</v>
      </c>
      <c r="AD47" s="360">
        <f>h26_2!AA47+h27_2!AA47+h28_2!AA47</f>
        <v>106</v>
      </c>
      <c r="AE47" s="360">
        <f>h26_2!AB47+h27_2!AB47+h28_2!AB47</f>
        <v>47</v>
      </c>
      <c r="AF47" s="360">
        <f>h26_2!AC47+h27_2!AC47+h28_2!AC47</f>
        <v>9</v>
      </c>
      <c r="AG47" s="360">
        <f>h26_2!AD47+h27_2!AD47+h28_2!AD47</f>
        <v>0</v>
      </c>
      <c r="AH47" s="89">
        <f t="shared" si="5"/>
        <v>162</v>
      </c>
    </row>
    <row r="48" spans="1:34" hidden="1">
      <c r="A48" t="s">
        <v>981</v>
      </c>
      <c r="B48" t="s">
        <v>988</v>
      </c>
      <c r="C48" s="360">
        <f>h26_2!D48+h27_2!D48+h28_2!D48</f>
        <v>4</v>
      </c>
      <c r="D48" s="360">
        <f t="shared" si="3"/>
        <v>0</v>
      </c>
      <c r="E48" s="360">
        <f>h26_2!J48+h27_2!J48+h28_2!J48</f>
        <v>0</v>
      </c>
      <c r="F48" s="360">
        <f>h26_2!K48+h27_2!K48+h28_2!K48</f>
        <v>0</v>
      </c>
      <c r="G48" s="360">
        <f>h26_2!L48+h27_2!L48+h28_2!L48</f>
        <v>0</v>
      </c>
      <c r="H48" s="360">
        <f>h26_2!M48+h27_2!M48+h28_2!M48</f>
        <v>3</v>
      </c>
      <c r="I48" s="360">
        <f>h26_2!N48+h27_2!N48+h28_2!N48</f>
        <v>0</v>
      </c>
      <c r="J48" s="360">
        <f>h26_2!O48+h27_2!O48+h28_2!O48</f>
        <v>2</v>
      </c>
      <c r="K48" s="360">
        <f>h26_2!P48+h27_2!P48+h28_2!P48</f>
        <v>1</v>
      </c>
      <c r="L48" s="360">
        <f>h26_2!Q48+h27_2!Q48+h28_2!Q48</f>
        <v>4</v>
      </c>
      <c r="M48" s="360">
        <f>h26_2!R48+h27_2!R48+h28_2!R48</f>
        <v>1</v>
      </c>
      <c r="N48" s="360">
        <f>h26_2!S48+h27_2!S48+h28_2!S48</f>
        <v>8</v>
      </c>
      <c r="O48" s="360">
        <f>h26_2!T48+h27_2!T48+h28_2!T48</f>
        <v>16</v>
      </c>
      <c r="P48" s="360">
        <f>h26_2!U48+h27_2!U48+h28_2!U48</f>
        <v>21</v>
      </c>
      <c r="Q48" s="360">
        <f>h26_2!V48+h27_2!V48+h28_2!V48</f>
        <v>30</v>
      </c>
      <c r="R48" s="360">
        <f>h26_2!W48+h27_2!W48+h28_2!W48</f>
        <v>56</v>
      </c>
      <c r="S48" s="360">
        <f>h26_2!X48+h27_2!X48+h28_2!X48</f>
        <v>53</v>
      </c>
      <c r="T48" s="360">
        <f>h26_2!Y48+h27_2!Y48+h28_2!Y48</f>
        <v>95</v>
      </c>
      <c r="U48" s="360">
        <f>h26_2!Z48+h27_2!Z48+h28_2!Z48</f>
        <v>125</v>
      </c>
      <c r="V48" s="89">
        <f t="shared" si="4"/>
        <v>173</v>
      </c>
      <c r="W48" s="360">
        <f>h26_2!C48+h27_2!C48+h28_2!C48</f>
        <v>592</v>
      </c>
      <c r="Y48" s="360">
        <f>h26_2!E48+h27_2!E48+h28_2!E48</f>
        <v>0</v>
      </c>
      <c r="Z48" s="360">
        <f>h26_2!F48+h27_2!F48+h28_2!F48</f>
        <v>0</v>
      </c>
      <c r="AA48" s="360">
        <f>h26_2!G48+h27_2!G48+h28_2!G48</f>
        <v>0</v>
      </c>
      <c r="AB48" s="360">
        <f>h26_2!H48+h27_2!H48+h28_2!H48</f>
        <v>0</v>
      </c>
      <c r="AC48" s="360">
        <f>h26_2!I48+h27_2!I48+h28_2!I48</f>
        <v>4</v>
      </c>
      <c r="AD48" s="360">
        <f>h26_2!AA48+h27_2!AA48+h28_2!AA48</f>
        <v>116</v>
      </c>
      <c r="AE48" s="360">
        <f>h26_2!AB48+h27_2!AB48+h28_2!AB48</f>
        <v>46</v>
      </c>
      <c r="AF48" s="360">
        <f>h26_2!AC48+h27_2!AC48+h28_2!AC48</f>
        <v>11</v>
      </c>
      <c r="AG48" s="360">
        <f>h26_2!AD48+h27_2!AD48+h28_2!AD48</f>
        <v>0</v>
      </c>
      <c r="AH48" s="89">
        <f t="shared" si="5"/>
        <v>173</v>
      </c>
    </row>
    <row r="49" spans="1:34" hidden="1">
      <c r="A49" t="s">
        <v>982</v>
      </c>
      <c r="B49" t="s">
        <v>988</v>
      </c>
      <c r="C49" s="360">
        <f>h26_2!D49+h27_2!D49+h28_2!D49</f>
        <v>0</v>
      </c>
      <c r="D49" s="360">
        <f t="shared" si="3"/>
        <v>0</v>
      </c>
      <c r="E49" s="360">
        <f>h26_2!J49+h27_2!J49+h28_2!J49</f>
        <v>0</v>
      </c>
      <c r="F49" s="360">
        <f>h26_2!K49+h27_2!K49+h28_2!K49</f>
        <v>0</v>
      </c>
      <c r="G49" s="360">
        <f>h26_2!L49+h27_2!L49+h28_2!L49</f>
        <v>0</v>
      </c>
      <c r="H49" s="360">
        <f>h26_2!M49+h27_2!M49+h28_2!M49</f>
        <v>2</v>
      </c>
      <c r="I49" s="360">
        <f>h26_2!N49+h27_2!N49+h28_2!N49</f>
        <v>0</v>
      </c>
      <c r="J49" s="360">
        <f>h26_2!O49+h27_2!O49+h28_2!O49</f>
        <v>1</v>
      </c>
      <c r="K49" s="360">
        <f>h26_2!P49+h27_2!P49+h28_2!P49</f>
        <v>0</v>
      </c>
      <c r="L49" s="360">
        <f>h26_2!Q49+h27_2!Q49+h28_2!Q49</f>
        <v>1</v>
      </c>
      <c r="M49" s="360">
        <f>h26_2!R49+h27_2!R49+h28_2!R49</f>
        <v>1</v>
      </c>
      <c r="N49" s="360">
        <f>h26_2!S49+h27_2!S49+h28_2!S49</f>
        <v>3</v>
      </c>
      <c r="O49" s="360">
        <f>h26_2!T49+h27_2!T49+h28_2!T49</f>
        <v>6</v>
      </c>
      <c r="P49" s="360">
        <f>h26_2!U49+h27_2!U49+h28_2!U49</f>
        <v>10</v>
      </c>
      <c r="Q49" s="360">
        <f>h26_2!V49+h27_2!V49+h28_2!V49</f>
        <v>25</v>
      </c>
      <c r="R49" s="360">
        <f>h26_2!W49+h27_2!W49+h28_2!W49</f>
        <v>31</v>
      </c>
      <c r="S49" s="360">
        <f>h26_2!X49+h27_2!X49+h28_2!X49</f>
        <v>37</v>
      </c>
      <c r="T49" s="360">
        <f>h26_2!Y49+h27_2!Y49+h28_2!Y49</f>
        <v>94</v>
      </c>
      <c r="U49" s="360">
        <f>h26_2!Z49+h27_2!Z49+h28_2!Z49</f>
        <v>111</v>
      </c>
      <c r="V49" s="89">
        <f t="shared" si="4"/>
        <v>155</v>
      </c>
      <c r="W49" s="360">
        <f>h26_2!C49+h27_2!C49+h28_2!C49</f>
        <v>477</v>
      </c>
      <c r="Y49" s="360">
        <f>h26_2!E49+h27_2!E49+h28_2!E49</f>
        <v>0</v>
      </c>
      <c r="Z49" s="360">
        <f>h26_2!F49+h27_2!F49+h28_2!F49</f>
        <v>0</v>
      </c>
      <c r="AA49" s="360">
        <f>h26_2!G49+h27_2!G49+h28_2!G49</f>
        <v>0</v>
      </c>
      <c r="AB49" s="360">
        <f>h26_2!H49+h27_2!H49+h28_2!H49</f>
        <v>0</v>
      </c>
      <c r="AC49" s="360">
        <f>h26_2!I49+h27_2!I49+h28_2!I49</f>
        <v>0</v>
      </c>
      <c r="AD49" s="360">
        <f>h26_2!AA49+h27_2!AA49+h28_2!AA49</f>
        <v>105</v>
      </c>
      <c r="AE49" s="360">
        <f>h26_2!AB49+h27_2!AB49+h28_2!AB49</f>
        <v>42</v>
      </c>
      <c r="AF49" s="360">
        <f>h26_2!AC49+h27_2!AC49+h28_2!AC49</f>
        <v>8</v>
      </c>
      <c r="AG49" s="360">
        <f>h26_2!AD49+h27_2!AD49+h28_2!AD49</f>
        <v>0</v>
      </c>
      <c r="AH49" s="89">
        <f t="shared" si="5"/>
        <v>155</v>
      </c>
    </row>
    <row r="50" spans="1:34" hidden="1">
      <c r="A50" t="s">
        <v>983</v>
      </c>
      <c r="B50" t="s">
        <v>988</v>
      </c>
      <c r="C50" s="360">
        <f>h26_2!D50+h27_2!D50+h28_2!D50</f>
        <v>3</v>
      </c>
      <c r="D50" s="360">
        <f t="shared" si="3"/>
        <v>1</v>
      </c>
      <c r="E50" s="360">
        <f>h26_2!J50+h27_2!J50+h28_2!J50</f>
        <v>0</v>
      </c>
      <c r="F50" s="360">
        <f>h26_2!K50+h27_2!K50+h28_2!K50</f>
        <v>0</v>
      </c>
      <c r="G50" s="360">
        <f>h26_2!L50+h27_2!L50+h28_2!L50</f>
        <v>0</v>
      </c>
      <c r="H50" s="360">
        <f>h26_2!M50+h27_2!M50+h28_2!M50</f>
        <v>2</v>
      </c>
      <c r="I50" s="360">
        <f>h26_2!N50+h27_2!N50+h28_2!N50</f>
        <v>4</v>
      </c>
      <c r="J50" s="360">
        <f>h26_2!O50+h27_2!O50+h28_2!O50</f>
        <v>3</v>
      </c>
      <c r="K50" s="360">
        <f>h26_2!P50+h27_2!P50+h28_2!P50</f>
        <v>4</v>
      </c>
      <c r="L50" s="360">
        <f>h26_2!Q50+h27_2!Q50+h28_2!Q50</f>
        <v>9</v>
      </c>
      <c r="M50" s="360">
        <f>h26_2!R50+h27_2!R50+h28_2!R50</f>
        <v>13</v>
      </c>
      <c r="N50" s="360">
        <f>h26_2!S50+h27_2!S50+h28_2!S50</f>
        <v>13</v>
      </c>
      <c r="O50" s="360">
        <f>h26_2!T50+h27_2!T50+h28_2!T50</f>
        <v>13</v>
      </c>
      <c r="P50" s="360">
        <f>h26_2!U50+h27_2!U50+h28_2!U50</f>
        <v>35</v>
      </c>
      <c r="Q50" s="360">
        <f>h26_2!V50+h27_2!V50+h28_2!V50</f>
        <v>68</v>
      </c>
      <c r="R50" s="360">
        <f>h26_2!W50+h27_2!W50+h28_2!W50</f>
        <v>82</v>
      </c>
      <c r="S50" s="360">
        <f>h26_2!X50+h27_2!X50+h28_2!X50</f>
        <v>114</v>
      </c>
      <c r="T50" s="360">
        <f>h26_2!Y50+h27_2!Y50+h28_2!Y50</f>
        <v>126</v>
      </c>
      <c r="U50" s="360">
        <f>h26_2!Z50+h27_2!Z50+h28_2!Z50</f>
        <v>153</v>
      </c>
      <c r="V50" s="89">
        <f t="shared" si="4"/>
        <v>172</v>
      </c>
      <c r="W50" s="360">
        <f>h26_2!C50+h27_2!C50+h28_2!C50</f>
        <v>815</v>
      </c>
      <c r="Y50" s="360">
        <f>h26_2!E50+h27_2!E50+h28_2!E50</f>
        <v>0</v>
      </c>
      <c r="Z50" s="360">
        <f>h26_2!F50+h27_2!F50+h28_2!F50</f>
        <v>1</v>
      </c>
      <c r="AA50" s="360">
        <f>h26_2!G50+h27_2!G50+h28_2!G50</f>
        <v>0</v>
      </c>
      <c r="AB50" s="360">
        <f>h26_2!H50+h27_2!H50+h28_2!H50</f>
        <v>0</v>
      </c>
      <c r="AC50" s="360">
        <f>h26_2!I50+h27_2!I50+h28_2!I50</f>
        <v>4</v>
      </c>
      <c r="AD50" s="360">
        <f>h26_2!AA50+h27_2!AA50+h28_2!AA50</f>
        <v>102</v>
      </c>
      <c r="AE50" s="360">
        <f>h26_2!AB50+h27_2!AB50+h28_2!AB50</f>
        <v>60</v>
      </c>
      <c r="AF50" s="360">
        <f>h26_2!AC50+h27_2!AC50+h28_2!AC50</f>
        <v>10</v>
      </c>
      <c r="AG50" s="360">
        <f>h26_2!AD50+h27_2!AD50+h28_2!AD50</f>
        <v>0</v>
      </c>
      <c r="AH50" s="89">
        <f t="shared" si="5"/>
        <v>172</v>
      </c>
    </row>
    <row r="51" spans="1:34" hidden="1">
      <c r="A51" t="s">
        <v>984</v>
      </c>
      <c r="B51" t="s">
        <v>988</v>
      </c>
      <c r="C51" s="360">
        <f>h26_2!D51+h27_2!D51+h28_2!D51</f>
        <v>1</v>
      </c>
      <c r="D51" s="360">
        <f t="shared" si="3"/>
        <v>1</v>
      </c>
      <c r="E51" s="360">
        <f>h26_2!J51+h27_2!J51+h28_2!J51</f>
        <v>0</v>
      </c>
      <c r="F51" s="360">
        <f>h26_2!K51+h27_2!K51+h28_2!K51</f>
        <v>0</v>
      </c>
      <c r="G51" s="360">
        <f>h26_2!L51+h27_2!L51+h28_2!L51</f>
        <v>0</v>
      </c>
      <c r="H51" s="360">
        <f>h26_2!M51+h27_2!M51+h28_2!M51</f>
        <v>1</v>
      </c>
      <c r="I51" s="360">
        <f>h26_2!N51+h27_2!N51+h28_2!N51</f>
        <v>1</v>
      </c>
      <c r="J51" s="360">
        <f>h26_2!O51+h27_2!O51+h28_2!O51</f>
        <v>0</v>
      </c>
      <c r="K51" s="360">
        <f>h26_2!P51+h27_2!P51+h28_2!P51</f>
        <v>4</v>
      </c>
      <c r="L51" s="360">
        <f>h26_2!Q51+h27_2!Q51+h28_2!Q51</f>
        <v>2</v>
      </c>
      <c r="M51" s="360">
        <f>h26_2!R51+h27_2!R51+h28_2!R51</f>
        <v>2</v>
      </c>
      <c r="N51" s="360">
        <f>h26_2!S51+h27_2!S51+h28_2!S51</f>
        <v>5</v>
      </c>
      <c r="O51" s="360">
        <f>h26_2!T51+h27_2!T51+h28_2!T51</f>
        <v>8</v>
      </c>
      <c r="P51" s="360">
        <f>h26_2!U51+h27_2!U51+h28_2!U51</f>
        <v>19</v>
      </c>
      <c r="Q51" s="360">
        <f>h26_2!V51+h27_2!V51+h28_2!V51</f>
        <v>41</v>
      </c>
      <c r="R51" s="360">
        <f>h26_2!W51+h27_2!W51+h28_2!W51</f>
        <v>47</v>
      </c>
      <c r="S51" s="360">
        <f>h26_2!X51+h27_2!X51+h28_2!X51</f>
        <v>72</v>
      </c>
      <c r="T51" s="360">
        <f>h26_2!Y51+h27_2!Y51+h28_2!Y51</f>
        <v>118</v>
      </c>
      <c r="U51" s="360">
        <f>h26_2!Z51+h27_2!Z51+h28_2!Z51</f>
        <v>118</v>
      </c>
      <c r="V51" s="89">
        <f t="shared" si="4"/>
        <v>181</v>
      </c>
      <c r="W51" s="360">
        <f>h26_2!C51+h27_2!C51+h28_2!C51</f>
        <v>621</v>
      </c>
      <c r="Y51" s="360">
        <f>h26_2!E51+h27_2!E51+h28_2!E51</f>
        <v>0</v>
      </c>
      <c r="Z51" s="360">
        <f>h26_2!F51+h27_2!F51+h28_2!F51</f>
        <v>1</v>
      </c>
      <c r="AA51" s="360">
        <f>h26_2!G51+h27_2!G51+h28_2!G51</f>
        <v>0</v>
      </c>
      <c r="AB51" s="360">
        <f>h26_2!H51+h27_2!H51+h28_2!H51</f>
        <v>0</v>
      </c>
      <c r="AC51" s="360">
        <f>h26_2!I51+h27_2!I51+h28_2!I51</f>
        <v>2</v>
      </c>
      <c r="AD51" s="360">
        <f>h26_2!AA51+h27_2!AA51+h28_2!AA51</f>
        <v>121</v>
      </c>
      <c r="AE51" s="360">
        <f>h26_2!AB51+h27_2!AB51+h28_2!AB51</f>
        <v>50</v>
      </c>
      <c r="AF51" s="360">
        <f>h26_2!AC51+h27_2!AC51+h28_2!AC51</f>
        <v>10</v>
      </c>
      <c r="AG51" s="360">
        <f>h26_2!AD51+h27_2!AD51+h28_2!AD51</f>
        <v>0</v>
      </c>
      <c r="AH51" s="89">
        <f t="shared" si="5"/>
        <v>181</v>
      </c>
    </row>
    <row r="52" spans="1:34" hidden="1">
      <c r="A52" t="s">
        <v>985</v>
      </c>
      <c r="B52" t="s">
        <v>988</v>
      </c>
      <c r="C52" s="360">
        <f>h26_2!D52+h27_2!D52+h28_2!D52</f>
        <v>3</v>
      </c>
      <c r="D52" s="360">
        <f t="shared" si="3"/>
        <v>0</v>
      </c>
      <c r="E52" s="360">
        <f>h26_2!J52+h27_2!J52+h28_2!J52</f>
        <v>0</v>
      </c>
      <c r="F52" s="360">
        <f>h26_2!K52+h27_2!K52+h28_2!K52</f>
        <v>0</v>
      </c>
      <c r="G52" s="360">
        <f>h26_2!L52+h27_2!L52+h28_2!L52</f>
        <v>0</v>
      </c>
      <c r="H52" s="360">
        <f>h26_2!M52+h27_2!M52+h28_2!M52</f>
        <v>0</v>
      </c>
      <c r="I52" s="360">
        <f>h26_2!N52+h27_2!N52+h28_2!N52</f>
        <v>2</v>
      </c>
      <c r="J52" s="360">
        <f>h26_2!O52+h27_2!O52+h28_2!O52</f>
        <v>3</v>
      </c>
      <c r="K52" s="360">
        <f>h26_2!P52+h27_2!P52+h28_2!P52</f>
        <v>2</v>
      </c>
      <c r="L52" s="360">
        <f>h26_2!Q52+h27_2!Q52+h28_2!Q52</f>
        <v>5</v>
      </c>
      <c r="M52" s="360">
        <f>h26_2!R52+h27_2!R52+h28_2!R52</f>
        <v>5</v>
      </c>
      <c r="N52" s="360">
        <f>h26_2!S52+h27_2!S52+h28_2!S52</f>
        <v>10</v>
      </c>
      <c r="O52" s="360">
        <f>h26_2!T52+h27_2!T52+h28_2!T52</f>
        <v>15</v>
      </c>
      <c r="P52" s="360">
        <f>h26_2!U52+h27_2!U52+h28_2!U52</f>
        <v>17</v>
      </c>
      <c r="Q52" s="360">
        <f>h26_2!V52+h27_2!V52+h28_2!V52</f>
        <v>42</v>
      </c>
      <c r="R52" s="360">
        <f>h26_2!W52+h27_2!W52+h28_2!W52</f>
        <v>51</v>
      </c>
      <c r="S52" s="360">
        <f>h26_2!X52+h27_2!X52+h28_2!X52</f>
        <v>70</v>
      </c>
      <c r="T52" s="360">
        <f>h26_2!Y52+h27_2!Y52+h28_2!Y52</f>
        <v>188</v>
      </c>
      <c r="U52" s="360">
        <f>h26_2!Z52+h27_2!Z52+h28_2!Z52</f>
        <v>227</v>
      </c>
      <c r="V52" s="89">
        <f t="shared" si="4"/>
        <v>267</v>
      </c>
      <c r="W52" s="360">
        <f>h26_2!C52+h27_2!C52+h28_2!C52</f>
        <v>907</v>
      </c>
      <c r="Y52" s="360">
        <f>h26_2!E52+h27_2!E52+h28_2!E52</f>
        <v>0</v>
      </c>
      <c r="Z52" s="360">
        <f>h26_2!F52+h27_2!F52+h28_2!F52</f>
        <v>0</v>
      </c>
      <c r="AA52" s="360">
        <f>h26_2!G52+h27_2!G52+h28_2!G52</f>
        <v>0</v>
      </c>
      <c r="AB52" s="360">
        <f>h26_2!H52+h27_2!H52+h28_2!H52</f>
        <v>0</v>
      </c>
      <c r="AC52" s="360">
        <f>h26_2!I52+h27_2!I52+h28_2!I52</f>
        <v>3</v>
      </c>
      <c r="AD52" s="360">
        <f>h26_2!AA52+h27_2!AA52+h28_2!AA52</f>
        <v>159</v>
      </c>
      <c r="AE52" s="360">
        <f>h26_2!AB52+h27_2!AB52+h28_2!AB52</f>
        <v>83</v>
      </c>
      <c r="AF52" s="360">
        <f>h26_2!AC52+h27_2!AC52+h28_2!AC52</f>
        <v>25</v>
      </c>
      <c r="AG52" s="360">
        <f>h26_2!AD52+h27_2!AD52+h28_2!AD52</f>
        <v>0</v>
      </c>
      <c r="AH52" s="89">
        <f t="shared" si="5"/>
        <v>267</v>
      </c>
    </row>
    <row r="53" spans="1:34" hidden="1">
      <c r="A53" t="s">
        <v>986</v>
      </c>
      <c r="B53" t="s">
        <v>988</v>
      </c>
      <c r="C53" s="360">
        <f>h26_2!D53+h27_2!D53+h28_2!D53</f>
        <v>0</v>
      </c>
      <c r="D53" s="360">
        <f t="shared" si="3"/>
        <v>0</v>
      </c>
      <c r="E53" s="360">
        <f>h26_2!J53+h27_2!J53+h28_2!J53</f>
        <v>0</v>
      </c>
      <c r="F53" s="360">
        <f>h26_2!K53+h27_2!K53+h28_2!K53</f>
        <v>0</v>
      </c>
      <c r="G53" s="360">
        <f>h26_2!L53+h27_2!L53+h28_2!L53</f>
        <v>0</v>
      </c>
      <c r="H53" s="360">
        <f>h26_2!M53+h27_2!M53+h28_2!M53</f>
        <v>1</v>
      </c>
      <c r="I53" s="360">
        <f>h26_2!N53+h27_2!N53+h28_2!N53</f>
        <v>0</v>
      </c>
      <c r="J53" s="360">
        <f>h26_2!O53+h27_2!O53+h28_2!O53</f>
        <v>1</v>
      </c>
      <c r="K53" s="360">
        <f>h26_2!P53+h27_2!P53+h28_2!P53</f>
        <v>1</v>
      </c>
      <c r="L53" s="360">
        <f>h26_2!Q53+h27_2!Q53+h28_2!Q53</f>
        <v>4</v>
      </c>
      <c r="M53" s="360">
        <f>h26_2!R53+h27_2!R53+h28_2!R53</f>
        <v>7</v>
      </c>
      <c r="N53" s="360">
        <f>h26_2!S53+h27_2!S53+h28_2!S53</f>
        <v>15</v>
      </c>
      <c r="O53" s="360">
        <f>h26_2!T53+h27_2!T53+h28_2!T53</f>
        <v>9</v>
      </c>
      <c r="P53" s="360">
        <f>h26_2!U53+h27_2!U53+h28_2!U53</f>
        <v>39</v>
      </c>
      <c r="Q53" s="360">
        <f>h26_2!V53+h27_2!V53+h28_2!V53</f>
        <v>44</v>
      </c>
      <c r="R53" s="360">
        <f>h26_2!W53+h27_2!W53+h28_2!W53</f>
        <v>53</v>
      </c>
      <c r="S53" s="360">
        <f>h26_2!X53+h27_2!X53+h28_2!X53</f>
        <v>92</v>
      </c>
      <c r="T53" s="360">
        <f>h26_2!Y53+h27_2!Y53+h28_2!Y53</f>
        <v>182</v>
      </c>
      <c r="U53" s="360">
        <f>h26_2!Z53+h27_2!Z53+h28_2!Z53</f>
        <v>200</v>
      </c>
      <c r="V53" s="89">
        <f t="shared" si="4"/>
        <v>243</v>
      </c>
      <c r="W53" s="360">
        <f>h26_2!C53+h27_2!C53+h28_2!C53</f>
        <v>891</v>
      </c>
      <c r="Y53" s="360">
        <f>h26_2!E53+h27_2!E53+h28_2!E53</f>
        <v>0</v>
      </c>
      <c r="Z53" s="360">
        <f>h26_2!F53+h27_2!F53+h28_2!F53</f>
        <v>0</v>
      </c>
      <c r="AA53" s="360">
        <f>h26_2!G53+h27_2!G53+h28_2!G53</f>
        <v>0</v>
      </c>
      <c r="AB53" s="360">
        <f>h26_2!H53+h27_2!H53+h28_2!H53</f>
        <v>0</v>
      </c>
      <c r="AC53" s="360">
        <f>h26_2!I53+h27_2!I53+h28_2!I53</f>
        <v>0</v>
      </c>
      <c r="AD53" s="360">
        <f>h26_2!AA53+h27_2!AA53+h28_2!AA53</f>
        <v>156</v>
      </c>
      <c r="AE53" s="360">
        <f>h26_2!AB53+h27_2!AB53+h28_2!AB53</f>
        <v>70</v>
      </c>
      <c r="AF53" s="360">
        <f>h26_2!AC53+h27_2!AC53+h28_2!AC53</f>
        <v>17</v>
      </c>
      <c r="AG53" s="360">
        <f>h26_2!AD53+h27_2!AD53+h28_2!AD53</f>
        <v>0</v>
      </c>
      <c r="AH53" s="89">
        <f t="shared" si="5"/>
        <v>243</v>
      </c>
    </row>
    <row r="54" spans="1:34" hidden="1">
      <c r="A54" t="s">
        <v>987</v>
      </c>
      <c r="B54" t="s">
        <v>1062</v>
      </c>
      <c r="C54" s="360">
        <f>h26_2!D54+h27_2!D54+h28_2!D54</f>
        <v>0</v>
      </c>
      <c r="D54" s="360">
        <f t="shared" si="3"/>
        <v>0</v>
      </c>
      <c r="E54" s="360">
        <f>h26_2!J54+h27_2!J54+h28_2!J54</f>
        <v>0</v>
      </c>
      <c r="F54" s="360">
        <f>h26_2!K54+h27_2!K54+h28_2!K54</f>
        <v>1</v>
      </c>
      <c r="G54" s="360">
        <f>h26_2!L54+h27_2!L54+h28_2!L54</f>
        <v>0</v>
      </c>
      <c r="H54" s="360">
        <f>h26_2!M54+h27_2!M54+h28_2!M54</f>
        <v>1</v>
      </c>
      <c r="I54" s="360">
        <f>h26_2!N54+h27_2!N54+h28_2!N54</f>
        <v>0</v>
      </c>
      <c r="J54" s="360">
        <f>h26_2!O54+h27_2!O54+h28_2!O54</f>
        <v>4</v>
      </c>
      <c r="K54" s="360">
        <f>h26_2!P54+h27_2!P54+h28_2!P54</f>
        <v>3</v>
      </c>
      <c r="L54" s="360">
        <f>h26_2!Q54+h27_2!Q54+h28_2!Q54</f>
        <v>4</v>
      </c>
      <c r="M54" s="360">
        <f>h26_2!R54+h27_2!R54+h28_2!R54</f>
        <v>2</v>
      </c>
      <c r="N54" s="360">
        <f>h26_2!S54+h27_2!S54+h28_2!S54</f>
        <v>4</v>
      </c>
      <c r="O54" s="360">
        <f>h26_2!T54+h27_2!T54+h28_2!T54</f>
        <v>12</v>
      </c>
      <c r="P54" s="360">
        <f>h26_2!U54+h27_2!U54+h28_2!U54</f>
        <v>23</v>
      </c>
      <c r="Q54" s="360">
        <f>h26_2!V54+h27_2!V54+h28_2!V54</f>
        <v>47</v>
      </c>
      <c r="R54" s="360">
        <f>h26_2!W54+h27_2!W54+h28_2!W54</f>
        <v>49</v>
      </c>
      <c r="S54" s="360">
        <f>h26_2!X54+h27_2!X54+h28_2!X54</f>
        <v>48</v>
      </c>
      <c r="T54" s="360">
        <f>h26_2!Y54+h27_2!Y54+h28_2!Y54</f>
        <v>128</v>
      </c>
      <c r="U54" s="360">
        <f>h26_2!Z54+h27_2!Z54+h28_2!Z54</f>
        <v>141</v>
      </c>
      <c r="V54" s="89">
        <f t="shared" si="4"/>
        <v>234</v>
      </c>
      <c r="W54" s="360">
        <f>h26_2!C54+h27_2!C54+h28_2!C54</f>
        <v>701</v>
      </c>
      <c r="Y54" s="360">
        <f>h26_2!E54+h27_2!E54+h28_2!E54</f>
        <v>0</v>
      </c>
      <c r="Z54" s="360">
        <f>h26_2!F54+h27_2!F54+h28_2!F54</f>
        <v>0</v>
      </c>
      <c r="AA54" s="360">
        <f>h26_2!G54+h27_2!G54+h28_2!G54</f>
        <v>0</v>
      </c>
      <c r="AB54" s="360">
        <f>h26_2!H54+h27_2!H54+h28_2!H54</f>
        <v>0</v>
      </c>
      <c r="AC54" s="360">
        <f>h26_2!I54+h27_2!I54+h28_2!I54</f>
        <v>0</v>
      </c>
      <c r="AD54" s="360">
        <f>h26_2!AA54+h27_2!AA54+h28_2!AA54</f>
        <v>147</v>
      </c>
      <c r="AE54" s="360">
        <f>h26_2!AB54+h27_2!AB54+h28_2!AB54</f>
        <v>69</v>
      </c>
      <c r="AF54" s="360">
        <f>h26_2!AC54+h27_2!AC54+h28_2!AC54</f>
        <v>18</v>
      </c>
      <c r="AG54" s="360">
        <f>h26_2!AD54+h27_2!AD54+h28_2!AD54</f>
        <v>0</v>
      </c>
      <c r="AH54" s="89">
        <f t="shared" si="5"/>
        <v>234</v>
      </c>
    </row>
    <row r="55" spans="1:34">
      <c r="A55" s="523" t="s">
        <v>937</v>
      </c>
      <c r="B55" s="523" t="s">
        <v>411</v>
      </c>
      <c r="C55" s="282">
        <f>h26_2!D55+h27_2!D55+h28_2!D55</f>
        <v>122</v>
      </c>
      <c r="D55" s="282">
        <f t="shared" si="3"/>
        <v>52</v>
      </c>
      <c r="E55" s="282">
        <f>h26_2!J55+h27_2!J55+h28_2!J55</f>
        <v>42</v>
      </c>
      <c r="F55" s="282">
        <f>h26_2!K55+h27_2!K55+h28_2!K55</f>
        <v>39</v>
      </c>
      <c r="G55" s="282">
        <f>h26_2!L55+h27_2!L55+h28_2!L55</f>
        <v>103</v>
      </c>
      <c r="H55" s="282">
        <f>h26_2!M55+h27_2!M55+h28_2!M55</f>
        <v>215</v>
      </c>
      <c r="I55" s="282">
        <f>h26_2!N55+h27_2!N55+h28_2!N55</f>
        <v>216</v>
      </c>
      <c r="J55" s="282">
        <f>h26_2!O55+h27_2!O55+h28_2!O55</f>
        <v>286</v>
      </c>
      <c r="K55" s="282">
        <f>h26_2!P55+h27_2!P55+h28_2!P55</f>
        <v>426</v>
      </c>
      <c r="L55" s="282">
        <f>h26_2!Q55+h27_2!Q55+h28_2!Q55</f>
        <v>765</v>
      </c>
      <c r="M55" s="282">
        <f>h26_2!R55+h27_2!R55+h28_2!R55</f>
        <v>1039</v>
      </c>
      <c r="N55" s="282">
        <f>h26_2!S55+h27_2!S55+h28_2!S55</f>
        <v>1536</v>
      </c>
      <c r="O55" s="282">
        <f>h26_2!T55+h27_2!T55+h28_2!T55</f>
        <v>2390</v>
      </c>
      <c r="P55" s="282">
        <f>h26_2!U55+h27_2!U55+h28_2!U55</f>
        <v>4414</v>
      </c>
      <c r="Q55" s="282">
        <f>h26_2!V55+h27_2!V55+h28_2!V55</f>
        <v>7970</v>
      </c>
      <c r="R55" s="282">
        <f>h26_2!W55+h27_2!W55+h28_2!W55</f>
        <v>10069</v>
      </c>
      <c r="S55" s="282">
        <f>h26_2!X55+h27_2!X55+h28_2!X55</f>
        <v>12547</v>
      </c>
      <c r="T55" s="282">
        <f>h26_2!Y55+h27_2!Y55+h28_2!Y55</f>
        <v>16585</v>
      </c>
      <c r="U55" s="282">
        <f>h26_2!Z55+h27_2!Z55+h28_2!Z55</f>
        <v>15378</v>
      </c>
      <c r="V55" s="524">
        <f t="shared" si="4"/>
        <v>10781</v>
      </c>
      <c r="W55" s="282">
        <f>h26_2!C55+h27_2!C55+h28_2!C55</f>
        <v>84975</v>
      </c>
      <c r="X55" s="89"/>
      <c r="Y55" s="360">
        <f>h26_2!E55+h27_2!E55+h28_2!E55</f>
        <v>27</v>
      </c>
      <c r="Z55" s="360">
        <f>h26_2!F55+h27_2!F55+h28_2!F55</f>
        <v>12</v>
      </c>
      <c r="AA55" s="360">
        <f>h26_2!G55+h27_2!G55+h28_2!G55</f>
        <v>6</v>
      </c>
      <c r="AB55" s="360">
        <f>h26_2!H55+h27_2!H55+h28_2!H55</f>
        <v>7</v>
      </c>
      <c r="AC55" s="360">
        <f>h26_2!I55+h27_2!I55+h28_2!I55</f>
        <v>174</v>
      </c>
      <c r="AD55" s="360">
        <f>h26_2!AA55+h27_2!AA55+h28_2!AA55</f>
        <v>7987</v>
      </c>
      <c r="AE55" s="360">
        <f>h26_2!AB55+h27_2!AB55+h28_2!AB55</f>
        <v>2322</v>
      </c>
      <c r="AF55" s="360">
        <f>h26_2!AC55+h27_2!AC55+h28_2!AC55</f>
        <v>469</v>
      </c>
      <c r="AG55" s="360">
        <f>h26_2!AD55+h27_2!AD55+h28_2!AD55</f>
        <v>3</v>
      </c>
      <c r="AH55" s="89">
        <f t="shared" si="5"/>
        <v>10778</v>
      </c>
    </row>
    <row r="56" spans="1:34">
      <c r="A56" s="448" t="s">
        <v>934</v>
      </c>
      <c r="B56" s="448" t="s">
        <v>411</v>
      </c>
      <c r="C56" s="283">
        <f>h26_2!D56+h27_2!D56+h28_2!D56</f>
        <v>30</v>
      </c>
      <c r="D56" s="283">
        <f t="shared" si="3"/>
        <v>13</v>
      </c>
      <c r="E56" s="283">
        <f>h26_2!J56+h27_2!J56+h28_2!J56</f>
        <v>14</v>
      </c>
      <c r="F56" s="283">
        <f>h26_2!K56+h27_2!K56+h28_2!K56</f>
        <v>11</v>
      </c>
      <c r="G56" s="283">
        <f>h26_2!L56+h27_2!L56+h28_2!L56</f>
        <v>17</v>
      </c>
      <c r="H56" s="283">
        <f>h26_2!M56+h27_2!M56+h28_2!M56</f>
        <v>57</v>
      </c>
      <c r="I56" s="283">
        <f>h26_2!N56+h27_2!N56+h28_2!N56</f>
        <v>56</v>
      </c>
      <c r="J56" s="283">
        <f>h26_2!O56+h27_2!O56+h28_2!O56</f>
        <v>95</v>
      </c>
      <c r="K56" s="283">
        <f>h26_2!P56+h27_2!P56+h28_2!P56</f>
        <v>112</v>
      </c>
      <c r="L56" s="283">
        <f>h26_2!Q56+h27_2!Q56+h28_2!Q56</f>
        <v>229</v>
      </c>
      <c r="M56" s="283">
        <f>h26_2!R56+h27_2!R56+h28_2!R56</f>
        <v>287</v>
      </c>
      <c r="N56" s="283">
        <f>h26_2!S56+h27_2!S56+h28_2!S56</f>
        <v>421</v>
      </c>
      <c r="O56" s="283">
        <f>h26_2!T56+h27_2!T56+h28_2!T56</f>
        <v>674</v>
      </c>
      <c r="P56" s="283">
        <f>h26_2!U56+h27_2!U56+h28_2!U56</f>
        <v>1267</v>
      </c>
      <c r="Q56" s="283">
        <f>h26_2!V56+h27_2!V56+h28_2!V56</f>
        <v>2240</v>
      </c>
      <c r="R56" s="283">
        <f>h26_2!W56+h27_2!W56+h28_2!W56</f>
        <v>2774</v>
      </c>
      <c r="S56" s="283">
        <f>h26_2!X56+h27_2!X56+h28_2!X56</f>
        <v>3409</v>
      </c>
      <c r="T56" s="283">
        <f>h26_2!Y56+h27_2!Y56+h28_2!Y56</f>
        <v>4519</v>
      </c>
      <c r="U56" s="283">
        <f>h26_2!Z56+h27_2!Z56+h28_2!Z56</f>
        <v>4158</v>
      </c>
      <c r="V56" s="525">
        <f t="shared" si="4"/>
        <v>2869</v>
      </c>
      <c r="W56" s="283">
        <f>h26_2!C56+h27_2!C56+h28_2!C56</f>
        <v>23252</v>
      </c>
      <c r="X56" s="89"/>
      <c r="Y56" s="360">
        <f>h26_2!E56+h27_2!E56+h28_2!E56</f>
        <v>8</v>
      </c>
      <c r="Z56" s="360">
        <f>h26_2!F56+h27_2!F56+h28_2!F56</f>
        <v>2</v>
      </c>
      <c r="AA56" s="360">
        <f>h26_2!G56+h27_2!G56+h28_2!G56</f>
        <v>1</v>
      </c>
      <c r="AB56" s="360">
        <f>h26_2!H56+h27_2!H56+h28_2!H56</f>
        <v>2</v>
      </c>
      <c r="AC56" s="360">
        <f>h26_2!I56+h27_2!I56+h28_2!I56</f>
        <v>43</v>
      </c>
      <c r="AD56" s="360">
        <f>h26_2!AA56+h27_2!AA56+h28_2!AA56</f>
        <v>2110</v>
      </c>
      <c r="AE56" s="360">
        <f>h26_2!AB56+h27_2!AB56+h28_2!AB56</f>
        <v>621</v>
      </c>
      <c r="AF56" s="360">
        <f>h26_2!AC56+h27_2!AC56+h28_2!AC56</f>
        <v>138</v>
      </c>
      <c r="AG56" s="360">
        <f>h26_2!AD56+h27_2!AD56+h28_2!AD56</f>
        <v>0</v>
      </c>
      <c r="AH56" s="89">
        <f t="shared" si="5"/>
        <v>2869</v>
      </c>
    </row>
    <row r="57" spans="1:34">
      <c r="A57" s="448" t="s">
        <v>938</v>
      </c>
      <c r="B57" s="448" t="s">
        <v>411</v>
      </c>
      <c r="C57" s="283">
        <f>h26_2!D57+h27_2!D57+h28_2!D57</f>
        <v>6</v>
      </c>
      <c r="D57" s="283">
        <f t="shared" si="3"/>
        <v>2</v>
      </c>
      <c r="E57" s="283">
        <f>h26_2!J57+h27_2!J57+h28_2!J57</f>
        <v>4</v>
      </c>
      <c r="F57" s="283">
        <f>h26_2!K57+h27_2!K57+h28_2!K57</f>
        <v>5</v>
      </c>
      <c r="G57" s="283">
        <f>h26_2!L57+h27_2!L57+h28_2!L57</f>
        <v>1</v>
      </c>
      <c r="H57" s="283">
        <f>h26_2!M57+h27_2!M57+h28_2!M57</f>
        <v>3</v>
      </c>
      <c r="I57" s="283">
        <f>h26_2!N57+h27_2!N57+h28_2!N57</f>
        <v>6</v>
      </c>
      <c r="J57" s="283">
        <f>h26_2!O57+h27_2!O57+h28_2!O57</f>
        <v>7</v>
      </c>
      <c r="K57" s="283">
        <f>h26_2!P57+h27_2!P57+h28_2!P57</f>
        <v>13</v>
      </c>
      <c r="L57" s="283">
        <f>h26_2!Q57+h27_2!Q57+h28_2!Q57</f>
        <v>23</v>
      </c>
      <c r="M57" s="283">
        <f>h26_2!R57+h27_2!R57+h28_2!R57</f>
        <v>40</v>
      </c>
      <c r="N57" s="283">
        <f>h26_2!S57+h27_2!S57+h28_2!S57</f>
        <v>52</v>
      </c>
      <c r="O57" s="283">
        <f>h26_2!T57+h27_2!T57+h28_2!T57</f>
        <v>79</v>
      </c>
      <c r="P57" s="283">
        <f>h26_2!U57+h27_2!U57+h28_2!U57</f>
        <v>130</v>
      </c>
      <c r="Q57" s="283">
        <f>h26_2!V57+h27_2!V57+h28_2!V57</f>
        <v>228</v>
      </c>
      <c r="R57" s="283">
        <f>h26_2!W57+h27_2!W57+h28_2!W57</f>
        <v>311</v>
      </c>
      <c r="S57" s="283">
        <f>h26_2!X57+h27_2!X57+h28_2!X57</f>
        <v>350</v>
      </c>
      <c r="T57" s="283">
        <f>h26_2!Y57+h27_2!Y57+h28_2!Y57</f>
        <v>459</v>
      </c>
      <c r="U57" s="283">
        <f>h26_2!Z57+h27_2!Z57+h28_2!Z57</f>
        <v>488</v>
      </c>
      <c r="V57" s="525">
        <f t="shared" si="4"/>
        <v>377</v>
      </c>
      <c r="W57" s="283">
        <f>h26_2!C57+h27_2!C57+h28_2!C57</f>
        <v>2584</v>
      </c>
      <c r="X57" s="89"/>
      <c r="Y57" s="360">
        <f>h26_2!E57+h27_2!E57+h28_2!E57</f>
        <v>0</v>
      </c>
      <c r="Z57" s="360">
        <f>h26_2!F57+h27_2!F57+h28_2!F57</f>
        <v>1</v>
      </c>
      <c r="AA57" s="360">
        <f>h26_2!G57+h27_2!G57+h28_2!G57</f>
        <v>1</v>
      </c>
      <c r="AB57" s="360">
        <f>h26_2!H57+h27_2!H57+h28_2!H57</f>
        <v>0</v>
      </c>
      <c r="AC57" s="360">
        <f>h26_2!I57+h27_2!I57+h28_2!I57</f>
        <v>8</v>
      </c>
      <c r="AD57" s="360">
        <f>h26_2!AA57+h27_2!AA57+h28_2!AA57</f>
        <v>279</v>
      </c>
      <c r="AE57" s="360">
        <f>h26_2!AB57+h27_2!AB57+h28_2!AB57</f>
        <v>77</v>
      </c>
      <c r="AF57" s="360">
        <f>h26_2!AC57+h27_2!AC57+h28_2!AC57</f>
        <v>21</v>
      </c>
      <c r="AG57" s="360">
        <f>h26_2!AD57+h27_2!AD57+h28_2!AD57</f>
        <v>0</v>
      </c>
      <c r="AH57" s="89">
        <f t="shared" si="5"/>
        <v>377</v>
      </c>
    </row>
    <row r="58" spans="1:34">
      <c r="A58" s="448" t="s">
        <v>939</v>
      </c>
      <c r="B58" s="448" t="s">
        <v>411</v>
      </c>
      <c r="C58" s="283">
        <f>h26_2!D58+h27_2!D58+h28_2!D58</f>
        <v>0</v>
      </c>
      <c r="D58" s="283">
        <f t="shared" si="3"/>
        <v>0</v>
      </c>
      <c r="E58" s="283">
        <f>h26_2!J58+h27_2!J58+h28_2!J58</f>
        <v>1</v>
      </c>
      <c r="F58" s="283">
        <f>h26_2!K58+h27_2!K58+h28_2!K58</f>
        <v>0</v>
      </c>
      <c r="G58" s="283">
        <f>h26_2!L58+h27_2!L58+h28_2!L58</f>
        <v>1</v>
      </c>
      <c r="H58" s="283">
        <f>h26_2!M58+h27_2!M58+h28_2!M58</f>
        <v>4</v>
      </c>
      <c r="I58" s="283">
        <f>h26_2!N58+h27_2!N58+h28_2!N58</f>
        <v>7</v>
      </c>
      <c r="J58" s="283">
        <f>h26_2!O58+h27_2!O58+h28_2!O58</f>
        <v>4</v>
      </c>
      <c r="K58" s="283">
        <f>h26_2!P58+h27_2!P58+h28_2!P58</f>
        <v>13</v>
      </c>
      <c r="L58" s="283">
        <f>h26_2!Q58+h27_2!Q58+h28_2!Q58</f>
        <v>19</v>
      </c>
      <c r="M58" s="283">
        <f>h26_2!R58+h27_2!R58+h28_2!R58</f>
        <v>12</v>
      </c>
      <c r="N58" s="283">
        <f>h26_2!S58+h27_2!S58+h28_2!S58</f>
        <v>39</v>
      </c>
      <c r="O58" s="283">
        <f>h26_2!T58+h27_2!T58+h28_2!T58</f>
        <v>40</v>
      </c>
      <c r="P58" s="283">
        <f>h26_2!U58+h27_2!U58+h28_2!U58</f>
        <v>85</v>
      </c>
      <c r="Q58" s="283">
        <f>h26_2!V58+h27_2!V58+h28_2!V58</f>
        <v>172</v>
      </c>
      <c r="R58" s="283">
        <f>h26_2!W58+h27_2!W58+h28_2!W58</f>
        <v>221</v>
      </c>
      <c r="S58" s="283">
        <f>h26_2!X58+h27_2!X58+h28_2!X58</f>
        <v>236</v>
      </c>
      <c r="T58" s="283">
        <f>h26_2!Y58+h27_2!Y58+h28_2!Y58</f>
        <v>360</v>
      </c>
      <c r="U58" s="283">
        <f>h26_2!Z58+h27_2!Z58+h28_2!Z58</f>
        <v>345</v>
      </c>
      <c r="V58" s="525">
        <f t="shared" si="4"/>
        <v>255</v>
      </c>
      <c r="W58" s="283">
        <f>h26_2!C58+h27_2!C58+h28_2!C58</f>
        <v>1814</v>
      </c>
      <c r="X58" s="89"/>
      <c r="Y58" s="360">
        <f>h26_2!E58+h27_2!E58+h28_2!E58</f>
        <v>0</v>
      </c>
      <c r="Z58" s="360">
        <f>h26_2!F58+h27_2!F58+h28_2!F58</f>
        <v>0</v>
      </c>
      <c r="AA58" s="360">
        <f>h26_2!G58+h27_2!G58+h28_2!G58</f>
        <v>0</v>
      </c>
      <c r="AB58" s="360">
        <f>h26_2!H58+h27_2!H58+h28_2!H58</f>
        <v>0</v>
      </c>
      <c r="AC58" s="360">
        <f>h26_2!I58+h27_2!I58+h28_2!I58</f>
        <v>0</v>
      </c>
      <c r="AD58" s="360">
        <f>h26_2!AA58+h27_2!AA58+h28_2!AA58</f>
        <v>193</v>
      </c>
      <c r="AE58" s="360">
        <f>h26_2!AB58+h27_2!AB58+h28_2!AB58</f>
        <v>50</v>
      </c>
      <c r="AF58" s="360">
        <f>h26_2!AC58+h27_2!AC58+h28_2!AC58</f>
        <v>12</v>
      </c>
      <c r="AG58" s="360">
        <f>h26_2!AD58+h27_2!AD58+h28_2!AD58</f>
        <v>0</v>
      </c>
      <c r="AH58" s="89">
        <f t="shared" si="5"/>
        <v>255</v>
      </c>
    </row>
    <row r="59" spans="1:34">
      <c r="A59" s="448" t="s">
        <v>940</v>
      </c>
      <c r="B59" s="448" t="s">
        <v>411</v>
      </c>
      <c r="C59" s="283">
        <f>h26_2!D59+h27_2!D59+h28_2!D59</f>
        <v>1</v>
      </c>
      <c r="D59" s="283">
        <f t="shared" si="3"/>
        <v>1</v>
      </c>
      <c r="E59" s="283">
        <f>h26_2!J59+h27_2!J59+h28_2!J59</f>
        <v>2</v>
      </c>
      <c r="F59" s="283">
        <f>h26_2!K59+h27_2!K59+h28_2!K59</f>
        <v>0</v>
      </c>
      <c r="G59" s="283">
        <f>h26_2!L59+h27_2!L59+h28_2!L59</f>
        <v>3</v>
      </c>
      <c r="H59" s="283">
        <f>h26_2!M59+h27_2!M59+h28_2!M59</f>
        <v>6</v>
      </c>
      <c r="I59" s="283">
        <f>h26_2!N59+h27_2!N59+h28_2!N59</f>
        <v>5</v>
      </c>
      <c r="J59" s="283">
        <f>h26_2!O59+h27_2!O59+h28_2!O59</f>
        <v>10</v>
      </c>
      <c r="K59" s="283">
        <f>h26_2!P59+h27_2!P59+h28_2!P59</f>
        <v>10</v>
      </c>
      <c r="L59" s="283">
        <f>h26_2!Q59+h27_2!Q59+h28_2!Q59</f>
        <v>22</v>
      </c>
      <c r="M59" s="283">
        <f>h26_2!R59+h27_2!R59+h28_2!R59</f>
        <v>38</v>
      </c>
      <c r="N59" s="283">
        <f>h26_2!S59+h27_2!S59+h28_2!S59</f>
        <v>56</v>
      </c>
      <c r="O59" s="283">
        <f>h26_2!T59+h27_2!T59+h28_2!T59</f>
        <v>88</v>
      </c>
      <c r="P59" s="283">
        <f>h26_2!U59+h27_2!U59+h28_2!U59</f>
        <v>129</v>
      </c>
      <c r="Q59" s="283">
        <f>h26_2!V59+h27_2!V59+h28_2!V59</f>
        <v>237</v>
      </c>
      <c r="R59" s="283">
        <f>h26_2!W59+h27_2!W59+h28_2!W59</f>
        <v>288</v>
      </c>
      <c r="S59" s="283">
        <f>h26_2!X59+h27_2!X59+h28_2!X59</f>
        <v>323</v>
      </c>
      <c r="T59" s="283">
        <f>h26_2!Y59+h27_2!Y59+h28_2!Y59</f>
        <v>431</v>
      </c>
      <c r="U59" s="283">
        <f>h26_2!Z59+h27_2!Z59+h28_2!Z59</f>
        <v>380</v>
      </c>
      <c r="V59" s="525">
        <f t="shared" si="4"/>
        <v>219</v>
      </c>
      <c r="W59" s="283">
        <f>h26_2!C59+h27_2!C59+h28_2!C59</f>
        <v>2249</v>
      </c>
      <c r="X59" s="89"/>
      <c r="Y59" s="360">
        <f>h26_2!E59+h27_2!E59+h28_2!E59</f>
        <v>1</v>
      </c>
      <c r="Z59" s="360">
        <f>h26_2!F59+h27_2!F59+h28_2!F59</f>
        <v>0</v>
      </c>
      <c r="AA59" s="360">
        <f>h26_2!G59+h27_2!G59+h28_2!G59</f>
        <v>0</v>
      </c>
      <c r="AB59" s="360">
        <f>h26_2!H59+h27_2!H59+h28_2!H59</f>
        <v>0</v>
      </c>
      <c r="AC59" s="360">
        <f>h26_2!I59+h27_2!I59+h28_2!I59</f>
        <v>2</v>
      </c>
      <c r="AD59" s="360">
        <f>h26_2!AA59+h27_2!AA59+h28_2!AA59</f>
        <v>164</v>
      </c>
      <c r="AE59" s="360">
        <f>h26_2!AB59+h27_2!AB59+h28_2!AB59</f>
        <v>43</v>
      </c>
      <c r="AF59" s="360">
        <f>h26_2!AC59+h27_2!AC59+h28_2!AC59</f>
        <v>12</v>
      </c>
      <c r="AG59" s="360">
        <f>h26_2!AD59+h27_2!AD59+h28_2!AD59</f>
        <v>0</v>
      </c>
      <c r="AH59" s="89">
        <f t="shared" si="5"/>
        <v>219</v>
      </c>
    </row>
    <row r="60" spans="1:34">
      <c r="A60" s="448" t="s">
        <v>941</v>
      </c>
      <c r="B60" s="448" t="s">
        <v>411</v>
      </c>
      <c r="C60" s="283">
        <f>h26_2!D60+h27_2!D60+h28_2!D60</f>
        <v>1</v>
      </c>
      <c r="D60" s="283">
        <f t="shared" si="3"/>
        <v>0</v>
      </c>
      <c r="E60" s="283">
        <f>h26_2!J60+h27_2!J60+h28_2!J60</f>
        <v>1</v>
      </c>
      <c r="F60" s="283">
        <f>h26_2!K60+h27_2!K60+h28_2!K60</f>
        <v>0</v>
      </c>
      <c r="G60" s="283">
        <f>h26_2!L60+h27_2!L60+h28_2!L60</f>
        <v>2</v>
      </c>
      <c r="H60" s="283">
        <f>h26_2!M60+h27_2!M60+h28_2!M60</f>
        <v>2</v>
      </c>
      <c r="I60" s="283">
        <f>h26_2!N60+h27_2!N60+h28_2!N60</f>
        <v>5</v>
      </c>
      <c r="J60" s="283">
        <f>h26_2!O60+h27_2!O60+h28_2!O60</f>
        <v>5</v>
      </c>
      <c r="K60" s="283">
        <f>h26_2!P60+h27_2!P60+h28_2!P60</f>
        <v>9</v>
      </c>
      <c r="L60" s="283">
        <f>h26_2!Q60+h27_2!Q60+h28_2!Q60</f>
        <v>22</v>
      </c>
      <c r="M60" s="283">
        <f>h26_2!R60+h27_2!R60+h28_2!R60</f>
        <v>27</v>
      </c>
      <c r="N60" s="283">
        <f>h26_2!S60+h27_2!S60+h28_2!S60</f>
        <v>36</v>
      </c>
      <c r="O60" s="283">
        <f>h26_2!T60+h27_2!T60+h28_2!T60</f>
        <v>65</v>
      </c>
      <c r="P60" s="283">
        <f>h26_2!U60+h27_2!U60+h28_2!U60</f>
        <v>123</v>
      </c>
      <c r="Q60" s="283">
        <f>h26_2!V60+h27_2!V60+h28_2!V60</f>
        <v>191</v>
      </c>
      <c r="R60" s="283">
        <f>h26_2!W60+h27_2!W60+h28_2!W60</f>
        <v>258</v>
      </c>
      <c r="S60" s="283">
        <f>h26_2!X60+h27_2!X60+h28_2!X60</f>
        <v>322</v>
      </c>
      <c r="T60" s="283">
        <f>h26_2!Y60+h27_2!Y60+h28_2!Y60</f>
        <v>435</v>
      </c>
      <c r="U60" s="283">
        <f>h26_2!Z60+h27_2!Z60+h28_2!Z60</f>
        <v>358</v>
      </c>
      <c r="V60" s="525">
        <f t="shared" si="4"/>
        <v>242</v>
      </c>
      <c r="W60" s="283">
        <f>h26_2!C60+h27_2!C60+h28_2!C60</f>
        <v>2104</v>
      </c>
      <c r="X60" s="89"/>
      <c r="Y60" s="360">
        <f>h26_2!E60+h27_2!E60+h28_2!E60</f>
        <v>0</v>
      </c>
      <c r="Z60" s="360">
        <f>h26_2!F60+h27_2!F60+h28_2!F60</f>
        <v>0</v>
      </c>
      <c r="AA60" s="360">
        <f>h26_2!G60+h27_2!G60+h28_2!G60</f>
        <v>0</v>
      </c>
      <c r="AB60" s="360">
        <f>h26_2!H60+h27_2!H60+h28_2!H60</f>
        <v>0</v>
      </c>
      <c r="AC60" s="360">
        <f>h26_2!I60+h27_2!I60+h28_2!I60</f>
        <v>1</v>
      </c>
      <c r="AD60" s="360">
        <f>h26_2!AA60+h27_2!AA60+h28_2!AA60</f>
        <v>177</v>
      </c>
      <c r="AE60" s="360">
        <f>h26_2!AB60+h27_2!AB60+h28_2!AB60</f>
        <v>57</v>
      </c>
      <c r="AF60" s="360">
        <f>h26_2!AC60+h27_2!AC60+h28_2!AC60</f>
        <v>8</v>
      </c>
      <c r="AG60" s="360">
        <f>h26_2!AD60+h27_2!AD60+h28_2!AD60</f>
        <v>0</v>
      </c>
      <c r="AH60" s="89">
        <f t="shared" si="5"/>
        <v>242</v>
      </c>
    </row>
    <row r="61" spans="1:34">
      <c r="A61" s="448" t="s">
        <v>942</v>
      </c>
      <c r="B61" s="448" t="s">
        <v>411</v>
      </c>
      <c r="C61" s="283">
        <f>h26_2!D61+h27_2!D61+h28_2!D61</f>
        <v>2</v>
      </c>
      <c r="D61" s="283">
        <f t="shared" si="3"/>
        <v>3</v>
      </c>
      <c r="E61" s="283">
        <f>h26_2!J61+h27_2!J61+h28_2!J61</f>
        <v>2</v>
      </c>
      <c r="F61" s="283">
        <f>h26_2!K61+h27_2!K61+h28_2!K61</f>
        <v>0</v>
      </c>
      <c r="G61" s="283">
        <f>h26_2!L61+h27_2!L61+h28_2!L61</f>
        <v>0</v>
      </c>
      <c r="H61" s="283">
        <f>h26_2!M61+h27_2!M61+h28_2!M61</f>
        <v>11</v>
      </c>
      <c r="I61" s="283">
        <f>h26_2!N61+h27_2!N61+h28_2!N61</f>
        <v>4</v>
      </c>
      <c r="J61" s="283">
        <f>h26_2!O61+h27_2!O61+h28_2!O61</f>
        <v>15</v>
      </c>
      <c r="K61" s="283">
        <f>h26_2!P61+h27_2!P61+h28_2!P61</f>
        <v>11</v>
      </c>
      <c r="L61" s="283">
        <f>h26_2!Q61+h27_2!Q61+h28_2!Q61</f>
        <v>13</v>
      </c>
      <c r="M61" s="283">
        <f>h26_2!R61+h27_2!R61+h28_2!R61</f>
        <v>21</v>
      </c>
      <c r="N61" s="283">
        <f>h26_2!S61+h27_2!S61+h28_2!S61</f>
        <v>50</v>
      </c>
      <c r="O61" s="283">
        <f>h26_2!T61+h27_2!T61+h28_2!T61</f>
        <v>60</v>
      </c>
      <c r="P61" s="283">
        <f>h26_2!U61+h27_2!U61+h28_2!U61</f>
        <v>128</v>
      </c>
      <c r="Q61" s="283">
        <f>h26_2!V61+h27_2!V61+h28_2!V61</f>
        <v>217</v>
      </c>
      <c r="R61" s="283">
        <f>h26_2!W61+h27_2!W61+h28_2!W61</f>
        <v>301</v>
      </c>
      <c r="S61" s="283">
        <f>h26_2!X61+h27_2!X61+h28_2!X61</f>
        <v>426</v>
      </c>
      <c r="T61" s="283">
        <f>h26_2!Y61+h27_2!Y61+h28_2!Y61</f>
        <v>561</v>
      </c>
      <c r="U61" s="283">
        <f>h26_2!Z61+h27_2!Z61+h28_2!Z61</f>
        <v>466</v>
      </c>
      <c r="V61" s="525">
        <f t="shared" si="4"/>
        <v>302</v>
      </c>
      <c r="W61" s="283">
        <f>h26_2!C61+h27_2!C61+h28_2!C61</f>
        <v>2593</v>
      </c>
      <c r="X61" s="89"/>
      <c r="Y61" s="360">
        <f>h26_2!E61+h27_2!E61+h28_2!E61</f>
        <v>2</v>
      </c>
      <c r="Z61" s="360">
        <f>h26_2!F61+h27_2!F61+h28_2!F61</f>
        <v>0</v>
      </c>
      <c r="AA61" s="360">
        <f>h26_2!G61+h27_2!G61+h28_2!G61</f>
        <v>0</v>
      </c>
      <c r="AB61" s="360">
        <f>h26_2!H61+h27_2!H61+h28_2!H61</f>
        <v>1</v>
      </c>
      <c r="AC61" s="360">
        <f>h26_2!I61+h27_2!I61+h28_2!I61</f>
        <v>5</v>
      </c>
      <c r="AD61" s="360">
        <f>h26_2!AA61+h27_2!AA61+h28_2!AA61</f>
        <v>225</v>
      </c>
      <c r="AE61" s="360">
        <f>h26_2!AB61+h27_2!AB61+h28_2!AB61</f>
        <v>66</v>
      </c>
      <c r="AF61" s="360">
        <f>h26_2!AC61+h27_2!AC61+h28_2!AC61</f>
        <v>11</v>
      </c>
      <c r="AG61" s="360">
        <f>h26_2!AD61+h27_2!AD61+h28_2!AD61</f>
        <v>0</v>
      </c>
      <c r="AH61" s="89">
        <f t="shared" si="5"/>
        <v>302</v>
      </c>
    </row>
    <row r="62" spans="1:34">
      <c r="A62" s="448" t="s">
        <v>943</v>
      </c>
      <c r="B62" s="448" t="s">
        <v>411</v>
      </c>
      <c r="C62" s="283">
        <f>h26_2!D62+h27_2!D62+h28_2!D62</f>
        <v>5</v>
      </c>
      <c r="D62" s="283">
        <f t="shared" si="3"/>
        <v>2</v>
      </c>
      <c r="E62" s="283">
        <f>h26_2!J62+h27_2!J62+h28_2!J62</f>
        <v>2</v>
      </c>
      <c r="F62" s="283">
        <f>h26_2!K62+h27_2!K62+h28_2!K62</f>
        <v>1</v>
      </c>
      <c r="G62" s="283">
        <f>h26_2!L62+h27_2!L62+h28_2!L62</f>
        <v>3</v>
      </c>
      <c r="H62" s="283">
        <f>h26_2!M62+h27_2!M62+h28_2!M62</f>
        <v>8</v>
      </c>
      <c r="I62" s="283">
        <f>h26_2!N62+h27_2!N62+h28_2!N62</f>
        <v>7</v>
      </c>
      <c r="J62" s="283">
        <f>h26_2!O62+h27_2!O62+h28_2!O62</f>
        <v>21</v>
      </c>
      <c r="K62" s="283">
        <f>h26_2!P62+h27_2!P62+h28_2!P62</f>
        <v>12</v>
      </c>
      <c r="L62" s="283">
        <f>h26_2!Q62+h27_2!Q62+h28_2!Q62</f>
        <v>32</v>
      </c>
      <c r="M62" s="283">
        <f>h26_2!R62+h27_2!R62+h28_2!R62</f>
        <v>43</v>
      </c>
      <c r="N62" s="283">
        <f>h26_2!S62+h27_2!S62+h28_2!S62</f>
        <v>57</v>
      </c>
      <c r="O62" s="283">
        <f>h26_2!T62+h27_2!T62+h28_2!T62</f>
        <v>97</v>
      </c>
      <c r="P62" s="283">
        <f>h26_2!U62+h27_2!U62+h28_2!U62</f>
        <v>179</v>
      </c>
      <c r="Q62" s="283">
        <f>h26_2!V62+h27_2!V62+h28_2!V62</f>
        <v>326</v>
      </c>
      <c r="R62" s="283">
        <f>h26_2!W62+h27_2!W62+h28_2!W62</f>
        <v>401</v>
      </c>
      <c r="S62" s="283">
        <f>h26_2!X62+h27_2!X62+h28_2!X62</f>
        <v>516</v>
      </c>
      <c r="T62" s="283">
        <f>h26_2!Y62+h27_2!Y62+h28_2!Y62</f>
        <v>703</v>
      </c>
      <c r="U62" s="283">
        <f>h26_2!Z62+h27_2!Z62+h28_2!Z62</f>
        <v>687</v>
      </c>
      <c r="V62" s="525">
        <f t="shared" si="4"/>
        <v>495</v>
      </c>
      <c r="W62" s="283">
        <f>h26_2!C62+h27_2!C62+h28_2!C62</f>
        <v>3597</v>
      </c>
      <c r="X62" s="89"/>
      <c r="Y62" s="360">
        <f>h26_2!E62+h27_2!E62+h28_2!E62</f>
        <v>2</v>
      </c>
      <c r="Z62" s="360">
        <f>h26_2!F62+h27_2!F62+h28_2!F62</f>
        <v>0</v>
      </c>
      <c r="AA62" s="360">
        <f>h26_2!G62+h27_2!G62+h28_2!G62</f>
        <v>0</v>
      </c>
      <c r="AB62" s="360">
        <f>h26_2!H62+h27_2!H62+h28_2!H62</f>
        <v>0</v>
      </c>
      <c r="AC62" s="360">
        <f>h26_2!I62+h27_2!I62+h28_2!I62</f>
        <v>7</v>
      </c>
      <c r="AD62" s="360">
        <f>h26_2!AA62+h27_2!AA62+h28_2!AA62</f>
        <v>360</v>
      </c>
      <c r="AE62" s="360">
        <f>h26_2!AB62+h27_2!AB62+h28_2!AB62</f>
        <v>118</v>
      </c>
      <c r="AF62" s="360">
        <f>h26_2!AC62+h27_2!AC62+h28_2!AC62</f>
        <v>17</v>
      </c>
      <c r="AG62" s="360">
        <f>h26_2!AD62+h27_2!AD62+h28_2!AD62</f>
        <v>0</v>
      </c>
      <c r="AH62" s="89">
        <f t="shared" si="5"/>
        <v>495</v>
      </c>
    </row>
    <row r="63" spans="1:34">
      <c r="A63" s="448" t="s">
        <v>944</v>
      </c>
      <c r="B63" s="448" t="s">
        <v>411</v>
      </c>
      <c r="C63" s="283">
        <f>h26_2!D63+h27_2!D63+h28_2!D63</f>
        <v>4</v>
      </c>
      <c r="D63" s="283">
        <f t="shared" si="3"/>
        <v>2</v>
      </c>
      <c r="E63" s="283">
        <f>h26_2!J63+h27_2!J63+h28_2!J63</f>
        <v>0</v>
      </c>
      <c r="F63" s="283">
        <f>h26_2!K63+h27_2!K63+h28_2!K63</f>
        <v>1</v>
      </c>
      <c r="G63" s="283">
        <f>h26_2!L63+h27_2!L63+h28_2!L63</f>
        <v>2</v>
      </c>
      <c r="H63" s="283">
        <f>h26_2!M63+h27_2!M63+h28_2!M63</f>
        <v>7</v>
      </c>
      <c r="I63" s="283">
        <f>h26_2!N63+h27_2!N63+h28_2!N63</f>
        <v>5</v>
      </c>
      <c r="J63" s="283">
        <f>h26_2!O63+h27_2!O63+h28_2!O63</f>
        <v>8</v>
      </c>
      <c r="K63" s="283">
        <f>h26_2!P63+h27_2!P63+h28_2!P63</f>
        <v>16</v>
      </c>
      <c r="L63" s="283">
        <f>h26_2!Q63+h27_2!Q63+h28_2!Q63</f>
        <v>34</v>
      </c>
      <c r="M63" s="283">
        <f>h26_2!R63+h27_2!R63+h28_2!R63</f>
        <v>46</v>
      </c>
      <c r="N63" s="283">
        <f>h26_2!S63+h27_2!S63+h28_2!S63</f>
        <v>47</v>
      </c>
      <c r="O63" s="283">
        <f>h26_2!T63+h27_2!T63+h28_2!T63</f>
        <v>84</v>
      </c>
      <c r="P63" s="283">
        <f>h26_2!U63+h27_2!U63+h28_2!U63</f>
        <v>180</v>
      </c>
      <c r="Q63" s="283">
        <f>h26_2!V63+h27_2!V63+h28_2!V63</f>
        <v>328</v>
      </c>
      <c r="R63" s="283">
        <f>h26_2!W63+h27_2!W63+h28_2!W63</f>
        <v>425</v>
      </c>
      <c r="S63" s="283">
        <f>h26_2!X63+h27_2!X63+h28_2!X63</f>
        <v>529</v>
      </c>
      <c r="T63" s="283">
        <f>h26_2!Y63+h27_2!Y63+h28_2!Y63</f>
        <v>632</v>
      </c>
      <c r="U63" s="283">
        <f>h26_2!Z63+h27_2!Z63+h28_2!Z63</f>
        <v>602</v>
      </c>
      <c r="V63" s="525">
        <f t="shared" si="4"/>
        <v>407</v>
      </c>
      <c r="W63" s="283">
        <f>h26_2!C63+h27_2!C63+h28_2!C63</f>
        <v>3359</v>
      </c>
      <c r="X63" s="89"/>
      <c r="Y63" s="360">
        <f>h26_2!E63+h27_2!E63+h28_2!E63</f>
        <v>0</v>
      </c>
      <c r="Z63" s="360">
        <f>h26_2!F63+h27_2!F63+h28_2!F63</f>
        <v>1</v>
      </c>
      <c r="AA63" s="360">
        <f>h26_2!G63+h27_2!G63+h28_2!G63</f>
        <v>0</v>
      </c>
      <c r="AB63" s="360">
        <f>h26_2!H63+h27_2!H63+h28_2!H63</f>
        <v>1</v>
      </c>
      <c r="AC63" s="360">
        <f>h26_2!I63+h27_2!I63+h28_2!I63</f>
        <v>6</v>
      </c>
      <c r="AD63" s="360">
        <f>h26_2!AA63+h27_2!AA63+h28_2!AA63</f>
        <v>304</v>
      </c>
      <c r="AE63" s="360">
        <f>h26_2!AB63+h27_2!AB63+h28_2!AB63</f>
        <v>78</v>
      </c>
      <c r="AF63" s="360">
        <f>h26_2!AC63+h27_2!AC63+h28_2!AC63</f>
        <v>25</v>
      </c>
      <c r="AG63" s="360">
        <f>h26_2!AD63+h27_2!AD63+h28_2!AD63</f>
        <v>0</v>
      </c>
      <c r="AH63" s="89">
        <f t="shared" si="5"/>
        <v>407</v>
      </c>
    </row>
    <row r="64" spans="1:34">
      <c r="A64" s="448" t="s">
        <v>945</v>
      </c>
      <c r="B64" s="448" t="s">
        <v>411</v>
      </c>
      <c r="C64" s="283">
        <f>h26_2!D64+h27_2!D64+h28_2!D64</f>
        <v>3</v>
      </c>
      <c r="D64" s="283">
        <f t="shared" si="3"/>
        <v>1</v>
      </c>
      <c r="E64" s="283">
        <f>h26_2!J64+h27_2!J64+h28_2!J64</f>
        <v>0</v>
      </c>
      <c r="F64" s="283">
        <f>h26_2!K64+h27_2!K64+h28_2!K64</f>
        <v>1</v>
      </c>
      <c r="G64" s="283">
        <f>h26_2!L64+h27_2!L64+h28_2!L64</f>
        <v>0</v>
      </c>
      <c r="H64" s="283">
        <f>h26_2!M64+h27_2!M64+h28_2!M64</f>
        <v>3</v>
      </c>
      <c r="I64" s="283">
        <f>h26_2!N64+h27_2!N64+h28_2!N64</f>
        <v>9</v>
      </c>
      <c r="J64" s="283">
        <f>h26_2!O64+h27_2!O64+h28_2!O64</f>
        <v>7</v>
      </c>
      <c r="K64" s="283">
        <f>h26_2!P64+h27_2!P64+h28_2!P64</f>
        <v>5</v>
      </c>
      <c r="L64" s="283">
        <f>h26_2!Q64+h27_2!Q64+h28_2!Q64</f>
        <v>24</v>
      </c>
      <c r="M64" s="283">
        <f>h26_2!R64+h27_2!R64+h28_2!R64</f>
        <v>22</v>
      </c>
      <c r="N64" s="283">
        <f>h26_2!S64+h27_2!S64+h28_2!S64</f>
        <v>37</v>
      </c>
      <c r="O64" s="283">
        <f>h26_2!T64+h27_2!T64+h28_2!T64</f>
        <v>53</v>
      </c>
      <c r="P64" s="283">
        <f>h26_2!U64+h27_2!U64+h28_2!U64</f>
        <v>115</v>
      </c>
      <c r="Q64" s="283">
        <f>h26_2!V64+h27_2!V64+h28_2!V64</f>
        <v>215</v>
      </c>
      <c r="R64" s="283">
        <f>h26_2!W64+h27_2!W64+h28_2!W64</f>
        <v>231</v>
      </c>
      <c r="S64" s="283">
        <f>h26_2!X64+h27_2!X64+h28_2!X64</f>
        <v>286</v>
      </c>
      <c r="T64" s="283">
        <f>h26_2!Y64+h27_2!Y64+h28_2!Y64</f>
        <v>368</v>
      </c>
      <c r="U64" s="283">
        <f>h26_2!Z64+h27_2!Z64+h28_2!Z64</f>
        <v>312</v>
      </c>
      <c r="V64" s="525">
        <f t="shared" si="4"/>
        <v>207</v>
      </c>
      <c r="W64" s="283">
        <f>h26_2!C64+h27_2!C64+h28_2!C64</f>
        <v>1899</v>
      </c>
      <c r="X64" s="89"/>
      <c r="Y64" s="360">
        <f>h26_2!E64+h27_2!E64+h28_2!E64</f>
        <v>1</v>
      </c>
      <c r="Z64" s="360">
        <f>h26_2!F64+h27_2!F64+h28_2!F64</f>
        <v>0</v>
      </c>
      <c r="AA64" s="360">
        <f>h26_2!G64+h27_2!G64+h28_2!G64</f>
        <v>0</v>
      </c>
      <c r="AB64" s="360">
        <f>h26_2!H64+h27_2!H64+h28_2!H64</f>
        <v>0</v>
      </c>
      <c r="AC64" s="360">
        <f>h26_2!I64+h27_2!I64+h28_2!I64</f>
        <v>4</v>
      </c>
      <c r="AD64" s="360">
        <f>h26_2!AA64+h27_2!AA64+h28_2!AA64</f>
        <v>149</v>
      </c>
      <c r="AE64" s="360">
        <f>h26_2!AB64+h27_2!AB64+h28_2!AB64</f>
        <v>48</v>
      </c>
      <c r="AF64" s="360">
        <f>h26_2!AC64+h27_2!AC64+h28_2!AC64</f>
        <v>10</v>
      </c>
      <c r="AG64" s="360">
        <f>h26_2!AD64+h27_2!AD64+h28_2!AD64</f>
        <v>0</v>
      </c>
      <c r="AH64" s="89">
        <f t="shared" si="5"/>
        <v>207</v>
      </c>
    </row>
    <row r="65" spans="1:34">
      <c r="A65" s="448" t="s">
        <v>946</v>
      </c>
      <c r="B65" s="448" t="s">
        <v>411</v>
      </c>
      <c r="C65" s="283">
        <f>h26_2!D65+h27_2!D65+h28_2!D65</f>
        <v>8</v>
      </c>
      <c r="D65" s="283">
        <f t="shared" si="3"/>
        <v>2</v>
      </c>
      <c r="E65" s="283">
        <f>h26_2!J65+h27_2!J65+h28_2!J65</f>
        <v>2</v>
      </c>
      <c r="F65" s="283">
        <f>h26_2!K65+h27_2!K65+h28_2!K65</f>
        <v>3</v>
      </c>
      <c r="G65" s="283">
        <f>h26_2!L65+h27_2!L65+h28_2!L65</f>
        <v>5</v>
      </c>
      <c r="H65" s="283">
        <f>h26_2!M65+h27_2!M65+h28_2!M65</f>
        <v>13</v>
      </c>
      <c r="I65" s="283">
        <f>h26_2!N65+h27_2!N65+h28_2!N65</f>
        <v>8</v>
      </c>
      <c r="J65" s="283">
        <f>h26_2!O65+h27_2!O65+h28_2!O65</f>
        <v>18</v>
      </c>
      <c r="K65" s="283">
        <f>h26_2!P65+h27_2!P65+h28_2!P65</f>
        <v>23</v>
      </c>
      <c r="L65" s="283">
        <f>h26_2!Q65+h27_2!Q65+h28_2!Q65</f>
        <v>40</v>
      </c>
      <c r="M65" s="283">
        <f>h26_2!R65+h27_2!R65+h28_2!R65</f>
        <v>38</v>
      </c>
      <c r="N65" s="283">
        <f>h26_2!S65+h27_2!S65+h28_2!S65</f>
        <v>47</v>
      </c>
      <c r="O65" s="283">
        <f>h26_2!T65+h27_2!T65+h28_2!T65</f>
        <v>108</v>
      </c>
      <c r="P65" s="283">
        <f>h26_2!U65+h27_2!U65+h28_2!U65</f>
        <v>198</v>
      </c>
      <c r="Q65" s="283">
        <f>h26_2!V65+h27_2!V65+h28_2!V65</f>
        <v>326</v>
      </c>
      <c r="R65" s="283">
        <f>h26_2!W65+h27_2!W65+h28_2!W65</f>
        <v>338</v>
      </c>
      <c r="S65" s="283">
        <f>h26_2!X65+h27_2!X65+h28_2!X65</f>
        <v>421</v>
      </c>
      <c r="T65" s="283">
        <f>h26_2!Y65+h27_2!Y65+h28_2!Y65</f>
        <v>570</v>
      </c>
      <c r="U65" s="283">
        <f>h26_2!Z65+h27_2!Z65+h28_2!Z65</f>
        <v>520</v>
      </c>
      <c r="V65" s="525">
        <f t="shared" si="4"/>
        <v>365</v>
      </c>
      <c r="W65" s="283">
        <f>h26_2!C65+h27_2!C65+h28_2!C65</f>
        <v>3053</v>
      </c>
      <c r="X65" s="89"/>
      <c r="Y65" s="360">
        <f>h26_2!E65+h27_2!E65+h28_2!E65</f>
        <v>2</v>
      </c>
      <c r="Z65" s="360">
        <f>h26_2!F65+h27_2!F65+h28_2!F65</f>
        <v>0</v>
      </c>
      <c r="AA65" s="360">
        <f>h26_2!G65+h27_2!G65+h28_2!G65</f>
        <v>0</v>
      </c>
      <c r="AB65" s="360">
        <f>h26_2!H65+h27_2!H65+h28_2!H65</f>
        <v>0</v>
      </c>
      <c r="AC65" s="360">
        <f>h26_2!I65+h27_2!I65+h28_2!I65</f>
        <v>10</v>
      </c>
      <c r="AD65" s="360">
        <f>h26_2!AA65+h27_2!AA65+h28_2!AA65</f>
        <v>259</v>
      </c>
      <c r="AE65" s="360">
        <f>h26_2!AB65+h27_2!AB65+h28_2!AB65</f>
        <v>84</v>
      </c>
      <c r="AF65" s="360">
        <f>h26_2!AC65+h27_2!AC65+h28_2!AC65</f>
        <v>22</v>
      </c>
      <c r="AG65" s="360">
        <f>h26_2!AD65+h27_2!AD65+h28_2!AD65</f>
        <v>0</v>
      </c>
      <c r="AH65" s="89">
        <f t="shared" si="5"/>
        <v>365</v>
      </c>
    </row>
    <row r="66" spans="1:34">
      <c r="A66" s="448" t="s">
        <v>947</v>
      </c>
      <c r="B66" s="448" t="s">
        <v>411</v>
      </c>
      <c r="C66" s="283">
        <f>h26_2!D66+h27_2!D66+h28_2!D66</f>
        <v>21</v>
      </c>
      <c r="D66" s="283">
        <f t="shared" si="3"/>
        <v>6</v>
      </c>
      <c r="E66" s="283">
        <f>h26_2!J66+h27_2!J66+h28_2!J66</f>
        <v>6</v>
      </c>
      <c r="F66" s="283">
        <f>h26_2!K66+h27_2!K66+h28_2!K66</f>
        <v>3</v>
      </c>
      <c r="G66" s="283">
        <f>h26_2!L66+h27_2!L66+h28_2!L66</f>
        <v>12</v>
      </c>
      <c r="H66" s="283">
        <f>h26_2!M66+h27_2!M66+h28_2!M66</f>
        <v>36</v>
      </c>
      <c r="I66" s="283">
        <f>h26_2!N66+h27_2!N66+h28_2!N66</f>
        <v>27</v>
      </c>
      <c r="J66" s="283">
        <f>h26_2!O66+h27_2!O66+h28_2!O66</f>
        <v>26</v>
      </c>
      <c r="K66" s="283">
        <f>h26_2!P66+h27_2!P66+h28_2!P66</f>
        <v>35</v>
      </c>
      <c r="L66" s="283">
        <f>h26_2!Q66+h27_2!Q66+h28_2!Q66</f>
        <v>75</v>
      </c>
      <c r="M66" s="283">
        <f>h26_2!R66+h27_2!R66+h28_2!R66</f>
        <v>96</v>
      </c>
      <c r="N66" s="283">
        <f>h26_2!S66+h27_2!S66+h28_2!S66</f>
        <v>152</v>
      </c>
      <c r="O66" s="283">
        <f>h26_2!T66+h27_2!T66+h28_2!T66</f>
        <v>236</v>
      </c>
      <c r="P66" s="283">
        <f>h26_2!U66+h27_2!U66+h28_2!U66</f>
        <v>471</v>
      </c>
      <c r="Q66" s="283">
        <f>h26_2!V66+h27_2!V66+h28_2!V66</f>
        <v>821</v>
      </c>
      <c r="R66" s="283">
        <f>h26_2!W66+h27_2!W66+h28_2!W66</f>
        <v>1001</v>
      </c>
      <c r="S66" s="283">
        <f>h26_2!X66+h27_2!X66+h28_2!X66</f>
        <v>1161</v>
      </c>
      <c r="T66" s="283">
        <f>h26_2!Y66+h27_2!Y66+h28_2!Y66</f>
        <v>1596</v>
      </c>
      <c r="U66" s="283">
        <f>h26_2!Z66+h27_2!Z66+h28_2!Z66</f>
        <v>1319</v>
      </c>
      <c r="V66" s="525">
        <f t="shared" si="4"/>
        <v>901</v>
      </c>
      <c r="W66" s="283">
        <f>h26_2!C66+h27_2!C66+h28_2!C66</f>
        <v>8001</v>
      </c>
      <c r="X66" s="89"/>
      <c r="Y66" s="360">
        <f>h26_2!E66+h27_2!E66+h28_2!E66</f>
        <v>3</v>
      </c>
      <c r="Z66" s="360">
        <f>h26_2!F66+h27_2!F66+h28_2!F66</f>
        <v>1</v>
      </c>
      <c r="AA66" s="360">
        <f>h26_2!G66+h27_2!G66+h28_2!G66</f>
        <v>0</v>
      </c>
      <c r="AB66" s="360">
        <f>h26_2!H66+h27_2!H66+h28_2!H66</f>
        <v>2</v>
      </c>
      <c r="AC66" s="360">
        <f>h26_2!I66+h27_2!I66+h28_2!I66</f>
        <v>27</v>
      </c>
      <c r="AD66" s="360">
        <f>h26_2!AA66+h27_2!AA66+h28_2!AA66</f>
        <v>693</v>
      </c>
      <c r="AE66" s="360">
        <f>h26_2!AB66+h27_2!AB66+h28_2!AB66</f>
        <v>179</v>
      </c>
      <c r="AF66" s="360">
        <f>h26_2!AC66+h27_2!AC66+h28_2!AC66</f>
        <v>29</v>
      </c>
      <c r="AG66" s="360">
        <f>h26_2!AD66+h27_2!AD66+h28_2!AD66</f>
        <v>0</v>
      </c>
      <c r="AH66" s="89">
        <f t="shared" si="5"/>
        <v>901</v>
      </c>
    </row>
    <row r="67" spans="1:34">
      <c r="A67" s="448" t="s">
        <v>948</v>
      </c>
      <c r="B67" s="448" t="s">
        <v>411</v>
      </c>
      <c r="C67" s="283">
        <f>h26_2!D67+h27_2!D67+h28_2!D67</f>
        <v>9</v>
      </c>
      <c r="D67" s="283">
        <f t="shared" si="3"/>
        <v>4</v>
      </c>
      <c r="E67" s="283">
        <f>h26_2!J67+h27_2!J67+h28_2!J67</f>
        <v>2</v>
      </c>
      <c r="F67" s="283">
        <f>h26_2!K67+h27_2!K67+h28_2!K67</f>
        <v>0</v>
      </c>
      <c r="G67" s="283">
        <f>h26_2!L67+h27_2!L67+h28_2!L67</f>
        <v>16</v>
      </c>
      <c r="H67" s="283">
        <f>h26_2!M67+h27_2!M67+h28_2!M67</f>
        <v>18</v>
      </c>
      <c r="I67" s="283">
        <f>h26_2!N67+h27_2!N67+h28_2!N67</f>
        <v>20</v>
      </c>
      <c r="J67" s="283">
        <f>h26_2!O67+h27_2!O67+h28_2!O67</f>
        <v>24</v>
      </c>
      <c r="K67" s="283">
        <f>h26_2!P67+h27_2!P67+h28_2!P67</f>
        <v>46</v>
      </c>
      <c r="L67" s="283">
        <f>h26_2!Q67+h27_2!Q67+h28_2!Q67</f>
        <v>78</v>
      </c>
      <c r="M67" s="283">
        <f>h26_2!R67+h27_2!R67+h28_2!R67</f>
        <v>113</v>
      </c>
      <c r="N67" s="283">
        <f>h26_2!S67+h27_2!S67+h28_2!S67</f>
        <v>173</v>
      </c>
      <c r="O67" s="283">
        <f>h26_2!T67+h27_2!T67+h28_2!T67</f>
        <v>236</v>
      </c>
      <c r="P67" s="283">
        <f>h26_2!U67+h27_2!U67+h28_2!U67</f>
        <v>414</v>
      </c>
      <c r="Q67" s="283">
        <f>h26_2!V67+h27_2!V67+h28_2!V67</f>
        <v>813</v>
      </c>
      <c r="R67" s="283">
        <f>h26_2!W67+h27_2!W67+h28_2!W67</f>
        <v>1045</v>
      </c>
      <c r="S67" s="283">
        <f>h26_2!X67+h27_2!X67+h28_2!X67</f>
        <v>1220</v>
      </c>
      <c r="T67" s="283">
        <f>h26_2!Y67+h27_2!Y67+h28_2!Y67</f>
        <v>1361</v>
      </c>
      <c r="U67" s="283">
        <f>h26_2!Z67+h27_2!Z67+h28_2!Z67</f>
        <v>1111</v>
      </c>
      <c r="V67" s="525">
        <f t="shared" si="4"/>
        <v>715</v>
      </c>
      <c r="W67" s="283">
        <f>h26_2!C67+h27_2!C67+h28_2!C67</f>
        <v>7418</v>
      </c>
      <c r="X67" s="89"/>
      <c r="Y67" s="360">
        <f>h26_2!E67+h27_2!E67+h28_2!E67</f>
        <v>1</v>
      </c>
      <c r="Z67" s="360">
        <f>h26_2!F67+h27_2!F67+h28_2!F67</f>
        <v>1</v>
      </c>
      <c r="AA67" s="360">
        <f>h26_2!G67+h27_2!G67+h28_2!G67</f>
        <v>1</v>
      </c>
      <c r="AB67" s="360">
        <f>h26_2!H67+h27_2!H67+h28_2!H67</f>
        <v>1</v>
      </c>
      <c r="AC67" s="360">
        <f>h26_2!I67+h27_2!I67+h28_2!I67</f>
        <v>13</v>
      </c>
      <c r="AD67" s="360">
        <f>h26_2!AA67+h27_2!AA67+h28_2!AA67</f>
        <v>523</v>
      </c>
      <c r="AE67" s="360">
        <f>h26_2!AB67+h27_2!AB67+h28_2!AB67</f>
        <v>154</v>
      </c>
      <c r="AF67" s="360">
        <f>h26_2!AC67+h27_2!AC67+h28_2!AC67</f>
        <v>35</v>
      </c>
      <c r="AG67" s="360">
        <f>h26_2!AD67+h27_2!AD67+h28_2!AD67</f>
        <v>3</v>
      </c>
      <c r="AH67" s="89">
        <f t="shared" si="5"/>
        <v>712</v>
      </c>
    </row>
    <row r="68" spans="1:34">
      <c r="A68" s="448" t="s">
        <v>949</v>
      </c>
      <c r="B68" s="448" t="s">
        <v>411</v>
      </c>
      <c r="C68" s="283">
        <f>h26_2!D68+h27_2!D68+h28_2!D68</f>
        <v>11</v>
      </c>
      <c r="D68" s="283">
        <f t="shared" ref="D68:D99" si="6">SUM(Y68:AB68)</f>
        <v>2</v>
      </c>
      <c r="E68" s="283">
        <f>h26_2!J68+h27_2!J68+h28_2!J68</f>
        <v>2</v>
      </c>
      <c r="F68" s="283">
        <f>h26_2!K68+h27_2!K68+h28_2!K68</f>
        <v>5</v>
      </c>
      <c r="G68" s="283">
        <f>h26_2!L68+h27_2!L68+h28_2!L68</f>
        <v>8</v>
      </c>
      <c r="H68" s="283">
        <f>h26_2!M68+h27_2!M68+h28_2!M68</f>
        <v>8</v>
      </c>
      <c r="I68" s="283">
        <f>h26_2!N68+h27_2!N68+h28_2!N68</f>
        <v>8</v>
      </c>
      <c r="J68" s="283">
        <f>h26_2!O68+h27_2!O68+h28_2!O68</f>
        <v>15</v>
      </c>
      <c r="K68" s="283">
        <f>h26_2!P68+h27_2!P68+h28_2!P68</f>
        <v>30</v>
      </c>
      <c r="L68" s="283">
        <f>h26_2!Q68+h27_2!Q68+h28_2!Q68</f>
        <v>42</v>
      </c>
      <c r="M68" s="283">
        <f>h26_2!R68+h27_2!R68+h28_2!R68</f>
        <v>60</v>
      </c>
      <c r="N68" s="283">
        <f>h26_2!S68+h27_2!S68+h28_2!S68</f>
        <v>93</v>
      </c>
      <c r="O68" s="283">
        <f>h26_2!T68+h27_2!T68+h28_2!T68</f>
        <v>125</v>
      </c>
      <c r="P68" s="283">
        <f>h26_2!U68+h27_2!U68+h28_2!U68</f>
        <v>226</v>
      </c>
      <c r="Q68" s="283">
        <f>h26_2!V68+h27_2!V68+h28_2!V68</f>
        <v>409</v>
      </c>
      <c r="R68" s="283">
        <f>h26_2!W68+h27_2!W68+h28_2!W68</f>
        <v>565</v>
      </c>
      <c r="S68" s="283">
        <f>h26_2!X68+h27_2!X68+h28_2!X68</f>
        <v>651</v>
      </c>
      <c r="T68" s="283">
        <f>h26_2!Y68+h27_2!Y68+h28_2!Y68</f>
        <v>804</v>
      </c>
      <c r="U68" s="283">
        <f>h26_2!Z68+h27_2!Z68+h28_2!Z68</f>
        <v>664</v>
      </c>
      <c r="V68" s="525">
        <f t="shared" ref="V68:V99" si="7">AH68+AG68</f>
        <v>440</v>
      </c>
      <c r="W68" s="283">
        <f>h26_2!C68+h27_2!C68+h28_2!C68</f>
        <v>4168</v>
      </c>
      <c r="X68" s="89"/>
      <c r="Y68" s="360">
        <f>h26_2!E68+h27_2!E68+h28_2!E68</f>
        <v>1</v>
      </c>
      <c r="Z68" s="360">
        <f>h26_2!F68+h27_2!F68+h28_2!F68</f>
        <v>1</v>
      </c>
      <c r="AA68" s="360">
        <f>h26_2!G68+h27_2!G68+h28_2!G68</f>
        <v>0</v>
      </c>
      <c r="AB68" s="360">
        <f>h26_2!H68+h27_2!H68+h28_2!H68</f>
        <v>0</v>
      </c>
      <c r="AC68" s="360">
        <f>h26_2!I68+h27_2!I68+h28_2!I68</f>
        <v>13</v>
      </c>
      <c r="AD68" s="360">
        <f>h26_2!AA68+h27_2!AA68+h28_2!AA68</f>
        <v>328</v>
      </c>
      <c r="AE68" s="360">
        <f>h26_2!AB68+h27_2!AB68+h28_2!AB68</f>
        <v>98</v>
      </c>
      <c r="AF68" s="360">
        <f>h26_2!AC68+h27_2!AC68+h28_2!AC68</f>
        <v>14</v>
      </c>
      <c r="AG68" s="360">
        <f>h26_2!AD68+h27_2!AD68+h28_2!AD68</f>
        <v>0</v>
      </c>
      <c r="AH68" s="89">
        <f t="shared" ref="AH68:AH99" si="8">AD68+AE68+AF68</f>
        <v>440</v>
      </c>
    </row>
    <row r="69" spans="1:34">
      <c r="A69" s="448" t="s">
        <v>950</v>
      </c>
      <c r="B69" s="448" t="s">
        <v>411</v>
      </c>
      <c r="C69" s="283">
        <f>h26_2!D69+h27_2!D69+h28_2!D69</f>
        <v>8</v>
      </c>
      <c r="D69" s="283">
        <f t="shared" si="6"/>
        <v>8</v>
      </c>
      <c r="E69" s="283">
        <f>h26_2!J69+h27_2!J69+h28_2!J69</f>
        <v>2</v>
      </c>
      <c r="F69" s="283">
        <f>h26_2!K69+h27_2!K69+h28_2!K69</f>
        <v>3</v>
      </c>
      <c r="G69" s="283">
        <f>h26_2!L69+h27_2!L69+h28_2!L69</f>
        <v>8</v>
      </c>
      <c r="H69" s="283">
        <f>h26_2!M69+h27_2!M69+h28_2!M69</f>
        <v>16</v>
      </c>
      <c r="I69" s="283">
        <f>h26_2!N69+h27_2!N69+h28_2!N69</f>
        <v>11</v>
      </c>
      <c r="J69" s="283">
        <f>h26_2!O69+h27_2!O69+h28_2!O69</f>
        <v>15</v>
      </c>
      <c r="K69" s="283">
        <f>h26_2!P69+h27_2!P69+h28_2!P69</f>
        <v>30</v>
      </c>
      <c r="L69" s="283">
        <f>h26_2!Q69+h27_2!Q69+h28_2!Q69</f>
        <v>49</v>
      </c>
      <c r="M69" s="283">
        <f>h26_2!R69+h27_2!R69+h28_2!R69</f>
        <v>95</v>
      </c>
      <c r="N69" s="283">
        <f>h26_2!S69+h27_2!S69+h28_2!S69</f>
        <v>123</v>
      </c>
      <c r="O69" s="283">
        <f>h26_2!T69+h27_2!T69+h28_2!T69</f>
        <v>163</v>
      </c>
      <c r="P69" s="283">
        <f>h26_2!U69+h27_2!U69+h28_2!U69</f>
        <v>306</v>
      </c>
      <c r="Q69" s="283">
        <f>h26_2!V69+h27_2!V69+h28_2!V69</f>
        <v>510</v>
      </c>
      <c r="R69" s="283">
        <f>h26_2!W69+h27_2!W69+h28_2!W69</f>
        <v>706</v>
      </c>
      <c r="S69" s="283">
        <f>h26_2!X69+h27_2!X69+h28_2!X69</f>
        <v>883</v>
      </c>
      <c r="T69" s="283">
        <f>h26_2!Y69+h27_2!Y69+h28_2!Y69</f>
        <v>1127</v>
      </c>
      <c r="U69" s="283">
        <f>h26_2!Z69+h27_2!Z69+h28_2!Z69</f>
        <v>1022</v>
      </c>
      <c r="V69" s="525">
        <f t="shared" si="7"/>
        <v>732</v>
      </c>
      <c r="W69" s="283">
        <f>h26_2!C69+h27_2!C69+h28_2!C69</f>
        <v>5817</v>
      </c>
      <c r="X69" s="89"/>
      <c r="Y69" s="360">
        <f>h26_2!E69+h27_2!E69+h28_2!E69</f>
        <v>4</v>
      </c>
      <c r="Z69" s="360">
        <f>h26_2!F69+h27_2!F69+h28_2!F69</f>
        <v>1</v>
      </c>
      <c r="AA69" s="360">
        <f>h26_2!G69+h27_2!G69+h28_2!G69</f>
        <v>1</v>
      </c>
      <c r="AB69" s="360">
        <f>h26_2!H69+h27_2!H69+h28_2!H69</f>
        <v>2</v>
      </c>
      <c r="AC69" s="360">
        <f>h26_2!I69+h27_2!I69+h28_2!I69</f>
        <v>16</v>
      </c>
      <c r="AD69" s="360">
        <f>h26_2!AA69+h27_2!AA69+h28_2!AA69</f>
        <v>526</v>
      </c>
      <c r="AE69" s="360">
        <f>h26_2!AB69+h27_2!AB69+h28_2!AB69</f>
        <v>182</v>
      </c>
      <c r="AF69" s="360">
        <f>h26_2!AC69+h27_2!AC69+h28_2!AC69</f>
        <v>24</v>
      </c>
      <c r="AG69" s="360">
        <f>h26_2!AD69+h27_2!AD69+h28_2!AD69</f>
        <v>0</v>
      </c>
      <c r="AH69" s="89">
        <f t="shared" si="8"/>
        <v>732</v>
      </c>
    </row>
    <row r="70" spans="1:34">
      <c r="A70" s="448" t="s">
        <v>951</v>
      </c>
      <c r="B70" s="448" t="s">
        <v>411</v>
      </c>
      <c r="C70" s="283">
        <f>h26_2!D70+h27_2!D70+h28_2!D70</f>
        <v>0</v>
      </c>
      <c r="D70" s="283">
        <f t="shared" si="6"/>
        <v>0</v>
      </c>
      <c r="E70" s="283">
        <f>h26_2!J70+h27_2!J70+h28_2!J70</f>
        <v>0</v>
      </c>
      <c r="F70" s="283">
        <f>h26_2!K70+h27_2!K70+h28_2!K70</f>
        <v>0</v>
      </c>
      <c r="G70" s="283">
        <f>h26_2!L70+h27_2!L70+h28_2!L70</f>
        <v>1</v>
      </c>
      <c r="H70" s="283">
        <f>h26_2!M70+h27_2!M70+h28_2!M70</f>
        <v>0</v>
      </c>
      <c r="I70" s="283">
        <f>h26_2!N70+h27_2!N70+h28_2!N70</f>
        <v>2</v>
      </c>
      <c r="J70" s="283">
        <f>h26_2!O70+h27_2!O70+h28_2!O70</f>
        <v>5</v>
      </c>
      <c r="K70" s="283">
        <f>h26_2!P70+h27_2!P70+h28_2!P70</f>
        <v>6</v>
      </c>
      <c r="L70" s="283">
        <f>h26_2!Q70+h27_2!Q70+h28_2!Q70</f>
        <v>4</v>
      </c>
      <c r="M70" s="283">
        <f>h26_2!R70+h27_2!R70+h28_2!R70</f>
        <v>7</v>
      </c>
      <c r="N70" s="283">
        <f>h26_2!S70+h27_2!S70+h28_2!S70</f>
        <v>10</v>
      </c>
      <c r="O70" s="283">
        <f>h26_2!T70+h27_2!T70+h28_2!T70</f>
        <v>18</v>
      </c>
      <c r="P70" s="283">
        <f>h26_2!U70+h27_2!U70+h28_2!U70</f>
        <v>44</v>
      </c>
      <c r="Q70" s="283">
        <f>h26_2!V70+h27_2!V70+h28_2!V70</f>
        <v>69</v>
      </c>
      <c r="R70" s="283">
        <f>h26_2!W70+h27_2!W70+h28_2!W70</f>
        <v>100</v>
      </c>
      <c r="S70" s="283">
        <f>h26_2!X70+h27_2!X70+h28_2!X70</f>
        <v>124</v>
      </c>
      <c r="T70" s="283">
        <f>h26_2!Y70+h27_2!Y70+h28_2!Y70</f>
        <v>192</v>
      </c>
      <c r="U70" s="283">
        <f>h26_2!Z70+h27_2!Z70+h28_2!Z70</f>
        <v>234</v>
      </c>
      <c r="V70" s="525">
        <f t="shared" si="7"/>
        <v>171</v>
      </c>
      <c r="W70" s="283">
        <f>h26_2!C70+h27_2!C70+h28_2!C70</f>
        <v>987</v>
      </c>
      <c r="X70" s="89"/>
      <c r="Y70" s="360">
        <f>h26_2!E70+h27_2!E70+h28_2!E70</f>
        <v>0</v>
      </c>
      <c r="Z70" s="360">
        <f>h26_2!F70+h27_2!F70+h28_2!F70</f>
        <v>0</v>
      </c>
      <c r="AA70" s="360">
        <f>h26_2!G70+h27_2!G70+h28_2!G70</f>
        <v>0</v>
      </c>
      <c r="AB70" s="360">
        <f>h26_2!H70+h27_2!H70+h28_2!H70</f>
        <v>0</v>
      </c>
      <c r="AC70" s="360">
        <f>h26_2!I70+h27_2!I70+h28_2!I70</f>
        <v>0</v>
      </c>
      <c r="AD70" s="360">
        <f>h26_2!AA70+h27_2!AA70+h28_2!AA70</f>
        <v>128</v>
      </c>
      <c r="AE70" s="360">
        <f>h26_2!AB70+h27_2!AB70+h28_2!AB70</f>
        <v>36</v>
      </c>
      <c r="AF70" s="360">
        <f>h26_2!AC70+h27_2!AC70+h28_2!AC70</f>
        <v>7</v>
      </c>
      <c r="AG70" s="360">
        <f>h26_2!AD70+h27_2!AD70+h28_2!AD70</f>
        <v>0</v>
      </c>
      <c r="AH70" s="89">
        <f t="shared" si="8"/>
        <v>171</v>
      </c>
    </row>
    <row r="71" spans="1:34">
      <c r="A71" s="448" t="s">
        <v>952</v>
      </c>
      <c r="B71" s="448" t="s">
        <v>411</v>
      </c>
      <c r="C71" s="283">
        <f>h26_2!D71+h27_2!D71+h28_2!D71</f>
        <v>2</v>
      </c>
      <c r="D71" s="283">
        <f t="shared" si="6"/>
        <v>0</v>
      </c>
      <c r="E71" s="283">
        <f>h26_2!J71+h27_2!J71+h28_2!J71</f>
        <v>0</v>
      </c>
      <c r="F71" s="283">
        <f>h26_2!K71+h27_2!K71+h28_2!K71</f>
        <v>1</v>
      </c>
      <c r="G71" s="283">
        <f>h26_2!L71+h27_2!L71+h28_2!L71</f>
        <v>2</v>
      </c>
      <c r="H71" s="283">
        <f>h26_2!M71+h27_2!M71+h28_2!M71</f>
        <v>6</v>
      </c>
      <c r="I71" s="283">
        <f>h26_2!N71+h27_2!N71+h28_2!N71</f>
        <v>1</v>
      </c>
      <c r="J71" s="283">
        <f>h26_2!O71+h27_2!O71+h28_2!O71</f>
        <v>4</v>
      </c>
      <c r="K71" s="283">
        <f>h26_2!P71+h27_2!P71+h28_2!P71</f>
        <v>8</v>
      </c>
      <c r="L71" s="283">
        <f>h26_2!Q71+h27_2!Q71+h28_2!Q71</f>
        <v>6</v>
      </c>
      <c r="M71" s="283">
        <f>h26_2!R71+h27_2!R71+h28_2!R71</f>
        <v>12</v>
      </c>
      <c r="N71" s="283">
        <f>h26_2!S71+h27_2!S71+h28_2!S71</f>
        <v>21</v>
      </c>
      <c r="O71" s="283">
        <f>h26_2!T71+h27_2!T71+h28_2!T71</f>
        <v>30</v>
      </c>
      <c r="P71" s="283">
        <f>h26_2!U71+h27_2!U71+h28_2!U71</f>
        <v>56</v>
      </c>
      <c r="Q71" s="283">
        <f>h26_2!V71+h27_2!V71+h28_2!V71</f>
        <v>90</v>
      </c>
      <c r="R71" s="283">
        <f>h26_2!W71+h27_2!W71+h28_2!W71</f>
        <v>123</v>
      </c>
      <c r="S71" s="283">
        <f>h26_2!X71+h27_2!X71+h28_2!X71</f>
        <v>203</v>
      </c>
      <c r="T71" s="283">
        <f>h26_2!Y71+h27_2!Y71+h28_2!Y71</f>
        <v>249</v>
      </c>
      <c r="U71" s="283">
        <f>h26_2!Z71+h27_2!Z71+h28_2!Z71</f>
        <v>260</v>
      </c>
      <c r="V71" s="525">
        <f t="shared" si="7"/>
        <v>210</v>
      </c>
      <c r="W71" s="283">
        <f>h26_2!C71+h27_2!C71+h28_2!C71</f>
        <v>1284</v>
      </c>
      <c r="X71" s="89"/>
      <c r="Y71" s="360">
        <f>h26_2!E71+h27_2!E71+h28_2!E71</f>
        <v>0</v>
      </c>
      <c r="Z71" s="360">
        <f>h26_2!F71+h27_2!F71+h28_2!F71</f>
        <v>0</v>
      </c>
      <c r="AA71" s="360">
        <f>h26_2!G71+h27_2!G71+h28_2!G71</f>
        <v>0</v>
      </c>
      <c r="AB71" s="360">
        <f>h26_2!H71+h27_2!H71+h28_2!H71</f>
        <v>0</v>
      </c>
      <c r="AC71" s="360">
        <f>h26_2!I71+h27_2!I71+h28_2!I71</f>
        <v>2</v>
      </c>
      <c r="AD71" s="360">
        <f>h26_2!AA71+h27_2!AA71+h28_2!AA71</f>
        <v>138</v>
      </c>
      <c r="AE71" s="360">
        <f>h26_2!AB71+h27_2!AB71+h28_2!AB71</f>
        <v>64</v>
      </c>
      <c r="AF71" s="360">
        <f>h26_2!AC71+h27_2!AC71+h28_2!AC71</f>
        <v>8</v>
      </c>
      <c r="AG71" s="360">
        <f>h26_2!AD71+h27_2!AD71+h28_2!AD71</f>
        <v>0</v>
      </c>
      <c r="AH71" s="89">
        <f t="shared" si="8"/>
        <v>210</v>
      </c>
    </row>
    <row r="72" spans="1:34">
      <c r="A72" s="448" t="s">
        <v>953</v>
      </c>
      <c r="B72" s="448" t="s">
        <v>411</v>
      </c>
      <c r="C72" s="283">
        <f>h26_2!D72+h27_2!D72+h28_2!D72</f>
        <v>4</v>
      </c>
      <c r="D72" s="283">
        <f t="shared" si="6"/>
        <v>1</v>
      </c>
      <c r="E72" s="283">
        <f>h26_2!J72+h27_2!J72+h28_2!J72</f>
        <v>3</v>
      </c>
      <c r="F72" s="283">
        <f>h26_2!K72+h27_2!K72+h28_2!K72</f>
        <v>0</v>
      </c>
      <c r="G72" s="283">
        <f>h26_2!L72+h27_2!L72+h28_2!L72</f>
        <v>6</v>
      </c>
      <c r="H72" s="283">
        <f>h26_2!M72+h27_2!M72+h28_2!M72</f>
        <v>2</v>
      </c>
      <c r="I72" s="283">
        <f>h26_2!N72+h27_2!N72+h28_2!N72</f>
        <v>9</v>
      </c>
      <c r="J72" s="283">
        <f>h26_2!O72+h27_2!O72+h28_2!O72</f>
        <v>9</v>
      </c>
      <c r="K72" s="283">
        <f>h26_2!P72+h27_2!P72+h28_2!P72</f>
        <v>11</v>
      </c>
      <c r="L72" s="283">
        <f>h26_2!Q72+h27_2!Q72+h28_2!Q72</f>
        <v>22</v>
      </c>
      <c r="M72" s="283">
        <f>h26_2!R72+h27_2!R72+h28_2!R72</f>
        <v>43</v>
      </c>
      <c r="N72" s="283">
        <f>h26_2!S72+h27_2!S72+h28_2!S72</f>
        <v>66</v>
      </c>
      <c r="O72" s="283">
        <f>h26_2!T72+h27_2!T72+h28_2!T72</f>
        <v>75</v>
      </c>
      <c r="P72" s="283">
        <f>h26_2!U72+h27_2!U72+h28_2!U72</f>
        <v>136</v>
      </c>
      <c r="Q72" s="283">
        <f>h26_2!V72+h27_2!V72+h28_2!V72</f>
        <v>260</v>
      </c>
      <c r="R72" s="283">
        <f>h26_2!W72+h27_2!W72+h28_2!W72</f>
        <v>318</v>
      </c>
      <c r="S72" s="283">
        <f>h26_2!X72+h27_2!X72+h28_2!X72</f>
        <v>407</v>
      </c>
      <c r="T72" s="283">
        <f>h26_2!Y72+h27_2!Y72+h28_2!Y72</f>
        <v>500</v>
      </c>
      <c r="U72" s="283">
        <f>h26_2!Z72+h27_2!Z72+h28_2!Z72</f>
        <v>415</v>
      </c>
      <c r="V72" s="525">
        <f t="shared" si="7"/>
        <v>278</v>
      </c>
      <c r="W72" s="283">
        <f>h26_2!C72+h27_2!C72+h28_2!C72</f>
        <v>2565</v>
      </c>
      <c r="X72" s="89"/>
      <c r="Y72" s="360">
        <f>h26_2!E72+h27_2!E72+h28_2!E72</f>
        <v>0</v>
      </c>
      <c r="Z72" s="360">
        <f>h26_2!F72+h27_2!F72+h28_2!F72</f>
        <v>1</v>
      </c>
      <c r="AA72" s="360">
        <f>h26_2!G72+h27_2!G72+h28_2!G72</f>
        <v>0</v>
      </c>
      <c r="AB72" s="360">
        <f>h26_2!H72+h27_2!H72+h28_2!H72</f>
        <v>0</v>
      </c>
      <c r="AC72" s="360">
        <f>h26_2!I72+h27_2!I72+h28_2!I72</f>
        <v>5</v>
      </c>
      <c r="AD72" s="360">
        <f>h26_2!AA72+h27_2!AA72+h28_2!AA72</f>
        <v>197</v>
      </c>
      <c r="AE72" s="360">
        <f>h26_2!AB72+h27_2!AB72+h28_2!AB72</f>
        <v>64</v>
      </c>
      <c r="AF72" s="360">
        <f>h26_2!AC72+h27_2!AC72+h28_2!AC72</f>
        <v>17</v>
      </c>
      <c r="AG72" s="360">
        <f>h26_2!AD72+h27_2!AD72+h28_2!AD72</f>
        <v>0</v>
      </c>
      <c r="AH72" s="89">
        <f t="shared" si="8"/>
        <v>278</v>
      </c>
    </row>
    <row r="73" spans="1:34">
      <c r="A73" s="448" t="s">
        <v>954</v>
      </c>
      <c r="B73" s="448" t="s">
        <v>411</v>
      </c>
      <c r="C73" s="283">
        <f>h26_2!D73+h27_2!D73+h28_2!D73</f>
        <v>0</v>
      </c>
      <c r="D73" s="283">
        <f t="shared" si="6"/>
        <v>0</v>
      </c>
      <c r="E73" s="283">
        <f>h26_2!J73+h27_2!J73+h28_2!J73</f>
        <v>0</v>
      </c>
      <c r="F73" s="283">
        <f>h26_2!K73+h27_2!K73+h28_2!K73</f>
        <v>0</v>
      </c>
      <c r="G73" s="283">
        <f>h26_2!L73+h27_2!L73+h28_2!L73</f>
        <v>0</v>
      </c>
      <c r="H73" s="283">
        <f>h26_2!M73+h27_2!M73+h28_2!M73</f>
        <v>0</v>
      </c>
      <c r="I73" s="283">
        <f>h26_2!N73+h27_2!N73+h28_2!N73</f>
        <v>0</v>
      </c>
      <c r="J73" s="283">
        <f>h26_2!O73+h27_2!O73+h28_2!O73</f>
        <v>1</v>
      </c>
      <c r="K73" s="283">
        <f>h26_2!P73+h27_2!P73+h28_2!P73</f>
        <v>2</v>
      </c>
      <c r="L73" s="283">
        <f>h26_2!Q73+h27_2!Q73+h28_2!Q73</f>
        <v>5</v>
      </c>
      <c r="M73" s="283">
        <f>h26_2!R73+h27_2!R73+h28_2!R73</f>
        <v>5</v>
      </c>
      <c r="N73" s="283">
        <f>h26_2!S73+h27_2!S73+h28_2!S73</f>
        <v>5</v>
      </c>
      <c r="O73" s="283">
        <f>h26_2!T73+h27_2!T73+h28_2!T73</f>
        <v>15</v>
      </c>
      <c r="P73" s="283">
        <f>h26_2!U73+h27_2!U73+h28_2!U73</f>
        <v>24</v>
      </c>
      <c r="Q73" s="283">
        <f>h26_2!V73+h27_2!V73+h28_2!V73</f>
        <v>59</v>
      </c>
      <c r="R73" s="283">
        <f>h26_2!W73+h27_2!W73+h28_2!W73</f>
        <v>67</v>
      </c>
      <c r="S73" s="283">
        <f>h26_2!X73+h27_2!X73+h28_2!X73</f>
        <v>100</v>
      </c>
      <c r="T73" s="283">
        <f>h26_2!Y73+h27_2!Y73+h28_2!Y73</f>
        <v>106</v>
      </c>
      <c r="U73" s="283">
        <f>h26_2!Z73+h27_2!Z73+h28_2!Z73</f>
        <v>105</v>
      </c>
      <c r="V73" s="525">
        <f t="shared" si="7"/>
        <v>84</v>
      </c>
      <c r="W73" s="283">
        <f>h26_2!C73+h27_2!C73+h28_2!C73</f>
        <v>578</v>
      </c>
      <c r="X73" s="89"/>
      <c r="Y73" s="360">
        <f>h26_2!E73+h27_2!E73+h28_2!E73</f>
        <v>0</v>
      </c>
      <c r="Z73" s="360">
        <f>h26_2!F73+h27_2!F73+h28_2!F73</f>
        <v>0</v>
      </c>
      <c r="AA73" s="360">
        <f>h26_2!G73+h27_2!G73+h28_2!G73</f>
        <v>0</v>
      </c>
      <c r="AB73" s="360">
        <f>h26_2!H73+h27_2!H73+h28_2!H73</f>
        <v>0</v>
      </c>
      <c r="AC73" s="360">
        <f>h26_2!I73+h27_2!I73+h28_2!I73</f>
        <v>0</v>
      </c>
      <c r="AD73" s="360">
        <f>h26_2!AA73+h27_2!AA73+h28_2!AA73</f>
        <v>62</v>
      </c>
      <c r="AE73" s="360">
        <f>h26_2!AB73+h27_2!AB73+h28_2!AB73</f>
        <v>17</v>
      </c>
      <c r="AF73" s="360">
        <f>h26_2!AC73+h27_2!AC73+h28_2!AC73</f>
        <v>5</v>
      </c>
      <c r="AG73" s="360">
        <f>h26_2!AD73+h27_2!AD73+h28_2!AD73</f>
        <v>0</v>
      </c>
      <c r="AH73" s="89">
        <f t="shared" si="8"/>
        <v>84</v>
      </c>
    </row>
    <row r="74" spans="1:34">
      <c r="A74" s="448" t="s">
        <v>955</v>
      </c>
      <c r="B74" s="448" t="s">
        <v>411</v>
      </c>
      <c r="C74" s="283">
        <f>h26_2!D74+h27_2!D74+h28_2!D74</f>
        <v>2</v>
      </c>
      <c r="D74" s="283">
        <f t="shared" si="6"/>
        <v>0</v>
      </c>
      <c r="E74" s="283">
        <f>h26_2!J74+h27_2!J74+h28_2!J74</f>
        <v>2</v>
      </c>
      <c r="F74" s="283">
        <f>h26_2!K74+h27_2!K74+h28_2!K74</f>
        <v>0</v>
      </c>
      <c r="G74" s="283">
        <f>h26_2!L74+h27_2!L74+h28_2!L74</f>
        <v>3</v>
      </c>
      <c r="H74" s="283">
        <f>h26_2!M74+h27_2!M74+h28_2!M74</f>
        <v>5</v>
      </c>
      <c r="I74" s="283">
        <f>h26_2!N74+h27_2!N74+h28_2!N74</f>
        <v>4</v>
      </c>
      <c r="J74" s="283">
        <f>h26_2!O74+h27_2!O74+h28_2!O74</f>
        <v>7</v>
      </c>
      <c r="K74" s="283">
        <f>h26_2!P74+h27_2!P74+h28_2!P74</f>
        <v>2</v>
      </c>
      <c r="L74" s="283">
        <f>h26_2!Q74+h27_2!Q74+h28_2!Q74</f>
        <v>13</v>
      </c>
      <c r="M74" s="283">
        <f>h26_2!R74+h27_2!R74+h28_2!R74</f>
        <v>13</v>
      </c>
      <c r="N74" s="283">
        <f>h26_2!S74+h27_2!S74+h28_2!S74</f>
        <v>28</v>
      </c>
      <c r="O74" s="283">
        <f>h26_2!T74+h27_2!T74+h28_2!T74</f>
        <v>53</v>
      </c>
      <c r="P74" s="283">
        <f>h26_2!U74+h27_2!U74+h28_2!U74</f>
        <v>100</v>
      </c>
      <c r="Q74" s="283">
        <f>h26_2!V74+h27_2!V74+h28_2!V74</f>
        <v>139</v>
      </c>
      <c r="R74" s="283">
        <f>h26_2!W74+h27_2!W74+h28_2!W74</f>
        <v>145</v>
      </c>
      <c r="S74" s="283">
        <f>h26_2!X74+h27_2!X74+h28_2!X74</f>
        <v>227</v>
      </c>
      <c r="T74" s="283">
        <f>h26_2!Y74+h27_2!Y74+h28_2!Y74</f>
        <v>339</v>
      </c>
      <c r="U74" s="283">
        <f>h26_2!Z74+h27_2!Z74+h28_2!Z74</f>
        <v>355</v>
      </c>
      <c r="V74" s="525">
        <f t="shared" si="7"/>
        <v>286</v>
      </c>
      <c r="W74" s="283">
        <f>h26_2!C74+h27_2!C74+h28_2!C74</f>
        <v>1723</v>
      </c>
      <c r="X74" s="89"/>
      <c r="Y74" s="360">
        <f>h26_2!E74+h27_2!E74+h28_2!E74</f>
        <v>0</v>
      </c>
      <c r="Z74" s="360">
        <f>h26_2!F74+h27_2!F74+h28_2!F74</f>
        <v>0</v>
      </c>
      <c r="AA74" s="360">
        <f>h26_2!G74+h27_2!G74+h28_2!G74</f>
        <v>0</v>
      </c>
      <c r="AB74" s="360">
        <f>h26_2!H74+h27_2!H74+h28_2!H74</f>
        <v>0</v>
      </c>
      <c r="AC74" s="360">
        <f>h26_2!I74+h27_2!I74+h28_2!I74</f>
        <v>2</v>
      </c>
      <c r="AD74" s="360">
        <f>h26_2!AA74+h27_2!AA74+h28_2!AA74</f>
        <v>222</v>
      </c>
      <c r="AE74" s="360">
        <f>h26_2!AB74+h27_2!AB74+h28_2!AB74</f>
        <v>54</v>
      </c>
      <c r="AF74" s="360">
        <f>h26_2!AC74+h27_2!AC74+h28_2!AC74</f>
        <v>10</v>
      </c>
      <c r="AG74" s="360">
        <f>h26_2!AD74+h27_2!AD74+h28_2!AD74</f>
        <v>0</v>
      </c>
      <c r="AH74" s="89">
        <f t="shared" si="8"/>
        <v>286</v>
      </c>
    </row>
    <row r="75" spans="1:34">
      <c r="A75" s="448" t="s">
        <v>956</v>
      </c>
      <c r="B75" s="448" t="s">
        <v>411</v>
      </c>
      <c r="C75" s="283">
        <f>h26_2!D75+h27_2!D75+h28_2!D75</f>
        <v>5</v>
      </c>
      <c r="D75" s="283">
        <f t="shared" si="6"/>
        <v>1</v>
      </c>
      <c r="E75" s="283">
        <f>h26_2!J75+h27_2!J75+h28_2!J75</f>
        <v>1</v>
      </c>
      <c r="F75" s="283">
        <f>h26_2!K75+h27_2!K75+h28_2!K75</f>
        <v>3</v>
      </c>
      <c r="G75" s="283">
        <f>h26_2!L75+h27_2!L75+h28_2!L75</f>
        <v>5</v>
      </c>
      <c r="H75" s="283">
        <f>h26_2!M75+h27_2!M75+h28_2!M75</f>
        <v>11</v>
      </c>
      <c r="I75" s="283">
        <f>h26_2!N75+h27_2!N75+h28_2!N75</f>
        <v>8</v>
      </c>
      <c r="J75" s="283">
        <f>h26_2!O75+h27_2!O75+h28_2!O75</f>
        <v>10</v>
      </c>
      <c r="K75" s="283">
        <f>h26_2!P75+h27_2!P75+h28_2!P75</f>
        <v>18</v>
      </c>
      <c r="L75" s="283">
        <f>h26_2!Q75+h27_2!Q75+h28_2!Q75</f>
        <v>42</v>
      </c>
      <c r="M75" s="283">
        <f>h26_2!R75+h27_2!R75+h28_2!R75</f>
        <v>42</v>
      </c>
      <c r="N75" s="283">
        <f>h26_2!S75+h27_2!S75+h28_2!S75</f>
        <v>48</v>
      </c>
      <c r="O75" s="283">
        <f>h26_2!T75+h27_2!T75+h28_2!T75</f>
        <v>105</v>
      </c>
      <c r="P75" s="283">
        <f>h26_2!U75+h27_2!U75+h28_2!U75</f>
        <v>212</v>
      </c>
      <c r="Q75" s="283">
        <f>h26_2!V75+h27_2!V75+h28_2!V75</f>
        <v>373</v>
      </c>
      <c r="R75" s="283">
        <f>h26_2!W75+h27_2!W75+h28_2!W75</f>
        <v>488</v>
      </c>
      <c r="S75" s="283">
        <f>h26_2!X75+h27_2!X75+h28_2!X75</f>
        <v>608</v>
      </c>
      <c r="T75" s="283">
        <f>h26_2!Y75+h27_2!Y75+h28_2!Y75</f>
        <v>754</v>
      </c>
      <c r="U75" s="283">
        <f>h26_2!Z75+h27_2!Z75+h28_2!Z75</f>
        <v>637</v>
      </c>
      <c r="V75" s="525">
        <f t="shared" si="7"/>
        <v>436</v>
      </c>
      <c r="W75" s="283">
        <f>h26_2!C75+h27_2!C75+h28_2!C75</f>
        <v>3807</v>
      </c>
      <c r="X75" s="89"/>
      <c r="Y75" s="360">
        <f>h26_2!E75+h27_2!E75+h28_2!E75</f>
        <v>0</v>
      </c>
      <c r="Z75" s="360">
        <f>h26_2!F75+h27_2!F75+h28_2!F75</f>
        <v>1</v>
      </c>
      <c r="AA75" s="360">
        <f>h26_2!G75+h27_2!G75+h28_2!G75</f>
        <v>0</v>
      </c>
      <c r="AB75" s="360">
        <f>h26_2!H75+h27_2!H75+h28_2!H75</f>
        <v>0</v>
      </c>
      <c r="AC75" s="360">
        <f>h26_2!I75+h27_2!I75+h28_2!I75</f>
        <v>6</v>
      </c>
      <c r="AD75" s="360">
        <f>h26_2!AA75+h27_2!AA75+h28_2!AA75</f>
        <v>344</v>
      </c>
      <c r="AE75" s="360">
        <f>h26_2!AB75+h27_2!AB75+h28_2!AB75</f>
        <v>79</v>
      </c>
      <c r="AF75" s="360">
        <f>h26_2!AC75+h27_2!AC75+h28_2!AC75</f>
        <v>13</v>
      </c>
      <c r="AG75" s="360">
        <f>h26_2!AD75+h27_2!AD75+h28_2!AD75</f>
        <v>0</v>
      </c>
      <c r="AH75" s="89">
        <f t="shared" si="8"/>
        <v>436</v>
      </c>
    </row>
    <row r="76" spans="1:34">
      <c r="A76" s="448" t="s">
        <v>957</v>
      </c>
      <c r="B76" s="448" t="s">
        <v>411</v>
      </c>
      <c r="C76" s="283">
        <f>h26_2!D76+h27_2!D76+h28_2!D76</f>
        <v>0</v>
      </c>
      <c r="D76" s="283">
        <f t="shared" si="6"/>
        <v>0</v>
      </c>
      <c r="E76" s="283">
        <f>h26_2!J76+h27_2!J76+h28_2!J76</f>
        <v>0</v>
      </c>
      <c r="F76" s="283">
        <f>h26_2!K76+h27_2!K76+h28_2!K76</f>
        <v>0</v>
      </c>
      <c r="G76" s="283">
        <f>h26_2!L76+h27_2!L76+h28_2!L76</f>
        <v>0</v>
      </c>
      <c r="H76" s="283">
        <f>h26_2!M76+h27_2!M76+h28_2!M76</f>
        <v>2</v>
      </c>
      <c r="I76" s="283">
        <f>h26_2!N76+h27_2!N76+h28_2!N76</f>
        <v>4</v>
      </c>
      <c r="J76" s="283">
        <f>h26_2!O76+h27_2!O76+h28_2!O76</f>
        <v>1</v>
      </c>
      <c r="K76" s="283">
        <f>h26_2!P76+h27_2!P76+h28_2!P76</f>
        <v>3</v>
      </c>
      <c r="L76" s="283">
        <f>h26_2!Q76+h27_2!Q76+h28_2!Q76</f>
        <v>12</v>
      </c>
      <c r="M76" s="283">
        <f>h26_2!R76+h27_2!R76+h28_2!R76</f>
        <v>7</v>
      </c>
      <c r="N76" s="283">
        <f>h26_2!S76+h27_2!S76+h28_2!S76</f>
        <v>13</v>
      </c>
      <c r="O76" s="283">
        <f>h26_2!T76+h27_2!T76+h28_2!T76</f>
        <v>14</v>
      </c>
      <c r="P76" s="283">
        <f>h26_2!U76+h27_2!U76+h28_2!U76</f>
        <v>38</v>
      </c>
      <c r="Q76" s="283">
        <f>h26_2!V76+h27_2!V76+h28_2!V76</f>
        <v>70</v>
      </c>
      <c r="R76" s="283">
        <f>h26_2!W76+h27_2!W76+h28_2!W76</f>
        <v>97</v>
      </c>
      <c r="S76" s="283">
        <f>h26_2!X76+h27_2!X76+h28_2!X76</f>
        <v>122</v>
      </c>
      <c r="T76" s="283">
        <f>h26_2!Y76+h27_2!Y76+h28_2!Y76</f>
        <v>188</v>
      </c>
      <c r="U76" s="283">
        <f>h26_2!Z76+h27_2!Z76+h28_2!Z76</f>
        <v>197</v>
      </c>
      <c r="V76" s="525">
        <f t="shared" si="7"/>
        <v>115</v>
      </c>
      <c r="W76" s="283">
        <f>h26_2!C76+h27_2!C76+h28_2!C76</f>
        <v>883</v>
      </c>
      <c r="X76" s="89"/>
      <c r="Y76" s="360">
        <f>h26_2!E76+h27_2!E76+h28_2!E76</f>
        <v>0</v>
      </c>
      <c r="Z76" s="360">
        <f>h26_2!F76+h27_2!F76+h28_2!F76</f>
        <v>0</v>
      </c>
      <c r="AA76" s="360">
        <f>h26_2!G76+h27_2!G76+h28_2!G76</f>
        <v>0</v>
      </c>
      <c r="AB76" s="360">
        <f>h26_2!H76+h27_2!H76+h28_2!H76</f>
        <v>0</v>
      </c>
      <c r="AC76" s="360">
        <f>h26_2!I76+h27_2!I76+h28_2!I76</f>
        <v>0</v>
      </c>
      <c r="AD76" s="360">
        <f>h26_2!AA76+h27_2!AA76+h28_2!AA76</f>
        <v>82</v>
      </c>
      <c r="AE76" s="360">
        <f>h26_2!AB76+h27_2!AB76+h28_2!AB76</f>
        <v>26</v>
      </c>
      <c r="AF76" s="360">
        <f>h26_2!AC76+h27_2!AC76+h28_2!AC76</f>
        <v>7</v>
      </c>
      <c r="AG76" s="360">
        <f>h26_2!AD76+h27_2!AD76+h28_2!AD76</f>
        <v>0</v>
      </c>
      <c r="AH76" s="89">
        <f t="shared" si="8"/>
        <v>115</v>
      </c>
    </row>
    <row r="77" spans="1:34">
      <c r="A77" s="448" t="s">
        <v>958</v>
      </c>
      <c r="B77" s="448" t="s">
        <v>411</v>
      </c>
      <c r="C77" s="283">
        <f>h26_2!D77+h27_2!D77+h28_2!D77</f>
        <v>0</v>
      </c>
      <c r="D77" s="283">
        <f t="shared" si="6"/>
        <v>3</v>
      </c>
      <c r="E77" s="283">
        <f>h26_2!J77+h27_2!J77+h28_2!J77</f>
        <v>0</v>
      </c>
      <c r="F77" s="283">
        <f>h26_2!K77+h27_2!K77+h28_2!K77</f>
        <v>2</v>
      </c>
      <c r="G77" s="283">
        <f>h26_2!L77+h27_2!L77+h28_2!L77</f>
        <v>2</v>
      </c>
      <c r="H77" s="283">
        <f>h26_2!M77+h27_2!M77+h28_2!M77</f>
        <v>2</v>
      </c>
      <c r="I77" s="283">
        <f>h26_2!N77+h27_2!N77+h28_2!N77</f>
        <v>2</v>
      </c>
      <c r="J77" s="283">
        <f>h26_2!O77+h27_2!O77+h28_2!O77</f>
        <v>2</v>
      </c>
      <c r="K77" s="283">
        <f>h26_2!P77+h27_2!P77+h28_2!P77</f>
        <v>3</v>
      </c>
      <c r="L77" s="283">
        <f>h26_2!Q77+h27_2!Q77+h28_2!Q77</f>
        <v>7</v>
      </c>
      <c r="M77" s="283">
        <f>h26_2!R77+h27_2!R77+h28_2!R77</f>
        <v>8</v>
      </c>
      <c r="N77" s="283">
        <f>h26_2!S77+h27_2!S77+h28_2!S77</f>
        <v>15</v>
      </c>
      <c r="O77" s="283">
        <f>h26_2!T77+h27_2!T77+h28_2!T77</f>
        <v>19</v>
      </c>
      <c r="P77" s="283">
        <f>h26_2!U77+h27_2!U77+h28_2!U77</f>
        <v>31</v>
      </c>
      <c r="Q77" s="283">
        <f>h26_2!V77+h27_2!V77+h28_2!V77</f>
        <v>60</v>
      </c>
      <c r="R77" s="283">
        <f>h26_2!W77+h27_2!W77+h28_2!W77</f>
        <v>90</v>
      </c>
      <c r="S77" s="283">
        <f>h26_2!X77+h27_2!X77+h28_2!X77</f>
        <v>120</v>
      </c>
      <c r="T77" s="283">
        <f>h26_2!Y77+h27_2!Y77+h28_2!Y77</f>
        <v>154</v>
      </c>
      <c r="U77" s="283">
        <f>h26_2!Z77+h27_2!Z77+h28_2!Z77</f>
        <v>142</v>
      </c>
      <c r="V77" s="525">
        <f t="shared" si="7"/>
        <v>101</v>
      </c>
      <c r="W77" s="283">
        <f>h26_2!C77+h27_2!C77+h28_2!C77</f>
        <v>763</v>
      </c>
      <c r="X77" s="89"/>
      <c r="Y77" s="360">
        <f>h26_2!E77+h27_2!E77+h28_2!E77</f>
        <v>1</v>
      </c>
      <c r="Z77" s="360">
        <f>h26_2!F77+h27_2!F77+h28_2!F77</f>
        <v>2</v>
      </c>
      <c r="AA77" s="360">
        <f>h26_2!G77+h27_2!G77+h28_2!G77</f>
        <v>0</v>
      </c>
      <c r="AB77" s="360">
        <f>h26_2!H77+h27_2!H77+h28_2!H77</f>
        <v>0</v>
      </c>
      <c r="AC77" s="360">
        <f>h26_2!I77+h27_2!I77+h28_2!I77</f>
        <v>3</v>
      </c>
      <c r="AD77" s="360">
        <f>h26_2!AA77+h27_2!AA77+h28_2!AA77</f>
        <v>77</v>
      </c>
      <c r="AE77" s="360">
        <f>h26_2!AB77+h27_2!AB77+h28_2!AB77</f>
        <v>21</v>
      </c>
      <c r="AF77" s="360">
        <f>h26_2!AC77+h27_2!AC77+h28_2!AC77</f>
        <v>3</v>
      </c>
      <c r="AG77" s="360">
        <f>h26_2!AD77+h27_2!AD77+h28_2!AD77</f>
        <v>0</v>
      </c>
      <c r="AH77" s="89">
        <f t="shared" si="8"/>
        <v>101</v>
      </c>
    </row>
    <row r="78" spans="1:34">
      <c r="A78" s="448" t="s">
        <v>959</v>
      </c>
      <c r="B78" s="448" t="s">
        <v>411</v>
      </c>
      <c r="C78" s="283">
        <f>h26_2!D78+h27_2!D78+h28_2!D78</f>
        <v>2</v>
      </c>
      <c r="D78" s="283">
        <f t="shared" si="6"/>
        <v>3</v>
      </c>
      <c r="E78" s="283">
        <f>h26_2!J78+h27_2!J78+h28_2!J78</f>
        <v>1</v>
      </c>
      <c r="F78" s="283">
        <f>h26_2!K78+h27_2!K78+h28_2!K78</f>
        <v>2</v>
      </c>
      <c r="G78" s="283">
        <f>h26_2!L78+h27_2!L78+h28_2!L78</f>
        <v>3</v>
      </c>
      <c r="H78" s="283">
        <f>h26_2!M78+h27_2!M78+h28_2!M78</f>
        <v>5</v>
      </c>
      <c r="I78" s="283">
        <f>h26_2!N78+h27_2!N78+h28_2!N78</f>
        <v>6</v>
      </c>
      <c r="J78" s="283">
        <f>h26_2!O78+h27_2!O78+h28_2!O78</f>
        <v>6</v>
      </c>
      <c r="K78" s="283">
        <f>h26_2!P78+h27_2!P78+h28_2!P78</f>
        <v>15</v>
      </c>
      <c r="L78" s="283">
        <f>h26_2!Q78+h27_2!Q78+h28_2!Q78</f>
        <v>26</v>
      </c>
      <c r="M78" s="283">
        <f>h26_2!R78+h27_2!R78+h28_2!R78</f>
        <v>37</v>
      </c>
      <c r="N78" s="283">
        <f>h26_2!S78+h27_2!S78+h28_2!S78</f>
        <v>64</v>
      </c>
      <c r="O78" s="283">
        <f>h26_2!T78+h27_2!T78+h28_2!T78</f>
        <v>73</v>
      </c>
      <c r="P78" s="283">
        <f>h26_2!U78+h27_2!U78+h28_2!U78</f>
        <v>126</v>
      </c>
      <c r="Q78" s="283">
        <f>h26_2!V78+h27_2!V78+h28_2!V78</f>
        <v>258</v>
      </c>
      <c r="R78" s="283">
        <f>h26_2!W78+h27_2!W78+h28_2!W78</f>
        <v>351</v>
      </c>
      <c r="S78" s="283">
        <f>h26_2!X78+h27_2!X78+h28_2!X78</f>
        <v>445</v>
      </c>
      <c r="T78" s="283">
        <f>h26_2!Y78+h27_2!Y78+h28_2!Y78</f>
        <v>598</v>
      </c>
      <c r="U78" s="283">
        <f>h26_2!Z78+h27_2!Z78+h28_2!Z78</f>
        <v>546</v>
      </c>
      <c r="V78" s="525">
        <f t="shared" si="7"/>
        <v>422</v>
      </c>
      <c r="W78" s="283">
        <f>h26_2!C78+h27_2!C78+h28_2!C78</f>
        <v>2989</v>
      </c>
      <c r="X78" s="89"/>
      <c r="Y78" s="360">
        <f>h26_2!E78+h27_2!E78+h28_2!E78</f>
        <v>2</v>
      </c>
      <c r="Z78" s="360">
        <f>h26_2!F78+h27_2!F78+h28_2!F78</f>
        <v>0</v>
      </c>
      <c r="AA78" s="360">
        <f>h26_2!G78+h27_2!G78+h28_2!G78</f>
        <v>1</v>
      </c>
      <c r="AB78" s="360">
        <f>h26_2!H78+h27_2!H78+h28_2!H78</f>
        <v>0</v>
      </c>
      <c r="AC78" s="360">
        <f>h26_2!I78+h27_2!I78+h28_2!I78</f>
        <v>5</v>
      </c>
      <c r="AD78" s="360">
        <f>h26_2!AA78+h27_2!AA78+h28_2!AA78</f>
        <v>317</v>
      </c>
      <c r="AE78" s="360">
        <f>h26_2!AB78+h27_2!AB78+h28_2!AB78</f>
        <v>83</v>
      </c>
      <c r="AF78" s="360">
        <f>h26_2!AC78+h27_2!AC78+h28_2!AC78</f>
        <v>22</v>
      </c>
      <c r="AG78" s="360">
        <f>h26_2!AD78+h27_2!AD78+h28_2!AD78</f>
        <v>0</v>
      </c>
      <c r="AH78" s="89">
        <f t="shared" si="8"/>
        <v>422</v>
      </c>
    </row>
    <row r="79" spans="1:34">
      <c r="A79" s="448" t="s">
        <v>960</v>
      </c>
      <c r="B79" s="448" t="s">
        <v>411</v>
      </c>
      <c r="C79" s="283">
        <f>h26_2!D79+h27_2!D79+h28_2!D79</f>
        <v>4</v>
      </c>
      <c r="D79" s="283">
        <f t="shared" si="6"/>
        <v>0</v>
      </c>
      <c r="E79" s="283">
        <f>h26_2!J79+h27_2!J79+h28_2!J79</f>
        <v>0</v>
      </c>
      <c r="F79" s="283">
        <f>h26_2!K79+h27_2!K79+h28_2!K79</f>
        <v>2</v>
      </c>
      <c r="G79" s="283">
        <f>h26_2!L79+h27_2!L79+h28_2!L79</f>
        <v>2</v>
      </c>
      <c r="H79" s="283">
        <f>h26_2!M79+h27_2!M79+h28_2!M79</f>
        <v>2</v>
      </c>
      <c r="I79" s="283">
        <f>h26_2!N79+h27_2!N79+h28_2!N79</f>
        <v>1</v>
      </c>
      <c r="J79" s="283">
        <f>h26_2!O79+h27_2!O79+h28_2!O79</f>
        <v>5</v>
      </c>
      <c r="K79" s="283">
        <f>h26_2!P79+h27_2!P79+h28_2!P79</f>
        <v>6</v>
      </c>
      <c r="L79" s="283">
        <f>h26_2!Q79+h27_2!Q79+h28_2!Q79</f>
        <v>15</v>
      </c>
      <c r="M79" s="283">
        <f>h26_2!R79+h27_2!R79+h28_2!R79</f>
        <v>14</v>
      </c>
      <c r="N79" s="283">
        <f>h26_2!S79+h27_2!S79+h28_2!S79</f>
        <v>12</v>
      </c>
      <c r="O79" s="283">
        <f>h26_2!T79+h27_2!T79+h28_2!T79</f>
        <v>27</v>
      </c>
      <c r="P79" s="283">
        <f>h26_2!U79+h27_2!U79+h28_2!U79</f>
        <v>68</v>
      </c>
      <c r="Q79" s="283">
        <f>h26_2!V79+h27_2!V79+h28_2!V79</f>
        <v>115</v>
      </c>
      <c r="R79" s="283">
        <f>h26_2!W79+h27_2!W79+h28_2!W79</f>
        <v>137</v>
      </c>
      <c r="S79" s="283">
        <f>h26_2!X79+h27_2!X79+h28_2!X79</f>
        <v>198</v>
      </c>
      <c r="T79" s="283">
        <f>h26_2!Y79+h27_2!Y79+h28_2!Y79</f>
        <v>252</v>
      </c>
      <c r="U79" s="283">
        <f>h26_2!Z79+h27_2!Z79+h28_2!Z79</f>
        <v>236</v>
      </c>
      <c r="V79" s="525">
        <f t="shared" si="7"/>
        <v>178</v>
      </c>
      <c r="W79" s="283">
        <f>h26_2!C79+h27_2!C79+h28_2!C79</f>
        <v>1274</v>
      </c>
      <c r="X79" s="89"/>
      <c r="Y79" s="360">
        <f>h26_2!E79+h27_2!E79+h28_2!E79</f>
        <v>0</v>
      </c>
      <c r="Z79" s="360">
        <f>h26_2!F79+h27_2!F79+h28_2!F79</f>
        <v>0</v>
      </c>
      <c r="AA79" s="360">
        <f>h26_2!G79+h27_2!G79+h28_2!G79</f>
        <v>0</v>
      </c>
      <c r="AB79" s="360">
        <f>h26_2!H79+h27_2!H79+h28_2!H79</f>
        <v>0</v>
      </c>
      <c r="AC79" s="360">
        <f>h26_2!I79+h27_2!I79+h28_2!I79</f>
        <v>4</v>
      </c>
      <c r="AD79" s="360">
        <f>h26_2!AA79+h27_2!AA79+h28_2!AA79</f>
        <v>134</v>
      </c>
      <c r="AE79" s="360">
        <f>h26_2!AB79+h27_2!AB79+h28_2!AB79</f>
        <v>39</v>
      </c>
      <c r="AF79" s="360">
        <f>h26_2!AC79+h27_2!AC79+h28_2!AC79</f>
        <v>5</v>
      </c>
      <c r="AG79" s="360">
        <f>h26_2!AD79+h27_2!AD79+h28_2!AD79</f>
        <v>0</v>
      </c>
      <c r="AH79" s="89">
        <f t="shared" si="8"/>
        <v>178</v>
      </c>
    </row>
    <row r="80" spans="1:34">
      <c r="A80" s="448" t="s">
        <v>961</v>
      </c>
      <c r="B80" s="448" t="s">
        <v>411</v>
      </c>
      <c r="C80" s="283">
        <f>h26_2!D80+h27_2!D80+h28_2!D80</f>
        <v>7</v>
      </c>
      <c r="D80" s="283">
        <f t="shared" si="6"/>
        <v>0</v>
      </c>
      <c r="E80" s="283">
        <f>h26_2!J80+h27_2!J80+h28_2!J80</f>
        <v>1</v>
      </c>
      <c r="F80" s="283">
        <f>h26_2!K80+h27_2!K80+h28_2!K80</f>
        <v>0</v>
      </c>
      <c r="G80" s="283">
        <f>h26_2!L80+h27_2!L80+h28_2!L80</f>
        <v>0</v>
      </c>
      <c r="H80" s="283">
        <f>h26_2!M80+h27_2!M80+h28_2!M80</f>
        <v>4</v>
      </c>
      <c r="I80" s="283">
        <f>h26_2!N80+h27_2!N80+h28_2!N80</f>
        <v>3</v>
      </c>
      <c r="J80" s="283">
        <f>h26_2!O80+h27_2!O80+h28_2!O80</f>
        <v>1</v>
      </c>
      <c r="K80" s="283">
        <f>h26_2!P80+h27_2!P80+h28_2!P80</f>
        <v>8</v>
      </c>
      <c r="L80" s="283">
        <f>h26_2!Q80+h27_2!Q80+h28_2!Q80</f>
        <v>16</v>
      </c>
      <c r="M80" s="283">
        <f>h26_2!R80+h27_2!R80+h28_2!R80</f>
        <v>17</v>
      </c>
      <c r="N80" s="283">
        <f>h26_2!S80+h27_2!S80+h28_2!S80</f>
        <v>22</v>
      </c>
      <c r="O80" s="283">
        <f>h26_2!T80+h27_2!T80+h28_2!T80</f>
        <v>26</v>
      </c>
      <c r="P80" s="283">
        <f>h26_2!U80+h27_2!U80+h28_2!U80</f>
        <v>78</v>
      </c>
      <c r="Q80" s="283">
        <f>h26_2!V80+h27_2!V80+h28_2!V80</f>
        <v>164</v>
      </c>
      <c r="R80" s="283">
        <f>h26_2!W80+h27_2!W80+h28_2!W80</f>
        <v>202</v>
      </c>
      <c r="S80" s="283">
        <f>h26_2!X80+h27_2!X80+h28_2!X80</f>
        <v>207</v>
      </c>
      <c r="T80" s="283">
        <f>h26_2!Y80+h27_2!Y80+h28_2!Y80</f>
        <v>265</v>
      </c>
      <c r="U80" s="283">
        <f>h26_2!Z80+h27_2!Z80+h28_2!Z80</f>
        <v>246</v>
      </c>
      <c r="V80" s="525">
        <f t="shared" si="7"/>
        <v>136</v>
      </c>
      <c r="W80" s="283">
        <f>h26_2!C80+h27_2!C80+h28_2!C80</f>
        <v>1403</v>
      </c>
      <c r="X80" s="89"/>
      <c r="Y80" s="360">
        <f>h26_2!E80+h27_2!E80+h28_2!E80</f>
        <v>0</v>
      </c>
      <c r="Z80" s="360">
        <f>h26_2!F80+h27_2!F80+h28_2!F80</f>
        <v>0</v>
      </c>
      <c r="AA80" s="360">
        <f>h26_2!G80+h27_2!G80+h28_2!G80</f>
        <v>0</v>
      </c>
      <c r="AB80" s="360">
        <f>h26_2!H80+h27_2!H80+h28_2!H80</f>
        <v>0</v>
      </c>
      <c r="AC80" s="360">
        <f>h26_2!I80+h27_2!I80+h28_2!I80</f>
        <v>7</v>
      </c>
      <c r="AD80" s="360">
        <f>h26_2!AA80+h27_2!AA80+h28_2!AA80</f>
        <v>94</v>
      </c>
      <c r="AE80" s="360">
        <f>h26_2!AB80+h27_2!AB80+h28_2!AB80</f>
        <v>35</v>
      </c>
      <c r="AF80" s="360">
        <f>h26_2!AC80+h27_2!AC80+h28_2!AC80</f>
        <v>7</v>
      </c>
      <c r="AG80" s="360">
        <f>h26_2!AD80+h27_2!AD80+h28_2!AD80</f>
        <v>0</v>
      </c>
      <c r="AH80" s="89">
        <f t="shared" si="8"/>
        <v>136</v>
      </c>
    </row>
    <row r="81" spans="1:34">
      <c r="A81" s="448" t="s">
        <v>962</v>
      </c>
      <c r="B81" s="448" t="s">
        <v>411</v>
      </c>
      <c r="C81" s="283">
        <f>h26_2!D81+h27_2!D81+h28_2!D81</f>
        <v>1</v>
      </c>
      <c r="D81" s="283">
        <f t="shared" si="6"/>
        <v>3</v>
      </c>
      <c r="E81" s="283">
        <f>h26_2!J81+h27_2!J81+h28_2!J81</f>
        <v>2</v>
      </c>
      <c r="F81" s="283">
        <f>h26_2!K81+h27_2!K81+h28_2!K81</f>
        <v>0</v>
      </c>
      <c r="G81" s="283">
        <f>h26_2!L81+h27_2!L81+h28_2!L81</f>
        <v>3</v>
      </c>
      <c r="H81" s="283">
        <f>h26_2!M81+h27_2!M81+h28_2!M81</f>
        <v>2</v>
      </c>
      <c r="I81" s="283">
        <f>h26_2!N81+h27_2!N81+h28_2!N81</f>
        <v>6</v>
      </c>
      <c r="J81" s="283">
        <f>h26_2!O81+h27_2!O81+h28_2!O81</f>
        <v>7</v>
      </c>
      <c r="K81" s="283">
        <f>h26_2!P81+h27_2!P81+h28_2!P81</f>
        <v>8</v>
      </c>
      <c r="L81" s="283">
        <f>h26_2!Q81+h27_2!Q81+h28_2!Q81</f>
        <v>26</v>
      </c>
      <c r="M81" s="283">
        <f>h26_2!R81+h27_2!R81+h28_2!R81</f>
        <v>20</v>
      </c>
      <c r="N81" s="283">
        <f>h26_2!S81+h27_2!S81+h28_2!S81</f>
        <v>34</v>
      </c>
      <c r="O81" s="283">
        <f>h26_2!T81+h27_2!T81+h28_2!T81</f>
        <v>46</v>
      </c>
      <c r="P81" s="283">
        <f>h26_2!U81+h27_2!U81+h28_2!U81</f>
        <v>103</v>
      </c>
      <c r="Q81" s="283">
        <f>h26_2!V81+h27_2!V81+h28_2!V81</f>
        <v>182</v>
      </c>
      <c r="R81" s="283">
        <f>h26_2!W81+h27_2!W81+h28_2!W81</f>
        <v>262</v>
      </c>
      <c r="S81" s="283">
        <f>h26_2!X81+h27_2!X81+h28_2!X81</f>
        <v>363</v>
      </c>
      <c r="T81" s="283">
        <f>h26_2!Y81+h27_2!Y81+h28_2!Y81</f>
        <v>481</v>
      </c>
      <c r="U81" s="283">
        <f>h26_2!Z81+h27_2!Z81+h28_2!Z81</f>
        <v>389</v>
      </c>
      <c r="V81" s="525">
        <f t="shared" si="7"/>
        <v>286</v>
      </c>
      <c r="W81" s="283">
        <f>h26_2!C81+h27_2!C81+h28_2!C81</f>
        <v>2224</v>
      </c>
      <c r="X81" s="89"/>
      <c r="Y81" s="360">
        <f>h26_2!E81+h27_2!E81+h28_2!E81</f>
        <v>2</v>
      </c>
      <c r="Z81" s="360">
        <f>h26_2!F81+h27_2!F81+h28_2!F81</f>
        <v>1</v>
      </c>
      <c r="AA81" s="360">
        <f>h26_2!G81+h27_2!G81+h28_2!G81</f>
        <v>0</v>
      </c>
      <c r="AB81" s="360">
        <f>h26_2!H81+h27_2!H81+h28_2!H81</f>
        <v>0</v>
      </c>
      <c r="AC81" s="360">
        <f>h26_2!I81+h27_2!I81+h28_2!I81</f>
        <v>4</v>
      </c>
      <c r="AD81" s="360">
        <f>h26_2!AA81+h27_2!AA81+h28_2!AA81</f>
        <v>213</v>
      </c>
      <c r="AE81" s="360">
        <f>h26_2!AB81+h27_2!AB81+h28_2!AB81</f>
        <v>60</v>
      </c>
      <c r="AF81" s="360">
        <f>h26_2!AC81+h27_2!AC81+h28_2!AC81</f>
        <v>13</v>
      </c>
      <c r="AG81" s="360">
        <f>h26_2!AD81+h27_2!AD81+h28_2!AD81</f>
        <v>0</v>
      </c>
      <c r="AH81" s="89">
        <f t="shared" si="8"/>
        <v>286</v>
      </c>
    </row>
    <row r="82" spans="1:34">
      <c r="A82" s="448" t="s">
        <v>963</v>
      </c>
      <c r="B82" s="448" t="s">
        <v>411</v>
      </c>
      <c r="C82" s="283">
        <f>h26_2!D82+h27_2!D82+h28_2!D82</f>
        <v>0</v>
      </c>
      <c r="D82" s="283">
        <f t="shared" si="6"/>
        <v>0</v>
      </c>
      <c r="E82" s="283">
        <f>h26_2!J82+h27_2!J82+h28_2!J82</f>
        <v>0</v>
      </c>
      <c r="F82" s="283">
        <f>h26_2!K82+h27_2!K82+h28_2!K82</f>
        <v>0</v>
      </c>
      <c r="G82" s="283">
        <f>h26_2!L82+h27_2!L82+h28_2!L82</f>
        <v>1</v>
      </c>
      <c r="H82" s="283">
        <f>h26_2!M82+h27_2!M82+h28_2!M82</f>
        <v>1</v>
      </c>
      <c r="I82" s="283">
        <f>h26_2!N82+h27_2!N82+h28_2!N82</f>
        <v>2</v>
      </c>
      <c r="J82" s="283">
        <f>h26_2!O82+h27_2!O82+h28_2!O82</f>
        <v>2</v>
      </c>
      <c r="K82" s="283">
        <f>h26_2!P82+h27_2!P82+h28_2!P82</f>
        <v>9</v>
      </c>
      <c r="L82" s="283">
        <f>h26_2!Q82+h27_2!Q82+h28_2!Q82</f>
        <v>4</v>
      </c>
      <c r="M82" s="283">
        <f>h26_2!R82+h27_2!R82+h28_2!R82</f>
        <v>9</v>
      </c>
      <c r="N82" s="283">
        <f>h26_2!S82+h27_2!S82+h28_2!S82</f>
        <v>12</v>
      </c>
      <c r="O82" s="283">
        <f>h26_2!T82+h27_2!T82+h28_2!T82</f>
        <v>23</v>
      </c>
      <c r="P82" s="283">
        <f>h26_2!U82+h27_2!U82+h28_2!U82</f>
        <v>41</v>
      </c>
      <c r="Q82" s="283">
        <f>h26_2!V82+h27_2!V82+h28_2!V82</f>
        <v>63</v>
      </c>
      <c r="R82" s="283">
        <f>h26_2!W82+h27_2!W82+h28_2!W82</f>
        <v>75</v>
      </c>
      <c r="S82" s="283">
        <f>h26_2!X82+h27_2!X82+h28_2!X82</f>
        <v>103</v>
      </c>
      <c r="T82" s="283">
        <f>h26_2!Y82+h27_2!Y82+h28_2!Y82</f>
        <v>123</v>
      </c>
      <c r="U82" s="283">
        <f>h26_2!Z82+h27_2!Z82+h28_2!Z82</f>
        <v>140</v>
      </c>
      <c r="V82" s="525">
        <f t="shared" si="7"/>
        <v>87</v>
      </c>
      <c r="W82" s="283">
        <f>h26_2!C82+h27_2!C82+h28_2!C82</f>
        <v>695</v>
      </c>
      <c r="X82" s="89"/>
      <c r="Y82" s="360">
        <f>h26_2!E82+h27_2!E82+h28_2!E82</f>
        <v>0</v>
      </c>
      <c r="Z82" s="360">
        <f>h26_2!F82+h27_2!F82+h28_2!F82</f>
        <v>0</v>
      </c>
      <c r="AA82" s="360">
        <f>h26_2!G82+h27_2!G82+h28_2!G82</f>
        <v>0</v>
      </c>
      <c r="AB82" s="360">
        <f>h26_2!H82+h27_2!H82+h28_2!H82</f>
        <v>0</v>
      </c>
      <c r="AC82" s="360">
        <f>h26_2!I82+h27_2!I82+h28_2!I82</f>
        <v>0</v>
      </c>
      <c r="AD82" s="360">
        <f>h26_2!AA82+h27_2!AA82+h28_2!AA82</f>
        <v>65</v>
      </c>
      <c r="AE82" s="360">
        <f>h26_2!AB82+h27_2!AB82+h28_2!AB82</f>
        <v>17</v>
      </c>
      <c r="AF82" s="360">
        <f>h26_2!AC82+h27_2!AC82+h28_2!AC82</f>
        <v>5</v>
      </c>
      <c r="AG82" s="360">
        <f>h26_2!AD82+h27_2!AD82+h28_2!AD82</f>
        <v>0</v>
      </c>
      <c r="AH82" s="89">
        <f t="shared" si="8"/>
        <v>87</v>
      </c>
    </row>
    <row r="83" spans="1:34">
      <c r="A83" s="448" t="s">
        <v>964</v>
      </c>
      <c r="B83" s="448" t="s">
        <v>411</v>
      </c>
      <c r="C83" s="283">
        <f>h26_2!D83+h27_2!D83+h28_2!D83</f>
        <v>2</v>
      </c>
      <c r="D83" s="283">
        <f t="shared" si="6"/>
        <v>0</v>
      </c>
      <c r="E83" s="283">
        <f>h26_2!J83+h27_2!J83+h28_2!J83</f>
        <v>1</v>
      </c>
      <c r="F83" s="283">
        <f>h26_2!K83+h27_2!K83+h28_2!K83</f>
        <v>0</v>
      </c>
      <c r="G83" s="283">
        <f>h26_2!L83+h27_2!L83+h28_2!L83</f>
        <v>3</v>
      </c>
      <c r="H83" s="283">
        <f>h26_2!M83+h27_2!M83+h28_2!M83</f>
        <v>4</v>
      </c>
      <c r="I83" s="283">
        <f>h26_2!N83+h27_2!N83+h28_2!N83</f>
        <v>7</v>
      </c>
      <c r="J83" s="283">
        <f>h26_2!O83+h27_2!O83+h28_2!O83</f>
        <v>6</v>
      </c>
      <c r="K83" s="283">
        <f>h26_2!P83+h27_2!P83+h28_2!P83</f>
        <v>7</v>
      </c>
      <c r="L83" s="283">
        <f>h26_2!Q83+h27_2!Q83+h28_2!Q83</f>
        <v>6</v>
      </c>
      <c r="M83" s="283">
        <f>h26_2!R83+h27_2!R83+h28_2!R83</f>
        <v>12</v>
      </c>
      <c r="N83" s="283">
        <f>h26_2!S83+h27_2!S83+h28_2!S83</f>
        <v>32</v>
      </c>
      <c r="O83" s="283">
        <f>h26_2!T83+h27_2!T83+h28_2!T83</f>
        <v>49</v>
      </c>
      <c r="P83" s="283">
        <f>h26_2!U83+h27_2!U83+h28_2!U83</f>
        <v>72</v>
      </c>
      <c r="Q83" s="283">
        <f>h26_2!V83+h27_2!V83+h28_2!V83</f>
        <v>114</v>
      </c>
      <c r="R83" s="283">
        <f>h26_2!W83+h27_2!W83+h28_2!W83</f>
        <v>117</v>
      </c>
      <c r="S83" s="283">
        <f>h26_2!X83+h27_2!X83+h28_2!X83</f>
        <v>208</v>
      </c>
      <c r="T83" s="283">
        <f>h26_2!Y83+h27_2!Y83+h28_2!Y83</f>
        <v>242</v>
      </c>
      <c r="U83" s="283">
        <f>h26_2!Z83+h27_2!Z83+h28_2!Z83</f>
        <v>223</v>
      </c>
      <c r="V83" s="525">
        <f t="shared" si="7"/>
        <v>153</v>
      </c>
      <c r="W83" s="283">
        <f>h26_2!C83+h27_2!C83+h28_2!C83</f>
        <v>1258</v>
      </c>
      <c r="X83" s="89"/>
      <c r="Y83" s="360">
        <f>h26_2!E83+h27_2!E83+h28_2!E83</f>
        <v>0</v>
      </c>
      <c r="Z83" s="360">
        <f>h26_2!F83+h27_2!F83+h28_2!F83</f>
        <v>0</v>
      </c>
      <c r="AA83" s="360">
        <f>h26_2!G83+h27_2!G83+h28_2!G83</f>
        <v>0</v>
      </c>
      <c r="AB83" s="360">
        <f>h26_2!H83+h27_2!H83+h28_2!H83</f>
        <v>0</v>
      </c>
      <c r="AC83" s="360">
        <f>h26_2!I83+h27_2!I83+h28_2!I83</f>
        <v>2</v>
      </c>
      <c r="AD83" s="360">
        <f>h26_2!AA83+h27_2!AA83+h28_2!AA83</f>
        <v>124</v>
      </c>
      <c r="AE83" s="360">
        <f>h26_2!AB83+h27_2!AB83+h28_2!AB83</f>
        <v>21</v>
      </c>
      <c r="AF83" s="360">
        <f>h26_2!AC83+h27_2!AC83+h28_2!AC83</f>
        <v>8</v>
      </c>
      <c r="AG83" s="360">
        <f>h26_2!AD83+h27_2!AD83+h28_2!AD83</f>
        <v>0</v>
      </c>
      <c r="AH83" s="89">
        <f t="shared" si="8"/>
        <v>153</v>
      </c>
    </row>
    <row r="84" spans="1:34">
      <c r="A84" s="448" t="s">
        <v>965</v>
      </c>
      <c r="B84" s="448" t="s">
        <v>411</v>
      </c>
      <c r="C84" s="283">
        <f>h26_2!D84+h27_2!D84+h28_2!D84</f>
        <v>0</v>
      </c>
      <c r="D84" s="283">
        <f t="shared" si="6"/>
        <v>2</v>
      </c>
      <c r="E84" s="283">
        <f>h26_2!J84+h27_2!J84+h28_2!J84</f>
        <v>0</v>
      </c>
      <c r="F84" s="283">
        <f>h26_2!K84+h27_2!K84+h28_2!K84</f>
        <v>0</v>
      </c>
      <c r="G84" s="283">
        <f>h26_2!L84+h27_2!L84+h28_2!L84</f>
        <v>1</v>
      </c>
      <c r="H84" s="283">
        <f>h26_2!M84+h27_2!M84+h28_2!M84</f>
        <v>1</v>
      </c>
      <c r="I84" s="283">
        <f>h26_2!N84+h27_2!N84+h28_2!N84</f>
        <v>2</v>
      </c>
      <c r="J84" s="283">
        <f>h26_2!O84+h27_2!O84+h28_2!O84</f>
        <v>5</v>
      </c>
      <c r="K84" s="283">
        <f>h26_2!P84+h27_2!P84+h28_2!P84</f>
        <v>9</v>
      </c>
      <c r="L84" s="283">
        <f>h26_2!Q84+h27_2!Q84+h28_2!Q84</f>
        <v>4</v>
      </c>
      <c r="M84" s="283">
        <f>h26_2!R84+h27_2!R84+h28_2!R84</f>
        <v>7</v>
      </c>
      <c r="N84" s="283">
        <f>h26_2!S84+h27_2!S84+h28_2!S84</f>
        <v>10</v>
      </c>
      <c r="O84" s="283">
        <f>h26_2!T84+h27_2!T84+h28_2!T84</f>
        <v>17</v>
      </c>
      <c r="P84" s="283">
        <f>h26_2!U84+h27_2!U84+h28_2!U84</f>
        <v>30</v>
      </c>
      <c r="Q84" s="283">
        <f>h26_2!V84+h27_2!V84+h28_2!V84</f>
        <v>58</v>
      </c>
      <c r="R84" s="283">
        <f>h26_2!W84+h27_2!W84+h28_2!W84</f>
        <v>86</v>
      </c>
      <c r="S84" s="283">
        <f>h26_2!X84+h27_2!X84+h28_2!X84</f>
        <v>103</v>
      </c>
      <c r="T84" s="283">
        <f>h26_2!Y84+h27_2!Y84+h28_2!Y84</f>
        <v>160</v>
      </c>
      <c r="U84" s="283">
        <f>h26_2!Z84+h27_2!Z84+h28_2!Z84</f>
        <v>174</v>
      </c>
      <c r="V84" s="525">
        <f t="shared" si="7"/>
        <v>141</v>
      </c>
      <c r="W84" s="283">
        <f>h26_2!C84+h27_2!C84+h28_2!C84</f>
        <v>810</v>
      </c>
      <c r="X84" s="89"/>
      <c r="Y84" s="360">
        <f>h26_2!E84+h27_2!E84+h28_2!E84</f>
        <v>1</v>
      </c>
      <c r="Z84" s="360">
        <f>h26_2!F84+h27_2!F84+h28_2!F84</f>
        <v>0</v>
      </c>
      <c r="AA84" s="360">
        <f>h26_2!G84+h27_2!G84+h28_2!G84</f>
        <v>1</v>
      </c>
      <c r="AB84" s="360">
        <f>h26_2!H84+h27_2!H84+h28_2!H84</f>
        <v>0</v>
      </c>
      <c r="AC84" s="360">
        <f>h26_2!I84+h27_2!I84+h28_2!I84</f>
        <v>2</v>
      </c>
      <c r="AD84" s="360">
        <f>h26_2!AA84+h27_2!AA84+h28_2!AA84</f>
        <v>100</v>
      </c>
      <c r="AE84" s="360">
        <f>h26_2!AB84+h27_2!AB84+h28_2!AB84</f>
        <v>36</v>
      </c>
      <c r="AF84" s="360">
        <f>h26_2!AC84+h27_2!AC84+h28_2!AC84</f>
        <v>5</v>
      </c>
      <c r="AG84" s="360">
        <f>h26_2!AD84+h27_2!AD84+h28_2!AD84</f>
        <v>0</v>
      </c>
      <c r="AH84" s="89">
        <f t="shared" si="8"/>
        <v>141</v>
      </c>
    </row>
    <row r="85" spans="1:34">
      <c r="A85" s="448" t="s">
        <v>966</v>
      </c>
      <c r="B85" s="448" t="s">
        <v>411</v>
      </c>
      <c r="C85" s="283">
        <f>h26_2!D85+h27_2!D85+h28_2!D85</f>
        <v>0</v>
      </c>
      <c r="D85" s="283">
        <f t="shared" si="6"/>
        <v>0</v>
      </c>
      <c r="E85" s="283">
        <f>h26_2!J85+h27_2!J85+h28_2!J85</f>
        <v>0</v>
      </c>
      <c r="F85" s="283">
        <f>h26_2!K85+h27_2!K85+h28_2!K85</f>
        <v>2</v>
      </c>
      <c r="G85" s="283">
        <f>h26_2!L85+h27_2!L85+h28_2!L85</f>
        <v>1</v>
      </c>
      <c r="H85" s="283">
        <f>h26_2!M85+h27_2!M85+h28_2!M85</f>
        <v>5</v>
      </c>
      <c r="I85" s="283">
        <f>h26_2!N85+h27_2!N85+h28_2!N85</f>
        <v>2</v>
      </c>
      <c r="J85" s="283">
        <f>h26_2!O85+h27_2!O85+h28_2!O85</f>
        <v>1</v>
      </c>
      <c r="K85" s="283">
        <f>h26_2!P85+h27_2!P85+h28_2!P85</f>
        <v>4</v>
      </c>
      <c r="L85" s="283">
        <f>h26_2!Q85+h27_2!Q85+h28_2!Q85</f>
        <v>6</v>
      </c>
      <c r="M85" s="283">
        <f>h26_2!R85+h27_2!R85+h28_2!R85</f>
        <v>7</v>
      </c>
      <c r="N85" s="283">
        <f>h26_2!S85+h27_2!S85+h28_2!S85</f>
        <v>12</v>
      </c>
      <c r="O85" s="283">
        <f>h26_2!T85+h27_2!T85+h28_2!T85</f>
        <v>22</v>
      </c>
      <c r="P85" s="283">
        <f>h26_2!U85+h27_2!U85+h28_2!U85</f>
        <v>38</v>
      </c>
      <c r="Q85" s="283">
        <f>h26_2!V85+h27_2!V85+h28_2!V85</f>
        <v>67</v>
      </c>
      <c r="R85" s="283">
        <f>h26_2!W85+h27_2!W85+h28_2!W85</f>
        <v>78</v>
      </c>
      <c r="S85" s="283">
        <f>h26_2!X85+h27_2!X85+h28_2!X85</f>
        <v>103</v>
      </c>
      <c r="T85" s="283">
        <f>h26_2!Y85+h27_2!Y85+h28_2!Y85</f>
        <v>177</v>
      </c>
      <c r="U85" s="283">
        <f>h26_2!Z85+h27_2!Z85+h28_2!Z85</f>
        <v>184</v>
      </c>
      <c r="V85" s="525">
        <f t="shared" si="7"/>
        <v>135</v>
      </c>
      <c r="W85" s="283">
        <f>h26_2!C85+h27_2!C85+h28_2!C85</f>
        <v>844</v>
      </c>
      <c r="X85" s="89"/>
      <c r="Y85" s="360">
        <f>h26_2!E85+h27_2!E85+h28_2!E85</f>
        <v>0</v>
      </c>
      <c r="Z85" s="360">
        <f>h26_2!F85+h27_2!F85+h28_2!F85</f>
        <v>0</v>
      </c>
      <c r="AA85" s="360">
        <f>h26_2!G85+h27_2!G85+h28_2!G85</f>
        <v>0</v>
      </c>
      <c r="AB85" s="360">
        <f>h26_2!H85+h27_2!H85+h28_2!H85</f>
        <v>0</v>
      </c>
      <c r="AC85" s="360">
        <f>h26_2!I85+h27_2!I85+h28_2!I85</f>
        <v>0</v>
      </c>
      <c r="AD85" s="360">
        <f>h26_2!AA85+h27_2!AA85+h28_2!AA85</f>
        <v>104</v>
      </c>
      <c r="AE85" s="360">
        <f>h26_2!AB85+h27_2!AB85+h28_2!AB85</f>
        <v>27</v>
      </c>
      <c r="AF85" s="360">
        <f>h26_2!AC85+h27_2!AC85+h28_2!AC85</f>
        <v>4</v>
      </c>
      <c r="AG85" s="360">
        <f>h26_2!AD85+h27_2!AD85+h28_2!AD85</f>
        <v>0</v>
      </c>
      <c r="AH85" s="89">
        <f t="shared" si="8"/>
        <v>135</v>
      </c>
    </row>
    <row r="86" spans="1:34">
      <c r="A86" s="448" t="s">
        <v>967</v>
      </c>
      <c r="B86" s="448" t="s">
        <v>411</v>
      </c>
      <c r="C86" s="283">
        <f>h26_2!D86+h27_2!D86+h28_2!D86</f>
        <v>1</v>
      </c>
      <c r="D86" s="283">
        <f t="shared" si="6"/>
        <v>0</v>
      </c>
      <c r="E86" s="283">
        <f>h26_2!J86+h27_2!J86+h28_2!J86</f>
        <v>0</v>
      </c>
      <c r="F86" s="283">
        <f>h26_2!K86+h27_2!K86+h28_2!K86</f>
        <v>0</v>
      </c>
      <c r="G86" s="283">
        <f>h26_2!L86+h27_2!L86+h28_2!L86</f>
        <v>0</v>
      </c>
      <c r="H86" s="283">
        <f>h26_2!M86+h27_2!M86+h28_2!M86</f>
        <v>2</v>
      </c>
      <c r="I86" s="283">
        <f>h26_2!N86+h27_2!N86+h28_2!N86</f>
        <v>1</v>
      </c>
      <c r="J86" s="283">
        <f>h26_2!O86+h27_2!O86+h28_2!O86</f>
        <v>2</v>
      </c>
      <c r="K86" s="283">
        <f>h26_2!P86+h27_2!P86+h28_2!P86</f>
        <v>0</v>
      </c>
      <c r="L86" s="283">
        <f>h26_2!Q86+h27_2!Q86+h28_2!Q86</f>
        <v>2</v>
      </c>
      <c r="M86" s="283">
        <f>h26_2!R86+h27_2!R86+h28_2!R86</f>
        <v>6</v>
      </c>
      <c r="N86" s="283">
        <f>h26_2!S86+h27_2!S86+h28_2!S86</f>
        <v>6</v>
      </c>
      <c r="O86" s="283">
        <f>h26_2!T86+h27_2!T86+h28_2!T86</f>
        <v>14</v>
      </c>
      <c r="P86" s="283">
        <f>h26_2!U86+h27_2!U86+h28_2!U86</f>
        <v>30</v>
      </c>
      <c r="Q86" s="283">
        <f>h26_2!V86+h27_2!V86+h28_2!V86</f>
        <v>49</v>
      </c>
      <c r="R86" s="283">
        <f>h26_2!W86+h27_2!W86+h28_2!W86</f>
        <v>32</v>
      </c>
      <c r="S86" s="283">
        <f>h26_2!X86+h27_2!X86+h28_2!X86</f>
        <v>62</v>
      </c>
      <c r="T86" s="283">
        <f>h26_2!Y86+h27_2!Y86+h28_2!Y86</f>
        <v>124</v>
      </c>
      <c r="U86" s="283">
        <f>h26_2!Z86+h27_2!Z86+h28_2!Z86</f>
        <v>153</v>
      </c>
      <c r="V86" s="525">
        <f t="shared" si="7"/>
        <v>131</v>
      </c>
      <c r="W86" s="283">
        <f>h26_2!C86+h27_2!C86+h28_2!C86</f>
        <v>615</v>
      </c>
      <c r="X86" s="89"/>
      <c r="Y86" s="360">
        <f>h26_2!E86+h27_2!E86+h28_2!E86</f>
        <v>0</v>
      </c>
      <c r="Z86" s="360">
        <f>h26_2!F86+h27_2!F86+h28_2!F86</f>
        <v>0</v>
      </c>
      <c r="AA86" s="360">
        <f>h26_2!G86+h27_2!G86+h28_2!G86</f>
        <v>0</v>
      </c>
      <c r="AB86" s="360">
        <f>h26_2!H86+h27_2!H86+h28_2!H86</f>
        <v>0</v>
      </c>
      <c r="AC86" s="360">
        <f>h26_2!I86+h27_2!I86+h28_2!I86</f>
        <v>1</v>
      </c>
      <c r="AD86" s="360">
        <f>h26_2!AA86+h27_2!AA86+h28_2!AA86</f>
        <v>86</v>
      </c>
      <c r="AE86" s="360">
        <f>h26_2!AB86+h27_2!AB86+h28_2!AB86</f>
        <v>33</v>
      </c>
      <c r="AF86" s="360">
        <f>h26_2!AC86+h27_2!AC86+h28_2!AC86</f>
        <v>12</v>
      </c>
      <c r="AG86" s="360">
        <f>h26_2!AD86+h27_2!AD86+h28_2!AD86</f>
        <v>0</v>
      </c>
      <c r="AH86" s="89">
        <f t="shared" si="8"/>
        <v>131</v>
      </c>
    </row>
    <row r="87" spans="1:34">
      <c r="A87" s="448" t="s">
        <v>968</v>
      </c>
      <c r="B87" s="448" t="s">
        <v>411</v>
      </c>
      <c r="C87" s="283">
        <f>h26_2!D87+h27_2!D87+h28_2!D87</f>
        <v>2</v>
      </c>
      <c r="D87" s="283">
        <f t="shared" si="6"/>
        <v>1</v>
      </c>
      <c r="E87" s="283">
        <f>h26_2!J87+h27_2!J87+h28_2!J87</f>
        <v>1</v>
      </c>
      <c r="F87" s="283">
        <f>h26_2!K87+h27_2!K87+h28_2!K87</f>
        <v>0</v>
      </c>
      <c r="G87" s="283">
        <f>h26_2!L87+h27_2!L87+h28_2!L87</f>
        <v>2</v>
      </c>
      <c r="H87" s="283">
        <f>h26_2!M87+h27_2!M87+h28_2!M87</f>
        <v>2</v>
      </c>
      <c r="I87" s="283">
        <f>h26_2!N87+h27_2!N87+h28_2!N87</f>
        <v>3</v>
      </c>
      <c r="J87" s="283">
        <f>h26_2!O87+h27_2!O87+h28_2!O87</f>
        <v>3</v>
      </c>
      <c r="K87" s="283">
        <f>h26_2!P87+h27_2!P87+h28_2!P87</f>
        <v>4</v>
      </c>
      <c r="L87" s="283">
        <f>h26_2!Q87+h27_2!Q87+h28_2!Q87</f>
        <v>7</v>
      </c>
      <c r="M87" s="283">
        <f>h26_2!R87+h27_2!R87+h28_2!R87</f>
        <v>15</v>
      </c>
      <c r="N87" s="283">
        <f>h26_2!S87+h27_2!S87+h28_2!S87</f>
        <v>19</v>
      </c>
      <c r="O87" s="283">
        <f>h26_2!T87+h27_2!T87+h28_2!T87</f>
        <v>44</v>
      </c>
      <c r="P87" s="283">
        <f>h26_2!U87+h27_2!U87+h28_2!U87</f>
        <v>43</v>
      </c>
      <c r="Q87" s="283">
        <f>h26_2!V87+h27_2!V87+h28_2!V87</f>
        <v>92</v>
      </c>
      <c r="R87" s="283">
        <f>h26_2!W87+h27_2!W87+h28_2!W87</f>
        <v>134</v>
      </c>
      <c r="S87" s="283">
        <f>h26_2!X87+h27_2!X87+h28_2!X87</f>
        <v>168</v>
      </c>
      <c r="T87" s="283">
        <f>h26_2!Y87+h27_2!Y87+h28_2!Y87</f>
        <v>220</v>
      </c>
      <c r="U87" s="283">
        <f>h26_2!Z87+h27_2!Z87+h28_2!Z87</f>
        <v>304</v>
      </c>
      <c r="V87" s="525">
        <f t="shared" si="7"/>
        <v>262</v>
      </c>
      <c r="W87" s="283">
        <f>h26_2!C87+h27_2!C87+h28_2!C87</f>
        <v>1326</v>
      </c>
      <c r="X87" s="89"/>
      <c r="Y87" s="360">
        <f>h26_2!E87+h27_2!E87+h28_2!E87</f>
        <v>1</v>
      </c>
      <c r="Z87" s="360">
        <f>h26_2!F87+h27_2!F87+h28_2!F87</f>
        <v>0</v>
      </c>
      <c r="AA87" s="360">
        <f>h26_2!G87+h27_2!G87+h28_2!G87</f>
        <v>0</v>
      </c>
      <c r="AB87" s="360">
        <f>h26_2!H87+h27_2!H87+h28_2!H87</f>
        <v>0</v>
      </c>
      <c r="AC87" s="360">
        <f>h26_2!I87+h27_2!I87+h28_2!I87</f>
        <v>3</v>
      </c>
      <c r="AD87" s="360">
        <f>h26_2!AA87+h27_2!AA87+h28_2!AA87</f>
        <v>196</v>
      </c>
      <c r="AE87" s="360">
        <f>h26_2!AB87+h27_2!AB87+h28_2!AB87</f>
        <v>59</v>
      </c>
      <c r="AF87" s="360">
        <f>h26_2!AC87+h27_2!AC87+h28_2!AC87</f>
        <v>7</v>
      </c>
      <c r="AG87" s="360">
        <f>h26_2!AD87+h27_2!AD87+h28_2!AD87</f>
        <v>0</v>
      </c>
      <c r="AH87" s="89">
        <f t="shared" si="8"/>
        <v>262</v>
      </c>
    </row>
    <row r="88" spans="1:34">
      <c r="A88" s="448" t="s">
        <v>969</v>
      </c>
      <c r="B88" s="448" t="s">
        <v>411</v>
      </c>
      <c r="C88" s="283">
        <f>h26_2!D88+h27_2!D88+h28_2!D88</f>
        <v>0</v>
      </c>
      <c r="D88" s="283">
        <f t="shared" si="6"/>
        <v>0</v>
      </c>
      <c r="E88" s="283">
        <f>h26_2!J88+h27_2!J88+h28_2!J88</f>
        <v>0</v>
      </c>
      <c r="F88" s="283">
        <f>h26_2!K88+h27_2!K88+h28_2!K88</f>
        <v>1</v>
      </c>
      <c r="G88" s="283">
        <f>h26_2!L88+h27_2!L88+h28_2!L88</f>
        <v>1</v>
      </c>
      <c r="H88" s="283">
        <f>h26_2!M88+h27_2!M88+h28_2!M88</f>
        <v>2</v>
      </c>
      <c r="I88" s="283">
        <f>h26_2!N88+h27_2!N88+h28_2!N88</f>
        <v>6</v>
      </c>
      <c r="J88" s="283">
        <f>h26_2!O88+h27_2!O88+h28_2!O88</f>
        <v>3</v>
      </c>
      <c r="K88" s="283">
        <f>h26_2!P88+h27_2!P88+h28_2!P88</f>
        <v>6</v>
      </c>
      <c r="L88" s="283">
        <f>h26_2!Q88+h27_2!Q88+h28_2!Q88</f>
        <v>4</v>
      </c>
      <c r="M88" s="283">
        <f>h26_2!R88+h27_2!R88+h28_2!R88</f>
        <v>5</v>
      </c>
      <c r="N88" s="283">
        <f>h26_2!S88+h27_2!S88+h28_2!S88</f>
        <v>20</v>
      </c>
      <c r="O88" s="283">
        <f>h26_2!T88+h27_2!T88+h28_2!T88</f>
        <v>39</v>
      </c>
      <c r="P88" s="283">
        <f>h26_2!U88+h27_2!U88+h28_2!U88</f>
        <v>46</v>
      </c>
      <c r="Q88" s="283">
        <f>h26_2!V88+h27_2!V88+h28_2!V88</f>
        <v>89</v>
      </c>
      <c r="R88" s="283">
        <f>h26_2!W88+h27_2!W88+h28_2!W88</f>
        <v>85</v>
      </c>
      <c r="S88" s="283">
        <f>h26_2!X88+h27_2!X88+h28_2!X88</f>
        <v>138</v>
      </c>
      <c r="T88" s="283">
        <f>h26_2!Y88+h27_2!Y88+h28_2!Y88</f>
        <v>183</v>
      </c>
      <c r="U88" s="283">
        <f>h26_2!Z88+h27_2!Z88+h28_2!Z88</f>
        <v>229</v>
      </c>
      <c r="V88" s="525">
        <f t="shared" si="7"/>
        <v>187</v>
      </c>
      <c r="W88" s="283">
        <f>h26_2!C88+h27_2!C88+h28_2!C88</f>
        <v>1044</v>
      </c>
      <c r="X88" s="89"/>
      <c r="Y88" s="360">
        <f>h26_2!E88+h27_2!E88+h28_2!E88</f>
        <v>0</v>
      </c>
      <c r="Z88" s="360">
        <f>h26_2!F88+h27_2!F88+h28_2!F88</f>
        <v>0</v>
      </c>
      <c r="AA88" s="360">
        <f>h26_2!G88+h27_2!G88+h28_2!G88</f>
        <v>0</v>
      </c>
      <c r="AB88" s="360">
        <f>h26_2!H88+h27_2!H88+h28_2!H88</f>
        <v>0</v>
      </c>
      <c r="AC88" s="360">
        <f>h26_2!I88+h27_2!I88+h28_2!I88</f>
        <v>0</v>
      </c>
      <c r="AD88" s="360">
        <f>h26_2!AA88+h27_2!AA88+h28_2!AA88</f>
        <v>131</v>
      </c>
      <c r="AE88" s="360">
        <f>h26_2!AB88+h27_2!AB88+h28_2!AB88</f>
        <v>50</v>
      </c>
      <c r="AF88" s="360">
        <f>h26_2!AC88+h27_2!AC88+h28_2!AC88</f>
        <v>6</v>
      </c>
      <c r="AG88" s="360">
        <f>h26_2!AD88+h27_2!AD88+h28_2!AD88</f>
        <v>0</v>
      </c>
      <c r="AH88" s="89">
        <f t="shared" si="8"/>
        <v>187</v>
      </c>
    </row>
    <row r="89" spans="1:34">
      <c r="A89" s="448" t="s">
        <v>970</v>
      </c>
      <c r="B89" s="448" t="s">
        <v>411</v>
      </c>
      <c r="C89" s="283">
        <f>h26_2!D89+h27_2!D89+h28_2!D89</f>
        <v>0</v>
      </c>
      <c r="D89" s="283">
        <f t="shared" si="6"/>
        <v>0</v>
      </c>
      <c r="E89" s="283">
        <f>h26_2!J89+h27_2!J89+h28_2!J89</f>
        <v>1</v>
      </c>
      <c r="F89" s="283">
        <f>h26_2!K89+h27_2!K89+h28_2!K89</f>
        <v>0</v>
      </c>
      <c r="G89" s="283">
        <f>h26_2!L89+h27_2!L89+h28_2!L89</f>
        <v>0</v>
      </c>
      <c r="H89" s="283">
        <f>h26_2!M89+h27_2!M89+h28_2!M89</f>
        <v>0</v>
      </c>
      <c r="I89" s="283">
        <f>h26_2!N89+h27_2!N89+h28_2!N89</f>
        <v>3</v>
      </c>
      <c r="J89" s="283">
        <f>h26_2!O89+h27_2!O89+h28_2!O89</f>
        <v>1</v>
      </c>
      <c r="K89" s="283">
        <f>h26_2!P89+h27_2!P89+h28_2!P89</f>
        <v>3</v>
      </c>
      <c r="L89" s="283">
        <f>h26_2!Q89+h27_2!Q89+h28_2!Q89</f>
        <v>3</v>
      </c>
      <c r="M89" s="283">
        <f>h26_2!R89+h27_2!R89+h28_2!R89</f>
        <v>8</v>
      </c>
      <c r="N89" s="283">
        <f>h26_2!S89+h27_2!S89+h28_2!S89</f>
        <v>6</v>
      </c>
      <c r="O89" s="283">
        <f>h26_2!T89+h27_2!T89+h28_2!T89</f>
        <v>18</v>
      </c>
      <c r="P89" s="283">
        <f>h26_2!U89+h27_2!U89+h28_2!U89</f>
        <v>28</v>
      </c>
      <c r="Q89" s="283">
        <f>h26_2!V89+h27_2!V89+h28_2!V89</f>
        <v>37</v>
      </c>
      <c r="R89" s="283">
        <f>h26_2!W89+h27_2!W89+h28_2!W89</f>
        <v>65</v>
      </c>
      <c r="S89" s="283">
        <f>h26_2!X89+h27_2!X89+h28_2!X89</f>
        <v>81</v>
      </c>
      <c r="T89" s="283">
        <f>h26_2!Y89+h27_2!Y89+h28_2!Y89</f>
        <v>143</v>
      </c>
      <c r="U89" s="283">
        <f>h26_2!Z89+h27_2!Z89+h28_2!Z89</f>
        <v>178</v>
      </c>
      <c r="V89" s="525">
        <f t="shared" si="7"/>
        <v>116</v>
      </c>
      <c r="W89" s="283">
        <f>h26_2!C89+h27_2!C89+h28_2!C89</f>
        <v>691</v>
      </c>
      <c r="X89" s="89"/>
      <c r="Y89" s="360">
        <f>h26_2!E89+h27_2!E89+h28_2!E89</f>
        <v>0</v>
      </c>
      <c r="Z89" s="360">
        <f>h26_2!F89+h27_2!F89+h28_2!F89</f>
        <v>0</v>
      </c>
      <c r="AA89" s="360">
        <f>h26_2!G89+h27_2!G89+h28_2!G89</f>
        <v>0</v>
      </c>
      <c r="AB89" s="360">
        <f>h26_2!H89+h27_2!H89+h28_2!H89</f>
        <v>0</v>
      </c>
      <c r="AC89" s="360">
        <f>h26_2!I89+h27_2!I89+h28_2!I89</f>
        <v>0</v>
      </c>
      <c r="AD89" s="360">
        <f>h26_2!AA89+h27_2!AA89+h28_2!AA89</f>
        <v>82</v>
      </c>
      <c r="AE89" s="360">
        <f>h26_2!AB89+h27_2!AB89+h28_2!AB89</f>
        <v>30</v>
      </c>
      <c r="AF89" s="360">
        <f>h26_2!AC89+h27_2!AC89+h28_2!AC89</f>
        <v>4</v>
      </c>
      <c r="AG89" s="360">
        <f>h26_2!AD89+h27_2!AD89+h28_2!AD89</f>
        <v>0</v>
      </c>
      <c r="AH89" s="89">
        <f t="shared" si="8"/>
        <v>116</v>
      </c>
    </row>
    <row r="90" spans="1:34">
      <c r="A90" s="448" t="s">
        <v>971</v>
      </c>
      <c r="B90" s="448" t="s">
        <v>411</v>
      </c>
      <c r="C90" s="283">
        <f>h26_2!D90+h27_2!D90+h28_2!D90</f>
        <v>1</v>
      </c>
      <c r="D90" s="283">
        <f t="shared" si="6"/>
        <v>0</v>
      </c>
      <c r="E90" s="283">
        <f>h26_2!J90+h27_2!J90+h28_2!J90</f>
        <v>0</v>
      </c>
      <c r="F90" s="283">
        <f>h26_2!K90+h27_2!K90+h28_2!K90</f>
        <v>0</v>
      </c>
      <c r="G90" s="283">
        <f>h26_2!L90+h27_2!L90+h28_2!L90</f>
        <v>1</v>
      </c>
      <c r="H90" s="283">
        <f>h26_2!M90+h27_2!M90+h28_2!M90</f>
        <v>1</v>
      </c>
      <c r="I90" s="283">
        <f>h26_2!N90+h27_2!N90+h28_2!N90</f>
        <v>2</v>
      </c>
      <c r="J90" s="283">
        <f>h26_2!O90+h27_2!O90+h28_2!O90</f>
        <v>3</v>
      </c>
      <c r="K90" s="283">
        <f>h26_2!P90+h27_2!P90+h28_2!P90</f>
        <v>2</v>
      </c>
      <c r="L90" s="283">
        <f>h26_2!Q90+h27_2!Q90+h28_2!Q90</f>
        <v>5</v>
      </c>
      <c r="M90" s="283">
        <f>h26_2!R90+h27_2!R90+h28_2!R90</f>
        <v>8</v>
      </c>
      <c r="N90" s="283">
        <f>h26_2!S90+h27_2!S90+h28_2!S90</f>
        <v>9</v>
      </c>
      <c r="O90" s="283">
        <f>h26_2!T90+h27_2!T90+h28_2!T90</f>
        <v>25</v>
      </c>
      <c r="P90" s="283">
        <f>h26_2!U90+h27_2!U90+h28_2!U90</f>
        <v>45</v>
      </c>
      <c r="Q90" s="283">
        <f>h26_2!V90+h27_2!V90+h28_2!V90</f>
        <v>104</v>
      </c>
      <c r="R90" s="283">
        <f>h26_2!W90+h27_2!W90+h28_2!W90</f>
        <v>116</v>
      </c>
      <c r="S90" s="283">
        <f>h26_2!X90+h27_2!X90+h28_2!X90</f>
        <v>127</v>
      </c>
      <c r="T90" s="283">
        <f>h26_2!Y90+h27_2!Y90+h28_2!Y90</f>
        <v>200</v>
      </c>
      <c r="U90" s="283">
        <f>h26_2!Z90+h27_2!Z90+h28_2!Z90</f>
        <v>259</v>
      </c>
      <c r="V90" s="525">
        <f t="shared" si="7"/>
        <v>211</v>
      </c>
      <c r="W90" s="283">
        <f>h26_2!C90+h27_2!C90+h28_2!C90</f>
        <v>1119</v>
      </c>
      <c r="X90" s="89"/>
      <c r="Y90" s="360">
        <f>h26_2!E90+h27_2!E90+h28_2!E90</f>
        <v>0</v>
      </c>
      <c r="Z90" s="360">
        <f>h26_2!F90+h27_2!F90+h28_2!F90</f>
        <v>0</v>
      </c>
      <c r="AA90" s="360">
        <f>h26_2!G90+h27_2!G90+h28_2!G90</f>
        <v>0</v>
      </c>
      <c r="AB90" s="360">
        <f>h26_2!H90+h27_2!H90+h28_2!H90</f>
        <v>0</v>
      </c>
      <c r="AC90" s="360">
        <f>h26_2!I90+h27_2!I90+h28_2!I90</f>
        <v>1</v>
      </c>
      <c r="AD90" s="360">
        <f>h26_2!AA90+h27_2!AA90+h28_2!AA90</f>
        <v>156</v>
      </c>
      <c r="AE90" s="360">
        <f>h26_2!AB90+h27_2!AB90+h28_2!AB90</f>
        <v>42</v>
      </c>
      <c r="AF90" s="360">
        <f>h26_2!AC90+h27_2!AC90+h28_2!AC90</f>
        <v>13</v>
      </c>
      <c r="AG90" s="360">
        <f>h26_2!AD90+h27_2!AD90+h28_2!AD90</f>
        <v>0</v>
      </c>
      <c r="AH90" s="89">
        <f t="shared" si="8"/>
        <v>211</v>
      </c>
    </row>
    <row r="91" spans="1:34">
      <c r="A91" s="448" t="s">
        <v>972</v>
      </c>
      <c r="B91" s="448" t="s">
        <v>411</v>
      </c>
      <c r="C91" s="283">
        <f>h26_2!D91+h27_2!D91+h28_2!D91</f>
        <v>1</v>
      </c>
      <c r="D91" s="283">
        <f t="shared" si="6"/>
        <v>1</v>
      </c>
      <c r="E91" s="283">
        <f>h26_2!J91+h27_2!J91+h28_2!J91</f>
        <v>0</v>
      </c>
      <c r="F91" s="283">
        <f>h26_2!K91+h27_2!K91+h28_2!K91</f>
        <v>0</v>
      </c>
      <c r="G91" s="283">
        <f>h26_2!L91+h27_2!L91+h28_2!L91</f>
        <v>1</v>
      </c>
      <c r="H91" s="283">
        <f>h26_2!M91+h27_2!M91+h28_2!M91</f>
        <v>0</v>
      </c>
      <c r="I91" s="283">
        <f>h26_2!N91+h27_2!N91+h28_2!N91</f>
        <v>2</v>
      </c>
      <c r="J91" s="283">
        <f>h26_2!O91+h27_2!O91+h28_2!O91</f>
        <v>2</v>
      </c>
      <c r="K91" s="283">
        <f>h26_2!P91+h27_2!P91+h28_2!P91</f>
        <v>4</v>
      </c>
      <c r="L91" s="283">
        <f>h26_2!Q91+h27_2!Q91+h28_2!Q91</f>
        <v>1</v>
      </c>
      <c r="M91" s="283">
        <f>h26_2!R91+h27_2!R91+h28_2!R91</f>
        <v>12</v>
      </c>
      <c r="N91" s="283">
        <f>h26_2!S91+h27_2!S91+h28_2!S91</f>
        <v>11</v>
      </c>
      <c r="O91" s="283">
        <f>h26_2!T91+h27_2!T91+h28_2!T91</f>
        <v>23</v>
      </c>
      <c r="P91" s="283">
        <f>h26_2!U91+h27_2!U91+h28_2!U91</f>
        <v>35</v>
      </c>
      <c r="Q91" s="283">
        <f>h26_2!V91+h27_2!V91+h28_2!V91</f>
        <v>69</v>
      </c>
      <c r="R91" s="283">
        <f>h26_2!W91+h27_2!W91+h28_2!W91</f>
        <v>78</v>
      </c>
      <c r="S91" s="283">
        <f>h26_2!X91+h27_2!X91+h28_2!X91</f>
        <v>104</v>
      </c>
      <c r="T91" s="283">
        <f>h26_2!Y91+h27_2!Y91+h28_2!Y91</f>
        <v>201</v>
      </c>
      <c r="U91" s="283">
        <f>h26_2!Z91+h27_2!Z91+h28_2!Z91</f>
        <v>177</v>
      </c>
      <c r="V91" s="525">
        <f t="shared" si="7"/>
        <v>102</v>
      </c>
      <c r="W91" s="283">
        <f>h26_2!C91+h27_2!C91+h28_2!C91</f>
        <v>824</v>
      </c>
      <c r="X91" s="89"/>
      <c r="Y91" s="360">
        <f>h26_2!E91+h27_2!E91+h28_2!E91</f>
        <v>1</v>
      </c>
      <c r="Z91" s="360">
        <f>h26_2!F91+h27_2!F91+h28_2!F91</f>
        <v>0</v>
      </c>
      <c r="AA91" s="360">
        <f>h26_2!G91+h27_2!G91+h28_2!G91</f>
        <v>0</v>
      </c>
      <c r="AB91" s="360">
        <f>h26_2!H91+h27_2!H91+h28_2!H91</f>
        <v>0</v>
      </c>
      <c r="AC91" s="360">
        <f>h26_2!I91+h27_2!I91+h28_2!I91</f>
        <v>2</v>
      </c>
      <c r="AD91" s="360">
        <f>h26_2!AA91+h27_2!AA91+h28_2!AA91</f>
        <v>81</v>
      </c>
      <c r="AE91" s="360">
        <f>h26_2!AB91+h27_2!AB91+h28_2!AB91</f>
        <v>15</v>
      </c>
      <c r="AF91" s="360">
        <f>h26_2!AC91+h27_2!AC91+h28_2!AC91</f>
        <v>6</v>
      </c>
      <c r="AG91" s="360">
        <f>h26_2!AD91+h27_2!AD91+h28_2!AD91</f>
        <v>0</v>
      </c>
      <c r="AH91" s="89">
        <f t="shared" si="8"/>
        <v>102</v>
      </c>
    </row>
    <row r="92" spans="1:34">
      <c r="A92" s="448" t="s">
        <v>973</v>
      </c>
      <c r="B92" s="448" t="s">
        <v>411</v>
      </c>
      <c r="C92" s="283">
        <f>h26_2!D92+h27_2!D92+h28_2!D92</f>
        <v>0</v>
      </c>
      <c r="D92" s="283">
        <f t="shared" si="6"/>
        <v>0</v>
      </c>
      <c r="E92" s="283">
        <f>h26_2!J92+h27_2!J92+h28_2!J92</f>
        <v>1</v>
      </c>
      <c r="F92" s="283">
        <f>h26_2!K92+h27_2!K92+h28_2!K92</f>
        <v>1</v>
      </c>
      <c r="G92" s="283">
        <f>h26_2!L92+h27_2!L92+h28_2!L92</f>
        <v>0</v>
      </c>
      <c r="H92" s="283">
        <f>h26_2!M92+h27_2!M92+h28_2!M92</f>
        <v>1</v>
      </c>
      <c r="I92" s="283">
        <f>h26_2!N92+h27_2!N92+h28_2!N92</f>
        <v>2</v>
      </c>
      <c r="J92" s="283">
        <f>h26_2!O92+h27_2!O92+h28_2!O92</f>
        <v>3</v>
      </c>
      <c r="K92" s="283">
        <f>h26_2!P92+h27_2!P92+h28_2!P92</f>
        <v>2</v>
      </c>
      <c r="L92" s="283">
        <f>h26_2!Q92+h27_2!Q92+h28_2!Q92</f>
        <v>10</v>
      </c>
      <c r="M92" s="283">
        <f>h26_2!R92+h27_2!R92+h28_2!R92</f>
        <v>4</v>
      </c>
      <c r="N92" s="283">
        <f>h26_2!S92+h27_2!S92+h28_2!S92</f>
        <v>10</v>
      </c>
      <c r="O92" s="283">
        <f>h26_2!T92+h27_2!T92+h28_2!T92</f>
        <v>19</v>
      </c>
      <c r="P92" s="283">
        <f>h26_2!U92+h27_2!U92+h28_2!U92</f>
        <v>25</v>
      </c>
      <c r="Q92" s="283">
        <f>h26_2!V92+h27_2!V92+h28_2!V92</f>
        <v>52</v>
      </c>
      <c r="R92" s="283">
        <f>h26_2!W92+h27_2!W92+h28_2!W92</f>
        <v>54</v>
      </c>
      <c r="S92" s="283">
        <f>h26_2!X92+h27_2!X92+h28_2!X92</f>
        <v>88</v>
      </c>
      <c r="T92" s="283">
        <f>h26_2!Y92+h27_2!Y92+h28_2!Y92</f>
        <v>118</v>
      </c>
      <c r="U92" s="283">
        <f>h26_2!Z92+h27_2!Z92+h28_2!Z92</f>
        <v>124</v>
      </c>
      <c r="V92" s="525">
        <f t="shared" si="7"/>
        <v>102</v>
      </c>
      <c r="W92" s="283">
        <f>h26_2!C92+h27_2!C92+h28_2!C92</f>
        <v>616</v>
      </c>
      <c r="X92" s="89"/>
      <c r="Y92" s="360">
        <f>h26_2!E92+h27_2!E92+h28_2!E92</f>
        <v>0</v>
      </c>
      <c r="Z92" s="360">
        <f>h26_2!F92+h27_2!F92+h28_2!F92</f>
        <v>0</v>
      </c>
      <c r="AA92" s="360">
        <f>h26_2!G92+h27_2!G92+h28_2!G92</f>
        <v>0</v>
      </c>
      <c r="AB92" s="360">
        <f>h26_2!H92+h27_2!H92+h28_2!H92</f>
        <v>0</v>
      </c>
      <c r="AC92" s="360">
        <f>h26_2!I92+h27_2!I92+h28_2!I92</f>
        <v>0</v>
      </c>
      <c r="AD92" s="360">
        <f>h26_2!AA92+h27_2!AA92+h28_2!AA92</f>
        <v>79</v>
      </c>
      <c r="AE92" s="360">
        <f>h26_2!AB92+h27_2!AB92+h28_2!AB92</f>
        <v>16</v>
      </c>
      <c r="AF92" s="360">
        <f>h26_2!AC92+h27_2!AC92+h28_2!AC92</f>
        <v>7</v>
      </c>
      <c r="AG92" s="360">
        <f>h26_2!AD92+h27_2!AD92+h28_2!AD92</f>
        <v>0</v>
      </c>
      <c r="AH92" s="89">
        <f t="shared" si="8"/>
        <v>102</v>
      </c>
    </row>
    <row r="93" spans="1:34">
      <c r="A93" s="448" t="s">
        <v>974</v>
      </c>
      <c r="B93" s="448" t="s">
        <v>411</v>
      </c>
      <c r="C93" s="283">
        <f>h26_2!D93+h27_2!D93+h28_2!D93</f>
        <v>2</v>
      </c>
      <c r="D93" s="283">
        <f t="shared" si="6"/>
        <v>1</v>
      </c>
      <c r="E93" s="283">
        <f>h26_2!J93+h27_2!J93+h28_2!J93</f>
        <v>1</v>
      </c>
      <c r="F93" s="283">
        <f>h26_2!K93+h27_2!K93+h28_2!K93</f>
        <v>2</v>
      </c>
      <c r="G93" s="283">
        <f>h26_2!L93+h27_2!L93+h28_2!L93</f>
        <v>3</v>
      </c>
      <c r="H93" s="283">
        <f>h26_2!M93+h27_2!M93+h28_2!M93</f>
        <v>5</v>
      </c>
      <c r="I93" s="283">
        <f>h26_2!N93+h27_2!N93+h28_2!N93</f>
        <v>4</v>
      </c>
      <c r="J93" s="283">
        <f>h26_2!O93+h27_2!O93+h28_2!O93</f>
        <v>3</v>
      </c>
      <c r="K93" s="283">
        <f>h26_2!P93+h27_2!P93+h28_2!P93</f>
        <v>11</v>
      </c>
      <c r="L93" s="283">
        <f>h26_2!Q93+h27_2!Q93+h28_2!Q93</f>
        <v>12</v>
      </c>
      <c r="M93" s="283">
        <f>h26_2!R93+h27_2!R93+h28_2!R93</f>
        <v>17</v>
      </c>
      <c r="N93" s="283">
        <f>h26_2!S93+h27_2!S93+h28_2!S93</f>
        <v>18</v>
      </c>
      <c r="O93" s="283">
        <f>h26_2!T93+h27_2!T93+h28_2!T93</f>
        <v>47</v>
      </c>
      <c r="P93" s="283">
        <f>h26_2!U93+h27_2!U93+h28_2!U93</f>
        <v>82</v>
      </c>
      <c r="Q93" s="283">
        <f>h26_2!V93+h27_2!V93+h28_2!V93</f>
        <v>131</v>
      </c>
      <c r="R93" s="283">
        <f>h26_2!W93+h27_2!W93+h28_2!W93</f>
        <v>173</v>
      </c>
      <c r="S93" s="283">
        <f>h26_2!X93+h27_2!X93+h28_2!X93</f>
        <v>216</v>
      </c>
      <c r="T93" s="283">
        <f>h26_2!Y93+h27_2!Y93+h28_2!Y93</f>
        <v>252</v>
      </c>
      <c r="U93" s="283">
        <f>h26_2!Z93+h27_2!Z93+h28_2!Z93</f>
        <v>238</v>
      </c>
      <c r="V93" s="525">
        <f t="shared" si="7"/>
        <v>148</v>
      </c>
      <c r="W93" s="283">
        <f>h26_2!C93+h27_2!C93+h28_2!C93</f>
        <v>1366</v>
      </c>
      <c r="X93" s="89"/>
      <c r="Y93" s="360">
        <f>h26_2!E93+h27_2!E93+h28_2!E93</f>
        <v>1</v>
      </c>
      <c r="Z93" s="360">
        <f>h26_2!F93+h27_2!F93+h28_2!F93</f>
        <v>0</v>
      </c>
      <c r="AA93" s="360">
        <f>h26_2!G93+h27_2!G93+h28_2!G93</f>
        <v>0</v>
      </c>
      <c r="AB93" s="360">
        <f>h26_2!H93+h27_2!H93+h28_2!H93</f>
        <v>0</v>
      </c>
      <c r="AC93" s="360">
        <f>h26_2!I93+h27_2!I93+h28_2!I93</f>
        <v>3</v>
      </c>
      <c r="AD93" s="360">
        <f>h26_2!AA93+h27_2!AA93+h28_2!AA93</f>
        <v>109</v>
      </c>
      <c r="AE93" s="360">
        <f>h26_2!AB93+h27_2!AB93+h28_2!AB93</f>
        <v>33</v>
      </c>
      <c r="AF93" s="360">
        <f>h26_2!AC93+h27_2!AC93+h28_2!AC93</f>
        <v>6</v>
      </c>
      <c r="AG93" s="360">
        <f>h26_2!AD93+h27_2!AD93+h28_2!AD93</f>
        <v>0</v>
      </c>
      <c r="AH93" s="89">
        <f t="shared" si="8"/>
        <v>148</v>
      </c>
    </row>
    <row r="94" spans="1:34">
      <c r="A94" s="448" t="s">
        <v>975</v>
      </c>
      <c r="B94" s="448" t="s">
        <v>411</v>
      </c>
      <c r="C94" s="283">
        <f>h26_2!D94+h27_2!D94+h28_2!D94</f>
        <v>1</v>
      </c>
      <c r="D94" s="283">
        <f t="shared" si="6"/>
        <v>0</v>
      </c>
      <c r="E94" s="283">
        <f>h26_2!J94+h27_2!J94+h28_2!J94</f>
        <v>0</v>
      </c>
      <c r="F94" s="283">
        <f>h26_2!K94+h27_2!K94+h28_2!K94</f>
        <v>0</v>
      </c>
      <c r="G94" s="283">
        <f>h26_2!L94+h27_2!L94+h28_2!L94</f>
        <v>0</v>
      </c>
      <c r="H94" s="283">
        <f>h26_2!M94+h27_2!M94+h28_2!M94</f>
        <v>0</v>
      </c>
      <c r="I94" s="283">
        <f>h26_2!N94+h27_2!N94+h28_2!N94</f>
        <v>2</v>
      </c>
      <c r="J94" s="283">
        <f>h26_2!O94+h27_2!O94+h28_2!O94</f>
        <v>1</v>
      </c>
      <c r="K94" s="283">
        <f>h26_2!P94+h27_2!P94+h28_2!P94</f>
        <v>2</v>
      </c>
      <c r="L94" s="283">
        <f>h26_2!Q94+h27_2!Q94+h28_2!Q94</f>
        <v>0</v>
      </c>
      <c r="M94" s="283">
        <f>h26_2!R94+h27_2!R94+h28_2!R94</f>
        <v>5</v>
      </c>
      <c r="N94" s="283">
        <f>h26_2!S94+h27_2!S94+h28_2!S94</f>
        <v>6</v>
      </c>
      <c r="O94" s="283">
        <f>h26_2!T94+h27_2!T94+h28_2!T94</f>
        <v>12</v>
      </c>
      <c r="P94" s="283">
        <f>h26_2!U94+h27_2!U94+h28_2!U94</f>
        <v>15</v>
      </c>
      <c r="Q94" s="283">
        <f>h26_2!V94+h27_2!V94+h28_2!V94</f>
        <v>37</v>
      </c>
      <c r="R94" s="283">
        <f>h26_2!W94+h27_2!W94+h28_2!W94</f>
        <v>59</v>
      </c>
      <c r="S94" s="283">
        <f>h26_2!X94+h27_2!X94+h28_2!X94</f>
        <v>40</v>
      </c>
      <c r="T94" s="283">
        <f>h26_2!Y94+h27_2!Y94+h28_2!Y94</f>
        <v>73</v>
      </c>
      <c r="U94" s="283">
        <f>h26_2!Z94+h27_2!Z94+h28_2!Z94</f>
        <v>71</v>
      </c>
      <c r="V94" s="525">
        <f t="shared" si="7"/>
        <v>53</v>
      </c>
      <c r="W94" s="283">
        <f>h26_2!C94+h27_2!C94+h28_2!C94</f>
        <v>377</v>
      </c>
      <c r="X94" s="89"/>
      <c r="Y94" s="360">
        <f>h26_2!E94+h27_2!E94+h28_2!E94</f>
        <v>0</v>
      </c>
      <c r="Z94" s="360">
        <f>h26_2!F94+h27_2!F94+h28_2!F94</f>
        <v>0</v>
      </c>
      <c r="AA94" s="360">
        <f>h26_2!G94+h27_2!G94+h28_2!G94</f>
        <v>0</v>
      </c>
      <c r="AB94" s="360">
        <f>h26_2!H94+h27_2!H94+h28_2!H94</f>
        <v>0</v>
      </c>
      <c r="AC94" s="360">
        <f>h26_2!I94+h27_2!I94+h28_2!I94</f>
        <v>1</v>
      </c>
      <c r="AD94" s="360">
        <f>h26_2!AA94+h27_2!AA94+h28_2!AA94</f>
        <v>39</v>
      </c>
      <c r="AE94" s="360">
        <f>h26_2!AB94+h27_2!AB94+h28_2!AB94</f>
        <v>14</v>
      </c>
      <c r="AF94" s="360">
        <f>h26_2!AC94+h27_2!AC94+h28_2!AC94</f>
        <v>0</v>
      </c>
      <c r="AG94" s="360">
        <f>h26_2!AD94+h27_2!AD94+h28_2!AD94</f>
        <v>0</v>
      </c>
      <c r="AH94" s="89">
        <f t="shared" si="8"/>
        <v>53</v>
      </c>
    </row>
    <row r="95" spans="1:34">
      <c r="A95" s="448" t="s">
        <v>976</v>
      </c>
      <c r="B95" s="448" t="s">
        <v>411</v>
      </c>
      <c r="C95" s="283">
        <f>h26_2!D95+h27_2!D95+h28_2!D95</f>
        <v>0</v>
      </c>
      <c r="D95" s="283">
        <f t="shared" si="6"/>
        <v>0</v>
      </c>
      <c r="E95" s="283">
        <f>h26_2!J95+h27_2!J95+h28_2!J95</f>
        <v>0</v>
      </c>
      <c r="F95" s="283">
        <f>h26_2!K95+h27_2!K95+h28_2!K95</f>
        <v>0</v>
      </c>
      <c r="G95" s="283">
        <f>h26_2!L95+h27_2!L95+h28_2!L95</f>
        <v>0</v>
      </c>
      <c r="H95" s="283">
        <f>h26_2!M95+h27_2!M95+h28_2!M95</f>
        <v>1</v>
      </c>
      <c r="I95" s="283">
        <f>h26_2!N95+h27_2!N95+h28_2!N95</f>
        <v>1</v>
      </c>
      <c r="J95" s="283">
        <f>h26_2!O95+h27_2!O95+h28_2!O95</f>
        <v>2</v>
      </c>
      <c r="K95" s="283">
        <f>h26_2!P95+h27_2!P95+h28_2!P95</f>
        <v>2</v>
      </c>
      <c r="L95" s="283">
        <f>h26_2!Q95+h27_2!Q95+h28_2!Q95</f>
        <v>2</v>
      </c>
      <c r="M95" s="283">
        <f>h26_2!R95+h27_2!R95+h28_2!R95</f>
        <v>5</v>
      </c>
      <c r="N95" s="283">
        <f>h26_2!S95+h27_2!S95+h28_2!S95</f>
        <v>4</v>
      </c>
      <c r="O95" s="283">
        <f>h26_2!T95+h27_2!T95+h28_2!T95</f>
        <v>6</v>
      </c>
      <c r="P95" s="283">
        <f>h26_2!U95+h27_2!U95+h28_2!U95</f>
        <v>11</v>
      </c>
      <c r="Q95" s="283">
        <f>h26_2!V95+h27_2!V95+h28_2!V95</f>
        <v>37</v>
      </c>
      <c r="R95" s="283">
        <f>h26_2!W95+h27_2!W95+h28_2!W95</f>
        <v>36</v>
      </c>
      <c r="S95" s="283">
        <f>h26_2!X95+h27_2!X95+h28_2!X95</f>
        <v>56</v>
      </c>
      <c r="T95" s="283">
        <f>h26_2!Y95+h27_2!Y95+h28_2!Y95</f>
        <v>91</v>
      </c>
      <c r="U95" s="283">
        <f>h26_2!Z95+h27_2!Z95+h28_2!Z95</f>
        <v>106</v>
      </c>
      <c r="V95" s="525">
        <f t="shared" si="7"/>
        <v>67</v>
      </c>
      <c r="W95" s="283">
        <f>h26_2!C95+h27_2!C95+h28_2!C95</f>
        <v>427</v>
      </c>
      <c r="X95" s="89"/>
      <c r="Y95" s="360">
        <f>h26_2!E95+h27_2!E95+h28_2!E95</f>
        <v>0</v>
      </c>
      <c r="Z95" s="360">
        <f>h26_2!F95+h27_2!F95+h28_2!F95</f>
        <v>0</v>
      </c>
      <c r="AA95" s="360">
        <f>h26_2!G95+h27_2!G95+h28_2!G95</f>
        <v>0</v>
      </c>
      <c r="AB95" s="360">
        <f>h26_2!H95+h27_2!H95+h28_2!H95</f>
        <v>0</v>
      </c>
      <c r="AC95" s="360">
        <f>h26_2!I95+h27_2!I95+h28_2!I95</f>
        <v>0</v>
      </c>
      <c r="AD95" s="360">
        <f>h26_2!AA95+h27_2!AA95+h28_2!AA95</f>
        <v>45</v>
      </c>
      <c r="AE95" s="360">
        <f>h26_2!AB95+h27_2!AB95+h28_2!AB95</f>
        <v>17</v>
      </c>
      <c r="AF95" s="360">
        <f>h26_2!AC95+h27_2!AC95+h28_2!AC95</f>
        <v>5</v>
      </c>
      <c r="AG95" s="360">
        <f>h26_2!AD95+h27_2!AD95+h28_2!AD95</f>
        <v>0</v>
      </c>
      <c r="AH95" s="89">
        <f t="shared" si="8"/>
        <v>67</v>
      </c>
    </row>
    <row r="96" spans="1:34">
      <c r="A96" s="448" t="s">
        <v>978</v>
      </c>
      <c r="B96" s="448" t="s">
        <v>411</v>
      </c>
      <c r="C96" s="283">
        <f>h26_2!D96+h27_2!D96+h28_2!D96</f>
        <v>1</v>
      </c>
      <c r="D96" s="283">
        <f t="shared" si="6"/>
        <v>1</v>
      </c>
      <c r="E96" s="283">
        <f>h26_2!J96+h27_2!J96+h28_2!J96</f>
        <v>0</v>
      </c>
      <c r="F96" s="283">
        <f>h26_2!K96+h27_2!K96+h28_2!K96</f>
        <v>1</v>
      </c>
      <c r="G96" s="283">
        <f>h26_2!L96+h27_2!L96+h28_2!L96</f>
        <v>0</v>
      </c>
      <c r="H96" s="283">
        <f>h26_2!M96+h27_2!M96+h28_2!M96</f>
        <v>3</v>
      </c>
      <c r="I96" s="283">
        <f>h26_2!N96+h27_2!N96+h28_2!N96</f>
        <v>1</v>
      </c>
      <c r="J96" s="283">
        <f>h26_2!O96+h27_2!O96+h28_2!O96</f>
        <v>2</v>
      </c>
      <c r="K96" s="283">
        <f>h26_2!P96+h27_2!P96+h28_2!P96</f>
        <v>2</v>
      </c>
      <c r="L96" s="283">
        <f>h26_2!Q96+h27_2!Q96+h28_2!Q96</f>
        <v>6</v>
      </c>
      <c r="M96" s="283">
        <f>h26_2!R96+h27_2!R96+h28_2!R96</f>
        <v>5</v>
      </c>
      <c r="N96" s="283">
        <f>h26_2!S96+h27_2!S96+h28_2!S96</f>
        <v>10</v>
      </c>
      <c r="O96" s="283">
        <f>h26_2!T96+h27_2!T96+h28_2!T96</f>
        <v>14</v>
      </c>
      <c r="P96" s="283">
        <f>h26_2!U96+h27_2!U96+h28_2!U96</f>
        <v>21</v>
      </c>
      <c r="Q96" s="283">
        <f>h26_2!V96+h27_2!V96+h28_2!V96</f>
        <v>57</v>
      </c>
      <c r="R96" s="283">
        <f>h26_2!W96+h27_2!W96+h28_2!W96</f>
        <v>62</v>
      </c>
      <c r="S96" s="283">
        <f>h26_2!X96+h27_2!X96+h28_2!X96</f>
        <v>93</v>
      </c>
      <c r="T96" s="283">
        <f>h26_2!Y96+h27_2!Y96+h28_2!Y96</f>
        <v>87</v>
      </c>
      <c r="U96" s="283">
        <f>h26_2!Z96+h27_2!Z96+h28_2!Z96</f>
        <v>107</v>
      </c>
      <c r="V96" s="525">
        <f t="shared" si="7"/>
        <v>61</v>
      </c>
      <c r="W96" s="283">
        <f>h26_2!C96+h27_2!C96+h28_2!C96</f>
        <v>534</v>
      </c>
      <c r="X96" s="89"/>
      <c r="Y96" s="360">
        <f>h26_2!E96+h27_2!E96+h28_2!E96</f>
        <v>1</v>
      </c>
      <c r="Z96" s="360">
        <f>h26_2!F96+h27_2!F96+h28_2!F96</f>
        <v>0</v>
      </c>
      <c r="AA96" s="360">
        <f>h26_2!G96+h27_2!G96+h28_2!G96</f>
        <v>0</v>
      </c>
      <c r="AB96" s="360">
        <f>h26_2!H96+h27_2!H96+h28_2!H96</f>
        <v>0</v>
      </c>
      <c r="AC96" s="360">
        <f>h26_2!I96+h27_2!I96+h28_2!I96</f>
        <v>2</v>
      </c>
      <c r="AD96" s="360">
        <f>h26_2!AA96+h27_2!AA96+h28_2!AA96</f>
        <v>45</v>
      </c>
      <c r="AE96" s="360">
        <f>h26_2!AB96+h27_2!AB96+h28_2!AB96</f>
        <v>14</v>
      </c>
      <c r="AF96" s="360">
        <f>h26_2!AC96+h27_2!AC96+h28_2!AC96</f>
        <v>2</v>
      </c>
      <c r="AG96" s="360">
        <f>h26_2!AD96+h27_2!AD96+h28_2!AD96</f>
        <v>0</v>
      </c>
      <c r="AH96" s="89">
        <f t="shared" si="8"/>
        <v>61</v>
      </c>
    </row>
    <row r="97" spans="1:34">
      <c r="A97" s="448" t="s">
        <v>979</v>
      </c>
      <c r="B97" s="448" t="s">
        <v>411</v>
      </c>
      <c r="C97" s="283">
        <f>h26_2!D97+h27_2!D97+h28_2!D97</f>
        <v>0</v>
      </c>
      <c r="D97" s="283">
        <f t="shared" si="6"/>
        <v>1</v>
      </c>
      <c r="E97" s="283">
        <f>h26_2!J97+h27_2!J97+h28_2!J97</f>
        <v>1</v>
      </c>
      <c r="F97" s="283">
        <f>h26_2!K97+h27_2!K97+h28_2!K97</f>
        <v>0</v>
      </c>
      <c r="G97" s="283">
        <f>h26_2!L97+h27_2!L97+h28_2!L97</f>
        <v>1</v>
      </c>
      <c r="H97" s="283">
        <f>h26_2!M97+h27_2!M97+h28_2!M97</f>
        <v>3</v>
      </c>
      <c r="I97" s="283">
        <f>h26_2!N97+h27_2!N97+h28_2!N97</f>
        <v>3</v>
      </c>
      <c r="J97" s="283">
        <f>h26_2!O97+h27_2!O97+h28_2!O97</f>
        <v>0</v>
      </c>
      <c r="K97" s="283">
        <f>h26_2!P97+h27_2!P97+h28_2!P97</f>
        <v>5</v>
      </c>
      <c r="L97" s="283">
        <f>h26_2!Q97+h27_2!Q97+h28_2!Q97</f>
        <v>6</v>
      </c>
      <c r="M97" s="283">
        <f>h26_2!R97+h27_2!R97+h28_2!R97</f>
        <v>13</v>
      </c>
      <c r="N97" s="283">
        <f>h26_2!S97+h27_2!S97+h28_2!S97</f>
        <v>11</v>
      </c>
      <c r="O97" s="283">
        <f>h26_2!T97+h27_2!T97+h28_2!T97</f>
        <v>18</v>
      </c>
      <c r="P97" s="283">
        <f>h26_2!U97+h27_2!U97+h28_2!U97</f>
        <v>30</v>
      </c>
      <c r="Q97" s="283">
        <f>h26_2!V97+h27_2!V97+h28_2!V97</f>
        <v>47</v>
      </c>
      <c r="R97" s="283">
        <f>h26_2!W97+h27_2!W97+h28_2!W97</f>
        <v>60</v>
      </c>
      <c r="S97" s="283">
        <f>h26_2!X97+h27_2!X97+h28_2!X97</f>
        <v>75</v>
      </c>
      <c r="T97" s="283">
        <f>h26_2!Y97+h27_2!Y97+h28_2!Y97</f>
        <v>86</v>
      </c>
      <c r="U97" s="283">
        <f>h26_2!Z97+h27_2!Z97+h28_2!Z97</f>
        <v>81</v>
      </c>
      <c r="V97" s="525">
        <f t="shared" si="7"/>
        <v>33</v>
      </c>
      <c r="W97" s="283">
        <f>h26_2!C97+h27_2!C97+h28_2!C97</f>
        <v>474</v>
      </c>
      <c r="X97" s="89"/>
      <c r="Y97" s="360">
        <f>h26_2!E97+h27_2!E97+h28_2!E97</f>
        <v>0</v>
      </c>
      <c r="Z97" s="360">
        <f>h26_2!F97+h27_2!F97+h28_2!F97</f>
        <v>0</v>
      </c>
      <c r="AA97" s="360">
        <f>h26_2!G97+h27_2!G97+h28_2!G97</f>
        <v>1</v>
      </c>
      <c r="AB97" s="360">
        <f>h26_2!H97+h27_2!H97+h28_2!H97</f>
        <v>0</v>
      </c>
      <c r="AC97" s="360">
        <f>h26_2!I97+h27_2!I97+h28_2!I97</f>
        <v>1</v>
      </c>
      <c r="AD97" s="360">
        <f>h26_2!AA97+h27_2!AA97+h28_2!AA97</f>
        <v>25</v>
      </c>
      <c r="AE97" s="360">
        <f>h26_2!AB97+h27_2!AB97+h28_2!AB97</f>
        <v>5</v>
      </c>
      <c r="AF97" s="360">
        <f>h26_2!AC97+h27_2!AC97+h28_2!AC97</f>
        <v>3</v>
      </c>
      <c r="AG97" s="360">
        <f>h26_2!AD97+h27_2!AD97+h28_2!AD97</f>
        <v>0</v>
      </c>
      <c r="AH97" s="89">
        <f t="shared" si="8"/>
        <v>33</v>
      </c>
    </row>
    <row r="98" spans="1:34">
      <c r="A98" s="448" t="s">
        <v>980</v>
      </c>
      <c r="B98" s="448" t="s">
        <v>411</v>
      </c>
      <c r="C98" s="283">
        <f>h26_2!D98+h27_2!D98+h28_2!D98</f>
        <v>1</v>
      </c>
      <c r="D98" s="283">
        <f t="shared" si="6"/>
        <v>0</v>
      </c>
      <c r="E98" s="283">
        <f>h26_2!J98+h27_2!J98+h28_2!J98</f>
        <v>0</v>
      </c>
      <c r="F98" s="283">
        <f>h26_2!K98+h27_2!K98+h28_2!K98</f>
        <v>0</v>
      </c>
      <c r="G98" s="283">
        <f>h26_2!L98+h27_2!L98+h28_2!L98</f>
        <v>0</v>
      </c>
      <c r="H98" s="283">
        <f>h26_2!M98+h27_2!M98+h28_2!M98</f>
        <v>0</v>
      </c>
      <c r="I98" s="283">
        <f>h26_2!N98+h27_2!N98+h28_2!N98</f>
        <v>0</v>
      </c>
      <c r="J98" s="283">
        <f>h26_2!O98+h27_2!O98+h28_2!O98</f>
        <v>1</v>
      </c>
      <c r="K98" s="283">
        <f>h26_2!P98+h27_2!P98+h28_2!P98</f>
        <v>0</v>
      </c>
      <c r="L98" s="283">
        <f>h26_2!Q98+h27_2!Q98+h28_2!Q98</f>
        <v>1</v>
      </c>
      <c r="M98" s="283">
        <f>h26_2!R98+h27_2!R98+h28_2!R98</f>
        <v>4</v>
      </c>
      <c r="N98" s="283">
        <f>h26_2!S98+h27_2!S98+h28_2!S98</f>
        <v>3</v>
      </c>
      <c r="O98" s="283">
        <f>h26_2!T98+h27_2!T98+h28_2!T98</f>
        <v>12</v>
      </c>
      <c r="P98" s="283">
        <f>h26_2!U98+h27_2!U98+h28_2!U98</f>
        <v>10</v>
      </c>
      <c r="Q98" s="283">
        <f>h26_2!V98+h27_2!V98+h28_2!V98</f>
        <v>25</v>
      </c>
      <c r="R98" s="283">
        <f>h26_2!W98+h27_2!W98+h28_2!W98</f>
        <v>31</v>
      </c>
      <c r="S98" s="283">
        <f>h26_2!X98+h27_2!X98+h28_2!X98</f>
        <v>26</v>
      </c>
      <c r="T98" s="283">
        <f>h26_2!Y98+h27_2!Y98+h28_2!Y98</f>
        <v>51</v>
      </c>
      <c r="U98" s="283">
        <f>h26_2!Z98+h27_2!Z98+h28_2!Z98</f>
        <v>54</v>
      </c>
      <c r="V98" s="525">
        <f t="shared" si="7"/>
        <v>43</v>
      </c>
      <c r="W98" s="283">
        <f>h26_2!C98+h27_2!C98+h28_2!C98</f>
        <v>262</v>
      </c>
      <c r="X98" s="89"/>
      <c r="Y98" s="360">
        <f>h26_2!E98+h27_2!E98+h28_2!E98</f>
        <v>0</v>
      </c>
      <c r="Z98" s="360">
        <f>h26_2!F98+h27_2!F98+h28_2!F98</f>
        <v>0</v>
      </c>
      <c r="AA98" s="360">
        <f>h26_2!G98+h27_2!G98+h28_2!G98</f>
        <v>0</v>
      </c>
      <c r="AB98" s="360">
        <f>h26_2!H98+h27_2!H98+h28_2!H98</f>
        <v>0</v>
      </c>
      <c r="AC98" s="360">
        <f>h26_2!I98+h27_2!I98+h28_2!I98</f>
        <v>1</v>
      </c>
      <c r="AD98" s="360">
        <f>h26_2!AA98+h27_2!AA98+h28_2!AA98</f>
        <v>32</v>
      </c>
      <c r="AE98" s="360">
        <f>h26_2!AB98+h27_2!AB98+h28_2!AB98</f>
        <v>10</v>
      </c>
      <c r="AF98" s="360">
        <f>h26_2!AC98+h27_2!AC98+h28_2!AC98</f>
        <v>1</v>
      </c>
      <c r="AG98" s="360">
        <f>h26_2!AD98+h27_2!AD98+h28_2!AD98</f>
        <v>0</v>
      </c>
      <c r="AH98" s="89">
        <f t="shared" si="8"/>
        <v>43</v>
      </c>
    </row>
    <row r="99" spans="1:34">
      <c r="A99" s="448" t="s">
        <v>981</v>
      </c>
      <c r="B99" s="448" t="s">
        <v>411</v>
      </c>
      <c r="C99" s="283">
        <f>h26_2!D99+h27_2!D99+h28_2!D99</f>
        <v>1</v>
      </c>
      <c r="D99" s="283">
        <f t="shared" si="6"/>
        <v>0</v>
      </c>
      <c r="E99" s="283">
        <f>h26_2!J99+h27_2!J99+h28_2!J99</f>
        <v>0</v>
      </c>
      <c r="F99" s="283">
        <f>h26_2!K99+h27_2!K99+h28_2!K99</f>
        <v>0</v>
      </c>
      <c r="G99" s="283">
        <f>h26_2!L99+h27_2!L99+h28_2!L99</f>
        <v>0</v>
      </c>
      <c r="H99" s="283">
        <f>h26_2!M99+h27_2!M99+h28_2!M99</f>
        <v>3</v>
      </c>
      <c r="I99" s="283">
        <f>h26_2!N99+h27_2!N99+h28_2!N99</f>
        <v>0</v>
      </c>
      <c r="J99" s="283">
        <f>h26_2!O99+h27_2!O99+h28_2!O99</f>
        <v>2</v>
      </c>
      <c r="K99" s="283">
        <f>h26_2!P99+h27_2!P99+h28_2!P99</f>
        <v>1</v>
      </c>
      <c r="L99" s="283">
        <f>h26_2!Q99+h27_2!Q99+h28_2!Q99</f>
        <v>2</v>
      </c>
      <c r="M99" s="283">
        <f>h26_2!R99+h27_2!R99+h28_2!R99</f>
        <v>1</v>
      </c>
      <c r="N99" s="283">
        <f>h26_2!S99+h27_2!S99+h28_2!S99</f>
        <v>5</v>
      </c>
      <c r="O99" s="283">
        <f>h26_2!T99+h27_2!T99+h28_2!T99</f>
        <v>10</v>
      </c>
      <c r="P99" s="283">
        <f>h26_2!U99+h27_2!U99+h28_2!U99</f>
        <v>16</v>
      </c>
      <c r="Q99" s="283">
        <f>h26_2!V99+h27_2!V99+h28_2!V99</f>
        <v>20</v>
      </c>
      <c r="R99" s="283">
        <f>h26_2!W99+h27_2!W99+h28_2!W99</f>
        <v>43</v>
      </c>
      <c r="S99" s="283">
        <f>h26_2!X99+h27_2!X99+h28_2!X99</f>
        <v>29</v>
      </c>
      <c r="T99" s="283">
        <f>h26_2!Y99+h27_2!Y99+h28_2!Y99</f>
        <v>56</v>
      </c>
      <c r="U99" s="283">
        <f>h26_2!Z99+h27_2!Z99+h28_2!Z99</f>
        <v>77</v>
      </c>
      <c r="V99" s="525">
        <f t="shared" si="7"/>
        <v>52</v>
      </c>
      <c r="W99" s="283">
        <f>h26_2!C99+h27_2!C99+h28_2!C99</f>
        <v>318</v>
      </c>
      <c r="X99" s="89"/>
      <c r="Y99" s="360">
        <f>h26_2!E99+h27_2!E99+h28_2!E99</f>
        <v>0</v>
      </c>
      <c r="Z99" s="360">
        <f>h26_2!F99+h27_2!F99+h28_2!F99</f>
        <v>0</v>
      </c>
      <c r="AA99" s="360">
        <f>h26_2!G99+h27_2!G99+h28_2!G99</f>
        <v>0</v>
      </c>
      <c r="AB99" s="360">
        <f>h26_2!H99+h27_2!H99+h28_2!H99</f>
        <v>0</v>
      </c>
      <c r="AC99" s="360">
        <f>h26_2!I99+h27_2!I99+h28_2!I99</f>
        <v>1</v>
      </c>
      <c r="AD99" s="360">
        <f>h26_2!AA99+h27_2!AA99+h28_2!AA99</f>
        <v>39</v>
      </c>
      <c r="AE99" s="360">
        <f>h26_2!AB99+h27_2!AB99+h28_2!AB99</f>
        <v>8</v>
      </c>
      <c r="AF99" s="360">
        <f>h26_2!AC99+h27_2!AC99+h28_2!AC99</f>
        <v>5</v>
      </c>
      <c r="AG99" s="360">
        <f>h26_2!AD99+h27_2!AD99+h28_2!AD99</f>
        <v>0</v>
      </c>
      <c r="AH99" s="89">
        <f t="shared" si="8"/>
        <v>52</v>
      </c>
    </row>
    <row r="100" spans="1:34">
      <c r="A100" s="448" t="s">
        <v>982</v>
      </c>
      <c r="B100" s="448" t="s">
        <v>411</v>
      </c>
      <c r="C100" s="283">
        <f>h26_2!D100+h27_2!D100+h28_2!D100</f>
        <v>0</v>
      </c>
      <c r="D100" s="283">
        <f t="shared" ref="D100:D131" si="9">SUM(Y100:AB100)</f>
        <v>0</v>
      </c>
      <c r="E100" s="283">
        <f>h26_2!J100+h27_2!J100+h28_2!J100</f>
        <v>0</v>
      </c>
      <c r="F100" s="283">
        <f>h26_2!K100+h27_2!K100+h28_2!K100</f>
        <v>0</v>
      </c>
      <c r="G100" s="283">
        <f>h26_2!L100+h27_2!L100+h28_2!L100</f>
        <v>0</v>
      </c>
      <c r="H100" s="283">
        <f>h26_2!M100+h27_2!M100+h28_2!M100</f>
        <v>2</v>
      </c>
      <c r="I100" s="283">
        <f>h26_2!N100+h27_2!N100+h28_2!N100</f>
        <v>0</v>
      </c>
      <c r="J100" s="283">
        <f>h26_2!O100+h27_2!O100+h28_2!O100</f>
        <v>1</v>
      </c>
      <c r="K100" s="283">
        <f>h26_2!P100+h27_2!P100+h28_2!P100</f>
        <v>0</v>
      </c>
      <c r="L100" s="283">
        <f>h26_2!Q100+h27_2!Q100+h28_2!Q100</f>
        <v>1</v>
      </c>
      <c r="M100" s="283">
        <f>h26_2!R100+h27_2!R100+h28_2!R100</f>
        <v>1</v>
      </c>
      <c r="N100" s="283">
        <f>h26_2!S100+h27_2!S100+h28_2!S100</f>
        <v>2</v>
      </c>
      <c r="O100" s="283">
        <f>h26_2!T100+h27_2!T100+h28_2!T100</f>
        <v>4</v>
      </c>
      <c r="P100" s="283">
        <f>h26_2!U100+h27_2!U100+h28_2!U100</f>
        <v>6</v>
      </c>
      <c r="Q100" s="283">
        <f>h26_2!V100+h27_2!V100+h28_2!V100</f>
        <v>18</v>
      </c>
      <c r="R100" s="283">
        <f>h26_2!W100+h27_2!W100+h28_2!W100</f>
        <v>27</v>
      </c>
      <c r="S100" s="283">
        <f>h26_2!X100+h27_2!X100+h28_2!X100</f>
        <v>20</v>
      </c>
      <c r="T100" s="283">
        <f>h26_2!Y100+h27_2!Y100+h28_2!Y100</f>
        <v>57</v>
      </c>
      <c r="U100" s="283">
        <f>h26_2!Z100+h27_2!Z100+h28_2!Z100</f>
        <v>58</v>
      </c>
      <c r="V100" s="525">
        <f t="shared" ref="V100:V131" si="10">AH100+AG100</f>
        <v>36</v>
      </c>
      <c r="W100" s="283">
        <f>h26_2!C100+h27_2!C100+h28_2!C100</f>
        <v>233</v>
      </c>
      <c r="X100" s="89"/>
      <c r="Y100" s="360">
        <f>h26_2!E100+h27_2!E100+h28_2!E100</f>
        <v>0</v>
      </c>
      <c r="Z100" s="360">
        <f>h26_2!F100+h27_2!F100+h28_2!F100</f>
        <v>0</v>
      </c>
      <c r="AA100" s="360">
        <f>h26_2!G100+h27_2!G100+h28_2!G100</f>
        <v>0</v>
      </c>
      <c r="AB100" s="360">
        <f>h26_2!H100+h27_2!H100+h28_2!H100</f>
        <v>0</v>
      </c>
      <c r="AC100" s="360">
        <f>h26_2!I100+h27_2!I100+h28_2!I100</f>
        <v>0</v>
      </c>
      <c r="AD100" s="360">
        <f>h26_2!AA100+h27_2!AA100+h28_2!AA100</f>
        <v>33</v>
      </c>
      <c r="AE100" s="360">
        <f>h26_2!AB100+h27_2!AB100+h28_2!AB100</f>
        <v>2</v>
      </c>
      <c r="AF100" s="360">
        <f>h26_2!AC100+h27_2!AC100+h28_2!AC100</f>
        <v>1</v>
      </c>
      <c r="AG100" s="360">
        <f>h26_2!AD100+h27_2!AD100+h28_2!AD100</f>
        <v>0</v>
      </c>
      <c r="AH100" s="89">
        <f t="shared" ref="AH100:AH131" si="11">AD100+AE100+AF100</f>
        <v>36</v>
      </c>
    </row>
    <row r="101" spans="1:34">
      <c r="A101" s="448" t="s">
        <v>983</v>
      </c>
      <c r="B101" s="448" t="s">
        <v>411</v>
      </c>
      <c r="C101" s="283">
        <f>h26_2!D101+h27_2!D101+h28_2!D101</f>
        <v>1</v>
      </c>
      <c r="D101" s="283">
        <f t="shared" si="9"/>
        <v>1</v>
      </c>
      <c r="E101" s="283">
        <f>h26_2!J101+h27_2!J101+h28_2!J101</f>
        <v>0</v>
      </c>
      <c r="F101" s="283">
        <f>h26_2!K101+h27_2!K101+h28_2!K101</f>
        <v>0</v>
      </c>
      <c r="G101" s="283">
        <f>h26_2!L101+h27_2!L101+h28_2!L101</f>
        <v>0</v>
      </c>
      <c r="H101" s="283">
        <f>h26_2!M101+h27_2!M101+h28_2!M101</f>
        <v>2</v>
      </c>
      <c r="I101" s="283">
        <f>h26_2!N101+h27_2!N101+h28_2!N101</f>
        <v>4</v>
      </c>
      <c r="J101" s="283">
        <f>h26_2!O101+h27_2!O101+h28_2!O101</f>
        <v>3</v>
      </c>
      <c r="K101" s="283">
        <f>h26_2!P101+h27_2!P101+h28_2!P101</f>
        <v>3</v>
      </c>
      <c r="L101" s="283">
        <f>h26_2!Q101+h27_2!Q101+h28_2!Q101</f>
        <v>6</v>
      </c>
      <c r="M101" s="283">
        <f>h26_2!R101+h27_2!R101+h28_2!R101</f>
        <v>8</v>
      </c>
      <c r="N101" s="283">
        <f>h26_2!S101+h27_2!S101+h28_2!S101</f>
        <v>6</v>
      </c>
      <c r="O101" s="283">
        <f>h26_2!T101+h27_2!T101+h28_2!T101</f>
        <v>10</v>
      </c>
      <c r="P101" s="283">
        <f>h26_2!U101+h27_2!U101+h28_2!U101</f>
        <v>25</v>
      </c>
      <c r="Q101" s="283">
        <f>h26_2!V101+h27_2!V101+h28_2!V101</f>
        <v>49</v>
      </c>
      <c r="R101" s="283">
        <f>h26_2!W101+h27_2!W101+h28_2!W101</f>
        <v>51</v>
      </c>
      <c r="S101" s="283">
        <f>h26_2!X101+h27_2!X101+h28_2!X101</f>
        <v>78</v>
      </c>
      <c r="T101" s="283">
        <f>h26_2!Y101+h27_2!Y101+h28_2!Y101</f>
        <v>67</v>
      </c>
      <c r="U101" s="283">
        <f>h26_2!Z101+h27_2!Z101+h28_2!Z101</f>
        <v>72</v>
      </c>
      <c r="V101" s="525">
        <f t="shared" si="10"/>
        <v>42</v>
      </c>
      <c r="W101" s="283">
        <f>h26_2!C101+h27_2!C101+h28_2!C101</f>
        <v>428</v>
      </c>
      <c r="X101" s="89"/>
      <c r="Y101" s="360">
        <f>h26_2!E101+h27_2!E101+h28_2!E101</f>
        <v>0</v>
      </c>
      <c r="Z101" s="360">
        <f>h26_2!F101+h27_2!F101+h28_2!F101</f>
        <v>1</v>
      </c>
      <c r="AA101" s="360">
        <f>h26_2!G101+h27_2!G101+h28_2!G101</f>
        <v>0</v>
      </c>
      <c r="AB101" s="360">
        <f>h26_2!H101+h27_2!H101+h28_2!H101</f>
        <v>0</v>
      </c>
      <c r="AC101" s="360">
        <f>h26_2!I101+h27_2!I101+h28_2!I101</f>
        <v>2</v>
      </c>
      <c r="AD101" s="360">
        <f>h26_2!AA101+h27_2!AA101+h28_2!AA101</f>
        <v>29</v>
      </c>
      <c r="AE101" s="360">
        <f>h26_2!AB101+h27_2!AB101+h28_2!AB101</f>
        <v>13</v>
      </c>
      <c r="AF101" s="360">
        <f>h26_2!AC101+h27_2!AC101+h28_2!AC101</f>
        <v>0</v>
      </c>
      <c r="AG101" s="360">
        <f>h26_2!AD101+h27_2!AD101+h28_2!AD101</f>
        <v>0</v>
      </c>
      <c r="AH101" s="89">
        <f t="shared" si="11"/>
        <v>42</v>
      </c>
    </row>
    <row r="102" spans="1:34">
      <c r="A102" s="448" t="s">
        <v>984</v>
      </c>
      <c r="B102" s="448" t="s">
        <v>411</v>
      </c>
      <c r="C102" s="283">
        <f>h26_2!D102+h27_2!D102+h28_2!D102</f>
        <v>0</v>
      </c>
      <c r="D102" s="283">
        <f t="shared" si="9"/>
        <v>0</v>
      </c>
      <c r="E102" s="283">
        <f>h26_2!J102+h27_2!J102+h28_2!J102</f>
        <v>0</v>
      </c>
      <c r="F102" s="283">
        <f>h26_2!K102+h27_2!K102+h28_2!K102</f>
        <v>0</v>
      </c>
      <c r="G102" s="283">
        <f>h26_2!L102+h27_2!L102+h28_2!L102</f>
        <v>0</v>
      </c>
      <c r="H102" s="283">
        <f>h26_2!M102+h27_2!M102+h28_2!M102</f>
        <v>0</v>
      </c>
      <c r="I102" s="283">
        <f>h26_2!N102+h27_2!N102+h28_2!N102</f>
        <v>1</v>
      </c>
      <c r="J102" s="283">
        <f>h26_2!O102+h27_2!O102+h28_2!O102</f>
        <v>0</v>
      </c>
      <c r="K102" s="283">
        <f>h26_2!P102+h27_2!P102+h28_2!P102</f>
        <v>3</v>
      </c>
      <c r="L102" s="283">
        <f>h26_2!Q102+h27_2!Q102+h28_2!Q102</f>
        <v>1</v>
      </c>
      <c r="M102" s="283">
        <f>h26_2!R102+h27_2!R102+h28_2!R102</f>
        <v>2</v>
      </c>
      <c r="N102" s="283">
        <f>h26_2!S102+h27_2!S102+h28_2!S102</f>
        <v>2</v>
      </c>
      <c r="O102" s="283">
        <f>h26_2!T102+h27_2!T102+h28_2!T102</f>
        <v>6</v>
      </c>
      <c r="P102" s="283">
        <f>h26_2!U102+h27_2!U102+h28_2!U102</f>
        <v>12</v>
      </c>
      <c r="Q102" s="283">
        <f>h26_2!V102+h27_2!V102+h28_2!V102</f>
        <v>26</v>
      </c>
      <c r="R102" s="283">
        <f>h26_2!W102+h27_2!W102+h28_2!W102</f>
        <v>28</v>
      </c>
      <c r="S102" s="283">
        <f>h26_2!X102+h27_2!X102+h28_2!X102</f>
        <v>45</v>
      </c>
      <c r="T102" s="283">
        <f>h26_2!Y102+h27_2!Y102+h28_2!Y102</f>
        <v>74</v>
      </c>
      <c r="U102" s="283">
        <f>h26_2!Z102+h27_2!Z102+h28_2!Z102</f>
        <v>60</v>
      </c>
      <c r="V102" s="525">
        <f t="shared" si="10"/>
        <v>52</v>
      </c>
      <c r="W102" s="283">
        <f>h26_2!C102+h27_2!C102+h28_2!C102</f>
        <v>312</v>
      </c>
      <c r="X102" s="89"/>
      <c r="Y102" s="360">
        <f>h26_2!E102+h27_2!E102+h28_2!E102</f>
        <v>0</v>
      </c>
      <c r="Z102" s="360">
        <f>h26_2!F102+h27_2!F102+h28_2!F102</f>
        <v>0</v>
      </c>
      <c r="AA102" s="360">
        <f>h26_2!G102+h27_2!G102+h28_2!G102</f>
        <v>0</v>
      </c>
      <c r="AB102" s="360">
        <f>h26_2!H102+h27_2!H102+h28_2!H102</f>
        <v>0</v>
      </c>
      <c r="AC102" s="360">
        <f>h26_2!I102+h27_2!I102+h28_2!I102</f>
        <v>0</v>
      </c>
      <c r="AD102" s="360">
        <f>h26_2!AA102+h27_2!AA102+h28_2!AA102</f>
        <v>44</v>
      </c>
      <c r="AE102" s="360">
        <f>h26_2!AB102+h27_2!AB102+h28_2!AB102</f>
        <v>6</v>
      </c>
      <c r="AF102" s="360">
        <f>h26_2!AC102+h27_2!AC102+h28_2!AC102</f>
        <v>2</v>
      </c>
      <c r="AG102" s="360">
        <f>h26_2!AD102+h27_2!AD102+h28_2!AD102</f>
        <v>0</v>
      </c>
      <c r="AH102" s="89">
        <f t="shared" si="11"/>
        <v>52</v>
      </c>
    </row>
    <row r="103" spans="1:34">
      <c r="A103" s="448" t="s">
        <v>985</v>
      </c>
      <c r="B103" s="448" t="s">
        <v>411</v>
      </c>
      <c r="C103" s="283">
        <f>h26_2!D103+h27_2!D103+h28_2!D103</f>
        <v>2</v>
      </c>
      <c r="D103" s="283">
        <f t="shared" si="9"/>
        <v>0</v>
      </c>
      <c r="E103" s="283">
        <f>h26_2!J103+h27_2!J103+h28_2!J103</f>
        <v>0</v>
      </c>
      <c r="F103" s="283">
        <f>h26_2!K103+h27_2!K103+h28_2!K103</f>
        <v>0</v>
      </c>
      <c r="G103" s="283">
        <f>h26_2!L103+h27_2!L103+h28_2!L103</f>
        <v>0</v>
      </c>
      <c r="H103" s="283">
        <f>h26_2!M103+h27_2!M103+h28_2!M103</f>
        <v>0</v>
      </c>
      <c r="I103" s="283">
        <f>h26_2!N103+h27_2!N103+h28_2!N103</f>
        <v>0</v>
      </c>
      <c r="J103" s="283">
        <f>h26_2!O103+h27_2!O103+h28_2!O103</f>
        <v>3</v>
      </c>
      <c r="K103" s="283">
        <f>h26_2!P103+h27_2!P103+h28_2!P103</f>
        <v>1</v>
      </c>
      <c r="L103" s="283">
        <f>h26_2!Q103+h27_2!Q103+h28_2!Q103</f>
        <v>4</v>
      </c>
      <c r="M103" s="283">
        <f>h26_2!R103+h27_2!R103+h28_2!R103</f>
        <v>2</v>
      </c>
      <c r="N103" s="283">
        <f>h26_2!S103+h27_2!S103+h28_2!S103</f>
        <v>7</v>
      </c>
      <c r="O103" s="283">
        <f>h26_2!T103+h27_2!T103+h28_2!T103</f>
        <v>10</v>
      </c>
      <c r="P103" s="283">
        <f>h26_2!U103+h27_2!U103+h28_2!U103</f>
        <v>11</v>
      </c>
      <c r="Q103" s="283">
        <f>h26_2!V103+h27_2!V103+h28_2!V103</f>
        <v>27</v>
      </c>
      <c r="R103" s="283">
        <f>h26_2!W103+h27_2!W103+h28_2!W103</f>
        <v>42</v>
      </c>
      <c r="S103" s="283">
        <f>h26_2!X103+h27_2!X103+h28_2!X103</f>
        <v>49</v>
      </c>
      <c r="T103" s="283">
        <f>h26_2!Y103+h27_2!Y103+h28_2!Y103</f>
        <v>121</v>
      </c>
      <c r="U103" s="283">
        <f>h26_2!Z103+h27_2!Z103+h28_2!Z103</f>
        <v>105</v>
      </c>
      <c r="V103" s="525">
        <f t="shared" si="10"/>
        <v>69</v>
      </c>
      <c r="W103" s="283">
        <f>h26_2!C103+h27_2!C103+h28_2!C103</f>
        <v>453</v>
      </c>
      <c r="X103" s="89"/>
      <c r="Y103" s="360">
        <f>h26_2!E103+h27_2!E103+h28_2!E103</f>
        <v>0</v>
      </c>
      <c r="Z103" s="360">
        <f>h26_2!F103+h27_2!F103+h28_2!F103</f>
        <v>0</v>
      </c>
      <c r="AA103" s="360">
        <f>h26_2!G103+h27_2!G103+h28_2!G103</f>
        <v>0</v>
      </c>
      <c r="AB103" s="360">
        <f>h26_2!H103+h27_2!H103+h28_2!H103</f>
        <v>0</v>
      </c>
      <c r="AC103" s="360">
        <f>h26_2!I103+h27_2!I103+h28_2!I103</f>
        <v>2</v>
      </c>
      <c r="AD103" s="360">
        <f>h26_2!AA103+h27_2!AA103+h28_2!AA103</f>
        <v>51</v>
      </c>
      <c r="AE103" s="360">
        <f>h26_2!AB103+h27_2!AB103+h28_2!AB103</f>
        <v>13</v>
      </c>
      <c r="AF103" s="360">
        <f>h26_2!AC103+h27_2!AC103+h28_2!AC103</f>
        <v>5</v>
      </c>
      <c r="AG103" s="360">
        <f>h26_2!AD103+h27_2!AD103+h28_2!AD103</f>
        <v>0</v>
      </c>
      <c r="AH103" s="89">
        <f t="shared" si="11"/>
        <v>69</v>
      </c>
    </row>
    <row r="104" spans="1:34">
      <c r="A104" s="448" t="s">
        <v>986</v>
      </c>
      <c r="B104" s="448" t="s">
        <v>411</v>
      </c>
      <c r="C104" s="283">
        <f>h26_2!D104+h27_2!D104+h28_2!D104</f>
        <v>0</v>
      </c>
      <c r="D104" s="283">
        <f t="shared" si="9"/>
        <v>0</v>
      </c>
      <c r="E104" s="283">
        <f>h26_2!J104+h27_2!J104+h28_2!J104</f>
        <v>0</v>
      </c>
      <c r="F104" s="283">
        <f>h26_2!K104+h27_2!K104+h28_2!K104</f>
        <v>0</v>
      </c>
      <c r="G104" s="283">
        <f>h26_2!L104+h27_2!L104+h28_2!L104</f>
        <v>0</v>
      </c>
      <c r="H104" s="283">
        <f>h26_2!M104+h27_2!M104+h28_2!M104</f>
        <v>1</v>
      </c>
      <c r="I104" s="283">
        <f>h26_2!N104+h27_2!N104+h28_2!N104</f>
        <v>0</v>
      </c>
      <c r="J104" s="283">
        <f>h26_2!O104+h27_2!O104+h28_2!O104</f>
        <v>1</v>
      </c>
      <c r="K104" s="283">
        <f>h26_2!P104+h27_2!P104+h28_2!P104</f>
        <v>1</v>
      </c>
      <c r="L104" s="283">
        <f>h26_2!Q104+h27_2!Q104+h28_2!Q104</f>
        <v>2</v>
      </c>
      <c r="M104" s="283">
        <f>h26_2!R104+h27_2!R104+h28_2!R104</f>
        <v>6</v>
      </c>
      <c r="N104" s="283">
        <f>h26_2!S104+h27_2!S104+h28_2!S104</f>
        <v>12</v>
      </c>
      <c r="O104" s="283">
        <f>h26_2!T104+h27_2!T104+h28_2!T104</f>
        <v>6</v>
      </c>
      <c r="P104" s="283">
        <f>h26_2!U104+h27_2!U104+h28_2!U104</f>
        <v>26</v>
      </c>
      <c r="Q104" s="283">
        <f>h26_2!V104+h27_2!V104+h28_2!V104</f>
        <v>35</v>
      </c>
      <c r="R104" s="283">
        <f>h26_2!W104+h27_2!W104+h28_2!W104</f>
        <v>32</v>
      </c>
      <c r="S104" s="283">
        <f>h26_2!X104+h27_2!X104+h28_2!X104</f>
        <v>57</v>
      </c>
      <c r="T104" s="283">
        <f>h26_2!Y104+h27_2!Y104+h28_2!Y104</f>
        <v>114</v>
      </c>
      <c r="U104" s="283">
        <f>h26_2!Z104+h27_2!Z104+h28_2!Z104</f>
        <v>101</v>
      </c>
      <c r="V104" s="525">
        <f t="shared" si="10"/>
        <v>69</v>
      </c>
      <c r="W104" s="283">
        <f>h26_2!C104+h27_2!C104+h28_2!C104</f>
        <v>463</v>
      </c>
      <c r="X104" s="89"/>
      <c r="Y104" s="360">
        <f>h26_2!E104+h27_2!E104+h28_2!E104</f>
        <v>0</v>
      </c>
      <c r="Z104" s="360">
        <f>h26_2!F104+h27_2!F104+h28_2!F104</f>
        <v>0</v>
      </c>
      <c r="AA104" s="360">
        <f>h26_2!G104+h27_2!G104+h28_2!G104</f>
        <v>0</v>
      </c>
      <c r="AB104" s="360">
        <f>h26_2!H104+h27_2!H104+h28_2!H104</f>
        <v>0</v>
      </c>
      <c r="AC104" s="360">
        <f>h26_2!I104+h27_2!I104+h28_2!I104</f>
        <v>0</v>
      </c>
      <c r="AD104" s="360">
        <f>h26_2!AA104+h27_2!AA104+h28_2!AA104</f>
        <v>49</v>
      </c>
      <c r="AE104" s="360">
        <f>h26_2!AB104+h27_2!AB104+h28_2!AB104</f>
        <v>17</v>
      </c>
      <c r="AF104" s="360">
        <f>h26_2!AC104+h27_2!AC104+h28_2!AC104</f>
        <v>3</v>
      </c>
      <c r="AG104" s="360">
        <f>h26_2!AD104+h27_2!AD104+h28_2!AD104</f>
        <v>0</v>
      </c>
      <c r="AH104" s="89">
        <f t="shared" si="11"/>
        <v>69</v>
      </c>
    </row>
    <row r="105" spans="1:34">
      <c r="A105" s="526" t="s">
        <v>987</v>
      </c>
      <c r="B105" s="526" t="s">
        <v>411</v>
      </c>
      <c r="C105" s="284">
        <f>h26_2!D105+h27_2!D105+h28_2!D105</f>
        <v>0</v>
      </c>
      <c r="D105" s="284">
        <f t="shared" si="9"/>
        <v>0</v>
      </c>
      <c r="E105" s="284">
        <f>h26_2!J105+h27_2!J105+h28_2!J105</f>
        <v>0</v>
      </c>
      <c r="F105" s="284">
        <f>h26_2!K105+h27_2!K105+h28_2!K105</f>
        <v>0</v>
      </c>
      <c r="G105" s="284">
        <f>h26_2!L105+h27_2!L105+h28_2!L105</f>
        <v>0</v>
      </c>
      <c r="H105" s="284">
        <f>h26_2!M105+h27_2!M105+h28_2!M105</f>
        <v>0</v>
      </c>
      <c r="I105" s="284">
        <f>h26_2!N105+h27_2!N105+h28_2!N105</f>
        <v>0</v>
      </c>
      <c r="J105" s="284">
        <f>h26_2!O105+h27_2!O105+h28_2!O105</f>
        <v>3</v>
      </c>
      <c r="K105" s="284">
        <f>h26_2!P105+h27_2!P105+h28_2!P105</f>
        <v>2</v>
      </c>
      <c r="L105" s="284">
        <f>h26_2!Q105+h27_2!Q105+h28_2!Q105</f>
        <v>3</v>
      </c>
      <c r="M105" s="284">
        <f>h26_2!R105+h27_2!R105+h28_2!R105</f>
        <v>1</v>
      </c>
      <c r="N105" s="284">
        <f>h26_2!S105+h27_2!S105+h28_2!S105</f>
        <v>3</v>
      </c>
      <c r="O105" s="284">
        <f>h26_2!T105+h27_2!T105+h28_2!T105</f>
        <v>7</v>
      </c>
      <c r="P105" s="284">
        <f>h26_2!U105+h27_2!U105+h28_2!U105</f>
        <v>16</v>
      </c>
      <c r="Q105" s="284">
        <f>h26_2!V105+h27_2!V105+h28_2!V105</f>
        <v>35</v>
      </c>
      <c r="R105" s="284">
        <f>h26_2!W105+h27_2!W105+h28_2!W105</f>
        <v>34</v>
      </c>
      <c r="S105" s="284">
        <f>h26_2!X105+h27_2!X105+h28_2!X105</f>
        <v>30</v>
      </c>
      <c r="T105" s="284">
        <f>h26_2!Y105+h27_2!Y105+h28_2!Y105</f>
        <v>80</v>
      </c>
      <c r="U105" s="284">
        <f>h26_2!Z105+h27_2!Z105+h28_2!Z105</f>
        <v>67</v>
      </c>
      <c r="V105" s="527">
        <f t="shared" si="10"/>
        <v>69</v>
      </c>
      <c r="W105" s="284">
        <f>h26_2!C105+h27_2!C105+h28_2!C105</f>
        <v>350</v>
      </c>
      <c r="X105" s="89"/>
      <c r="Y105" s="360">
        <f>h26_2!E105+h27_2!E105+h28_2!E105</f>
        <v>0</v>
      </c>
      <c r="Z105" s="360">
        <f>h26_2!F105+h27_2!F105+h28_2!F105</f>
        <v>0</v>
      </c>
      <c r="AA105" s="360">
        <f>h26_2!G105+h27_2!G105+h28_2!G105</f>
        <v>0</v>
      </c>
      <c r="AB105" s="360">
        <f>h26_2!H105+h27_2!H105+h28_2!H105</f>
        <v>0</v>
      </c>
      <c r="AC105" s="360">
        <f>h26_2!I105+h27_2!I105+h28_2!I105</f>
        <v>0</v>
      </c>
      <c r="AD105" s="360">
        <f>h26_2!AA105+h27_2!AA105+h28_2!AA105</f>
        <v>55</v>
      </c>
      <c r="AE105" s="360">
        <f>h26_2!AB105+h27_2!AB105+h28_2!AB105</f>
        <v>12</v>
      </c>
      <c r="AF105" s="360">
        <f>h26_2!AC105+h27_2!AC105+h28_2!AC105</f>
        <v>2</v>
      </c>
      <c r="AG105" s="360">
        <f>h26_2!AD105+h27_2!AD105+h28_2!AD105</f>
        <v>0</v>
      </c>
      <c r="AH105" s="89">
        <f t="shared" si="11"/>
        <v>69</v>
      </c>
    </row>
    <row r="106" spans="1:34">
      <c r="A106" s="523" t="s">
        <v>937</v>
      </c>
      <c r="B106" s="523" t="s">
        <v>412</v>
      </c>
      <c r="C106" s="282">
        <f>h26_2!D106+h27_2!D106+h28_2!D106</f>
        <v>110</v>
      </c>
      <c r="D106" s="282">
        <f t="shared" si="9"/>
        <v>47</v>
      </c>
      <c r="E106" s="282">
        <f>h26_2!J106+h27_2!J106+h28_2!J106</f>
        <v>24</v>
      </c>
      <c r="F106" s="282">
        <f>h26_2!K106+h27_2!K106+h28_2!K106</f>
        <v>30</v>
      </c>
      <c r="G106" s="282">
        <f>h26_2!L106+h27_2!L106+h28_2!L106</f>
        <v>41</v>
      </c>
      <c r="H106" s="282">
        <f>h26_2!M106+h27_2!M106+h28_2!M106</f>
        <v>95</v>
      </c>
      <c r="I106" s="282">
        <f>h26_2!N106+h27_2!N106+h28_2!N106</f>
        <v>107</v>
      </c>
      <c r="J106" s="282">
        <f>h26_2!O106+h27_2!O106+h28_2!O106</f>
        <v>169</v>
      </c>
      <c r="K106" s="282">
        <f>h26_2!P106+h27_2!P106+h28_2!P106</f>
        <v>259</v>
      </c>
      <c r="L106" s="282">
        <f>h26_2!Q106+h27_2!Q106+h28_2!Q106</f>
        <v>447</v>
      </c>
      <c r="M106" s="282">
        <f>h26_2!R106+h27_2!R106+h28_2!R106</f>
        <v>652</v>
      </c>
      <c r="N106" s="282">
        <f>h26_2!S106+h27_2!S106+h28_2!S106</f>
        <v>826</v>
      </c>
      <c r="O106" s="282">
        <f>h26_2!T106+h27_2!T106+h28_2!T106</f>
        <v>1219</v>
      </c>
      <c r="P106" s="282">
        <f>h26_2!U106+h27_2!U106+h28_2!U106</f>
        <v>2020</v>
      </c>
      <c r="Q106" s="282">
        <f>h26_2!V106+h27_2!V106+h28_2!V106</f>
        <v>3573</v>
      </c>
      <c r="R106" s="282">
        <f>h26_2!W106+h27_2!W106+h28_2!W106</f>
        <v>4972</v>
      </c>
      <c r="S106" s="282">
        <f>h26_2!X106+h27_2!X106+h28_2!X106</f>
        <v>7496</v>
      </c>
      <c r="T106" s="282">
        <f>h26_2!Y106+h27_2!Y106+h28_2!Y106</f>
        <v>12650</v>
      </c>
      <c r="U106" s="282">
        <f>h26_2!Z106+h27_2!Z106+h28_2!Z106</f>
        <v>17117</v>
      </c>
      <c r="V106" s="524">
        <f t="shared" si="10"/>
        <v>28131</v>
      </c>
      <c r="W106" s="282">
        <f>h26_2!C106+h27_2!C106+h28_2!C106</f>
        <v>79985</v>
      </c>
      <c r="X106" s="89"/>
      <c r="Y106" s="360">
        <f>h26_2!E106+h27_2!E106+h28_2!E106</f>
        <v>19</v>
      </c>
      <c r="Z106" s="360">
        <f>h26_2!F106+h27_2!F106+h28_2!F106</f>
        <v>18</v>
      </c>
      <c r="AA106" s="360">
        <f>h26_2!G106+h27_2!G106+h28_2!G106</f>
        <v>4</v>
      </c>
      <c r="AB106" s="360">
        <f>h26_2!H106+h27_2!H106+h28_2!H106</f>
        <v>6</v>
      </c>
      <c r="AC106" s="360">
        <f>h26_2!I106+h27_2!I106+h28_2!I106</f>
        <v>157</v>
      </c>
      <c r="AD106" s="360">
        <f>h26_2!AA106+h27_2!AA106+h28_2!AA106</f>
        <v>16504</v>
      </c>
      <c r="AE106" s="360">
        <f>h26_2!AB106+h27_2!AB106+h28_2!AB106</f>
        <v>8877</v>
      </c>
      <c r="AF106" s="360">
        <f>h26_2!AC106+h27_2!AC106+h28_2!AC106</f>
        <v>2750</v>
      </c>
      <c r="AG106" s="360">
        <f>h26_2!AD106+h27_2!AD106+h28_2!AD106</f>
        <v>0</v>
      </c>
      <c r="AH106" s="89">
        <f t="shared" si="11"/>
        <v>28131</v>
      </c>
    </row>
    <row r="107" spans="1:34">
      <c r="A107" s="448" t="s">
        <v>934</v>
      </c>
      <c r="B107" s="448" t="s">
        <v>412</v>
      </c>
      <c r="C107" s="283">
        <f>h26_2!D107+h27_2!D107+h28_2!D107</f>
        <v>25</v>
      </c>
      <c r="D107" s="283">
        <f t="shared" si="9"/>
        <v>15</v>
      </c>
      <c r="E107" s="283">
        <f>h26_2!J107+h27_2!J107+h28_2!J107</f>
        <v>5</v>
      </c>
      <c r="F107" s="283">
        <f>h26_2!K107+h27_2!K107+h28_2!K107</f>
        <v>10</v>
      </c>
      <c r="G107" s="283">
        <f>h26_2!L107+h27_2!L107+h28_2!L107</f>
        <v>13</v>
      </c>
      <c r="H107" s="283">
        <f>h26_2!M107+h27_2!M107+h28_2!M107</f>
        <v>22</v>
      </c>
      <c r="I107" s="283">
        <f>h26_2!N107+h27_2!N107+h28_2!N107</f>
        <v>38</v>
      </c>
      <c r="J107" s="283">
        <f>h26_2!O107+h27_2!O107+h28_2!O107</f>
        <v>52</v>
      </c>
      <c r="K107" s="283">
        <f>h26_2!P107+h27_2!P107+h28_2!P107</f>
        <v>79</v>
      </c>
      <c r="L107" s="283">
        <f>h26_2!Q107+h27_2!Q107+h28_2!Q107</f>
        <v>131</v>
      </c>
      <c r="M107" s="283">
        <f>h26_2!R107+h27_2!R107+h28_2!R107</f>
        <v>193</v>
      </c>
      <c r="N107" s="283">
        <f>h26_2!S107+h27_2!S107+h28_2!S107</f>
        <v>232</v>
      </c>
      <c r="O107" s="283">
        <f>h26_2!T107+h27_2!T107+h28_2!T107</f>
        <v>347</v>
      </c>
      <c r="P107" s="283">
        <f>h26_2!U107+h27_2!U107+h28_2!U107</f>
        <v>559</v>
      </c>
      <c r="Q107" s="283">
        <f>h26_2!V107+h27_2!V107+h28_2!V107</f>
        <v>1041</v>
      </c>
      <c r="R107" s="283">
        <f>h26_2!W107+h27_2!W107+h28_2!W107</f>
        <v>1391</v>
      </c>
      <c r="S107" s="283">
        <f>h26_2!X107+h27_2!X107+h28_2!X107</f>
        <v>2175</v>
      </c>
      <c r="T107" s="283">
        <f>h26_2!Y107+h27_2!Y107+h28_2!Y107</f>
        <v>3623</v>
      </c>
      <c r="U107" s="283">
        <f>h26_2!Z107+h27_2!Z107+h28_2!Z107</f>
        <v>4746</v>
      </c>
      <c r="V107" s="525">
        <f t="shared" si="10"/>
        <v>7399</v>
      </c>
      <c r="W107" s="283">
        <f>h26_2!C107+h27_2!C107+h28_2!C107</f>
        <v>22096</v>
      </c>
      <c r="X107" s="89"/>
      <c r="Y107" s="360">
        <f>h26_2!E107+h27_2!E107+h28_2!E107</f>
        <v>6</v>
      </c>
      <c r="Z107" s="360">
        <f>h26_2!F107+h27_2!F107+h28_2!F107</f>
        <v>6</v>
      </c>
      <c r="AA107" s="360">
        <f>h26_2!G107+h27_2!G107+h28_2!G107</f>
        <v>2</v>
      </c>
      <c r="AB107" s="360">
        <f>h26_2!H107+h27_2!H107+h28_2!H107</f>
        <v>1</v>
      </c>
      <c r="AC107" s="360">
        <f>h26_2!I107+h27_2!I107+h28_2!I107</f>
        <v>40</v>
      </c>
      <c r="AD107" s="360">
        <f>h26_2!AA107+h27_2!AA107+h28_2!AA107</f>
        <v>4419</v>
      </c>
      <c r="AE107" s="360">
        <f>h26_2!AB107+h27_2!AB107+h28_2!AB107</f>
        <v>2264</v>
      </c>
      <c r="AF107" s="360">
        <f>h26_2!AC107+h27_2!AC107+h28_2!AC107</f>
        <v>716</v>
      </c>
      <c r="AG107" s="360">
        <f>h26_2!AD107+h27_2!AD107+h28_2!AD107</f>
        <v>0</v>
      </c>
      <c r="AH107" s="89">
        <f t="shared" si="11"/>
        <v>7399</v>
      </c>
    </row>
    <row r="108" spans="1:34">
      <c r="A108" s="448" t="s">
        <v>938</v>
      </c>
      <c r="B108" s="448" t="s">
        <v>412</v>
      </c>
      <c r="C108" s="283">
        <f>h26_2!D108+h27_2!D108+h28_2!D108</f>
        <v>3</v>
      </c>
      <c r="D108" s="283">
        <f t="shared" si="9"/>
        <v>2</v>
      </c>
      <c r="E108" s="283">
        <f>h26_2!J108+h27_2!J108+h28_2!J108</f>
        <v>2</v>
      </c>
      <c r="F108" s="283">
        <f>h26_2!K108+h27_2!K108+h28_2!K108</f>
        <v>0</v>
      </c>
      <c r="G108" s="283">
        <f>h26_2!L108+h27_2!L108+h28_2!L108</f>
        <v>3</v>
      </c>
      <c r="H108" s="283">
        <f>h26_2!M108+h27_2!M108+h28_2!M108</f>
        <v>3</v>
      </c>
      <c r="I108" s="283">
        <f>h26_2!N108+h27_2!N108+h28_2!N108</f>
        <v>4</v>
      </c>
      <c r="J108" s="283">
        <f>h26_2!O108+h27_2!O108+h28_2!O108</f>
        <v>9</v>
      </c>
      <c r="K108" s="283">
        <f>h26_2!P108+h27_2!P108+h28_2!P108</f>
        <v>13</v>
      </c>
      <c r="L108" s="283">
        <f>h26_2!Q108+h27_2!Q108+h28_2!Q108</f>
        <v>19</v>
      </c>
      <c r="M108" s="283">
        <f>h26_2!R108+h27_2!R108+h28_2!R108</f>
        <v>23</v>
      </c>
      <c r="N108" s="283">
        <f>h26_2!S108+h27_2!S108+h28_2!S108</f>
        <v>23</v>
      </c>
      <c r="O108" s="283">
        <f>h26_2!T108+h27_2!T108+h28_2!T108</f>
        <v>45</v>
      </c>
      <c r="P108" s="283">
        <f>h26_2!U108+h27_2!U108+h28_2!U108</f>
        <v>70</v>
      </c>
      <c r="Q108" s="283">
        <f>h26_2!V108+h27_2!V108+h28_2!V108</f>
        <v>110</v>
      </c>
      <c r="R108" s="283">
        <f>h26_2!W108+h27_2!W108+h28_2!W108</f>
        <v>143</v>
      </c>
      <c r="S108" s="283">
        <f>h26_2!X108+h27_2!X108+h28_2!X108</f>
        <v>259</v>
      </c>
      <c r="T108" s="283">
        <f>h26_2!Y108+h27_2!Y108+h28_2!Y108</f>
        <v>419</v>
      </c>
      <c r="U108" s="283">
        <f>h26_2!Z108+h27_2!Z108+h28_2!Z108</f>
        <v>570</v>
      </c>
      <c r="V108" s="525">
        <f t="shared" si="10"/>
        <v>922</v>
      </c>
      <c r="W108" s="283">
        <f>h26_2!C108+h27_2!C108+h28_2!C108</f>
        <v>2642</v>
      </c>
      <c r="X108" s="89"/>
      <c r="Y108" s="360">
        <f>h26_2!E108+h27_2!E108+h28_2!E108</f>
        <v>1</v>
      </c>
      <c r="Z108" s="360">
        <f>h26_2!F108+h27_2!F108+h28_2!F108</f>
        <v>1</v>
      </c>
      <c r="AA108" s="360">
        <f>h26_2!G108+h27_2!G108+h28_2!G108</f>
        <v>0</v>
      </c>
      <c r="AB108" s="360">
        <f>h26_2!H108+h27_2!H108+h28_2!H108</f>
        <v>0</v>
      </c>
      <c r="AC108" s="360">
        <f>h26_2!I108+h27_2!I108+h28_2!I108</f>
        <v>5</v>
      </c>
      <c r="AD108" s="360">
        <f>h26_2!AA108+h27_2!AA108+h28_2!AA108</f>
        <v>548</v>
      </c>
      <c r="AE108" s="360">
        <f>h26_2!AB108+h27_2!AB108+h28_2!AB108</f>
        <v>281</v>
      </c>
      <c r="AF108" s="360">
        <f>h26_2!AC108+h27_2!AC108+h28_2!AC108</f>
        <v>93</v>
      </c>
      <c r="AG108" s="360">
        <f>h26_2!AD108+h27_2!AD108+h28_2!AD108</f>
        <v>0</v>
      </c>
      <c r="AH108" s="89">
        <f t="shared" si="11"/>
        <v>922</v>
      </c>
    </row>
    <row r="109" spans="1:34">
      <c r="A109" s="448" t="s">
        <v>939</v>
      </c>
      <c r="B109" s="448" t="s">
        <v>412</v>
      </c>
      <c r="C109" s="283">
        <f>h26_2!D109+h27_2!D109+h28_2!D109</f>
        <v>3</v>
      </c>
      <c r="D109" s="283">
        <f t="shared" si="9"/>
        <v>0</v>
      </c>
      <c r="E109" s="283">
        <f>h26_2!J109+h27_2!J109+h28_2!J109</f>
        <v>0</v>
      </c>
      <c r="F109" s="283">
        <f>h26_2!K109+h27_2!K109+h28_2!K109</f>
        <v>1</v>
      </c>
      <c r="G109" s="283">
        <f>h26_2!L109+h27_2!L109+h28_2!L109</f>
        <v>0</v>
      </c>
      <c r="H109" s="283">
        <f>h26_2!M109+h27_2!M109+h28_2!M109</f>
        <v>2</v>
      </c>
      <c r="I109" s="283">
        <f>h26_2!N109+h27_2!N109+h28_2!N109</f>
        <v>4</v>
      </c>
      <c r="J109" s="283">
        <f>h26_2!O109+h27_2!O109+h28_2!O109</f>
        <v>2</v>
      </c>
      <c r="K109" s="283">
        <f>h26_2!P109+h27_2!P109+h28_2!P109</f>
        <v>3</v>
      </c>
      <c r="L109" s="283">
        <f>h26_2!Q109+h27_2!Q109+h28_2!Q109</f>
        <v>13</v>
      </c>
      <c r="M109" s="283">
        <f>h26_2!R109+h27_2!R109+h28_2!R109</f>
        <v>12</v>
      </c>
      <c r="N109" s="283">
        <f>h26_2!S109+h27_2!S109+h28_2!S109</f>
        <v>20</v>
      </c>
      <c r="O109" s="283">
        <f>h26_2!T109+h27_2!T109+h28_2!T109</f>
        <v>27</v>
      </c>
      <c r="P109" s="283">
        <f>h26_2!U109+h27_2!U109+h28_2!U109</f>
        <v>44</v>
      </c>
      <c r="Q109" s="283">
        <f>h26_2!V109+h27_2!V109+h28_2!V109</f>
        <v>88</v>
      </c>
      <c r="R109" s="283">
        <f>h26_2!W109+h27_2!W109+h28_2!W109</f>
        <v>115</v>
      </c>
      <c r="S109" s="283">
        <f>h26_2!X109+h27_2!X109+h28_2!X109</f>
        <v>176</v>
      </c>
      <c r="T109" s="283">
        <f>h26_2!Y109+h27_2!Y109+h28_2!Y109</f>
        <v>314</v>
      </c>
      <c r="U109" s="283">
        <f>h26_2!Z109+h27_2!Z109+h28_2!Z109</f>
        <v>407</v>
      </c>
      <c r="V109" s="525">
        <f t="shared" si="10"/>
        <v>723</v>
      </c>
      <c r="W109" s="283">
        <f>h26_2!C109+h27_2!C109+h28_2!C109</f>
        <v>1954</v>
      </c>
      <c r="X109" s="89"/>
      <c r="Y109" s="360">
        <f>h26_2!E109+h27_2!E109+h28_2!E109</f>
        <v>0</v>
      </c>
      <c r="Z109" s="360">
        <f>h26_2!F109+h27_2!F109+h28_2!F109</f>
        <v>0</v>
      </c>
      <c r="AA109" s="360">
        <f>h26_2!G109+h27_2!G109+h28_2!G109</f>
        <v>0</v>
      </c>
      <c r="AB109" s="360">
        <f>h26_2!H109+h27_2!H109+h28_2!H109</f>
        <v>0</v>
      </c>
      <c r="AC109" s="360">
        <f>h26_2!I109+h27_2!I109+h28_2!I109</f>
        <v>3</v>
      </c>
      <c r="AD109" s="360">
        <f>h26_2!AA109+h27_2!AA109+h28_2!AA109</f>
        <v>383</v>
      </c>
      <c r="AE109" s="360">
        <f>h26_2!AB109+h27_2!AB109+h28_2!AB109</f>
        <v>267</v>
      </c>
      <c r="AF109" s="360">
        <f>h26_2!AC109+h27_2!AC109+h28_2!AC109</f>
        <v>73</v>
      </c>
      <c r="AG109" s="360">
        <f>h26_2!AD109+h27_2!AD109+h28_2!AD109</f>
        <v>0</v>
      </c>
      <c r="AH109" s="89">
        <f t="shared" si="11"/>
        <v>723</v>
      </c>
    </row>
    <row r="110" spans="1:34">
      <c r="A110" s="448" t="s">
        <v>940</v>
      </c>
      <c r="B110" s="448" t="s">
        <v>412</v>
      </c>
      <c r="C110" s="283">
        <f>h26_2!D110+h27_2!D110+h28_2!D110</f>
        <v>7</v>
      </c>
      <c r="D110" s="283">
        <f t="shared" si="9"/>
        <v>0</v>
      </c>
      <c r="E110" s="283">
        <f>h26_2!J110+h27_2!J110+h28_2!J110</f>
        <v>0</v>
      </c>
      <c r="F110" s="283">
        <f>h26_2!K110+h27_2!K110+h28_2!K110</f>
        <v>1</v>
      </c>
      <c r="G110" s="283">
        <f>h26_2!L110+h27_2!L110+h28_2!L110</f>
        <v>1</v>
      </c>
      <c r="H110" s="283">
        <f>h26_2!M110+h27_2!M110+h28_2!M110</f>
        <v>2</v>
      </c>
      <c r="I110" s="283">
        <f>h26_2!N110+h27_2!N110+h28_2!N110</f>
        <v>4</v>
      </c>
      <c r="J110" s="283">
        <f>h26_2!O110+h27_2!O110+h28_2!O110</f>
        <v>5</v>
      </c>
      <c r="K110" s="283">
        <f>h26_2!P110+h27_2!P110+h28_2!P110</f>
        <v>10</v>
      </c>
      <c r="L110" s="283">
        <f>h26_2!Q110+h27_2!Q110+h28_2!Q110</f>
        <v>12</v>
      </c>
      <c r="M110" s="283">
        <f>h26_2!R110+h27_2!R110+h28_2!R110</f>
        <v>17</v>
      </c>
      <c r="N110" s="283">
        <f>h26_2!S110+h27_2!S110+h28_2!S110</f>
        <v>18</v>
      </c>
      <c r="O110" s="283">
        <f>h26_2!T110+h27_2!T110+h28_2!T110</f>
        <v>25</v>
      </c>
      <c r="P110" s="283">
        <f>h26_2!U110+h27_2!U110+h28_2!U110</f>
        <v>50</v>
      </c>
      <c r="Q110" s="283">
        <f>h26_2!V110+h27_2!V110+h28_2!V110</f>
        <v>76</v>
      </c>
      <c r="R110" s="283">
        <f>h26_2!W110+h27_2!W110+h28_2!W110</f>
        <v>128</v>
      </c>
      <c r="S110" s="283">
        <f>h26_2!X110+h27_2!X110+h28_2!X110</f>
        <v>215</v>
      </c>
      <c r="T110" s="283">
        <f>h26_2!Y110+h27_2!Y110+h28_2!Y110</f>
        <v>352</v>
      </c>
      <c r="U110" s="283">
        <f>h26_2!Z110+h27_2!Z110+h28_2!Z110</f>
        <v>442</v>
      </c>
      <c r="V110" s="525">
        <f t="shared" si="10"/>
        <v>665</v>
      </c>
      <c r="W110" s="283">
        <f>h26_2!C110+h27_2!C110+h28_2!C110</f>
        <v>2030</v>
      </c>
      <c r="X110" s="89"/>
      <c r="Y110" s="360">
        <f>h26_2!E110+h27_2!E110+h28_2!E110</f>
        <v>0</v>
      </c>
      <c r="Z110" s="360">
        <f>h26_2!F110+h27_2!F110+h28_2!F110</f>
        <v>0</v>
      </c>
      <c r="AA110" s="360">
        <f>h26_2!G110+h27_2!G110+h28_2!G110</f>
        <v>0</v>
      </c>
      <c r="AB110" s="360">
        <f>h26_2!H110+h27_2!H110+h28_2!H110</f>
        <v>0</v>
      </c>
      <c r="AC110" s="360">
        <f>h26_2!I110+h27_2!I110+h28_2!I110</f>
        <v>7</v>
      </c>
      <c r="AD110" s="360">
        <f>h26_2!AA110+h27_2!AA110+h28_2!AA110</f>
        <v>389</v>
      </c>
      <c r="AE110" s="360">
        <f>h26_2!AB110+h27_2!AB110+h28_2!AB110</f>
        <v>210</v>
      </c>
      <c r="AF110" s="360">
        <f>h26_2!AC110+h27_2!AC110+h28_2!AC110</f>
        <v>66</v>
      </c>
      <c r="AG110" s="360">
        <f>h26_2!AD110+h27_2!AD110+h28_2!AD110</f>
        <v>0</v>
      </c>
      <c r="AH110" s="89">
        <f t="shared" si="11"/>
        <v>665</v>
      </c>
    </row>
    <row r="111" spans="1:34">
      <c r="A111" s="448" t="s">
        <v>941</v>
      </c>
      <c r="B111" s="448" t="s">
        <v>412</v>
      </c>
      <c r="C111" s="283">
        <f>h26_2!D111+h27_2!D111+h28_2!D111</f>
        <v>2</v>
      </c>
      <c r="D111" s="283">
        <f t="shared" si="9"/>
        <v>2</v>
      </c>
      <c r="E111" s="283">
        <f>h26_2!J111+h27_2!J111+h28_2!J111</f>
        <v>1</v>
      </c>
      <c r="F111" s="283">
        <f>h26_2!K111+h27_2!K111+h28_2!K111</f>
        <v>1</v>
      </c>
      <c r="G111" s="283">
        <f>h26_2!L111+h27_2!L111+h28_2!L111</f>
        <v>1</v>
      </c>
      <c r="H111" s="283">
        <f>h26_2!M111+h27_2!M111+h28_2!M111</f>
        <v>1</v>
      </c>
      <c r="I111" s="283">
        <f>h26_2!N111+h27_2!N111+h28_2!N111</f>
        <v>5</v>
      </c>
      <c r="J111" s="283">
        <f>h26_2!O111+h27_2!O111+h28_2!O111</f>
        <v>2</v>
      </c>
      <c r="K111" s="283">
        <f>h26_2!P111+h27_2!P111+h28_2!P111</f>
        <v>5</v>
      </c>
      <c r="L111" s="283">
        <f>h26_2!Q111+h27_2!Q111+h28_2!Q111</f>
        <v>9</v>
      </c>
      <c r="M111" s="283">
        <f>h26_2!R111+h27_2!R111+h28_2!R111</f>
        <v>15</v>
      </c>
      <c r="N111" s="283">
        <f>h26_2!S111+h27_2!S111+h28_2!S111</f>
        <v>24</v>
      </c>
      <c r="O111" s="283">
        <f>h26_2!T111+h27_2!T111+h28_2!T111</f>
        <v>27</v>
      </c>
      <c r="P111" s="283">
        <f>h26_2!U111+h27_2!U111+h28_2!U111</f>
        <v>57</v>
      </c>
      <c r="Q111" s="283">
        <f>h26_2!V111+h27_2!V111+h28_2!V111</f>
        <v>86</v>
      </c>
      <c r="R111" s="283">
        <f>h26_2!W111+h27_2!W111+h28_2!W111</f>
        <v>137</v>
      </c>
      <c r="S111" s="283">
        <f>h26_2!X111+h27_2!X111+h28_2!X111</f>
        <v>235</v>
      </c>
      <c r="T111" s="283">
        <f>h26_2!Y111+h27_2!Y111+h28_2!Y111</f>
        <v>337</v>
      </c>
      <c r="U111" s="283">
        <f>h26_2!Z111+h27_2!Z111+h28_2!Z111</f>
        <v>445</v>
      </c>
      <c r="V111" s="525">
        <f t="shared" si="10"/>
        <v>623</v>
      </c>
      <c r="W111" s="283">
        <f>h26_2!C111+h27_2!C111+h28_2!C111</f>
        <v>2015</v>
      </c>
      <c r="X111" s="89"/>
      <c r="Y111" s="360">
        <f>h26_2!E111+h27_2!E111+h28_2!E111</f>
        <v>0</v>
      </c>
      <c r="Z111" s="360">
        <f>h26_2!F111+h27_2!F111+h28_2!F111</f>
        <v>1</v>
      </c>
      <c r="AA111" s="360">
        <f>h26_2!G111+h27_2!G111+h28_2!G111</f>
        <v>1</v>
      </c>
      <c r="AB111" s="360">
        <f>h26_2!H111+h27_2!H111+h28_2!H111</f>
        <v>0</v>
      </c>
      <c r="AC111" s="360">
        <f>h26_2!I111+h27_2!I111+h28_2!I111</f>
        <v>4</v>
      </c>
      <c r="AD111" s="360">
        <f>h26_2!AA111+h27_2!AA111+h28_2!AA111</f>
        <v>377</v>
      </c>
      <c r="AE111" s="360">
        <f>h26_2!AB111+h27_2!AB111+h28_2!AB111</f>
        <v>177</v>
      </c>
      <c r="AF111" s="360">
        <f>h26_2!AC111+h27_2!AC111+h28_2!AC111</f>
        <v>69</v>
      </c>
      <c r="AG111" s="360">
        <f>h26_2!AD111+h27_2!AD111+h28_2!AD111</f>
        <v>0</v>
      </c>
      <c r="AH111" s="89">
        <f t="shared" si="11"/>
        <v>623</v>
      </c>
    </row>
    <row r="112" spans="1:34">
      <c r="A112" s="448" t="s">
        <v>942</v>
      </c>
      <c r="B112" s="448" t="s">
        <v>412</v>
      </c>
      <c r="C112" s="283">
        <f>h26_2!D112+h27_2!D112+h28_2!D112</f>
        <v>0</v>
      </c>
      <c r="D112" s="283">
        <f t="shared" si="9"/>
        <v>2</v>
      </c>
      <c r="E112" s="283">
        <f>h26_2!J112+h27_2!J112+h28_2!J112</f>
        <v>0</v>
      </c>
      <c r="F112" s="283">
        <f>h26_2!K112+h27_2!K112+h28_2!K112</f>
        <v>0</v>
      </c>
      <c r="G112" s="283">
        <f>h26_2!L112+h27_2!L112+h28_2!L112</f>
        <v>2</v>
      </c>
      <c r="H112" s="283">
        <f>h26_2!M112+h27_2!M112+h28_2!M112</f>
        <v>2</v>
      </c>
      <c r="I112" s="283">
        <f>h26_2!N112+h27_2!N112+h28_2!N112</f>
        <v>1</v>
      </c>
      <c r="J112" s="283">
        <f>h26_2!O112+h27_2!O112+h28_2!O112</f>
        <v>8</v>
      </c>
      <c r="K112" s="283">
        <f>h26_2!P112+h27_2!P112+h28_2!P112</f>
        <v>4</v>
      </c>
      <c r="L112" s="283">
        <f>h26_2!Q112+h27_2!Q112+h28_2!Q112</f>
        <v>10</v>
      </c>
      <c r="M112" s="283">
        <f>h26_2!R112+h27_2!R112+h28_2!R112</f>
        <v>19</v>
      </c>
      <c r="N112" s="283">
        <f>h26_2!S112+h27_2!S112+h28_2!S112</f>
        <v>30</v>
      </c>
      <c r="O112" s="283">
        <f>h26_2!T112+h27_2!T112+h28_2!T112</f>
        <v>30</v>
      </c>
      <c r="P112" s="283">
        <f>h26_2!U112+h27_2!U112+h28_2!U112</f>
        <v>57</v>
      </c>
      <c r="Q112" s="283">
        <f>h26_2!V112+h27_2!V112+h28_2!V112</f>
        <v>123</v>
      </c>
      <c r="R112" s="283">
        <f>h26_2!W112+h27_2!W112+h28_2!W112</f>
        <v>149</v>
      </c>
      <c r="S112" s="283">
        <f>h26_2!X112+h27_2!X112+h28_2!X112</f>
        <v>241</v>
      </c>
      <c r="T112" s="283">
        <f>h26_2!Y112+h27_2!Y112+h28_2!Y112</f>
        <v>386</v>
      </c>
      <c r="U112" s="283">
        <f>h26_2!Z112+h27_2!Z112+h28_2!Z112</f>
        <v>500</v>
      </c>
      <c r="V112" s="525">
        <f t="shared" si="10"/>
        <v>778</v>
      </c>
      <c r="W112" s="283">
        <f>h26_2!C112+h27_2!C112+h28_2!C112</f>
        <v>2342</v>
      </c>
      <c r="X112" s="89"/>
      <c r="Y112" s="360">
        <f>h26_2!E112+h27_2!E112+h28_2!E112</f>
        <v>0</v>
      </c>
      <c r="Z112" s="360">
        <f>h26_2!F112+h27_2!F112+h28_2!F112</f>
        <v>2</v>
      </c>
      <c r="AA112" s="360">
        <f>h26_2!G112+h27_2!G112+h28_2!G112</f>
        <v>0</v>
      </c>
      <c r="AB112" s="360">
        <f>h26_2!H112+h27_2!H112+h28_2!H112</f>
        <v>0</v>
      </c>
      <c r="AC112" s="360">
        <f>h26_2!I112+h27_2!I112+h28_2!I112</f>
        <v>2</v>
      </c>
      <c r="AD112" s="360">
        <f>h26_2!AA112+h27_2!AA112+h28_2!AA112</f>
        <v>477</v>
      </c>
      <c r="AE112" s="360">
        <f>h26_2!AB112+h27_2!AB112+h28_2!AB112</f>
        <v>230</v>
      </c>
      <c r="AF112" s="360">
        <f>h26_2!AC112+h27_2!AC112+h28_2!AC112</f>
        <v>71</v>
      </c>
      <c r="AG112" s="360">
        <f>h26_2!AD112+h27_2!AD112+h28_2!AD112</f>
        <v>0</v>
      </c>
      <c r="AH112" s="89">
        <f t="shared" si="11"/>
        <v>778</v>
      </c>
    </row>
    <row r="113" spans="1:34">
      <c r="A113" s="448" t="s">
        <v>943</v>
      </c>
      <c r="B113" s="448" t="s">
        <v>412</v>
      </c>
      <c r="C113" s="283">
        <f>h26_2!D113+h27_2!D113+h28_2!D113</f>
        <v>3</v>
      </c>
      <c r="D113" s="283">
        <f t="shared" si="9"/>
        <v>2</v>
      </c>
      <c r="E113" s="283">
        <f>h26_2!J113+h27_2!J113+h28_2!J113</f>
        <v>0</v>
      </c>
      <c r="F113" s="283">
        <f>h26_2!K113+h27_2!K113+h28_2!K113</f>
        <v>4</v>
      </c>
      <c r="G113" s="283">
        <f>h26_2!L113+h27_2!L113+h28_2!L113</f>
        <v>1</v>
      </c>
      <c r="H113" s="283">
        <f>h26_2!M113+h27_2!M113+h28_2!M113</f>
        <v>2</v>
      </c>
      <c r="I113" s="283">
        <f>h26_2!N113+h27_2!N113+h28_2!N113</f>
        <v>8</v>
      </c>
      <c r="J113" s="283">
        <f>h26_2!O113+h27_2!O113+h28_2!O113</f>
        <v>8</v>
      </c>
      <c r="K113" s="283">
        <f>h26_2!P113+h27_2!P113+h28_2!P113</f>
        <v>14</v>
      </c>
      <c r="L113" s="283">
        <f>h26_2!Q113+h27_2!Q113+h28_2!Q113</f>
        <v>19</v>
      </c>
      <c r="M113" s="283">
        <f>h26_2!R113+h27_2!R113+h28_2!R113</f>
        <v>24</v>
      </c>
      <c r="N113" s="283">
        <f>h26_2!S113+h27_2!S113+h28_2!S113</f>
        <v>32</v>
      </c>
      <c r="O113" s="283">
        <f>h26_2!T113+h27_2!T113+h28_2!T113</f>
        <v>53</v>
      </c>
      <c r="P113" s="283">
        <f>h26_2!U113+h27_2!U113+h28_2!U113</f>
        <v>83</v>
      </c>
      <c r="Q113" s="283">
        <f>h26_2!V113+h27_2!V113+h28_2!V113</f>
        <v>159</v>
      </c>
      <c r="R113" s="283">
        <f>h26_2!W113+h27_2!W113+h28_2!W113</f>
        <v>220</v>
      </c>
      <c r="S113" s="283">
        <f>h26_2!X113+h27_2!X113+h28_2!X113</f>
        <v>321</v>
      </c>
      <c r="T113" s="283">
        <f>h26_2!Y113+h27_2!Y113+h28_2!Y113</f>
        <v>547</v>
      </c>
      <c r="U113" s="283">
        <f>h26_2!Z113+h27_2!Z113+h28_2!Z113</f>
        <v>755</v>
      </c>
      <c r="V113" s="525">
        <f t="shared" si="10"/>
        <v>1079</v>
      </c>
      <c r="W113" s="283">
        <f>h26_2!C113+h27_2!C113+h28_2!C113</f>
        <v>3334</v>
      </c>
      <c r="X113" s="89"/>
      <c r="Y113" s="360">
        <f>h26_2!E113+h27_2!E113+h28_2!E113</f>
        <v>1</v>
      </c>
      <c r="Z113" s="360">
        <f>h26_2!F113+h27_2!F113+h28_2!F113</f>
        <v>0</v>
      </c>
      <c r="AA113" s="360">
        <f>h26_2!G113+h27_2!G113+h28_2!G113</f>
        <v>1</v>
      </c>
      <c r="AB113" s="360">
        <f>h26_2!H113+h27_2!H113+h28_2!H113</f>
        <v>0</v>
      </c>
      <c r="AC113" s="360">
        <f>h26_2!I113+h27_2!I113+h28_2!I113</f>
        <v>5</v>
      </c>
      <c r="AD113" s="360">
        <f>h26_2!AA113+h27_2!AA113+h28_2!AA113</f>
        <v>673</v>
      </c>
      <c r="AE113" s="360">
        <f>h26_2!AB113+h27_2!AB113+h28_2!AB113</f>
        <v>307</v>
      </c>
      <c r="AF113" s="360">
        <f>h26_2!AC113+h27_2!AC113+h28_2!AC113</f>
        <v>99</v>
      </c>
      <c r="AG113" s="360">
        <f>h26_2!AD113+h27_2!AD113+h28_2!AD113</f>
        <v>0</v>
      </c>
      <c r="AH113" s="89">
        <f t="shared" si="11"/>
        <v>1079</v>
      </c>
    </row>
    <row r="114" spans="1:34">
      <c r="A114" s="448" t="s">
        <v>944</v>
      </c>
      <c r="B114" s="448" t="s">
        <v>412</v>
      </c>
      <c r="C114" s="283">
        <f>h26_2!D114+h27_2!D114+h28_2!D114</f>
        <v>3</v>
      </c>
      <c r="D114" s="283">
        <f t="shared" si="9"/>
        <v>2</v>
      </c>
      <c r="E114" s="283">
        <f>h26_2!J114+h27_2!J114+h28_2!J114</f>
        <v>1</v>
      </c>
      <c r="F114" s="283">
        <f>h26_2!K114+h27_2!K114+h28_2!K114</f>
        <v>1</v>
      </c>
      <c r="G114" s="283">
        <f>h26_2!L114+h27_2!L114+h28_2!L114</f>
        <v>3</v>
      </c>
      <c r="H114" s="283">
        <f>h26_2!M114+h27_2!M114+h28_2!M114</f>
        <v>1</v>
      </c>
      <c r="I114" s="283">
        <f>h26_2!N114+h27_2!N114+h28_2!N114</f>
        <v>4</v>
      </c>
      <c r="J114" s="283">
        <f>h26_2!O114+h27_2!O114+h28_2!O114</f>
        <v>5</v>
      </c>
      <c r="K114" s="283">
        <f>h26_2!P114+h27_2!P114+h28_2!P114</f>
        <v>13</v>
      </c>
      <c r="L114" s="283">
        <f>h26_2!Q114+h27_2!Q114+h28_2!Q114</f>
        <v>13</v>
      </c>
      <c r="M114" s="283">
        <f>h26_2!R114+h27_2!R114+h28_2!R114</f>
        <v>24</v>
      </c>
      <c r="N114" s="283">
        <f>h26_2!S114+h27_2!S114+h28_2!S114</f>
        <v>26</v>
      </c>
      <c r="O114" s="283">
        <f>h26_2!T114+h27_2!T114+h28_2!T114</f>
        <v>42</v>
      </c>
      <c r="P114" s="283">
        <f>h26_2!U114+h27_2!U114+h28_2!U114</f>
        <v>75</v>
      </c>
      <c r="Q114" s="283">
        <f>h26_2!V114+h27_2!V114+h28_2!V114</f>
        <v>162</v>
      </c>
      <c r="R114" s="283">
        <f>h26_2!W114+h27_2!W114+h28_2!W114</f>
        <v>209</v>
      </c>
      <c r="S114" s="283">
        <f>h26_2!X114+h27_2!X114+h28_2!X114</f>
        <v>306</v>
      </c>
      <c r="T114" s="283">
        <f>h26_2!Y114+h27_2!Y114+h28_2!Y114</f>
        <v>505</v>
      </c>
      <c r="U114" s="283">
        <f>h26_2!Z114+h27_2!Z114+h28_2!Z114</f>
        <v>646</v>
      </c>
      <c r="V114" s="525">
        <f t="shared" si="10"/>
        <v>1096</v>
      </c>
      <c r="W114" s="283">
        <f>h26_2!C114+h27_2!C114+h28_2!C114</f>
        <v>3137</v>
      </c>
      <c r="X114" s="89"/>
      <c r="Y114" s="360">
        <f>h26_2!E114+h27_2!E114+h28_2!E114</f>
        <v>1</v>
      </c>
      <c r="Z114" s="360">
        <f>h26_2!F114+h27_2!F114+h28_2!F114</f>
        <v>1</v>
      </c>
      <c r="AA114" s="360">
        <f>h26_2!G114+h27_2!G114+h28_2!G114</f>
        <v>0</v>
      </c>
      <c r="AB114" s="360">
        <f>h26_2!H114+h27_2!H114+h28_2!H114</f>
        <v>0</v>
      </c>
      <c r="AC114" s="360">
        <f>h26_2!I114+h27_2!I114+h28_2!I114</f>
        <v>5</v>
      </c>
      <c r="AD114" s="360">
        <f>h26_2!AA114+h27_2!AA114+h28_2!AA114</f>
        <v>659</v>
      </c>
      <c r="AE114" s="360">
        <f>h26_2!AB114+h27_2!AB114+h28_2!AB114</f>
        <v>321</v>
      </c>
      <c r="AF114" s="360">
        <f>h26_2!AC114+h27_2!AC114+h28_2!AC114</f>
        <v>116</v>
      </c>
      <c r="AG114" s="360">
        <f>h26_2!AD114+h27_2!AD114+h28_2!AD114</f>
        <v>0</v>
      </c>
      <c r="AH114" s="89">
        <f t="shared" si="11"/>
        <v>1096</v>
      </c>
    </row>
    <row r="115" spans="1:34">
      <c r="A115" s="448" t="s">
        <v>945</v>
      </c>
      <c r="B115" s="448" t="s">
        <v>412</v>
      </c>
      <c r="C115" s="283">
        <f>h26_2!D115+h27_2!D115+h28_2!D115</f>
        <v>1</v>
      </c>
      <c r="D115" s="283">
        <f t="shared" si="9"/>
        <v>2</v>
      </c>
      <c r="E115" s="283">
        <f>h26_2!J115+h27_2!J115+h28_2!J115</f>
        <v>0</v>
      </c>
      <c r="F115" s="283">
        <f>h26_2!K115+h27_2!K115+h28_2!K115</f>
        <v>0</v>
      </c>
      <c r="G115" s="283">
        <f>h26_2!L115+h27_2!L115+h28_2!L115</f>
        <v>2</v>
      </c>
      <c r="H115" s="283">
        <f>h26_2!M115+h27_2!M115+h28_2!M115</f>
        <v>4</v>
      </c>
      <c r="I115" s="283">
        <f>h26_2!N115+h27_2!N115+h28_2!N115</f>
        <v>4</v>
      </c>
      <c r="J115" s="283">
        <f>h26_2!O115+h27_2!O115+h28_2!O115</f>
        <v>4</v>
      </c>
      <c r="K115" s="283">
        <f>h26_2!P115+h27_2!P115+h28_2!P115</f>
        <v>8</v>
      </c>
      <c r="L115" s="283">
        <f>h26_2!Q115+h27_2!Q115+h28_2!Q115</f>
        <v>21</v>
      </c>
      <c r="M115" s="283">
        <f>h26_2!R115+h27_2!R115+h28_2!R115</f>
        <v>18</v>
      </c>
      <c r="N115" s="283">
        <f>h26_2!S115+h27_2!S115+h28_2!S115</f>
        <v>22</v>
      </c>
      <c r="O115" s="283">
        <f>h26_2!T115+h27_2!T115+h28_2!T115</f>
        <v>36</v>
      </c>
      <c r="P115" s="283">
        <f>h26_2!U115+h27_2!U115+h28_2!U115</f>
        <v>43</v>
      </c>
      <c r="Q115" s="283">
        <f>h26_2!V115+h27_2!V115+h28_2!V115</f>
        <v>85</v>
      </c>
      <c r="R115" s="283">
        <f>h26_2!W115+h27_2!W115+h28_2!W115</f>
        <v>125</v>
      </c>
      <c r="S115" s="283">
        <f>h26_2!X115+h27_2!X115+h28_2!X115</f>
        <v>174</v>
      </c>
      <c r="T115" s="283">
        <f>h26_2!Y115+h27_2!Y115+h28_2!Y115</f>
        <v>301</v>
      </c>
      <c r="U115" s="283">
        <f>h26_2!Z115+h27_2!Z115+h28_2!Z115</f>
        <v>404</v>
      </c>
      <c r="V115" s="525">
        <f t="shared" si="10"/>
        <v>558</v>
      </c>
      <c r="W115" s="283">
        <f>h26_2!C115+h27_2!C115+h28_2!C115</f>
        <v>1812</v>
      </c>
      <c r="X115" s="89"/>
      <c r="Y115" s="360">
        <f>h26_2!E115+h27_2!E115+h28_2!E115</f>
        <v>0</v>
      </c>
      <c r="Z115" s="360">
        <f>h26_2!F115+h27_2!F115+h28_2!F115</f>
        <v>1</v>
      </c>
      <c r="AA115" s="360">
        <f>h26_2!G115+h27_2!G115+h28_2!G115</f>
        <v>0</v>
      </c>
      <c r="AB115" s="360">
        <f>h26_2!H115+h27_2!H115+h28_2!H115</f>
        <v>1</v>
      </c>
      <c r="AC115" s="360">
        <f>h26_2!I115+h27_2!I115+h28_2!I115</f>
        <v>3</v>
      </c>
      <c r="AD115" s="360">
        <f>h26_2!AA115+h27_2!AA115+h28_2!AA115</f>
        <v>330</v>
      </c>
      <c r="AE115" s="360">
        <f>h26_2!AB115+h27_2!AB115+h28_2!AB115</f>
        <v>184</v>
      </c>
      <c r="AF115" s="360">
        <f>h26_2!AC115+h27_2!AC115+h28_2!AC115</f>
        <v>44</v>
      </c>
      <c r="AG115" s="360">
        <f>h26_2!AD115+h27_2!AD115+h28_2!AD115</f>
        <v>0</v>
      </c>
      <c r="AH115" s="89">
        <f t="shared" si="11"/>
        <v>558</v>
      </c>
    </row>
    <row r="116" spans="1:34">
      <c r="A116" s="448" t="s">
        <v>946</v>
      </c>
      <c r="B116" s="448" t="s">
        <v>412</v>
      </c>
      <c r="C116" s="283">
        <f>h26_2!D116+h27_2!D116+h28_2!D116</f>
        <v>3</v>
      </c>
      <c r="D116" s="283">
        <f t="shared" si="9"/>
        <v>3</v>
      </c>
      <c r="E116" s="283">
        <f>h26_2!J116+h27_2!J116+h28_2!J116</f>
        <v>1</v>
      </c>
      <c r="F116" s="283">
        <f>h26_2!K116+h27_2!K116+h28_2!K116</f>
        <v>2</v>
      </c>
      <c r="G116" s="283">
        <f>h26_2!L116+h27_2!L116+h28_2!L116</f>
        <v>0</v>
      </c>
      <c r="H116" s="283">
        <f>h26_2!M116+h27_2!M116+h28_2!M116</f>
        <v>5</v>
      </c>
      <c r="I116" s="283">
        <f>h26_2!N116+h27_2!N116+h28_2!N116</f>
        <v>4</v>
      </c>
      <c r="J116" s="283">
        <f>h26_2!O116+h27_2!O116+h28_2!O116</f>
        <v>9</v>
      </c>
      <c r="K116" s="283">
        <f>h26_2!P116+h27_2!P116+h28_2!P116</f>
        <v>9</v>
      </c>
      <c r="L116" s="283">
        <f>h26_2!Q116+h27_2!Q116+h28_2!Q116</f>
        <v>15</v>
      </c>
      <c r="M116" s="283">
        <f>h26_2!R116+h27_2!R116+h28_2!R116</f>
        <v>41</v>
      </c>
      <c r="N116" s="283">
        <f>h26_2!S116+h27_2!S116+h28_2!S116</f>
        <v>37</v>
      </c>
      <c r="O116" s="283">
        <f>h26_2!T116+h27_2!T116+h28_2!T116</f>
        <v>62</v>
      </c>
      <c r="P116" s="283">
        <f>h26_2!U116+h27_2!U116+h28_2!U116</f>
        <v>80</v>
      </c>
      <c r="Q116" s="283">
        <f>h26_2!V116+h27_2!V116+h28_2!V116</f>
        <v>152</v>
      </c>
      <c r="R116" s="283">
        <f>h26_2!W116+h27_2!W116+h28_2!W116</f>
        <v>165</v>
      </c>
      <c r="S116" s="283">
        <f>h26_2!X116+h27_2!X116+h28_2!X116</f>
        <v>248</v>
      </c>
      <c r="T116" s="283">
        <f>h26_2!Y116+h27_2!Y116+h28_2!Y116</f>
        <v>462</v>
      </c>
      <c r="U116" s="283">
        <f>h26_2!Z116+h27_2!Z116+h28_2!Z116</f>
        <v>577</v>
      </c>
      <c r="V116" s="525">
        <f t="shared" si="10"/>
        <v>955</v>
      </c>
      <c r="W116" s="283">
        <f>h26_2!C116+h27_2!C116+h28_2!C116</f>
        <v>2830</v>
      </c>
      <c r="X116" s="89"/>
      <c r="Y116" s="360">
        <f>h26_2!E116+h27_2!E116+h28_2!E116</f>
        <v>3</v>
      </c>
      <c r="Z116" s="360">
        <f>h26_2!F116+h27_2!F116+h28_2!F116</f>
        <v>0</v>
      </c>
      <c r="AA116" s="360">
        <f>h26_2!G116+h27_2!G116+h28_2!G116</f>
        <v>0</v>
      </c>
      <c r="AB116" s="360">
        <f>h26_2!H116+h27_2!H116+h28_2!H116</f>
        <v>0</v>
      </c>
      <c r="AC116" s="360">
        <f>h26_2!I116+h27_2!I116+h28_2!I116</f>
        <v>6</v>
      </c>
      <c r="AD116" s="360">
        <f>h26_2!AA116+h27_2!AA116+h28_2!AA116</f>
        <v>583</v>
      </c>
      <c r="AE116" s="360">
        <f>h26_2!AB116+h27_2!AB116+h28_2!AB116</f>
        <v>287</v>
      </c>
      <c r="AF116" s="360">
        <f>h26_2!AC116+h27_2!AC116+h28_2!AC116</f>
        <v>85</v>
      </c>
      <c r="AG116" s="360">
        <f>h26_2!AD116+h27_2!AD116+h28_2!AD116</f>
        <v>0</v>
      </c>
      <c r="AH116" s="89">
        <f t="shared" si="11"/>
        <v>955</v>
      </c>
    </row>
    <row r="117" spans="1:34">
      <c r="A117" s="448" t="s">
        <v>947</v>
      </c>
      <c r="B117" s="448" t="s">
        <v>412</v>
      </c>
      <c r="C117" s="283">
        <f>h26_2!D117+h27_2!D117+h28_2!D117</f>
        <v>10</v>
      </c>
      <c r="D117" s="283">
        <f t="shared" si="9"/>
        <v>5</v>
      </c>
      <c r="E117" s="283">
        <f>h26_2!J117+h27_2!J117+h28_2!J117</f>
        <v>2</v>
      </c>
      <c r="F117" s="283">
        <f>h26_2!K117+h27_2!K117+h28_2!K117</f>
        <v>3</v>
      </c>
      <c r="G117" s="283">
        <f>h26_2!L117+h27_2!L117+h28_2!L117</f>
        <v>4</v>
      </c>
      <c r="H117" s="283">
        <f>h26_2!M117+h27_2!M117+h28_2!M117</f>
        <v>14</v>
      </c>
      <c r="I117" s="283">
        <f>h26_2!N117+h27_2!N117+h28_2!N117</f>
        <v>9</v>
      </c>
      <c r="J117" s="283">
        <f>h26_2!O117+h27_2!O117+h28_2!O117</f>
        <v>17</v>
      </c>
      <c r="K117" s="283">
        <f>h26_2!P117+h27_2!P117+h28_2!P117</f>
        <v>21</v>
      </c>
      <c r="L117" s="283">
        <f>h26_2!Q117+h27_2!Q117+h28_2!Q117</f>
        <v>60</v>
      </c>
      <c r="M117" s="283">
        <f>h26_2!R117+h27_2!R117+h28_2!R117</f>
        <v>59</v>
      </c>
      <c r="N117" s="283">
        <f>h26_2!S117+h27_2!S117+h28_2!S117</f>
        <v>98</v>
      </c>
      <c r="O117" s="283">
        <f>h26_2!T117+h27_2!T117+h28_2!T117</f>
        <v>111</v>
      </c>
      <c r="P117" s="283">
        <f>h26_2!U117+h27_2!U117+h28_2!U117</f>
        <v>183</v>
      </c>
      <c r="Q117" s="283">
        <f>h26_2!V117+h27_2!V117+h28_2!V117</f>
        <v>359</v>
      </c>
      <c r="R117" s="283">
        <f>h26_2!W117+h27_2!W117+h28_2!W117</f>
        <v>503</v>
      </c>
      <c r="S117" s="283">
        <f>h26_2!X117+h27_2!X117+h28_2!X117</f>
        <v>725</v>
      </c>
      <c r="T117" s="283">
        <f>h26_2!Y117+h27_2!Y117+h28_2!Y117</f>
        <v>1189</v>
      </c>
      <c r="U117" s="283">
        <f>h26_2!Z117+h27_2!Z117+h28_2!Z117</f>
        <v>1556</v>
      </c>
      <c r="V117" s="525">
        <f t="shared" si="10"/>
        <v>2425</v>
      </c>
      <c r="W117" s="283">
        <f>h26_2!C117+h27_2!C117+h28_2!C117</f>
        <v>7353</v>
      </c>
      <c r="X117" s="89"/>
      <c r="Y117" s="360">
        <f>h26_2!E117+h27_2!E117+h28_2!E117</f>
        <v>1</v>
      </c>
      <c r="Z117" s="360">
        <f>h26_2!F117+h27_2!F117+h28_2!F117</f>
        <v>1</v>
      </c>
      <c r="AA117" s="360">
        <f>h26_2!G117+h27_2!G117+h28_2!G117</f>
        <v>0</v>
      </c>
      <c r="AB117" s="360">
        <f>h26_2!H117+h27_2!H117+h28_2!H117</f>
        <v>3</v>
      </c>
      <c r="AC117" s="360">
        <f>h26_2!I117+h27_2!I117+h28_2!I117</f>
        <v>15</v>
      </c>
      <c r="AD117" s="360">
        <f>h26_2!AA117+h27_2!AA117+h28_2!AA117</f>
        <v>1468</v>
      </c>
      <c r="AE117" s="360">
        <f>h26_2!AB117+h27_2!AB117+h28_2!AB117</f>
        <v>725</v>
      </c>
      <c r="AF117" s="360">
        <f>h26_2!AC117+h27_2!AC117+h28_2!AC117</f>
        <v>232</v>
      </c>
      <c r="AG117" s="360">
        <f>h26_2!AD117+h27_2!AD117+h28_2!AD117</f>
        <v>0</v>
      </c>
      <c r="AH117" s="89">
        <f t="shared" si="11"/>
        <v>2425</v>
      </c>
    </row>
    <row r="118" spans="1:34">
      <c r="A118" s="448" t="s">
        <v>948</v>
      </c>
      <c r="B118" s="448" t="s">
        <v>412</v>
      </c>
      <c r="C118" s="283">
        <f>h26_2!D118+h27_2!D118+h28_2!D118</f>
        <v>10</v>
      </c>
      <c r="D118" s="283">
        <f t="shared" si="9"/>
        <v>5</v>
      </c>
      <c r="E118" s="283">
        <f>h26_2!J118+h27_2!J118+h28_2!J118</f>
        <v>3</v>
      </c>
      <c r="F118" s="283">
        <f>h26_2!K118+h27_2!K118+h28_2!K118</f>
        <v>2</v>
      </c>
      <c r="G118" s="283">
        <f>h26_2!L118+h27_2!L118+h28_2!L118</f>
        <v>5</v>
      </c>
      <c r="H118" s="283">
        <f>h26_2!M118+h27_2!M118+h28_2!M118</f>
        <v>10</v>
      </c>
      <c r="I118" s="283">
        <f>h26_2!N118+h27_2!N118+h28_2!N118</f>
        <v>8</v>
      </c>
      <c r="J118" s="283">
        <f>h26_2!O118+h27_2!O118+h28_2!O118</f>
        <v>12</v>
      </c>
      <c r="K118" s="283">
        <f>h26_2!P118+h27_2!P118+h28_2!P118</f>
        <v>20</v>
      </c>
      <c r="L118" s="283">
        <f>h26_2!Q118+h27_2!Q118+h28_2!Q118</f>
        <v>35</v>
      </c>
      <c r="M118" s="283">
        <f>h26_2!R118+h27_2!R118+h28_2!R118</f>
        <v>69</v>
      </c>
      <c r="N118" s="283">
        <f>h26_2!S118+h27_2!S118+h28_2!S118</f>
        <v>66</v>
      </c>
      <c r="O118" s="283">
        <f>h26_2!T118+h27_2!T118+h28_2!T118</f>
        <v>109</v>
      </c>
      <c r="P118" s="283">
        <f>h26_2!U118+h27_2!U118+h28_2!U118</f>
        <v>189</v>
      </c>
      <c r="Q118" s="283">
        <f>h26_2!V118+h27_2!V118+h28_2!V118</f>
        <v>368</v>
      </c>
      <c r="R118" s="283">
        <f>h26_2!W118+h27_2!W118+h28_2!W118</f>
        <v>491</v>
      </c>
      <c r="S118" s="283">
        <f>h26_2!X118+h27_2!X118+h28_2!X118</f>
        <v>720</v>
      </c>
      <c r="T118" s="283">
        <f>h26_2!Y118+h27_2!Y118+h28_2!Y118</f>
        <v>1103</v>
      </c>
      <c r="U118" s="283">
        <f>h26_2!Z118+h27_2!Z118+h28_2!Z118</f>
        <v>1350</v>
      </c>
      <c r="V118" s="525">
        <f t="shared" si="10"/>
        <v>2026</v>
      </c>
      <c r="W118" s="283">
        <f>h26_2!C118+h27_2!C118+h28_2!C118</f>
        <v>6601</v>
      </c>
      <c r="X118" s="89"/>
      <c r="Y118" s="360">
        <f>h26_2!E118+h27_2!E118+h28_2!E118</f>
        <v>1</v>
      </c>
      <c r="Z118" s="360">
        <f>h26_2!F118+h27_2!F118+h28_2!F118</f>
        <v>2</v>
      </c>
      <c r="AA118" s="360">
        <f>h26_2!G118+h27_2!G118+h28_2!G118</f>
        <v>1</v>
      </c>
      <c r="AB118" s="360">
        <f>h26_2!H118+h27_2!H118+h28_2!H118</f>
        <v>1</v>
      </c>
      <c r="AC118" s="360">
        <f>h26_2!I118+h27_2!I118+h28_2!I118</f>
        <v>15</v>
      </c>
      <c r="AD118" s="360">
        <f>h26_2!AA118+h27_2!AA118+h28_2!AA118</f>
        <v>1262</v>
      </c>
      <c r="AE118" s="360">
        <f>h26_2!AB118+h27_2!AB118+h28_2!AB118</f>
        <v>610</v>
      </c>
      <c r="AF118" s="360">
        <f>h26_2!AC118+h27_2!AC118+h28_2!AC118</f>
        <v>154</v>
      </c>
      <c r="AG118" s="360">
        <f>h26_2!AD118+h27_2!AD118+h28_2!AD118</f>
        <v>0</v>
      </c>
      <c r="AH118" s="89">
        <f t="shared" si="11"/>
        <v>2026</v>
      </c>
    </row>
    <row r="119" spans="1:34">
      <c r="A119" s="448" t="s">
        <v>949</v>
      </c>
      <c r="B119" s="448" t="s">
        <v>412</v>
      </c>
      <c r="C119" s="283">
        <f>h26_2!D119+h27_2!D119+h28_2!D119</f>
        <v>4</v>
      </c>
      <c r="D119" s="283">
        <f t="shared" si="9"/>
        <v>2</v>
      </c>
      <c r="E119" s="283">
        <f>h26_2!J119+h27_2!J119+h28_2!J119</f>
        <v>0</v>
      </c>
      <c r="F119" s="283">
        <f>h26_2!K119+h27_2!K119+h28_2!K119</f>
        <v>2</v>
      </c>
      <c r="G119" s="283">
        <f>h26_2!L119+h27_2!L119+h28_2!L119</f>
        <v>4</v>
      </c>
      <c r="H119" s="283">
        <f>h26_2!M119+h27_2!M119+h28_2!M119</f>
        <v>3</v>
      </c>
      <c r="I119" s="283">
        <f>h26_2!N119+h27_2!N119+h28_2!N119</f>
        <v>3</v>
      </c>
      <c r="J119" s="283">
        <f>h26_2!O119+h27_2!O119+h28_2!O119</f>
        <v>9</v>
      </c>
      <c r="K119" s="283">
        <f>h26_2!P119+h27_2!P119+h28_2!P119</f>
        <v>16</v>
      </c>
      <c r="L119" s="283">
        <f>h26_2!Q119+h27_2!Q119+h28_2!Q119</f>
        <v>29</v>
      </c>
      <c r="M119" s="283">
        <f>h26_2!R119+h27_2!R119+h28_2!R119</f>
        <v>36</v>
      </c>
      <c r="N119" s="283">
        <f>h26_2!S119+h27_2!S119+h28_2!S119</f>
        <v>46</v>
      </c>
      <c r="O119" s="283">
        <f>h26_2!T119+h27_2!T119+h28_2!T119</f>
        <v>69</v>
      </c>
      <c r="P119" s="283">
        <f>h26_2!U119+h27_2!U119+h28_2!U119</f>
        <v>112</v>
      </c>
      <c r="Q119" s="283">
        <f>h26_2!V119+h27_2!V119+h28_2!V119</f>
        <v>175</v>
      </c>
      <c r="R119" s="283">
        <f>h26_2!W119+h27_2!W119+h28_2!W119</f>
        <v>279</v>
      </c>
      <c r="S119" s="283">
        <f>h26_2!X119+h27_2!X119+h28_2!X119</f>
        <v>368</v>
      </c>
      <c r="T119" s="283">
        <f>h26_2!Y119+h27_2!Y119+h28_2!Y119</f>
        <v>626</v>
      </c>
      <c r="U119" s="283">
        <f>h26_2!Z119+h27_2!Z119+h28_2!Z119</f>
        <v>796</v>
      </c>
      <c r="V119" s="525">
        <f t="shared" si="10"/>
        <v>1171</v>
      </c>
      <c r="W119" s="283">
        <f>h26_2!C119+h27_2!C119+h28_2!C119</f>
        <v>3750</v>
      </c>
      <c r="X119" s="89"/>
      <c r="Y119" s="360">
        <f>h26_2!E119+h27_2!E119+h28_2!E119</f>
        <v>1</v>
      </c>
      <c r="Z119" s="360">
        <f>h26_2!F119+h27_2!F119+h28_2!F119</f>
        <v>1</v>
      </c>
      <c r="AA119" s="360">
        <f>h26_2!G119+h27_2!G119+h28_2!G119</f>
        <v>0</v>
      </c>
      <c r="AB119" s="360">
        <f>h26_2!H119+h27_2!H119+h28_2!H119</f>
        <v>0</v>
      </c>
      <c r="AC119" s="360">
        <f>h26_2!I119+h27_2!I119+h28_2!I119</f>
        <v>6</v>
      </c>
      <c r="AD119" s="360">
        <f>h26_2!AA119+h27_2!AA119+h28_2!AA119</f>
        <v>675</v>
      </c>
      <c r="AE119" s="360">
        <f>h26_2!AB119+h27_2!AB119+h28_2!AB119</f>
        <v>372</v>
      </c>
      <c r="AF119" s="360">
        <f>h26_2!AC119+h27_2!AC119+h28_2!AC119</f>
        <v>124</v>
      </c>
      <c r="AG119" s="360">
        <f>h26_2!AD119+h27_2!AD119+h28_2!AD119</f>
        <v>0</v>
      </c>
      <c r="AH119" s="89">
        <f t="shared" si="11"/>
        <v>1171</v>
      </c>
    </row>
    <row r="120" spans="1:34">
      <c r="A120" s="448" t="s">
        <v>950</v>
      </c>
      <c r="B120" s="448" t="s">
        <v>412</v>
      </c>
      <c r="C120" s="283">
        <f>h26_2!D120+h27_2!D120+h28_2!D120</f>
        <v>9</v>
      </c>
      <c r="D120" s="283">
        <f t="shared" si="9"/>
        <v>2</v>
      </c>
      <c r="E120" s="283">
        <f>h26_2!J120+h27_2!J120+h28_2!J120</f>
        <v>4</v>
      </c>
      <c r="F120" s="283">
        <f>h26_2!K120+h27_2!K120+h28_2!K120</f>
        <v>2</v>
      </c>
      <c r="G120" s="283">
        <f>h26_2!L120+h27_2!L120+h28_2!L120</f>
        <v>4</v>
      </c>
      <c r="H120" s="283">
        <f>h26_2!M120+h27_2!M120+h28_2!M120</f>
        <v>5</v>
      </c>
      <c r="I120" s="283">
        <f>h26_2!N120+h27_2!N120+h28_2!N120</f>
        <v>5</v>
      </c>
      <c r="J120" s="283">
        <f>h26_2!O120+h27_2!O120+h28_2!O120</f>
        <v>17</v>
      </c>
      <c r="K120" s="283">
        <f>h26_2!P120+h27_2!P120+h28_2!P120</f>
        <v>19</v>
      </c>
      <c r="L120" s="283">
        <f>h26_2!Q120+h27_2!Q120+h28_2!Q120</f>
        <v>34</v>
      </c>
      <c r="M120" s="283">
        <f>h26_2!R120+h27_2!R120+h28_2!R120</f>
        <v>62</v>
      </c>
      <c r="N120" s="283">
        <f>h26_2!S120+h27_2!S120+h28_2!S120</f>
        <v>50</v>
      </c>
      <c r="O120" s="283">
        <f>h26_2!T120+h27_2!T120+h28_2!T120</f>
        <v>102</v>
      </c>
      <c r="P120" s="283">
        <f>h26_2!U120+h27_2!U120+h28_2!U120</f>
        <v>152</v>
      </c>
      <c r="Q120" s="283">
        <f>h26_2!V120+h27_2!V120+h28_2!V120</f>
        <v>248</v>
      </c>
      <c r="R120" s="283">
        <f>h26_2!W120+h27_2!W120+h28_2!W120</f>
        <v>375</v>
      </c>
      <c r="S120" s="283">
        <f>h26_2!X120+h27_2!X120+h28_2!X120</f>
        <v>543</v>
      </c>
      <c r="T120" s="283">
        <f>h26_2!Y120+h27_2!Y120+h28_2!Y120</f>
        <v>880</v>
      </c>
      <c r="U120" s="283">
        <f>h26_2!Z120+h27_2!Z120+h28_2!Z120</f>
        <v>1153</v>
      </c>
      <c r="V120" s="525">
        <f t="shared" si="10"/>
        <v>1881</v>
      </c>
      <c r="W120" s="283">
        <f>h26_2!C120+h27_2!C120+h28_2!C120</f>
        <v>5547</v>
      </c>
      <c r="X120" s="89"/>
      <c r="Y120" s="360">
        <f>h26_2!E120+h27_2!E120+h28_2!E120</f>
        <v>1</v>
      </c>
      <c r="Z120" s="360">
        <f>h26_2!F120+h27_2!F120+h28_2!F120</f>
        <v>1</v>
      </c>
      <c r="AA120" s="360">
        <f>h26_2!G120+h27_2!G120+h28_2!G120</f>
        <v>0</v>
      </c>
      <c r="AB120" s="360">
        <f>h26_2!H120+h27_2!H120+h28_2!H120</f>
        <v>0</v>
      </c>
      <c r="AC120" s="360">
        <f>h26_2!I120+h27_2!I120+h28_2!I120</f>
        <v>11</v>
      </c>
      <c r="AD120" s="360">
        <f>h26_2!AA120+h27_2!AA120+h28_2!AA120</f>
        <v>1081</v>
      </c>
      <c r="AE120" s="360">
        <f>h26_2!AB120+h27_2!AB120+h28_2!AB120</f>
        <v>613</v>
      </c>
      <c r="AF120" s="360">
        <f>h26_2!AC120+h27_2!AC120+h28_2!AC120</f>
        <v>187</v>
      </c>
      <c r="AG120" s="360">
        <f>h26_2!AD120+h27_2!AD120+h28_2!AD120</f>
        <v>0</v>
      </c>
      <c r="AH120" s="89">
        <f t="shared" si="11"/>
        <v>1881</v>
      </c>
    </row>
    <row r="121" spans="1:34">
      <c r="A121" s="448" t="s">
        <v>951</v>
      </c>
      <c r="B121" s="448" t="s">
        <v>412</v>
      </c>
      <c r="C121" s="283">
        <f>h26_2!D121+h27_2!D121+h28_2!D121</f>
        <v>1</v>
      </c>
      <c r="D121" s="283">
        <f t="shared" si="9"/>
        <v>0</v>
      </c>
      <c r="E121" s="283">
        <f>h26_2!J121+h27_2!J121+h28_2!J121</f>
        <v>0</v>
      </c>
      <c r="F121" s="283">
        <f>h26_2!K121+h27_2!K121+h28_2!K121</f>
        <v>0</v>
      </c>
      <c r="G121" s="283">
        <f>h26_2!L121+h27_2!L121+h28_2!L121</f>
        <v>2</v>
      </c>
      <c r="H121" s="283">
        <f>h26_2!M121+h27_2!M121+h28_2!M121</f>
        <v>2</v>
      </c>
      <c r="I121" s="283">
        <f>h26_2!N121+h27_2!N121+h28_2!N121</f>
        <v>1</v>
      </c>
      <c r="J121" s="283">
        <f>h26_2!O121+h27_2!O121+h28_2!O121</f>
        <v>1</v>
      </c>
      <c r="K121" s="283">
        <f>h26_2!P121+h27_2!P121+h28_2!P121</f>
        <v>1</v>
      </c>
      <c r="L121" s="283">
        <f>h26_2!Q121+h27_2!Q121+h28_2!Q121</f>
        <v>5</v>
      </c>
      <c r="M121" s="283">
        <f>h26_2!R121+h27_2!R121+h28_2!R121</f>
        <v>7</v>
      </c>
      <c r="N121" s="283">
        <f>h26_2!S121+h27_2!S121+h28_2!S121</f>
        <v>6</v>
      </c>
      <c r="O121" s="283">
        <f>h26_2!T121+h27_2!T121+h28_2!T121</f>
        <v>15</v>
      </c>
      <c r="P121" s="283">
        <f>h26_2!U121+h27_2!U121+h28_2!U121</f>
        <v>17</v>
      </c>
      <c r="Q121" s="283">
        <f>h26_2!V121+h27_2!V121+h28_2!V121</f>
        <v>38</v>
      </c>
      <c r="R121" s="283">
        <f>h26_2!W121+h27_2!W121+h28_2!W121</f>
        <v>55</v>
      </c>
      <c r="S121" s="283">
        <f>h26_2!X121+h27_2!X121+h28_2!X121</f>
        <v>76</v>
      </c>
      <c r="T121" s="283">
        <f>h26_2!Y121+h27_2!Y121+h28_2!Y121</f>
        <v>140</v>
      </c>
      <c r="U121" s="283">
        <f>h26_2!Z121+h27_2!Z121+h28_2!Z121</f>
        <v>231</v>
      </c>
      <c r="V121" s="525">
        <f t="shared" si="10"/>
        <v>385</v>
      </c>
      <c r="W121" s="283">
        <f>h26_2!C121+h27_2!C121+h28_2!C121</f>
        <v>983</v>
      </c>
      <c r="X121" s="89"/>
      <c r="Y121" s="360">
        <f>h26_2!E121+h27_2!E121+h28_2!E121</f>
        <v>0</v>
      </c>
      <c r="Z121" s="360">
        <f>h26_2!F121+h27_2!F121+h28_2!F121</f>
        <v>0</v>
      </c>
      <c r="AA121" s="360">
        <f>h26_2!G121+h27_2!G121+h28_2!G121</f>
        <v>0</v>
      </c>
      <c r="AB121" s="360">
        <f>h26_2!H121+h27_2!H121+h28_2!H121</f>
        <v>0</v>
      </c>
      <c r="AC121" s="360">
        <f>h26_2!I121+h27_2!I121+h28_2!I121</f>
        <v>1</v>
      </c>
      <c r="AD121" s="360">
        <f>h26_2!AA121+h27_2!AA121+h28_2!AA121</f>
        <v>223</v>
      </c>
      <c r="AE121" s="360">
        <f>h26_2!AB121+h27_2!AB121+h28_2!AB121</f>
        <v>121</v>
      </c>
      <c r="AF121" s="360">
        <f>h26_2!AC121+h27_2!AC121+h28_2!AC121</f>
        <v>41</v>
      </c>
      <c r="AG121" s="360">
        <f>h26_2!AD121+h27_2!AD121+h28_2!AD121</f>
        <v>0</v>
      </c>
      <c r="AH121" s="89">
        <f t="shared" si="11"/>
        <v>385</v>
      </c>
    </row>
    <row r="122" spans="1:34">
      <c r="A122" s="448" t="s">
        <v>952</v>
      </c>
      <c r="B122" s="448" t="s">
        <v>412</v>
      </c>
      <c r="C122" s="283">
        <f>h26_2!D122+h27_2!D122+h28_2!D122</f>
        <v>3</v>
      </c>
      <c r="D122" s="283">
        <f t="shared" si="9"/>
        <v>1</v>
      </c>
      <c r="E122" s="283">
        <f>h26_2!J122+h27_2!J122+h28_2!J122</f>
        <v>1</v>
      </c>
      <c r="F122" s="283">
        <f>h26_2!K122+h27_2!K122+h28_2!K122</f>
        <v>1</v>
      </c>
      <c r="G122" s="283">
        <f>h26_2!L122+h27_2!L122+h28_2!L122</f>
        <v>1</v>
      </c>
      <c r="H122" s="283">
        <f>h26_2!M122+h27_2!M122+h28_2!M122</f>
        <v>2</v>
      </c>
      <c r="I122" s="283">
        <f>h26_2!N122+h27_2!N122+h28_2!N122</f>
        <v>0</v>
      </c>
      <c r="J122" s="283">
        <f>h26_2!O122+h27_2!O122+h28_2!O122</f>
        <v>3</v>
      </c>
      <c r="K122" s="283">
        <f>h26_2!P122+h27_2!P122+h28_2!P122</f>
        <v>3</v>
      </c>
      <c r="L122" s="283">
        <f>h26_2!Q122+h27_2!Q122+h28_2!Q122</f>
        <v>8</v>
      </c>
      <c r="M122" s="283">
        <f>h26_2!R122+h27_2!R122+h28_2!R122</f>
        <v>11</v>
      </c>
      <c r="N122" s="283">
        <f>h26_2!S122+h27_2!S122+h28_2!S122</f>
        <v>14</v>
      </c>
      <c r="O122" s="283">
        <f>h26_2!T122+h27_2!T122+h28_2!T122</f>
        <v>23</v>
      </c>
      <c r="P122" s="283">
        <f>h26_2!U122+h27_2!U122+h28_2!U122</f>
        <v>37</v>
      </c>
      <c r="Q122" s="283">
        <f>h26_2!V122+h27_2!V122+h28_2!V122</f>
        <v>57</v>
      </c>
      <c r="R122" s="283">
        <f>h26_2!W122+h27_2!W122+h28_2!W122</f>
        <v>72</v>
      </c>
      <c r="S122" s="283">
        <f>h26_2!X122+h27_2!X122+h28_2!X122</f>
        <v>118</v>
      </c>
      <c r="T122" s="283">
        <f>h26_2!Y122+h27_2!Y122+h28_2!Y122</f>
        <v>211</v>
      </c>
      <c r="U122" s="283">
        <f>h26_2!Z122+h27_2!Z122+h28_2!Z122</f>
        <v>284</v>
      </c>
      <c r="V122" s="525">
        <f t="shared" si="10"/>
        <v>466</v>
      </c>
      <c r="W122" s="283">
        <f>h26_2!C122+h27_2!C122+h28_2!C122</f>
        <v>1316</v>
      </c>
      <c r="X122" s="89"/>
      <c r="Y122" s="360">
        <f>h26_2!E122+h27_2!E122+h28_2!E122</f>
        <v>1</v>
      </c>
      <c r="Z122" s="360">
        <f>h26_2!F122+h27_2!F122+h28_2!F122</f>
        <v>0</v>
      </c>
      <c r="AA122" s="360">
        <f>h26_2!G122+h27_2!G122+h28_2!G122</f>
        <v>0</v>
      </c>
      <c r="AB122" s="360">
        <f>h26_2!H122+h27_2!H122+h28_2!H122</f>
        <v>0</v>
      </c>
      <c r="AC122" s="360">
        <f>h26_2!I122+h27_2!I122+h28_2!I122</f>
        <v>4</v>
      </c>
      <c r="AD122" s="360">
        <f>h26_2!AA122+h27_2!AA122+h28_2!AA122</f>
        <v>246</v>
      </c>
      <c r="AE122" s="360">
        <f>h26_2!AB122+h27_2!AB122+h28_2!AB122</f>
        <v>163</v>
      </c>
      <c r="AF122" s="360">
        <f>h26_2!AC122+h27_2!AC122+h28_2!AC122</f>
        <v>57</v>
      </c>
      <c r="AG122" s="360">
        <f>h26_2!AD122+h27_2!AD122+h28_2!AD122</f>
        <v>0</v>
      </c>
      <c r="AH122" s="89">
        <f t="shared" si="11"/>
        <v>466</v>
      </c>
    </row>
    <row r="123" spans="1:34">
      <c r="A123" s="448" t="s">
        <v>953</v>
      </c>
      <c r="B123" s="448" t="s">
        <v>412</v>
      </c>
      <c r="C123" s="283">
        <f>h26_2!D123+h27_2!D123+h28_2!D123</f>
        <v>7</v>
      </c>
      <c r="D123" s="283">
        <f t="shared" si="9"/>
        <v>3</v>
      </c>
      <c r="E123" s="283">
        <f>h26_2!J123+h27_2!J123+h28_2!J123</f>
        <v>2</v>
      </c>
      <c r="F123" s="283">
        <f>h26_2!K123+h27_2!K123+h28_2!K123</f>
        <v>1</v>
      </c>
      <c r="G123" s="283">
        <f>h26_2!L123+h27_2!L123+h28_2!L123</f>
        <v>1</v>
      </c>
      <c r="H123" s="283">
        <f>h26_2!M123+h27_2!M123+h28_2!M123</f>
        <v>3</v>
      </c>
      <c r="I123" s="283">
        <f>h26_2!N123+h27_2!N123+h28_2!N123</f>
        <v>5</v>
      </c>
      <c r="J123" s="283">
        <f>h26_2!O123+h27_2!O123+h28_2!O123</f>
        <v>5</v>
      </c>
      <c r="K123" s="283">
        <f>h26_2!P123+h27_2!P123+h28_2!P123</f>
        <v>8</v>
      </c>
      <c r="L123" s="283">
        <f>h26_2!Q123+h27_2!Q123+h28_2!Q123</f>
        <v>13</v>
      </c>
      <c r="M123" s="283">
        <f>h26_2!R123+h27_2!R123+h28_2!R123</f>
        <v>25</v>
      </c>
      <c r="N123" s="283">
        <f>h26_2!S123+h27_2!S123+h28_2!S123</f>
        <v>26</v>
      </c>
      <c r="O123" s="283">
        <f>h26_2!T123+h27_2!T123+h28_2!T123</f>
        <v>39</v>
      </c>
      <c r="P123" s="283">
        <f>h26_2!U123+h27_2!U123+h28_2!U123</f>
        <v>84</v>
      </c>
      <c r="Q123" s="283">
        <f>h26_2!V123+h27_2!V123+h28_2!V123</f>
        <v>107</v>
      </c>
      <c r="R123" s="283">
        <f>h26_2!W123+h27_2!W123+h28_2!W123</f>
        <v>173</v>
      </c>
      <c r="S123" s="283">
        <f>h26_2!X123+h27_2!X123+h28_2!X123</f>
        <v>242</v>
      </c>
      <c r="T123" s="283">
        <f>h26_2!Y123+h27_2!Y123+h28_2!Y123</f>
        <v>367</v>
      </c>
      <c r="U123" s="283">
        <f>h26_2!Z123+h27_2!Z123+h28_2!Z123</f>
        <v>446</v>
      </c>
      <c r="V123" s="525">
        <f t="shared" si="10"/>
        <v>713</v>
      </c>
      <c r="W123" s="283">
        <f>h26_2!C123+h27_2!C123+h28_2!C123</f>
        <v>2270</v>
      </c>
      <c r="X123" s="89"/>
      <c r="Y123" s="360">
        <f>h26_2!E123+h27_2!E123+h28_2!E123</f>
        <v>1</v>
      </c>
      <c r="Z123" s="360">
        <f>h26_2!F123+h27_2!F123+h28_2!F123</f>
        <v>2</v>
      </c>
      <c r="AA123" s="360">
        <f>h26_2!G123+h27_2!G123+h28_2!G123</f>
        <v>0</v>
      </c>
      <c r="AB123" s="360">
        <f>h26_2!H123+h27_2!H123+h28_2!H123</f>
        <v>0</v>
      </c>
      <c r="AC123" s="360">
        <f>h26_2!I123+h27_2!I123+h28_2!I123</f>
        <v>10</v>
      </c>
      <c r="AD123" s="360">
        <f>h26_2!AA123+h27_2!AA123+h28_2!AA123</f>
        <v>399</v>
      </c>
      <c r="AE123" s="360">
        <f>h26_2!AB123+h27_2!AB123+h28_2!AB123</f>
        <v>238</v>
      </c>
      <c r="AF123" s="360">
        <f>h26_2!AC123+h27_2!AC123+h28_2!AC123</f>
        <v>76</v>
      </c>
      <c r="AG123" s="360">
        <f>h26_2!AD123+h27_2!AD123+h28_2!AD123</f>
        <v>0</v>
      </c>
      <c r="AH123" s="89">
        <f t="shared" si="11"/>
        <v>713</v>
      </c>
    </row>
    <row r="124" spans="1:34">
      <c r="A124" s="448" t="s">
        <v>954</v>
      </c>
      <c r="B124" s="448" t="s">
        <v>412</v>
      </c>
      <c r="C124" s="283">
        <f>h26_2!D124+h27_2!D124+h28_2!D124</f>
        <v>0</v>
      </c>
      <c r="D124" s="283">
        <f t="shared" si="9"/>
        <v>0</v>
      </c>
      <c r="E124" s="283">
        <f>h26_2!J124+h27_2!J124+h28_2!J124</f>
        <v>0</v>
      </c>
      <c r="F124" s="283">
        <f>h26_2!K124+h27_2!K124+h28_2!K124</f>
        <v>0</v>
      </c>
      <c r="G124" s="283">
        <f>h26_2!L124+h27_2!L124+h28_2!L124</f>
        <v>0</v>
      </c>
      <c r="H124" s="283">
        <f>h26_2!M124+h27_2!M124+h28_2!M124</f>
        <v>1</v>
      </c>
      <c r="I124" s="283">
        <f>h26_2!N124+h27_2!N124+h28_2!N124</f>
        <v>0</v>
      </c>
      <c r="J124" s="283">
        <f>h26_2!O124+h27_2!O124+h28_2!O124</f>
        <v>0</v>
      </c>
      <c r="K124" s="283">
        <f>h26_2!P124+h27_2!P124+h28_2!P124</f>
        <v>4</v>
      </c>
      <c r="L124" s="283">
        <f>h26_2!Q124+h27_2!Q124+h28_2!Q124</f>
        <v>3</v>
      </c>
      <c r="M124" s="283">
        <f>h26_2!R124+h27_2!R124+h28_2!R124</f>
        <v>3</v>
      </c>
      <c r="N124" s="283">
        <f>h26_2!S124+h27_2!S124+h28_2!S124</f>
        <v>4</v>
      </c>
      <c r="O124" s="283">
        <f>h26_2!T124+h27_2!T124+h28_2!T124</f>
        <v>3</v>
      </c>
      <c r="P124" s="283">
        <f>h26_2!U124+h27_2!U124+h28_2!U124</f>
        <v>15</v>
      </c>
      <c r="Q124" s="283">
        <f>h26_2!V124+h27_2!V124+h28_2!V124</f>
        <v>29</v>
      </c>
      <c r="R124" s="283">
        <f>h26_2!W124+h27_2!W124+h28_2!W124</f>
        <v>34</v>
      </c>
      <c r="S124" s="283">
        <f>h26_2!X124+h27_2!X124+h28_2!X124</f>
        <v>51</v>
      </c>
      <c r="T124" s="283">
        <f>h26_2!Y124+h27_2!Y124+h28_2!Y124</f>
        <v>91</v>
      </c>
      <c r="U124" s="283">
        <f>h26_2!Z124+h27_2!Z124+h28_2!Z124</f>
        <v>133</v>
      </c>
      <c r="V124" s="525">
        <f t="shared" si="10"/>
        <v>240</v>
      </c>
      <c r="W124" s="283">
        <f>h26_2!C124+h27_2!C124+h28_2!C124</f>
        <v>611</v>
      </c>
      <c r="X124" s="89"/>
      <c r="Y124" s="360">
        <f>h26_2!E124+h27_2!E124+h28_2!E124</f>
        <v>0</v>
      </c>
      <c r="Z124" s="360">
        <f>h26_2!F124+h27_2!F124+h28_2!F124</f>
        <v>0</v>
      </c>
      <c r="AA124" s="360">
        <f>h26_2!G124+h27_2!G124+h28_2!G124</f>
        <v>0</v>
      </c>
      <c r="AB124" s="360">
        <f>h26_2!H124+h27_2!H124+h28_2!H124</f>
        <v>0</v>
      </c>
      <c r="AC124" s="360">
        <f>h26_2!I124+h27_2!I124+h28_2!I124</f>
        <v>0</v>
      </c>
      <c r="AD124" s="360">
        <f>h26_2!AA124+h27_2!AA124+h28_2!AA124</f>
        <v>139</v>
      </c>
      <c r="AE124" s="360">
        <f>h26_2!AB124+h27_2!AB124+h28_2!AB124</f>
        <v>76</v>
      </c>
      <c r="AF124" s="360">
        <f>h26_2!AC124+h27_2!AC124+h28_2!AC124</f>
        <v>25</v>
      </c>
      <c r="AG124" s="360">
        <f>h26_2!AD124+h27_2!AD124+h28_2!AD124</f>
        <v>0</v>
      </c>
      <c r="AH124" s="89">
        <f t="shared" si="11"/>
        <v>240</v>
      </c>
    </row>
    <row r="125" spans="1:34">
      <c r="A125" s="448" t="s">
        <v>955</v>
      </c>
      <c r="B125" s="448" t="s">
        <v>412</v>
      </c>
      <c r="C125" s="283">
        <f>h26_2!D125+h27_2!D125+h28_2!D125</f>
        <v>1</v>
      </c>
      <c r="D125" s="283">
        <f t="shared" si="9"/>
        <v>0</v>
      </c>
      <c r="E125" s="283">
        <f>h26_2!J125+h27_2!J125+h28_2!J125</f>
        <v>0</v>
      </c>
      <c r="F125" s="283">
        <f>h26_2!K125+h27_2!K125+h28_2!K125</f>
        <v>0</v>
      </c>
      <c r="G125" s="283">
        <f>h26_2!L125+h27_2!L125+h28_2!L125</f>
        <v>0</v>
      </c>
      <c r="H125" s="283">
        <f>h26_2!M125+h27_2!M125+h28_2!M125</f>
        <v>1</v>
      </c>
      <c r="I125" s="283">
        <f>h26_2!N125+h27_2!N125+h28_2!N125</f>
        <v>0</v>
      </c>
      <c r="J125" s="283">
        <f>h26_2!O125+h27_2!O125+h28_2!O125</f>
        <v>2</v>
      </c>
      <c r="K125" s="283">
        <f>h26_2!P125+h27_2!P125+h28_2!P125</f>
        <v>9</v>
      </c>
      <c r="L125" s="283">
        <f>h26_2!Q125+h27_2!Q125+h28_2!Q125</f>
        <v>4</v>
      </c>
      <c r="M125" s="283">
        <f>h26_2!R125+h27_2!R125+h28_2!R125</f>
        <v>8</v>
      </c>
      <c r="N125" s="283">
        <f>h26_2!S125+h27_2!S125+h28_2!S125</f>
        <v>15</v>
      </c>
      <c r="O125" s="283">
        <f>h26_2!T125+h27_2!T125+h28_2!T125</f>
        <v>22</v>
      </c>
      <c r="P125" s="283">
        <f>h26_2!U125+h27_2!U125+h28_2!U125</f>
        <v>34</v>
      </c>
      <c r="Q125" s="283">
        <f>h26_2!V125+h27_2!V125+h28_2!V125</f>
        <v>51</v>
      </c>
      <c r="R125" s="283">
        <f>h26_2!W125+h27_2!W125+h28_2!W125</f>
        <v>72</v>
      </c>
      <c r="S125" s="283">
        <f>h26_2!X125+h27_2!X125+h28_2!X125</f>
        <v>118</v>
      </c>
      <c r="T125" s="283">
        <f>h26_2!Y125+h27_2!Y125+h28_2!Y125</f>
        <v>274</v>
      </c>
      <c r="U125" s="283">
        <f>h26_2!Z125+h27_2!Z125+h28_2!Z125</f>
        <v>377</v>
      </c>
      <c r="V125" s="525">
        <f t="shared" si="10"/>
        <v>739</v>
      </c>
      <c r="W125" s="283">
        <f>h26_2!C125+h27_2!C125+h28_2!C125</f>
        <v>1727</v>
      </c>
      <c r="X125" s="89"/>
      <c r="Y125" s="360">
        <f>h26_2!E125+h27_2!E125+h28_2!E125</f>
        <v>0</v>
      </c>
      <c r="Z125" s="360">
        <f>h26_2!F125+h27_2!F125+h28_2!F125</f>
        <v>0</v>
      </c>
      <c r="AA125" s="360">
        <f>h26_2!G125+h27_2!G125+h28_2!G125</f>
        <v>0</v>
      </c>
      <c r="AB125" s="360">
        <f>h26_2!H125+h27_2!H125+h28_2!H125</f>
        <v>0</v>
      </c>
      <c r="AC125" s="360">
        <f>h26_2!I125+h27_2!I125+h28_2!I125</f>
        <v>1</v>
      </c>
      <c r="AD125" s="360">
        <f>h26_2!AA125+h27_2!AA125+h28_2!AA125</f>
        <v>434</v>
      </c>
      <c r="AE125" s="360">
        <f>h26_2!AB125+h27_2!AB125+h28_2!AB125</f>
        <v>238</v>
      </c>
      <c r="AF125" s="360">
        <f>h26_2!AC125+h27_2!AC125+h28_2!AC125</f>
        <v>67</v>
      </c>
      <c r="AG125" s="360">
        <f>h26_2!AD125+h27_2!AD125+h28_2!AD125</f>
        <v>0</v>
      </c>
      <c r="AH125" s="89">
        <f t="shared" si="11"/>
        <v>739</v>
      </c>
    </row>
    <row r="126" spans="1:34">
      <c r="A126" s="448" t="s">
        <v>956</v>
      </c>
      <c r="B126" s="448" t="s">
        <v>412</v>
      </c>
      <c r="C126" s="283">
        <f>h26_2!D126+h27_2!D126+h28_2!D126</f>
        <v>10</v>
      </c>
      <c r="D126" s="283">
        <f t="shared" si="9"/>
        <v>2</v>
      </c>
      <c r="E126" s="283">
        <f>h26_2!J126+h27_2!J126+h28_2!J126</f>
        <v>2</v>
      </c>
      <c r="F126" s="283">
        <f>h26_2!K126+h27_2!K126+h28_2!K126</f>
        <v>4</v>
      </c>
      <c r="G126" s="283">
        <f>h26_2!L126+h27_2!L126+h28_2!L126</f>
        <v>1</v>
      </c>
      <c r="H126" s="283">
        <f>h26_2!M126+h27_2!M126+h28_2!M126</f>
        <v>3</v>
      </c>
      <c r="I126" s="283">
        <f>h26_2!N126+h27_2!N126+h28_2!N126</f>
        <v>4</v>
      </c>
      <c r="J126" s="283">
        <f>h26_2!O126+h27_2!O126+h28_2!O126</f>
        <v>10</v>
      </c>
      <c r="K126" s="283">
        <f>h26_2!P126+h27_2!P126+h28_2!P126</f>
        <v>19</v>
      </c>
      <c r="L126" s="283">
        <f>h26_2!Q126+h27_2!Q126+h28_2!Q126</f>
        <v>13</v>
      </c>
      <c r="M126" s="283">
        <f>h26_2!R126+h27_2!R126+h28_2!R126</f>
        <v>25</v>
      </c>
      <c r="N126" s="283">
        <f>h26_2!S126+h27_2!S126+h28_2!S126</f>
        <v>50</v>
      </c>
      <c r="O126" s="283">
        <f>h26_2!T126+h27_2!T126+h28_2!T126</f>
        <v>58</v>
      </c>
      <c r="P126" s="283">
        <f>h26_2!U126+h27_2!U126+h28_2!U126</f>
        <v>98</v>
      </c>
      <c r="Q126" s="283">
        <f>h26_2!V126+h27_2!V126+h28_2!V126</f>
        <v>165</v>
      </c>
      <c r="R126" s="283">
        <f>h26_2!W126+h27_2!W126+h28_2!W126</f>
        <v>226</v>
      </c>
      <c r="S126" s="283">
        <f>h26_2!X126+h27_2!X126+h28_2!X126</f>
        <v>335</v>
      </c>
      <c r="T126" s="283">
        <f>h26_2!Y126+h27_2!Y126+h28_2!Y126</f>
        <v>552</v>
      </c>
      <c r="U126" s="283">
        <f>h26_2!Z126+h27_2!Z126+h28_2!Z126</f>
        <v>716</v>
      </c>
      <c r="V126" s="525">
        <f t="shared" si="10"/>
        <v>1028</v>
      </c>
      <c r="W126" s="283">
        <f>h26_2!C126+h27_2!C126+h28_2!C126</f>
        <v>3321</v>
      </c>
      <c r="X126" s="89"/>
      <c r="Y126" s="360">
        <f>h26_2!E126+h27_2!E126+h28_2!E126</f>
        <v>1</v>
      </c>
      <c r="Z126" s="360">
        <f>h26_2!F126+h27_2!F126+h28_2!F126</f>
        <v>0</v>
      </c>
      <c r="AA126" s="360">
        <f>h26_2!G126+h27_2!G126+h28_2!G126</f>
        <v>0</v>
      </c>
      <c r="AB126" s="360">
        <f>h26_2!H126+h27_2!H126+h28_2!H126</f>
        <v>1</v>
      </c>
      <c r="AC126" s="360">
        <f>h26_2!I126+h27_2!I126+h28_2!I126</f>
        <v>12</v>
      </c>
      <c r="AD126" s="360">
        <f>h26_2!AA126+h27_2!AA126+h28_2!AA126</f>
        <v>624</v>
      </c>
      <c r="AE126" s="360">
        <f>h26_2!AB126+h27_2!AB126+h28_2!AB126</f>
        <v>307</v>
      </c>
      <c r="AF126" s="360">
        <f>h26_2!AC126+h27_2!AC126+h28_2!AC126</f>
        <v>97</v>
      </c>
      <c r="AG126" s="360">
        <f>h26_2!AD126+h27_2!AD126+h28_2!AD126</f>
        <v>0</v>
      </c>
      <c r="AH126" s="89">
        <f t="shared" si="11"/>
        <v>1028</v>
      </c>
    </row>
    <row r="127" spans="1:34">
      <c r="A127" s="448" t="s">
        <v>957</v>
      </c>
      <c r="B127" s="448" t="s">
        <v>412</v>
      </c>
      <c r="C127" s="283">
        <f>h26_2!D127+h27_2!D127+h28_2!D127</f>
        <v>0</v>
      </c>
      <c r="D127" s="283">
        <f t="shared" si="9"/>
        <v>0</v>
      </c>
      <c r="E127" s="283">
        <f>h26_2!J127+h27_2!J127+h28_2!J127</f>
        <v>0</v>
      </c>
      <c r="F127" s="283">
        <f>h26_2!K127+h27_2!K127+h28_2!K127</f>
        <v>0</v>
      </c>
      <c r="G127" s="283">
        <f>h26_2!L127+h27_2!L127+h28_2!L127</f>
        <v>0</v>
      </c>
      <c r="H127" s="283">
        <f>h26_2!M127+h27_2!M127+h28_2!M127</f>
        <v>1</v>
      </c>
      <c r="I127" s="283">
        <f>h26_2!N127+h27_2!N127+h28_2!N127</f>
        <v>0</v>
      </c>
      <c r="J127" s="283">
        <f>h26_2!O127+h27_2!O127+h28_2!O127</f>
        <v>0</v>
      </c>
      <c r="K127" s="283">
        <f>h26_2!P127+h27_2!P127+h28_2!P127</f>
        <v>2</v>
      </c>
      <c r="L127" s="283">
        <f>h26_2!Q127+h27_2!Q127+h28_2!Q127</f>
        <v>5</v>
      </c>
      <c r="M127" s="283">
        <f>h26_2!R127+h27_2!R127+h28_2!R127</f>
        <v>3</v>
      </c>
      <c r="N127" s="283">
        <f>h26_2!S127+h27_2!S127+h28_2!S127</f>
        <v>12</v>
      </c>
      <c r="O127" s="283">
        <f>h26_2!T127+h27_2!T127+h28_2!T127</f>
        <v>15</v>
      </c>
      <c r="P127" s="283">
        <f>h26_2!U127+h27_2!U127+h28_2!U127</f>
        <v>21</v>
      </c>
      <c r="Q127" s="283">
        <f>h26_2!V127+h27_2!V127+h28_2!V127</f>
        <v>25</v>
      </c>
      <c r="R127" s="283">
        <f>h26_2!W127+h27_2!W127+h28_2!W127</f>
        <v>36</v>
      </c>
      <c r="S127" s="283">
        <f>h26_2!X127+h27_2!X127+h28_2!X127</f>
        <v>82</v>
      </c>
      <c r="T127" s="283">
        <f>h26_2!Y127+h27_2!Y127+h28_2!Y127</f>
        <v>131</v>
      </c>
      <c r="U127" s="283">
        <f>h26_2!Z127+h27_2!Z127+h28_2!Z127</f>
        <v>161</v>
      </c>
      <c r="V127" s="525">
        <f t="shared" si="10"/>
        <v>318</v>
      </c>
      <c r="W127" s="283">
        <f>h26_2!C127+h27_2!C127+h28_2!C127</f>
        <v>812</v>
      </c>
      <c r="X127" s="89"/>
      <c r="Y127" s="360">
        <f>h26_2!E127+h27_2!E127+h28_2!E127</f>
        <v>0</v>
      </c>
      <c r="Z127" s="360">
        <f>h26_2!F127+h27_2!F127+h28_2!F127</f>
        <v>0</v>
      </c>
      <c r="AA127" s="360">
        <f>h26_2!G127+h27_2!G127+h28_2!G127</f>
        <v>0</v>
      </c>
      <c r="AB127" s="360">
        <f>h26_2!H127+h27_2!H127+h28_2!H127</f>
        <v>0</v>
      </c>
      <c r="AC127" s="360">
        <f>h26_2!I127+h27_2!I127+h28_2!I127</f>
        <v>0</v>
      </c>
      <c r="AD127" s="360">
        <f>h26_2!AA127+h27_2!AA127+h28_2!AA127</f>
        <v>174</v>
      </c>
      <c r="AE127" s="360">
        <f>h26_2!AB127+h27_2!AB127+h28_2!AB127</f>
        <v>108</v>
      </c>
      <c r="AF127" s="360">
        <f>h26_2!AC127+h27_2!AC127+h28_2!AC127</f>
        <v>36</v>
      </c>
      <c r="AG127" s="360">
        <f>h26_2!AD127+h27_2!AD127+h28_2!AD127</f>
        <v>0</v>
      </c>
      <c r="AH127" s="89">
        <f t="shared" si="11"/>
        <v>318</v>
      </c>
    </row>
    <row r="128" spans="1:34">
      <c r="A128" s="448" t="s">
        <v>958</v>
      </c>
      <c r="B128" s="448" t="s">
        <v>412</v>
      </c>
      <c r="C128" s="283">
        <f>h26_2!D128+h27_2!D128+h28_2!D128</f>
        <v>1</v>
      </c>
      <c r="D128" s="283">
        <f t="shared" si="9"/>
        <v>0</v>
      </c>
      <c r="E128" s="283">
        <f>h26_2!J128+h27_2!J128+h28_2!J128</f>
        <v>0</v>
      </c>
      <c r="F128" s="283">
        <f>h26_2!K128+h27_2!K128+h28_2!K128</f>
        <v>0</v>
      </c>
      <c r="G128" s="283">
        <f>h26_2!L128+h27_2!L128+h28_2!L128</f>
        <v>0</v>
      </c>
      <c r="H128" s="283">
        <f>h26_2!M128+h27_2!M128+h28_2!M128</f>
        <v>0</v>
      </c>
      <c r="I128" s="283">
        <f>h26_2!N128+h27_2!N128+h28_2!N128</f>
        <v>1</v>
      </c>
      <c r="J128" s="283">
        <f>h26_2!O128+h27_2!O128+h28_2!O128</f>
        <v>1</v>
      </c>
      <c r="K128" s="283">
        <f>h26_2!P128+h27_2!P128+h28_2!P128</f>
        <v>0</v>
      </c>
      <c r="L128" s="283">
        <f>h26_2!Q128+h27_2!Q128+h28_2!Q128</f>
        <v>2</v>
      </c>
      <c r="M128" s="283">
        <f>h26_2!R128+h27_2!R128+h28_2!R128</f>
        <v>6</v>
      </c>
      <c r="N128" s="283">
        <f>h26_2!S128+h27_2!S128+h28_2!S128</f>
        <v>7</v>
      </c>
      <c r="O128" s="283">
        <f>h26_2!T128+h27_2!T128+h28_2!T128</f>
        <v>10</v>
      </c>
      <c r="P128" s="283">
        <f>h26_2!U128+h27_2!U128+h28_2!U128</f>
        <v>17</v>
      </c>
      <c r="Q128" s="283">
        <f>h26_2!V128+h27_2!V128+h28_2!V128</f>
        <v>22</v>
      </c>
      <c r="R128" s="283">
        <f>h26_2!W128+h27_2!W128+h28_2!W128</f>
        <v>28</v>
      </c>
      <c r="S128" s="283">
        <f>h26_2!X128+h27_2!X128+h28_2!X128</f>
        <v>59</v>
      </c>
      <c r="T128" s="283">
        <f>h26_2!Y128+h27_2!Y128+h28_2!Y128</f>
        <v>124</v>
      </c>
      <c r="U128" s="283">
        <f>h26_2!Z128+h27_2!Z128+h28_2!Z128</f>
        <v>181</v>
      </c>
      <c r="V128" s="525">
        <f t="shared" si="10"/>
        <v>290</v>
      </c>
      <c r="W128" s="283">
        <f>h26_2!C128+h27_2!C128+h28_2!C128</f>
        <v>749</v>
      </c>
      <c r="X128" s="89"/>
      <c r="Y128" s="360">
        <f>h26_2!E128+h27_2!E128+h28_2!E128</f>
        <v>0</v>
      </c>
      <c r="Z128" s="360">
        <f>h26_2!F128+h27_2!F128+h28_2!F128</f>
        <v>0</v>
      </c>
      <c r="AA128" s="360">
        <f>h26_2!G128+h27_2!G128+h28_2!G128</f>
        <v>0</v>
      </c>
      <c r="AB128" s="360">
        <f>h26_2!H128+h27_2!H128+h28_2!H128</f>
        <v>0</v>
      </c>
      <c r="AC128" s="360">
        <f>h26_2!I128+h27_2!I128+h28_2!I128</f>
        <v>1</v>
      </c>
      <c r="AD128" s="360">
        <f>h26_2!AA128+h27_2!AA128+h28_2!AA128</f>
        <v>165</v>
      </c>
      <c r="AE128" s="360">
        <f>h26_2!AB128+h27_2!AB128+h28_2!AB128</f>
        <v>102</v>
      </c>
      <c r="AF128" s="360">
        <f>h26_2!AC128+h27_2!AC128+h28_2!AC128</f>
        <v>23</v>
      </c>
      <c r="AG128" s="360">
        <f>h26_2!AD128+h27_2!AD128+h28_2!AD128</f>
        <v>0</v>
      </c>
      <c r="AH128" s="89">
        <f t="shared" si="11"/>
        <v>290</v>
      </c>
    </row>
    <row r="129" spans="1:34">
      <c r="A129" s="448" t="s">
        <v>959</v>
      </c>
      <c r="B129" s="448" t="s">
        <v>412</v>
      </c>
      <c r="C129" s="283">
        <f>h26_2!D129+h27_2!D129+h28_2!D129</f>
        <v>7</v>
      </c>
      <c r="D129" s="283">
        <f t="shared" si="9"/>
        <v>2</v>
      </c>
      <c r="E129" s="283">
        <f>h26_2!J129+h27_2!J129+h28_2!J129</f>
        <v>1</v>
      </c>
      <c r="F129" s="283">
        <f>h26_2!K129+h27_2!K129+h28_2!K129</f>
        <v>1</v>
      </c>
      <c r="G129" s="283">
        <f>h26_2!L129+h27_2!L129+h28_2!L129</f>
        <v>0</v>
      </c>
      <c r="H129" s="283">
        <f>h26_2!M129+h27_2!M129+h28_2!M129</f>
        <v>5</v>
      </c>
      <c r="I129" s="283">
        <f>h26_2!N129+h27_2!N129+h28_2!N129</f>
        <v>4</v>
      </c>
      <c r="J129" s="283">
        <f>h26_2!O129+h27_2!O129+h28_2!O129</f>
        <v>6</v>
      </c>
      <c r="K129" s="283">
        <f>h26_2!P129+h27_2!P129+h28_2!P129</f>
        <v>11</v>
      </c>
      <c r="L129" s="283">
        <f>h26_2!Q129+h27_2!Q129+h28_2!Q129</f>
        <v>19</v>
      </c>
      <c r="M129" s="283">
        <f>h26_2!R129+h27_2!R129+h28_2!R129</f>
        <v>24</v>
      </c>
      <c r="N129" s="283">
        <f>h26_2!S129+h27_2!S129+h28_2!S129</f>
        <v>29</v>
      </c>
      <c r="O129" s="283">
        <f>h26_2!T129+h27_2!T129+h28_2!T129</f>
        <v>34</v>
      </c>
      <c r="P129" s="283">
        <f>h26_2!U129+h27_2!U129+h28_2!U129</f>
        <v>68</v>
      </c>
      <c r="Q129" s="283">
        <f>h26_2!V129+h27_2!V129+h28_2!V129</f>
        <v>121</v>
      </c>
      <c r="R129" s="283">
        <f>h26_2!W129+h27_2!W129+h28_2!W129</f>
        <v>188</v>
      </c>
      <c r="S129" s="283">
        <f>h26_2!X129+h27_2!X129+h28_2!X129</f>
        <v>268</v>
      </c>
      <c r="T129" s="283">
        <f>h26_2!Y129+h27_2!Y129+h28_2!Y129</f>
        <v>374</v>
      </c>
      <c r="U129" s="283">
        <f>h26_2!Z129+h27_2!Z129+h28_2!Z129</f>
        <v>604</v>
      </c>
      <c r="V129" s="525">
        <f t="shared" si="10"/>
        <v>1060</v>
      </c>
      <c r="W129" s="283">
        <f>h26_2!C129+h27_2!C129+h28_2!C129</f>
        <v>2826</v>
      </c>
      <c r="X129" s="89"/>
      <c r="Y129" s="360">
        <f>h26_2!E129+h27_2!E129+h28_2!E129</f>
        <v>1</v>
      </c>
      <c r="Z129" s="360">
        <f>h26_2!F129+h27_2!F129+h28_2!F129</f>
        <v>1</v>
      </c>
      <c r="AA129" s="360">
        <f>h26_2!G129+h27_2!G129+h28_2!G129</f>
        <v>0</v>
      </c>
      <c r="AB129" s="360">
        <f>h26_2!H129+h27_2!H129+h28_2!H129</f>
        <v>0</v>
      </c>
      <c r="AC129" s="360">
        <f>h26_2!I129+h27_2!I129+h28_2!I129</f>
        <v>9</v>
      </c>
      <c r="AD129" s="360">
        <f>h26_2!AA129+h27_2!AA129+h28_2!AA129</f>
        <v>602</v>
      </c>
      <c r="AE129" s="360">
        <f>h26_2!AB129+h27_2!AB129+h28_2!AB129</f>
        <v>355</v>
      </c>
      <c r="AF129" s="360">
        <f>h26_2!AC129+h27_2!AC129+h28_2!AC129</f>
        <v>103</v>
      </c>
      <c r="AG129" s="360">
        <f>h26_2!AD129+h27_2!AD129+h28_2!AD129</f>
        <v>0</v>
      </c>
      <c r="AH129" s="89">
        <f t="shared" si="11"/>
        <v>1060</v>
      </c>
    </row>
    <row r="130" spans="1:34">
      <c r="A130" s="448" t="s">
        <v>960</v>
      </c>
      <c r="B130" s="448" t="s">
        <v>412</v>
      </c>
      <c r="C130" s="283">
        <f>h26_2!D130+h27_2!D130+h28_2!D130</f>
        <v>0</v>
      </c>
      <c r="D130" s="283">
        <f t="shared" si="9"/>
        <v>2</v>
      </c>
      <c r="E130" s="283">
        <f>h26_2!J130+h27_2!J130+h28_2!J130</f>
        <v>0</v>
      </c>
      <c r="F130" s="283">
        <f>h26_2!K130+h27_2!K130+h28_2!K130</f>
        <v>0</v>
      </c>
      <c r="G130" s="283">
        <f>h26_2!L130+h27_2!L130+h28_2!L130</f>
        <v>0</v>
      </c>
      <c r="H130" s="283">
        <f>h26_2!M130+h27_2!M130+h28_2!M130</f>
        <v>1</v>
      </c>
      <c r="I130" s="283">
        <f>h26_2!N130+h27_2!N130+h28_2!N130</f>
        <v>2</v>
      </c>
      <c r="J130" s="283">
        <f>h26_2!O130+h27_2!O130+h28_2!O130</f>
        <v>0</v>
      </c>
      <c r="K130" s="283">
        <f>h26_2!P130+h27_2!P130+h28_2!P130</f>
        <v>3</v>
      </c>
      <c r="L130" s="283">
        <f>h26_2!Q130+h27_2!Q130+h28_2!Q130</f>
        <v>8</v>
      </c>
      <c r="M130" s="283">
        <f>h26_2!R130+h27_2!R130+h28_2!R130</f>
        <v>10</v>
      </c>
      <c r="N130" s="283">
        <f>h26_2!S130+h27_2!S130+h28_2!S130</f>
        <v>6</v>
      </c>
      <c r="O130" s="283">
        <f>h26_2!T130+h27_2!T130+h28_2!T130</f>
        <v>17</v>
      </c>
      <c r="P130" s="283">
        <f>h26_2!U130+h27_2!U130+h28_2!U130</f>
        <v>27</v>
      </c>
      <c r="Q130" s="283">
        <f>h26_2!V130+h27_2!V130+h28_2!V130</f>
        <v>50</v>
      </c>
      <c r="R130" s="283">
        <f>h26_2!W130+h27_2!W130+h28_2!W130</f>
        <v>61</v>
      </c>
      <c r="S130" s="283">
        <f>h26_2!X130+h27_2!X130+h28_2!X130</f>
        <v>96</v>
      </c>
      <c r="T130" s="283">
        <f>h26_2!Y130+h27_2!Y130+h28_2!Y130</f>
        <v>184</v>
      </c>
      <c r="U130" s="283">
        <f>h26_2!Z130+h27_2!Z130+h28_2!Z130</f>
        <v>264</v>
      </c>
      <c r="V130" s="525">
        <f t="shared" si="10"/>
        <v>451</v>
      </c>
      <c r="W130" s="283">
        <f>h26_2!C130+h27_2!C130+h28_2!C130</f>
        <v>1182</v>
      </c>
      <c r="X130" s="89"/>
      <c r="Y130" s="360">
        <f>h26_2!E130+h27_2!E130+h28_2!E130</f>
        <v>1</v>
      </c>
      <c r="Z130" s="360">
        <f>h26_2!F130+h27_2!F130+h28_2!F130</f>
        <v>1</v>
      </c>
      <c r="AA130" s="360">
        <f>h26_2!G130+h27_2!G130+h28_2!G130</f>
        <v>0</v>
      </c>
      <c r="AB130" s="360">
        <f>h26_2!H130+h27_2!H130+h28_2!H130</f>
        <v>0</v>
      </c>
      <c r="AC130" s="360">
        <f>h26_2!I130+h27_2!I130+h28_2!I130</f>
        <v>2</v>
      </c>
      <c r="AD130" s="360">
        <f>h26_2!AA130+h27_2!AA130+h28_2!AA130</f>
        <v>235</v>
      </c>
      <c r="AE130" s="360">
        <f>h26_2!AB130+h27_2!AB130+h28_2!AB130</f>
        <v>157</v>
      </c>
      <c r="AF130" s="360">
        <f>h26_2!AC130+h27_2!AC130+h28_2!AC130</f>
        <v>59</v>
      </c>
      <c r="AG130" s="360">
        <f>h26_2!AD130+h27_2!AD130+h28_2!AD130</f>
        <v>0</v>
      </c>
      <c r="AH130" s="89">
        <f t="shared" si="11"/>
        <v>451</v>
      </c>
    </row>
    <row r="131" spans="1:34">
      <c r="A131" s="448" t="s">
        <v>961</v>
      </c>
      <c r="B131" s="448" t="s">
        <v>412</v>
      </c>
      <c r="C131" s="283">
        <f>h26_2!D131+h27_2!D131+h28_2!D131</f>
        <v>2</v>
      </c>
      <c r="D131" s="283">
        <f t="shared" si="9"/>
        <v>2</v>
      </c>
      <c r="E131" s="283">
        <f>h26_2!J131+h27_2!J131+h28_2!J131</f>
        <v>0</v>
      </c>
      <c r="F131" s="283">
        <f>h26_2!K131+h27_2!K131+h28_2!K131</f>
        <v>0</v>
      </c>
      <c r="G131" s="283">
        <f>h26_2!L131+h27_2!L131+h28_2!L131</f>
        <v>1</v>
      </c>
      <c r="H131" s="283">
        <f>h26_2!M131+h27_2!M131+h28_2!M131</f>
        <v>2</v>
      </c>
      <c r="I131" s="283">
        <f>h26_2!N131+h27_2!N131+h28_2!N131</f>
        <v>1</v>
      </c>
      <c r="J131" s="283">
        <f>h26_2!O131+h27_2!O131+h28_2!O131</f>
        <v>3</v>
      </c>
      <c r="K131" s="283">
        <f>h26_2!P131+h27_2!P131+h28_2!P131</f>
        <v>4</v>
      </c>
      <c r="L131" s="283">
        <f>h26_2!Q131+h27_2!Q131+h28_2!Q131</f>
        <v>14</v>
      </c>
      <c r="M131" s="283">
        <f>h26_2!R131+h27_2!R131+h28_2!R131</f>
        <v>10</v>
      </c>
      <c r="N131" s="283">
        <f>h26_2!S131+h27_2!S131+h28_2!S131</f>
        <v>20</v>
      </c>
      <c r="O131" s="283">
        <f>h26_2!T131+h27_2!T131+h28_2!T131</f>
        <v>14</v>
      </c>
      <c r="P131" s="283">
        <f>h26_2!U131+h27_2!U131+h28_2!U131</f>
        <v>41</v>
      </c>
      <c r="Q131" s="283">
        <f>h26_2!V131+h27_2!V131+h28_2!V131</f>
        <v>54</v>
      </c>
      <c r="R131" s="283">
        <f>h26_2!W131+h27_2!W131+h28_2!W131</f>
        <v>75</v>
      </c>
      <c r="S131" s="283">
        <f>h26_2!X131+h27_2!X131+h28_2!X131</f>
        <v>117</v>
      </c>
      <c r="T131" s="283">
        <f>h26_2!Y131+h27_2!Y131+h28_2!Y131</f>
        <v>219</v>
      </c>
      <c r="U131" s="283">
        <f>h26_2!Z131+h27_2!Z131+h28_2!Z131</f>
        <v>249</v>
      </c>
      <c r="V131" s="525">
        <f t="shared" si="10"/>
        <v>444</v>
      </c>
      <c r="W131" s="283">
        <f>h26_2!C131+h27_2!C131+h28_2!C131</f>
        <v>1272</v>
      </c>
      <c r="X131" s="89"/>
      <c r="Y131" s="360">
        <f>h26_2!E131+h27_2!E131+h28_2!E131</f>
        <v>2</v>
      </c>
      <c r="Z131" s="360">
        <f>h26_2!F131+h27_2!F131+h28_2!F131</f>
        <v>0</v>
      </c>
      <c r="AA131" s="360">
        <f>h26_2!G131+h27_2!G131+h28_2!G131</f>
        <v>0</v>
      </c>
      <c r="AB131" s="360">
        <f>h26_2!H131+h27_2!H131+h28_2!H131</f>
        <v>0</v>
      </c>
      <c r="AC131" s="360">
        <f>h26_2!I131+h27_2!I131+h28_2!I131</f>
        <v>4</v>
      </c>
      <c r="AD131" s="360">
        <f>h26_2!AA131+h27_2!AA131+h28_2!AA131</f>
        <v>266</v>
      </c>
      <c r="AE131" s="360">
        <f>h26_2!AB131+h27_2!AB131+h28_2!AB131</f>
        <v>134</v>
      </c>
      <c r="AF131" s="360">
        <f>h26_2!AC131+h27_2!AC131+h28_2!AC131</f>
        <v>44</v>
      </c>
      <c r="AG131" s="360">
        <f>h26_2!AD131+h27_2!AD131+h28_2!AD131</f>
        <v>0</v>
      </c>
      <c r="AH131" s="89">
        <f t="shared" si="11"/>
        <v>444</v>
      </c>
    </row>
    <row r="132" spans="1:34">
      <c r="A132" s="448" t="s">
        <v>962</v>
      </c>
      <c r="B132" s="448" t="s">
        <v>412</v>
      </c>
      <c r="C132" s="283">
        <f>h26_2!D132+h27_2!D132+h28_2!D132</f>
        <v>5</v>
      </c>
      <c r="D132" s="283">
        <f t="shared" ref="D132:D156" si="12">SUM(Y132:AB132)</f>
        <v>2</v>
      </c>
      <c r="E132" s="283">
        <f>h26_2!J132+h27_2!J132+h28_2!J132</f>
        <v>0</v>
      </c>
      <c r="F132" s="283">
        <f>h26_2!K132+h27_2!K132+h28_2!K132</f>
        <v>1</v>
      </c>
      <c r="G132" s="283">
        <f>h26_2!L132+h27_2!L132+h28_2!L132</f>
        <v>1</v>
      </c>
      <c r="H132" s="283">
        <f>h26_2!M132+h27_2!M132+h28_2!M132</f>
        <v>2</v>
      </c>
      <c r="I132" s="283">
        <f>h26_2!N132+h27_2!N132+h28_2!N132</f>
        <v>4</v>
      </c>
      <c r="J132" s="283">
        <f>h26_2!O132+h27_2!O132+h28_2!O132</f>
        <v>3</v>
      </c>
      <c r="K132" s="283">
        <f>h26_2!P132+h27_2!P132+h28_2!P132</f>
        <v>9</v>
      </c>
      <c r="L132" s="283">
        <f>h26_2!Q132+h27_2!Q132+h28_2!Q132</f>
        <v>11</v>
      </c>
      <c r="M132" s="283">
        <f>h26_2!R132+h27_2!R132+h28_2!R132</f>
        <v>20</v>
      </c>
      <c r="N132" s="283">
        <f>h26_2!S132+h27_2!S132+h28_2!S132</f>
        <v>22</v>
      </c>
      <c r="O132" s="283">
        <f>h26_2!T132+h27_2!T132+h28_2!T132</f>
        <v>31</v>
      </c>
      <c r="P132" s="283">
        <f>h26_2!U132+h27_2!U132+h28_2!U132</f>
        <v>58</v>
      </c>
      <c r="Q132" s="283">
        <f>h26_2!V132+h27_2!V132+h28_2!V132</f>
        <v>96</v>
      </c>
      <c r="R132" s="283">
        <f>h26_2!W132+h27_2!W132+h28_2!W132</f>
        <v>161</v>
      </c>
      <c r="S132" s="283">
        <f>h26_2!X132+h27_2!X132+h28_2!X132</f>
        <v>234</v>
      </c>
      <c r="T132" s="283">
        <f>h26_2!Y132+h27_2!Y132+h28_2!Y132</f>
        <v>307</v>
      </c>
      <c r="U132" s="283">
        <f>h26_2!Z132+h27_2!Z132+h28_2!Z132</f>
        <v>414</v>
      </c>
      <c r="V132" s="525">
        <f t="shared" ref="V132:V156" si="13">AH132+AG132</f>
        <v>728</v>
      </c>
      <c r="W132" s="283">
        <f>h26_2!C132+h27_2!C132+h28_2!C132</f>
        <v>2109</v>
      </c>
      <c r="X132" s="89"/>
      <c r="Y132" s="360">
        <f>h26_2!E132+h27_2!E132+h28_2!E132</f>
        <v>1</v>
      </c>
      <c r="Z132" s="360">
        <f>h26_2!F132+h27_2!F132+h28_2!F132</f>
        <v>1</v>
      </c>
      <c r="AA132" s="360">
        <f>h26_2!G132+h27_2!G132+h28_2!G132</f>
        <v>0</v>
      </c>
      <c r="AB132" s="360">
        <f>h26_2!H132+h27_2!H132+h28_2!H132</f>
        <v>0</v>
      </c>
      <c r="AC132" s="360">
        <f>h26_2!I132+h27_2!I132+h28_2!I132</f>
        <v>7</v>
      </c>
      <c r="AD132" s="360">
        <f>h26_2!AA132+h27_2!AA132+h28_2!AA132</f>
        <v>390</v>
      </c>
      <c r="AE132" s="360">
        <f>h26_2!AB132+h27_2!AB132+h28_2!AB132</f>
        <v>258</v>
      </c>
      <c r="AF132" s="360">
        <f>h26_2!AC132+h27_2!AC132+h28_2!AC132</f>
        <v>80</v>
      </c>
      <c r="AG132" s="360">
        <f>h26_2!AD132+h27_2!AD132+h28_2!AD132</f>
        <v>0</v>
      </c>
      <c r="AH132" s="89">
        <f t="shared" ref="AH132:AH156" si="14">AD132+AE132+AF132</f>
        <v>728</v>
      </c>
    </row>
    <row r="133" spans="1:34">
      <c r="A133" s="448" t="s">
        <v>963</v>
      </c>
      <c r="B133" s="448" t="s">
        <v>412</v>
      </c>
      <c r="C133" s="283">
        <f>h26_2!D133+h27_2!D133+h28_2!D133</f>
        <v>1</v>
      </c>
      <c r="D133" s="283">
        <f t="shared" si="12"/>
        <v>0</v>
      </c>
      <c r="E133" s="283">
        <f>h26_2!J133+h27_2!J133+h28_2!J133</f>
        <v>0</v>
      </c>
      <c r="F133" s="283">
        <f>h26_2!K133+h27_2!K133+h28_2!K133</f>
        <v>0</v>
      </c>
      <c r="G133" s="283">
        <f>h26_2!L133+h27_2!L133+h28_2!L133</f>
        <v>0</v>
      </c>
      <c r="H133" s="283">
        <f>h26_2!M133+h27_2!M133+h28_2!M133</f>
        <v>1</v>
      </c>
      <c r="I133" s="283">
        <f>h26_2!N133+h27_2!N133+h28_2!N133</f>
        <v>0</v>
      </c>
      <c r="J133" s="283">
        <f>h26_2!O133+h27_2!O133+h28_2!O133</f>
        <v>3</v>
      </c>
      <c r="K133" s="283">
        <f>h26_2!P133+h27_2!P133+h28_2!P133</f>
        <v>2</v>
      </c>
      <c r="L133" s="283">
        <f>h26_2!Q133+h27_2!Q133+h28_2!Q133</f>
        <v>5</v>
      </c>
      <c r="M133" s="283">
        <f>h26_2!R133+h27_2!R133+h28_2!R133</f>
        <v>4</v>
      </c>
      <c r="N133" s="283">
        <f>h26_2!S133+h27_2!S133+h28_2!S133</f>
        <v>3</v>
      </c>
      <c r="O133" s="283">
        <f>h26_2!T133+h27_2!T133+h28_2!T133</f>
        <v>8</v>
      </c>
      <c r="P133" s="283">
        <f>h26_2!U133+h27_2!U133+h28_2!U133</f>
        <v>18</v>
      </c>
      <c r="Q133" s="283">
        <f>h26_2!V133+h27_2!V133+h28_2!V133</f>
        <v>29</v>
      </c>
      <c r="R133" s="283">
        <f>h26_2!W133+h27_2!W133+h28_2!W133</f>
        <v>46</v>
      </c>
      <c r="S133" s="283">
        <f>h26_2!X133+h27_2!X133+h28_2!X133</f>
        <v>61</v>
      </c>
      <c r="T133" s="283">
        <f>h26_2!Y133+h27_2!Y133+h28_2!Y133</f>
        <v>113</v>
      </c>
      <c r="U133" s="283">
        <f>h26_2!Z133+h27_2!Z133+h28_2!Z133</f>
        <v>161</v>
      </c>
      <c r="V133" s="525">
        <f t="shared" si="13"/>
        <v>286</v>
      </c>
      <c r="W133" s="283">
        <f>h26_2!C133+h27_2!C133+h28_2!C133</f>
        <v>741</v>
      </c>
      <c r="X133" s="89"/>
      <c r="Y133" s="360">
        <f>h26_2!E133+h27_2!E133+h28_2!E133</f>
        <v>0</v>
      </c>
      <c r="Z133" s="360">
        <f>h26_2!F133+h27_2!F133+h28_2!F133</f>
        <v>0</v>
      </c>
      <c r="AA133" s="360">
        <f>h26_2!G133+h27_2!G133+h28_2!G133</f>
        <v>0</v>
      </c>
      <c r="AB133" s="360">
        <f>h26_2!H133+h27_2!H133+h28_2!H133</f>
        <v>0</v>
      </c>
      <c r="AC133" s="360">
        <f>h26_2!I133+h27_2!I133+h28_2!I133</f>
        <v>1</v>
      </c>
      <c r="AD133" s="360">
        <f>h26_2!AA133+h27_2!AA133+h28_2!AA133</f>
        <v>167</v>
      </c>
      <c r="AE133" s="360">
        <f>h26_2!AB133+h27_2!AB133+h28_2!AB133</f>
        <v>85</v>
      </c>
      <c r="AF133" s="360">
        <f>h26_2!AC133+h27_2!AC133+h28_2!AC133</f>
        <v>34</v>
      </c>
      <c r="AG133" s="360">
        <f>h26_2!AD133+h27_2!AD133+h28_2!AD133</f>
        <v>0</v>
      </c>
      <c r="AH133" s="89">
        <f t="shared" si="14"/>
        <v>286</v>
      </c>
    </row>
    <row r="134" spans="1:34">
      <c r="A134" s="448" t="s">
        <v>964</v>
      </c>
      <c r="B134" s="448" t="s">
        <v>412</v>
      </c>
      <c r="C134" s="283">
        <f>h26_2!D134+h27_2!D134+h28_2!D134</f>
        <v>2</v>
      </c>
      <c r="D134" s="283">
        <f t="shared" si="12"/>
        <v>1</v>
      </c>
      <c r="E134" s="283">
        <f>h26_2!J134+h27_2!J134+h28_2!J134</f>
        <v>0</v>
      </c>
      <c r="F134" s="283">
        <f>h26_2!K134+h27_2!K134+h28_2!K134</f>
        <v>1</v>
      </c>
      <c r="G134" s="283">
        <f>h26_2!L134+h27_2!L134+h28_2!L134</f>
        <v>0</v>
      </c>
      <c r="H134" s="283">
        <f>h26_2!M134+h27_2!M134+h28_2!M134</f>
        <v>3</v>
      </c>
      <c r="I134" s="283">
        <f>h26_2!N134+h27_2!N134+h28_2!N134</f>
        <v>4</v>
      </c>
      <c r="J134" s="283">
        <f>h26_2!O134+h27_2!O134+h28_2!O134</f>
        <v>1</v>
      </c>
      <c r="K134" s="283">
        <f>h26_2!P134+h27_2!P134+h28_2!P134</f>
        <v>3</v>
      </c>
      <c r="L134" s="283">
        <f>h26_2!Q134+h27_2!Q134+h28_2!Q134</f>
        <v>9</v>
      </c>
      <c r="M134" s="283">
        <f>h26_2!R134+h27_2!R134+h28_2!R134</f>
        <v>14</v>
      </c>
      <c r="N134" s="283">
        <f>h26_2!S134+h27_2!S134+h28_2!S134</f>
        <v>16</v>
      </c>
      <c r="O134" s="283">
        <f>h26_2!T134+h27_2!T134+h28_2!T134</f>
        <v>37</v>
      </c>
      <c r="P134" s="283">
        <f>h26_2!U134+h27_2!U134+h28_2!U134</f>
        <v>27</v>
      </c>
      <c r="Q134" s="283">
        <f>h26_2!V134+h27_2!V134+h28_2!V134</f>
        <v>58</v>
      </c>
      <c r="R134" s="283">
        <f>h26_2!W134+h27_2!W134+h28_2!W134</f>
        <v>76</v>
      </c>
      <c r="S134" s="283">
        <f>h26_2!X134+h27_2!X134+h28_2!X134</f>
        <v>109</v>
      </c>
      <c r="T134" s="283">
        <f>h26_2!Y134+h27_2!Y134+h28_2!Y134</f>
        <v>161</v>
      </c>
      <c r="U134" s="283">
        <f>h26_2!Z134+h27_2!Z134+h28_2!Z134</f>
        <v>243</v>
      </c>
      <c r="V134" s="525">
        <f t="shared" si="13"/>
        <v>413</v>
      </c>
      <c r="W134" s="283">
        <f>h26_2!C134+h27_2!C134+h28_2!C134</f>
        <v>1178</v>
      </c>
      <c r="X134" s="89"/>
      <c r="Y134" s="360">
        <f>h26_2!E134+h27_2!E134+h28_2!E134</f>
        <v>0</v>
      </c>
      <c r="Z134" s="360">
        <f>h26_2!F134+h27_2!F134+h28_2!F134</f>
        <v>1</v>
      </c>
      <c r="AA134" s="360">
        <f>h26_2!G134+h27_2!G134+h28_2!G134</f>
        <v>0</v>
      </c>
      <c r="AB134" s="360">
        <f>h26_2!H134+h27_2!H134+h28_2!H134</f>
        <v>0</v>
      </c>
      <c r="AC134" s="360">
        <f>h26_2!I134+h27_2!I134+h28_2!I134</f>
        <v>3</v>
      </c>
      <c r="AD134" s="360">
        <f>h26_2!AA134+h27_2!AA134+h28_2!AA134</f>
        <v>263</v>
      </c>
      <c r="AE134" s="360">
        <f>h26_2!AB134+h27_2!AB134+h28_2!AB134</f>
        <v>111</v>
      </c>
      <c r="AF134" s="360">
        <f>h26_2!AC134+h27_2!AC134+h28_2!AC134</f>
        <v>39</v>
      </c>
      <c r="AG134" s="360">
        <f>h26_2!AD134+h27_2!AD134+h28_2!AD134</f>
        <v>0</v>
      </c>
      <c r="AH134" s="89">
        <f t="shared" si="14"/>
        <v>413</v>
      </c>
    </row>
    <row r="135" spans="1:34">
      <c r="A135" s="448" t="s">
        <v>965</v>
      </c>
      <c r="B135" s="448" t="s">
        <v>412</v>
      </c>
      <c r="C135" s="283">
        <f>h26_2!D135+h27_2!D135+h28_2!D135</f>
        <v>1</v>
      </c>
      <c r="D135" s="283">
        <f t="shared" si="12"/>
        <v>0</v>
      </c>
      <c r="E135" s="283">
        <f>h26_2!J135+h27_2!J135+h28_2!J135</f>
        <v>1</v>
      </c>
      <c r="F135" s="283">
        <f>h26_2!K135+h27_2!K135+h28_2!K135</f>
        <v>0</v>
      </c>
      <c r="G135" s="283">
        <f>h26_2!L135+h27_2!L135+h28_2!L135</f>
        <v>1</v>
      </c>
      <c r="H135" s="283">
        <f>h26_2!M135+h27_2!M135+h28_2!M135</f>
        <v>1</v>
      </c>
      <c r="I135" s="283">
        <f>h26_2!N135+h27_2!N135+h28_2!N135</f>
        <v>0</v>
      </c>
      <c r="J135" s="283">
        <f>h26_2!O135+h27_2!O135+h28_2!O135</f>
        <v>2</v>
      </c>
      <c r="K135" s="283">
        <f>h26_2!P135+h27_2!P135+h28_2!P135</f>
        <v>1</v>
      </c>
      <c r="L135" s="283">
        <f>h26_2!Q135+h27_2!Q135+h28_2!Q135</f>
        <v>1</v>
      </c>
      <c r="M135" s="283">
        <f>h26_2!R135+h27_2!R135+h28_2!R135</f>
        <v>2</v>
      </c>
      <c r="N135" s="283">
        <f>h26_2!S135+h27_2!S135+h28_2!S135</f>
        <v>7</v>
      </c>
      <c r="O135" s="283">
        <f>h26_2!T135+h27_2!T135+h28_2!T135</f>
        <v>10</v>
      </c>
      <c r="P135" s="283">
        <f>h26_2!U135+h27_2!U135+h28_2!U135</f>
        <v>16</v>
      </c>
      <c r="Q135" s="283">
        <f>h26_2!V135+h27_2!V135+h28_2!V135</f>
        <v>29</v>
      </c>
      <c r="R135" s="283">
        <f>h26_2!W135+h27_2!W135+h28_2!W135</f>
        <v>49</v>
      </c>
      <c r="S135" s="283">
        <f>h26_2!X135+h27_2!X135+h28_2!X135</f>
        <v>55</v>
      </c>
      <c r="T135" s="283">
        <f>h26_2!Y135+h27_2!Y135+h28_2!Y135</f>
        <v>117</v>
      </c>
      <c r="U135" s="283">
        <f>h26_2!Z135+h27_2!Z135+h28_2!Z135</f>
        <v>171</v>
      </c>
      <c r="V135" s="525">
        <f t="shared" si="13"/>
        <v>360</v>
      </c>
      <c r="W135" s="283">
        <f>h26_2!C135+h27_2!C135+h28_2!C135</f>
        <v>824</v>
      </c>
      <c r="X135" s="89"/>
      <c r="Y135" s="360">
        <f>h26_2!E135+h27_2!E135+h28_2!E135</f>
        <v>0</v>
      </c>
      <c r="Z135" s="360">
        <f>h26_2!F135+h27_2!F135+h28_2!F135</f>
        <v>0</v>
      </c>
      <c r="AA135" s="360">
        <f>h26_2!G135+h27_2!G135+h28_2!G135</f>
        <v>0</v>
      </c>
      <c r="AB135" s="360">
        <f>h26_2!H135+h27_2!H135+h28_2!H135</f>
        <v>0</v>
      </c>
      <c r="AC135" s="360">
        <f>h26_2!I135+h27_2!I135+h28_2!I135</f>
        <v>1</v>
      </c>
      <c r="AD135" s="360">
        <f>h26_2!AA135+h27_2!AA135+h28_2!AA135</f>
        <v>208</v>
      </c>
      <c r="AE135" s="360">
        <f>h26_2!AB135+h27_2!AB135+h28_2!AB135</f>
        <v>114</v>
      </c>
      <c r="AF135" s="360">
        <f>h26_2!AC135+h27_2!AC135+h28_2!AC135</f>
        <v>38</v>
      </c>
      <c r="AG135" s="360">
        <f>h26_2!AD135+h27_2!AD135+h28_2!AD135</f>
        <v>0</v>
      </c>
      <c r="AH135" s="89">
        <f t="shared" si="14"/>
        <v>360</v>
      </c>
    </row>
    <row r="136" spans="1:34">
      <c r="A136" s="448" t="s">
        <v>966</v>
      </c>
      <c r="B136" s="448" t="s">
        <v>412</v>
      </c>
      <c r="C136" s="283">
        <f>h26_2!D136+h27_2!D136+h28_2!D136</f>
        <v>0</v>
      </c>
      <c r="D136" s="283">
        <f t="shared" si="12"/>
        <v>0</v>
      </c>
      <c r="E136" s="283">
        <f>h26_2!J136+h27_2!J136+h28_2!J136</f>
        <v>1</v>
      </c>
      <c r="F136" s="283">
        <f>h26_2!K136+h27_2!K136+h28_2!K136</f>
        <v>0</v>
      </c>
      <c r="G136" s="283">
        <f>h26_2!L136+h27_2!L136+h28_2!L136</f>
        <v>1</v>
      </c>
      <c r="H136" s="283">
        <f>h26_2!M136+h27_2!M136+h28_2!M136</f>
        <v>0</v>
      </c>
      <c r="I136" s="283">
        <f>h26_2!N136+h27_2!N136+h28_2!N136</f>
        <v>3</v>
      </c>
      <c r="J136" s="283">
        <f>h26_2!O136+h27_2!O136+h28_2!O136</f>
        <v>1</v>
      </c>
      <c r="K136" s="283">
        <f>h26_2!P136+h27_2!P136+h28_2!P136</f>
        <v>2</v>
      </c>
      <c r="L136" s="283">
        <f>h26_2!Q136+h27_2!Q136+h28_2!Q136</f>
        <v>3</v>
      </c>
      <c r="M136" s="283">
        <f>h26_2!R136+h27_2!R136+h28_2!R136</f>
        <v>4</v>
      </c>
      <c r="N136" s="283">
        <f>h26_2!S136+h27_2!S136+h28_2!S136</f>
        <v>8</v>
      </c>
      <c r="O136" s="283">
        <f>h26_2!T136+h27_2!T136+h28_2!T136</f>
        <v>13</v>
      </c>
      <c r="P136" s="283">
        <f>h26_2!U136+h27_2!U136+h28_2!U136</f>
        <v>16</v>
      </c>
      <c r="Q136" s="283">
        <f>h26_2!V136+h27_2!V136+h28_2!V136</f>
        <v>25</v>
      </c>
      <c r="R136" s="283">
        <f>h26_2!W136+h27_2!W136+h28_2!W136</f>
        <v>32</v>
      </c>
      <c r="S136" s="283">
        <f>h26_2!X136+h27_2!X136+h28_2!X136</f>
        <v>54</v>
      </c>
      <c r="T136" s="283">
        <f>h26_2!Y136+h27_2!Y136+h28_2!Y136</f>
        <v>122</v>
      </c>
      <c r="U136" s="283">
        <f>h26_2!Z136+h27_2!Z136+h28_2!Z136</f>
        <v>215</v>
      </c>
      <c r="V136" s="525">
        <f t="shared" si="13"/>
        <v>361</v>
      </c>
      <c r="W136" s="283">
        <f>h26_2!C136+h27_2!C136+h28_2!C136</f>
        <v>861</v>
      </c>
      <c r="X136" s="89"/>
      <c r="Y136" s="360">
        <f>h26_2!E136+h27_2!E136+h28_2!E136</f>
        <v>0</v>
      </c>
      <c r="Z136" s="360">
        <f>h26_2!F136+h27_2!F136+h28_2!F136</f>
        <v>0</v>
      </c>
      <c r="AA136" s="360">
        <f>h26_2!G136+h27_2!G136+h28_2!G136</f>
        <v>0</v>
      </c>
      <c r="AB136" s="360">
        <f>h26_2!H136+h27_2!H136+h28_2!H136</f>
        <v>0</v>
      </c>
      <c r="AC136" s="360">
        <f>h26_2!I136+h27_2!I136+h28_2!I136</f>
        <v>0</v>
      </c>
      <c r="AD136" s="360">
        <f>h26_2!AA136+h27_2!AA136+h28_2!AA136</f>
        <v>190</v>
      </c>
      <c r="AE136" s="360">
        <f>h26_2!AB136+h27_2!AB136+h28_2!AB136</f>
        <v>123</v>
      </c>
      <c r="AF136" s="360">
        <f>h26_2!AC136+h27_2!AC136+h28_2!AC136</f>
        <v>48</v>
      </c>
      <c r="AG136" s="360">
        <f>h26_2!AD136+h27_2!AD136+h28_2!AD136</f>
        <v>0</v>
      </c>
      <c r="AH136" s="89">
        <f t="shared" si="14"/>
        <v>361</v>
      </c>
    </row>
    <row r="137" spans="1:34">
      <c r="A137" s="448" t="s">
        <v>967</v>
      </c>
      <c r="B137" s="448" t="s">
        <v>412</v>
      </c>
      <c r="C137" s="283">
        <f>h26_2!D137+h27_2!D137+h28_2!D137</f>
        <v>0</v>
      </c>
      <c r="D137" s="283">
        <f t="shared" si="12"/>
        <v>0</v>
      </c>
      <c r="E137" s="283">
        <f>h26_2!J137+h27_2!J137+h28_2!J137</f>
        <v>0</v>
      </c>
      <c r="F137" s="283">
        <f>h26_2!K137+h27_2!K137+h28_2!K137</f>
        <v>0</v>
      </c>
      <c r="G137" s="283">
        <f>h26_2!L137+h27_2!L137+h28_2!L137</f>
        <v>0</v>
      </c>
      <c r="H137" s="283">
        <f>h26_2!M137+h27_2!M137+h28_2!M137</f>
        <v>0</v>
      </c>
      <c r="I137" s="283">
        <f>h26_2!N137+h27_2!N137+h28_2!N137</f>
        <v>0</v>
      </c>
      <c r="J137" s="283">
        <f>h26_2!O137+h27_2!O137+h28_2!O137</f>
        <v>0</v>
      </c>
      <c r="K137" s="283">
        <f>h26_2!P137+h27_2!P137+h28_2!P137</f>
        <v>0</v>
      </c>
      <c r="L137" s="283">
        <f>h26_2!Q137+h27_2!Q137+h28_2!Q137</f>
        <v>2</v>
      </c>
      <c r="M137" s="283">
        <f>h26_2!R137+h27_2!R137+h28_2!R137</f>
        <v>2</v>
      </c>
      <c r="N137" s="283">
        <f>h26_2!S137+h27_2!S137+h28_2!S137</f>
        <v>2</v>
      </c>
      <c r="O137" s="283">
        <f>h26_2!T137+h27_2!T137+h28_2!T137</f>
        <v>8</v>
      </c>
      <c r="P137" s="283">
        <f>h26_2!U137+h27_2!U137+h28_2!U137</f>
        <v>10</v>
      </c>
      <c r="Q137" s="283">
        <f>h26_2!V137+h27_2!V137+h28_2!V137</f>
        <v>14</v>
      </c>
      <c r="R137" s="283">
        <f>h26_2!W137+h27_2!W137+h28_2!W137</f>
        <v>12</v>
      </c>
      <c r="S137" s="283">
        <f>h26_2!X137+h27_2!X137+h28_2!X137</f>
        <v>41</v>
      </c>
      <c r="T137" s="283">
        <f>h26_2!Y137+h27_2!Y137+h28_2!Y137</f>
        <v>76</v>
      </c>
      <c r="U137" s="283">
        <f>h26_2!Z137+h27_2!Z137+h28_2!Z137</f>
        <v>138</v>
      </c>
      <c r="V137" s="525">
        <f t="shared" si="13"/>
        <v>292</v>
      </c>
      <c r="W137" s="283">
        <f>h26_2!C137+h27_2!C137+h28_2!C137</f>
        <v>597</v>
      </c>
      <c r="X137" s="89"/>
      <c r="Y137" s="360">
        <f>h26_2!E137+h27_2!E137+h28_2!E137</f>
        <v>0</v>
      </c>
      <c r="Z137" s="360">
        <f>h26_2!F137+h27_2!F137+h28_2!F137</f>
        <v>0</v>
      </c>
      <c r="AA137" s="360">
        <f>h26_2!G137+h27_2!G137+h28_2!G137</f>
        <v>0</v>
      </c>
      <c r="AB137" s="360">
        <f>h26_2!H137+h27_2!H137+h28_2!H137</f>
        <v>0</v>
      </c>
      <c r="AC137" s="360">
        <f>h26_2!I137+h27_2!I137+h28_2!I137</f>
        <v>0</v>
      </c>
      <c r="AD137" s="360">
        <f>h26_2!AA137+h27_2!AA137+h28_2!AA137</f>
        <v>150</v>
      </c>
      <c r="AE137" s="360">
        <f>h26_2!AB137+h27_2!AB137+h28_2!AB137</f>
        <v>98</v>
      </c>
      <c r="AF137" s="360">
        <f>h26_2!AC137+h27_2!AC137+h28_2!AC137</f>
        <v>44</v>
      </c>
      <c r="AG137" s="360">
        <f>h26_2!AD137+h27_2!AD137+h28_2!AD137</f>
        <v>0</v>
      </c>
      <c r="AH137" s="89">
        <f t="shared" si="14"/>
        <v>292</v>
      </c>
    </row>
    <row r="138" spans="1:34">
      <c r="A138" s="448" t="s">
        <v>968</v>
      </c>
      <c r="B138" s="448" t="s">
        <v>412</v>
      </c>
      <c r="C138" s="283">
        <f>h26_2!D138+h27_2!D138+h28_2!D138</f>
        <v>1</v>
      </c>
      <c r="D138" s="283">
        <f t="shared" si="12"/>
        <v>2</v>
      </c>
      <c r="E138" s="283">
        <f>h26_2!J138+h27_2!J138+h28_2!J138</f>
        <v>0</v>
      </c>
      <c r="F138" s="283">
        <f>h26_2!K138+h27_2!K138+h28_2!K138</f>
        <v>0</v>
      </c>
      <c r="G138" s="283">
        <f>h26_2!L138+h27_2!L138+h28_2!L138</f>
        <v>0</v>
      </c>
      <c r="H138" s="283">
        <f>h26_2!M138+h27_2!M138+h28_2!M138</f>
        <v>3</v>
      </c>
      <c r="I138" s="283">
        <f>h26_2!N138+h27_2!N138+h28_2!N138</f>
        <v>1</v>
      </c>
      <c r="J138" s="283">
        <f>h26_2!O138+h27_2!O138+h28_2!O138</f>
        <v>3</v>
      </c>
      <c r="K138" s="283">
        <f>h26_2!P138+h27_2!P138+h28_2!P138</f>
        <v>2</v>
      </c>
      <c r="L138" s="283">
        <f>h26_2!Q138+h27_2!Q138+h28_2!Q138</f>
        <v>2</v>
      </c>
      <c r="M138" s="283">
        <f>h26_2!R138+h27_2!R138+h28_2!R138</f>
        <v>6</v>
      </c>
      <c r="N138" s="283">
        <f>h26_2!S138+h27_2!S138+h28_2!S138</f>
        <v>10</v>
      </c>
      <c r="O138" s="283">
        <f>h26_2!T138+h27_2!T138+h28_2!T138</f>
        <v>11</v>
      </c>
      <c r="P138" s="283">
        <f>h26_2!U138+h27_2!U138+h28_2!U138</f>
        <v>20</v>
      </c>
      <c r="Q138" s="283">
        <f>h26_2!V138+h27_2!V138+h28_2!V138</f>
        <v>48</v>
      </c>
      <c r="R138" s="283">
        <f>h26_2!W138+h27_2!W138+h28_2!W138</f>
        <v>46</v>
      </c>
      <c r="S138" s="283">
        <f>h26_2!X138+h27_2!X138+h28_2!X138</f>
        <v>91</v>
      </c>
      <c r="T138" s="283">
        <f>h26_2!Y138+h27_2!Y138+h28_2!Y138</f>
        <v>210</v>
      </c>
      <c r="U138" s="283">
        <f>h26_2!Z138+h27_2!Z138+h28_2!Z138</f>
        <v>321</v>
      </c>
      <c r="V138" s="525">
        <f t="shared" si="13"/>
        <v>554</v>
      </c>
      <c r="W138" s="283">
        <f>h26_2!C138+h27_2!C138+h28_2!C138</f>
        <v>1331</v>
      </c>
      <c r="X138" s="89"/>
      <c r="Y138" s="360">
        <f>h26_2!E138+h27_2!E138+h28_2!E138</f>
        <v>1</v>
      </c>
      <c r="Z138" s="360">
        <f>h26_2!F138+h27_2!F138+h28_2!F138</f>
        <v>0</v>
      </c>
      <c r="AA138" s="360">
        <f>h26_2!G138+h27_2!G138+h28_2!G138</f>
        <v>1</v>
      </c>
      <c r="AB138" s="360">
        <f>h26_2!H138+h27_2!H138+h28_2!H138</f>
        <v>0</v>
      </c>
      <c r="AC138" s="360">
        <f>h26_2!I138+h27_2!I138+h28_2!I138</f>
        <v>3</v>
      </c>
      <c r="AD138" s="360">
        <f>h26_2!AA138+h27_2!AA138+h28_2!AA138</f>
        <v>311</v>
      </c>
      <c r="AE138" s="360">
        <f>h26_2!AB138+h27_2!AB138+h28_2!AB138</f>
        <v>196</v>
      </c>
      <c r="AF138" s="360">
        <f>h26_2!AC138+h27_2!AC138+h28_2!AC138</f>
        <v>47</v>
      </c>
      <c r="AG138" s="360">
        <f>h26_2!AD138+h27_2!AD138+h28_2!AD138</f>
        <v>0</v>
      </c>
      <c r="AH138" s="89">
        <f t="shared" si="14"/>
        <v>554</v>
      </c>
    </row>
    <row r="139" spans="1:34">
      <c r="A139" s="448" t="s">
        <v>969</v>
      </c>
      <c r="B139" s="448" t="s">
        <v>412</v>
      </c>
      <c r="C139" s="283">
        <f>h26_2!D139+h27_2!D139+h28_2!D139</f>
        <v>0</v>
      </c>
      <c r="D139" s="283">
        <f t="shared" si="12"/>
        <v>0</v>
      </c>
      <c r="E139" s="283">
        <f>h26_2!J139+h27_2!J139+h28_2!J139</f>
        <v>1</v>
      </c>
      <c r="F139" s="283">
        <f>h26_2!K139+h27_2!K139+h28_2!K139</f>
        <v>0</v>
      </c>
      <c r="G139" s="283">
        <f>h26_2!L139+h27_2!L139+h28_2!L139</f>
        <v>0</v>
      </c>
      <c r="H139" s="283">
        <f>h26_2!M139+h27_2!M139+h28_2!M139</f>
        <v>0</v>
      </c>
      <c r="I139" s="283">
        <f>h26_2!N139+h27_2!N139+h28_2!N139</f>
        <v>2</v>
      </c>
      <c r="J139" s="283">
        <f>h26_2!O139+h27_2!O139+h28_2!O139</f>
        <v>0</v>
      </c>
      <c r="K139" s="283">
        <f>h26_2!P139+h27_2!P139+h28_2!P139</f>
        <v>3</v>
      </c>
      <c r="L139" s="283">
        <f>h26_2!Q139+h27_2!Q139+h28_2!Q139</f>
        <v>1</v>
      </c>
      <c r="M139" s="283">
        <f>h26_2!R139+h27_2!R139+h28_2!R139</f>
        <v>8</v>
      </c>
      <c r="N139" s="283">
        <f>h26_2!S139+h27_2!S139+h28_2!S139</f>
        <v>9</v>
      </c>
      <c r="O139" s="283">
        <f>h26_2!T139+h27_2!T139+h28_2!T139</f>
        <v>13</v>
      </c>
      <c r="P139" s="283">
        <f>h26_2!U139+h27_2!U139+h28_2!U139</f>
        <v>13</v>
      </c>
      <c r="Q139" s="283">
        <f>h26_2!V139+h27_2!V139+h28_2!V139</f>
        <v>45</v>
      </c>
      <c r="R139" s="283">
        <f>h26_2!W139+h27_2!W139+h28_2!W139</f>
        <v>45</v>
      </c>
      <c r="S139" s="283">
        <f>h26_2!X139+h27_2!X139+h28_2!X139</f>
        <v>83</v>
      </c>
      <c r="T139" s="283">
        <f>h26_2!Y139+h27_2!Y139+h28_2!Y139</f>
        <v>157</v>
      </c>
      <c r="U139" s="283">
        <f>h26_2!Z139+h27_2!Z139+h28_2!Z139</f>
        <v>220</v>
      </c>
      <c r="V139" s="525">
        <f t="shared" si="13"/>
        <v>399</v>
      </c>
      <c r="W139" s="283">
        <f>h26_2!C139+h27_2!C139+h28_2!C139</f>
        <v>999</v>
      </c>
      <c r="X139" s="89"/>
      <c r="Y139" s="360">
        <f>h26_2!E139+h27_2!E139+h28_2!E139</f>
        <v>0</v>
      </c>
      <c r="Z139" s="360">
        <f>h26_2!F139+h27_2!F139+h28_2!F139</f>
        <v>0</v>
      </c>
      <c r="AA139" s="360">
        <f>h26_2!G139+h27_2!G139+h28_2!G139</f>
        <v>0</v>
      </c>
      <c r="AB139" s="360">
        <f>h26_2!H139+h27_2!H139+h28_2!H139</f>
        <v>0</v>
      </c>
      <c r="AC139" s="360">
        <f>h26_2!I139+h27_2!I139+h28_2!I139</f>
        <v>0</v>
      </c>
      <c r="AD139" s="360">
        <f>h26_2!AA139+h27_2!AA139+h28_2!AA139</f>
        <v>243</v>
      </c>
      <c r="AE139" s="360">
        <f>h26_2!AB139+h27_2!AB139+h28_2!AB139</f>
        <v>123</v>
      </c>
      <c r="AF139" s="360">
        <f>h26_2!AC139+h27_2!AC139+h28_2!AC139</f>
        <v>33</v>
      </c>
      <c r="AG139" s="360">
        <f>h26_2!AD139+h27_2!AD139+h28_2!AD139</f>
        <v>0</v>
      </c>
      <c r="AH139" s="89">
        <f t="shared" si="14"/>
        <v>399</v>
      </c>
    </row>
    <row r="140" spans="1:34">
      <c r="A140" s="448" t="s">
        <v>970</v>
      </c>
      <c r="B140" s="448" t="s">
        <v>412</v>
      </c>
      <c r="C140" s="283">
        <f>h26_2!D140+h27_2!D140+h28_2!D140</f>
        <v>0</v>
      </c>
      <c r="D140" s="283">
        <f t="shared" si="12"/>
        <v>0</v>
      </c>
      <c r="E140" s="283">
        <f>h26_2!J140+h27_2!J140+h28_2!J140</f>
        <v>0</v>
      </c>
      <c r="F140" s="283">
        <f>h26_2!K140+h27_2!K140+h28_2!K140</f>
        <v>1</v>
      </c>
      <c r="G140" s="283">
        <f>h26_2!L140+h27_2!L140+h28_2!L140</f>
        <v>0</v>
      </c>
      <c r="H140" s="283">
        <f>h26_2!M140+h27_2!M140+h28_2!M140</f>
        <v>0</v>
      </c>
      <c r="I140" s="283">
        <f>h26_2!N140+h27_2!N140+h28_2!N140</f>
        <v>0</v>
      </c>
      <c r="J140" s="283">
        <f>h26_2!O140+h27_2!O140+h28_2!O140</f>
        <v>0</v>
      </c>
      <c r="K140" s="283">
        <f>h26_2!P140+h27_2!P140+h28_2!P140</f>
        <v>1</v>
      </c>
      <c r="L140" s="283">
        <f>h26_2!Q140+h27_2!Q140+h28_2!Q140</f>
        <v>3</v>
      </c>
      <c r="M140" s="283">
        <f>h26_2!R140+h27_2!R140+h28_2!R140</f>
        <v>1</v>
      </c>
      <c r="N140" s="283">
        <f>h26_2!S140+h27_2!S140+h28_2!S140</f>
        <v>5</v>
      </c>
      <c r="O140" s="283">
        <f>h26_2!T140+h27_2!T140+h28_2!T140</f>
        <v>10</v>
      </c>
      <c r="P140" s="283">
        <f>h26_2!U140+h27_2!U140+h28_2!U140</f>
        <v>10</v>
      </c>
      <c r="Q140" s="283">
        <f>h26_2!V140+h27_2!V140+h28_2!V140</f>
        <v>21</v>
      </c>
      <c r="R140" s="283">
        <f>h26_2!W140+h27_2!W140+h28_2!W140</f>
        <v>33</v>
      </c>
      <c r="S140" s="283">
        <f>h26_2!X140+h27_2!X140+h28_2!X140</f>
        <v>45</v>
      </c>
      <c r="T140" s="283">
        <f>h26_2!Y140+h27_2!Y140+h28_2!Y140</f>
        <v>92</v>
      </c>
      <c r="U140" s="283">
        <f>h26_2!Z140+h27_2!Z140+h28_2!Z140</f>
        <v>186</v>
      </c>
      <c r="V140" s="525">
        <f t="shared" si="13"/>
        <v>334</v>
      </c>
      <c r="W140" s="283">
        <f>h26_2!C140+h27_2!C140+h28_2!C140</f>
        <v>742</v>
      </c>
      <c r="X140" s="89"/>
      <c r="Y140" s="360">
        <f>h26_2!E140+h27_2!E140+h28_2!E140</f>
        <v>0</v>
      </c>
      <c r="Z140" s="360">
        <f>h26_2!F140+h27_2!F140+h28_2!F140</f>
        <v>0</v>
      </c>
      <c r="AA140" s="360">
        <f>h26_2!G140+h27_2!G140+h28_2!G140</f>
        <v>0</v>
      </c>
      <c r="AB140" s="360">
        <f>h26_2!H140+h27_2!H140+h28_2!H140</f>
        <v>0</v>
      </c>
      <c r="AC140" s="360">
        <f>h26_2!I140+h27_2!I140+h28_2!I140</f>
        <v>0</v>
      </c>
      <c r="AD140" s="360">
        <f>h26_2!AA140+h27_2!AA140+h28_2!AA140</f>
        <v>179</v>
      </c>
      <c r="AE140" s="360">
        <f>h26_2!AB140+h27_2!AB140+h28_2!AB140</f>
        <v>106</v>
      </c>
      <c r="AF140" s="360">
        <f>h26_2!AC140+h27_2!AC140+h28_2!AC140</f>
        <v>49</v>
      </c>
      <c r="AG140" s="360">
        <f>h26_2!AD140+h27_2!AD140+h28_2!AD140</f>
        <v>0</v>
      </c>
      <c r="AH140" s="89">
        <f t="shared" si="14"/>
        <v>334</v>
      </c>
    </row>
    <row r="141" spans="1:34">
      <c r="A141" s="448" t="s">
        <v>971</v>
      </c>
      <c r="B141" s="448" t="s">
        <v>412</v>
      </c>
      <c r="C141" s="283">
        <f>h26_2!D141+h27_2!D141+h28_2!D141</f>
        <v>1</v>
      </c>
      <c r="D141" s="283">
        <f t="shared" si="12"/>
        <v>0</v>
      </c>
      <c r="E141" s="283">
        <f>h26_2!J141+h27_2!J141+h28_2!J141</f>
        <v>0</v>
      </c>
      <c r="F141" s="283">
        <f>h26_2!K141+h27_2!K141+h28_2!K141</f>
        <v>0</v>
      </c>
      <c r="G141" s="283">
        <f>h26_2!L141+h27_2!L141+h28_2!L141</f>
        <v>0</v>
      </c>
      <c r="H141" s="283">
        <f>h26_2!M141+h27_2!M141+h28_2!M141</f>
        <v>2</v>
      </c>
      <c r="I141" s="283">
        <f>h26_2!N141+h27_2!N141+h28_2!N141</f>
        <v>1</v>
      </c>
      <c r="J141" s="283">
        <f>h26_2!O141+h27_2!O141+h28_2!O141</f>
        <v>1</v>
      </c>
      <c r="K141" s="283">
        <f>h26_2!P141+h27_2!P141+h28_2!P141</f>
        <v>3</v>
      </c>
      <c r="L141" s="283">
        <f>h26_2!Q141+h27_2!Q141+h28_2!Q141</f>
        <v>2</v>
      </c>
      <c r="M141" s="283">
        <f>h26_2!R141+h27_2!R141+h28_2!R141</f>
        <v>3</v>
      </c>
      <c r="N141" s="283">
        <f>h26_2!S141+h27_2!S141+h28_2!S141</f>
        <v>7</v>
      </c>
      <c r="O141" s="283">
        <f>h26_2!T141+h27_2!T141+h28_2!T141</f>
        <v>11</v>
      </c>
      <c r="P141" s="283">
        <f>h26_2!U141+h27_2!U141+h28_2!U141</f>
        <v>22</v>
      </c>
      <c r="Q141" s="283">
        <f>h26_2!V141+h27_2!V141+h28_2!V141</f>
        <v>48</v>
      </c>
      <c r="R141" s="283">
        <f>h26_2!W141+h27_2!W141+h28_2!W141</f>
        <v>43</v>
      </c>
      <c r="S141" s="283">
        <f>h26_2!X141+h27_2!X141+h28_2!X141</f>
        <v>68</v>
      </c>
      <c r="T141" s="283">
        <f>h26_2!Y141+h27_2!Y141+h28_2!Y141</f>
        <v>165</v>
      </c>
      <c r="U141" s="283">
        <f>h26_2!Z141+h27_2!Z141+h28_2!Z141</f>
        <v>264</v>
      </c>
      <c r="V141" s="525">
        <f t="shared" si="13"/>
        <v>446</v>
      </c>
      <c r="W141" s="283">
        <f>h26_2!C141+h27_2!C141+h28_2!C141</f>
        <v>1087</v>
      </c>
      <c r="X141" s="89"/>
      <c r="Y141" s="360">
        <f>h26_2!E141+h27_2!E141+h28_2!E141</f>
        <v>0</v>
      </c>
      <c r="Z141" s="360">
        <f>h26_2!F141+h27_2!F141+h28_2!F141</f>
        <v>0</v>
      </c>
      <c r="AA141" s="360">
        <f>h26_2!G141+h27_2!G141+h28_2!G141</f>
        <v>0</v>
      </c>
      <c r="AB141" s="360">
        <f>h26_2!H141+h27_2!H141+h28_2!H141</f>
        <v>0</v>
      </c>
      <c r="AC141" s="360">
        <f>h26_2!I141+h27_2!I141+h28_2!I141</f>
        <v>1</v>
      </c>
      <c r="AD141" s="360">
        <f>h26_2!AA141+h27_2!AA141+h28_2!AA141</f>
        <v>263</v>
      </c>
      <c r="AE141" s="360">
        <f>h26_2!AB141+h27_2!AB141+h28_2!AB141</f>
        <v>123</v>
      </c>
      <c r="AF141" s="360">
        <f>h26_2!AC141+h27_2!AC141+h28_2!AC141</f>
        <v>60</v>
      </c>
      <c r="AG141" s="360">
        <f>h26_2!AD141+h27_2!AD141+h28_2!AD141</f>
        <v>0</v>
      </c>
      <c r="AH141" s="89">
        <f t="shared" si="14"/>
        <v>446</v>
      </c>
    </row>
    <row r="142" spans="1:34">
      <c r="A142" s="448" t="s">
        <v>972</v>
      </c>
      <c r="B142" s="448" t="s">
        <v>412</v>
      </c>
      <c r="C142" s="283">
        <f>h26_2!D142+h27_2!D142+h28_2!D142</f>
        <v>0</v>
      </c>
      <c r="D142" s="283">
        <f t="shared" si="12"/>
        <v>0</v>
      </c>
      <c r="E142" s="283">
        <f>h26_2!J142+h27_2!J142+h28_2!J142</f>
        <v>0</v>
      </c>
      <c r="F142" s="283">
        <f>h26_2!K142+h27_2!K142+h28_2!K142</f>
        <v>0</v>
      </c>
      <c r="G142" s="283">
        <f>h26_2!L142+h27_2!L142+h28_2!L142</f>
        <v>0</v>
      </c>
      <c r="H142" s="283">
        <f>h26_2!M142+h27_2!M142+h28_2!M142</f>
        <v>2</v>
      </c>
      <c r="I142" s="283">
        <f>h26_2!N142+h27_2!N142+h28_2!N142</f>
        <v>3</v>
      </c>
      <c r="J142" s="283">
        <f>h26_2!O142+h27_2!O142+h28_2!O142</f>
        <v>2</v>
      </c>
      <c r="K142" s="283">
        <f>h26_2!P142+h27_2!P142+h28_2!P142</f>
        <v>0</v>
      </c>
      <c r="L142" s="283">
        <f>h26_2!Q142+h27_2!Q142+h28_2!Q142</f>
        <v>1</v>
      </c>
      <c r="M142" s="283">
        <f>h26_2!R142+h27_2!R142+h28_2!R142</f>
        <v>5</v>
      </c>
      <c r="N142" s="283">
        <f>h26_2!S142+h27_2!S142+h28_2!S142</f>
        <v>6</v>
      </c>
      <c r="O142" s="283">
        <f>h26_2!T142+h27_2!T142+h28_2!T142</f>
        <v>6</v>
      </c>
      <c r="P142" s="283">
        <f>h26_2!U142+h27_2!U142+h28_2!U142</f>
        <v>12</v>
      </c>
      <c r="Q142" s="283">
        <f>h26_2!V142+h27_2!V142+h28_2!V142</f>
        <v>22</v>
      </c>
      <c r="R142" s="283">
        <f>h26_2!W142+h27_2!W142+h28_2!W142</f>
        <v>32</v>
      </c>
      <c r="S142" s="283">
        <f>h26_2!X142+h27_2!X142+h28_2!X142</f>
        <v>57</v>
      </c>
      <c r="T142" s="283">
        <f>h26_2!Y142+h27_2!Y142+h28_2!Y142</f>
        <v>141</v>
      </c>
      <c r="U142" s="283">
        <f>h26_2!Z142+h27_2!Z142+h28_2!Z142</f>
        <v>192</v>
      </c>
      <c r="V142" s="525">
        <f t="shared" si="13"/>
        <v>370</v>
      </c>
      <c r="W142" s="283">
        <f>h26_2!C142+h27_2!C142+h28_2!C142</f>
        <v>851</v>
      </c>
      <c r="X142" s="89"/>
      <c r="Y142" s="360">
        <f>h26_2!E142+h27_2!E142+h28_2!E142</f>
        <v>0</v>
      </c>
      <c r="Z142" s="360">
        <f>h26_2!F142+h27_2!F142+h28_2!F142</f>
        <v>0</v>
      </c>
      <c r="AA142" s="360">
        <f>h26_2!G142+h27_2!G142+h28_2!G142</f>
        <v>0</v>
      </c>
      <c r="AB142" s="360">
        <f>h26_2!H142+h27_2!H142+h28_2!H142</f>
        <v>0</v>
      </c>
      <c r="AC142" s="360">
        <f>h26_2!I142+h27_2!I142+h28_2!I142</f>
        <v>0</v>
      </c>
      <c r="AD142" s="360">
        <f>h26_2!AA142+h27_2!AA142+h28_2!AA142</f>
        <v>214</v>
      </c>
      <c r="AE142" s="360">
        <f>h26_2!AB142+h27_2!AB142+h28_2!AB142</f>
        <v>123</v>
      </c>
      <c r="AF142" s="360">
        <f>h26_2!AC142+h27_2!AC142+h28_2!AC142</f>
        <v>33</v>
      </c>
      <c r="AG142" s="360">
        <f>h26_2!AD142+h27_2!AD142+h28_2!AD142</f>
        <v>0</v>
      </c>
      <c r="AH142" s="89">
        <f t="shared" si="14"/>
        <v>370</v>
      </c>
    </row>
    <row r="143" spans="1:34">
      <c r="A143" s="448" t="s">
        <v>973</v>
      </c>
      <c r="B143" s="448" t="s">
        <v>412</v>
      </c>
      <c r="C143" s="283">
        <f>h26_2!D143+h27_2!D143+h28_2!D143</f>
        <v>0</v>
      </c>
      <c r="D143" s="283">
        <f t="shared" si="12"/>
        <v>0</v>
      </c>
      <c r="E143" s="283">
        <f>h26_2!J143+h27_2!J143+h28_2!J143</f>
        <v>0</v>
      </c>
      <c r="F143" s="283">
        <f>h26_2!K143+h27_2!K143+h28_2!K143</f>
        <v>0</v>
      </c>
      <c r="G143" s="283">
        <f>h26_2!L143+h27_2!L143+h28_2!L143</f>
        <v>1</v>
      </c>
      <c r="H143" s="283">
        <f>h26_2!M143+h27_2!M143+h28_2!M143</f>
        <v>1</v>
      </c>
      <c r="I143" s="283">
        <f>h26_2!N143+h27_2!N143+h28_2!N143</f>
        <v>1</v>
      </c>
      <c r="J143" s="283">
        <f>h26_2!O143+h27_2!O143+h28_2!O143</f>
        <v>4</v>
      </c>
      <c r="K143" s="283">
        <f>h26_2!P143+h27_2!P143+h28_2!P143</f>
        <v>3</v>
      </c>
      <c r="L143" s="283">
        <f>h26_2!Q143+h27_2!Q143+h28_2!Q143</f>
        <v>5</v>
      </c>
      <c r="M143" s="283">
        <f>h26_2!R143+h27_2!R143+h28_2!R143</f>
        <v>3</v>
      </c>
      <c r="N143" s="283">
        <f>h26_2!S143+h27_2!S143+h28_2!S143</f>
        <v>3</v>
      </c>
      <c r="O143" s="283">
        <f>h26_2!T143+h27_2!T143+h28_2!T143</f>
        <v>5</v>
      </c>
      <c r="P143" s="283">
        <f>h26_2!U143+h27_2!U143+h28_2!U143</f>
        <v>13</v>
      </c>
      <c r="Q143" s="283">
        <f>h26_2!V143+h27_2!V143+h28_2!V143</f>
        <v>22</v>
      </c>
      <c r="R143" s="283">
        <f>h26_2!W143+h27_2!W143+h28_2!W143</f>
        <v>34</v>
      </c>
      <c r="S143" s="283">
        <f>h26_2!X143+h27_2!X143+h28_2!X143</f>
        <v>40</v>
      </c>
      <c r="T143" s="283">
        <f>h26_2!Y143+h27_2!Y143+h28_2!Y143</f>
        <v>78</v>
      </c>
      <c r="U143" s="283">
        <f>h26_2!Z143+h27_2!Z143+h28_2!Z143</f>
        <v>127</v>
      </c>
      <c r="V143" s="525">
        <f t="shared" si="13"/>
        <v>227</v>
      </c>
      <c r="W143" s="283">
        <f>h26_2!C143+h27_2!C143+h28_2!C143</f>
        <v>567</v>
      </c>
      <c r="X143" s="89"/>
      <c r="Y143" s="360">
        <f>h26_2!E143+h27_2!E143+h28_2!E143</f>
        <v>0</v>
      </c>
      <c r="Z143" s="360">
        <f>h26_2!F143+h27_2!F143+h28_2!F143</f>
        <v>0</v>
      </c>
      <c r="AA143" s="360">
        <f>h26_2!G143+h27_2!G143+h28_2!G143</f>
        <v>0</v>
      </c>
      <c r="AB143" s="360">
        <f>h26_2!H143+h27_2!H143+h28_2!H143</f>
        <v>0</v>
      </c>
      <c r="AC143" s="360">
        <f>h26_2!I143+h27_2!I143+h28_2!I143</f>
        <v>0</v>
      </c>
      <c r="AD143" s="360">
        <f>h26_2!AA143+h27_2!AA143+h28_2!AA143</f>
        <v>133</v>
      </c>
      <c r="AE143" s="360">
        <f>h26_2!AB143+h27_2!AB143+h28_2!AB143</f>
        <v>72</v>
      </c>
      <c r="AF143" s="360">
        <f>h26_2!AC143+h27_2!AC143+h28_2!AC143</f>
        <v>22</v>
      </c>
      <c r="AG143" s="360">
        <f>h26_2!AD143+h27_2!AD143+h28_2!AD143</f>
        <v>0</v>
      </c>
      <c r="AH143" s="89">
        <f t="shared" si="14"/>
        <v>227</v>
      </c>
    </row>
    <row r="144" spans="1:34">
      <c r="A144" s="448" t="s">
        <v>974</v>
      </c>
      <c r="B144" s="448" t="s">
        <v>412</v>
      </c>
      <c r="C144" s="283">
        <f>h26_2!D144+h27_2!D144+h28_2!D144</f>
        <v>0</v>
      </c>
      <c r="D144" s="283">
        <f t="shared" si="12"/>
        <v>0</v>
      </c>
      <c r="E144" s="283">
        <f>h26_2!J144+h27_2!J144+h28_2!J144</f>
        <v>1</v>
      </c>
      <c r="F144" s="283">
        <f>h26_2!K144+h27_2!K144+h28_2!K144</f>
        <v>0</v>
      </c>
      <c r="G144" s="283">
        <f>h26_2!L144+h27_2!L144+h28_2!L144</f>
        <v>1</v>
      </c>
      <c r="H144" s="283">
        <f>h26_2!M144+h27_2!M144+h28_2!M144</f>
        <v>1</v>
      </c>
      <c r="I144" s="283">
        <f>h26_2!N144+h27_2!N144+h28_2!N144</f>
        <v>3</v>
      </c>
      <c r="J144" s="283">
        <f>h26_2!O144+h27_2!O144+h28_2!O144</f>
        <v>6</v>
      </c>
      <c r="K144" s="283">
        <f>h26_2!P144+h27_2!P144+h28_2!P144</f>
        <v>2</v>
      </c>
      <c r="L144" s="283">
        <f>h26_2!Q144+h27_2!Q144+h28_2!Q144</f>
        <v>3</v>
      </c>
      <c r="M144" s="283">
        <f>h26_2!R144+h27_2!R144+h28_2!R144</f>
        <v>7</v>
      </c>
      <c r="N144" s="283">
        <f>h26_2!S144+h27_2!S144+h28_2!S144</f>
        <v>9</v>
      </c>
      <c r="O144" s="283">
        <f>h26_2!T144+h27_2!T144+h28_2!T144</f>
        <v>20</v>
      </c>
      <c r="P144" s="283">
        <f>h26_2!U144+h27_2!U144+h28_2!U144</f>
        <v>34</v>
      </c>
      <c r="Q144" s="283">
        <f>h26_2!V144+h27_2!V144+h28_2!V144</f>
        <v>45</v>
      </c>
      <c r="R144" s="283">
        <f>h26_2!W144+h27_2!W144+h28_2!W144</f>
        <v>88</v>
      </c>
      <c r="S144" s="283">
        <f>h26_2!X144+h27_2!X144+h28_2!X144</f>
        <v>118</v>
      </c>
      <c r="T144" s="283">
        <f>h26_2!Y144+h27_2!Y144+h28_2!Y144</f>
        <v>200</v>
      </c>
      <c r="U144" s="283">
        <f>h26_2!Z144+h27_2!Z144+h28_2!Z144</f>
        <v>294</v>
      </c>
      <c r="V144" s="525">
        <f t="shared" si="13"/>
        <v>509</v>
      </c>
      <c r="W144" s="283">
        <f>h26_2!C144+h27_2!C144+h28_2!C144</f>
        <v>1341</v>
      </c>
      <c r="X144" s="89"/>
      <c r="Y144" s="360">
        <f>h26_2!E144+h27_2!E144+h28_2!E144</f>
        <v>0</v>
      </c>
      <c r="Z144" s="360">
        <f>h26_2!F144+h27_2!F144+h28_2!F144</f>
        <v>0</v>
      </c>
      <c r="AA144" s="360">
        <f>h26_2!G144+h27_2!G144+h28_2!G144</f>
        <v>0</v>
      </c>
      <c r="AB144" s="360">
        <f>h26_2!H144+h27_2!H144+h28_2!H144</f>
        <v>0</v>
      </c>
      <c r="AC144" s="360">
        <f>h26_2!I144+h27_2!I144+h28_2!I144</f>
        <v>0</v>
      </c>
      <c r="AD144" s="360">
        <f>h26_2!AA144+h27_2!AA144+h28_2!AA144</f>
        <v>316</v>
      </c>
      <c r="AE144" s="360">
        <f>h26_2!AB144+h27_2!AB144+h28_2!AB144</f>
        <v>155</v>
      </c>
      <c r="AF144" s="360">
        <f>h26_2!AC144+h27_2!AC144+h28_2!AC144</f>
        <v>38</v>
      </c>
      <c r="AG144" s="360">
        <f>h26_2!AD144+h27_2!AD144+h28_2!AD144</f>
        <v>0</v>
      </c>
      <c r="AH144" s="89">
        <f t="shared" si="14"/>
        <v>509</v>
      </c>
    </row>
    <row r="145" spans="1:34">
      <c r="A145" s="448" t="s">
        <v>975</v>
      </c>
      <c r="B145" s="448" t="s">
        <v>412</v>
      </c>
      <c r="C145" s="283">
        <f>h26_2!D145+h27_2!D145+h28_2!D145</f>
        <v>0</v>
      </c>
      <c r="D145" s="283">
        <f t="shared" si="12"/>
        <v>0</v>
      </c>
      <c r="E145" s="283">
        <f>h26_2!J145+h27_2!J145+h28_2!J145</f>
        <v>0</v>
      </c>
      <c r="F145" s="283">
        <f>h26_2!K145+h27_2!K145+h28_2!K145</f>
        <v>0</v>
      </c>
      <c r="G145" s="283">
        <f>h26_2!L145+h27_2!L145+h28_2!L145</f>
        <v>0</v>
      </c>
      <c r="H145" s="283">
        <f>h26_2!M145+h27_2!M145+h28_2!M145</f>
        <v>0</v>
      </c>
      <c r="I145" s="283">
        <f>h26_2!N145+h27_2!N145+h28_2!N145</f>
        <v>1</v>
      </c>
      <c r="J145" s="283">
        <f>h26_2!O145+h27_2!O145+h28_2!O145</f>
        <v>0</v>
      </c>
      <c r="K145" s="283">
        <f>h26_2!P145+h27_2!P145+h28_2!P145</f>
        <v>1</v>
      </c>
      <c r="L145" s="283">
        <f>h26_2!Q145+h27_2!Q145+h28_2!Q145</f>
        <v>3</v>
      </c>
      <c r="M145" s="283">
        <f>h26_2!R145+h27_2!R145+h28_2!R145</f>
        <v>4</v>
      </c>
      <c r="N145" s="283">
        <f>h26_2!S145+h27_2!S145+h28_2!S145</f>
        <v>4</v>
      </c>
      <c r="O145" s="283">
        <f>h26_2!T145+h27_2!T145+h28_2!T145</f>
        <v>8</v>
      </c>
      <c r="P145" s="283">
        <f>h26_2!U145+h27_2!U145+h28_2!U145</f>
        <v>9</v>
      </c>
      <c r="Q145" s="283">
        <f>h26_2!V145+h27_2!V145+h28_2!V145</f>
        <v>6</v>
      </c>
      <c r="R145" s="283">
        <f>h26_2!W145+h27_2!W145+h28_2!W145</f>
        <v>21</v>
      </c>
      <c r="S145" s="283">
        <f>h26_2!X145+h27_2!X145+h28_2!X145</f>
        <v>26</v>
      </c>
      <c r="T145" s="283">
        <f>h26_2!Y145+h27_2!Y145+h28_2!Y145</f>
        <v>53</v>
      </c>
      <c r="U145" s="283">
        <f>h26_2!Z145+h27_2!Z145+h28_2!Z145</f>
        <v>74</v>
      </c>
      <c r="V145" s="525">
        <f t="shared" si="13"/>
        <v>166</v>
      </c>
      <c r="W145" s="283">
        <f>h26_2!C145+h27_2!C145+h28_2!C145</f>
        <v>376</v>
      </c>
      <c r="X145" s="89"/>
      <c r="Y145" s="360">
        <f>h26_2!E145+h27_2!E145+h28_2!E145</f>
        <v>0</v>
      </c>
      <c r="Z145" s="360">
        <f>h26_2!F145+h27_2!F145+h28_2!F145</f>
        <v>0</v>
      </c>
      <c r="AA145" s="360">
        <f>h26_2!G145+h27_2!G145+h28_2!G145</f>
        <v>0</v>
      </c>
      <c r="AB145" s="360">
        <f>h26_2!H145+h27_2!H145+h28_2!H145</f>
        <v>0</v>
      </c>
      <c r="AC145" s="360">
        <f>h26_2!I145+h27_2!I145+h28_2!I145</f>
        <v>0</v>
      </c>
      <c r="AD145" s="360">
        <f>h26_2!AA145+h27_2!AA145+h28_2!AA145</f>
        <v>93</v>
      </c>
      <c r="AE145" s="360">
        <f>h26_2!AB145+h27_2!AB145+h28_2!AB145</f>
        <v>62</v>
      </c>
      <c r="AF145" s="360">
        <f>h26_2!AC145+h27_2!AC145+h28_2!AC145</f>
        <v>11</v>
      </c>
      <c r="AG145" s="360">
        <f>h26_2!AD145+h27_2!AD145+h28_2!AD145</f>
        <v>0</v>
      </c>
      <c r="AH145" s="89">
        <f t="shared" si="14"/>
        <v>166</v>
      </c>
    </row>
    <row r="146" spans="1:34">
      <c r="A146" s="448" t="s">
        <v>977</v>
      </c>
      <c r="B146" s="448" t="s">
        <v>412</v>
      </c>
      <c r="C146" s="283">
        <f>h26_2!D146+h27_2!D146+h28_2!D146</f>
        <v>1</v>
      </c>
      <c r="D146" s="283">
        <f t="shared" si="12"/>
        <v>0</v>
      </c>
      <c r="E146" s="283">
        <f>h26_2!J146+h27_2!J146+h28_2!J146</f>
        <v>0</v>
      </c>
      <c r="F146" s="283">
        <f>h26_2!K146+h27_2!K146+h28_2!K146</f>
        <v>0</v>
      </c>
      <c r="G146" s="283">
        <f>h26_2!L146+h27_2!L146+h28_2!L146</f>
        <v>0</v>
      </c>
      <c r="H146" s="283">
        <f>h26_2!M146+h27_2!M146+h28_2!M146</f>
        <v>0</v>
      </c>
      <c r="I146" s="283">
        <f>h26_2!N146+h27_2!N146+h28_2!N146</f>
        <v>0</v>
      </c>
      <c r="J146" s="283">
        <f>h26_2!O146+h27_2!O146+h28_2!O146</f>
        <v>3</v>
      </c>
      <c r="K146" s="283">
        <f>h26_2!P146+h27_2!P146+h28_2!P146</f>
        <v>0</v>
      </c>
      <c r="L146" s="283">
        <f>h26_2!Q146+h27_2!Q146+h28_2!Q146</f>
        <v>0</v>
      </c>
      <c r="M146" s="283">
        <f>h26_2!R146+h27_2!R146+h28_2!R146</f>
        <v>1</v>
      </c>
      <c r="N146" s="283">
        <f>h26_2!S146+h27_2!S146+h28_2!S146</f>
        <v>3</v>
      </c>
      <c r="O146" s="283">
        <f>h26_2!T146+h27_2!T146+h28_2!T146</f>
        <v>3</v>
      </c>
      <c r="P146" s="283">
        <f>h26_2!U146+h27_2!U146+h28_2!U146</f>
        <v>7</v>
      </c>
      <c r="Q146" s="283">
        <f>h26_2!V146+h27_2!V146+h28_2!V146</f>
        <v>14</v>
      </c>
      <c r="R146" s="283">
        <f>h26_2!W146+h27_2!W146+h28_2!W146</f>
        <v>14</v>
      </c>
      <c r="S146" s="283">
        <f>h26_2!X146+h27_2!X146+h28_2!X146</f>
        <v>40</v>
      </c>
      <c r="T146" s="283">
        <f>h26_2!Y146+h27_2!Y146+h28_2!Y146</f>
        <v>64</v>
      </c>
      <c r="U146" s="283">
        <f>h26_2!Z146+h27_2!Z146+h28_2!Z146</f>
        <v>86</v>
      </c>
      <c r="V146" s="525">
        <f t="shared" si="13"/>
        <v>205</v>
      </c>
      <c r="W146" s="283">
        <f>h26_2!C146+h27_2!C146+h28_2!C146</f>
        <v>441</v>
      </c>
      <c r="X146" s="89"/>
      <c r="Y146" s="360">
        <f>h26_2!E146+h27_2!E146+h28_2!E146</f>
        <v>0</v>
      </c>
      <c r="Z146" s="360">
        <f>h26_2!F146+h27_2!F146+h28_2!F146</f>
        <v>0</v>
      </c>
      <c r="AA146" s="360">
        <f>h26_2!G146+h27_2!G146+h28_2!G146</f>
        <v>0</v>
      </c>
      <c r="AB146" s="360">
        <f>h26_2!H146+h27_2!H146+h28_2!H146</f>
        <v>0</v>
      </c>
      <c r="AC146" s="360">
        <f>h26_2!I146+h27_2!I146+h28_2!I146</f>
        <v>1</v>
      </c>
      <c r="AD146" s="360">
        <f>h26_2!AA146+h27_2!AA146+h28_2!AA146</f>
        <v>109</v>
      </c>
      <c r="AE146" s="360">
        <f>h26_2!AB146+h27_2!AB146+h28_2!AB146</f>
        <v>74</v>
      </c>
      <c r="AF146" s="360">
        <f>h26_2!AC146+h27_2!AC146+h28_2!AC146</f>
        <v>22</v>
      </c>
      <c r="AG146" s="360">
        <f>h26_2!AD146+h27_2!AD146+h28_2!AD146</f>
        <v>0</v>
      </c>
      <c r="AH146" s="89">
        <f t="shared" si="14"/>
        <v>205</v>
      </c>
    </row>
    <row r="147" spans="1:34">
      <c r="A147" s="448" t="s">
        <v>978</v>
      </c>
      <c r="B147" s="448" t="s">
        <v>412</v>
      </c>
      <c r="C147" s="283">
        <f>h26_2!D147+h27_2!D147+h28_2!D147</f>
        <v>0</v>
      </c>
      <c r="D147" s="283">
        <f t="shared" si="12"/>
        <v>0</v>
      </c>
      <c r="E147" s="283">
        <f>h26_2!J147+h27_2!J147+h28_2!J147</f>
        <v>0</v>
      </c>
      <c r="F147" s="283">
        <f>h26_2!K147+h27_2!K147+h28_2!K147</f>
        <v>0</v>
      </c>
      <c r="G147" s="283">
        <f>h26_2!L147+h27_2!L147+h28_2!L147</f>
        <v>0</v>
      </c>
      <c r="H147" s="283">
        <f>h26_2!M147+h27_2!M147+h28_2!M147</f>
        <v>2</v>
      </c>
      <c r="I147" s="283">
        <f>h26_2!N147+h27_2!N147+h28_2!N147</f>
        <v>0</v>
      </c>
      <c r="J147" s="283">
        <f>h26_2!O147+h27_2!O147+h28_2!O147</f>
        <v>0</v>
      </c>
      <c r="K147" s="283">
        <f>h26_2!P147+h27_2!P147+h28_2!P147</f>
        <v>2</v>
      </c>
      <c r="L147" s="283">
        <f>h26_2!Q147+h27_2!Q147+h28_2!Q147</f>
        <v>1</v>
      </c>
      <c r="M147" s="283">
        <f>h26_2!R147+h27_2!R147+h28_2!R147</f>
        <v>1</v>
      </c>
      <c r="N147" s="283">
        <f>h26_2!S147+h27_2!S147+h28_2!S147</f>
        <v>1</v>
      </c>
      <c r="O147" s="283">
        <f>h26_2!T147+h27_2!T147+h28_2!T147</f>
        <v>5</v>
      </c>
      <c r="P147" s="283">
        <f>h26_2!U147+h27_2!U147+h28_2!U147</f>
        <v>9</v>
      </c>
      <c r="Q147" s="283">
        <f>h26_2!V147+h27_2!V147+h28_2!V147</f>
        <v>27</v>
      </c>
      <c r="R147" s="283">
        <f>h26_2!W147+h27_2!W147+h28_2!W147</f>
        <v>24</v>
      </c>
      <c r="S147" s="283">
        <f>h26_2!X147+h27_2!X147+h28_2!X147</f>
        <v>40</v>
      </c>
      <c r="T147" s="283">
        <f>h26_2!Y147+h27_2!Y147+h28_2!Y147</f>
        <v>53</v>
      </c>
      <c r="U147" s="283">
        <f>h26_2!Z147+h27_2!Z147+h28_2!Z147</f>
        <v>99</v>
      </c>
      <c r="V147" s="525">
        <f t="shared" si="13"/>
        <v>186</v>
      </c>
      <c r="W147" s="283">
        <f>h26_2!C147+h27_2!C147+h28_2!C147</f>
        <v>450</v>
      </c>
      <c r="X147" s="89"/>
      <c r="Y147" s="360">
        <f>h26_2!E147+h27_2!E147+h28_2!E147</f>
        <v>0</v>
      </c>
      <c r="Z147" s="360">
        <f>h26_2!F147+h27_2!F147+h28_2!F147</f>
        <v>0</v>
      </c>
      <c r="AA147" s="360">
        <f>h26_2!G147+h27_2!G147+h28_2!G147</f>
        <v>0</v>
      </c>
      <c r="AB147" s="360">
        <f>h26_2!H147+h27_2!H147+h28_2!H147</f>
        <v>0</v>
      </c>
      <c r="AC147" s="360">
        <f>h26_2!I147+h27_2!I147+h28_2!I147</f>
        <v>0</v>
      </c>
      <c r="AD147" s="360">
        <f>h26_2!AA147+h27_2!AA147+h28_2!AA147</f>
        <v>113</v>
      </c>
      <c r="AE147" s="360">
        <f>h26_2!AB147+h27_2!AB147+h28_2!AB147</f>
        <v>61</v>
      </c>
      <c r="AF147" s="360">
        <f>h26_2!AC147+h27_2!AC147+h28_2!AC147</f>
        <v>12</v>
      </c>
      <c r="AG147" s="360">
        <f>h26_2!AD147+h27_2!AD147+h28_2!AD147</f>
        <v>0</v>
      </c>
      <c r="AH147" s="89">
        <f t="shared" si="14"/>
        <v>186</v>
      </c>
    </row>
    <row r="148" spans="1:34">
      <c r="A148" s="448" t="s">
        <v>979</v>
      </c>
      <c r="B148" s="448" t="s">
        <v>412</v>
      </c>
      <c r="C148" s="283">
        <f>h26_2!D148+h27_2!D148+h28_2!D148</f>
        <v>1</v>
      </c>
      <c r="D148" s="283">
        <f t="shared" si="12"/>
        <v>0</v>
      </c>
      <c r="E148" s="283">
        <f>h26_2!J148+h27_2!J148+h28_2!J148</f>
        <v>0</v>
      </c>
      <c r="F148" s="283">
        <f>h26_2!K148+h27_2!K148+h28_2!K148</f>
        <v>0</v>
      </c>
      <c r="G148" s="283">
        <f>h26_2!L148+h27_2!L148+h28_2!L148</f>
        <v>0</v>
      </c>
      <c r="H148" s="283">
        <f>h26_2!M148+h27_2!M148+h28_2!M148</f>
        <v>0</v>
      </c>
      <c r="I148" s="283">
        <f>h26_2!N148+h27_2!N148+h28_2!N148</f>
        <v>1</v>
      </c>
      <c r="J148" s="283">
        <f>h26_2!O148+h27_2!O148+h28_2!O148</f>
        <v>1</v>
      </c>
      <c r="K148" s="283">
        <f>h26_2!P148+h27_2!P148+h28_2!P148</f>
        <v>1</v>
      </c>
      <c r="L148" s="283">
        <f>h26_2!Q148+h27_2!Q148+h28_2!Q148</f>
        <v>2</v>
      </c>
      <c r="M148" s="283">
        <f>h26_2!R148+h27_2!R148+h28_2!R148</f>
        <v>3</v>
      </c>
      <c r="N148" s="283">
        <f>h26_2!S148+h27_2!S148+h28_2!S148</f>
        <v>9</v>
      </c>
      <c r="O148" s="283">
        <f>h26_2!T148+h27_2!T148+h28_2!T148</f>
        <v>3</v>
      </c>
      <c r="P148" s="283">
        <f>h26_2!U148+h27_2!U148+h28_2!U148</f>
        <v>11</v>
      </c>
      <c r="Q148" s="283">
        <f>h26_2!V148+h27_2!V148+h28_2!V148</f>
        <v>17</v>
      </c>
      <c r="R148" s="283">
        <f>h26_2!W148+h27_2!W148+h28_2!W148</f>
        <v>35</v>
      </c>
      <c r="S148" s="283">
        <f>h26_2!X148+h27_2!X148+h28_2!X148</f>
        <v>43</v>
      </c>
      <c r="T148" s="283">
        <f>h26_2!Y148+h27_2!Y148+h28_2!Y148</f>
        <v>54</v>
      </c>
      <c r="U148" s="283">
        <f>h26_2!Z148+h27_2!Z148+h28_2!Z148</f>
        <v>69</v>
      </c>
      <c r="V148" s="525">
        <f t="shared" si="13"/>
        <v>104</v>
      </c>
      <c r="W148" s="283">
        <f>h26_2!C148+h27_2!C148+h28_2!C148</f>
        <v>354</v>
      </c>
      <c r="X148" s="89"/>
      <c r="Y148" s="360">
        <f>h26_2!E148+h27_2!E148+h28_2!E148</f>
        <v>0</v>
      </c>
      <c r="Z148" s="360">
        <f>h26_2!F148+h27_2!F148+h28_2!F148</f>
        <v>0</v>
      </c>
      <c r="AA148" s="360">
        <f>h26_2!G148+h27_2!G148+h28_2!G148</f>
        <v>0</v>
      </c>
      <c r="AB148" s="360">
        <f>h26_2!H148+h27_2!H148+h28_2!H148</f>
        <v>0</v>
      </c>
      <c r="AC148" s="360">
        <f>h26_2!I148+h27_2!I148+h28_2!I148</f>
        <v>1</v>
      </c>
      <c r="AD148" s="360">
        <f>h26_2!AA148+h27_2!AA148+h28_2!AA148</f>
        <v>70</v>
      </c>
      <c r="AE148" s="360">
        <f>h26_2!AB148+h27_2!AB148+h28_2!AB148</f>
        <v>24</v>
      </c>
      <c r="AF148" s="360">
        <f>h26_2!AC148+h27_2!AC148+h28_2!AC148</f>
        <v>10</v>
      </c>
      <c r="AG148" s="360">
        <f>h26_2!AD148+h27_2!AD148+h28_2!AD148</f>
        <v>0</v>
      </c>
      <c r="AH148" s="89">
        <f t="shared" si="14"/>
        <v>104</v>
      </c>
    </row>
    <row r="149" spans="1:34">
      <c r="A149" s="448" t="s">
        <v>980</v>
      </c>
      <c r="B149" s="448" t="s">
        <v>412</v>
      </c>
      <c r="C149" s="283">
        <f>h26_2!D149+h27_2!D149+h28_2!D149</f>
        <v>0</v>
      </c>
      <c r="D149" s="283">
        <f t="shared" si="12"/>
        <v>0</v>
      </c>
      <c r="E149" s="283">
        <f>h26_2!J149+h27_2!J149+h28_2!J149</f>
        <v>0</v>
      </c>
      <c r="F149" s="283">
        <f>h26_2!K149+h27_2!K149+h28_2!K149</f>
        <v>0</v>
      </c>
      <c r="G149" s="283">
        <f>h26_2!L149+h27_2!L149+h28_2!L149</f>
        <v>0</v>
      </c>
      <c r="H149" s="283">
        <f>h26_2!M149+h27_2!M149+h28_2!M149</f>
        <v>0</v>
      </c>
      <c r="I149" s="283">
        <f>h26_2!N149+h27_2!N149+h28_2!N149</f>
        <v>0</v>
      </c>
      <c r="J149" s="283">
        <f>h26_2!O149+h27_2!O149+h28_2!O149</f>
        <v>0</v>
      </c>
      <c r="K149" s="283">
        <f>h26_2!P149+h27_2!P149+h28_2!P149</f>
        <v>1</v>
      </c>
      <c r="L149" s="283">
        <f>h26_2!Q149+h27_2!Q149+h28_2!Q149</f>
        <v>0</v>
      </c>
      <c r="M149" s="283">
        <f>h26_2!R149+h27_2!R149+h28_2!R149</f>
        <v>3</v>
      </c>
      <c r="N149" s="283">
        <f>h26_2!S149+h27_2!S149+h28_2!S149</f>
        <v>0</v>
      </c>
      <c r="O149" s="283">
        <f>h26_2!T149+h27_2!T149+h28_2!T149</f>
        <v>3</v>
      </c>
      <c r="P149" s="283">
        <f>h26_2!U149+h27_2!U149+h28_2!U149</f>
        <v>9</v>
      </c>
      <c r="Q149" s="283">
        <f>h26_2!V149+h27_2!V149+h28_2!V149</f>
        <v>10</v>
      </c>
      <c r="R149" s="283">
        <f>h26_2!W149+h27_2!W149+h28_2!W149</f>
        <v>10</v>
      </c>
      <c r="S149" s="283">
        <f>h26_2!X149+h27_2!X149+h28_2!X149</f>
        <v>20</v>
      </c>
      <c r="T149" s="283">
        <f>h26_2!Y149+h27_2!Y149+h28_2!Y149</f>
        <v>37</v>
      </c>
      <c r="U149" s="283">
        <f>h26_2!Z149+h27_2!Z149+h28_2!Z149</f>
        <v>61</v>
      </c>
      <c r="V149" s="525">
        <f t="shared" si="13"/>
        <v>119</v>
      </c>
      <c r="W149" s="283">
        <f>h26_2!C149+h27_2!C149+h28_2!C149</f>
        <v>273</v>
      </c>
      <c r="X149" s="89"/>
      <c r="Y149" s="360">
        <f>h26_2!E149+h27_2!E149+h28_2!E149</f>
        <v>0</v>
      </c>
      <c r="Z149" s="360">
        <f>h26_2!F149+h27_2!F149+h28_2!F149</f>
        <v>0</v>
      </c>
      <c r="AA149" s="360">
        <f>h26_2!G149+h27_2!G149+h28_2!G149</f>
        <v>0</v>
      </c>
      <c r="AB149" s="360">
        <f>h26_2!H149+h27_2!H149+h28_2!H149</f>
        <v>0</v>
      </c>
      <c r="AC149" s="360">
        <f>h26_2!I149+h27_2!I149+h28_2!I149</f>
        <v>0</v>
      </c>
      <c r="AD149" s="360">
        <f>h26_2!AA149+h27_2!AA149+h28_2!AA149</f>
        <v>74</v>
      </c>
      <c r="AE149" s="360">
        <f>h26_2!AB149+h27_2!AB149+h28_2!AB149</f>
        <v>37</v>
      </c>
      <c r="AF149" s="360">
        <f>h26_2!AC149+h27_2!AC149+h28_2!AC149</f>
        <v>8</v>
      </c>
      <c r="AG149" s="360">
        <f>h26_2!AD149+h27_2!AD149+h28_2!AD149</f>
        <v>0</v>
      </c>
      <c r="AH149" s="89">
        <f t="shared" si="14"/>
        <v>119</v>
      </c>
    </row>
    <row r="150" spans="1:34">
      <c r="A150" s="448" t="s">
        <v>981</v>
      </c>
      <c r="B150" s="448" t="s">
        <v>412</v>
      </c>
      <c r="C150" s="283">
        <f>h26_2!D150+h27_2!D150+h28_2!D150</f>
        <v>3</v>
      </c>
      <c r="D150" s="283">
        <f t="shared" si="12"/>
        <v>0</v>
      </c>
      <c r="E150" s="283">
        <f>h26_2!J150+h27_2!J150+h28_2!J150</f>
        <v>0</v>
      </c>
      <c r="F150" s="283">
        <f>h26_2!K150+h27_2!K150+h28_2!K150</f>
        <v>0</v>
      </c>
      <c r="G150" s="283">
        <f>h26_2!L150+h27_2!L150+h28_2!L150</f>
        <v>0</v>
      </c>
      <c r="H150" s="283">
        <f>h26_2!M150+h27_2!M150+h28_2!M150</f>
        <v>0</v>
      </c>
      <c r="I150" s="283">
        <f>h26_2!N150+h27_2!N150+h28_2!N150</f>
        <v>0</v>
      </c>
      <c r="J150" s="283">
        <f>h26_2!O150+h27_2!O150+h28_2!O150</f>
        <v>0</v>
      </c>
      <c r="K150" s="283">
        <f>h26_2!P150+h27_2!P150+h28_2!P150</f>
        <v>0</v>
      </c>
      <c r="L150" s="283">
        <f>h26_2!Q150+h27_2!Q150+h28_2!Q150</f>
        <v>2</v>
      </c>
      <c r="M150" s="283">
        <f>h26_2!R150+h27_2!R150+h28_2!R150</f>
        <v>0</v>
      </c>
      <c r="N150" s="283">
        <f>h26_2!S150+h27_2!S150+h28_2!S150</f>
        <v>3</v>
      </c>
      <c r="O150" s="283">
        <f>h26_2!T150+h27_2!T150+h28_2!T150</f>
        <v>6</v>
      </c>
      <c r="P150" s="283">
        <f>h26_2!U150+h27_2!U150+h28_2!U150</f>
        <v>5</v>
      </c>
      <c r="Q150" s="283">
        <f>h26_2!V150+h27_2!V150+h28_2!V150</f>
        <v>10</v>
      </c>
      <c r="R150" s="283">
        <f>h26_2!W150+h27_2!W150+h28_2!W150</f>
        <v>13</v>
      </c>
      <c r="S150" s="283">
        <f>h26_2!X150+h27_2!X150+h28_2!X150</f>
        <v>24</v>
      </c>
      <c r="T150" s="283">
        <f>h26_2!Y150+h27_2!Y150+h28_2!Y150</f>
        <v>39</v>
      </c>
      <c r="U150" s="283">
        <f>h26_2!Z150+h27_2!Z150+h28_2!Z150</f>
        <v>48</v>
      </c>
      <c r="V150" s="525">
        <f t="shared" si="13"/>
        <v>121</v>
      </c>
      <c r="W150" s="283">
        <f>h26_2!C150+h27_2!C150+h28_2!C150</f>
        <v>274</v>
      </c>
      <c r="X150" s="89"/>
      <c r="Y150" s="360">
        <f>h26_2!E150+h27_2!E150+h28_2!E150</f>
        <v>0</v>
      </c>
      <c r="Z150" s="360">
        <f>h26_2!F150+h27_2!F150+h28_2!F150</f>
        <v>0</v>
      </c>
      <c r="AA150" s="360">
        <f>h26_2!G150+h27_2!G150+h28_2!G150</f>
        <v>0</v>
      </c>
      <c r="AB150" s="360">
        <f>h26_2!H150+h27_2!H150+h28_2!H150</f>
        <v>0</v>
      </c>
      <c r="AC150" s="360">
        <f>h26_2!I150+h27_2!I150+h28_2!I150</f>
        <v>3</v>
      </c>
      <c r="AD150" s="360">
        <f>h26_2!AA150+h27_2!AA150+h28_2!AA150</f>
        <v>77</v>
      </c>
      <c r="AE150" s="360">
        <f>h26_2!AB150+h27_2!AB150+h28_2!AB150</f>
        <v>38</v>
      </c>
      <c r="AF150" s="360">
        <f>h26_2!AC150+h27_2!AC150+h28_2!AC150</f>
        <v>6</v>
      </c>
      <c r="AG150" s="360">
        <f>h26_2!AD150+h27_2!AD150+h28_2!AD150</f>
        <v>0</v>
      </c>
      <c r="AH150" s="89">
        <f t="shared" si="14"/>
        <v>121</v>
      </c>
    </row>
    <row r="151" spans="1:34">
      <c r="A151" s="448" t="s">
        <v>982</v>
      </c>
      <c r="B151" s="448" t="s">
        <v>412</v>
      </c>
      <c r="C151" s="283">
        <f>h26_2!D151+h27_2!D151+h28_2!D151</f>
        <v>0</v>
      </c>
      <c r="D151" s="283">
        <f t="shared" si="12"/>
        <v>0</v>
      </c>
      <c r="E151" s="283">
        <f>h26_2!J151+h27_2!J151+h28_2!J151</f>
        <v>0</v>
      </c>
      <c r="F151" s="283">
        <f>h26_2!K151+h27_2!K151+h28_2!K151</f>
        <v>0</v>
      </c>
      <c r="G151" s="283">
        <f>h26_2!L151+h27_2!L151+h28_2!L151</f>
        <v>0</v>
      </c>
      <c r="H151" s="283">
        <f>h26_2!M151+h27_2!M151+h28_2!M151</f>
        <v>0</v>
      </c>
      <c r="I151" s="283">
        <f>h26_2!N151+h27_2!N151+h28_2!N151</f>
        <v>0</v>
      </c>
      <c r="J151" s="283">
        <f>h26_2!O151+h27_2!O151+h28_2!O151</f>
        <v>0</v>
      </c>
      <c r="K151" s="283">
        <f>h26_2!P151+h27_2!P151+h28_2!P151</f>
        <v>0</v>
      </c>
      <c r="L151" s="283">
        <f>h26_2!Q151+h27_2!Q151+h28_2!Q151</f>
        <v>0</v>
      </c>
      <c r="M151" s="283">
        <f>h26_2!R151+h27_2!R151+h28_2!R151</f>
        <v>0</v>
      </c>
      <c r="N151" s="283">
        <f>h26_2!S151+h27_2!S151+h28_2!S151</f>
        <v>1</v>
      </c>
      <c r="O151" s="283">
        <f>h26_2!T151+h27_2!T151+h28_2!T151</f>
        <v>2</v>
      </c>
      <c r="P151" s="283">
        <f>h26_2!U151+h27_2!U151+h28_2!U151</f>
        <v>4</v>
      </c>
      <c r="Q151" s="283">
        <f>h26_2!V151+h27_2!V151+h28_2!V151</f>
        <v>7</v>
      </c>
      <c r="R151" s="283">
        <f>h26_2!W151+h27_2!W151+h28_2!W151</f>
        <v>4</v>
      </c>
      <c r="S151" s="283">
        <f>h26_2!X151+h27_2!X151+h28_2!X151</f>
        <v>17</v>
      </c>
      <c r="T151" s="283">
        <f>h26_2!Y151+h27_2!Y151+h28_2!Y151</f>
        <v>37</v>
      </c>
      <c r="U151" s="283">
        <f>h26_2!Z151+h27_2!Z151+h28_2!Z151</f>
        <v>53</v>
      </c>
      <c r="V151" s="525">
        <f t="shared" si="13"/>
        <v>119</v>
      </c>
      <c r="W151" s="283">
        <f>h26_2!C151+h27_2!C151+h28_2!C151</f>
        <v>244</v>
      </c>
      <c r="X151" s="89"/>
      <c r="Y151" s="360">
        <f>h26_2!E151+h27_2!E151+h28_2!E151</f>
        <v>0</v>
      </c>
      <c r="Z151" s="360">
        <f>h26_2!F151+h27_2!F151+h28_2!F151</f>
        <v>0</v>
      </c>
      <c r="AA151" s="360">
        <f>h26_2!G151+h27_2!G151+h28_2!G151</f>
        <v>0</v>
      </c>
      <c r="AB151" s="360">
        <f>h26_2!H151+h27_2!H151+h28_2!H151</f>
        <v>0</v>
      </c>
      <c r="AC151" s="360">
        <f>h26_2!I151+h27_2!I151+h28_2!I151</f>
        <v>0</v>
      </c>
      <c r="AD151" s="360">
        <f>h26_2!AA151+h27_2!AA151+h28_2!AA151</f>
        <v>72</v>
      </c>
      <c r="AE151" s="360">
        <f>h26_2!AB151+h27_2!AB151+h28_2!AB151</f>
        <v>40</v>
      </c>
      <c r="AF151" s="360">
        <f>h26_2!AC151+h27_2!AC151+h28_2!AC151</f>
        <v>7</v>
      </c>
      <c r="AG151" s="360">
        <f>h26_2!AD151+h27_2!AD151+h28_2!AD151</f>
        <v>0</v>
      </c>
      <c r="AH151" s="89">
        <f t="shared" si="14"/>
        <v>119</v>
      </c>
    </row>
    <row r="152" spans="1:34">
      <c r="A152" s="448" t="s">
        <v>983</v>
      </c>
      <c r="B152" s="448" t="s">
        <v>412</v>
      </c>
      <c r="C152" s="283">
        <f>h26_2!D152+h27_2!D152+h28_2!D152</f>
        <v>2</v>
      </c>
      <c r="D152" s="283">
        <f t="shared" si="12"/>
        <v>0</v>
      </c>
      <c r="E152" s="283">
        <f>h26_2!J152+h27_2!J152+h28_2!J152</f>
        <v>0</v>
      </c>
      <c r="F152" s="283">
        <f>h26_2!K152+h27_2!K152+h28_2!K152</f>
        <v>0</v>
      </c>
      <c r="G152" s="283">
        <f>h26_2!L152+h27_2!L152+h28_2!L152</f>
        <v>0</v>
      </c>
      <c r="H152" s="283">
        <f>h26_2!M152+h27_2!M152+h28_2!M152</f>
        <v>0</v>
      </c>
      <c r="I152" s="283">
        <f>h26_2!N152+h27_2!N152+h28_2!N152</f>
        <v>0</v>
      </c>
      <c r="J152" s="283">
        <f>h26_2!O152+h27_2!O152+h28_2!O152</f>
        <v>0</v>
      </c>
      <c r="K152" s="283">
        <f>h26_2!P152+h27_2!P152+h28_2!P152</f>
        <v>1</v>
      </c>
      <c r="L152" s="283">
        <f>h26_2!Q152+h27_2!Q152+h28_2!Q152</f>
        <v>3</v>
      </c>
      <c r="M152" s="283">
        <f>h26_2!R152+h27_2!R152+h28_2!R152</f>
        <v>5</v>
      </c>
      <c r="N152" s="283">
        <f>h26_2!S152+h27_2!S152+h28_2!S152</f>
        <v>7</v>
      </c>
      <c r="O152" s="283">
        <f>h26_2!T152+h27_2!T152+h28_2!T152</f>
        <v>3</v>
      </c>
      <c r="P152" s="283">
        <f>h26_2!U152+h27_2!U152+h28_2!U152</f>
        <v>10</v>
      </c>
      <c r="Q152" s="283">
        <f>h26_2!V152+h27_2!V152+h28_2!V152</f>
        <v>19</v>
      </c>
      <c r="R152" s="283">
        <f>h26_2!W152+h27_2!W152+h28_2!W152</f>
        <v>31</v>
      </c>
      <c r="S152" s="283">
        <f>h26_2!X152+h27_2!X152+h28_2!X152</f>
        <v>36</v>
      </c>
      <c r="T152" s="283">
        <f>h26_2!Y152+h27_2!Y152+h28_2!Y152</f>
        <v>59</v>
      </c>
      <c r="U152" s="283">
        <f>h26_2!Z152+h27_2!Z152+h28_2!Z152</f>
        <v>81</v>
      </c>
      <c r="V152" s="525">
        <f t="shared" si="13"/>
        <v>130</v>
      </c>
      <c r="W152" s="283">
        <f>h26_2!C152+h27_2!C152+h28_2!C152</f>
        <v>387</v>
      </c>
      <c r="X152" s="89"/>
      <c r="Y152" s="360">
        <f>h26_2!E152+h27_2!E152+h28_2!E152</f>
        <v>0</v>
      </c>
      <c r="Z152" s="360">
        <f>h26_2!F152+h27_2!F152+h28_2!F152</f>
        <v>0</v>
      </c>
      <c r="AA152" s="360">
        <f>h26_2!G152+h27_2!G152+h28_2!G152</f>
        <v>0</v>
      </c>
      <c r="AB152" s="360">
        <f>h26_2!H152+h27_2!H152+h28_2!H152</f>
        <v>0</v>
      </c>
      <c r="AC152" s="360">
        <f>h26_2!I152+h27_2!I152+h28_2!I152</f>
        <v>2</v>
      </c>
      <c r="AD152" s="360">
        <f>h26_2!AA152+h27_2!AA152+h28_2!AA152</f>
        <v>73</v>
      </c>
      <c r="AE152" s="360">
        <f>h26_2!AB152+h27_2!AB152+h28_2!AB152</f>
        <v>47</v>
      </c>
      <c r="AF152" s="360">
        <f>h26_2!AC152+h27_2!AC152+h28_2!AC152</f>
        <v>10</v>
      </c>
      <c r="AG152" s="360">
        <f>h26_2!AD152+h27_2!AD152+h28_2!AD152</f>
        <v>0</v>
      </c>
      <c r="AH152" s="89">
        <f t="shared" si="14"/>
        <v>130</v>
      </c>
    </row>
    <row r="153" spans="1:34">
      <c r="A153" s="448" t="s">
        <v>984</v>
      </c>
      <c r="B153" s="448" t="s">
        <v>412</v>
      </c>
      <c r="C153" s="283">
        <f>h26_2!D153+h27_2!D153+h28_2!D153</f>
        <v>1</v>
      </c>
      <c r="D153" s="283">
        <f t="shared" si="12"/>
        <v>1</v>
      </c>
      <c r="E153" s="283">
        <f>h26_2!J153+h27_2!J153+h28_2!J153</f>
        <v>0</v>
      </c>
      <c r="F153" s="283">
        <f>h26_2!K153+h27_2!K153+h28_2!K153</f>
        <v>0</v>
      </c>
      <c r="G153" s="283">
        <f>h26_2!L153+h27_2!L153+h28_2!L153</f>
        <v>0</v>
      </c>
      <c r="H153" s="283">
        <f>h26_2!M153+h27_2!M153+h28_2!M153</f>
        <v>1</v>
      </c>
      <c r="I153" s="283">
        <f>h26_2!N153+h27_2!N153+h28_2!N153</f>
        <v>0</v>
      </c>
      <c r="J153" s="283">
        <f>h26_2!O153+h27_2!O153+h28_2!O153</f>
        <v>0</v>
      </c>
      <c r="K153" s="283">
        <f>h26_2!P153+h27_2!P153+h28_2!P153</f>
        <v>1</v>
      </c>
      <c r="L153" s="283">
        <f>h26_2!Q153+h27_2!Q153+h28_2!Q153</f>
        <v>1</v>
      </c>
      <c r="M153" s="283">
        <f>h26_2!R153+h27_2!R153+h28_2!R153</f>
        <v>0</v>
      </c>
      <c r="N153" s="283">
        <f>h26_2!S153+h27_2!S153+h28_2!S153</f>
        <v>3</v>
      </c>
      <c r="O153" s="283">
        <f>h26_2!T153+h27_2!T153+h28_2!T153</f>
        <v>2</v>
      </c>
      <c r="P153" s="283">
        <f>h26_2!U153+h27_2!U153+h28_2!U153</f>
        <v>7</v>
      </c>
      <c r="Q153" s="283">
        <f>h26_2!V153+h27_2!V153+h28_2!V153</f>
        <v>15</v>
      </c>
      <c r="R153" s="283">
        <f>h26_2!W153+h27_2!W153+h28_2!W153</f>
        <v>19</v>
      </c>
      <c r="S153" s="283">
        <f>h26_2!X153+h27_2!X153+h28_2!X153</f>
        <v>27</v>
      </c>
      <c r="T153" s="283">
        <f>h26_2!Y153+h27_2!Y153+h28_2!Y153</f>
        <v>44</v>
      </c>
      <c r="U153" s="283">
        <f>h26_2!Z153+h27_2!Z153+h28_2!Z153</f>
        <v>58</v>
      </c>
      <c r="V153" s="525">
        <f t="shared" si="13"/>
        <v>129</v>
      </c>
      <c r="W153" s="283">
        <f>h26_2!C153+h27_2!C153+h28_2!C153</f>
        <v>309</v>
      </c>
      <c r="X153" s="89"/>
      <c r="Y153" s="360">
        <f>h26_2!E153+h27_2!E153+h28_2!E153</f>
        <v>0</v>
      </c>
      <c r="Z153" s="360">
        <f>h26_2!F153+h27_2!F153+h28_2!F153</f>
        <v>1</v>
      </c>
      <c r="AA153" s="360">
        <f>h26_2!G153+h27_2!G153+h28_2!G153</f>
        <v>0</v>
      </c>
      <c r="AB153" s="360">
        <f>h26_2!H153+h27_2!H153+h28_2!H153</f>
        <v>0</v>
      </c>
      <c r="AC153" s="360">
        <f>h26_2!I153+h27_2!I153+h28_2!I153</f>
        <v>2</v>
      </c>
      <c r="AD153" s="360">
        <f>h26_2!AA153+h27_2!AA153+h28_2!AA153</f>
        <v>77</v>
      </c>
      <c r="AE153" s="360">
        <f>h26_2!AB153+h27_2!AB153+h28_2!AB153</f>
        <v>44</v>
      </c>
      <c r="AF153" s="360">
        <f>h26_2!AC153+h27_2!AC153+h28_2!AC153</f>
        <v>8</v>
      </c>
      <c r="AG153" s="360">
        <f>h26_2!AD153+h27_2!AD153+h28_2!AD153</f>
        <v>0</v>
      </c>
      <c r="AH153" s="89">
        <f t="shared" si="14"/>
        <v>129</v>
      </c>
    </row>
    <row r="154" spans="1:34">
      <c r="A154" s="448" t="s">
        <v>985</v>
      </c>
      <c r="B154" s="448" t="s">
        <v>412</v>
      </c>
      <c r="C154" s="283">
        <f>h26_2!D154+h27_2!D154+h28_2!D154</f>
        <v>1</v>
      </c>
      <c r="D154" s="283">
        <f t="shared" si="12"/>
        <v>0</v>
      </c>
      <c r="E154" s="283">
        <f>h26_2!J154+h27_2!J154+h28_2!J154</f>
        <v>0</v>
      </c>
      <c r="F154" s="283">
        <f>h26_2!K154+h27_2!K154+h28_2!K154</f>
        <v>0</v>
      </c>
      <c r="G154" s="283">
        <f>h26_2!L154+h27_2!L154+h28_2!L154</f>
        <v>0</v>
      </c>
      <c r="H154" s="283">
        <f>h26_2!M154+h27_2!M154+h28_2!M154</f>
        <v>0</v>
      </c>
      <c r="I154" s="283">
        <f>h26_2!N154+h27_2!N154+h28_2!N154</f>
        <v>2</v>
      </c>
      <c r="J154" s="283">
        <f>h26_2!O154+h27_2!O154+h28_2!O154</f>
        <v>0</v>
      </c>
      <c r="K154" s="283">
        <f>h26_2!P154+h27_2!P154+h28_2!P154</f>
        <v>1</v>
      </c>
      <c r="L154" s="283">
        <f>h26_2!Q154+h27_2!Q154+h28_2!Q154</f>
        <v>1</v>
      </c>
      <c r="M154" s="283">
        <f>h26_2!R154+h27_2!R154+h28_2!R154</f>
        <v>3</v>
      </c>
      <c r="N154" s="283">
        <f>h26_2!S154+h27_2!S154+h28_2!S154</f>
        <v>3</v>
      </c>
      <c r="O154" s="283">
        <f>h26_2!T154+h27_2!T154+h28_2!T154</f>
        <v>5</v>
      </c>
      <c r="P154" s="283">
        <f>h26_2!U154+h27_2!U154+h28_2!U154</f>
        <v>6</v>
      </c>
      <c r="Q154" s="283">
        <f>h26_2!V154+h27_2!V154+h28_2!V154</f>
        <v>15</v>
      </c>
      <c r="R154" s="283">
        <f>h26_2!W154+h27_2!W154+h28_2!W154</f>
        <v>9</v>
      </c>
      <c r="S154" s="283">
        <f>h26_2!X154+h27_2!X154+h28_2!X154</f>
        <v>21</v>
      </c>
      <c r="T154" s="283">
        <f>h26_2!Y154+h27_2!Y154+h28_2!Y154</f>
        <v>67</v>
      </c>
      <c r="U154" s="283">
        <f>h26_2!Z154+h27_2!Z154+h28_2!Z154</f>
        <v>122</v>
      </c>
      <c r="V154" s="525">
        <f t="shared" si="13"/>
        <v>198</v>
      </c>
      <c r="W154" s="283">
        <f>h26_2!C154+h27_2!C154+h28_2!C154</f>
        <v>454</v>
      </c>
      <c r="X154" s="89"/>
      <c r="Y154" s="360">
        <f>h26_2!E154+h27_2!E154+h28_2!E154</f>
        <v>0</v>
      </c>
      <c r="Z154" s="360">
        <f>h26_2!F154+h27_2!F154+h28_2!F154</f>
        <v>0</v>
      </c>
      <c r="AA154" s="360">
        <f>h26_2!G154+h27_2!G154+h28_2!G154</f>
        <v>0</v>
      </c>
      <c r="AB154" s="360">
        <f>h26_2!H154+h27_2!H154+h28_2!H154</f>
        <v>0</v>
      </c>
      <c r="AC154" s="360">
        <f>h26_2!I154+h27_2!I154+h28_2!I154</f>
        <v>1</v>
      </c>
      <c r="AD154" s="360">
        <f>h26_2!AA154+h27_2!AA154+h28_2!AA154</f>
        <v>108</v>
      </c>
      <c r="AE154" s="360">
        <f>h26_2!AB154+h27_2!AB154+h28_2!AB154</f>
        <v>70</v>
      </c>
      <c r="AF154" s="360">
        <f>h26_2!AC154+h27_2!AC154+h28_2!AC154</f>
        <v>20</v>
      </c>
      <c r="AG154" s="360">
        <f>h26_2!AD154+h27_2!AD154+h28_2!AD154</f>
        <v>0</v>
      </c>
      <c r="AH154" s="89">
        <f t="shared" si="14"/>
        <v>198</v>
      </c>
    </row>
    <row r="155" spans="1:34">
      <c r="A155" s="448" t="s">
        <v>986</v>
      </c>
      <c r="B155" s="448" t="s">
        <v>412</v>
      </c>
      <c r="C155" s="283">
        <f>h26_2!D155+h27_2!D155+h28_2!D155</f>
        <v>0</v>
      </c>
      <c r="D155" s="283">
        <f t="shared" si="12"/>
        <v>0</v>
      </c>
      <c r="E155" s="283">
        <f>h26_2!J155+h27_2!J155+h28_2!J155</f>
        <v>0</v>
      </c>
      <c r="F155" s="283">
        <f>h26_2!K155+h27_2!K155+h28_2!K155</f>
        <v>0</v>
      </c>
      <c r="G155" s="283">
        <f>h26_2!L155+h27_2!L155+h28_2!L155</f>
        <v>0</v>
      </c>
      <c r="H155" s="283">
        <f>h26_2!M155+h27_2!M155+h28_2!M155</f>
        <v>0</v>
      </c>
      <c r="I155" s="283">
        <f>h26_2!N155+h27_2!N155+h28_2!N155</f>
        <v>0</v>
      </c>
      <c r="J155" s="283">
        <f>h26_2!O155+h27_2!O155+h28_2!O155</f>
        <v>0</v>
      </c>
      <c r="K155" s="283">
        <f>h26_2!P155+h27_2!P155+h28_2!P155</f>
        <v>0</v>
      </c>
      <c r="L155" s="283">
        <f>h26_2!Q155+h27_2!Q155+h28_2!Q155</f>
        <v>2</v>
      </c>
      <c r="M155" s="283">
        <f>h26_2!R155+h27_2!R155+h28_2!R155</f>
        <v>1</v>
      </c>
      <c r="N155" s="283">
        <f>h26_2!S155+h27_2!S155+h28_2!S155</f>
        <v>3</v>
      </c>
      <c r="O155" s="283">
        <f>h26_2!T155+h27_2!T155+h28_2!T155</f>
        <v>3</v>
      </c>
      <c r="P155" s="283">
        <f>h26_2!U155+h27_2!U155+h28_2!U155</f>
        <v>13</v>
      </c>
      <c r="Q155" s="283">
        <f>h26_2!V155+h27_2!V155+h28_2!V155</f>
        <v>9</v>
      </c>
      <c r="R155" s="283">
        <f>h26_2!W155+h27_2!W155+h28_2!W155</f>
        <v>21</v>
      </c>
      <c r="S155" s="283">
        <f>h26_2!X155+h27_2!X155+h28_2!X155</f>
        <v>35</v>
      </c>
      <c r="T155" s="283">
        <f>h26_2!Y155+h27_2!Y155+h28_2!Y155</f>
        <v>68</v>
      </c>
      <c r="U155" s="283">
        <f>h26_2!Z155+h27_2!Z155+h28_2!Z155</f>
        <v>99</v>
      </c>
      <c r="V155" s="525">
        <f t="shared" si="13"/>
        <v>174</v>
      </c>
      <c r="W155" s="283">
        <f>h26_2!C155+h27_2!C155+h28_2!C155</f>
        <v>428</v>
      </c>
      <c r="X155" s="89"/>
      <c r="Y155" s="360">
        <f>h26_2!E155+h27_2!E155+h28_2!E155</f>
        <v>0</v>
      </c>
      <c r="Z155" s="360">
        <f>h26_2!F155+h27_2!F155+h28_2!F155</f>
        <v>0</v>
      </c>
      <c r="AA155" s="360">
        <f>h26_2!G155+h27_2!G155+h28_2!G155</f>
        <v>0</v>
      </c>
      <c r="AB155" s="360">
        <f>h26_2!H155+h27_2!H155+h28_2!H155</f>
        <v>0</v>
      </c>
      <c r="AC155" s="360">
        <f>h26_2!I155+h27_2!I155+h28_2!I155</f>
        <v>0</v>
      </c>
      <c r="AD155" s="360">
        <f>h26_2!AA155+h27_2!AA155+h28_2!AA155</f>
        <v>107</v>
      </c>
      <c r="AE155" s="360">
        <f>h26_2!AB155+h27_2!AB155+h28_2!AB155</f>
        <v>53</v>
      </c>
      <c r="AF155" s="360">
        <f>h26_2!AC155+h27_2!AC155+h28_2!AC155</f>
        <v>14</v>
      </c>
      <c r="AG155" s="360">
        <f>h26_2!AD155+h27_2!AD155+h28_2!AD155</f>
        <v>0</v>
      </c>
      <c r="AH155" s="89">
        <f t="shared" si="14"/>
        <v>174</v>
      </c>
    </row>
    <row r="156" spans="1:34">
      <c r="A156" s="526" t="s">
        <v>987</v>
      </c>
      <c r="B156" s="526" t="s">
        <v>412</v>
      </c>
      <c r="C156" s="284">
        <f>h26_2!D156+h27_2!D156+h28_2!D156</f>
        <v>0</v>
      </c>
      <c r="D156" s="284">
        <f t="shared" si="12"/>
        <v>0</v>
      </c>
      <c r="E156" s="284">
        <f>h26_2!J156+h27_2!J156+h28_2!J156</f>
        <v>0</v>
      </c>
      <c r="F156" s="284">
        <f>h26_2!K156+h27_2!K156+h28_2!K156</f>
        <v>1</v>
      </c>
      <c r="G156" s="284">
        <f>h26_2!L156+h27_2!L156+h28_2!L156</f>
        <v>0</v>
      </c>
      <c r="H156" s="284">
        <f>h26_2!M156+h27_2!M156+h28_2!M156</f>
        <v>1</v>
      </c>
      <c r="I156" s="284">
        <f>h26_2!N156+h27_2!N156+h28_2!N156</f>
        <v>0</v>
      </c>
      <c r="J156" s="284">
        <f>h26_2!O156+h27_2!O156+h28_2!O156</f>
        <v>1</v>
      </c>
      <c r="K156" s="284">
        <f>h26_2!P156+h27_2!P156+h28_2!P156</f>
        <v>1</v>
      </c>
      <c r="L156" s="284">
        <f>h26_2!Q156+h27_2!Q156+h28_2!Q156</f>
        <v>1</v>
      </c>
      <c r="M156" s="284">
        <f>h26_2!R156+h27_2!R156+h28_2!R156</f>
        <v>1</v>
      </c>
      <c r="N156" s="284">
        <f>h26_2!S156+h27_2!S156+h28_2!S156</f>
        <v>1</v>
      </c>
      <c r="O156" s="284">
        <f>h26_2!T156+h27_2!T156+h28_2!T156</f>
        <v>5</v>
      </c>
      <c r="P156" s="284">
        <f>h26_2!U156+h27_2!U156+h28_2!U156</f>
        <v>7</v>
      </c>
      <c r="Q156" s="284">
        <f>h26_2!V156+h27_2!V156+h28_2!V156</f>
        <v>12</v>
      </c>
      <c r="R156" s="284">
        <f>h26_2!W156+h27_2!W156+h28_2!W156</f>
        <v>15</v>
      </c>
      <c r="S156" s="284">
        <f>h26_2!X156+h27_2!X156+h28_2!X156</f>
        <v>18</v>
      </c>
      <c r="T156" s="284">
        <f>h26_2!Y156+h27_2!Y156+h28_2!Y156</f>
        <v>48</v>
      </c>
      <c r="U156" s="284">
        <f>h26_2!Z156+h27_2!Z156+h28_2!Z156</f>
        <v>74</v>
      </c>
      <c r="V156" s="527">
        <f t="shared" si="13"/>
        <v>165</v>
      </c>
      <c r="W156" s="284">
        <f>h26_2!C156+h27_2!C156+h28_2!C156</f>
        <v>351</v>
      </c>
      <c r="X156" s="89"/>
      <c r="Y156" s="360">
        <f>h26_2!E156+h27_2!E156+h28_2!E156</f>
        <v>0</v>
      </c>
      <c r="Z156" s="360">
        <f>h26_2!F156+h27_2!F156+h28_2!F156</f>
        <v>0</v>
      </c>
      <c r="AA156" s="360">
        <f>h26_2!G156+h27_2!G156+h28_2!G156</f>
        <v>0</v>
      </c>
      <c r="AB156" s="360">
        <f>h26_2!H156+h27_2!H156+h28_2!H156</f>
        <v>0</v>
      </c>
      <c r="AC156" s="360">
        <f>h26_2!I156+h27_2!I156+h28_2!I156</f>
        <v>0</v>
      </c>
      <c r="AD156" s="360">
        <f>h26_2!AA156+h27_2!AA156+h28_2!AA156</f>
        <v>92</v>
      </c>
      <c r="AE156" s="360">
        <f>h26_2!AB156+h27_2!AB156+h28_2!AB156</f>
        <v>57</v>
      </c>
      <c r="AF156" s="360">
        <f>h26_2!AC156+h27_2!AC156+h28_2!AC156</f>
        <v>16</v>
      </c>
      <c r="AG156" s="360">
        <f>h26_2!AD156+h27_2!AD156+h28_2!AD156</f>
        <v>0</v>
      </c>
      <c r="AH156" s="89">
        <f t="shared" si="14"/>
        <v>165</v>
      </c>
    </row>
    <row r="157" spans="1:34">
      <c r="C157" s="360"/>
      <c r="E157" s="360"/>
      <c r="F157" s="360"/>
      <c r="G157" s="360"/>
      <c r="H157" s="360"/>
      <c r="I157" s="360"/>
      <c r="J157" s="360"/>
      <c r="K157" s="360"/>
      <c r="L157" s="360"/>
      <c r="M157" s="360"/>
      <c r="N157" s="360"/>
      <c r="O157" s="360"/>
      <c r="P157" s="360"/>
      <c r="Q157" s="360"/>
      <c r="R157" s="360"/>
      <c r="S157" s="360"/>
      <c r="T157" s="360"/>
      <c r="U157" s="360"/>
      <c r="W157" s="360"/>
      <c r="Y157" s="360"/>
      <c r="Z157" s="360"/>
      <c r="AA157" s="360"/>
      <c r="AB157" s="360"/>
      <c r="AC157" s="360"/>
      <c r="AD157" s="360"/>
      <c r="AE157" s="360"/>
      <c r="AF157" s="360"/>
      <c r="AG157" s="360"/>
    </row>
    <row r="158" spans="1:34">
      <c r="C158" s="360"/>
      <c r="E158" s="360"/>
      <c r="F158" s="360"/>
      <c r="G158" s="360"/>
      <c r="H158" s="360"/>
      <c r="I158" s="360"/>
      <c r="J158" s="360"/>
      <c r="K158" s="360"/>
      <c r="L158" s="360"/>
      <c r="M158" s="360"/>
      <c r="N158" s="360"/>
      <c r="O158" s="360"/>
      <c r="P158" s="360"/>
      <c r="Q158" s="360"/>
      <c r="R158" s="360"/>
      <c r="S158" s="360"/>
      <c r="T158" s="360"/>
      <c r="U158" s="360"/>
      <c r="W158" s="360"/>
      <c r="Y158" s="360"/>
      <c r="Z158" s="360"/>
      <c r="AA158" s="360"/>
      <c r="AB158" s="360"/>
      <c r="AC158" s="360"/>
      <c r="AD158" s="360"/>
      <c r="AE158" s="360"/>
      <c r="AF158" s="360"/>
      <c r="AG158" s="360"/>
    </row>
    <row r="159" spans="1:34">
      <c r="C159" s="360"/>
      <c r="E159" s="360"/>
      <c r="F159" s="360"/>
      <c r="G159" s="360"/>
      <c r="H159" s="360"/>
      <c r="I159" s="360"/>
      <c r="J159" s="360"/>
      <c r="K159" s="360"/>
      <c r="L159" s="360"/>
      <c r="M159" s="360"/>
      <c r="N159" s="360"/>
      <c r="O159" s="360"/>
      <c r="P159" s="360"/>
      <c r="Q159" s="360"/>
      <c r="R159" s="360"/>
      <c r="S159" s="360"/>
      <c r="T159" s="360"/>
      <c r="U159" s="360"/>
      <c r="W159" s="360"/>
      <c r="Y159" s="360"/>
      <c r="Z159" s="360"/>
      <c r="AA159" s="360"/>
      <c r="AB159" s="360"/>
      <c r="AC159" s="360"/>
      <c r="AD159" s="360"/>
      <c r="AE159" s="360"/>
      <c r="AF159" s="360"/>
      <c r="AG159" s="360"/>
    </row>
  </sheetData>
  <phoneticPr fontId="49"/>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7"/>
  <sheetViews>
    <sheetView workbookViewId="0">
      <pane xSplit="2" ySplit="3" topLeftCell="C4" activePane="bottomRight" state="frozen"/>
      <selection pane="topRight"/>
      <selection pane="bottomLeft"/>
      <selection pane="bottomRight"/>
    </sheetView>
  </sheetViews>
  <sheetFormatPr defaultRowHeight="13.5"/>
  <cols>
    <col min="1" max="1" width="10.625" customWidth="1"/>
    <col min="2" max="2" width="5.875" customWidth="1"/>
  </cols>
  <sheetData>
    <row r="1" spans="1:34">
      <c r="A1" s="88" t="s">
        <v>916</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923</v>
      </c>
      <c r="AF3" s="10" t="s">
        <v>989</v>
      </c>
      <c r="AG3" s="10" t="s">
        <v>990</v>
      </c>
      <c r="AH3" s="10" t="s">
        <v>991</v>
      </c>
    </row>
    <row r="4" spans="1:34">
      <c r="A4" t="s">
        <v>937</v>
      </c>
      <c r="B4" t="s">
        <v>988</v>
      </c>
      <c r="C4" s="355">
        <v>54147</v>
      </c>
      <c r="D4" s="355">
        <v>91</v>
      </c>
      <c r="E4" s="355">
        <v>16</v>
      </c>
      <c r="F4" s="355">
        <v>11</v>
      </c>
      <c r="G4" s="355">
        <v>2</v>
      </c>
      <c r="H4" s="355">
        <v>5</v>
      </c>
      <c r="I4" s="355">
        <v>125</v>
      </c>
      <c r="J4" s="355">
        <v>21</v>
      </c>
      <c r="K4" s="355">
        <v>24</v>
      </c>
      <c r="L4" s="355">
        <v>44</v>
      </c>
      <c r="M4" s="355">
        <v>108</v>
      </c>
      <c r="N4" s="355">
        <v>131</v>
      </c>
      <c r="O4" s="355">
        <v>153</v>
      </c>
      <c r="P4" s="355">
        <v>245</v>
      </c>
      <c r="Q4" s="355">
        <v>416</v>
      </c>
      <c r="R4" s="355">
        <v>585</v>
      </c>
      <c r="S4" s="355">
        <v>767</v>
      </c>
      <c r="T4" s="355">
        <v>1248</v>
      </c>
      <c r="U4" s="355">
        <v>2419</v>
      </c>
      <c r="V4" s="355">
        <v>3692</v>
      </c>
      <c r="W4" s="355">
        <v>5066</v>
      </c>
      <c r="X4" s="355">
        <v>6838</v>
      </c>
      <c r="Y4" s="355">
        <v>9775</v>
      </c>
      <c r="Z4" s="355">
        <v>10369</v>
      </c>
      <c r="AA4" s="355">
        <v>7601</v>
      </c>
      <c r="AB4" s="355">
        <v>3464</v>
      </c>
      <c r="AC4" s="355">
        <v>1055</v>
      </c>
      <c r="AD4" s="355">
        <v>1</v>
      </c>
      <c r="AF4" s="355">
        <f>SUM(E4:H4)</f>
        <v>34</v>
      </c>
      <c r="AG4" s="355">
        <f>SUM(AB4:AC4)</f>
        <v>4519</v>
      </c>
      <c r="AH4" s="355">
        <f>SUM(AB4:AD4)</f>
        <v>4520</v>
      </c>
    </row>
    <row r="5" spans="1:34">
      <c r="A5" t="s">
        <v>934</v>
      </c>
      <c r="B5" t="s">
        <v>988</v>
      </c>
      <c r="C5" s="355">
        <v>14830</v>
      </c>
      <c r="D5" s="355">
        <v>22</v>
      </c>
      <c r="E5" s="355">
        <v>6</v>
      </c>
      <c r="F5" s="355">
        <v>3</v>
      </c>
      <c r="G5" s="355">
        <v>1</v>
      </c>
      <c r="H5" s="355">
        <v>2</v>
      </c>
      <c r="I5" s="355">
        <v>34</v>
      </c>
      <c r="J5" s="355">
        <v>9</v>
      </c>
      <c r="K5" s="355">
        <v>8</v>
      </c>
      <c r="L5" s="355">
        <v>12</v>
      </c>
      <c r="M5" s="355">
        <v>29</v>
      </c>
      <c r="N5" s="355">
        <v>34</v>
      </c>
      <c r="O5" s="355">
        <v>46</v>
      </c>
      <c r="P5" s="355">
        <v>68</v>
      </c>
      <c r="Q5" s="355">
        <v>131</v>
      </c>
      <c r="R5" s="355">
        <v>154</v>
      </c>
      <c r="S5" s="355">
        <v>202</v>
      </c>
      <c r="T5" s="355">
        <v>343</v>
      </c>
      <c r="U5" s="355">
        <v>673</v>
      </c>
      <c r="V5" s="355">
        <v>1081</v>
      </c>
      <c r="W5" s="355">
        <v>1356</v>
      </c>
      <c r="X5" s="355">
        <v>1872</v>
      </c>
      <c r="Y5" s="355">
        <v>2688</v>
      </c>
      <c r="Z5" s="355">
        <v>2865</v>
      </c>
      <c r="AA5" s="355">
        <v>2032</v>
      </c>
      <c r="AB5" s="355">
        <v>912</v>
      </c>
      <c r="AC5" s="355">
        <v>281</v>
      </c>
      <c r="AD5" s="355">
        <v>0</v>
      </c>
      <c r="AF5" s="355">
        <f t="shared" ref="AF5:AF68" si="0">SUM(E5:H5)</f>
        <v>12</v>
      </c>
      <c r="AG5" s="355">
        <f t="shared" ref="AG5:AG68" si="1">SUM(AB5:AC5)</f>
        <v>1193</v>
      </c>
      <c r="AH5" s="355">
        <f t="shared" ref="AH5:AH68" si="2">SUM(AB5:AD5)</f>
        <v>1193</v>
      </c>
    </row>
    <row r="6" spans="1:34">
      <c r="A6" t="s">
        <v>938</v>
      </c>
      <c r="B6" t="s">
        <v>988</v>
      </c>
      <c r="C6" s="355">
        <v>1736</v>
      </c>
      <c r="D6" s="355">
        <v>5</v>
      </c>
      <c r="E6" s="355">
        <v>0</v>
      </c>
      <c r="F6" s="355">
        <v>1</v>
      </c>
      <c r="G6" s="355">
        <v>1</v>
      </c>
      <c r="H6" s="355">
        <v>0</v>
      </c>
      <c r="I6" s="355">
        <v>7</v>
      </c>
      <c r="J6" s="355">
        <v>1</v>
      </c>
      <c r="K6" s="355">
        <v>2</v>
      </c>
      <c r="L6" s="355">
        <v>0</v>
      </c>
      <c r="M6" s="355">
        <v>4</v>
      </c>
      <c r="N6" s="355">
        <v>4</v>
      </c>
      <c r="O6" s="355">
        <v>5</v>
      </c>
      <c r="P6" s="355">
        <v>7</v>
      </c>
      <c r="Q6" s="355">
        <v>16</v>
      </c>
      <c r="R6" s="355">
        <v>19</v>
      </c>
      <c r="S6" s="355">
        <v>30</v>
      </c>
      <c r="T6" s="355">
        <v>46</v>
      </c>
      <c r="U6" s="355">
        <v>84</v>
      </c>
      <c r="V6" s="355">
        <v>127</v>
      </c>
      <c r="W6" s="355">
        <v>137</v>
      </c>
      <c r="X6" s="355">
        <v>206</v>
      </c>
      <c r="Y6" s="355">
        <v>297</v>
      </c>
      <c r="Z6" s="355">
        <v>344</v>
      </c>
      <c r="AA6" s="355">
        <v>250</v>
      </c>
      <c r="AB6" s="355">
        <v>106</v>
      </c>
      <c r="AC6" s="355">
        <v>44</v>
      </c>
      <c r="AD6" s="355">
        <v>0</v>
      </c>
      <c r="AF6" s="355">
        <f t="shared" si="0"/>
        <v>2</v>
      </c>
      <c r="AG6" s="355">
        <f t="shared" si="1"/>
        <v>150</v>
      </c>
      <c r="AH6" s="355">
        <f t="shared" si="2"/>
        <v>150</v>
      </c>
    </row>
    <row r="7" spans="1:34">
      <c r="A7" t="s">
        <v>939</v>
      </c>
      <c r="B7" t="s">
        <v>988</v>
      </c>
      <c r="C7" s="355">
        <v>1244</v>
      </c>
      <c r="D7" s="355">
        <v>0</v>
      </c>
      <c r="E7" s="355">
        <v>0</v>
      </c>
      <c r="F7" s="355">
        <v>0</v>
      </c>
      <c r="G7" s="355">
        <v>0</v>
      </c>
      <c r="H7" s="355">
        <v>0</v>
      </c>
      <c r="I7" s="355">
        <v>0</v>
      </c>
      <c r="J7" s="355">
        <v>1</v>
      </c>
      <c r="K7" s="355">
        <v>0</v>
      </c>
      <c r="L7" s="355">
        <v>1</v>
      </c>
      <c r="M7" s="355">
        <v>1</v>
      </c>
      <c r="N7" s="355">
        <v>2</v>
      </c>
      <c r="O7" s="355">
        <v>3</v>
      </c>
      <c r="P7" s="355">
        <v>7</v>
      </c>
      <c r="Q7" s="355">
        <v>15</v>
      </c>
      <c r="R7" s="355">
        <v>8</v>
      </c>
      <c r="S7" s="355">
        <v>17</v>
      </c>
      <c r="T7" s="355">
        <v>15</v>
      </c>
      <c r="U7" s="355">
        <v>47</v>
      </c>
      <c r="V7" s="355">
        <v>78</v>
      </c>
      <c r="W7" s="355">
        <v>120</v>
      </c>
      <c r="X7" s="355">
        <v>132</v>
      </c>
      <c r="Y7" s="355">
        <v>201</v>
      </c>
      <c r="Z7" s="355">
        <v>263</v>
      </c>
      <c r="AA7" s="355">
        <v>188</v>
      </c>
      <c r="AB7" s="355">
        <v>112</v>
      </c>
      <c r="AC7" s="355">
        <v>33</v>
      </c>
      <c r="AD7" s="355">
        <v>0</v>
      </c>
      <c r="AF7" s="355">
        <f t="shared" si="0"/>
        <v>0</v>
      </c>
      <c r="AG7" s="355">
        <f t="shared" si="1"/>
        <v>145</v>
      </c>
      <c r="AH7" s="355">
        <f t="shared" si="2"/>
        <v>145</v>
      </c>
    </row>
    <row r="8" spans="1:34">
      <c r="A8" t="s">
        <v>940</v>
      </c>
      <c r="B8" t="s">
        <v>988</v>
      </c>
      <c r="C8" s="355">
        <v>1384</v>
      </c>
      <c r="D8" s="355">
        <v>1</v>
      </c>
      <c r="E8" s="355">
        <v>0</v>
      </c>
      <c r="F8" s="355">
        <v>0</v>
      </c>
      <c r="G8" s="355">
        <v>0</v>
      </c>
      <c r="H8" s="355">
        <v>0</v>
      </c>
      <c r="I8" s="355">
        <v>1</v>
      </c>
      <c r="J8" s="355">
        <v>1</v>
      </c>
      <c r="K8" s="355">
        <v>0</v>
      </c>
      <c r="L8" s="355">
        <v>1</v>
      </c>
      <c r="M8" s="355">
        <v>3</v>
      </c>
      <c r="N8" s="355">
        <v>3</v>
      </c>
      <c r="O8" s="355">
        <v>4</v>
      </c>
      <c r="P8" s="355">
        <v>9</v>
      </c>
      <c r="Q8" s="355">
        <v>10</v>
      </c>
      <c r="R8" s="355">
        <v>19</v>
      </c>
      <c r="S8" s="355">
        <v>21</v>
      </c>
      <c r="T8" s="355">
        <v>38</v>
      </c>
      <c r="U8" s="355">
        <v>63</v>
      </c>
      <c r="V8" s="355">
        <v>112</v>
      </c>
      <c r="W8" s="355">
        <v>126</v>
      </c>
      <c r="X8" s="355">
        <v>182</v>
      </c>
      <c r="Y8" s="355">
        <v>252</v>
      </c>
      <c r="Z8" s="355">
        <v>254</v>
      </c>
      <c r="AA8" s="355">
        <v>177</v>
      </c>
      <c r="AB8" s="355">
        <v>88</v>
      </c>
      <c r="AC8" s="355">
        <v>20</v>
      </c>
      <c r="AD8" s="355">
        <v>0</v>
      </c>
      <c r="AF8" s="355">
        <f t="shared" si="0"/>
        <v>0</v>
      </c>
      <c r="AG8" s="355">
        <f t="shared" si="1"/>
        <v>108</v>
      </c>
      <c r="AH8" s="355">
        <f t="shared" si="2"/>
        <v>108</v>
      </c>
    </row>
    <row r="9" spans="1:34">
      <c r="A9" t="s">
        <v>941</v>
      </c>
      <c r="B9" t="s">
        <v>988</v>
      </c>
      <c r="C9" s="355">
        <v>1381</v>
      </c>
      <c r="D9" s="355">
        <v>1</v>
      </c>
      <c r="E9" s="355">
        <v>0</v>
      </c>
      <c r="F9" s="355">
        <v>1</v>
      </c>
      <c r="G9" s="355">
        <v>0</v>
      </c>
      <c r="H9" s="355">
        <v>0</v>
      </c>
      <c r="I9" s="355">
        <v>2</v>
      </c>
      <c r="J9" s="355">
        <v>2</v>
      </c>
      <c r="K9" s="355">
        <v>1</v>
      </c>
      <c r="L9" s="355">
        <v>2</v>
      </c>
      <c r="M9" s="355">
        <v>1</v>
      </c>
      <c r="N9" s="355">
        <v>4</v>
      </c>
      <c r="O9" s="355">
        <v>3</v>
      </c>
      <c r="P9" s="355">
        <v>5</v>
      </c>
      <c r="Q9" s="355">
        <v>8</v>
      </c>
      <c r="R9" s="355">
        <v>17</v>
      </c>
      <c r="S9" s="355">
        <v>22</v>
      </c>
      <c r="T9" s="355">
        <v>33</v>
      </c>
      <c r="U9" s="355">
        <v>52</v>
      </c>
      <c r="V9" s="355">
        <v>80</v>
      </c>
      <c r="W9" s="355">
        <v>137</v>
      </c>
      <c r="X9" s="355">
        <v>200</v>
      </c>
      <c r="Y9" s="355">
        <v>280</v>
      </c>
      <c r="Z9" s="355">
        <v>262</v>
      </c>
      <c r="AA9" s="355">
        <v>159</v>
      </c>
      <c r="AB9" s="355">
        <v>91</v>
      </c>
      <c r="AC9" s="355">
        <v>20</v>
      </c>
      <c r="AD9" s="355">
        <v>0</v>
      </c>
      <c r="AF9" s="355">
        <f t="shared" si="0"/>
        <v>1</v>
      </c>
      <c r="AG9" s="355">
        <f t="shared" si="1"/>
        <v>111</v>
      </c>
      <c r="AH9" s="355">
        <f t="shared" si="2"/>
        <v>111</v>
      </c>
    </row>
    <row r="10" spans="1:34">
      <c r="A10" t="s">
        <v>942</v>
      </c>
      <c r="B10" t="s">
        <v>988</v>
      </c>
      <c r="C10" s="355">
        <v>1633</v>
      </c>
      <c r="D10" s="355">
        <v>1</v>
      </c>
      <c r="E10" s="355">
        <v>0</v>
      </c>
      <c r="F10" s="355">
        <v>0</v>
      </c>
      <c r="G10" s="355">
        <v>0</v>
      </c>
      <c r="H10" s="355">
        <v>0</v>
      </c>
      <c r="I10" s="355">
        <v>1</v>
      </c>
      <c r="J10" s="355">
        <v>1</v>
      </c>
      <c r="K10" s="355">
        <v>0</v>
      </c>
      <c r="L10" s="355">
        <v>1</v>
      </c>
      <c r="M10" s="355">
        <v>8</v>
      </c>
      <c r="N10" s="355">
        <v>1</v>
      </c>
      <c r="O10" s="355">
        <v>9</v>
      </c>
      <c r="P10" s="355">
        <v>7</v>
      </c>
      <c r="Q10" s="355">
        <v>10</v>
      </c>
      <c r="R10" s="355">
        <v>15</v>
      </c>
      <c r="S10" s="355">
        <v>19</v>
      </c>
      <c r="T10" s="355">
        <v>31</v>
      </c>
      <c r="U10" s="355">
        <v>77</v>
      </c>
      <c r="V10" s="355">
        <v>114</v>
      </c>
      <c r="W10" s="355">
        <v>156</v>
      </c>
      <c r="X10" s="355">
        <v>227</v>
      </c>
      <c r="Y10" s="355">
        <v>314</v>
      </c>
      <c r="Z10" s="355">
        <v>289</v>
      </c>
      <c r="AA10" s="355">
        <v>234</v>
      </c>
      <c r="AB10" s="355">
        <v>87</v>
      </c>
      <c r="AC10" s="355">
        <v>32</v>
      </c>
      <c r="AD10" s="355">
        <v>0</v>
      </c>
      <c r="AF10" s="355">
        <f t="shared" si="0"/>
        <v>0</v>
      </c>
      <c r="AG10" s="355">
        <f t="shared" si="1"/>
        <v>119</v>
      </c>
      <c r="AH10" s="355">
        <f t="shared" si="2"/>
        <v>119</v>
      </c>
    </row>
    <row r="11" spans="1:34">
      <c r="A11" t="s">
        <v>943</v>
      </c>
      <c r="B11" t="s">
        <v>988</v>
      </c>
      <c r="C11" s="355">
        <v>2224</v>
      </c>
      <c r="D11" s="355">
        <v>4</v>
      </c>
      <c r="E11" s="355">
        <v>2</v>
      </c>
      <c r="F11" s="355">
        <v>0</v>
      </c>
      <c r="G11" s="355">
        <v>0</v>
      </c>
      <c r="H11" s="355">
        <v>0</v>
      </c>
      <c r="I11" s="355">
        <v>6</v>
      </c>
      <c r="J11" s="355">
        <v>1</v>
      </c>
      <c r="K11" s="355">
        <v>1</v>
      </c>
      <c r="L11" s="355">
        <v>2</v>
      </c>
      <c r="M11" s="355">
        <v>3</v>
      </c>
      <c r="N11" s="355">
        <v>7</v>
      </c>
      <c r="O11" s="355">
        <v>11</v>
      </c>
      <c r="P11" s="355">
        <v>8</v>
      </c>
      <c r="Q11" s="355">
        <v>14</v>
      </c>
      <c r="R11" s="355">
        <v>21</v>
      </c>
      <c r="S11" s="355">
        <v>28</v>
      </c>
      <c r="T11" s="355">
        <v>47</v>
      </c>
      <c r="U11" s="355">
        <v>96</v>
      </c>
      <c r="V11" s="355">
        <v>153</v>
      </c>
      <c r="W11" s="355">
        <v>202</v>
      </c>
      <c r="X11" s="355">
        <v>280</v>
      </c>
      <c r="Y11" s="355">
        <v>400</v>
      </c>
      <c r="Z11" s="355">
        <v>473</v>
      </c>
      <c r="AA11" s="355">
        <v>302</v>
      </c>
      <c r="AB11" s="355">
        <v>139</v>
      </c>
      <c r="AC11" s="355">
        <v>30</v>
      </c>
      <c r="AD11" s="355">
        <v>0</v>
      </c>
      <c r="AF11" s="355">
        <f t="shared" si="0"/>
        <v>2</v>
      </c>
      <c r="AG11" s="355">
        <f t="shared" si="1"/>
        <v>169</v>
      </c>
      <c r="AH11" s="355">
        <f t="shared" si="2"/>
        <v>169</v>
      </c>
    </row>
    <row r="12" spans="1:34">
      <c r="A12" t="s">
        <v>944</v>
      </c>
      <c r="B12" t="s">
        <v>988</v>
      </c>
      <c r="C12" s="355">
        <v>2086</v>
      </c>
      <c r="D12" s="355">
        <v>3</v>
      </c>
      <c r="E12" s="355">
        <v>0</v>
      </c>
      <c r="F12" s="355">
        <v>1</v>
      </c>
      <c r="G12" s="355">
        <v>0</v>
      </c>
      <c r="H12" s="355">
        <v>1</v>
      </c>
      <c r="I12" s="355">
        <v>5</v>
      </c>
      <c r="J12" s="355">
        <v>0</v>
      </c>
      <c r="K12" s="355">
        <v>1</v>
      </c>
      <c r="L12" s="355">
        <v>1</v>
      </c>
      <c r="M12" s="355">
        <v>3</v>
      </c>
      <c r="N12" s="355">
        <v>2</v>
      </c>
      <c r="O12" s="355">
        <v>3</v>
      </c>
      <c r="P12" s="355">
        <v>9</v>
      </c>
      <c r="Q12" s="355">
        <v>16</v>
      </c>
      <c r="R12" s="355">
        <v>17</v>
      </c>
      <c r="S12" s="355">
        <v>20</v>
      </c>
      <c r="T12" s="355">
        <v>38</v>
      </c>
      <c r="U12" s="355">
        <v>95</v>
      </c>
      <c r="V12" s="355">
        <v>157</v>
      </c>
      <c r="W12" s="355">
        <v>230</v>
      </c>
      <c r="X12" s="355">
        <v>279</v>
      </c>
      <c r="Y12" s="355">
        <v>358</v>
      </c>
      <c r="Z12" s="355">
        <v>400</v>
      </c>
      <c r="AA12" s="355">
        <v>291</v>
      </c>
      <c r="AB12" s="355">
        <v>110</v>
      </c>
      <c r="AC12" s="355">
        <v>51</v>
      </c>
      <c r="AD12" s="355">
        <v>0</v>
      </c>
      <c r="AF12" s="355">
        <f t="shared" si="0"/>
        <v>2</v>
      </c>
      <c r="AG12" s="355">
        <f t="shared" si="1"/>
        <v>161</v>
      </c>
      <c r="AH12" s="355">
        <f t="shared" si="2"/>
        <v>161</v>
      </c>
    </row>
    <row r="13" spans="1:34">
      <c r="A13" t="s">
        <v>945</v>
      </c>
      <c r="B13" t="s">
        <v>988</v>
      </c>
      <c r="C13" s="355">
        <v>1208</v>
      </c>
      <c r="D13" s="355">
        <v>2</v>
      </c>
      <c r="E13" s="355">
        <v>1</v>
      </c>
      <c r="F13" s="355">
        <v>0</v>
      </c>
      <c r="G13" s="355">
        <v>0</v>
      </c>
      <c r="H13" s="355">
        <v>1</v>
      </c>
      <c r="I13" s="355">
        <v>4</v>
      </c>
      <c r="J13" s="355">
        <v>0</v>
      </c>
      <c r="K13" s="355">
        <v>1</v>
      </c>
      <c r="L13" s="355">
        <v>1</v>
      </c>
      <c r="M13" s="355">
        <v>1</v>
      </c>
      <c r="N13" s="355">
        <v>5</v>
      </c>
      <c r="O13" s="355">
        <v>2</v>
      </c>
      <c r="P13" s="355">
        <v>4</v>
      </c>
      <c r="Q13" s="355">
        <v>17</v>
      </c>
      <c r="R13" s="355">
        <v>13</v>
      </c>
      <c r="S13" s="355">
        <v>17</v>
      </c>
      <c r="T13" s="355">
        <v>28</v>
      </c>
      <c r="U13" s="355">
        <v>55</v>
      </c>
      <c r="V13" s="355">
        <v>105</v>
      </c>
      <c r="W13" s="355">
        <v>103</v>
      </c>
      <c r="X13" s="355">
        <v>140</v>
      </c>
      <c r="Y13" s="355">
        <v>237</v>
      </c>
      <c r="Z13" s="355">
        <v>232</v>
      </c>
      <c r="AA13" s="355">
        <v>157</v>
      </c>
      <c r="AB13" s="355">
        <v>66</v>
      </c>
      <c r="AC13" s="355">
        <v>20</v>
      </c>
      <c r="AD13" s="355">
        <v>0</v>
      </c>
      <c r="AF13" s="355">
        <f t="shared" si="0"/>
        <v>2</v>
      </c>
      <c r="AG13" s="355">
        <f t="shared" si="1"/>
        <v>86</v>
      </c>
      <c r="AH13" s="355">
        <f t="shared" si="2"/>
        <v>86</v>
      </c>
    </row>
    <row r="14" spans="1:34">
      <c r="A14" t="s">
        <v>946</v>
      </c>
      <c r="B14" t="s">
        <v>988</v>
      </c>
      <c r="C14" s="355">
        <v>1934</v>
      </c>
      <c r="D14" s="355">
        <v>5</v>
      </c>
      <c r="E14" s="355">
        <v>3</v>
      </c>
      <c r="F14" s="355">
        <v>0</v>
      </c>
      <c r="G14" s="355">
        <v>0</v>
      </c>
      <c r="H14" s="355">
        <v>0</v>
      </c>
      <c r="I14" s="355">
        <v>8</v>
      </c>
      <c r="J14" s="355">
        <v>2</v>
      </c>
      <c r="K14" s="355">
        <v>2</v>
      </c>
      <c r="L14" s="355">
        <v>3</v>
      </c>
      <c r="M14" s="355">
        <v>5</v>
      </c>
      <c r="N14" s="355">
        <v>6</v>
      </c>
      <c r="O14" s="355">
        <v>6</v>
      </c>
      <c r="P14" s="355">
        <v>12</v>
      </c>
      <c r="Q14" s="355">
        <v>25</v>
      </c>
      <c r="R14" s="355">
        <v>25</v>
      </c>
      <c r="S14" s="355">
        <v>28</v>
      </c>
      <c r="T14" s="355">
        <v>67</v>
      </c>
      <c r="U14" s="355">
        <v>104</v>
      </c>
      <c r="V14" s="355">
        <v>155</v>
      </c>
      <c r="W14" s="355">
        <v>145</v>
      </c>
      <c r="X14" s="355">
        <v>226</v>
      </c>
      <c r="Y14" s="355">
        <v>349</v>
      </c>
      <c r="Z14" s="355">
        <v>348</v>
      </c>
      <c r="AA14" s="355">
        <v>274</v>
      </c>
      <c r="AB14" s="355">
        <v>113</v>
      </c>
      <c r="AC14" s="355">
        <v>31</v>
      </c>
      <c r="AD14" s="355">
        <v>0</v>
      </c>
      <c r="AF14" s="355">
        <f t="shared" si="0"/>
        <v>3</v>
      </c>
      <c r="AG14" s="355">
        <f t="shared" si="1"/>
        <v>144</v>
      </c>
      <c r="AH14" s="355">
        <f t="shared" si="2"/>
        <v>144</v>
      </c>
    </row>
    <row r="15" spans="1:34">
      <c r="A15" t="s">
        <v>947</v>
      </c>
      <c r="B15" t="s">
        <v>988</v>
      </c>
      <c r="C15" s="355">
        <v>5021</v>
      </c>
      <c r="D15" s="355">
        <v>14</v>
      </c>
      <c r="E15" s="355">
        <v>2</v>
      </c>
      <c r="F15" s="355">
        <v>0</v>
      </c>
      <c r="G15" s="355">
        <v>0</v>
      </c>
      <c r="H15" s="355">
        <v>2</v>
      </c>
      <c r="I15" s="355">
        <v>18</v>
      </c>
      <c r="J15" s="355">
        <v>1</v>
      </c>
      <c r="K15" s="355">
        <v>2</v>
      </c>
      <c r="L15" s="355">
        <v>4</v>
      </c>
      <c r="M15" s="355">
        <v>18</v>
      </c>
      <c r="N15" s="355">
        <v>17</v>
      </c>
      <c r="O15" s="355">
        <v>8</v>
      </c>
      <c r="P15" s="355">
        <v>20</v>
      </c>
      <c r="Q15" s="355">
        <v>46</v>
      </c>
      <c r="R15" s="355">
        <v>56</v>
      </c>
      <c r="S15" s="355">
        <v>82</v>
      </c>
      <c r="T15" s="355">
        <v>118</v>
      </c>
      <c r="U15" s="355">
        <v>254</v>
      </c>
      <c r="V15" s="355">
        <v>370</v>
      </c>
      <c r="W15" s="355">
        <v>480</v>
      </c>
      <c r="X15" s="355">
        <v>663</v>
      </c>
      <c r="Y15" s="355">
        <v>960</v>
      </c>
      <c r="Z15" s="355">
        <v>865</v>
      </c>
      <c r="AA15" s="355">
        <v>679</v>
      </c>
      <c r="AB15" s="355">
        <v>277</v>
      </c>
      <c r="AC15" s="355">
        <v>83</v>
      </c>
      <c r="AD15" s="355">
        <v>0</v>
      </c>
      <c r="AF15" s="355">
        <f t="shared" si="0"/>
        <v>4</v>
      </c>
      <c r="AG15" s="355">
        <f t="shared" si="1"/>
        <v>360</v>
      </c>
      <c r="AH15" s="355">
        <f t="shared" si="2"/>
        <v>360</v>
      </c>
    </row>
    <row r="16" spans="1:34">
      <c r="A16" t="s">
        <v>948</v>
      </c>
      <c r="B16" t="s">
        <v>988</v>
      </c>
      <c r="C16" s="355">
        <v>4599</v>
      </c>
      <c r="D16" s="355">
        <v>4</v>
      </c>
      <c r="E16" s="355">
        <v>0</v>
      </c>
      <c r="F16" s="355">
        <v>2</v>
      </c>
      <c r="G16" s="355">
        <v>0</v>
      </c>
      <c r="H16" s="355">
        <v>0</v>
      </c>
      <c r="I16" s="355">
        <v>6</v>
      </c>
      <c r="J16" s="355">
        <v>0</v>
      </c>
      <c r="K16" s="355">
        <v>0</v>
      </c>
      <c r="L16" s="355">
        <v>5</v>
      </c>
      <c r="M16" s="355">
        <v>12</v>
      </c>
      <c r="N16" s="355">
        <v>13</v>
      </c>
      <c r="O16" s="355">
        <v>17</v>
      </c>
      <c r="P16" s="355">
        <v>21</v>
      </c>
      <c r="Q16" s="355">
        <v>34</v>
      </c>
      <c r="R16" s="355">
        <v>57</v>
      </c>
      <c r="S16" s="355">
        <v>71</v>
      </c>
      <c r="T16" s="355">
        <v>118</v>
      </c>
      <c r="U16" s="355">
        <v>218</v>
      </c>
      <c r="V16" s="355">
        <v>385</v>
      </c>
      <c r="W16" s="355">
        <v>554</v>
      </c>
      <c r="X16" s="355">
        <v>682</v>
      </c>
      <c r="Y16" s="355">
        <v>787</v>
      </c>
      <c r="Z16" s="355">
        <v>776</v>
      </c>
      <c r="AA16" s="355">
        <v>533</v>
      </c>
      <c r="AB16" s="355">
        <v>245</v>
      </c>
      <c r="AC16" s="355">
        <v>64</v>
      </c>
      <c r="AD16" s="355">
        <v>1</v>
      </c>
      <c r="AF16" s="355">
        <f t="shared" si="0"/>
        <v>2</v>
      </c>
      <c r="AG16" s="355">
        <f t="shared" si="1"/>
        <v>309</v>
      </c>
      <c r="AH16" s="355">
        <f t="shared" si="2"/>
        <v>310</v>
      </c>
    </row>
    <row r="17" spans="1:34">
      <c r="A17" t="s">
        <v>949</v>
      </c>
      <c r="B17" t="s">
        <v>988</v>
      </c>
      <c r="C17" s="355">
        <v>2542</v>
      </c>
      <c r="D17" s="355">
        <v>7</v>
      </c>
      <c r="E17" s="355">
        <v>0</v>
      </c>
      <c r="F17" s="355">
        <v>0</v>
      </c>
      <c r="G17" s="355">
        <v>0</v>
      </c>
      <c r="H17" s="355">
        <v>0</v>
      </c>
      <c r="I17" s="355">
        <v>7</v>
      </c>
      <c r="J17" s="355">
        <v>1</v>
      </c>
      <c r="K17" s="355">
        <v>2</v>
      </c>
      <c r="L17" s="355">
        <v>3</v>
      </c>
      <c r="M17" s="355">
        <v>4</v>
      </c>
      <c r="N17" s="355">
        <v>5</v>
      </c>
      <c r="O17" s="355">
        <v>6</v>
      </c>
      <c r="P17" s="355">
        <v>13</v>
      </c>
      <c r="Q17" s="355">
        <v>21</v>
      </c>
      <c r="R17" s="355">
        <v>29</v>
      </c>
      <c r="S17" s="355">
        <v>44</v>
      </c>
      <c r="T17" s="355">
        <v>58</v>
      </c>
      <c r="U17" s="355">
        <v>124</v>
      </c>
      <c r="V17" s="355">
        <v>178</v>
      </c>
      <c r="W17" s="355">
        <v>287</v>
      </c>
      <c r="X17" s="355">
        <v>340</v>
      </c>
      <c r="Y17" s="355">
        <v>464</v>
      </c>
      <c r="Z17" s="355">
        <v>487</v>
      </c>
      <c r="AA17" s="355">
        <v>284</v>
      </c>
      <c r="AB17" s="355">
        <v>139</v>
      </c>
      <c r="AC17" s="355">
        <v>46</v>
      </c>
      <c r="AD17" s="355">
        <v>0</v>
      </c>
      <c r="AF17" s="355">
        <f t="shared" si="0"/>
        <v>0</v>
      </c>
      <c r="AG17" s="355">
        <f t="shared" si="1"/>
        <v>185</v>
      </c>
      <c r="AH17" s="355">
        <f t="shared" si="2"/>
        <v>185</v>
      </c>
    </row>
    <row r="18" spans="1:34">
      <c r="A18" t="s">
        <v>950</v>
      </c>
      <c r="B18" t="s">
        <v>988</v>
      </c>
      <c r="C18" s="355">
        <v>3771</v>
      </c>
      <c r="D18" s="355">
        <v>9</v>
      </c>
      <c r="E18" s="355">
        <v>1</v>
      </c>
      <c r="F18" s="355">
        <v>0</v>
      </c>
      <c r="G18" s="355">
        <v>0</v>
      </c>
      <c r="H18" s="355">
        <v>0</v>
      </c>
      <c r="I18" s="355">
        <v>10</v>
      </c>
      <c r="J18" s="355">
        <v>1</v>
      </c>
      <c r="K18" s="355">
        <v>3</v>
      </c>
      <c r="L18" s="355">
        <v>6</v>
      </c>
      <c r="M18" s="355">
        <v>3</v>
      </c>
      <c r="N18" s="355">
        <v>8</v>
      </c>
      <c r="O18" s="355">
        <v>11</v>
      </c>
      <c r="P18" s="355">
        <v>17</v>
      </c>
      <c r="Q18" s="355">
        <v>26</v>
      </c>
      <c r="R18" s="355">
        <v>58</v>
      </c>
      <c r="S18" s="355">
        <v>52</v>
      </c>
      <c r="T18" s="355">
        <v>86</v>
      </c>
      <c r="U18" s="355">
        <v>170</v>
      </c>
      <c r="V18" s="355">
        <v>245</v>
      </c>
      <c r="W18" s="355">
        <v>389</v>
      </c>
      <c r="X18" s="355">
        <v>505</v>
      </c>
      <c r="Y18" s="355">
        <v>685</v>
      </c>
      <c r="Z18" s="355">
        <v>686</v>
      </c>
      <c r="AA18" s="355">
        <v>505</v>
      </c>
      <c r="AB18" s="355">
        <v>240</v>
      </c>
      <c r="AC18" s="355">
        <v>65</v>
      </c>
      <c r="AD18" s="355">
        <v>0</v>
      </c>
      <c r="AF18" s="355">
        <f t="shared" si="0"/>
        <v>1</v>
      </c>
      <c r="AG18" s="355">
        <f t="shared" si="1"/>
        <v>305</v>
      </c>
      <c r="AH18" s="355">
        <f t="shared" si="2"/>
        <v>305</v>
      </c>
    </row>
    <row r="19" spans="1:34">
      <c r="A19" t="s">
        <v>951</v>
      </c>
      <c r="B19" t="s">
        <v>988</v>
      </c>
      <c r="C19" s="355">
        <v>625</v>
      </c>
      <c r="D19" s="355">
        <v>0</v>
      </c>
      <c r="E19" s="355">
        <v>0</v>
      </c>
      <c r="F19" s="355">
        <v>0</v>
      </c>
      <c r="G19" s="355">
        <v>0</v>
      </c>
      <c r="H19" s="355">
        <v>0</v>
      </c>
      <c r="I19" s="355">
        <v>0</v>
      </c>
      <c r="J19" s="355">
        <v>0</v>
      </c>
      <c r="K19" s="355">
        <v>0</v>
      </c>
      <c r="L19" s="355">
        <v>0</v>
      </c>
      <c r="M19" s="355">
        <v>1</v>
      </c>
      <c r="N19" s="355">
        <v>1</v>
      </c>
      <c r="O19" s="355">
        <v>2</v>
      </c>
      <c r="P19" s="355">
        <v>2</v>
      </c>
      <c r="Q19" s="355">
        <v>2</v>
      </c>
      <c r="R19" s="355">
        <v>6</v>
      </c>
      <c r="S19" s="355">
        <v>3</v>
      </c>
      <c r="T19" s="355">
        <v>9</v>
      </c>
      <c r="U19" s="355">
        <v>22</v>
      </c>
      <c r="V19" s="355">
        <v>32</v>
      </c>
      <c r="W19" s="355">
        <v>43</v>
      </c>
      <c r="X19" s="355">
        <v>78</v>
      </c>
      <c r="Y19" s="355">
        <v>107</v>
      </c>
      <c r="Z19" s="355">
        <v>150</v>
      </c>
      <c r="AA19" s="355">
        <v>113</v>
      </c>
      <c r="AB19" s="355">
        <v>39</v>
      </c>
      <c r="AC19" s="355">
        <v>15</v>
      </c>
      <c r="AD19" s="355">
        <v>0</v>
      </c>
      <c r="AF19" s="355">
        <f t="shared" si="0"/>
        <v>0</v>
      </c>
      <c r="AG19" s="355">
        <f t="shared" si="1"/>
        <v>54</v>
      </c>
      <c r="AH19" s="355">
        <f t="shared" si="2"/>
        <v>54</v>
      </c>
    </row>
    <row r="20" spans="1:34">
      <c r="A20" t="s">
        <v>952</v>
      </c>
      <c r="B20" t="s">
        <v>988</v>
      </c>
      <c r="C20" s="355">
        <v>824</v>
      </c>
      <c r="D20" s="355">
        <v>2</v>
      </c>
      <c r="E20" s="355">
        <v>1</v>
      </c>
      <c r="F20" s="355">
        <v>0</v>
      </c>
      <c r="G20" s="355">
        <v>0</v>
      </c>
      <c r="H20" s="355">
        <v>0</v>
      </c>
      <c r="I20" s="355">
        <v>3</v>
      </c>
      <c r="J20" s="355">
        <v>1</v>
      </c>
      <c r="K20" s="355">
        <v>1</v>
      </c>
      <c r="L20" s="355">
        <v>1</v>
      </c>
      <c r="M20" s="355">
        <v>2</v>
      </c>
      <c r="N20" s="355">
        <v>1</v>
      </c>
      <c r="O20" s="355">
        <v>3</v>
      </c>
      <c r="P20" s="355">
        <v>4</v>
      </c>
      <c r="Q20" s="355">
        <v>5</v>
      </c>
      <c r="R20" s="355">
        <v>10</v>
      </c>
      <c r="S20" s="355">
        <v>13</v>
      </c>
      <c r="T20" s="355">
        <v>20</v>
      </c>
      <c r="U20" s="355">
        <v>41</v>
      </c>
      <c r="V20" s="355">
        <v>41</v>
      </c>
      <c r="W20" s="355">
        <v>77</v>
      </c>
      <c r="X20" s="355">
        <v>112</v>
      </c>
      <c r="Y20" s="355">
        <v>125</v>
      </c>
      <c r="Z20" s="355">
        <v>150</v>
      </c>
      <c r="AA20" s="355">
        <v>117</v>
      </c>
      <c r="AB20" s="355">
        <v>68</v>
      </c>
      <c r="AC20" s="355">
        <v>29</v>
      </c>
      <c r="AD20" s="355">
        <v>0</v>
      </c>
      <c r="AF20" s="355">
        <f t="shared" si="0"/>
        <v>1</v>
      </c>
      <c r="AG20" s="355">
        <f t="shared" si="1"/>
        <v>97</v>
      </c>
      <c r="AH20" s="355">
        <f t="shared" si="2"/>
        <v>97</v>
      </c>
    </row>
    <row r="21" spans="1:34">
      <c r="A21" t="s">
        <v>953</v>
      </c>
      <c r="B21" t="s">
        <v>988</v>
      </c>
      <c r="C21" s="355">
        <v>1589</v>
      </c>
      <c r="D21" s="355">
        <v>5</v>
      </c>
      <c r="E21" s="355">
        <v>0</v>
      </c>
      <c r="F21" s="355">
        <v>1</v>
      </c>
      <c r="G21" s="355">
        <v>0</v>
      </c>
      <c r="H21" s="355">
        <v>0</v>
      </c>
      <c r="I21" s="355">
        <v>6</v>
      </c>
      <c r="J21" s="355">
        <v>2</v>
      </c>
      <c r="K21" s="355">
        <v>0</v>
      </c>
      <c r="L21" s="355">
        <v>2</v>
      </c>
      <c r="M21" s="355">
        <v>1</v>
      </c>
      <c r="N21" s="355">
        <v>5</v>
      </c>
      <c r="O21" s="355">
        <v>3</v>
      </c>
      <c r="P21" s="355">
        <v>10</v>
      </c>
      <c r="Q21" s="355">
        <v>9</v>
      </c>
      <c r="R21" s="355">
        <v>28</v>
      </c>
      <c r="S21" s="355">
        <v>34</v>
      </c>
      <c r="T21" s="355">
        <v>41</v>
      </c>
      <c r="U21" s="355">
        <v>94</v>
      </c>
      <c r="V21" s="355">
        <v>105</v>
      </c>
      <c r="W21" s="355">
        <v>172</v>
      </c>
      <c r="X21" s="355">
        <v>221</v>
      </c>
      <c r="Y21" s="355">
        <v>278</v>
      </c>
      <c r="Z21" s="355">
        <v>271</v>
      </c>
      <c r="AA21" s="355">
        <v>191</v>
      </c>
      <c r="AB21" s="355">
        <v>86</v>
      </c>
      <c r="AC21" s="355">
        <v>30</v>
      </c>
      <c r="AD21" s="355">
        <v>0</v>
      </c>
      <c r="AF21" s="355">
        <f t="shared" si="0"/>
        <v>1</v>
      </c>
      <c r="AG21" s="355">
        <f t="shared" si="1"/>
        <v>116</v>
      </c>
      <c r="AH21" s="355">
        <f t="shared" si="2"/>
        <v>116</v>
      </c>
    </row>
    <row r="22" spans="1:34">
      <c r="A22" t="s">
        <v>954</v>
      </c>
      <c r="B22" t="s">
        <v>988</v>
      </c>
      <c r="C22" s="355">
        <v>373</v>
      </c>
      <c r="D22" s="355">
        <v>0</v>
      </c>
      <c r="E22" s="355">
        <v>0</v>
      </c>
      <c r="F22" s="355">
        <v>0</v>
      </c>
      <c r="G22" s="355">
        <v>0</v>
      </c>
      <c r="H22" s="355">
        <v>0</v>
      </c>
      <c r="I22" s="355">
        <v>0</v>
      </c>
      <c r="J22" s="355">
        <v>0</v>
      </c>
      <c r="K22" s="355">
        <v>0</v>
      </c>
      <c r="L22" s="355">
        <v>0</v>
      </c>
      <c r="M22" s="355">
        <v>0</v>
      </c>
      <c r="N22" s="355">
        <v>0</v>
      </c>
      <c r="O22" s="355">
        <v>1</v>
      </c>
      <c r="P22" s="355">
        <v>2</v>
      </c>
      <c r="Q22" s="355">
        <v>4</v>
      </c>
      <c r="R22" s="355">
        <v>4</v>
      </c>
      <c r="S22" s="355">
        <v>5</v>
      </c>
      <c r="T22" s="355">
        <v>5</v>
      </c>
      <c r="U22" s="355">
        <v>12</v>
      </c>
      <c r="V22" s="355">
        <v>24</v>
      </c>
      <c r="W22" s="355">
        <v>29</v>
      </c>
      <c r="X22" s="355">
        <v>48</v>
      </c>
      <c r="Y22" s="355">
        <v>64</v>
      </c>
      <c r="Z22" s="355">
        <v>75</v>
      </c>
      <c r="AA22" s="355">
        <v>64</v>
      </c>
      <c r="AB22" s="355">
        <v>27</v>
      </c>
      <c r="AC22" s="355">
        <v>9</v>
      </c>
      <c r="AD22" s="355">
        <v>0</v>
      </c>
      <c r="AF22" s="355">
        <f t="shared" si="0"/>
        <v>0</v>
      </c>
      <c r="AG22" s="355">
        <f t="shared" si="1"/>
        <v>36</v>
      </c>
      <c r="AH22" s="355">
        <f t="shared" si="2"/>
        <v>36</v>
      </c>
    </row>
    <row r="23" spans="1:34">
      <c r="A23" t="s">
        <v>955</v>
      </c>
      <c r="B23" t="s">
        <v>988</v>
      </c>
      <c r="C23" s="355">
        <v>1162</v>
      </c>
      <c r="D23" s="355">
        <v>2</v>
      </c>
      <c r="E23" s="355">
        <v>0</v>
      </c>
      <c r="F23" s="355">
        <v>0</v>
      </c>
      <c r="G23" s="355">
        <v>0</v>
      </c>
      <c r="H23" s="355">
        <v>0</v>
      </c>
      <c r="I23" s="355">
        <v>2</v>
      </c>
      <c r="J23" s="355">
        <v>1</v>
      </c>
      <c r="K23" s="355">
        <v>0</v>
      </c>
      <c r="L23" s="355">
        <v>0</v>
      </c>
      <c r="M23" s="355">
        <v>2</v>
      </c>
      <c r="N23" s="355">
        <v>4</v>
      </c>
      <c r="O23" s="355">
        <v>4</v>
      </c>
      <c r="P23" s="355">
        <v>1</v>
      </c>
      <c r="Q23" s="355">
        <v>5</v>
      </c>
      <c r="R23" s="355">
        <v>8</v>
      </c>
      <c r="S23" s="355">
        <v>10</v>
      </c>
      <c r="T23" s="355">
        <v>23</v>
      </c>
      <c r="U23" s="355">
        <v>55</v>
      </c>
      <c r="V23" s="355">
        <v>57</v>
      </c>
      <c r="W23" s="355">
        <v>77</v>
      </c>
      <c r="X23" s="355">
        <v>122</v>
      </c>
      <c r="Y23" s="355">
        <v>215</v>
      </c>
      <c r="Z23" s="355">
        <v>240</v>
      </c>
      <c r="AA23" s="355">
        <v>214</v>
      </c>
      <c r="AB23" s="355">
        <v>94</v>
      </c>
      <c r="AC23" s="355">
        <v>28</v>
      </c>
      <c r="AD23" s="355">
        <v>0</v>
      </c>
      <c r="AF23" s="355">
        <f t="shared" si="0"/>
        <v>0</v>
      </c>
      <c r="AG23" s="355">
        <f t="shared" si="1"/>
        <v>122</v>
      </c>
      <c r="AH23" s="355">
        <f t="shared" si="2"/>
        <v>122</v>
      </c>
    </row>
    <row r="24" spans="1:34">
      <c r="A24" t="s">
        <v>956</v>
      </c>
      <c r="B24" t="s">
        <v>988</v>
      </c>
      <c r="C24" s="355">
        <v>2359</v>
      </c>
      <c r="D24" s="355">
        <v>3</v>
      </c>
      <c r="E24" s="355">
        <v>0</v>
      </c>
      <c r="F24" s="355">
        <v>0</v>
      </c>
      <c r="G24" s="355">
        <v>0</v>
      </c>
      <c r="H24" s="355">
        <v>1</v>
      </c>
      <c r="I24" s="355">
        <v>4</v>
      </c>
      <c r="J24" s="355">
        <v>0</v>
      </c>
      <c r="K24" s="355">
        <v>1</v>
      </c>
      <c r="L24" s="355">
        <v>1</v>
      </c>
      <c r="M24" s="355">
        <v>4</v>
      </c>
      <c r="N24" s="355">
        <v>2</v>
      </c>
      <c r="O24" s="355">
        <v>6</v>
      </c>
      <c r="P24" s="355">
        <v>12</v>
      </c>
      <c r="Q24" s="355">
        <v>14</v>
      </c>
      <c r="R24" s="355">
        <v>29</v>
      </c>
      <c r="S24" s="355">
        <v>25</v>
      </c>
      <c r="T24" s="355">
        <v>67</v>
      </c>
      <c r="U24" s="355">
        <v>124</v>
      </c>
      <c r="V24" s="355">
        <v>173</v>
      </c>
      <c r="W24" s="355">
        <v>264</v>
      </c>
      <c r="X24" s="355">
        <v>306</v>
      </c>
      <c r="Y24" s="355">
        <v>433</v>
      </c>
      <c r="Z24" s="355">
        <v>403</v>
      </c>
      <c r="AA24" s="355">
        <v>326</v>
      </c>
      <c r="AB24" s="355">
        <v>128</v>
      </c>
      <c r="AC24" s="355">
        <v>37</v>
      </c>
      <c r="AD24" s="355">
        <v>0</v>
      </c>
      <c r="AF24" s="355">
        <f t="shared" si="0"/>
        <v>1</v>
      </c>
      <c r="AG24" s="355">
        <f t="shared" si="1"/>
        <v>165</v>
      </c>
      <c r="AH24" s="355">
        <f t="shared" si="2"/>
        <v>165</v>
      </c>
    </row>
    <row r="25" spans="1:34">
      <c r="A25" t="s">
        <v>957</v>
      </c>
      <c r="B25" t="s">
        <v>988</v>
      </c>
      <c r="C25" s="355">
        <v>520</v>
      </c>
      <c r="D25" s="355">
        <v>0</v>
      </c>
      <c r="E25" s="355">
        <v>0</v>
      </c>
      <c r="F25" s="355">
        <v>0</v>
      </c>
      <c r="G25" s="355">
        <v>0</v>
      </c>
      <c r="H25" s="355">
        <v>0</v>
      </c>
      <c r="I25" s="355">
        <v>0</v>
      </c>
      <c r="J25" s="355">
        <v>0</v>
      </c>
      <c r="K25" s="355">
        <v>0</v>
      </c>
      <c r="L25" s="355">
        <v>0</v>
      </c>
      <c r="M25" s="355">
        <v>0</v>
      </c>
      <c r="N25" s="355">
        <v>0</v>
      </c>
      <c r="O25" s="355">
        <v>0</v>
      </c>
      <c r="P25" s="355">
        <v>0</v>
      </c>
      <c r="Q25" s="355">
        <v>5</v>
      </c>
      <c r="R25" s="355">
        <v>2</v>
      </c>
      <c r="S25" s="355">
        <v>9</v>
      </c>
      <c r="T25" s="355">
        <v>13</v>
      </c>
      <c r="U25" s="355">
        <v>16</v>
      </c>
      <c r="V25" s="355">
        <v>31</v>
      </c>
      <c r="W25" s="355">
        <v>42</v>
      </c>
      <c r="X25" s="355">
        <v>64</v>
      </c>
      <c r="Y25" s="355">
        <v>91</v>
      </c>
      <c r="Z25" s="355">
        <v>107</v>
      </c>
      <c r="AA25" s="355">
        <v>83</v>
      </c>
      <c r="AB25" s="355">
        <v>39</v>
      </c>
      <c r="AC25" s="355">
        <v>18</v>
      </c>
      <c r="AD25" s="355">
        <v>0</v>
      </c>
      <c r="AF25" s="355">
        <f t="shared" si="0"/>
        <v>0</v>
      </c>
      <c r="AG25" s="355">
        <f t="shared" si="1"/>
        <v>57</v>
      </c>
      <c r="AH25" s="355">
        <f t="shared" si="2"/>
        <v>57</v>
      </c>
    </row>
    <row r="26" spans="1:34">
      <c r="A26" t="s">
        <v>958</v>
      </c>
      <c r="B26" t="s">
        <v>988</v>
      </c>
      <c r="C26" s="355">
        <v>525</v>
      </c>
      <c r="D26" s="355">
        <v>1</v>
      </c>
      <c r="E26" s="355">
        <v>1</v>
      </c>
      <c r="F26" s="355">
        <v>2</v>
      </c>
      <c r="G26" s="355">
        <v>0</v>
      </c>
      <c r="H26" s="355">
        <v>0</v>
      </c>
      <c r="I26" s="355">
        <v>4</v>
      </c>
      <c r="J26" s="355">
        <v>0</v>
      </c>
      <c r="K26" s="355">
        <v>0</v>
      </c>
      <c r="L26" s="355">
        <v>1</v>
      </c>
      <c r="M26" s="355">
        <v>2</v>
      </c>
      <c r="N26" s="355">
        <v>3</v>
      </c>
      <c r="O26" s="355">
        <v>2</v>
      </c>
      <c r="P26" s="355">
        <v>2</v>
      </c>
      <c r="Q26" s="355">
        <v>6</v>
      </c>
      <c r="R26" s="355">
        <v>7</v>
      </c>
      <c r="S26" s="355">
        <v>6</v>
      </c>
      <c r="T26" s="355">
        <v>11</v>
      </c>
      <c r="U26" s="355">
        <v>21</v>
      </c>
      <c r="V26" s="355">
        <v>33</v>
      </c>
      <c r="W26" s="355">
        <v>48</v>
      </c>
      <c r="X26" s="355">
        <v>70</v>
      </c>
      <c r="Y26" s="355">
        <v>86</v>
      </c>
      <c r="Z26" s="355">
        <v>104</v>
      </c>
      <c r="AA26" s="355">
        <v>76</v>
      </c>
      <c r="AB26" s="355">
        <v>35</v>
      </c>
      <c r="AC26" s="355">
        <v>8</v>
      </c>
      <c r="AD26" s="355">
        <v>0</v>
      </c>
      <c r="AF26" s="355">
        <f t="shared" si="0"/>
        <v>3</v>
      </c>
      <c r="AG26" s="355">
        <f t="shared" si="1"/>
        <v>43</v>
      </c>
      <c r="AH26" s="355">
        <f t="shared" si="2"/>
        <v>43</v>
      </c>
    </row>
    <row r="27" spans="1:34">
      <c r="A27" t="s">
        <v>959</v>
      </c>
      <c r="B27" t="s">
        <v>988</v>
      </c>
      <c r="C27" s="355">
        <v>1909</v>
      </c>
      <c r="D27" s="355">
        <v>5</v>
      </c>
      <c r="E27" s="355">
        <v>1</v>
      </c>
      <c r="F27" s="355">
        <v>0</v>
      </c>
      <c r="G27" s="355">
        <v>0</v>
      </c>
      <c r="H27" s="355">
        <v>0</v>
      </c>
      <c r="I27" s="355">
        <v>6</v>
      </c>
      <c r="J27" s="355">
        <v>0</v>
      </c>
      <c r="K27" s="355">
        <v>2</v>
      </c>
      <c r="L27" s="355">
        <v>2</v>
      </c>
      <c r="M27" s="355">
        <v>4</v>
      </c>
      <c r="N27" s="355">
        <v>5</v>
      </c>
      <c r="O27" s="355">
        <v>4</v>
      </c>
      <c r="P27" s="355">
        <v>14</v>
      </c>
      <c r="Q27" s="355">
        <v>16</v>
      </c>
      <c r="R27" s="355">
        <v>22</v>
      </c>
      <c r="S27" s="355">
        <v>33</v>
      </c>
      <c r="T27" s="355">
        <v>36</v>
      </c>
      <c r="U27" s="355">
        <v>62</v>
      </c>
      <c r="V27" s="355">
        <v>112</v>
      </c>
      <c r="W27" s="355">
        <v>184</v>
      </c>
      <c r="X27" s="355">
        <v>241</v>
      </c>
      <c r="Y27" s="355">
        <v>365</v>
      </c>
      <c r="Z27" s="355">
        <v>339</v>
      </c>
      <c r="AA27" s="355">
        <v>275</v>
      </c>
      <c r="AB27" s="355">
        <v>137</v>
      </c>
      <c r="AC27" s="355">
        <v>50</v>
      </c>
      <c r="AD27" s="355">
        <v>0</v>
      </c>
      <c r="AF27" s="355">
        <f t="shared" si="0"/>
        <v>1</v>
      </c>
      <c r="AG27" s="355">
        <f t="shared" si="1"/>
        <v>187</v>
      </c>
      <c r="AH27" s="355">
        <f t="shared" si="2"/>
        <v>187</v>
      </c>
    </row>
    <row r="28" spans="1:34">
      <c r="A28" t="s">
        <v>960</v>
      </c>
      <c r="B28" t="s">
        <v>988</v>
      </c>
      <c r="C28" s="355">
        <v>837</v>
      </c>
      <c r="D28" s="355">
        <v>2</v>
      </c>
      <c r="E28" s="355">
        <v>0</v>
      </c>
      <c r="F28" s="355">
        <v>1</v>
      </c>
      <c r="G28" s="355">
        <v>0</v>
      </c>
      <c r="H28" s="355">
        <v>0</v>
      </c>
      <c r="I28" s="355">
        <v>3</v>
      </c>
      <c r="J28" s="355">
        <v>0</v>
      </c>
      <c r="K28" s="355">
        <v>1</v>
      </c>
      <c r="L28" s="355">
        <v>0</v>
      </c>
      <c r="M28" s="355">
        <v>1</v>
      </c>
      <c r="N28" s="355">
        <v>1</v>
      </c>
      <c r="O28" s="355">
        <v>3</v>
      </c>
      <c r="P28" s="355">
        <v>2</v>
      </c>
      <c r="Q28" s="355">
        <v>10</v>
      </c>
      <c r="R28" s="355">
        <v>8</v>
      </c>
      <c r="S28" s="355">
        <v>6</v>
      </c>
      <c r="T28" s="355">
        <v>18</v>
      </c>
      <c r="U28" s="355">
        <v>32</v>
      </c>
      <c r="V28" s="355">
        <v>64</v>
      </c>
      <c r="W28" s="355">
        <v>75</v>
      </c>
      <c r="X28" s="355">
        <v>110</v>
      </c>
      <c r="Y28" s="355">
        <v>132</v>
      </c>
      <c r="Z28" s="355">
        <v>187</v>
      </c>
      <c r="AA28" s="355">
        <v>105</v>
      </c>
      <c r="AB28" s="355">
        <v>64</v>
      </c>
      <c r="AC28" s="355">
        <v>15</v>
      </c>
      <c r="AD28" s="355">
        <v>0</v>
      </c>
      <c r="AF28" s="355">
        <f t="shared" si="0"/>
        <v>1</v>
      </c>
      <c r="AG28" s="355">
        <f t="shared" si="1"/>
        <v>79</v>
      </c>
      <c r="AH28" s="355">
        <f t="shared" si="2"/>
        <v>79</v>
      </c>
    </row>
    <row r="29" spans="1:34">
      <c r="A29" t="s">
        <v>961</v>
      </c>
      <c r="B29" t="s">
        <v>988</v>
      </c>
      <c r="C29" s="355">
        <v>893</v>
      </c>
      <c r="D29" s="355">
        <v>1</v>
      </c>
      <c r="E29" s="355">
        <v>1</v>
      </c>
      <c r="F29" s="355">
        <v>0</v>
      </c>
      <c r="G29" s="355">
        <v>0</v>
      </c>
      <c r="H29" s="355">
        <v>0</v>
      </c>
      <c r="I29" s="355">
        <v>2</v>
      </c>
      <c r="J29" s="355">
        <v>1</v>
      </c>
      <c r="K29" s="355">
        <v>0</v>
      </c>
      <c r="L29" s="355">
        <v>1</v>
      </c>
      <c r="M29" s="355">
        <v>3</v>
      </c>
      <c r="N29" s="355">
        <v>2</v>
      </c>
      <c r="O29" s="355">
        <v>1</v>
      </c>
      <c r="P29" s="355">
        <v>6</v>
      </c>
      <c r="Q29" s="355">
        <v>14</v>
      </c>
      <c r="R29" s="355">
        <v>10</v>
      </c>
      <c r="S29" s="355">
        <v>15</v>
      </c>
      <c r="T29" s="355">
        <v>12</v>
      </c>
      <c r="U29" s="355">
        <v>44</v>
      </c>
      <c r="V29" s="355">
        <v>76</v>
      </c>
      <c r="W29" s="355">
        <v>86</v>
      </c>
      <c r="X29" s="355">
        <v>103</v>
      </c>
      <c r="Y29" s="355">
        <v>160</v>
      </c>
      <c r="Z29" s="355">
        <v>161</v>
      </c>
      <c r="AA29" s="355">
        <v>113</v>
      </c>
      <c r="AB29" s="355">
        <v>60</v>
      </c>
      <c r="AC29" s="355">
        <v>23</v>
      </c>
      <c r="AD29" s="355">
        <v>0</v>
      </c>
      <c r="AF29" s="355">
        <f t="shared" si="0"/>
        <v>1</v>
      </c>
      <c r="AG29" s="355">
        <f t="shared" si="1"/>
        <v>83</v>
      </c>
      <c r="AH29" s="355">
        <f t="shared" si="2"/>
        <v>83</v>
      </c>
    </row>
    <row r="30" spans="1:34">
      <c r="A30" t="s">
        <v>962</v>
      </c>
      <c r="B30" t="s">
        <v>988</v>
      </c>
      <c r="C30" s="355">
        <v>1394</v>
      </c>
      <c r="D30" s="355">
        <v>2</v>
      </c>
      <c r="E30" s="355">
        <v>1</v>
      </c>
      <c r="F30" s="355">
        <v>0</v>
      </c>
      <c r="G30" s="355">
        <v>0</v>
      </c>
      <c r="H30" s="355">
        <v>0</v>
      </c>
      <c r="I30" s="355">
        <v>3</v>
      </c>
      <c r="J30" s="355">
        <v>1</v>
      </c>
      <c r="K30" s="355">
        <v>0</v>
      </c>
      <c r="L30" s="355">
        <v>0</v>
      </c>
      <c r="M30" s="355">
        <v>2</v>
      </c>
      <c r="N30" s="355">
        <v>3</v>
      </c>
      <c r="O30" s="355">
        <v>5</v>
      </c>
      <c r="P30" s="355">
        <v>8</v>
      </c>
      <c r="Q30" s="355">
        <v>15</v>
      </c>
      <c r="R30" s="355">
        <v>13</v>
      </c>
      <c r="S30" s="355">
        <v>17</v>
      </c>
      <c r="T30" s="355">
        <v>27</v>
      </c>
      <c r="U30" s="355">
        <v>65</v>
      </c>
      <c r="V30" s="355">
        <v>86</v>
      </c>
      <c r="W30" s="355">
        <v>131</v>
      </c>
      <c r="X30" s="355">
        <v>199</v>
      </c>
      <c r="Y30" s="355">
        <v>252</v>
      </c>
      <c r="Z30" s="355">
        <v>258</v>
      </c>
      <c r="AA30" s="355">
        <v>187</v>
      </c>
      <c r="AB30" s="355">
        <v>91</v>
      </c>
      <c r="AC30" s="355">
        <v>31</v>
      </c>
      <c r="AD30" s="355">
        <v>0</v>
      </c>
      <c r="AF30" s="355">
        <f t="shared" si="0"/>
        <v>1</v>
      </c>
      <c r="AG30" s="355">
        <f t="shared" si="1"/>
        <v>122</v>
      </c>
      <c r="AH30" s="355">
        <f t="shared" si="2"/>
        <v>122</v>
      </c>
    </row>
    <row r="31" spans="1:34">
      <c r="A31" t="s">
        <v>963</v>
      </c>
      <c r="B31" t="s">
        <v>988</v>
      </c>
      <c r="C31" s="355">
        <v>490</v>
      </c>
      <c r="D31" s="355">
        <v>1</v>
      </c>
      <c r="E31" s="355">
        <v>0</v>
      </c>
      <c r="F31" s="355">
        <v>0</v>
      </c>
      <c r="G31" s="355">
        <v>0</v>
      </c>
      <c r="H31" s="355">
        <v>0</v>
      </c>
      <c r="I31" s="355">
        <v>1</v>
      </c>
      <c r="J31" s="355">
        <v>0</v>
      </c>
      <c r="K31" s="355">
        <v>0</v>
      </c>
      <c r="L31" s="355">
        <v>0</v>
      </c>
      <c r="M31" s="355">
        <v>1</v>
      </c>
      <c r="N31" s="355">
        <v>1</v>
      </c>
      <c r="O31" s="355">
        <v>3</v>
      </c>
      <c r="P31" s="355">
        <v>4</v>
      </c>
      <c r="Q31" s="355">
        <v>2</v>
      </c>
      <c r="R31" s="355">
        <v>6</v>
      </c>
      <c r="S31" s="355">
        <v>4</v>
      </c>
      <c r="T31" s="355">
        <v>9</v>
      </c>
      <c r="U31" s="355">
        <v>23</v>
      </c>
      <c r="V31" s="355">
        <v>29</v>
      </c>
      <c r="W31" s="355">
        <v>51</v>
      </c>
      <c r="X31" s="355">
        <v>54</v>
      </c>
      <c r="Y31" s="355">
        <v>84</v>
      </c>
      <c r="Z31" s="355">
        <v>105</v>
      </c>
      <c r="AA31" s="355">
        <v>73</v>
      </c>
      <c r="AB31" s="355">
        <v>29</v>
      </c>
      <c r="AC31" s="355">
        <v>11</v>
      </c>
      <c r="AD31" s="355">
        <v>0</v>
      </c>
      <c r="AF31" s="355">
        <f t="shared" si="0"/>
        <v>0</v>
      </c>
      <c r="AG31" s="355">
        <f t="shared" si="1"/>
        <v>40</v>
      </c>
      <c r="AH31" s="355">
        <f t="shared" si="2"/>
        <v>40</v>
      </c>
    </row>
    <row r="32" spans="1:34">
      <c r="A32" t="s">
        <v>964</v>
      </c>
      <c r="B32" t="s">
        <v>988</v>
      </c>
      <c r="C32" s="355">
        <v>764</v>
      </c>
      <c r="D32" s="355">
        <v>1</v>
      </c>
      <c r="E32" s="355">
        <v>0</v>
      </c>
      <c r="F32" s="355">
        <v>0</v>
      </c>
      <c r="G32" s="355">
        <v>0</v>
      </c>
      <c r="H32" s="355">
        <v>0</v>
      </c>
      <c r="I32" s="355">
        <v>1</v>
      </c>
      <c r="J32" s="355">
        <v>0</v>
      </c>
      <c r="K32" s="355">
        <v>1</v>
      </c>
      <c r="L32" s="355">
        <v>1</v>
      </c>
      <c r="M32" s="355">
        <v>5</v>
      </c>
      <c r="N32" s="355">
        <v>4</v>
      </c>
      <c r="O32" s="355">
        <v>0</v>
      </c>
      <c r="P32" s="355">
        <v>3</v>
      </c>
      <c r="Q32" s="355">
        <v>8</v>
      </c>
      <c r="R32" s="355">
        <v>13</v>
      </c>
      <c r="S32" s="355">
        <v>20</v>
      </c>
      <c r="T32" s="355">
        <v>33</v>
      </c>
      <c r="U32" s="355">
        <v>35</v>
      </c>
      <c r="V32" s="355">
        <v>46</v>
      </c>
      <c r="W32" s="355">
        <v>62</v>
      </c>
      <c r="X32" s="355">
        <v>93</v>
      </c>
      <c r="Y32" s="355">
        <v>132</v>
      </c>
      <c r="Z32" s="355">
        <v>159</v>
      </c>
      <c r="AA32" s="355">
        <v>91</v>
      </c>
      <c r="AB32" s="355">
        <v>39</v>
      </c>
      <c r="AC32" s="355">
        <v>18</v>
      </c>
      <c r="AD32" s="355">
        <v>0</v>
      </c>
      <c r="AF32" s="355">
        <f t="shared" si="0"/>
        <v>0</v>
      </c>
      <c r="AG32" s="355">
        <f t="shared" si="1"/>
        <v>57</v>
      </c>
      <c r="AH32" s="355">
        <f t="shared" si="2"/>
        <v>57</v>
      </c>
    </row>
    <row r="33" spans="1:34">
      <c r="A33" t="s">
        <v>965</v>
      </c>
      <c r="B33" t="s">
        <v>988</v>
      </c>
      <c r="C33" s="355">
        <v>561</v>
      </c>
      <c r="D33" s="355">
        <v>1</v>
      </c>
      <c r="E33" s="355">
        <v>0</v>
      </c>
      <c r="F33" s="355">
        <v>0</v>
      </c>
      <c r="G33" s="355">
        <v>1</v>
      </c>
      <c r="H33" s="355">
        <v>0</v>
      </c>
      <c r="I33" s="355">
        <v>2</v>
      </c>
      <c r="J33" s="355">
        <v>0</v>
      </c>
      <c r="K33" s="355">
        <v>0</v>
      </c>
      <c r="L33" s="355">
        <v>0</v>
      </c>
      <c r="M33" s="355">
        <v>0</v>
      </c>
      <c r="N33" s="355">
        <v>0</v>
      </c>
      <c r="O33" s="355">
        <v>3</v>
      </c>
      <c r="P33" s="355">
        <v>4</v>
      </c>
      <c r="Q33" s="355">
        <v>2</v>
      </c>
      <c r="R33" s="355">
        <v>3</v>
      </c>
      <c r="S33" s="355">
        <v>7</v>
      </c>
      <c r="T33" s="355">
        <v>12</v>
      </c>
      <c r="U33" s="355">
        <v>20</v>
      </c>
      <c r="V33" s="355">
        <v>31</v>
      </c>
      <c r="W33" s="355">
        <v>46</v>
      </c>
      <c r="X33" s="355">
        <v>53</v>
      </c>
      <c r="Y33" s="355">
        <v>98</v>
      </c>
      <c r="Z33" s="355">
        <v>112</v>
      </c>
      <c r="AA33" s="355">
        <v>103</v>
      </c>
      <c r="AB33" s="355">
        <v>47</v>
      </c>
      <c r="AC33" s="355">
        <v>18</v>
      </c>
      <c r="AD33" s="355">
        <v>0</v>
      </c>
      <c r="AF33" s="355">
        <f t="shared" si="0"/>
        <v>1</v>
      </c>
      <c r="AG33" s="355">
        <f t="shared" si="1"/>
        <v>65</v>
      </c>
      <c r="AH33" s="355">
        <f t="shared" si="2"/>
        <v>65</v>
      </c>
    </row>
    <row r="34" spans="1:34">
      <c r="A34" t="s">
        <v>966</v>
      </c>
      <c r="B34" t="s">
        <v>988</v>
      </c>
      <c r="C34" s="355">
        <v>566</v>
      </c>
      <c r="D34" s="355">
        <v>0</v>
      </c>
      <c r="E34" s="355">
        <v>0</v>
      </c>
      <c r="F34" s="355">
        <v>0</v>
      </c>
      <c r="G34" s="355">
        <v>0</v>
      </c>
      <c r="H34" s="355">
        <v>0</v>
      </c>
      <c r="I34" s="355">
        <v>0</v>
      </c>
      <c r="J34" s="355">
        <v>0</v>
      </c>
      <c r="K34" s="355">
        <v>1</v>
      </c>
      <c r="L34" s="355">
        <v>2</v>
      </c>
      <c r="M34" s="355">
        <v>2</v>
      </c>
      <c r="N34" s="355">
        <v>1</v>
      </c>
      <c r="O34" s="355">
        <v>2</v>
      </c>
      <c r="P34" s="355">
        <v>2</v>
      </c>
      <c r="Q34" s="355">
        <v>4</v>
      </c>
      <c r="R34" s="355">
        <v>2</v>
      </c>
      <c r="S34" s="355">
        <v>8</v>
      </c>
      <c r="T34" s="355">
        <v>15</v>
      </c>
      <c r="U34" s="355">
        <v>24</v>
      </c>
      <c r="V34" s="355">
        <v>39</v>
      </c>
      <c r="W34" s="355">
        <v>25</v>
      </c>
      <c r="X34" s="355">
        <v>56</v>
      </c>
      <c r="Y34" s="355">
        <v>110</v>
      </c>
      <c r="Z34" s="355">
        <v>134</v>
      </c>
      <c r="AA34" s="355">
        <v>84</v>
      </c>
      <c r="AB34" s="355">
        <v>44</v>
      </c>
      <c r="AC34" s="355">
        <v>11</v>
      </c>
      <c r="AD34" s="355">
        <v>0</v>
      </c>
      <c r="AF34" s="355">
        <f t="shared" si="0"/>
        <v>0</v>
      </c>
      <c r="AG34" s="355">
        <f t="shared" si="1"/>
        <v>55</v>
      </c>
      <c r="AH34" s="355">
        <f t="shared" si="2"/>
        <v>55</v>
      </c>
    </row>
    <row r="35" spans="1:34">
      <c r="A35" t="s">
        <v>967</v>
      </c>
      <c r="B35" t="s">
        <v>988</v>
      </c>
      <c r="C35" s="355">
        <v>414</v>
      </c>
      <c r="D35" s="355">
        <v>1</v>
      </c>
      <c r="E35" s="355">
        <v>0</v>
      </c>
      <c r="F35" s="355">
        <v>0</v>
      </c>
      <c r="G35" s="355">
        <v>0</v>
      </c>
      <c r="H35" s="355">
        <v>0</v>
      </c>
      <c r="I35" s="355">
        <v>1</v>
      </c>
      <c r="J35" s="355">
        <v>0</v>
      </c>
      <c r="K35" s="355">
        <v>0</v>
      </c>
      <c r="L35" s="355">
        <v>0</v>
      </c>
      <c r="M35" s="355">
        <v>1</v>
      </c>
      <c r="N35" s="355">
        <v>1</v>
      </c>
      <c r="O35" s="355">
        <v>1</v>
      </c>
      <c r="P35" s="355">
        <v>0</v>
      </c>
      <c r="Q35" s="355">
        <v>1</v>
      </c>
      <c r="R35" s="355">
        <v>0</v>
      </c>
      <c r="S35" s="355">
        <v>1</v>
      </c>
      <c r="T35" s="355">
        <v>9</v>
      </c>
      <c r="U35" s="355">
        <v>13</v>
      </c>
      <c r="V35" s="355">
        <v>24</v>
      </c>
      <c r="W35" s="355">
        <v>14</v>
      </c>
      <c r="X35" s="355">
        <v>31</v>
      </c>
      <c r="Y35" s="355">
        <v>67</v>
      </c>
      <c r="Z35" s="355">
        <v>93</v>
      </c>
      <c r="AA35" s="355">
        <v>92</v>
      </c>
      <c r="AB35" s="355">
        <v>47</v>
      </c>
      <c r="AC35" s="355">
        <v>18</v>
      </c>
      <c r="AD35" s="355">
        <v>0</v>
      </c>
      <c r="AF35" s="355">
        <f t="shared" si="0"/>
        <v>0</v>
      </c>
      <c r="AG35" s="355">
        <f t="shared" si="1"/>
        <v>65</v>
      </c>
      <c r="AH35" s="355">
        <f t="shared" si="2"/>
        <v>65</v>
      </c>
    </row>
    <row r="36" spans="1:34">
      <c r="A36" t="s">
        <v>968</v>
      </c>
      <c r="B36" t="s">
        <v>988</v>
      </c>
      <c r="C36" s="355">
        <v>911</v>
      </c>
      <c r="D36" s="355">
        <v>2</v>
      </c>
      <c r="E36" s="355">
        <v>1</v>
      </c>
      <c r="F36" s="355">
        <v>0</v>
      </c>
      <c r="G36" s="355">
        <v>0</v>
      </c>
      <c r="H36" s="355">
        <v>0</v>
      </c>
      <c r="I36" s="355">
        <v>3</v>
      </c>
      <c r="J36" s="355">
        <v>1</v>
      </c>
      <c r="K36" s="355">
        <v>0</v>
      </c>
      <c r="L36" s="355">
        <v>1</v>
      </c>
      <c r="M36" s="355">
        <v>1</v>
      </c>
      <c r="N36" s="355">
        <v>2</v>
      </c>
      <c r="O36" s="355">
        <v>3</v>
      </c>
      <c r="P36" s="355">
        <v>2</v>
      </c>
      <c r="Q36" s="355">
        <v>3</v>
      </c>
      <c r="R36" s="355">
        <v>13</v>
      </c>
      <c r="S36" s="355">
        <v>11</v>
      </c>
      <c r="T36" s="355">
        <v>22</v>
      </c>
      <c r="U36" s="355">
        <v>23</v>
      </c>
      <c r="V36" s="355">
        <v>49</v>
      </c>
      <c r="W36" s="355">
        <v>53</v>
      </c>
      <c r="X36" s="355">
        <v>98</v>
      </c>
      <c r="Y36" s="355">
        <v>158</v>
      </c>
      <c r="Z36" s="355">
        <v>209</v>
      </c>
      <c r="AA36" s="355">
        <v>169</v>
      </c>
      <c r="AB36" s="355">
        <v>73</v>
      </c>
      <c r="AC36" s="355">
        <v>17</v>
      </c>
      <c r="AD36" s="355">
        <v>0</v>
      </c>
      <c r="AF36" s="355">
        <f t="shared" si="0"/>
        <v>1</v>
      </c>
      <c r="AG36" s="355">
        <f t="shared" si="1"/>
        <v>90</v>
      </c>
      <c r="AH36" s="355">
        <f t="shared" si="2"/>
        <v>90</v>
      </c>
    </row>
    <row r="37" spans="1:34">
      <c r="A37" t="s">
        <v>969</v>
      </c>
      <c r="B37" t="s">
        <v>988</v>
      </c>
      <c r="C37" s="355">
        <v>644</v>
      </c>
      <c r="D37" s="355">
        <v>0</v>
      </c>
      <c r="E37" s="355">
        <v>0</v>
      </c>
      <c r="F37" s="355">
        <v>0</v>
      </c>
      <c r="G37" s="355">
        <v>0</v>
      </c>
      <c r="H37" s="355">
        <v>0</v>
      </c>
      <c r="I37" s="355">
        <v>0</v>
      </c>
      <c r="J37" s="355">
        <v>0</v>
      </c>
      <c r="K37" s="355">
        <v>0</v>
      </c>
      <c r="L37" s="355">
        <v>0</v>
      </c>
      <c r="M37" s="355">
        <v>1</v>
      </c>
      <c r="N37" s="355">
        <v>2</v>
      </c>
      <c r="O37" s="355">
        <v>1</v>
      </c>
      <c r="P37" s="355">
        <v>4</v>
      </c>
      <c r="Q37" s="355">
        <v>3</v>
      </c>
      <c r="R37" s="355">
        <v>5</v>
      </c>
      <c r="S37" s="355">
        <v>10</v>
      </c>
      <c r="T37" s="355">
        <v>22</v>
      </c>
      <c r="U37" s="355">
        <v>21</v>
      </c>
      <c r="V37" s="355">
        <v>33</v>
      </c>
      <c r="W37" s="355">
        <v>45</v>
      </c>
      <c r="X37" s="355">
        <v>65</v>
      </c>
      <c r="Y37" s="355">
        <v>113</v>
      </c>
      <c r="Z37" s="355">
        <v>147</v>
      </c>
      <c r="AA37" s="355">
        <v>111</v>
      </c>
      <c r="AB37" s="355">
        <v>53</v>
      </c>
      <c r="AC37" s="355">
        <v>8</v>
      </c>
      <c r="AD37" s="355">
        <v>0</v>
      </c>
      <c r="AF37" s="355">
        <f t="shared" si="0"/>
        <v>0</v>
      </c>
      <c r="AG37" s="355">
        <f t="shared" si="1"/>
        <v>61</v>
      </c>
      <c r="AH37" s="355">
        <f t="shared" si="2"/>
        <v>61</v>
      </c>
    </row>
    <row r="38" spans="1:34">
      <c r="A38" t="s">
        <v>970</v>
      </c>
      <c r="B38" t="s">
        <v>988</v>
      </c>
      <c r="C38" s="355">
        <v>465</v>
      </c>
      <c r="D38" s="355">
        <v>0</v>
      </c>
      <c r="E38" s="355">
        <v>0</v>
      </c>
      <c r="F38" s="355">
        <v>0</v>
      </c>
      <c r="G38" s="355">
        <v>0</v>
      </c>
      <c r="H38" s="355">
        <v>0</v>
      </c>
      <c r="I38" s="355">
        <v>0</v>
      </c>
      <c r="J38" s="355">
        <v>1</v>
      </c>
      <c r="K38" s="355">
        <v>0</v>
      </c>
      <c r="L38" s="355">
        <v>0</v>
      </c>
      <c r="M38" s="355">
        <v>0</v>
      </c>
      <c r="N38" s="355">
        <v>1</v>
      </c>
      <c r="O38" s="355">
        <v>1</v>
      </c>
      <c r="P38" s="355">
        <v>3</v>
      </c>
      <c r="Q38" s="355">
        <v>0</v>
      </c>
      <c r="R38" s="355">
        <v>1</v>
      </c>
      <c r="S38" s="355">
        <v>3</v>
      </c>
      <c r="T38" s="355">
        <v>7</v>
      </c>
      <c r="U38" s="355">
        <v>10</v>
      </c>
      <c r="V38" s="355">
        <v>12</v>
      </c>
      <c r="W38" s="355">
        <v>36</v>
      </c>
      <c r="X38" s="355">
        <v>44</v>
      </c>
      <c r="Y38" s="355">
        <v>88</v>
      </c>
      <c r="Z38" s="355">
        <v>123</v>
      </c>
      <c r="AA38" s="355">
        <v>80</v>
      </c>
      <c r="AB38" s="355">
        <v>37</v>
      </c>
      <c r="AC38" s="355">
        <v>18</v>
      </c>
      <c r="AD38" s="355">
        <v>0</v>
      </c>
      <c r="AF38" s="355">
        <f t="shared" si="0"/>
        <v>0</v>
      </c>
      <c r="AG38" s="355">
        <f t="shared" si="1"/>
        <v>55</v>
      </c>
      <c r="AH38" s="355">
        <f t="shared" si="2"/>
        <v>55</v>
      </c>
    </row>
    <row r="39" spans="1:34">
      <c r="A39" t="s">
        <v>971</v>
      </c>
      <c r="B39" t="s">
        <v>988</v>
      </c>
      <c r="C39" s="355">
        <v>755</v>
      </c>
      <c r="D39" s="355">
        <v>0</v>
      </c>
      <c r="E39" s="355">
        <v>0</v>
      </c>
      <c r="F39" s="355">
        <v>0</v>
      </c>
      <c r="G39" s="355">
        <v>0</v>
      </c>
      <c r="H39" s="355">
        <v>0</v>
      </c>
      <c r="I39" s="355">
        <v>0</v>
      </c>
      <c r="J39" s="355">
        <v>0</v>
      </c>
      <c r="K39" s="355">
        <v>0</v>
      </c>
      <c r="L39" s="355">
        <v>0</v>
      </c>
      <c r="M39" s="355">
        <v>2</v>
      </c>
      <c r="N39" s="355">
        <v>1</v>
      </c>
      <c r="O39" s="355">
        <v>2</v>
      </c>
      <c r="P39" s="355">
        <v>2</v>
      </c>
      <c r="Q39" s="355">
        <v>1</v>
      </c>
      <c r="R39" s="355">
        <v>3</v>
      </c>
      <c r="S39" s="355">
        <v>5</v>
      </c>
      <c r="T39" s="355">
        <v>9</v>
      </c>
      <c r="U39" s="355">
        <v>24</v>
      </c>
      <c r="V39" s="355">
        <v>47</v>
      </c>
      <c r="W39" s="355">
        <v>49</v>
      </c>
      <c r="X39" s="355">
        <v>70</v>
      </c>
      <c r="Y39" s="355">
        <v>133</v>
      </c>
      <c r="Z39" s="355">
        <v>184</v>
      </c>
      <c r="AA39" s="355">
        <v>149</v>
      </c>
      <c r="AB39" s="355">
        <v>57</v>
      </c>
      <c r="AC39" s="355">
        <v>17</v>
      </c>
      <c r="AD39" s="355">
        <v>0</v>
      </c>
      <c r="AF39" s="355">
        <f t="shared" si="0"/>
        <v>0</v>
      </c>
      <c r="AG39" s="355">
        <f t="shared" si="1"/>
        <v>74</v>
      </c>
      <c r="AH39" s="355">
        <f t="shared" si="2"/>
        <v>74</v>
      </c>
    </row>
    <row r="40" spans="1:34">
      <c r="A40" t="s">
        <v>972</v>
      </c>
      <c r="B40" t="s">
        <v>988</v>
      </c>
      <c r="C40" s="355">
        <v>563</v>
      </c>
      <c r="D40" s="355">
        <v>0</v>
      </c>
      <c r="E40" s="355">
        <v>0</v>
      </c>
      <c r="F40" s="355">
        <v>0</v>
      </c>
      <c r="G40" s="355">
        <v>0</v>
      </c>
      <c r="H40" s="355">
        <v>0</v>
      </c>
      <c r="I40" s="355">
        <v>0</v>
      </c>
      <c r="J40" s="355">
        <v>0</v>
      </c>
      <c r="K40" s="355">
        <v>0</v>
      </c>
      <c r="L40" s="355">
        <v>0</v>
      </c>
      <c r="M40" s="355">
        <v>1</v>
      </c>
      <c r="N40" s="355">
        <v>2</v>
      </c>
      <c r="O40" s="355">
        <v>3</v>
      </c>
      <c r="P40" s="355">
        <v>2</v>
      </c>
      <c r="Q40" s="355">
        <v>2</v>
      </c>
      <c r="R40" s="355">
        <v>8</v>
      </c>
      <c r="S40" s="355">
        <v>10</v>
      </c>
      <c r="T40" s="355">
        <v>10</v>
      </c>
      <c r="U40" s="355">
        <v>16</v>
      </c>
      <c r="V40" s="355">
        <v>31</v>
      </c>
      <c r="W40" s="355">
        <v>30</v>
      </c>
      <c r="X40" s="355">
        <v>59</v>
      </c>
      <c r="Y40" s="355">
        <v>124</v>
      </c>
      <c r="Z40" s="355">
        <v>121</v>
      </c>
      <c r="AA40" s="355">
        <v>91</v>
      </c>
      <c r="AB40" s="355">
        <v>43</v>
      </c>
      <c r="AC40" s="355">
        <v>10</v>
      </c>
      <c r="AD40" s="355">
        <v>0</v>
      </c>
      <c r="AF40" s="355">
        <f t="shared" si="0"/>
        <v>0</v>
      </c>
      <c r="AG40" s="355">
        <f t="shared" si="1"/>
        <v>53</v>
      </c>
      <c r="AH40" s="355">
        <f t="shared" si="2"/>
        <v>53</v>
      </c>
    </row>
    <row r="41" spans="1:34">
      <c r="A41" t="s">
        <v>973</v>
      </c>
      <c r="B41" t="s">
        <v>988</v>
      </c>
      <c r="C41" s="355">
        <v>405</v>
      </c>
      <c r="D41" s="355">
        <v>0</v>
      </c>
      <c r="E41" s="355">
        <v>0</v>
      </c>
      <c r="F41" s="355">
        <v>0</v>
      </c>
      <c r="G41" s="355">
        <v>0</v>
      </c>
      <c r="H41" s="355">
        <v>0</v>
      </c>
      <c r="I41" s="355">
        <v>0</v>
      </c>
      <c r="J41" s="355">
        <v>0</v>
      </c>
      <c r="K41" s="355">
        <v>0</v>
      </c>
      <c r="L41" s="355">
        <v>1</v>
      </c>
      <c r="M41" s="355">
        <v>0</v>
      </c>
      <c r="N41" s="355">
        <v>2</v>
      </c>
      <c r="O41" s="355">
        <v>2</v>
      </c>
      <c r="P41" s="355">
        <v>0</v>
      </c>
      <c r="Q41" s="355">
        <v>5</v>
      </c>
      <c r="R41" s="355">
        <v>2</v>
      </c>
      <c r="S41" s="355">
        <v>4</v>
      </c>
      <c r="T41" s="355">
        <v>6</v>
      </c>
      <c r="U41" s="355">
        <v>19</v>
      </c>
      <c r="V41" s="355">
        <v>18</v>
      </c>
      <c r="W41" s="355">
        <v>27</v>
      </c>
      <c r="X41" s="355">
        <v>41</v>
      </c>
      <c r="Y41" s="355">
        <v>83</v>
      </c>
      <c r="Z41" s="355">
        <v>97</v>
      </c>
      <c r="AA41" s="355">
        <v>64</v>
      </c>
      <c r="AB41" s="355">
        <v>25</v>
      </c>
      <c r="AC41" s="355">
        <v>9</v>
      </c>
      <c r="AD41" s="355">
        <v>0</v>
      </c>
      <c r="AF41" s="355">
        <f t="shared" si="0"/>
        <v>0</v>
      </c>
      <c r="AG41" s="355">
        <f t="shared" si="1"/>
        <v>34</v>
      </c>
      <c r="AH41" s="355">
        <f t="shared" si="2"/>
        <v>34</v>
      </c>
    </row>
    <row r="42" spans="1:34">
      <c r="A42" t="s">
        <v>974</v>
      </c>
      <c r="B42" t="s">
        <v>988</v>
      </c>
      <c r="C42" s="355">
        <v>924</v>
      </c>
      <c r="D42" s="355">
        <v>1</v>
      </c>
      <c r="E42" s="355">
        <v>0</v>
      </c>
      <c r="F42" s="355">
        <v>0</v>
      </c>
      <c r="G42" s="355">
        <v>0</v>
      </c>
      <c r="H42" s="355">
        <v>0</v>
      </c>
      <c r="I42" s="355">
        <v>1</v>
      </c>
      <c r="J42" s="355">
        <v>1</v>
      </c>
      <c r="K42" s="355">
        <v>1</v>
      </c>
      <c r="L42" s="355">
        <v>1</v>
      </c>
      <c r="M42" s="355">
        <v>1</v>
      </c>
      <c r="N42" s="355">
        <v>4</v>
      </c>
      <c r="O42" s="355">
        <v>2</v>
      </c>
      <c r="P42" s="355">
        <v>6</v>
      </c>
      <c r="Q42" s="355">
        <v>4</v>
      </c>
      <c r="R42" s="355">
        <v>6</v>
      </c>
      <c r="S42" s="355">
        <v>9</v>
      </c>
      <c r="T42" s="355">
        <v>29</v>
      </c>
      <c r="U42" s="355">
        <v>40</v>
      </c>
      <c r="V42" s="355">
        <v>58</v>
      </c>
      <c r="W42" s="355">
        <v>68</v>
      </c>
      <c r="X42" s="355">
        <v>112</v>
      </c>
      <c r="Y42" s="355">
        <v>168</v>
      </c>
      <c r="Z42" s="355">
        <v>192</v>
      </c>
      <c r="AA42" s="355">
        <v>137</v>
      </c>
      <c r="AB42" s="355">
        <v>67</v>
      </c>
      <c r="AC42" s="355">
        <v>17</v>
      </c>
      <c r="AD42" s="355">
        <v>0</v>
      </c>
      <c r="AF42" s="355">
        <f t="shared" si="0"/>
        <v>0</v>
      </c>
      <c r="AG42" s="355">
        <f t="shared" si="1"/>
        <v>84</v>
      </c>
      <c r="AH42" s="355">
        <f t="shared" si="2"/>
        <v>84</v>
      </c>
    </row>
    <row r="43" spans="1:34">
      <c r="A43" t="s">
        <v>975</v>
      </c>
      <c r="B43" t="s">
        <v>988</v>
      </c>
      <c r="C43" s="355">
        <v>253</v>
      </c>
      <c r="D43" s="355">
        <v>0</v>
      </c>
      <c r="E43" s="355">
        <v>0</v>
      </c>
      <c r="F43" s="355">
        <v>0</v>
      </c>
      <c r="G43" s="355">
        <v>0</v>
      </c>
      <c r="H43" s="355">
        <v>0</v>
      </c>
      <c r="I43" s="355">
        <v>0</v>
      </c>
      <c r="J43" s="355">
        <v>0</v>
      </c>
      <c r="K43" s="355">
        <v>0</v>
      </c>
      <c r="L43" s="355">
        <v>0</v>
      </c>
      <c r="M43" s="355">
        <v>0</v>
      </c>
      <c r="N43" s="355">
        <v>0</v>
      </c>
      <c r="O43" s="355">
        <v>1</v>
      </c>
      <c r="P43" s="355">
        <v>0</v>
      </c>
      <c r="Q43" s="355">
        <v>0</v>
      </c>
      <c r="R43" s="355">
        <v>3</v>
      </c>
      <c r="S43" s="355">
        <v>3</v>
      </c>
      <c r="T43" s="355">
        <v>7</v>
      </c>
      <c r="U43" s="355">
        <v>11</v>
      </c>
      <c r="V43" s="355">
        <v>20</v>
      </c>
      <c r="W43" s="355">
        <v>33</v>
      </c>
      <c r="X43" s="355">
        <v>24</v>
      </c>
      <c r="Y43" s="355">
        <v>33</v>
      </c>
      <c r="Z43" s="355">
        <v>40</v>
      </c>
      <c r="AA43" s="355">
        <v>46</v>
      </c>
      <c r="AB43" s="355">
        <v>29</v>
      </c>
      <c r="AC43" s="355">
        <v>3</v>
      </c>
      <c r="AD43" s="355">
        <v>0</v>
      </c>
      <c r="AF43" s="355">
        <f t="shared" si="0"/>
        <v>0</v>
      </c>
      <c r="AG43" s="355">
        <f t="shared" si="1"/>
        <v>32</v>
      </c>
      <c r="AH43" s="355">
        <f t="shared" si="2"/>
        <v>32</v>
      </c>
    </row>
    <row r="44" spans="1:34">
      <c r="A44" t="s">
        <v>976</v>
      </c>
      <c r="B44" t="s">
        <v>988</v>
      </c>
      <c r="C44" s="355">
        <v>283</v>
      </c>
      <c r="D44" s="355">
        <v>1</v>
      </c>
      <c r="E44" s="355">
        <v>0</v>
      </c>
      <c r="F44" s="355">
        <v>0</v>
      </c>
      <c r="G44" s="355">
        <v>0</v>
      </c>
      <c r="H44" s="355">
        <v>0</v>
      </c>
      <c r="I44" s="355">
        <v>1</v>
      </c>
      <c r="J44" s="355">
        <v>0</v>
      </c>
      <c r="K44" s="355">
        <v>0</v>
      </c>
      <c r="L44" s="355">
        <v>0</v>
      </c>
      <c r="M44" s="355">
        <v>0</v>
      </c>
      <c r="N44" s="355">
        <v>0</v>
      </c>
      <c r="O44" s="355">
        <v>0</v>
      </c>
      <c r="P44" s="355">
        <v>1</v>
      </c>
      <c r="Q44" s="355">
        <v>1</v>
      </c>
      <c r="R44" s="355">
        <v>3</v>
      </c>
      <c r="S44" s="355">
        <v>3</v>
      </c>
      <c r="T44" s="355">
        <v>4</v>
      </c>
      <c r="U44" s="355">
        <v>9</v>
      </c>
      <c r="V44" s="355">
        <v>20</v>
      </c>
      <c r="W44" s="355">
        <v>18</v>
      </c>
      <c r="X44" s="355">
        <v>30</v>
      </c>
      <c r="Y44" s="355">
        <v>51</v>
      </c>
      <c r="Z44" s="355">
        <v>51</v>
      </c>
      <c r="AA44" s="355">
        <v>57</v>
      </c>
      <c r="AB44" s="355">
        <v>23</v>
      </c>
      <c r="AC44" s="355">
        <v>11</v>
      </c>
      <c r="AD44" s="355">
        <v>0</v>
      </c>
      <c r="AF44" s="355">
        <f t="shared" si="0"/>
        <v>0</v>
      </c>
      <c r="AG44" s="355">
        <f t="shared" si="1"/>
        <v>34</v>
      </c>
      <c r="AH44" s="355">
        <f t="shared" si="2"/>
        <v>34</v>
      </c>
    </row>
    <row r="45" spans="1:34">
      <c r="A45" t="s">
        <v>978</v>
      </c>
      <c r="B45" t="s">
        <v>988</v>
      </c>
      <c r="C45" s="355">
        <v>331</v>
      </c>
      <c r="D45" s="355">
        <v>0</v>
      </c>
      <c r="E45" s="355">
        <v>1</v>
      </c>
      <c r="F45" s="355">
        <v>0</v>
      </c>
      <c r="G45" s="355">
        <v>0</v>
      </c>
      <c r="H45" s="355">
        <v>0</v>
      </c>
      <c r="I45" s="355">
        <v>1</v>
      </c>
      <c r="J45" s="355">
        <v>0</v>
      </c>
      <c r="K45" s="355">
        <v>0</v>
      </c>
      <c r="L45" s="355">
        <v>0</v>
      </c>
      <c r="M45" s="355">
        <v>2</v>
      </c>
      <c r="N45" s="355">
        <v>1</v>
      </c>
      <c r="O45" s="355">
        <v>2</v>
      </c>
      <c r="P45" s="355">
        <v>1</v>
      </c>
      <c r="Q45" s="355">
        <v>3</v>
      </c>
      <c r="R45" s="355">
        <v>3</v>
      </c>
      <c r="S45" s="355">
        <v>4</v>
      </c>
      <c r="T45" s="355">
        <v>7</v>
      </c>
      <c r="U45" s="355">
        <v>15</v>
      </c>
      <c r="V45" s="355">
        <v>26</v>
      </c>
      <c r="W45" s="355">
        <v>32</v>
      </c>
      <c r="X45" s="355">
        <v>45</v>
      </c>
      <c r="Y45" s="355">
        <v>49</v>
      </c>
      <c r="Z45" s="355">
        <v>57</v>
      </c>
      <c r="AA45" s="355">
        <v>49</v>
      </c>
      <c r="AB45" s="355">
        <v>29</v>
      </c>
      <c r="AC45" s="355">
        <v>5</v>
      </c>
      <c r="AD45" s="355">
        <v>0</v>
      </c>
      <c r="AF45" s="355">
        <f t="shared" si="0"/>
        <v>1</v>
      </c>
      <c r="AG45" s="355">
        <f t="shared" si="1"/>
        <v>34</v>
      </c>
      <c r="AH45" s="355">
        <f t="shared" si="2"/>
        <v>34</v>
      </c>
    </row>
    <row r="46" spans="1:34">
      <c r="A46" t="s">
        <v>979</v>
      </c>
      <c r="B46" t="s">
        <v>988</v>
      </c>
      <c r="C46" s="355">
        <v>256</v>
      </c>
      <c r="D46" s="355">
        <v>0</v>
      </c>
      <c r="E46" s="355">
        <v>0</v>
      </c>
      <c r="F46" s="355">
        <v>0</v>
      </c>
      <c r="G46" s="355">
        <v>0</v>
      </c>
      <c r="H46" s="355">
        <v>0</v>
      </c>
      <c r="I46" s="355">
        <v>0</v>
      </c>
      <c r="J46" s="355">
        <v>0</v>
      </c>
      <c r="K46" s="355">
        <v>0</v>
      </c>
      <c r="L46" s="355">
        <v>0</v>
      </c>
      <c r="M46" s="355">
        <v>1</v>
      </c>
      <c r="N46" s="355">
        <v>1</v>
      </c>
      <c r="O46" s="355">
        <v>0</v>
      </c>
      <c r="P46" s="355">
        <v>4</v>
      </c>
      <c r="Q46" s="355">
        <v>3</v>
      </c>
      <c r="R46" s="355">
        <v>6</v>
      </c>
      <c r="S46" s="355">
        <v>7</v>
      </c>
      <c r="T46" s="355">
        <v>6</v>
      </c>
      <c r="U46" s="355">
        <v>18</v>
      </c>
      <c r="V46" s="355">
        <v>20</v>
      </c>
      <c r="W46" s="355">
        <v>38</v>
      </c>
      <c r="X46" s="355">
        <v>33</v>
      </c>
      <c r="Y46" s="355">
        <v>41</v>
      </c>
      <c r="Z46" s="355">
        <v>45</v>
      </c>
      <c r="AA46" s="355">
        <v>22</v>
      </c>
      <c r="AB46" s="355">
        <v>7</v>
      </c>
      <c r="AC46" s="355">
        <v>4</v>
      </c>
      <c r="AD46" s="355">
        <v>0</v>
      </c>
      <c r="AF46" s="355">
        <f t="shared" si="0"/>
        <v>0</v>
      </c>
      <c r="AG46" s="355">
        <f t="shared" si="1"/>
        <v>11</v>
      </c>
      <c r="AH46" s="355">
        <f t="shared" si="2"/>
        <v>11</v>
      </c>
    </row>
    <row r="47" spans="1:34">
      <c r="A47" t="s">
        <v>980</v>
      </c>
      <c r="B47" t="s">
        <v>988</v>
      </c>
      <c r="C47" s="355">
        <v>167</v>
      </c>
      <c r="D47" s="355">
        <v>0</v>
      </c>
      <c r="E47" s="355">
        <v>0</v>
      </c>
      <c r="F47" s="355">
        <v>0</v>
      </c>
      <c r="G47" s="355">
        <v>0</v>
      </c>
      <c r="H47" s="355">
        <v>0</v>
      </c>
      <c r="I47" s="355">
        <v>0</v>
      </c>
      <c r="J47" s="355">
        <v>0</v>
      </c>
      <c r="K47" s="355">
        <v>0</v>
      </c>
      <c r="L47" s="355">
        <v>0</v>
      </c>
      <c r="M47" s="355">
        <v>0</v>
      </c>
      <c r="N47" s="355">
        <v>0</v>
      </c>
      <c r="O47" s="355">
        <v>1</v>
      </c>
      <c r="P47" s="355">
        <v>0</v>
      </c>
      <c r="Q47" s="355">
        <v>0</v>
      </c>
      <c r="R47" s="355">
        <v>1</v>
      </c>
      <c r="S47" s="355">
        <v>1</v>
      </c>
      <c r="T47" s="355">
        <v>6</v>
      </c>
      <c r="U47" s="355">
        <v>7</v>
      </c>
      <c r="V47" s="355">
        <v>8</v>
      </c>
      <c r="W47" s="355">
        <v>12</v>
      </c>
      <c r="X47" s="355">
        <v>15</v>
      </c>
      <c r="Y47" s="355">
        <v>30</v>
      </c>
      <c r="Z47" s="355">
        <v>36</v>
      </c>
      <c r="AA47" s="355">
        <v>32</v>
      </c>
      <c r="AB47" s="355">
        <v>16</v>
      </c>
      <c r="AC47" s="355">
        <v>2</v>
      </c>
      <c r="AD47" s="355">
        <v>0</v>
      </c>
      <c r="AF47" s="355">
        <f t="shared" si="0"/>
        <v>0</v>
      </c>
      <c r="AG47" s="355">
        <f t="shared" si="1"/>
        <v>18</v>
      </c>
      <c r="AH47" s="355">
        <f t="shared" si="2"/>
        <v>18</v>
      </c>
    </row>
    <row r="48" spans="1:34">
      <c r="A48" t="s">
        <v>981</v>
      </c>
      <c r="B48" t="s">
        <v>988</v>
      </c>
      <c r="C48" s="355">
        <v>173</v>
      </c>
      <c r="D48" s="355">
        <v>2</v>
      </c>
      <c r="E48" s="355">
        <v>0</v>
      </c>
      <c r="F48" s="355">
        <v>0</v>
      </c>
      <c r="G48" s="355">
        <v>0</v>
      </c>
      <c r="H48" s="355">
        <v>0</v>
      </c>
      <c r="I48" s="355">
        <v>2</v>
      </c>
      <c r="J48" s="355">
        <v>0</v>
      </c>
      <c r="K48" s="355">
        <v>0</v>
      </c>
      <c r="L48" s="355">
        <v>0</v>
      </c>
      <c r="M48" s="355">
        <v>1</v>
      </c>
      <c r="N48" s="355">
        <v>0</v>
      </c>
      <c r="O48" s="355">
        <v>1</v>
      </c>
      <c r="P48" s="355">
        <v>1</v>
      </c>
      <c r="Q48" s="355">
        <v>1</v>
      </c>
      <c r="R48" s="355">
        <v>0</v>
      </c>
      <c r="S48" s="355">
        <v>4</v>
      </c>
      <c r="T48" s="355">
        <v>8</v>
      </c>
      <c r="U48" s="355">
        <v>8</v>
      </c>
      <c r="V48" s="355">
        <v>11</v>
      </c>
      <c r="W48" s="355">
        <v>13</v>
      </c>
      <c r="X48" s="355">
        <v>22</v>
      </c>
      <c r="Y48" s="355">
        <v>31</v>
      </c>
      <c r="Z48" s="355">
        <v>34</v>
      </c>
      <c r="AA48" s="355">
        <v>29</v>
      </c>
      <c r="AB48" s="355">
        <v>4</v>
      </c>
      <c r="AC48" s="355">
        <v>3</v>
      </c>
      <c r="AD48" s="355">
        <v>0</v>
      </c>
      <c r="AF48" s="355">
        <f t="shared" si="0"/>
        <v>0</v>
      </c>
      <c r="AG48" s="355">
        <f t="shared" si="1"/>
        <v>7</v>
      </c>
      <c r="AH48" s="355">
        <f t="shared" si="2"/>
        <v>7</v>
      </c>
    </row>
    <row r="49" spans="1:34">
      <c r="A49" t="s">
        <v>982</v>
      </c>
      <c r="B49" t="s">
        <v>988</v>
      </c>
      <c r="C49" s="355">
        <v>173</v>
      </c>
      <c r="D49" s="355">
        <v>0</v>
      </c>
      <c r="E49" s="355">
        <v>0</v>
      </c>
      <c r="F49" s="355">
        <v>0</v>
      </c>
      <c r="G49" s="355">
        <v>0</v>
      </c>
      <c r="H49" s="355">
        <v>0</v>
      </c>
      <c r="I49" s="355">
        <v>0</v>
      </c>
      <c r="J49" s="355">
        <v>0</v>
      </c>
      <c r="K49" s="355">
        <v>0</v>
      </c>
      <c r="L49" s="355">
        <v>0</v>
      </c>
      <c r="M49" s="355">
        <v>0</v>
      </c>
      <c r="N49" s="355">
        <v>0</v>
      </c>
      <c r="O49" s="355">
        <v>0</v>
      </c>
      <c r="P49" s="355">
        <v>0</v>
      </c>
      <c r="Q49" s="355">
        <v>0</v>
      </c>
      <c r="R49" s="355">
        <v>0</v>
      </c>
      <c r="S49" s="355">
        <v>1</v>
      </c>
      <c r="T49" s="355">
        <v>3</v>
      </c>
      <c r="U49" s="355">
        <v>4</v>
      </c>
      <c r="V49" s="355">
        <v>10</v>
      </c>
      <c r="W49" s="355">
        <v>12</v>
      </c>
      <c r="X49" s="355">
        <v>17</v>
      </c>
      <c r="Y49" s="355">
        <v>41</v>
      </c>
      <c r="Z49" s="355">
        <v>35</v>
      </c>
      <c r="AA49" s="355">
        <v>35</v>
      </c>
      <c r="AB49" s="355">
        <v>15</v>
      </c>
      <c r="AC49" s="355">
        <v>0</v>
      </c>
      <c r="AD49" s="355">
        <v>0</v>
      </c>
      <c r="AF49" s="355">
        <f t="shared" si="0"/>
        <v>0</v>
      </c>
      <c r="AG49" s="355">
        <f t="shared" si="1"/>
        <v>15</v>
      </c>
      <c r="AH49" s="355">
        <f t="shared" si="2"/>
        <v>15</v>
      </c>
    </row>
    <row r="50" spans="1:34">
      <c r="A50" t="s">
        <v>983</v>
      </c>
      <c r="B50" t="s">
        <v>988</v>
      </c>
      <c r="C50" s="355">
        <v>270</v>
      </c>
      <c r="D50" s="355">
        <v>2</v>
      </c>
      <c r="E50" s="355">
        <v>0</v>
      </c>
      <c r="F50" s="355">
        <v>1</v>
      </c>
      <c r="G50" s="355">
        <v>0</v>
      </c>
      <c r="H50" s="355">
        <v>0</v>
      </c>
      <c r="I50" s="355">
        <v>3</v>
      </c>
      <c r="J50" s="355">
        <v>0</v>
      </c>
      <c r="K50" s="355">
        <v>0</v>
      </c>
      <c r="L50" s="355">
        <v>0</v>
      </c>
      <c r="M50" s="355">
        <v>0</v>
      </c>
      <c r="N50" s="355">
        <v>3</v>
      </c>
      <c r="O50" s="355">
        <v>1</v>
      </c>
      <c r="P50" s="355">
        <v>0</v>
      </c>
      <c r="Q50" s="355">
        <v>4</v>
      </c>
      <c r="R50" s="355">
        <v>2</v>
      </c>
      <c r="S50" s="355">
        <v>8</v>
      </c>
      <c r="T50" s="355">
        <v>5</v>
      </c>
      <c r="U50" s="355">
        <v>14</v>
      </c>
      <c r="V50" s="355">
        <v>22</v>
      </c>
      <c r="W50" s="355">
        <v>34</v>
      </c>
      <c r="X50" s="355">
        <v>34</v>
      </c>
      <c r="Y50" s="355">
        <v>47</v>
      </c>
      <c r="Z50" s="355">
        <v>42</v>
      </c>
      <c r="AA50" s="355">
        <v>27</v>
      </c>
      <c r="AB50" s="355">
        <v>21</v>
      </c>
      <c r="AC50" s="355">
        <v>3</v>
      </c>
      <c r="AD50" s="355">
        <v>0</v>
      </c>
      <c r="AF50" s="355">
        <f t="shared" si="0"/>
        <v>1</v>
      </c>
      <c r="AG50" s="355">
        <f t="shared" si="1"/>
        <v>24</v>
      </c>
      <c r="AH50" s="355">
        <f t="shared" si="2"/>
        <v>24</v>
      </c>
    </row>
    <row r="51" spans="1:34">
      <c r="A51" t="s">
        <v>984</v>
      </c>
      <c r="B51" t="s">
        <v>988</v>
      </c>
      <c r="C51" s="355">
        <v>194</v>
      </c>
      <c r="D51" s="355">
        <v>0</v>
      </c>
      <c r="E51" s="355">
        <v>0</v>
      </c>
      <c r="F51" s="355">
        <v>1</v>
      </c>
      <c r="G51" s="355">
        <v>0</v>
      </c>
      <c r="H51" s="355">
        <v>0</v>
      </c>
      <c r="I51" s="355">
        <v>1</v>
      </c>
      <c r="J51" s="355">
        <v>0</v>
      </c>
      <c r="K51" s="355">
        <v>0</v>
      </c>
      <c r="L51" s="355">
        <v>0</v>
      </c>
      <c r="M51" s="355">
        <v>0</v>
      </c>
      <c r="N51" s="355">
        <v>0</v>
      </c>
      <c r="O51" s="355">
        <v>0</v>
      </c>
      <c r="P51" s="355">
        <v>3</v>
      </c>
      <c r="Q51" s="355">
        <v>1</v>
      </c>
      <c r="R51" s="355">
        <v>0</v>
      </c>
      <c r="S51" s="355">
        <v>3</v>
      </c>
      <c r="T51" s="355">
        <v>3</v>
      </c>
      <c r="U51" s="355">
        <v>8</v>
      </c>
      <c r="V51" s="355">
        <v>12</v>
      </c>
      <c r="W51" s="355">
        <v>16</v>
      </c>
      <c r="X51" s="355">
        <v>26</v>
      </c>
      <c r="Y51" s="355">
        <v>32</v>
      </c>
      <c r="Z51" s="355">
        <v>40</v>
      </c>
      <c r="AA51" s="355">
        <v>35</v>
      </c>
      <c r="AB51" s="355">
        <v>12</v>
      </c>
      <c r="AC51" s="355">
        <v>2</v>
      </c>
      <c r="AD51" s="355">
        <v>0</v>
      </c>
      <c r="AF51" s="355">
        <f t="shared" si="0"/>
        <v>1</v>
      </c>
      <c r="AG51" s="355">
        <f t="shared" si="1"/>
        <v>14</v>
      </c>
      <c r="AH51" s="355">
        <f t="shared" si="2"/>
        <v>14</v>
      </c>
    </row>
    <row r="52" spans="1:34">
      <c r="A52" t="s">
        <v>985</v>
      </c>
      <c r="B52" t="s">
        <v>988</v>
      </c>
      <c r="C52" s="355">
        <v>292</v>
      </c>
      <c r="D52" s="355">
        <v>0</v>
      </c>
      <c r="E52" s="355">
        <v>0</v>
      </c>
      <c r="F52" s="355">
        <v>0</v>
      </c>
      <c r="G52" s="355">
        <v>0</v>
      </c>
      <c r="H52" s="355">
        <v>0</v>
      </c>
      <c r="I52" s="355">
        <v>0</v>
      </c>
      <c r="J52" s="355">
        <v>0</v>
      </c>
      <c r="K52" s="355">
        <v>0</v>
      </c>
      <c r="L52" s="355">
        <v>0</v>
      </c>
      <c r="M52" s="355">
        <v>0</v>
      </c>
      <c r="N52" s="355">
        <v>1</v>
      </c>
      <c r="O52" s="355">
        <v>1</v>
      </c>
      <c r="P52" s="355">
        <v>0</v>
      </c>
      <c r="Q52" s="355">
        <v>2</v>
      </c>
      <c r="R52" s="355">
        <v>0</v>
      </c>
      <c r="S52" s="355">
        <v>6</v>
      </c>
      <c r="T52" s="355">
        <v>3</v>
      </c>
      <c r="U52" s="355">
        <v>6</v>
      </c>
      <c r="V52" s="355">
        <v>9</v>
      </c>
      <c r="W52" s="355">
        <v>21</v>
      </c>
      <c r="X52" s="355">
        <v>25</v>
      </c>
      <c r="Y52" s="355">
        <v>57</v>
      </c>
      <c r="Z52" s="355">
        <v>79</v>
      </c>
      <c r="AA52" s="355">
        <v>47</v>
      </c>
      <c r="AB52" s="355">
        <v>26</v>
      </c>
      <c r="AC52" s="355">
        <v>9</v>
      </c>
      <c r="AD52" s="355">
        <v>0</v>
      </c>
      <c r="AF52" s="355">
        <f t="shared" si="0"/>
        <v>0</v>
      </c>
      <c r="AG52" s="355">
        <f t="shared" si="1"/>
        <v>35</v>
      </c>
      <c r="AH52" s="355">
        <f t="shared" si="2"/>
        <v>35</v>
      </c>
    </row>
    <row r="53" spans="1:34">
      <c r="A53" t="s">
        <v>986</v>
      </c>
      <c r="B53" t="s">
        <v>988</v>
      </c>
      <c r="C53" s="355">
        <v>293</v>
      </c>
      <c r="D53" s="355">
        <v>0</v>
      </c>
      <c r="E53" s="355">
        <v>0</v>
      </c>
      <c r="F53" s="355">
        <v>0</v>
      </c>
      <c r="G53" s="355">
        <v>0</v>
      </c>
      <c r="H53" s="355">
        <v>0</v>
      </c>
      <c r="I53" s="355">
        <v>0</v>
      </c>
      <c r="J53" s="355">
        <v>0</v>
      </c>
      <c r="K53" s="355">
        <v>0</v>
      </c>
      <c r="L53" s="355">
        <v>0</v>
      </c>
      <c r="M53" s="355">
        <v>0</v>
      </c>
      <c r="N53" s="355">
        <v>0</v>
      </c>
      <c r="O53" s="355">
        <v>0</v>
      </c>
      <c r="P53" s="355">
        <v>0</v>
      </c>
      <c r="Q53" s="355">
        <v>2</v>
      </c>
      <c r="R53" s="355">
        <v>3</v>
      </c>
      <c r="S53" s="355">
        <v>5</v>
      </c>
      <c r="T53" s="355">
        <v>2</v>
      </c>
      <c r="U53" s="355">
        <v>17</v>
      </c>
      <c r="V53" s="355">
        <v>11</v>
      </c>
      <c r="W53" s="355">
        <v>16</v>
      </c>
      <c r="X53" s="355">
        <v>36</v>
      </c>
      <c r="Y53" s="355">
        <v>66</v>
      </c>
      <c r="Z53" s="355">
        <v>67</v>
      </c>
      <c r="AA53" s="355">
        <v>45</v>
      </c>
      <c r="AB53" s="355">
        <v>18</v>
      </c>
      <c r="AC53" s="355">
        <v>5</v>
      </c>
      <c r="AD53" s="355">
        <v>0</v>
      </c>
      <c r="AF53" s="355">
        <f t="shared" si="0"/>
        <v>0</v>
      </c>
      <c r="AG53" s="355">
        <f t="shared" si="1"/>
        <v>23</v>
      </c>
      <c r="AH53" s="355">
        <f t="shared" si="2"/>
        <v>23</v>
      </c>
    </row>
    <row r="54" spans="1:34">
      <c r="A54" t="s">
        <v>987</v>
      </c>
      <c r="B54" t="s">
        <v>926</v>
      </c>
      <c r="C54" s="355">
        <v>227</v>
      </c>
      <c r="D54" s="355">
        <v>0</v>
      </c>
      <c r="E54" s="355">
        <v>0</v>
      </c>
      <c r="F54" s="355">
        <v>0</v>
      </c>
      <c r="G54" s="355">
        <v>0</v>
      </c>
      <c r="H54" s="355">
        <v>0</v>
      </c>
      <c r="I54" s="355">
        <v>0</v>
      </c>
      <c r="J54" s="355">
        <v>0</v>
      </c>
      <c r="K54" s="355">
        <v>1</v>
      </c>
      <c r="L54" s="355">
        <v>0</v>
      </c>
      <c r="M54" s="355">
        <v>1</v>
      </c>
      <c r="N54" s="355">
        <v>0</v>
      </c>
      <c r="O54" s="355">
        <v>1</v>
      </c>
      <c r="P54" s="355">
        <v>1</v>
      </c>
      <c r="Q54" s="355">
        <v>1</v>
      </c>
      <c r="R54" s="355">
        <v>1</v>
      </c>
      <c r="S54" s="355">
        <v>3</v>
      </c>
      <c r="T54" s="355">
        <v>6</v>
      </c>
      <c r="U54" s="355">
        <v>7</v>
      </c>
      <c r="V54" s="355">
        <v>13</v>
      </c>
      <c r="W54" s="355">
        <v>21</v>
      </c>
      <c r="X54" s="355">
        <v>19</v>
      </c>
      <c r="Y54" s="355">
        <v>47</v>
      </c>
      <c r="Z54" s="355">
        <v>43</v>
      </c>
      <c r="AA54" s="355">
        <v>36</v>
      </c>
      <c r="AB54" s="355">
        <v>22</v>
      </c>
      <c r="AC54" s="355">
        <v>4</v>
      </c>
      <c r="AD54" s="355">
        <v>0</v>
      </c>
      <c r="AF54" s="355">
        <f t="shared" si="0"/>
        <v>0</v>
      </c>
      <c r="AG54" s="355">
        <f t="shared" si="1"/>
        <v>26</v>
      </c>
      <c r="AH54" s="355">
        <f t="shared" si="2"/>
        <v>26</v>
      </c>
    </row>
    <row r="55" spans="1:34">
      <c r="A55" t="s">
        <v>937</v>
      </c>
      <c r="B55" t="s">
        <v>411</v>
      </c>
      <c r="C55" s="355">
        <v>28099</v>
      </c>
      <c r="D55" s="355">
        <v>55</v>
      </c>
      <c r="E55" s="355">
        <v>12</v>
      </c>
      <c r="F55" s="355">
        <v>5</v>
      </c>
      <c r="G55" s="355">
        <v>2</v>
      </c>
      <c r="H55" s="355">
        <v>1</v>
      </c>
      <c r="I55" s="355">
        <v>75</v>
      </c>
      <c r="J55" s="355">
        <v>17</v>
      </c>
      <c r="K55" s="355">
        <v>16</v>
      </c>
      <c r="L55" s="355">
        <v>29</v>
      </c>
      <c r="M55" s="355">
        <v>66</v>
      </c>
      <c r="N55" s="355">
        <v>92</v>
      </c>
      <c r="O55" s="355">
        <v>87</v>
      </c>
      <c r="P55" s="355">
        <v>152</v>
      </c>
      <c r="Q55" s="355">
        <v>269</v>
      </c>
      <c r="R55" s="355">
        <v>351</v>
      </c>
      <c r="S55" s="355">
        <v>495</v>
      </c>
      <c r="T55" s="355">
        <v>839</v>
      </c>
      <c r="U55" s="355">
        <v>1680</v>
      </c>
      <c r="V55" s="355">
        <v>2552</v>
      </c>
      <c r="W55" s="355">
        <v>3409</v>
      </c>
      <c r="X55" s="355">
        <v>4287</v>
      </c>
      <c r="Y55" s="355">
        <v>5540</v>
      </c>
      <c r="Z55" s="355">
        <v>4913</v>
      </c>
      <c r="AA55" s="355">
        <v>2319</v>
      </c>
      <c r="AB55" s="355">
        <v>748</v>
      </c>
      <c r="AC55" s="355">
        <v>162</v>
      </c>
      <c r="AD55" s="355">
        <v>1</v>
      </c>
      <c r="AF55" s="355">
        <f t="shared" si="0"/>
        <v>20</v>
      </c>
      <c r="AG55" s="355">
        <f t="shared" si="1"/>
        <v>910</v>
      </c>
      <c r="AH55" s="355">
        <f t="shared" si="2"/>
        <v>911</v>
      </c>
    </row>
    <row r="56" spans="1:34">
      <c r="A56" t="s">
        <v>934</v>
      </c>
      <c r="B56" t="s">
        <v>411</v>
      </c>
      <c r="C56" s="355">
        <v>7741</v>
      </c>
      <c r="D56" s="355">
        <v>17</v>
      </c>
      <c r="E56" s="355">
        <v>4</v>
      </c>
      <c r="F56" s="355">
        <v>0</v>
      </c>
      <c r="G56" s="355">
        <v>1</v>
      </c>
      <c r="H56" s="355">
        <v>1</v>
      </c>
      <c r="I56" s="355">
        <v>23</v>
      </c>
      <c r="J56" s="355">
        <v>8</v>
      </c>
      <c r="K56" s="355">
        <v>4</v>
      </c>
      <c r="L56" s="355">
        <v>8</v>
      </c>
      <c r="M56" s="355">
        <v>21</v>
      </c>
      <c r="N56" s="355">
        <v>19</v>
      </c>
      <c r="O56" s="355">
        <v>25</v>
      </c>
      <c r="P56" s="355">
        <v>37</v>
      </c>
      <c r="Q56" s="355">
        <v>82</v>
      </c>
      <c r="R56" s="355">
        <v>92</v>
      </c>
      <c r="S56" s="355">
        <v>144</v>
      </c>
      <c r="T56" s="355">
        <v>234</v>
      </c>
      <c r="U56" s="355">
        <v>486</v>
      </c>
      <c r="V56" s="355">
        <v>767</v>
      </c>
      <c r="W56" s="355">
        <v>895</v>
      </c>
      <c r="X56" s="355">
        <v>1129</v>
      </c>
      <c r="Y56" s="355">
        <v>1492</v>
      </c>
      <c r="Z56" s="355">
        <v>1377</v>
      </c>
      <c r="AA56" s="355">
        <v>643</v>
      </c>
      <c r="AB56" s="355">
        <v>206</v>
      </c>
      <c r="AC56" s="355">
        <v>49</v>
      </c>
      <c r="AD56" s="355">
        <v>0</v>
      </c>
      <c r="AF56" s="355">
        <f t="shared" si="0"/>
        <v>6</v>
      </c>
      <c r="AG56" s="355">
        <f t="shared" si="1"/>
        <v>255</v>
      </c>
      <c r="AH56" s="355">
        <f t="shared" si="2"/>
        <v>255</v>
      </c>
    </row>
    <row r="57" spans="1:34">
      <c r="A57" t="s">
        <v>938</v>
      </c>
      <c r="B57" t="s">
        <v>411</v>
      </c>
      <c r="C57" s="355">
        <v>898</v>
      </c>
      <c r="D57" s="355">
        <v>3</v>
      </c>
      <c r="E57" s="355">
        <v>0</v>
      </c>
      <c r="F57" s="355">
        <v>0</v>
      </c>
      <c r="G57" s="355">
        <v>1</v>
      </c>
      <c r="H57" s="355">
        <v>0</v>
      </c>
      <c r="I57" s="355">
        <v>4</v>
      </c>
      <c r="J57" s="355">
        <v>1</v>
      </c>
      <c r="K57" s="355">
        <v>2</v>
      </c>
      <c r="L57" s="355">
        <v>0</v>
      </c>
      <c r="M57" s="355">
        <v>3</v>
      </c>
      <c r="N57" s="355">
        <v>2</v>
      </c>
      <c r="O57" s="355">
        <v>1</v>
      </c>
      <c r="P57" s="355">
        <v>1</v>
      </c>
      <c r="Q57" s="355">
        <v>9</v>
      </c>
      <c r="R57" s="355">
        <v>13</v>
      </c>
      <c r="S57" s="355">
        <v>21</v>
      </c>
      <c r="T57" s="355">
        <v>29</v>
      </c>
      <c r="U57" s="355">
        <v>57</v>
      </c>
      <c r="V57" s="355">
        <v>94</v>
      </c>
      <c r="W57" s="355">
        <v>94</v>
      </c>
      <c r="X57" s="355">
        <v>114</v>
      </c>
      <c r="Y57" s="355">
        <v>161</v>
      </c>
      <c r="Z57" s="355">
        <v>172</v>
      </c>
      <c r="AA57" s="355">
        <v>84</v>
      </c>
      <c r="AB57" s="355">
        <v>28</v>
      </c>
      <c r="AC57" s="355">
        <v>8</v>
      </c>
      <c r="AD57" s="355">
        <v>0</v>
      </c>
      <c r="AF57" s="355">
        <f t="shared" si="0"/>
        <v>1</v>
      </c>
      <c r="AG57" s="355">
        <f t="shared" si="1"/>
        <v>36</v>
      </c>
      <c r="AH57" s="355">
        <f t="shared" si="2"/>
        <v>36</v>
      </c>
    </row>
    <row r="58" spans="1:34">
      <c r="A58" t="s">
        <v>939</v>
      </c>
      <c r="B58" t="s">
        <v>411</v>
      </c>
      <c r="C58" s="355">
        <v>610</v>
      </c>
      <c r="D58" s="355">
        <v>0</v>
      </c>
      <c r="E58" s="355">
        <v>0</v>
      </c>
      <c r="F58" s="355">
        <v>0</v>
      </c>
      <c r="G58" s="355">
        <v>0</v>
      </c>
      <c r="H58" s="355">
        <v>0</v>
      </c>
      <c r="I58" s="355">
        <v>0</v>
      </c>
      <c r="J58" s="355">
        <v>1</v>
      </c>
      <c r="K58" s="355">
        <v>0</v>
      </c>
      <c r="L58" s="355">
        <v>1</v>
      </c>
      <c r="M58" s="355">
        <v>1</v>
      </c>
      <c r="N58" s="355">
        <v>0</v>
      </c>
      <c r="O58" s="355">
        <v>2</v>
      </c>
      <c r="P58" s="355">
        <v>4</v>
      </c>
      <c r="Q58" s="355">
        <v>9</v>
      </c>
      <c r="R58" s="355">
        <v>6</v>
      </c>
      <c r="S58" s="355">
        <v>13</v>
      </c>
      <c r="T58" s="355">
        <v>11</v>
      </c>
      <c r="U58" s="355">
        <v>37</v>
      </c>
      <c r="V58" s="355">
        <v>53</v>
      </c>
      <c r="W58" s="355">
        <v>78</v>
      </c>
      <c r="X58" s="355">
        <v>76</v>
      </c>
      <c r="Y58" s="355">
        <v>118</v>
      </c>
      <c r="Z58" s="355">
        <v>117</v>
      </c>
      <c r="AA58" s="355">
        <v>57</v>
      </c>
      <c r="AB58" s="355">
        <v>22</v>
      </c>
      <c r="AC58" s="355">
        <v>4</v>
      </c>
      <c r="AD58" s="355">
        <v>0</v>
      </c>
      <c r="AF58" s="355">
        <f t="shared" si="0"/>
        <v>0</v>
      </c>
      <c r="AG58" s="355">
        <f t="shared" si="1"/>
        <v>26</v>
      </c>
      <c r="AH58" s="355">
        <f t="shared" si="2"/>
        <v>26</v>
      </c>
    </row>
    <row r="59" spans="1:34">
      <c r="A59" t="s">
        <v>940</v>
      </c>
      <c r="B59" t="s">
        <v>411</v>
      </c>
      <c r="C59" s="355">
        <v>727</v>
      </c>
      <c r="D59" s="355">
        <v>1</v>
      </c>
      <c r="E59" s="355">
        <v>0</v>
      </c>
      <c r="F59" s="355">
        <v>0</v>
      </c>
      <c r="G59" s="355">
        <v>0</v>
      </c>
      <c r="H59" s="355">
        <v>0</v>
      </c>
      <c r="I59" s="355">
        <v>1</v>
      </c>
      <c r="J59" s="355">
        <v>1</v>
      </c>
      <c r="K59" s="355">
        <v>0</v>
      </c>
      <c r="L59" s="355">
        <v>1</v>
      </c>
      <c r="M59" s="355">
        <v>2</v>
      </c>
      <c r="N59" s="355">
        <v>3</v>
      </c>
      <c r="O59" s="355">
        <v>2</v>
      </c>
      <c r="P59" s="355">
        <v>3</v>
      </c>
      <c r="Q59" s="355">
        <v>8</v>
      </c>
      <c r="R59" s="355">
        <v>13</v>
      </c>
      <c r="S59" s="355">
        <v>19</v>
      </c>
      <c r="T59" s="355">
        <v>30</v>
      </c>
      <c r="U59" s="355">
        <v>44</v>
      </c>
      <c r="V59" s="355">
        <v>83</v>
      </c>
      <c r="W59" s="355">
        <v>82</v>
      </c>
      <c r="X59" s="355">
        <v>110</v>
      </c>
      <c r="Y59" s="355">
        <v>136</v>
      </c>
      <c r="Z59" s="355">
        <v>119</v>
      </c>
      <c r="AA59" s="355">
        <v>54</v>
      </c>
      <c r="AB59" s="355">
        <v>13</v>
      </c>
      <c r="AC59" s="355">
        <v>3</v>
      </c>
      <c r="AD59" s="355">
        <v>0</v>
      </c>
      <c r="AF59" s="355">
        <f t="shared" si="0"/>
        <v>0</v>
      </c>
      <c r="AG59" s="355">
        <f t="shared" si="1"/>
        <v>16</v>
      </c>
      <c r="AH59" s="355">
        <f t="shared" si="2"/>
        <v>16</v>
      </c>
    </row>
    <row r="60" spans="1:34">
      <c r="A60" t="s">
        <v>941</v>
      </c>
      <c r="B60" t="s">
        <v>411</v>
      </c>
      <c r="C60" s="355">
        <v>712</v>
      </c>
      <c r="D60" s="355">
        <v>0</v>
      </c>
      <c r="E60" s="355">
        <v>0</v>
      </c>
      <c r="F60" s="355">
        <v>0</v>
      </c>
      <c r="G60" s="355">
        <v>0</v>
      </c>
      <c r="H60" s="355">
        <v>0</v>
      </c>
      <c r="I60" s="355">
        <v>0</v>
      </c>
      <c r="J60" s="355">
        <v>1</v>
      </c>
      <c r="K60" s="355">
        <v>0</v>
      </c>
      <c r="L60" s="355">
        <v>1</v>
      </c>
      <c r="M60" s="355">
        <v>1</v>
      </c>
      <c r="N60" s="355">
        <v>2</v>
      </c>
      <c r="O60" s="355">
        <v>2</v>
      </c>
      <c r="P60" s="355">
        <v>5</v>
      </c>
      <c r="Q60" s="355">
        <v>8</v>
      </c>
      <c r="R60" s="355">
        <v>10</v>
      </c>
      <c r="S60" s="355">
        <v>14</v>
      </c>
      <c r="T60" s="355">
        <v>29</v>
      </c>
      <c r="U60" s="355">
        <v>34</v>
      </c>
      <c r="V60" s="355">
        <v>50</v>
      </c>
      <c r="W60" s="355">
        <v>87</v>
      </c>
      <c r="X60" s="355">
        <v>117</v>
      </c>
      <c r="Y60" s="355">
        <v>162</v>
      </c>
      <c r="Z60" s="355">
        <v>116</v>
      </c>
      <c r="AA60" s="355">
        <v>48</v>
      </c>
      <c r="AB60" s="355">
        <v>23</v>
      </c>
      <c r="AC60" s="355">
        <v>2</v>
      </c>
      <c r="AD60" s="355">
        <v>0</v>
      </c>
      <c r="AF60" s="355">
        <f t="shared" si="0"/>
        <v>0</v>
      </c>
      <c r="AG60" s="355">
        <f t="shared" si="1"/>
        <v>25</v>
      </c>
      <c r="AH60" s="355">
        <f t="shared" si="2"/>
        <v>25</v>
      </c>
    </row>
    <row r="61" spans="1:34">
      <c r="A61" t="s">
        <v>942</v>
      </c>
      <c r="B61" t="s">
        <v>411</v>
      </c>
      <c r="C61" s="355">
        <v>887</v>
      </c>
      <c r="D61" s="355">
        <v>1</v>
      </c>
      <c r="E61" s="355">
        <v>0</v>
      </c>
      <c r="F61" s="355">
        <v>0</v>
      </c>
      <c r="G61" s="355">
        <v>0</v>
      </c>
      <c r="H61" s="355">
        <v>0</v>
      </c>
      <c r="I61" s="355">
        <v>1</v>
      </c>
      <c r="J61" s="355">
        <v>1</v>
      </c>
      <c r="K61" s="355">
        <v>0</v>
      </c>
      <c r="L61" s="355">
        <v>0</v>
      </c>
      <c r="M61" s="355">
        <v>6</v>
      </c>
      <c r="N61" s="355">
        <v>1</v>
      </c>
      <c r="O61" s="355">
        <v>6</v>
      </c>
      <c r="P61" s="355">
        <v>5</v>
      </c>
      <c r="Q61" s="355">
        <v>7</v>
      </c>
      <c r="R61" s="355">
        <v>7</v>
      </c>
      <c r="S61" s="355">
        <v>14</v>
      </c>
      <c r="T61" s="355">
        <v>18</v>
      </c>
      <c r="U61" s="355">
        <v>52</v>
      </c>
      <c r="V61" s="355">
        <v>83</v>
      </c>
      <c r="W61" s="355">
        <v>107</v>
      </c>
      <c r="X61" s="355">
        <v>145</v>
      </c>
      <c r="Y61" s="355">
        <v>191</v>
      </c>
      <c r="Z61" s="355">
        <v>142</v>
      </c>
      <c r="AA61" s="355">
        <v>76</v>
      </c>
      <c r="AB61" s="355">
        <v>20</v>
      </c>
      <c r="AC61" s="355">
        <v>5</v>
      </c>
      <c r="AD61" s="355">
        <v>0</v>
      </c>
      <c r="AF61" s="355">
        <f t="shared" si="0"/>
        <v>0</v>
      </c>
      <c r="AG61" s="355">
        <f t="shared" si="1"/>
        <v>25</v>
      </c>
      <c r="AH61" s="355">
        <f t="shared" si="2"/>
        <v>25</v>
      </c>
    </row>
    <row r="62" spans="1:34">
      <c r="A62" t="s">
        <v>943</v>
      </c>
      <c r="B62" t="s">
        <v>411</v>
      </c>
      <c r="C62" s="355">
        <v>1151</v>
      </c>
      <c r="D62" s="355">
        <v>4</v>
      </c>
      <c r="E62" s="355">
        <v>1</v>
      </c>
      <c r="F62" s="355">
        <v>0</v>
      </c>
      <c r="G62" s="355">
        <v>0</v>
      </c>
      <c r="H62" s="355">
        <v>0</v>
      </c>
      <c r="I62" s="355">
        <v>5</v>
      </c>
      <c r="J62" s="355">
        <v>1</v>
      </c>
      <c r="K62" s="355">
        <v>0</v>
      </c>
      <c r="L62" s="355">
        <v>2</v>
      </c>
      <c r="M62" s="355">
        <v>1</v>
      </c>
      <c r="N62" s="355">
        <v>2</v>
      </c>
      <c r="O62" s="355">
        <v>7</v>
      </c>
      <c r="P62" s="355">
        <v>4</v>
      </c>
      <c r="Q62" s="355">
        <v>7</v>
      </c>
      <c r="R62" s="355">
        <v>11</v>
      </c>
      <c r="S62" s="355">
        <v>17</v>
      </c>
      <c r="T62" s="355">
        <v>30</v>
      </c>
      <c r="U62" s="355">
        <v>66</v>
      </c>
      <c r="V62" s="355">
        <v>105</v>
      </c>
      <c r="W62" s="355">
        <v>131</v>
      </c>
      <c r="X62" s="355">
        <v>168</v>
      </c>
      <c r="Y62" s="355">
        <v>211</v>
      </c>
      <c r="Z62" s="355">
        <v>232</v>
      </c>
      <c r="AA62" s="355">
        <v>106</v>
      </c>
      <c r="AB62" s="355">
        <v>38</v>
      </c>
      <c r="AC62" s="355">
        <v>7</v>
      </c>
      <c r="AD62" s="355">
        <v>0</v>
      </c>
      <c r="AF62" s="355">
        <f t="shared" si="0"/>
        <v>1</v>
      </c>
      <c r="AG62" s="355">
        <f t="shared" si="1"/>
        <v>45</v>
      </c>
      <c r="AH62" s="355">
        <f t="shared" si="2"/>
        <v>45</v>
      </c>
    </row>
    <row r="63" spans="1:34">
      <c r="A63" t="s">
        <v>944</v>
      </c>
      <c r="B63" t="s">
        <v>411</v>
      </c>
      <c r="C63" s="355">
        <v>1085</v>
      </c>
      <c r="D63" s="355">
        <v>2</v>
      </c>
      <c r="E63" s="355">
        <v>0</v>
      </c>
      <c r="F63" s="355">
        <v>0</v>
      </c>
      <c r="G63" s="355">
        <v>0</v>
      </c>
      <c r="H63" s="355">
        <v>1</v>
      </c>
      <c r="I63" s="355">
        <v>3</v>
      </c>
      <c r="J63" s="355">
        <v>0</v>
      </c>
      <c r="K63" s="355">
        <v>1</v>
      </c>
      <c r="L63" s="355">
        <v>0</v>
      </c>
      <c r="M63" s="355">
        <v>2</v>
      </c>
      <c r="N63" s="355">
        <v>1</v>
      </c>
      <c r="O63" s="355">
        <v>3</v>
      </c>
      <c r="P63" s="355">
        <v>6</v>
      </c>
      <c r="Q63" s="355">
        <v>10</v>
      </c>
      <c r="R63" s="355">
        <v>12</v>
      </c>
      <c r="S63" s="355">
        <v>17</v>
      </c>
      <c r="T63" s="355">
        <v>27</v>
      </c>
      <c r="U63" s="355">
        <v>75</v>
      </c>
      <c r="V63" s="355">
        <v>107</v>
      </c>
      <c r="W63" s="355">
        <v>141</v>
      </c>
      <c r="X63" s="355">
        <v>172</v>
      </c>
      <c r="Y63" s="355">
        <v>196</v>
      </c>
      <c r="Z63" s="355">
        <v>191</v>
      </c>
      <c r="AA63" s="355">
        <v>88</v>
      </c>
      <c r="AB63" s="355">
        <v>23</v>
      </c>
      <c r="AC63" s="355">
        <v>10</v>
      </c>
      <c r="AD63" s="355">
        <v>0</v>
      </c>
      <c r="AF63" s="355">
        <f t="shared" si="0"/>
        <v>1</v>
      </c>
      <c r="AG63" s="355">
        <f t="shared" si="1"/>
        <v>33</v>
      </c>
      <c r="AH63" s="355">
        <f t="shared" si="2"/>
        <v>33</v>
      </c>
    </row>
    <row r="64" spans="1:34">
      <c r="A64" t="s">
        <v>945</v>
      </c>
      <c r="B64" t="s">
        <v>411</v>
      </c>
      <c r="C64" s="355">
        <v>631</v>
      </c>
      <c r="D64" s="355">
        <v>2</v>
      </c>
      <c r="E64" s="355">
        <v>1</v>
      </c>
      <c r="F64" s="355">
        <v>0</v>
      </c>
      <c r="G64" s="355">
        <v>0</v>
      </c>
      <c r="H64" s="355">
        <v>0</v>
      </c>
      <c r="I64" s="355">
        <v>3</v>
      </c>
      <c r="J64" s="355">
        <v>0</v>
      </c>
      <c r="K64" s="355">
        <v>1</v>
      </c>
      <c r="L64" s="355">
        <v>0</v>
      </c>
      <c r="M64" s="355">
        <v>1</v>
      </c>
      <c r="N64" s="355">
        <v>4</v>
      </c>
      <c r="O64" s="355">
        <v>1</v>
      </c>
      <c r="P64" s="355">
        <v>2</v>
      </c>
      <c r="Q64" s="355">
        <v>6</v>
      </c>
      <c r="R64" s="355">
        <v>7</v>
      </c>
      <c r="S64" s="355">
        <v>10</v>
      </c>
      <c r="T64" s="355">
        <v>16</v>
      </c>
      <c r="U64" s="355">
        <v>44</v>
      </c>
      <c r="V64" s="355">
        <v>78</v>
      </c>
      <c r="W64" s="355">
        <v>70</v>
      </c>
      <c r="X64" s="355">
        <v>87</v>
      </c>
      <c r="Y64" s="355">
        <v>124</v>
      </c>
      <c r="Z64" s="355">
        <v>106</v>
      </c>
      <c r="AA64" s="355">
        <v>52</v>
      </c>
      <c r="AB64" s="355">
        <v>14</v>
      </c>
      <c r="AC64" s="355">
        <v>5</v>
      </c>
      <c r="AD64" s="355">
        <v>0</v>
      </c>
      <c r="AF64" s="355">
        <f t="shared" si="0"/>
        <v>1</v>
      </c>
      <c r="AG64" s="355">
        <f t="shared" si="1"/>
        <v>19</v>
      </c>
      <c r="AH64" s="355">
        <f t="shared" si="2"/>
        <v>19</v>
      </c>
    </row>
    <row r="65" spans="1:34">
      <c r="A65" t="s">
        <v>946</v>
      </c>
      <c r="B65" t="s">
        <v>411</v>
      </c>
      <c r="C65" s="355">
        <v>1040</v>
      </c>
      <c r="D65" s="355">
        <v>4</v>
      </c>
      <c r="E65" s="355">
        <v>2</v>
      </c>
      <c r="F65" s="355">
        <v>0</v>
      </c>
      <c r="G65" s="355">
        <v>0</v>
      </c>
      <c r="H65" s="355">
        <v>0</v>
      </c>
      <c r="I65" s="355">
        <v>6</v>
      </c>
      <c r="J65" s="355">
        <v>2</v>
      </c>
      <c r="K65" s="355">
        <v>0</v>
      </c>
      <c r="L65" s="355">
        <v>3</v>
      </c>
      <c r="M65" s="355">
        <v>4</v>
      </c>
      <c r="N65" s="355">
        <v>4</v>
      </c>
      <c r="O65" s="355">
        <v>1</v>
      </c>
      <c r="P65" s="355">
        <v>7</v>
      </c>
      <c r="Q65" s="355">
        <v>18</v>
      </c>
      <c r="R65" s="355">
        <v>13</v>
      </c>
      <c r="S65" s="355">
        <v>19</v>
      </c>
      <c r="T65" s="355">
        <v>44</v>
      </c>
      <c r="U65" s="355">
        <v>77</v>
      </c>
      <c r="V65" s="355">
        <v>114</v>
      </c>
      <c r="W65" s="355">
        <v>105</v>
      </c>
      <c r="X65" s="355">
        <v>140</v>
      </c>
      <c r="Y65" s="355">
        <v>193</v>
      </c>
      <c r="Z65" s="355">
        <v>182</v>
      </c>
      <c r="AA65" s="355">
        <v>78</v>
      </c>
      <c r="AB65" s="355">
        <v>25</v>
      </c>
      <c r="AC65" s="355">
        <v>5</v>
      </c>
      <c r="AD65" s="355">
        <v>0</v>
      </c>
      <c r="AF65" s="355">
        <f t="shared" si="0"/>
        <v>2</v>
      </c>
      <c r="AG65" s="355">
        <f t="shared" si="1"/>
        <v>30</v>
      </c>
      <c r="AH65" s="355">
        <f t="shared" si="2"/>
        <v>30</v>
      </c>
    </row>
    <row r="66" spans="1:34">
      <c r="A66" t="s">
        <v>947</v>
      </c>
      <c r="B66" t="s">
        <v>411</v>
      </c>
      <c r="C66" s="355">
        <v>2599</v>
      </c>
      <c r="D66" s="355">
        <v>10</v>
      </c>
      <c r="E66" s="355">
        <v>2</v>
      </c>
      <c r="F66" s="355">
        <v>0</v>
      </c>
      <c r="G66" s="355">
        <v>0</v>
      </c>
      <c r="H66" s="355">
        <v>0</v>
      </c>
      <c r="I66" s="355">
        <v>12</v>
      </c>
      <c r="J66" s="355">
        <v>1</v>
      </c>
      <c r="K66" s="355">
        <v>1</v>
      </c>
      <c r="L66" s="355">
        <v>2</v>
      </c>
      <c r="M66" s="355">
        <v>11</v>
      </c>
      <c r="N66" s="355">
        <v>12</v>
      </c>
      <c r="O66" s="355">
        <v>2</v>
      </c>
      <c r="P66" s="355">
        <v>11</v>
      </c>
      <c r="Q66" s="355">
        <v>28</v>
      </c>
      <c r="R66" s="355">
        <v>31</v>
      </c>
      <c r="S66" s="355">
        <v>45</v>
      </c>
      <c r="T66" s="355">
        <v>77</v>
      </c>
      <c r="U66" s="355">
        <v>180</v>
      </c>
      <c r="V66" s="355">
        <v>254</v>
      </c>
      <c r="W66" s="355">
        <v>323</v>
      </c>
      <c r="X66" s="355">
        <v>410</v>
      </c>
      <c r="Y66" s="355">
        <v>530</v>
      </c>
      <c r="Z66" s="355">
        <v>391</v>
      </c>
      <c r="AA66" s="355">
        <v>198</v>
      </c>
      <c r="AB66" s="355">
        <v>66</v>
      </c>
      <c r="AC66" s="355">
        <v>14</v>
      </c>
      <c r="AD66" s="355">
        <v>0</v>
      </c>
      <c r="AF66" s="355">
        <f t="shared" si="0"/>
        <v>2</v>
      </c>
      <c r="AG66" s="355">
        <f t="shared" si="1"/>
        <v>80</v>
      </c>
      <c r="AH66" s="355">
        <f t="shared" si="2"/>
        <v>80</v>
      </c>
    </row>
    <row r="67" spans="1:34">
      <c r="A67" t="s">
        <v>948</v>
      </c>
      <c r="B67" t="s">
        <v>411</v>
      </c>
      <c r="C67" s="355">
        <v>2428</v>
      </c>
      <c r="D67" s="355">
        <v>0</v>
      </c>
      <c r="E67" s="355">
        <v>0</v>
      </c>
      <c r="F67" s="355">
        <v>1</v>
      </c>
      <c r="G67" s="355">
        <v>0</v>
      </c>
      <c r="H67" s="355">
        <v>0</v>
      </c>
      <c r="I67" s="355">
        <v>1</v>
      </c>
      <c r="J67" s="355">
        <v>0</v>
      </c>
      <c r="K67" s="355">
        <v>0</v>
      </c>
      <c r="L67" s="355">
        <v>4</v>
      </c>
      <c r="M67" s="355">
        <v>5</v>
      </c>
      <c r="N67" s="355">
        <v>9</v>
      </c>
      <c r="O67" s="355">
        <v>12</v>
      </c>
      <c r="P67" s="355">
        <v>15</v>
      </c>
      <c r="Q67" s="355">
        <v>25</v>
      </c>
      <c r="R67" s="355">
        <v>37</v>
      </c>
      <c r="S67" s="355">
        <v>51</v>
      </c>
      <c r="T67" s="355">
        <v>79</v>
      </c>
      <c r="U67" s="355">
        <v>139</v>
      </c>
      <c r="V67" s="355">
        <v>263</v>
      </c>
      <c r="W67" s="355">
        <v>366</v>
      </c>
      <c r="X67" s="355">
        <v>419</v>
      </c>
      <c r="Y67" s="355">
        <v>435</v>
      </c>
      <c r="Z67" s="355">
        <v>354</v>
      </c>
      <c r="AA67" s="355">
        <v>150</v>
      </c>
      <c r="AB67" s="355">
        <v>55</v>
      </c>
      <c r="AC67" s="355">
        <v>8</v>
      </c>
      <c r="AD67" s="355">
        <v>1</v>
      </c>
      <c r="AF67" s="355">
        <f t="shared" si="0"/>
        <v>1</v>
      </c>
      <c r="AG67" s="355">
        <f t="shared" si="1"/>
        <v>63</v>
      </c>
      <c r="AH67" s="355">
        <f t="shared" si="2"/>
        <v>64</v>
      </c>
    </row>
    <row r="68" spans="1:34">
      <c r="A68" t="s">
        <v>949</v>
      </c>
      <c r="B68" t="s">
        <v>411</v>
      </c>
      <c r="C68" s="355">
        <v>1327</v>
      </c>
      <c r="D68" s="355">
        <v>5</v>
      </c>
      <c r="E68" s="355">
        <v>0</v>
      </c>
      <c r="F68" s="355">
        <v>0</v>
      </c>
      <c r="G68" s="355">
        <v>0</v>
      </c>
      <c r="H68" s="355">
        <v>0</v>
      </c>
      <c r="I68" s="355">
        <v>5</v>
      </c>
      <c r="J68" s="355">
        <v>1</v>
      </c>
      <c r="K68" s="355">
        <v>1</v>
      </c>
      <c r="L68" s="355">
        <v>2</v>
      </c>
      <c r="M68" s="355">
        <v>2</v>
      </c>
      <c r="N68" s="355">
        <v>4</v>
      </c>
      <c r="O68" s="355">
        <v>5</v>
      </c>
      <c r="P68" s="355">
        <v>8</v>
      </c>
      <c r="Q68" s="355">
        <v>12</v>
      </c>
      <c r="R68" s="355">
        <v>16</v>
      </c>
      <c r="S68" s="355">
        <v>26</v>
      </c>
      <c r="T68" s="355">
        <v>37</v>
      </c>
      <c r="U68" s="355">
        <v>85</v>
      </c>
      <c r="V68" s="355">
        <v>124</v>
      </c>
      <c r="W68" s="355">
        <v>192</v>
      </c>
      <c r="X68" s="355">
        <v>221</v>
      </c>
      <c r="Y68" s="355">
        <v>252</v>
      </c>
      <c r="Z68" s="355">
        <v>223</v>
      </c>
      <c r="AA68" s="355">
        <v>77</v>
      </c>
      <c r="AB68" s="355">
        <v>31</v>
      </c>
      <c r="AC68" s="355">
        <v>3</v>
      </c>
      <c r="AD68" s="355">
        <v>0</v>
      </c>
      <c r="AF68" s="355">
        <f t="shared" si="0"/>
        <v>0</v>
      </c>
      <c r="AG68" s="355">
        <f t="shared" si="1"/>
        <v>34</v>
      </c>
      <c r="AH68" s="355">
        <f t="shared" si="2"/>
        <v>34</v>
      </c>
    </row>
    <row r="69" spans="1:34">
      <c r="A69" t="s">
        <v>950</v>
      </c>
      <c r="B69" t="s">
        <v>411</v>
      </c>
      <c r="C69" s="355">
        <v>1941</v>
      </c>
      <c r="D69" s="355">
        <v>7</v>
      </c>
      <c r="E69" s="355">
        <v>1</v>
      </c>
      <c r="F69" s="355">
        <v>0</v>
      </c>
      <c r="G69" s="355">
        <v>0</v>
      </c>
      <c r="H69" s="355">
        <v>0</v>
      </c>
      <c r="I69" s="355">
        <v>8</v>
      </c>
      <c r="J69" s="355">
        <v>0</v>
      </c>
      <c r="K69" s="355">
        <v>3</v>
      </c>
      <c r="L69" s="355">
        <v>3</v>
      </c>
      <c r="M69" s="355">
        <v>2</v>
      </c>
      <c r="N69" s="355">
        <v>6</v>
      </c>
      <c r="O69" s="355">
        <v>2</v>
      </c>
      <c r="P69" s="355">
        <v>10</v>
      </c>
      <c r="Q69" s="355">
        <v>17</v>
      </c>
      <c r="R69" s="355">
        <v>34</v>
      </c>
      <c r="S69" s="355">
        <v>35</v>
      </c>
      <c r="T69" s="355">
        <v>55</v>
      </c>
      <c r="U69" s="355">
        <v>118</v>
      </c>
      <c r="V69" s="355">
        <v>157</v>
      </c>
      <c r="W69" s="355">
        <v>258</v>
      </c>
      <c r="X69" s="355">
        <v>314</v>
      </c>
      <c r="Y69" s="355">
        <v>373</v>
      </c>
      <c r="Z69" s="355">
        <v>324</v>
      </c>
      <c r="AA69" s="355">
        <v>152</v>
      </c>
      <c r="AB69" s="355">
        <v>62</v>
      </c>
      <c r="AC69" s="355">
        <v>8</v>
      </c>
      <c r="AD69" s="355">
        <v>0</v>
      </c>
      <c r="AF69" s="355">
        <f t="shared" ref="AF69:AF132" si="3">SUM(E69:H69)</f>
        <v>1</v>
      </c>
      <c r="AG69" s="355">
        <f t="shared" ref="AG69:AG132" si="4">SUM(AB69:AC69)</f>
        <v>70</v>
      </c>
      <c r="AH69" s="355">
        <f t="shared" ref="AH69:AH132" si="5">SUM(AB69:AD69)</f>
        <v>70</v>
      </c>
    </row>
    <row r="70" spans="1:34">
      <c r="A70" t="s">
        <v>951</v>
      </c>
      <c r="B70" t="s">
        <v>411</v>
      </c>
      <c r="C70" s="355">
        <v>302</v>
      </c>
      <c r="D70" s="355">
        <v>0</v>
      </c>
      <c r="E70" s="355">
        <v>0</v>
      </c>
      <c r="F70" s="355">
        <v>0</v>
      </c>
      <c r="G70" s="355">
        <v>0</v>
      </c>
      <c r="H70" s="355">
        <v>0</v>
      </c>
      <c r="I70" s="355">
        <v>0</v>
      </c>
      <c r="J70" s="355">
        <v>0</v>
      </c>
      <c r="K70" s="355">
        <v>0</v>
      </c>
      <c r="L70" s="355">
        <v>0</v>
      </c>
      <c r="M70" s="355">
        <v>0</v>
      </c>
      <c r="N70" s="355">
        <v>1</v>
      </c>
      <c r="O70" s="355">
        <v>2</v>
      </c>
      <c r="P70" s="355">
        <v>2</v>
      </c>
      <c r="Q70" s="355">
        <v>0</v>
      </c>
      <c r="R70" s="355">
        <v>3</v>
      </c>
      <c r="S70" s="355">
        <v>2</v>
      </c>
      <c r="T70" s="355">
        <v>5</v>
      </c>
      <c r="U70" s="355">
        <v>18</v>
      </c>
      <c r="V70" s="355">
        <v>21</v>
      </c>
      <c r="W70" s="355">
        <v>30</v>
      </c>
      <c r="X70" s="355">
        <v>46</v>
      </c>
      <c r="Y70" s="355">
        <v>59</v>
      </c>
      <c r="Z70" s="355">
        <v>71</v>
      </c>
      <c r="AA70" s="355">
        <v>33</v>
      </c>
      <c r="AB70" s="355">
        <v>6</v>
      </c>
      <c r="AC70" s="355">
        <v>3</v>
      </c>
      <c r="AD70" s="355">
        <v>0</v>
      </c>
      <c r="AF70" s="355">
        <f t="shared" si="3"/>
        <v>0</v>
      </c>
      <c r="AG70" s="355">
        <f t="shared" si="4"/>
        <v>9</v>
      </c>
      <c r="AH70" s="355">
        <f t="shared" si="5"/>
        <v>9</v>
      </c>
    </row>
    <row r="71" spans="1:34">
      <c r="A71" t="s">
        <v>952</v>
      </c>
      <c r="B71" t="s">
        <v>411</v>
      </c>
      <c r="C71" s="355">
        <v>419</v>
      </c>
      <c r="D71" s="355">
        <v>1</v>
      </c>
      <c r="E71" s="355">
        <v>0</v>
      </c>
      <c r="F71" s="355">
        <v>0</v>
      </c>
      <c r="G71" s="355">
        <v>0</v>
      </c>
      <c r="H71" s="355">
        <v>0</v>
      </c>
      <c r="I71" s="355">
        <v>1</v>
      </c>
      <c r="J71" s="355">
        <v>0</v>
      </c>
      <c r="K71" s="355">
        <v>1</v>
      </c>
      <c r="L71" s="355">
        <v>1</v>
      </c>
      <c r="M71" s="355">
        <v>1</v>
      </c>
      <c r="N71" s="355">
        <v>1</v>
      </c>
      <c r="O71" s="355">
        <v>1</v>
      </c>
      <c r="P71" s="355">
        <v>3</v>
      </c>
      <c r="Q71" s="355">
        <v>2</v>
      </c>
      <c r="R71" s="355">
        <v>6</v>
      </c>
      <c r="S71" s="355">
        <v>5</v>
      </c>
      <c r="T71" s="355">
        <v>9</v>
      </c>
      <c r="U71" s="355">
        <v>30</v>
      </c>
      <c r="V71" s="355">
        <v>27</v>
      </c>
      <c r="W71" s="355">
        <v>49</v>
      </c>
      <c r="X71" s="355">
        <v>76</v>
      </c>
      <c r="Y71" s="355">
        <v>66</v>
      </c>
      <c r="Z71" s="355">
        <v>72</v>
      </c>
      <c r="AA71" s="355">
        <v>42</v>
      </c>
      <c r="AB71" s="355">
        <v>21</v>
      </c>
      <c r="AC71" s="355">
        <v>5</v>
      </c>
      <c r="AD71" s="355">
        <v>0</v>
      </c>
      <c r="AF71" s="355">
        <f t="shared" si="3"/>
        <v>0</v>
      </c>
      <c r="AG71" s="355">
        <f t="shared" si="4"/>
        <v>26</v>
      </c>
      <c r="AH71" s="355">
        <f t="shared" si="5"/>
        <v>26</v>
      </c>
    </row>
    <row r="72" spans="1:34">
      <c r="A72" t="s">
        <v>953</v>
      </c>
      <c r="B72" t="s">
        <v>411</v>
      </c>
      <c r="C72" s="355">
        <v>854</v>
      </c>
      <c r="D72" s="355">
        <v>3</v>
      </c>
      <c r="E72" s="355">
        <v>0</v>
      </c>
      <c r="F72" s="355">
        <v>1</v>
      </c>
      <c r="G72" s="355">
        <v>0</v>
      </c>
      <c r="H72" s="355">
        <v>0</v>
      </c>
      <c r="I72" s="355">
        <v>4</v>
      </c>
      <c r="J72" s="355">
        <v>1</v>
      </c>
      <c r="K72" s="355">
        <v>0</v>
      </c>
      <c r="L72" s="355">
        <v>2</v>
      </c>
      <c r="M72" s="355">
        <v>1</v>
      </c>
      <c r="N72" s="355">
        <v>2</v>
      </c>
      <c r="O72" s="355">
        <v>2</v>
      </c>
      <c r="P72" s="355">
        <v>6</v>
      </c>
      <c r="Q72" s="355">
        <v>8</v>
      </c>
      <c r="R72" s="355">
        <v>17</v>
      </c>
      <c r="S72" s="355">
        <v>20</v>
      </c>
      <c r="T72" s="355">
        <v>32</v>
      </c>
      <c r="U72" s="355">
        <v>54</v>
      </c>
      <c r="V72" s="355">
        <v>70</v>
      </c>
      <c r="W72" s="355">
        <v>113</v>
      </c>
      <c r="X72" s="355">
        <v>152</v>
      </c>
      <c r="Y72" s="355">
        <v>156</v>
      </c>
      <c r="Z72" s="355">
        <v>133</v>
      </c>
      <c r="AA72" s="355">
        <v>57</v>
      </c>
      <c r="AB72" s="355">
        <v>19</v>
      </c>
      <c r="AC72" s="355">
        <v>5</v>
      </c>
      <c r="AD72" s="355">
        <v>0</v>
      </c>
      <c r="AF72" s="355">
        <f t="shared" si="3"/>
        <v>1</v>
      </c>
      <c r="AG72" s="355">
        <f t="shared" si="4"/>
        <v>24</v>
      </c>
      <c r="AH72" s="355">
        <f t="shared" si="5"/>
        <v>24</v>
      </c>
    </row>
    <row r="73" spans="1:34">
      <c r="A73" t="s">
        <v>954</v>
      </c>
      <c r="B73" t="s">
        <v>411</v>
      </c>
      <c r="C73" s="355">
        <v>189</v>
      </c>
      <c r="D73" s="355">
        <v>0</v>
      </c>
      <c r="E73" s="355">
        <v>0</v>
      </c>
      <c r="F73" s="355">
        <v>0</v>
      </c>
      <c r="G73" s="355">
        <v>0</v>
      </c>
      <c r="H73" s="355">
        <v>0</v>
      </c>
      <c r="I73" s="355">
        <v>0</v>
      </c>
      <c r="J73" s="355">
        <v>0</v>
      </c>
      <c r="K73" s="355">
        <v>0</v>
      </c>
      <c r="L73" s="355">
        <v>0</v>
      </c>
      <c r="M73" s="355">
        <v>0</v>
      </c>
      <c r="N73" s="355">
        <v>0</v>
      </c>
      <c r="O73" s="355">
        <v>1</v>
      </c>
      <c r="P73" s="355">
        <v>1</v>
      </c>
      <c r="Q73" s="355">
        <v>3</v>
      </c>
      <c r="R73" s="355">
        <v>3</v>
      </c>
      <c r="S73" s="355">
        <v>3</v>
      </c>
      <c r="T73" s="355">
        <v>5</v>
      </c>
      <c r="U73" s="355">
        <v>9</v>
      </c>
      <c r="V73" s="355">
        <v>18</v>
      </c>
      <c r="W73" s="355">
        <v>20</v>
      </c>
      <c r="X73" s="355">
        <v>31</v>
      </c>
      <c r="Y73" s="355">
        <v>37</v>
      </c>
      <c r="Z73" s="355">
        <v>35</v>
      </c>
      <c r="AA73" s="355">
        <v>19</v>
      </c>
      <c r="AB73" s="355">
        <v>2</v>
      </c>
      <c r="AC73" s="355">
        <v>2</v>
      </c>
      <c r="AD73" s="355">
        <v>0</v>
      </c>
      <c r="AF73" s="355">
        <f t="shared" si="3"/>
        <v>0</v>
      </c>
      <c r="AG73" s="355">
        <f t="shared" si="4"/>
        <v>4</v>
      </c>
      <c r="AH73" s="355">
        <f t="shared" si="5"/>
        <v>4</v>
      </c>
    </row>
    <row r="74" spans="1:34">
      <c r="A74" t="s">
        <v>955</v>
      </c>
      <c r="B74" t="s">
        <v>411</v>
      </c>
      <c r="C74" s="355">
        <v>590</v>
      </c>
      <c r="D74" s="355">
        <v>1</v>
      </c>
      <c r="E74" s="355">
        <v>0</v>
      </c>
      <c r="F74" s="355">
        <v>0</v>
      </c>
      <c r="G74" s="355">
        <v>0</v>
      </c>
      <c r="H74" s="355">
        <v>0</v>
      </c>
      <c r="I74" s="355">
        <v>1</v>
      </c>
      <c r="J74" s="355">
        <v>1</v>
      </c>
      <c r="K74" s="355">
        <v>0</v>
      </c>
      <c r="L74" s="355">
        <v>0</v>
      </c>
      <c r="M74" s="355">
        <v>2</v>
      </c>
      <c r="N74" s="355">
        <v>4</v>
      </c>
      <c r="O74" s="355">
        <v>2</v>
      </c>
      <c r="P74" s="355">
        <v>0</v>
      </c>
      <c r="Q74" s="355">
        <v>4</v>
      </c>
      <c r="R74" s="355">
        <v>7</v>
      </c>
      <c r="S74" s="355">
        <v>4</v>
      </c>
      <c r="T74" s="355">
        <v>17</v>
      </c>
      <c r="U74" s="355">
        <v>37</v>
      </c>
      <c r="V74" s="355">
        <v>38</v>
      </c>
      <c r="W74" s="355">
        <v>54</v>
      </c>
      <c r="X74" s="355">
        <v>81</v>
      </c>
      <c r="Y74" s="355">
        <v>131</v>
      </c>
      <c r="Z74" s="355">
        <v>117</v>
      </c>
      <c r="AA74" s="355">
        <v>69</v>
      </c>
      <c r="AB74" s="355">
        <v>18</v>
      </c>
      <c r="AC74" s="355">
        <v>3</v>
      </c>
      <c r="AD74" s="355">
        <v>0</v>
      </c>
      <c r="AF74" s="355">
        <f t="shared" si="3"/>
        <v>0</v>
      </c>
      <c r="AG74" s="355">
        <f t="shared" si="4"/>
        <v>21</v>
      </c>
      <c r="AH74" s="355">
        <f t="shared" si="5"/>
        <v>21</v>
      </c>
    </row>
    <row r="75" spans="1:34">
      <c r="A75" t="s">
        <v>956</v>
      </c>
      <c r="B75" t="s">
        <v>411</v>
      </c>
      <c r="C75" s="355">
        <v>1265</v>
      </c>
      <c r="D75" s="355">
        <v>1</v>
      </c>
      <c r="E75" s="355">
        <v>0</v>
      </c>
      <c r="F75" s="355">
        <v>0</v>
      </c>
      <c r="G75" s="355">
        <v>0</v>
      </c>
      <c r="H75" s="355">
        <v>0</v>
      </c>
      <c r="I75" s="355">
        <v>1</v>
      </c>
      <c r="J75" s="355">
        <v>0</v>
      </c>
      <c r="K75" s="355">
        <v>1</v>
      </c>
      <c r="L75" s="355">
        <v>1</v>
      </c>
      <c r="M75" s="355">
        <v>3</v>
      </c>
      <c r="N75" s="355">
        <v>2</v>
      </c>
      <c r="O75" s="355">
        <v>2</v>
      </c>
      <c r="P75" s="355">
        <v>5</v>
      </c>
      <c r="Q75" s="355">
        <v>9</v>
      </c>
      <c r="R75" s="355">
        <v>17</v>
      </c>
      <c r="S75" s="355">
        <v>15</v>
      </c>
      <c r="T75" s="355">
        <v>45</v>
      </c>
      <c r="U75" s="355">
        <v>90</v>
      </c>
      <c r="V75" s="355">
        <v>118</v>
      </c>
      <c r="W75" s="355">
        <v>180</v>
      </c>
      <c r="X75" s="355">
        <v>204</v>
      </c>
      <c r="Y75" s="355">
        <v>258</v>
      </c>
      <c r="Z75" s="355">
        <v>180</v>
      </c>
      <c r="AA75" s="355">
        <v>108</v>
      </c>
      <c r="AB75" s="355">
        <v>24</v>
      </c>
      <c r="AC75" s="355">
        <v>2</v>
      </c>
      <c r="AD75" s="355">
        <v>0</v>
      </c>
      <c r="AF75" s="355">
        <f t="shared" si="3"/>
        <v>0</v>
      </c>
      <c r="AG75" s="355">
        <f t="shared" si="4"/>
        <v>26</v>
      </c>
      <c r="AH75" s="355">
        <f t="shared" si="5"/>
        <v>26</v>
      </c>
    </row>
    <row r="76" spans="1:34">
      <c r="A76" t="s">
        <v>957</v>
      </c>
      <c r="B76" t="s">
        <v>411</v>
      </c>
      <c r="C76" s="355">
        <v>282</v>
      </c>
      <c r="D76" s="355">
        <v>0</v>
      </c>
      <c r="E76" s="355">
        <v>0</v>
      </c>
      <c r="F76" s="355">
        <v>0</v>
      </c>
      <c r="G76" s="355">
        <v>0</v>
      </c>
      <c r="H76" s="355">
        <v>0</v>
      </c>
      <c r="I76" s="355">
        <v>0</v>
      </c>
      <c r="J76" s="355">
        <v>0</v>
      </c>
      <c r="K76" s="355">
        <v>0</v>
      </c>
      <c r="L76" s="355">
        <v>0</v>
      </c>
      <c r="M76" s="355">
        <v>0</v>
      </c>
      <c r="N76" s="355">
        <v>0</v>
      </c>
      <c r="O76" s="355">
        <v>0</v>
      </c>
      <c r="P76" s="355">
        <v>0</v>
      </c>
      <c r="Q76" s="355">
        <v>4</v>
      </c>
      <c r="R76" s="355">
        <v>2</v>
      </c>
      <c r="S76" s="355">
        <v>6</v>
      </c>
      <c r="T76" s="355">
        <v>7</v>
      </c>
      <c r="U76" s="355">
        <v>13</v>
      </c>
      <c r="V76" s="355">
        <v>26</v>
      </c>
      <c r="W76" s="355">
        <v>34</v>
      </c>
      <c r="X76" s="355">
        <v>41</v>
      </c>
      <c r="Y76" s="355">
        <v>57</v>
      </c>
      <c r="Z76" s="355">
        <v>60</v>
      </c>
      <c r="AA76" s="355">
        <v>24</v>
      </c>
      <c r="AB76" s="355">
        <v>6</v>
      </c>
      <c r="AC76" s="355">
        <v>2</v>
      </c>
      <c r="AD76" s="355">
        <v>0</v>
      </c>
      <c r="AF76" s="355">
        <f t="shared" si="3"/>
        <v>0</v>
      </c>
      <c r="AG76" s="355">
        <f t="shared" si="4"/>
        <v>8</v>
      </c>
      <c r="AH76" s="355">
        <f t="shared" si="5"/>
        <v>8</v>
      </c>
    </row>
    <row r="77" spans="1:34">
      <c r="A77" t="s">
        <v>958</v>
      </c>
      <c r="B77" t="s">
        <v>411</v>
      </c>
      <c r="C77" s="355">
        <v>287</v>
      </c>
      <c r="D77" s="355">
        <v>0</v>
      </c>
      <c r="E77" s="355">
        <v>1</v>
      </c>
      <c r="F77" s="355">
        <v>2</v>
      </c>
      <c r="G77" s="355">
        <v>0</v>
      </c>
      <c r="H77" s="355">
        <v>0</v>
      </c>
      <c r="I77" s="355">
        <v>3</v>
      </c>
      <c r="J77" s="355">
        <v>0</v>
      </c>
      <c r="K77" s="355">
        <v>0</v>
      </c>
      <c r="L77" s="355">
        <v>1</v>
      </c>
      <c r="M77" s="355">
        <v>2</v>
      </c>
      <c r="N77" s="355">
        <v>2</v>
      </c>
      <c r="O77" s="355">
        <v>2</v>
      </c>
      <c r="P77" s="355">
        <v>2</v>
      </c>
      <c r="Q77" s="355">
        <v>5</v>
      </c>
      <c r="R77" s="355">
        <v>5</v>
      </c>
      <c r="S77" s="355">
        <v>6</v>
      </c>
      <c r="T77" s="355">
        <v>6</v>
      </c>
      <c r="U77" s="355">
        <v>14</v>
      </c>
      <c r="V77" s="355">
        <v>27</v>
      </c>
      <c r="W77" s="355">
        <v>36</v>
      </c>
      <c r="X77" s="355">
        <v>52</v>
      </c>
      <c r="Y77" s="355">
        <v>50</v>
      </c>
      <c r="Z77" s="355">
        <v>44</v>
      </c>
      <c r="AA77" s="355">
        <v>27</v>
      </c>
      <c r="AB77" s="355">
        <v>3</v>
      </c>
      <c r="AC77" s="355">
        <v>0</v>
      </c>
      <c r="AD77" s="355">
        <v>0</v>
      </c>
      <c r="AF77" s="355">
        <f t="shared" si="3"/>
        <v>3</v>
      </c>
      <c r="AG77" s="355">
        <f t="shared" si="4"/>
        <v>3</v>
      </c>
      <c r="AH77" s="355">
        <f t="shared" si="5"/>
        <v>3</v>
      </c>
    </row>
    <row r="78" spans="1:34">
      <c r="A78" t="s">
        <v>959</v>
      </c>
      <c r="B78" t="s">
        <v>411</v>
      </c>
      <c r="C78" s="355">
        <v>959</v>
      </c>
      <c r="D78" s="355">
        <v>2</v>
      </c>
      <c r="E78" s="355">
        <v>1</v>
      </c>
      <c r="F78" s="355">
        <v>0</v>
      </c>
      <c r="G78" s="355">
        <v>0</v>
      </c>
      <c r="H78" s="355">
        <v>0</v>
      </c>
      <c r="I78" s="355">
        <v>3</v>
      </c>
      <c r="J78" s="355">
        <v>0</v>
      </c>
      <c r="K78" s="355">
        <v>2</v>
      </c>
      <c r="L78" s="355">
        <v>2</v>
      </c>
      <c r="M78" s="355">
        <v>0</v>
      </c>
      <c r="N78" s="355">
        <v>4</v>
      </c>
      <c r="O78" s="355">
        <v>2</v>
      </c>
      <c r="P78" s="355">
        <v>8</v>
      </c>
      <c r="Q78" s="355">
        <v>6</v>
      </c>
      <c r="R78" s="355">
        <v>13</v>
      </c>
      <c r="S78" s="355">
        <v>20</v>
      </c>
      <c r="T78" s="355">
        <v>22</v>
      </c>
      <c r="U78" s="355">
        <v>42</v>
      </c>
      <c r="V78" s="355">
        <v>70</v>
      </c>
      <c r="W78" s="355">
        <v>125</v>
      </c>
      <c r="X78" s="355">
        <v>152</v>
      </c>
      <c r="Y78" s="355">
        <v>219</v>
      </c>
      <c r="Z78" s="355">
        <v>157</v>
      </c>
      <c r="AA78" s="355">
        <v>78</v>
      </c>
      <c r="AB78" s="355">
        <v>27</v>
      </c>
      <c r="AC78" s="355">
        <v>7</v>
      </c>
      <c r="AD78" s="355">
        <v>0</v>
      </c>
      <c r="AF78" s="355">
        <f t="shared" si="3"/>
        <v>1</v>
      </c>
      <c r="AG78" s="355">
        <f t="shared" si="4"/>
        <v>34</v>
      </c>
      <c r="AH78" s="355">
        <f t="shared" si="5"/>
        <v>34</v>
      </c>
    </row>
    <row r="79" spans="1:34">
      <c r="A79" t="s">
        <v>960</v>
      </c>
      <c r="B79" t="s">
        <v>411</v>
      </c>
      <c r="C79" s="355">
        <v>434</v>
      </c>
      <c r="D79" s="355">
        <v>2</v>
      </c>
      <c r="E79" s="355">
        <v>0</v>
      </c>
      <c r="F79" s="355">
        <v>0</v>
      </c>
      <c r="G79" s="355">
        <v>0</v>
      </c>
      <c r="H79" s="355">
        <v>0</v>
      </c>
      <c r="I79" s="355">
        <v>2</v>
      </c>
      <c r="J79" s="355">
        <v>0</v>
      </c>
      <c r="K79" s="355">
        <v>1</v>
      </c>
      <c r="L79" s="355">
        <v>0</v>
      </c>
      <c r="M79" s="355">
        <v>1</v>
      </c>
      <c r="N79" s="355">
        <v>1</v>
      </c>
      <c r="O79" s="355">
        <v>3</v>
      </c>
      <c r="P79" s="355">
        <v>0</v>
      </c>
      <c r="Q79" s="355">
        <v>6</v>
      </c>
      <c r="R79" s="355">
        <v>5</v>
      </c>
      <c r="S79" s="355">
        <v>4</v>
      </c>
      <c r="T79" s="355">
        <v>12</v>
      </c>
      <c r="U79" s="355">
        <v>23</v>
      </c>
      <c r="V79" s="355">
        <v>45</v>
      </c>
      <c r="W79" s="355">
        <v>56</v>
      </c>
      <c r="X79" s="355">
        <v>69</v>
      </c>
      <c r="Y79" s="355">
        <v>70</v>
      </c>
      <c r="Z79" s="355">
        <v>79</v>
      </c>
      <c r="AA79" s="355">
        <v>41</v>
      </c>
      <c r="AB79" s="355">
        <v>15</v>
      </c>
      <c r="AC79" s="355">
        <v>1</v>
      </c>
      <c r="AD79" s="355">
        <v>0</v>
      </c>
      <c r="AF79" s="355">
        <f t="shared" si="3"/>
        <v>0</v>
      </c>
      <c r="AG79" s="355">
        <f t="shared" si="4"/>
        <v>16</v>
      </c>
      <c r="AH79" s="355">
        <f t="shared" si="5"/>
        <v>16</v>
      </c>
    </row>
    <row r="80" spans="1:34">
      <c r="A80" t="s">
        <v>961</v>
      </c>
      <c r="B80" t="s">
        <v>411</v>
      </c>
      <c r="C80" s="355">
        <v>461</v>
      </c>
      <c r="D80" s="355">
        <v>0</v>
      </c>
      <c r="E80" s="355">
        <v>0</v>
      </c>
      <c r="F80" s="355">
        <v>0</v>
      </c>
      <c r="G80" s="355">
        <v>0</v>
      </c>
      <c r="H80" s="355">
        <v>0</v>
      </c>
      <c r="I80" s="355">
        <v>0</v>
      </c>
      <c r="J80" s="355">
        <v>1</v>
      </c>
      <c r="K80" s="355">
        <v>0</v>
      </c>
      <c r="L80" s="355">
        <v>0</v>
      </c>
      <c r="M80" s="355">
        <v>3</v>
      </c>
      <c r="N80" s="355">
        <v>2</v>
      </c>
      <c r="O80" s="355">
        <v>0</v>
      </c>
      <c r="P80" s="355">
        <v>4</v>
      </c>
      <c r="Q80" s="355">
        <v>8</v>
      </c>
      <c r="R80" s="355">
        <v>5</v>
      </c>
      <c r="S80" s="355">
        <v>4</v>
      </c>
      <c r="T80" s="355">
        <v>8</v>
      </c>
      <c r="U80" s="355">
        <v>31</v>
      </c>
      <c r="V80" s="355">
        <v>53</v>
      </c>
      <c r="W80" s="355">
        <v>69</v>
      </c>
      <c r="X80" s="355">
        <v>61</v>
      </c>
      <c r="Y80" s="355">
        <v>85</v>
      </c>
      <c r="Z80" s="355">
        <v>80</v>
      </c>
      <c r="AA80" s="355">
        <v>32</v>
      </c>
      <c r="AB80" s="355">
        <v>13</v>
      </c>
      <c r="AC80" s="355">
        <v>2</v>
      </c>
      <c r="AD80" s="355">
        <v>0</v>
      </c>
      <c r="AF80" s="355">
        <f t="shared" si="3"/>
        <v>0</v>
      </c>
      <c r="AG80" s="355">
        <f t="shared" si="4"/>
        <v>15</v>
      </c>
      <c r="AH80" s="355">
        <f t="shared" si="5"/>
        <v>15</v>
      </c>
    </row>
    <row r="81" spans="1:34">
      <c r="A81" t="s">
        <v>962</v>
      </c>
      <c r="B81" t="s">
        <v>411</v>
      </c>
      <c r="C81" s="355">
        <v>730</v>
      </c>
      <c r="D81" s="355">
        <v>0</v>
      </c>
      <c r="E81" s="355">
        <v>1</v>
      </c>
      <c r="F81" s="355">
        <v>0</v>
      </c>
      <c r="G81" s="355">
        <v>0</v>
      </c>
      <c r="H81" s="355">
        <v>0</v>
      </c>
      <c r="I81" s="355">
        <v>1</v>
      </c>
      <c r="J81" s="355">
        <v>1</v>
      </c>
      <c r="K81" s="355">
        <v>0</v>
      </c>
      <c r="L81" s="355">
        <v>0</v>
      </c>
      <c r="M81" s="355">
        <v>0</v>
      </c>
      <c r="N81" s="355">
        <v>2</v>
      </c>
      <c r="O81" s="355">
        <v>4</v>
      </c>
      <c r="P81" s="355">
        <v>5</v>
      </c>
      <c r="Q81" s="355">
        <v>11</v>
      </c>
      <c r="R81" s="355">
        <v>5</v>
      </c>
      <c r="S81" s="355">
        <v>11</v>
      </c>
      <c r="T81" s="355">
        <v>16</v>
      </c>
      <c r="U81" s="355">
        <v>44</v>
      </c>
      <c r="V81" s="355">
        <v>50</v>
      </c>
      <c r="W81" s="355">
        <v>77</v>
      </c>
      <c r="X81" s="355">
        <v>133</v>
      </c>
      <c r="Y81" s="355">
        <v>166</v>
      </c>
      <c r="Z81" s="355">
        <v>128</v>
      </c>
      <c r="AA81" s="355">
        <v>55</v>
      </c>
      <c r="AB81" s="355">
        <v>17</v>
      </c>
      <c r="AC81" s="355">
        <v>4</v>
      </c>
      <c r="AD81" s="355">
        <v>0</v>
      </c>
      <c r="AF81" s="355">
        <f t="shared" si="3"/>
        <v>1</v>
      </c>
      <c r="AG81" s="355">
        <f t="shared" si="4"/>
        <v>21</v>
      </c>
      <c r="AH81" s="355">
        <f t="shared" si="5"/>
        <v>21</v>
      </c>
    </row>
    <row r="82" spans="1:34">
      <c r="A82" t="s">
        <v>963</v>
      </c>
      <c r="B82" t="s">
        <v>411</v>
      </c>
      <c r="C82" s="355">
        <v>233</v>
      </c>
      <c r="D82" s="355">
        <v>0</v>
      </c>
      <c r="E82" s="355">
        <v>0</v>
      </c>
      <c r="F82" s="355">
        <v>0</v>
      </c>
      <c r="G82" s="355">
        <v>0</v>
      </c>
      <c r="H82" s="355">
        <v>0</v>
      </c>
      <c r="I82" s="355">
        <v>0</v>
      </c>
      <c r="J82" s="355">
        <v>0</v>
      </c>
      <c r="K82" s="355">
        <v>0</v>
      </c>
      <c r="L82" s="355">
        <v>0</v>
      </c>
      <c r="M82" s="355">
        <v>0</v>
      </c>
      <c r="N82" s="355">
        <v>1</v>
      </c>
      <c r="O82" s="355">
        <v>1</v>
      </c>
      <c r="P82" s="355">
        <v>3</v>
      </c>
      <c r="Q82" s="355">
        <v>1</v>
      </c>
      <c r="R82" s="355">
        <v>5</v>
      </c>
      <c r="S82" s="355">
        <v>4</v>
      </c>
      <c r="T82" s="355">
        <v>7</v>
      </c>
      <c r="U82" s="355">
        <v>16</v>
      </c>
      <c r="V82" s="355">
        <v>19</v>
      </c>
      <c r="W82" s="355">
        <v>32</v>
      </c>
      <c r="X82" s="355">
        <v>30</v>
      </c>
      <c r="Y82" s="355">
        <v>36</v>
      </c>
      <c r="Z82" s="355">
        <v>52</v>
      </c>
      <c r="AA82" s="355">
        <v>18</v>
      </c>
      <c r="AB82" s="355">
        <v>7</v>
      </c>
      <c r="AC82" s="355">
        <v>1</v>
      </c>
      <c r="AD82" s="355">
        <v>0</v>
      </c>
      <c r="AF82" s="355">
        <f t="shared" si="3"/>
        <v>0</v>
      </c>
      <c r="AG82" s="355">
        <f t="shared" si="4"/>
        <v>8</v>
      </c>
      <c r="AH82" s="355">
        <f t="shared" si="5"/>
        <v>8</v>
      </c>
    </row>
    <row r="83" spans="1:34">
      <c r="A83" t="s">
        <v>964</v>
      </c>
      <c r="B83" t="s">
        <v>411</v>
      </c>
      <c r="C83" s="355">
        <v>392</v>
      </c>
      <c r="D83" s="355">
        <v>0</v>
      </c>
      <c r="E83" s="355">
        <v>0</v>
      </c>
      <c r="F83" s="355">
        <v>0</v>
      </c>
      <c r="G83" s="355">
        <v>0</v>
      </c>
      <c r="H83" s="355">
        <v>0</v>
      </c>
      <c r="I83" s="355">
        <v>0</v>
      </c>
      <c r="J83" s="355">
        <v>0</v>
      </c>
      <c r="K83" s="355">
        <v>0</v>
      </c>
      <c r="L83" s="355">
        <v>1</v>
      </c>
      <c r="M83" s="355">
        <v>3</v>
      </c>
      <c r="N83" s="355">
        <v>3</v>
      </c>
      <c r="O83" s="355">
        <v>0</v>
      </c>
      <c r="P83" s="355">
        <v>2</v>
      </c>
      <c r="Q83" s="355">
        <v>4</v>
      </c>
      <c r="R83" s="355">
        <v>4</v>
      </c>
      <c r="S83" s="355">
        <v>13</v>
      </c>
      <c r="T83" s="355">
        <v>19</v>
      </c>
      <c r="U83" s="355">
        <v>25</v>
      </c>
      <c r="V83" s="355">
        <v>26</v>
      </c>
      <c r="W83" s="355">
        <v>43</v>
      </c>
      <c r="X83" s="355">
        <v>64</v>
      </c>
      <c r="Y83" s="355">
        <v>80</v>
      </c>
      <c r="Z83" s="355">
        <v>69</v>
      </c>
      <c r="AA83" s="355">
        <v>27</v>
      </c>
      <c r="AB83" s="355">
        <v>6</v>
      </c>
      <c r="AC83" s="355">
        <v>3</v>
      </c>
      <c r="AD83" s="355">
        <v>0</v>
      </c>
      <c r="AF83" s="355">
        <f t="shared" si="3"/>
        <v>0</v>
      </c>
      <c r="AG83" s="355">
        <f t="shared" si="4"/>
        <v>9</v>
      </c>
      <c r="AH83" s="355">
        <f t="shared" si="5"/>
        <v>9</v>
      </c>
    </row>
    <row r="84" spans="1:34">
      <c r="A84" t="s">
        <v>965</v>
      </c>
      <c r="B84" t="s">
        <v>411</v>
      </c>
      <c r="C84" s="355">
        <v>279</v>
      </c>
      <c r="D84" s="355">
        <v>0</v>
      </c>
      <c r="E84" s="355">
        <v>0</v>
      </c>
      <c r="F84" s="355">
        <v>0</v>
      </c>
      <c r="G84" s="355">
        <v>1</v>
      </c>
      <c r="H84" s="355">
        <v>0</v>
      </c>
      <c r="I84" s="355">
        <v>1</v>
      </c>
      <c r="J84" s="355">
        <v>0</v>
      </c>
      <c r="K84" s="355">
        <v>0</v>
      </c>
      <c r="L84" s="355">
        <v>0</v>
      </c>
      <c r="M84" s="355">
        <v>0</v>
      </c>
      <c r="N84" s="355">
        <v>0</v>
      </c>
      <c r="O84" s="355">
        <v>2</v>
      </c>
      <c r="P84" s="355">
        <v>4</v>
      </c>
      <c r="Q84" s="355">
        <v>2</v>
      </c>
      <c r="R84" s="355">
        <v>3</v>
      </c>
      <c r="S84" s="355">
        <v>6</v>
      </c>
      <c r="T84" s="355">
        <v>7</v>
      </c>
      <c r="U84" s="355">
        <v>14</v>
      </c>
      <c r="V84" s="355">
        <v>17</v>
      </c>
      <c r="W84" s="355">
        <v>29</v>
      </c>
      <c r="X84" s="355">
        <v>31</v>
      </c>
      <c r="Y84" s="355">
        <v>58</v>
      </c>
      <c r="Z84" s="355">
        <v>57</v>
      </c>
      <c r="AA84" s="355">
        <v>34</v>
      </c>
      <c r="AB84" s="355">
        <v>11</v>
      </c>
      <c r="AC84" s="355">
        <v>3</v>
      </c>
      <c r="AD84" s="355">
        <v>0</v>
      </c>
      <c r="AF84" s="355">
        <f t="shared" si="3"/>
        <v>1</v>
      </c>
      <c r="AG84" s="355">
        <f t="shared" si="4"/>
        <v>14</v>
      </c>
      <c r="AH84" s="355">
        <f t="shared" si="5"/>
        <v>14</v>
      </c>
    </row>
    <row r="85" spans="1:34">
      <c r="A85" t="s">
        <v>966</v>
      </c>
      <c r="B85" t="s">
        <v>411</v>
      </c>
      <c r="C85" s="355">
        <v>294</v>
      </c>
      <c r="D85" s="355">
        <v>0</v>
      </c>
      <c r="E85" s="355">
        <v>0</v>
      </c>
      <c r="F85" s="355">
        <v>0</v>
      </c>
      <c r="G85" s="355">
        <v>0</v>
      </c>
      <c r="H85" s="355">
        <v>0</v>
      </c>
      <c r="I85" s="355">
        <v>0</v>
      </c>
      <c r="J85" s="355">
        <v>0</v>
      </c>
      <c r="K85" s="355">
        <v>1</v>
      </c>
      <c r="L85" s="355">
        <v>1</v>
      </c>
      <c r="M85" s="355">
        <v>2</v>
      </c>
      <c r="N85" s="355">
        <v>1</v>
      </c>
      <c r="O85" s="355">
        <v>1</v>
      </c>
      <c r="P85" s="355">
        <v>1</v>
      </c>
      <c r="Q85" s="355">
        <v>2</v>
      </c>
      <c r="R85" s="355">
        <v>2</v>
      </c>
      <c r="S85" s="355">
        <v>3</v>
      </c>
      <c r="T85" s="355">
        <v>13</v>
      </c>
      <c r="U85" s="355">
        <v>16</v>
      </c>
      <c r="V85" s="355">
        <v>30</v>
      </c>
      <c r="W85" s="355">
        <v>18</v>
      </c>
      <c r="X85" s="355">
        <v>37</v>
      </c>
      <c r="Y85" s="355">
        <v>70</v>
      </c>
      <c r="Z85" s="355">
        <v>58</v>
      </c>
      <c r="AA85" s="355">
        <v>28</v>
      </c>
      <c r="AB85" s="355">
        <v>9</v>
      </c>
      <c r="AC85" s="355">
        <v>1</v>
      </c>
      <c r="AD85" s="355">
        <v>0</v>
      </c>
      <c r="AF85" s="355">
        <f t="shared" si="3"/>
        <v>0</v>
      </c>
      <c r="AG85" s="355">
        <f t="shared" si="4"/>
        <v>10</v>
      </c>
      <c r="AH85" s="355">
        <f t="shared" si="5"/>
        <v>10</v>
      </c>
    </row>
    <row r="86" spans="1:34">
      <c r="A86" t="s">
        <v>967</v>
      </c>
      <c r="B86" t="s">
        <v>411</v>
      </c>
      <c r="C86" s="355">
        <v>194</v>
      </c>
      <c r="D86" s="355">
        <v>1</v>
      </c>
      <c r="E86" s="355">
        <v>0</v>
      </c>
      <c r="F86" s="355">
        <v>0</v>
      </c>
      <c r="G86" s="355">
        <v>0</v>
      </c>
      <c r="H86" s="355">
        <v>0</v>
      </c>
      <c r="I86" s="355">
        <v>1</v>
      </c>
      <c r="J86" s="355">
        <v>0</v>
      </c>
      <c r="K86" s="355">
        <v>0</v>
      </c>
      <c r="L86" s="355">
        <v>0</v>
      </c>
      <c r="M86" s="355">
        <v>1</v>
      </c>
      <c r="N86" s="355">
        <v>1</v>
      </c>
      <c r="O86" s="355">
        <v>1</v>
      </c>
      <c r="P86" s="355">
        <v>0</v>
      </c>
      <c r="Q86" s="355">
        <v>0</v>
      </c>
      <c r="R86" s="355">
        <v>0</v>
      </c>
      <c r="S86" s="355">
        <v>1</v>
      </c>
      <c r="T86" s="355">
        <v>5</v>
      </c>
      <c r="U86" s="355">
        <v>9</v>
      </c>
      <c r="V86" s="355">
        <v>19</v>
      </c>
      <c r="W86" s="355">
        <v>9</v>
      </c>
      <c r="X86" s="355">
        <v>18</v>
      </c>
      <c r="Y86" s="355">
        <v>40</v>
      </c>
      <c r="Z86" s="355">
        <v>44</v>
      </c>
      <c r="AA86" s="355">
        <v>29</v>
      </c>
      <c r="AB86" s="355">
        <v>10</v>
      </c>
      <c r="AC86" s="355">
        <v>6</v>
      </c>
      <c r="AD86" s="355">
        <v>0</v>
      </c>
      <c r="AF86" s="355">
        <f t="shared" si="3"/>
        <v>0</v>
      </c>
      <c r="AG86" s="355">
        <f t="shared" si="4"/>
        <v>16</v>
      </c>
      <c r="AH86" s="355">
        <f t="shared" si="5"/>
        <v>16</v>
      </c>
    </row>
    <row r="87" spans="1:34">
      <c r="A87" t="s">
        <v>968</v>
      </c>
      <c r="B87" t="s">
        <v>411</v>
      </c>
      <c r="C87" s="355">
        <v>469</v>
      </c>
      <c r="D87" s="355">
        <v>2</v>
      </c>
      <c r="E87" s="355">
        <v>1</v>
      </c>
      <c r="F87" s="355">
        <v>0</v>
      </c>
      <c r="G87" s="355">
        <v>0</v>
      </c>
      <c r="H87" s="355">
        <v>0</v>
      </c>
      <c r="I87" s="355">
        <v>3</v>
      </c>
      <c r="J87" s="355">
        <v>1</v>
      </c>
      <c r="K87" s="355">
        <v>0</v>
      </c>
      <c r="L87" s="355">
        <v>1</v>
      </c>
      <c r="M87" s="355">
        <v>1</v>
      </c>
      <c r="N87" s="355">
        <v>2</v>
      </c>
      <c r="O87" s="355">
        <v>1</v>
      </c>
      <c r="P87" s="355">
        <v>2</v>
      </c>
      <c r="Q87" s="355">
        <v>3</v>
      </c>
      <c r="R87" s="355">
        <v>10</v>
      </c>
      <c r="S87" s="355">
        <v>6</v>
      </c>
      <c r="T87" s="355">
        <v>18</v>
      </c>
      <c r="U87" s="355">
        <v>18</v>
      </c>
      <c r="V87" s="355">
        <v>34</v>
      </c>
      <c r="W87" s="355">
        <v>42</v>
      </c>
      <c r="X87" s="355">
        <v>62</v>
      </c>
      <c r="Y87" s="355">
        <v>84</v>
      </c>
      <c r="Z87" s="355">
        <v>99</v>
      </c>
      <c r="AA87" s="355">
        <v>62</v>
      </c>
      <c r="AB87" s="355">
        <v>17</v>
      </c>
      <c r="AC87" s="355">
        <v>3</v>
      </c>
      <c r="AD87" s="355">
        <v>0</v>
      </c>
      <c r="AF87" s="355">
        <f t="shared" si="3"/>
        <v>1</v>
      </c>
      <c r="AG87" s="355">
        <f t="shared" si="4"/>
        <v>20</v>
      </c>
      <c r="AH87" s="355">
        <f t="shared" si="5"/>
        <v>20</v>
      </c>
    </row>
    <row r="88" spans="1:34">
      <c r="A88" t="s">
        <v>969</v>
      </c>
      <c r="B88" t="s">
        <v>411</v>
      </c>
      <c r="C88" s="355">
        <v>338</v>
      </c>
      <c r="D88" s="355">
        <v>0</v>
      </c>
      <c r="E88" s="355">
        <v>0</v>
      </c>
      <c r="F88" s="355">
        <v>0</v>
      </c>
      <c r="G88" s="355">
        <v>0</v>
      </c>
      <c r="H88" s="355">
        <v>0</v>
      </c>
      <c r="I88" s="355">
        <v>0</v>
      </c>
      <c r="J88" s="355">
        <v>0</v>
      </c>
      <c r="K88" s="355">
        <v>0</v>
      </c>
      <c r="L88" s="355">
        <v>0</v>
      </c>
      <c r="M88" s="355">
        <v>1</v>
      </c>
      <c r="N88" s="355">
        <v>2</v>
      </c>
      <c r="O88" s="355">
        <v>1</v>
      </c>
      <c r="P88" s="355">
        <v>3</v>
      </c>
      <c r="Q88" s="355">
        <v>3</v>
      </c>
      <c r="R88" s="355">
        <v>1</v>
      </c>
      <c r="S88" s="355">
        <v>8</v>
      </c>
      <c r="T88" s="355">
        <v>19</v>
      </c>
      <c r="U88" s="355">
        <v>17</v>
      </c>
      <c r="V88" s="355">
        <v>21</v>
      </c>
      <c r="W88" s="355">
        <v>30</v>
      </c>
      <c r="X88" s="355">
        <v>43</v>
      </c>
      <c r="Y88" s="355">
        <v>60</v>
      </c>
      <c r="Z88" s="355">
        <v>74</v>
      </c>
      <c r="AA88" s="355">
        <v>39</v>
      </c>
      <c r="AB88" s="355">
        <v>14</v>
      </c>
      <c r="AC88" s="355">
        <v>2</v>
      </c>
      <c r="AD88" s="355">
        <v>0</v>
      </c>
      <c r="AF88" s="355">
        <f t="shared" si="3"/>
        <v>0</v>
      </c>
      <c r="AG88" s="355">
        <f t="shared" si="4"/>
        <v>16</v>
      </c>
      <c r="AH88" s="355">
        <f t="shared" si="5"/>
        <v>16</v>
      </c>
    </row>
    <row r="89" spans="1:34">
      <c r="A89" t="s">
        <v>970</v>
      </c>
      <c r="B89" t="s">
        <v>411</v>
      </c>
      <c r="C89" s="355">
        <v>225</v>
      </c>
      <c r="D89" s="355">
        <v>0</v>
      </c>
      <c r="E89" s="355">
        <v>0</v>
      </c>
      <c r="F89" s="355">
        <v>0</v>
      </c>
      <c r="G89" s="355">
        <v>0</v>
      </c>
      <c r="H89" s="355">
        <v>0</v>
      </c>
      <c r="I89" s="355">
        <v>0</v>
      </c>
      <c r="J89" s="355">
        <v>1</v>
      </c>
      <c r="K89" s="355">
        <v>0</v>
      </c>
      <c r="L89" s="355">
        <v>0</v>
      </c>
      <c r="M89" s="355">
        <v>0</v>
      </c>
      <c r="N89" s="355">
        <v>1</v>
      </c>
      <c r="O89" s="355">
        <v>1</v>
      </c>
      <c r="P89" s="355">
        <v>3</v>
      </c>
      <c r="Q89" s="355">
        <v>0</v>
      </c>
      <c r="R89" s="355">
        <v>1</v>
      </c>
      <c r="S89" s="355">
        <v>1</v>
      </c>
      <c r="T89" s="355">
        <v>5</v>
      </c>
      <c r="U89" s="355">
        <v>7</v>
      </c>
      <c r="V89" s="355">
        <v>7</v>
      </c>
      <c r="W89" s="355">
        <v>25</v>
      </c>
      <c r="X89" s="355">
        <v>29</v>
      </c>
      <c r="Y89" s="355">
        <v>55</v>
      </c>
      <c r="Z89" s="355">
        <v>60</v>
      </c>
      <c r="AA89" s="355">
        <v>16</v>
      </c>
      <c r="AB89" s="355">
        <v>11</v>
      </c>
      <c r="AC89" s="355">
        <v>2</v>
      </c>
      <c r="AD89" s="355">
        <v>0</v>
      </c>
      <c r="AF89" s="355">
        <f t="shared" si="3"/>
        <v>0</v>
      </c>
      <c r="AG89" s="355">
        <f t="shared" si="4"/>
        <v>13</v>
      </c>
      <c r="AH89" s="355">
        <f t="shared" si="5"/>
        <v>13</v>
      </c>
    </row>
    <row r="90" spans="1:34">
      <c r="A90" t="s">
        <v>971</v>
      </c>
      <c r="B90" t="s">
        <v>411</v>
      </c>
      <c r="C90" s="355">
        <v>381</v>
      </c>
      <c r="D90" s="355">
        <v>0</v>
      </c>
      <c r="E90" s="355">
        <v>0</v>
      </c>
      <c r="F90" s="355">
        <v>0</v>
      </c>
      <c r="G90" s="355">
        <v>0</v>
      </c>
      <c r="H90" s="355">
        <v>0</v>
      </c>
      <c r="I90" s="355">
        <v>0</v>
      </c>
      <c r="J90" s="355">
        <v>0</v>
      </c>
      <c r="K90" s="355">
        <v>0</v>
      </c>
      <c r="L90" s="355">
        <v>0</v>
      </c>
      <c r="M90" s="355">
        <v>1</v>
      </c>
      <c r="N90" s="355">
        <v>1</v>
      </c>
      <c r="O90" s="355">
        <v>2</v>
      </c>
      <c r="P90" s="355">
        <v>0</v>
      </c>
      <c r="Q90" s="355">
        <v>1</v>
      </c>
      <c r="R90" s="355">
        <v>3</v>
      </c>
      <c r="S90" s="355">
        <v>2</v>
      </c>
      <c r="T90" s="355">
        <v>5</v>
      </c>
      <c r="U90" s="355">
        <v>16</v>
      </c>
      <c r="V90" s="355">
        <v>29</v>
      </c>
      <c r="W90" s="355">
        <v>37</v>
      </c>
      <c r="X90" s="355">
        <v>50</v>
      </c>
      <c r="Y90" s="355">
        <v>77</v>
      </c>
      <c r="Z90" s="355">
        <v>93</v>
      </c>
      <c r="AA90" s="355">
        <v>45</v>
      </c>
      <c r="AB90" s="355">
        <v>14</v>
      </c>
      <c r="AC90" s="355">
        <v>5</v>
      </c>
      <c r="AD90" s="355">
        <v>0</v>
      </c>
      <c r="AF90" s="355">
        <f t="shared" si="3"/>
        <v>0</v>
      </c>
      <c r="AG90" s="355">
        <f t="shared" si="4"/>
        <v>19</v>
      </c>
      <c r="AH90" s="355">
        <f t="shared" si="5"/>
        <v>19</v>
      </c>
    </row>
    <row r="91" spans="1:34">
      <c r="A91" t="s">
        <v>972</v>
      </c>
      <c r="B91" t="s">
        <v>411</v>
      </c>
      <c r="C91" s="355">
        <v>263</v>
      </c>
      <c r="D91" s="355">
        <v>0</v>
      </c>
      <c r="E91" s="355">
        <v>0</v>
      </c>
      <c r="F91" s="355">
        <v>0</v>
      </c>
      <c r="G91" s="355">
        <v>0</v>
      </c>
      <c r="H91" s="355">
        <v>0</v>
      </c>
      <c r="I91" s="355">
        <v>0</v>
      </c>
      <c r="J91" s="355">
        <v>0</v>
      </c>
      <c r="K91" s="355">
        <v>0</v>
      </c>
      <c r="L91" s="355">
        <v>0</v>
      </c>
      <c r="M91" s="355">
        <v>0</v>
      </c>
      <c r="N91" s="355">
        <v>1</v>
      </c>
      <c r="O91" s="355">
        <v>1</v>
      </c>
      <c r="P91" s="355">
        <v>2</v>
      </c>
      <c r="Q91" s="355">
        <v>1</v>
      </c>
      <c r="R91" s="355">
        <v>4</v>
      </c>
      <c r="S91" s="355">
        <v>7</v>
      </c>
      <c r="T91" s="355">
        <v>8</v>
      </c>
      <c r="U91" s="355">
        <v>12</v>
      </c>
      <c r="V91" s="355">
        <v>22</v>
      </c>
      <c r="W91" s="355">
        <v>20</v>
      </c>
      <c r="X91" s="355">
        <v>36</v>
      </c>
      <c r="Y91" s="355">
        <v>74</v>
      </c>
      <c r="Z91" s="355">
        <v>53</v>
      </c>
      <c r="AA91" s="355">
        <v>15</v>
      </c>
      <c r="AB91" s="355">
        <v>4</v>
      </c>
      <c r="AC91" s="355">
        <v>3</v>
      </c>
      <c r="AD91" s="355">
        <v>0</v>
      </c>
      <c r="AF91" s="355">
        <f t="shared" si="3"/>
        <v>0</v>
      </c>
      <c r="AG91" s="355">
        <f t="shared" si="4"/>
        <v>7</v>
      </c>
      <c r="AH91" s="355">
        <f t="shared" si="5"/>
        <v>7</v>
      </c>
    </row>
    <row r="92" spans="1:34">
      <c r="A92" t="s">
        <v>973</v>
      </c>
      <c r="B92" t="s">
        <v>411</v>
      </c>
      <c r="C92" s="355">
        <v>220</v>
      </c>
      <c r="D92" s="355">
        <v>0</v>
      </c>
      <c r="E92" s="355">
        <v>0</v>
      </c>
      <c r="F92" s="355">
        <v>0</v>
      </c>
      <c r="G92" s="355">
        <v>0</v>
      </c>
      <c r="H92" s="355">
        <v>0</v>
      </c>
      <c r="I92" s="355">
        <v>0</v>
      </c>
      <c r="J92" s="355">
        <v>0</v>
      </c>
      <c r="K92" s="355">
        <v>0</v>
      </c>
      <c r="L92" s="355">
        <v>0</v>
      </c>
      <c r="M92" s="355">
        <v>0</v>
      </c>
      <c r="N92" s="355">
        <v>1</v>
      </c>
      <c r="O92" s="355">
        <v>1</v>
      </c>
      <c r="P92" s="355">
        <v>0</v>
      </c>
      <c r="Q92" s="355">
        <v>4</v>
      </c>
      <c r="R92" s="355">
        <v>1</v>
      </c>
      <c r="S92" s="355">
        <v>3</v>
      </c>
      <c r="T92" s="355">
        <v>4</v>
      </c>
      <c r="U92" s="355">
        <v>12</v>
      </c>
      <c r="V92" s="355">
        <v>16</v>
      </c>
      <c r="W92" s="355">
        <v>17</v>
      </c>
      <c r="X92" s="355">
        <v>29</v>
      </c>
      <c r="Y92" s="355">
        <v>50</v>
      </c>
      <c r="Z92" s="355">
        <v>51</v>
      </c>
      <c r="AA92" s="355">
        <v>24</v>
      </c>
      <c r="AB92" s="355">
        <v>4</v>
      </c>
      <c r="AC92" s="355">
        <v>3</v>
      </c>
      <c r="AD92" s="355">
        <v>0</v>
      </c>
      <c r="AF92" s="355">
        <f t="shared" si="3"/>
        <v>0</v>
      </c>
      <c r="AG92" s="355">
        <f t="shared" si="4"/>
        <v>7</v>
      </c>
      <c r="AH92" s="355">
        <f t="shared" si="5"/>
        <v>7</v>
      </c>
    </row>
    <row r="93" spans="1:34">
      <c r="A93" t="s">
        <v>974</v>
      </c>
      <c r="B93" t="s">
        <v>411</v>
      </c>
      <c r="C93" s="355">
        <v>447</v>
      </c>
      <c r="D93" s="355">
        <v>1</v>
      </c>
      <c r="E93" s="355">
        <v>0</v>
      </c>
      <c r="F93" s="355">
        <v>0</v>
      </c>
      <c r="G93" s="355">
        <v>0</v>
      </c>
      <c r="H93" s="355">
        <v>0</v>
      </c>
      <c r="I93" s="355">
        <v>1</v>
      </c>
      <c r="J93" s="355">
        <v>1</v>
      </c>
      <c r="K93" s="355">
        <v>1</v>
      </c>
      <c r="L93" s="355">
        <v>0</v>
      </c>
      <c r="M93" s="355">
        <v>1</v>
      </c>
      <c r="N93" s="355">
        <v>3</v>
      </c>
      <c r="O93" s="355">
        <v>0</v>
      </c>
      <c r="P93" s="355">
        <v>6</v>
      </c>
      <c r="Q93" s="355">
        <v>4</v>
      </c>
      <c r="R93" s="355">
        <v>4</v>
      </c>
      <c r="S93" s="355">
        <v>7</v>
      </c>
      <c r="T93" s="355">
        <v>21</v>
      </c>
      <c r="U93" s="355">
        <v>27</v>
      </c>
      <c r="V93" s="355">
        <v>45</v>
      </c>
      <c r="W93" s="355">
        <v>42</v>
      </c>
      <c r="X93" s="355">
        <v>64</v>
      </c>
      <c r="Y93" s="355">
        <v>91</v>
      </c>
      <c r="Z93" s="355">
        <v>77</v>
      </c>
      <c r="AA93" s="355">
        <v>35</v>
      </c>
      <c r="AB93" s="355">
        <v>14</v>
      </c>
      <c r="AC93" s="355">
        <v>3</v>
      </c>
      <c r="AD93" s="355">
        <v>0</v>
      </c>
      <c r="AF93" s="355">
        <f t="shared" si="3"/>
        <v>0</v>
      </c>
      <c r="AG93" s="355">
        <f t="shared" si="4"/>
        <v>17</v>
      </c>
      <c r="AH93" s="355">
        <f t="shared" si="5"/>
        <v>17</v>
      </c>
    </row>
    <row r="94" spans="1:34">
      <c r="A94" t="s">
        <v>975</v>
      </c>
      <c r="B94" t="s">
        <v>411</v>
      </c>
      <c r="C94" s="355">
        <v>128</v>
      </c>
      <c r="D94" s="355">
        <v>0</v>
      </c>
      <c r="E94" s="355">
        <v>0</v>
      </c>
      <c r="F94" s="355">
        <v>0</v>
      </c>
      <c r="G94" s="355">
        <v>0</v>
      </c>
      <c r="H94" s="355">
        <v>0</v>
      </c>
      <c r="I94" s="355">
        <v>0</v>
      </c>
      <c r="J94" s="355">
        <v>0</v>
      </c>
      <c r="K94" s="355">
        <v>0</v>
      </c>
      <c r="L94" s="355">
        <v>0</v>
      </c>
      <c r="M94" s="355">
        <v>0</v>
      </c>
      <c r="N94" s="355">
        <v>0</v>
      </c>
      <c r="O94" s="355">
        <v>1</v>
      </c>
      <c r="P94" s="355">
        <v>0</v>
      </c>
      <c r="Q94" s="355">
        <v>0</v>
      </c>
      <c r="R94" s="355">
        <v>1</v>
      </c>
      <c r="S94" s="355">
        <v>2</v>
      </c>
      <c r="T94" s="355">
        <v>4</v>
      </c>
      <c r="U94" s="355">
        <v>7</v>
      </c>
      <c r="V94" s="355">
        <v>15</v>
      </c>
      <c r="W94" s="355">
        <v>23</v>
      </c>
      <c r="X94" s="355">
        <v>14</v>
      </c>
      <c r="Y94" s="355">
        <v>22</v>
      </c>
      <c r="Z94" s="355">
        <v>25</v>
      </c>
      <c r="AA94" s="355">
        <v>12</v>
      </c>
      <c r="AB94" s="355">
        <v>2</v>
      </c>
      <c r="AC94" s="355">
        <v>0</v>
      </c>
      <c r="AD94" s="355">
        <v>0</v>
      </c>
      <c r="AF94" s="355">
        <f t="shared" si="3"/>
        <v>0</v>
      </c>
      <c r="AG94" s="355">
        <f t="shared" si="4"/>
        <v>2</v>
      </c>
      <c r="AH94" s="355">
        <f t="shared" si="5"/>
        <v>2</v>
      </c>
    </row>
    <row r="95" spans="1:34">
      <c r="A95" t="s">
        <v>976</v>
      </c>
      <c r="B95" t="s">
        <v>411</v>
      </c>
      <c r="C95" s="355">
        <v>129</v>
      </c>
      <c r="D95" s="355">
        <v>0</v>
      </c>
      <c r="E95" s="355">
        <v>0</v>
      </c>
      <c r="F95" s="355">
        <v>0</v>
      </c>
      <c r="G95" s="355">
        <v>0</v>
      </c>
      <c r="H95" s="355">
        <v>0</v>
      </c>
      <c r="I95" s="355">
        <v>0</v>
      </c>
      <c r="J95" s="355">
        <v>0</v>
      </c>
      <c r="K95" s="355">
        <v>0</v>
      </c>
      <c r="L95" s="355">
        <v>0</v>
      </c>
      <c r="M95" s="355">
        <v>0</v>
      </c>
      <c r="N95" s="355">
        <v>0</v>
      </c>
      <c r="O95" s="355">
        <v>0</v>
      </c>
      <c r="P95" s="355">
        <v>1</v>
      </c>
      <c r="Q95" s="355">
        <v>1</v>
      </c>
      <c r="R95" s="355">
        <v>3</v>
      </c>
      <c r="S95" s="355">
        <v>1</v>
      </c>
      <c r="T95" s="355">
        <v>3</v>
      </c>
      <c r="U95" s="355">
        <v>4</v>
      </c>
      <c r="V95" s="355">
        <v>15</v>
      </c>
      <c r="W95" s="355">
        <v>10</v>
      </c>
      <c r="X95" s="355">
        <v>19</v>
      </c>
      <c r="Y95" s="355">
        <v>28</v>
      </c>
      <c r="Z95" s="355">
        <v>26</v>
      </c>
      <c r="AA95" s="355">
        <v>13</v>
      </c>
      <c r="AB95" s="355">
        <v>3</v>
      </c>
      <c r="AC95" s="355">
        <v>2</v>
      </c>
      <c r="AD95" s="355">
        <v>0</v>
      </c>
      <c r="AF95" s="355">
        <f t="shared" si="3"/>
        <v>0</v>
      </c>
      <c r="AG95" s="355">
        <f t="shared" si="4"/>
        <v>5</v>
      </c>
      <c r="AH95" s="355">
        <f t="shared" si="5"/>
        <v>5</v>
      </c>
    </row>
    <row r="96" spans="1:34">
      <c r="A96" t="s">
        <v>978</v>
      </c>
      <c r="B96" t="s">
        <v>411</v>
      </c>
      <c r="C96" s="355">
        <v>176</v>
      </c>
      <c r="D96" s="355">
        <v>0</v>
      </c>
      <c r="E96" s="355">
        <v>1</v>
      </c>
      <c r="F96" s="355">
        <v>0</v>
      </c>
      <c r="G96" s="355">
        <v>0</v>
      </c>
      <c r="H96" s="355">
        <v>0</v>
      </c>
      <c r="I96" s="355">
        <v>1</v>
      </c>
      <c r="J96" s="355">
        <v>0</v>
      </c>
      <c r="K96" s="355">
        <v>0</v>
      </c>
      <c r="L96" s="355">
        <v>0</v>
      </c>
      <c r="M96" s="355">
        <v>0</v>
      </c>
      <c r="N96" s="355">
        <v>1</v>
      </c>
      <c r="O96" s="355">
        <v>2</v>
      </c>
      <c r="P96" s="355">
        <v>0</v>
      </c>
      <c r="Q96" s="355">
        <v>3</v>
      </c>
      <c r="R96" s="355">
        <v>2</v>
      </c>
      <c r="S96" s="355">
        <v>3</v>
      </c>
      <c r="T96" s="355">
        <v>6</v>
      </c>
      <c r="U96" s="355">
        <v>9</v>
      </c>
      <c r="V96" s="355">
        <v>20</v>
      </c>
      <c r="W96" s="355">
        <v>25</v>
      </c>
      <c r="X96" s="355">
        <v>27</v>
      </c>
      <c r="Y96" s="355">
        <v>29</v>
      </c>
      <c r="Z96" s="355">
        <v>30</v>
      </c>
      <c r="AA96" s="355">
        <v>13</v>
      </c>
      <c r="AB96" s="355">
        <v>5</v>
      </c>
      <c r="AC96" s="355">
        <v>0</v>
      </c>
      <c r="AD96" s="355">
        <v>0</v>
      </c>
      <c r="AF96" s="355">
        <f t="shared" si="3"/>
        <v>1</v>
      </c>
      <c r="AG96" s="355">
        <f t="shared" si="4"/>
        <v>5</v>
      </c>
      <c r="AH96" s="355">
        <f t="shared" si="5"/>
        <v>5</v>
      </c>
    </row>
    <row r="97" spans="1:34">
      <c r="A97" t="s">
        <v>979</v>
      </c>
      <c r="B97" t="s">
        <v>411</v>
      </c>
      <c r="C97" s="355">
        <v>162</v>
      </c>
      <c r="D97" s="355">
        <v>0</v>
      </c>
      <c r="E97" s="355">
        <v>0</v>
      </c>
      <c r="F97" s="355">
        <v>0</v>
      </c>
      <c r="G97" s="355">
        <v>0</v>
      </c>
      <c r="H97" s="355">
        <v>0</v>
      </c>
      <c r="I97" s="355">
        <v>0</v>
      </c>
      <c r="J97" s="355">
        <v>0</v>
      </c>
      <c r="K97" s="355">
        <v>0</v>
      </c>
      <c r="L97" s="355">
        <v>0</v>
      </c>
      <c r="M97" s="355">
        <v>1</v>
      </c>
      <c r="N97" s="355">
        <v>0</v>
      </c>
      <c r="O97" s="355">
        <v>0</v>
      </c>
      <c r="P97" s="355">
        <v>3</v>
      </c>
      <c r="Q97" s="355">
        <v>3</v>
      </c>
      <c r="R97" s="355">
        <v>5</v>
      </c>
      <c r="S97" s="355">
        <v>7</v>
      </c>
      <c r="T97" s="355">
        <v>5</v>
      </c>
      <c r="U97" s="355">
        <v>13</v>
      </c>
      <c r="V97" s="355">
        <v>16</v>
      </c>
      <c r="W97" s="355">
        <v>25</v>
      </c>
      <c r="X97" s="355">
        <v>24</v>
      </c>
      <c r="Y97" s="355">
        <v>25</v>
      </c>
      <c r="Z97" s="355">
        <v>24</v>
      </c>
      <c r="AA97" s="355">
        <v>9</v>
      </c>
      <c r="AB97" s="355">
        <v>1</v>
      </c>
      <c r="AC97" s="355">
        <v>1</v>
      </c>
      <c r="AD97" s="355">
        <v>0</v>
      </c>
      <c r="AF97" s="355">
        <f t="shared" si="3"/>
        <v>0</v>
      </c>
      <c r="AG97" s="355">
        <f t="shared" si="4"/>
        <v>2</v>
      </c>
      <c r="AH97" s="355">
        <f t="shared" si="5"/>
        <v>2</v>
      </c>
    </row>
    <row r="98" spans="1:34">
      <c r="A98" t="s">
        <v>980</v>
      </c>
      <c r="B98" t="s">
        <v>411</v>
      </c>
      <c r="C98" s="355">
        <v>78</v>
      </c>
      <c r="D98" s="355">
        <v>0</v>
      </c>
      <c r="E98" s="355">
        <v>0</v>
      </c>
      <c r="F98" s="355">
        <v>0</v>
      </c>
      <c r="G98" s="355">
        <v>0</v>
      </c>
      <c r="H98" s="355">
        <v>0</v>
      </c>
      <c r="I98" s="355">
        <v>0</v>
      </c>
      <c r="J98" s="355">
        <v>0</v>
      </c>
      <c r="K98" s="355">
        <v>0</v>
      </c>
      <c r="L98" s="355">
        <v>0</v>
      </c>
      <c r="M98" s="355">
        <v>0</v>
      </c>
      <c r="N98" s="355">
        <v>0</v>
      </c>
      <c r="O98" s="355">
        <v>1</v>
      </c>
      <c r="P98" s="355">
        <v>0</v>
      </c>
      <c r="Q98" s="355">
        <v>0</v>
      </c>
      <c r="R98" s="355">
        <v>0</v>
      </c>
      <c r="S98" s="355">
        <v>1</v>
      </c>
      <c r="T98" s="355">
        <v>4</v>
      </c>
      <c r="U98" s="355">
        <v>2</v>
      </c>
      <c r="V98" s="355">
        <v>7</v>
      </c>
      <c r="W98" s="355">
        <v>9</v>
      </c>
      <c r="X98" s="355">
        <v>9</v>
      </c>
      <c r="Y98" s="355">
        <v>21</v>
      </c>
      <c r="Z98" s="355">
        <v>14</v>
      </c>
      <c r="AA98" s="355">
        <v>6</v>
      </c>
      <c r="AB98" s="355">
        <v>4</v>
      </c>
      <c r="AC98" s="355">
        <v>0</v>
      </c>
      <c r="AD98" s="355">
        <v>0</v>
      </c>
      <c r="AF98" s="355">
        <f t="shared" si="3"/>
        <v>0</v>
      </c>
      <c r="AG98" s="355">
        <f t="shared" si="4"/>
        <v>4</v>
      </c>
      <c r="AH98" s="355">
        <f t="shared" si="5"/>
        <v>4</v>
      </c>
    </row>
    <row r="99" spans="1:34">
      <c r="A99" t="s">
        <v>981</v>
      </c>
      <c r="B99" t="s">
        <v>411</v>
      </c>
      <c r="C99" s="355">
        <v>101</v>
      </c>
      <c r="D99" s="355">
        <v>1</v>
      </c>
      <c r="E99" s="355">
        <v>0</v>
      </c>
      <c r="F99" s="355">
        <v>0</v>
      </c>
      <c r="G99" s="355">
        <v>0</v>
      </c>
      <c r="H99" s="355">
        <v>0</v>
      </c>
      <c r="I99" s="355">
        <v>1</v>
      </c>
      <c r="J99" s="355">
        <v>0</v>
      </c>
      <c r="K99" s="355">
        <v>0</v>
      </c>
      <c r="L99" s="355">
        <v>0</v>
      </c>
      <c r="M99" s="355">
        <v>1</v>
      </c>
      <c r="N99" s="355">
        <v>0</v>
      </c>
      <c r="O99" s="355">
        <v>1</v>
      </c>
      <c r="P99" s="355">
        <v>1</v>
      </c>
      <c r="Q99" s="355">
        <v>0</v>
      </c>
      <c r="R99" s="355">
        <v>0</v>
      </c>
      <c r="S99" s="355">
        <v>2</v>
      </c>
      <c r="T99" s="355">
        <v>5</v>
      </c>
      <c r="U99" s="355">
        <v>6</v>
      </c>
      <c r="V99" s="355">
        <v>7</v>
      </c>
      <c r="W99" s="355">
        <v>11</v>
      </c>
      <c r="X99" s="355">
        <v>13</v>
      </c>
      <c r="Y99" s="355">
        <v>18</v>
      </c>
      <c r="Z99" s="355">
        <v>23</v>
      </c>
      <c r="AA99" s="355">
        <v>9</v>
      </c>
      <c r="AB99" s="355">
        <v>1</v>
      </c>
      <c r="AC99" s="355">
        <v>2</v>
      </c>
      <c r="AD99" s="355">
        <v>0</v>
      </c>
      <c r="AF99" s="355">
        <f t="shared" si="3"/>
        <v>0</v>
      </c>
      <c r="AG99" s="355">
        <f t="shared" si="4"/>
        <v>3</v>
      </c>
      <c r="AH99" s="355">
        <f t="shared" si="5"/>
        <v>3</v>
      </c>
    </row>
    <row r="100" spans="1:34">
      <c r="A100" t="s">
        <v>982</v>
      </c>
      <c r="B100" t="s">
        <v>411</v>
      </c>
      <c r="C100" s="355">
        <v>91</v>
      </c>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c r="S100" s="355">
        <v>1</v>
      </c>
      <c r="T100" s="355">
        <v>3</v>
      </c>
      <c r="U100" s="355">
        <v>3</v>
      </c>
      <c r="V100" s="355">
        <v>7</v>
      </c>
      <c r="W100" s="355">
        <v>10</v>
      </c>
      <c r="X100" s="355">
        <v>10</v>
      </c>
      <c r="Y100" s="355">
        <v>21</v>
      </c>
      <c r="Z100" s="355">
        <v>21</v>
      </c>
      <c r="AA100" s="355">
        <v>14</v>
      </c>
      <c r="AB100" s="355">
        <v>1</v>
      </c>
      <c r="AC100" s="355">
        <v>0</v>
      </c>
      <c r="AD100" s="355">
        <v>0</v>
      </c>
      <c r="AF100" s="355">
        <f t="shared" si="3"/>
        <v>0</v>
      </c>
      <c r="AG100" s="355">
        <f t="shared" si="4"/>
        <v>1</v>
      </c>
      <c r="AH100" s="355">
        <f t="shared" si="5"/>
        <v>1</v>
      </c>
    </row>
    <row r="101" spans="1:34">
      <c r="A101" t="s">
        <v>983</v>
      </c>
      <c r="B101" t="s">
        <v>411</v>
      </c>
      <c r="C101" s="355">
        <v>146</v>
      </c>
      <c r="D101" s="355">
        <v>1</v>
      </c>
      <c r="E101" s="355">
        <v>0</v>
      </c>
      <c r="F101" s="355">
        <v>1</v>
      </c>
      <c r="G101" s="355">
        <v>0</v>
      </c>
      <c r="H101" s="355">
        <v>0</v>
      </c>
      <c r="I101" s="355">
        <v>2</v>
      </c>
      <c r="J101" s="355">
        <v>0</v>
      </c>
      <c r="K101" s="355">
        <v>0</v>
      </c>
      <c r="L101" s="355">
        <v>0</v>
      </c>
      <c r="M101" s="355">
        <v>0</v>
      </c>
      <c r="N101" s="355">
        <v>3</v>
      </c>
      <c r="O101" s="355">
        <v>1</v>
      </c>
      <c r="P101" s="355">
        <v>0</v>
      </c>
      <c r="Q101" s="355">
        <v>4</v>
      </c>
      <c r="R101" s="355">
        <v>0</v>
      </c>
      <c r="S101" s="355">
        <v>3</v>
      </c>
      <c r="T101" s="355">
        <v>4</v>
      </c>
      <c r="U101" s="355">
        <v>8</v>
      </c>
      <c r="V101" s="355">
        <v>20</v>
      </c>
      <c r="W101" s="355">
        <v>23</v>
      </c>
      <c r="X101" s="355">
        <v>21</v>
      </c>
      <c r="Y101" s="355">
        <v>26</v>
      </c>
      <c r="Z101" s="355">
        <v>18</v>
      </c>
      <c r="AA101" s="355">
        <v>7</v>
      </c>
      <c r="AB101" s="355">
        <v>6</v>
      </c>
      <c r="AC101" s="355">
        <v>0</v>
      </c>
      <c r="AD101" s="355">
        <v>0</v>
      </c>
      <c r="AF101" s="355">
        <f t="shared" si="3"/>
        <v>1</v>
      </c>
      <c r="AG101" s="355">
        <f t="shared" si="4"/>
        <v>6</v>
      </c>
      <c r="AH101" s="355">
        <f t="shared" si="5"/>
        <v>6</v>
      </c>
    </row>
    <row r="102" spans="1:34">
      <c r="A102" t="s">
        <v>984</v>
      </c>
      <c r="B102" t="s">
        <v>411</v>
      </c>
      <c r="C102" s="355">
        <v>98</v>
      </c>
      <c r="D102" s="355">
        <v>0</v>
      </c>
      <c r="E102" s="355">
        <v>0</v>
      </c>
      <c r="F102" s="355">
        <v>0</v>
      </c>
      <c r="G102" s="355">
        <v>0</v>
      </c>
      <c r="H102" s="355">
        <v>0</v>
      </c>
      <c r="I102" s="355">
        <v>0</v>
      </c>
      <c r="J102" s="355">
        <v>0</v>
      </c>
      <c r="K102" s="355">
        <v>0</v>
      </c>
      <c r="L102" s="355">
        <v>0</v>
      </c>
      <c r="M102" s="355">
        <v>0</v>
      </c>
      <c r="N102" s="355">
        <v>0</v>
      </c>
      <c r="O102" s="355">
        <v>0</v>
      </c>
      <c r="P102" s="355">
        <v>3</v>
      </c>
      <c r="Q102" s="355">
        <v>0</v>
      </c>
      <c r="R102" s="355">
        <v>0</v>
      </c>
      <c r="S102" s="355">
        <v>2</v>
      </c>
      <c r="T102" s="355">
        <v>2</v>
      </c>
      <c r="U102" s="355">
        <v>6</v>
      </c>
      <c r="V102" s="355">
        <v>7</v>
      </c>
      <c r="W102" s="355">
        <v>10</v>
      </c>
      <c r="X102" s="355">
        <v>12</v>
      </c>
      <c r="Y102" s="355">
        <v>21</v>
      </c>
      <c r="Z102" s="355">
        <v>21</v>
      </c>
      <c r="AA102" s="355">
        <v>13</v>
      </c>
      <c r="AB102" s="355">
        <v>1</v>
      </c>
      <c r="AC102" s="355">
        <v>0</v>
      </c>
      <c r="AD102" s="355">
        <v>0</v>
      </c>
      <c r="AF102" s="355">
        <f t="shared" si="3"/>
        <v>0</v>
      </c>
      <c r="AG102" s="355">
        <f t="shared" si="4"/>
        <v>1</v>
      </c>
      <c r="AH102" s="355">
        <f t="shared" si="5"/>
        <v>1</v>
      </c>
    </row>
    <row r="103" spans="1:34">
      <c r="A103" t="s">
        <v>985</v>
      </c>
      <c r="B103" t="s">
        <v>411</v>
      </c>
      <c r="C103" s="355">
        <v>152</v>
      </c>
      <c r="D103" s="355">
        <v>0</v>
      </c>
      <c r="E103" s="355">
        <v>0</v>
      </c>
      <c r="F103" s="355">
        <v>0</v>
      </c>
      <c r="G103" s="355">
        <v>0</v>
      </c>
      <c r="H103" s="355">
        <v>0</v>
      </c>
      <c r="I103" s="355">
        <v>0</v>
      </c>
      <c r="J103" s="355">
        <v>0</v>
      </c>
      <c r="K103" s="355">
        <v>0</v>
      </c>
      <c r="L103" s="355">
        <v>0</v>
      </c>
      <c r="M103" s="355">
        <v>0</v>
      </c>
      <c r="N103" s="355">
        <v>0</v>
      </c>
      <c r="O103" s="355">
        <v>1</v>
      </c>
      <c r="P103" s="355">
        <v>0</v>
      </c>
      <c r="Q103" s="355">
        <v>1</v>
      </c>
      <c r="R103" s="355">
        <v>0</v>
      </c>
      <c r="S103" s="355">
        <v>5</v>
      </c>
      <c r="T103" s="355">
        <v>1</v>
      </c>
      <c r="U103" s="355">
        <v>5</v>
      </c>
      <c r="V103" s="355">
        <v>6</v>
      </c>
      <c r="W103" s="355">
        <v>18</v>
      </c>
      <c r="X103" s="355">
        <v>16</v>
      </c>
      <c r="Y103" s="355">
        <v>40</v>
      </c>
      <c r="Z103" s="355">
        <v>39</v>
      </c>
      <c r="AA103" s="355">
        <v>14</v>
      </c>
      <c r="AB103" s="355">
        <v>3</v>
      </c>
      <c r="AC103" s="355">
        <v>3</v>
      </c>
      <c r="AD103" s="355">
        <v>0</v>
      </c>
      <c r="AF103" s="355">
        <f t="shared" si="3"/>
        <v>0</v>
      </c>
      <c r="AG103" s="355">
        <f t="shared" si="4"/>
        <v>6</v>
      </c>
      <c r="AH103" s="355">
        <f t="shared" si="5"/>
        <v>6</v>
      </c>
    </row>
    <row r="104" spans="1:34">
      <c r="A104" t="s">
        <v>986</v>
      </c>
      <c r="B104" t="s">
        <v>411</v>
      </c>
      <c r="C104" s="355">
        <v>177</v>
      </c>
      <c r="D104" s="355">
        <v>0</v>
      </c>
      <c r="E104" s="355">
        <v>0</v>
      </c>
      <c r="F104" s="355">
        <v>0</v>
      </c>
      <c r="G104" s="355">
        <v>0</v>
      </c>
      <c r="H104" s="355">
        <v>0</v>
      </c>
      <c r="I104" s="355">
        <v>0</v>
      </c>
      <c r="J104" s="355">
        <v>0</v>
      </c>
      <c r="K104" s="355">
        <v>0</v>
      </c>
      <c r="L104" s="355">
        <v>0</v>
      </c>
      <c r="M104" s="355">
        <v>0</v>
      </c>
      <c r="N104" s="355">
        <v>0</v>
      </c>
      <c r="O104" s="355">
        <v>0</v>
      </c>
      <c r="P104" s="355">
        <v>0</v>
      </c>
      <c r="Q104" s="355">
        <v>1</v>
      </c>
      <c r="R104" s="355">
        <v>3</v>
      </c>
      <c r="S104" s="355">
        <v>4</v>
      </c>
      <c r="T104" s="355">
        <v>1</v>
      </c>
      <c r="U104" s="355">
        <v>11</v>
      </c>
      <c r="V104" s="355">
        <v>10</v>
      </c>
      <c r="W104" s="355">
        <v>8</v>
      </c>
      <c r="X104" s="355">
        <v>28</v>
      </c>
      <c r="Y104" s="355">
        <v>46</v>
      </c>
      <c r="Z104" s="355">
        <v>43</v>
      </c>
      <c r="AA104" s="355">
        <v>15</v>
      </c>
      <c r="AB104" s="355">
        <v>6</v>
      </c>
      <c r="AC104" s="355">
        <v>1</v>
      </c>
      <c r="AD104" s="355">
        <v>0</v>
      </c>
      <c r="AF104" s="355">
        <f t="shared" si="3"/>
        <v>0</v>
      </c>
      <c r="AG104" s="355">
        <f t="shared" si="4"/>
        <v>7</v>
      </c>
      <c r="AH104" s="355">
        <f t="shared" si="5"/>
        <v>7</v>
      </c>
    </row>
    <row r="105" spans="1:34">
      <c r="A105" t="s">
        <v>987</v>
      </c>
      <c r="B105" t="s">
        <v>411</v>
      </c>
      <c r="C105" s="355">
        <v>118</v>
      </c>
      <c r="D105" s="355">
        <v>0</v>
      </c>
      <c r="E105" s="355">
        <v>0</v>
      </c>
      <c r="F105" s="355">
        <v>0</v>
      </c>
      <c r="G105" s="355">
        <v>0</v>
      </c>
      <c r="H105" s="355">
        <v>0</v>
      </c>
      <c r="I105" s="355">
        <v>0</v>
      </c>
      <c r="J105" s="355">
        <v>0</v>
      </c>
      <c r="K105" s="355">
        <v>0</v>
      </c>
      <c r="L105" s="355">
        <v>0</v>
      </c>
      <c r="M105" s="355">
        <v>0</v>
      </c>
      <c r="N105" s="355">
        <v>0</v>
      </c>
      <c r="O105" s="355">
        <v>1</v>
      </c>
      <c r="P105" s="355">
        <v>1</v>
      </c>
      <c r="Q105" s="355">
        <v>1</v>
      </c>
      <c r="R105" s="355">
        <v>1</v>
      </c>
      <c r="S105" s="355">
        <v>2</v>
      </c>
      <c r="T105" s="355">
        <v>4</v>
      </c>
      <c r="U105" s="355">
        <v>4</v>
      </c>
      <c r="V105" s="355">
        <v>9</v>
      </c>
      <c r="W105" s="355">
        <v>16</v>
      </c>
      <c r="X105" s="355">
        <v>10</v>
      </c>
      <c r="Y105" s="355">
        <v>32</v>
      </c>
      <c r="Z105" s="355">
        <v>17</v>
      </c>
      <c r="AA105" s="355">
        <v>17</v>
      </c>
      <c r="AB105" s="355">
        <v>3</v>
      </c>
      <c r="AC105" s="355">
        <v>0</v>
      </c>
      <c r="AD105" s="355">
        <v>0</v>
      </c>
      <c r="AF105" s="355">
        <f t="shared" si="3"/>
        <v>0</v>
      </c>
      <c r="AG105" s="355">
        <f t="shared" si="4"/>
        <v>3</v>
      </c>
      <c r="AH105" s="355">
        <f t="shared" si="5"/>
        <v>3</v>
      </c>
    </row>
    <row r="106" spans="1:34">
      <c r="A106" t="s">
        <v>937</v>
      </c>
      <c r="B106" t="s">
        <v>412</v>
      </c>
      <c r="C106" s="355">
        <v>26048</v>
      </c>
      <c r="D106" s="355">
        <v>36</v>
      </c>
      <c r="E106" s="355">
        <v>4</v>
      </c>
      <c r="F106" s="355">
        <v>6</v>
      </c>
      <c r="G106" s="355">
        <v>0</v>
      </c>
      <c r="H106" s="355">
        <v>4</v>
      </c>
      <c r="I106" s="355">
        <v>50</v>
      </c>
      <c r="J106" s="355">
        <v>4</v>
      </c>
      <c r="K106" s="355">
        <v>8</v>
      </c>
      <c r="L106" s="355">
        <v>15</v>
      </c>
      <c r="M106" s="355">
        <v>42</v>
      </c>
      <c r="N106" s="355">
        <v>39</v>
      </c>
      <c r="O106" s="355">
        <v>66</v>
      </c>
      <c r="P106" s="355">
        <v>93</v>
      </c>
      <c r="Q106" s="355">
        <v>147</v>
      </c>
      <c r="R106" s="355">
        <v>234</v>
      </c>
      <c r="S106" s="355">
        <v>272</v>
      </c>
      <c r="T106" s="355">
        <v>409</v>
      </c>
      <c r="U106" s="355">
        <v>739</v>
      </c>
      <c r="V106" s="355">
        <v>1140</v>
      </c>
      <c r="W106" s="355">
        <v>1657</v>
      </c>
      <c r="X106" s="355">
        <v>2551</v>
      </c>
      <c r="Y106" s="355">
        <v>4235</v>
      </c>
      <c r="Z106" s="355">
        <v>5456</v>
      </c>
      <c r="AA106" s="355">
        <v>5282</v>
      </c>
      <c r="AB106" s="355">
        <v>2716</v>
      </c>
      <c r="AC106" s="355">
        <v>893</v>
      </c>
      <c r="AD106" s="355">
        <v>0</v>
      </c>
      <c r="AF106" s="355">
        <f t="shared" si="3"/>
        <v>14</v>
      </c>
      <c r="AG106" s="355">
        <f t="shared" si="4"/>
        <v>3609</v>
      </c>
      <c r="AH106" s="355">
        <f t="shared" si="5"/>
        <v>3609</v>
      </c>
    </row>
    <row r="107" spans="1:34">
      <c r="A107" t="s">
        <v>934</v>
      </c>
      <c r="B107" t="s">
        <v>412</v>
      </c>
      <c r="C107" s="355">
        <v>7089</v>
      </c>
      <c r="D107" s="355">
        <v>5</v>
      </c>
      <c r="E107" s="355">
        <v>2</v>
      </c>
      <c r="F107" s="355">
        <v>3</v>
      </c>
      <c r="G107" s="355">
        <v>0</v>
      </c>
      <c r="H107" s="355">
        <v>1</v>
      </c>
      <c r="I107" s="355">
        <v>11</v>
      </c>
      <c r="J107" s="355">
        <v>1</v>
      </c>
      <c r="K107" s="355">
        <v>4</v>
      </c>
      <c r="L107" s="355">
        <v>4</v>
      </c>
      <c r="M107" s="355">
        <v>8</v>
      </c>
      <c r="N107" s="355">
        <v>15</v>
      </c>
      <c r="O107" s="355">
        <v>21</v>
      </c>
      <c r="P107" s="355">
        <v>31</v>
      </c>
      <c r="Q107" s="355">
        <v>49</v>
      </c>
      <c r="R107" s="355">
        <v>62</v>
      </c>
      <c r="S107" s="355">
        <v>58</v>
      </c>
      <c r="T107" s="355">
        <v>109</v>
      </c>
      <c r="U107" s="355">
        <v>187</v>
      </c>
      <c r="V107" s="355">
        <v>314</v>
      </c>
      <c r="W107" s="355">
        <v>461</v>
      </c>
      <c r="X107" s="355">
        <v>743</v>
      </c>
      <c r="Y107" s="355">
        <v>1196</v>
      </c>
      <c r="Z107" s="355">
        <v>1488</v>
      </c>
      <c r="AA107" s="355">
        <v>1389</v>
      </c>
      <c r="AB107" s="355">
        <v>706</v>
      </c>
      <c r="AC107" s="355">
        <v>232</v>
      </c>
      <c r="AD107" s="355">
        <v>0</v>
      </c>
      <c r="AF107" s="355">
        <f t="shared" si="3"/>
        <v>6</v>
      </c>
      <c r="AG107" s="355">
        <f t="shared" si="4"/>
        <v>938</v>
      </c>
      <c r="AH107" s="355">
        <f t="shared" si="5"/>
        <v>938</v>
      </c>
    </row>
    <row r="108" spans="1:34">
      <c r="A108" t="s">
        <v>938</v>
      </c>
      <c r="B108" t="s">
        <v>412</v>
      </c>
      <c r="C108" s="355">
        <v>838</v>
      </c>
      <c r="D108" s="355">
        <v>2</v>
      </c>
      <c r="E108" s="355">
        <v>0</v>
      </c>
      <c r="F108" s="355">
        <v>1</v>
      </c>
      <c r="G108" s="355">
        <v>0</v>
      </c>
      <c r="H108" s="355">
        <v>0</v>
      </c>
      <c r="I108" s="355">
        <v>3</v>
      </c>
      <c r="J108" s="355">
        <v>0</v>
      </c>
      <c r="K108" s="355">
        <v>0</v>
      </c>
      <c r="L108" s="355">
        <v>0</v>
      </c>
      <c r="M108" s="355">
        <v>1</v>
      </c>
      <c r="N108" s="355">
        <v>2</v>
      </c>
      <c r="O108" s="355">
        <v>4</v>
      </c>
      <c r="P108" s="355">
        <v>6</v>
      </c>
      <c r="Q108" s="355">
        <v>7</v>
      </c>
      <c r="R108" s="355">
        <v>6</v>
      </c>
      <c r="S108" s="355">
        <v>9</v>
      </c>
      <c r="T108" s="355">
        <v>17</v>
      </c>
      <c r="U108" s="355">
        <v>27</v>
      </c>
      <c r="V108" s="355">
        <v>33</v>
      </c>
      <c r="W108" s="355">
        <v>43</v>
      </c>
      <c r="X108" s="355">
        <v>92</v>
      </c>
      <c r="Y108" s="355">
        <v>136</v>
      </c>
      <c r="Z108" s="355">
        <v>172</v>
      </c>
      <c r="AA108" s="355">
        <v>166</v>
      </c>
      <c r="AB108" s="355">
        <v>78</v>
      </c>
      <c r="AC108" s="355">
        <v>36</v>
      </c>
      <c r="AD108" s="355">
        <v>0</v>
      </c>
      <c r="AF108" s="355">
        <f t="shared" si="3"/>
        <v>1</v>
      </c>
      <c r="AG108" s="355">
        <f t="shared" si="4"/>
        <v>114</v>
      </c>
      <c r="AH108" s="355">
        <f t="shared" si="5"/>
        <v>114</v>
      </c>
    </row>
    <row r="109" spans="1:34">
      <c r="A109" t="s">
        <v>939</v>
      </c>
      <c r="B109" t="s">
        <v>412</v>
      </c>
      <c r="C109" s="355">
        <v>634</v>
      </c>
      <c r="D109" s="355">
        <v>0</v>
      </c>
      <c r="E109" s="355">
        <v>0</v>
      </c>
      <c r="F109" s="355">
        <v>0</v>
      </c>
      <c r="G109" s="355">
        <v>0</v>
      </c>
      <c r="H109" s="355">
        <v>0</v>
      </c>
      <c r="I109" s="355">
        <v>0</v>
      </c>
      <c r="J109" s="355">
        <v>0</v>
      </c>
      <c r="K109" s="355">
        <v>0</v>
      </c>
      <c r="L109" s="355">
        <v>0</v>
      </c>
      <c r="M109" s="355">
        <v>0</v>
      </c>
      <c r="N109" s="355">
        <v>2</v>
      </c>
      <c r="O109" s="355">
        <v>1</v>
      </c>
      <c r="P109" s="355">
        <v>3</v>
      </c>
      <c r="Q109" s="355">
        <v>6</v>
      </c>
      <c r="R109" s="355">
        <v>2</v>
      </c>
      <c r="S109" s="355">
        <v>4</v>
      </c>
      <c r="T109" s="355">
        <v>4</v>
      </c>
      <c r="U109" s="355">
        <v>10</v>
      </c>
      <c r="V109" s="355">
        <v>25</v>
      </c>
      <c r="W109" s="355">
        <v>42</v>
      </c>
      <c r="X109" s="355">
        <v>56</v>
      </c>
      <c r="Y109" s="355">
        <v>83</v>
      </c>
      <c r="Z109" s="355">
        <v>146</v>
      </c>
      <c r="AA109" s="355">
        <v>131</v>
      </c>
      <c r="AB109" s="355">
        <v>90</v>
      </c>
      <c r="AC109" s="355">
        <v>29</v>
      </c>
      <c r="AD109" s="355">
        <v>0</v>
      </c>
      <c r="AF109" s="355">
        <f t="shared" si="3"/>
        <v>0</v>
      </c>
      <c r="AG109" s="355">
        <f t="shared" si="4"/>
        <v>119</v>
      </c>
      <c r="AH109" s="355">
        <f t="shared" si="5"/>
        <v>119</v>
      </c>
    </row>
    <row r="110" spans="1:34">
      <c r="A110" t="s">
        <v>940</v>
      </c>
      <c r="B110" t="s">
        <v>412</v>
      </c>
      <c r="C110" s="355">
        <v>657</v>
      </c>
      <c r="D110" s="355">
        <v>0</v>
      </c>
      <c r="E110" s="355">
        <v>0</v>
      </c>
      <c r="F110" s="355">
        <v>0</v>
      </c>
      <c r="G110" s="355">
        <v>0</v>
      </c>
      <c r="H110" s="355">
        <v>0</v>
      </c>
      <c r="I110" s="355">
        <v>0</v>
      </c>
      <c r="J110" s="355">
        <v>0</v>
      </c>
      <c r="K110" s="355">
        <v>0</v>
      </c>
      <c r="L110" s="355">
        <v>0</v>
      </c>
      <c r="M110" s="355">
        <v>1</v>
      </c>
      <c r="N110" s="355">
        <v>0</v>
      </c>
      <c r="O110" s="355">
        <v>2</v>
      </c>
      <c r="P110" s="355">
        <v>6</v>
      </c>
      <c r="Q110" s="355">
        <v>2</v>
      </c>
      <c r="R110" s="355">
        <v>6</v>
      </c>
      <c r="S110" s="355">
        <v>2</v>
      </c>
      <c r="T110" s="355">
        <v>8</v>
      </c>
      <c r="U110" s="355">
        <v>19</v>
      </c>
      <c r="V110" s="355">
        <v>29</v>
      </c>
      <c r="W110" s="355">
        <v>44</v>
      </c>
      <c r="X110" s="355">
        <v>72</v>
      </c>
      <c r="Y110" s="355">
        <v>116</v>
      </c>
      <c r="Z110" s="355">
        <v>135</v>
      </c>
      <c r="AA110" s="355">
        <v>123</v>
      </c>
      <c r="AB110" s="355">
        <v>75</v>
      </c>
      <c r="AC110" s="355">
        <v>17</v>
      </c>
      <c r="AD110" s="355">
        <v>0</v>
      </c>
      <c r="AF110" s="355">
        <f t="shared" si="3"/>
        <v>0</v>
      </c>
      <c r="AG110" s="355">
        <f t="shared" si="4"/>
        <v>92</v>
      </c>
      <c r="AH110" s="355">
        <f t="shared" si="5"/>
        <v>92</v>
      </c>
    </row>
    <row r="111" spans="1:34">
      <c r="A111" t="s">
        <v>941</v>
      </c>
      <c r="B111" t="s">
        <v>412</v>
      </c>
      <c r="C111" s="355">
        <v>669</v>
      </c>
      <c r="D111" s="355">
        <v>1</v>
      </c>
      <c r="E111" s="355">
        <v>0</v>
      </c>
      <c r="F111" s="355">
        <v>1</v>
      </c>
      <c r="G111" s="355">
        <v>0</v>
      </c>
      <c r="H111" s="355">
        <v>0</v>
      </c>
      <c r="I111" s="355">
        <v>2</v>
      </c>
      <c r="J111" s="355">
        <v>1</v>
      </c>
      <c r="K111" s="355">
        <v>1</v>
      </c>
      <c r="L111" s="355">
        <v>1</v>
      </c>
      <c r="M111" s="355">
        <v>0</v>
      </c>
      <c r="N111" s="355">
        <v>2</v>
      </c>
      <c r="O111" s="355">
        <v>1</v>
      </c>
      <c r="P111" s="355">
        <v>0</v>
      </c>
      <c r="Q111" s="355">
        <v>0</v>
      </c>
      <c r="R111" s="355">
        <v>7</v>
      </c>
      <c r="S111" s="355">
        <v>8</v>
      </c>
      <c r="T111" s="355">
        <v>4</v>
      </c>
      <c r="U111" s="355">
        <v>18</v>
      </c>
      <c r="V111" s="355">
        <v>30</v>
      </c>
      <c r="W111" s="355">
        <v>50</v>
      </c>
      <c r="X111" s="355">
        <v>83</v>
      </c>
      <c r="Y111" s="355">
        <v>118</v>
      </c>
      <c r="Z111" s="355">
        <v>146</v>
      </c>
      <c r="AA111" s="355">
        <v>111</v>
      </c>
      <c r="AB111" s="355">
        <v>68</v>
      </c>
      <c r="AC111" s="355">
        <v>18</v>
      </c>
      <c r="AD111" s="355">
        <v>0</v>
      </c>
      <c r="AF111" s="355">
        <f t="shared" si="3"/>
        <v>1</v>
      </c>
      <c r="AG111" s="355">
        <f t="shared" si="4"/>
        <v>86</v>
      </c>
      <c r="AH111" s="355">
        <f t="shared" si="5"/>
        <v>86</v>
      </c>
    </row>
    <row r="112" spans="1:34">
      <c r="A112" t="s">
        <v>942</v>
      </c>
      <c r="B112" t="s">
        <v>412</v>
      </c>
      <c r="C112" s="355">
        <v>746</v>
      </c>
      <c r="D112" s="355">
        <v>0</v>
      </c>
      <c r="E112" s="355">
        <v>0</v>
      </c>
      <c r="F112" s="355">
        <v>0</v>
      </c>
      <c r="G112" s="355">
        <v>0</v>
      </c>
      <c r="H112" s="355">
        <v>0</v>
      </c>
      <c r="I112" s="355">
        <v>0</v>
      </c>
      <c r="J112" s="355">
        <v>0</v>
      </c>
      <c r="K112" s="355">
        <v>0</v>
      </c>
      <c r="L112" s="355">
        <v>1</v>
      </c>
      <c r="M112" s="355">
        <v>2</v>
      </c>
      <c r="N112" s="355">
        <v>0</v>
      </c>
      <c r="O112" s="355">
        <v>3</v>
      </c>
      <c r="P112" s="355">
        <v>2</v>
      </c>
      <c r="Q112" s="355">
        <v>3</v>
      </c>
      <c r="R112" s="355">
        <v>8</v>
      </c>
      <c r="S112" s="355">
        <v>5</v>
      </c>
      <c r="T112" s="355">
        <v>13</v>
      </c>
      <c r="U112" s="355">
        <v>25</v>
      </c>
      <c r="V112" s="355">
        <v>31</v>
      </c>
      <c r="W112" s="355">
        <v>49</v>
      </c>
      <c r="X112" s="355">
        <v>82</v>
      </c>
      <c r="Y112" s="355">
        <v>123</v>
      </c>
      <c r="Z112" s="355">
        <v>147</v>
      </c>
      <c r="AA112" s="355">
        <v>158</v>
      </c>
      <c r="AB112" s="355">
        <v>67</v>
      </c>
      <c r="AC112" s="355">
        <v>27</v>
      </c>
      <c r="AD112" s="355">
        <v>0</v>
      </c>
      <c r="AF112" s="355">
        <f t="shared" si="3"/>
        <v>0</v>
      </c>
      <c r="AG112" s="355">
        <f t="shared" si="4"/>
        <v>94</v>
      </c>
      <c r="AH112" s="355">
        <f t="shared" si="5"/>
        <v>94</v>
      </c>
    </row>
    <row r="113" spans="1:34">
      <c r="A113" t="s">
        <v>943</v>
      </c>
      <c r="B113" t="s">
        <v>412</v>
      </c>
      <c r="C113" s="355">
        <v>1073</v>
      </c>
      <c r="D113" s="355">
        <v>0</v>
      </c>
      <c r="E113" s="355">
        <v>1</v>
      </c>
      <c r="F113" s="355">
        <v>0</v>
      </c>
      <c r="G113" s="355">
        <v>0</v>
      </c>
      <c r="H113" s="355">
        <v>0</v>
      </c>
      <c r="I113" s="355">
        <v>1</v>
      </c>
      <c r="J113" s="355">
        <v>0</v>
      </c>
      <c r="K113" s="355">
        <v>1</v>
      </c>
      <c r="L113" s="355">
        <v>0</v>
      </c>
      <c r="M113" s="355">
        <v>2</v>
      </c>
      <c r="N113" s="355">
        <v>5</v>
      </c>
      <c r="O113" s="355">
        <v>4</v>
      </c>
      <c r="P113" s="355">
        <v>4</v>
      </c>
      <c r="Q113" s="355">
        <v>7</v>
      </c>
      <c r="R113" s="355">
        <v>10</v>
      </c>
      <c r="S113" s="355">
        <v>11</v>
      </c>
      <c r="T113" s="355">
        <v>17</v>
      </c>
      <c r="U113" s="355">
        <v>30</v>
      </c>
      <c r="V113" s="355">
        <v>48</v>
      </c>
      <c r="W113" s="355">
        <v>71</v>
      </c>
      <c r="X113" s="355">
        <v>112</v>
      </c>
      <c r="Y113" s="355">
        <v>189</v>
      </c>
      <c r="Z113" s="355">
        <v>241</v>
      </c>
      <c r="AA113" s="355">
        <v>196</v>
      </c>
      <c r="AB113" s="355">
        <v>101</v>
      </c>
      <c r="AC113" s="355">
        <v>23</v>
      </c>
      <c r="AD113" s="355">
        <v>0</v>
      </c>
      <c r="AF113" s="355">
        <f t="shared" si="3"/>
        <v>1</v>
      </c>
      <c r="AG113" s="355">
        <f t="shared" si="4"/>
        <v>124</v>
      </c>
      <c r="AH113" s="355">
        <f t="shared" si="5"/>
        <v>124</v>
      </c>
    </row>
    <row r="114" spans="1:34">
      <c r="A114" t="s">
        <v>944</v>
      </c>
      <c r="B114" t="s">
        <v>412</v>
      </c>
      <c r="C114" s="355">
        <v>1001</v>
      </c>
      <c r="D114" s="355">
        <v>1</v>
      </c>
      <c r="E114" s="355">
        <v>0</v>
      </c>
      <c r="F114" s="355">
        <v>1</v>
      </c>
      <c r="G114" s="355">
        <v>0</v>
      </c>
      <c r="H114" s="355">
        <v>0</v>
      </c>
      <c r="I114" s="355">
        <v>2</v>
      </c>
      <c r="J114" s="355">
        <v>0</v>
      </c>
      <c r="K114" s="355">
        <v>0</v>
      </c>
      <c r="L114" s="355">
        <v>1</v>
      </c>
      <c r="M114" s="355">
        <v>1</v>
      </c>
      <c r="N114" s="355">
        <v>1</v>
      </c>
      <c r="O114" s="355">
        <v>0</v>
      </c>
      <c r="P114" s="355">
        <v>3</v>
      </c>
      <c r="Q114" s="355">
        <v>6</v>
      </c>
      <c r="R114" s="355">
        <v>5</v>
      </c>
      <c r="S114" s="355">
        <v>3</v>
      </c>
      <c r="T114" s="355">
        <v>11</v>
      </c>
      <c r="U114" s="355">
        <v>20</v>
      </c>
      <c r="V114" s="355">
        <v>50</v>
      </c>
      <c r="W114" s="355">
        <v>89</v>
      </c>
      <c r="X114" s="355">
        <v>107</v>
      </c>
      <c r="Y114" s="355">
        <v>162</v>
      </c>
      <c r="Z114" s="355">
        <v>209</v>
      </c>
      <c r="AA114" s="355">
        <v>203</v>
      </c>
      <c r="AB114" s="355">
        <v>87</v>
      </c>
      <c r="AC114" s="355">
        <v>41</v>
      </c>
      <c r="AD114" s="355">
        <v>0</v>
      </c>
      <c r="AF114" s="355">
        <f t="shared" si="3"/>
        <v>1</v>
      </c>
      <c r="AG114" s="355">
        <f t="shared" si="4"/>
        <v>128</v>
      </c>
      <c r="AH114" s="355">
        <f t="shared" si="5"/>
        <v>128</v>
      </c>
    </row>
    <row r="115" spans="1:34">
      <c r="A115" t="s">
        <v>945</v>
      </c>
      <c r="B115" t="s">
        <v>412</v>
      </c>
      <c r="C115" s="355">
        <v>577</v>
      </c>
      <c r="D115" s="355">
        <v>0</v>
      </c>
      <c r="E115" s="355">
        <v>0</v>
      </c>
      <c r="F115" s="355">
        <v>0</v>
      </c>
      <c r="G115" s="355">
        <v>0</v>
      </c>
      <c r="H115" s="355">
        <v>1</v>
      </c>
      <c r="I115" s="355">
        <v>1</v>
      </c>
      <c r="J115" s="355">
        <v>0</v>
      </c>
      <c r="K115" s="355">
        <v>0</v>
      </c>
      <c r="L115" s="355">
        <v>1</v>
      </c>
      <c r="M115" s="355">
        <v>0</v>
      </c>
      <c r="N115" s="355">
        <v>1</v>
      </c>
      <c r="O115" s="355">
        <v>1</v>
      </c>
      <c r="P115" s="355">
        <v>2</v>
      </c>
      <c r="Q115" s="355">
        <v>11</v>
      </c>
      <c r="R115" s="355">
        <v>6</v>
      </c>
      <c r="S115" s="355">
        <v>7</v>
      </c>
      <c r="T115" s="355">
        <v>12</v>
      </c>
      <c r="U115" s="355">
        <v>11</v>
      </c>
      <c r="V115" s="355">
        <v>27</v>
      </c>
      <c r="W115" s="355">
        <v>33</v>
      </c>
      <c r="X115" s="355">
        <v>53</v>
      </c>
      <c r="Y115" s="355">
        <v>113</v>
      </c>
      <c r="Z115" s="355">
        <v>126</v>
      </c>
      <c r="AA115" s="355">
        <v>105</v>
      </c>
      <c r="AB115" s="355">
        <v>52</v>
      </c>
      <c r="AC115" s="355">
        <v>15</v>
      </c>
      <c r="AD115" s="355">
        <v>0</v>
      </c>
      <c r="AF115" s="355">
        <f t="shared" si="3"/>
        <v>1</v>
      </c>
      <c r="AG115" s="355">
        <f t="shared" si="4"/>
        <v>67</v>
      </c>
      <c r="AH115" s="355">
        <f t="shared" si="5"/>
        <v>67</v>
      </c>
    </row>
    <row r="116" spans="1:34">
      <c r="A116" t="s">
        <v>946</v>
      </c>
      <c r="B116" t="s">
        <v>412</v>
      </c>
      <c r="C116" s="355">
        <v>894</v>
      </c>
      <c r="D116" s="355">
        <v>1</v>
      </c>
      <c r="E116" s="355">
        <v>1</v>
      </c>
      <c r="F116" s="355">
        <v>0</v>
      </c>
      <c r="G116" s="355">
        <v>0</v>
      </c>
      <c r="H116" s="355">
        <v>0</v>
      </c>
      <c r="I116" s="355">
        <v>2</v>
      </c>
      <c r="J116" s="355">
        <v>0</v>
      </c>
      <c r="K116" s="355">
        <v>2</v>
      </c>
      <c r="L116" s="355">
        <v>0</v>
      </c>
      <c r="M116" s="355">
        <v>1</v>
      </c>
      <c r="N116" s="355">
        <v>2</v>
      </c>
      <c r="O116" s="355">
        <v>5</v>
      </c>
      <c r="P116" s="355">
        <v>5</v>
      </c>
      <c r="Q116" s="355">
        <v>7</v>
      </c>
      <c r="R116" s="355">
        <v>12</v>
      </c>
      <c r="S116" s="355">
        <v>9</v>
      </c>
      <c r="T116" s="355">
        <v>23</v>
      </c>
      <c r="U116" s="355">
        <v>27</v>
      </c>
      <c r="V116" s="355">
        <v>41</v>
      </c>
      <c r="W116" s="355">
        <v>40</v>
      </c>
      <c r="X116" s="355">
        <v>86</v>
      </c>
      <c r="Y116" s="355">
        <v>156</v>
      </c>
      <c r="Z116" s="355">
        <v>166</v>
      </c>
      <c r="AA116" s="355">
        <v>196</v>
      </c>
      <c r="AB116" s="355">
        <v>88</v>
      </c>
      <c r="AC116" s="355">
        <v>26</v>
      </c>
      <c r="AD116" s="355">
        <v>0</v>
      </c>
      <c r="AF116" s="355">
        <f t="shared" si="3"/>
        <v>1</v>
      </c>
      <c r="AG116" s="355">
        <f t="shared" si="4"/>
        <v>114</v>
      </c>
      <c r="AH116" s="355">
        <f t="shared" si="5"/>
        <v>114</v>
      </c>
    </row>
    <row r="117" spans="1:34">
      <c r="A117" t="s">
        <v>947</v>
      </c>
      <c r="B117" t="s">
        <v>412</v>
      </c>
      <c r="C117" s="355">
        <v>2422</v>
      </c>
      <c r="D117" s="355">
        <v>4</v>
      </c>
      <c r="E117" s="355">
        <v>0</v>
      </c>
      <c r="F117" s="355">
        <v>0</v>
      </c>
      <c r="G117" s="355">
        <v>0</v>
      </c>
      <c r="H117" s="355">
        <v>2</v>
      </c>
      <c r="I117" s="355">
        <v>6</v>
      </c>
      <c r="J117" s="355">
        <v>0</v>
      </c>
      <c r="K117" s="355">
        <v>1</v>
      </c>
      <c r="L117" s="355">
        <v>2</v>
      </c>
      <c r="M117" s="355">
        <v>7</v>
      </c>
      <c r="N117" s="355">
        <v>5</v>
      </c>
      <c r="O117" s="355">
        <v>6</v>
      </c>
      <c r="P117" s="355">
        <v>9</v>
      </c>
      <c r="Q117" s="355">
        <v>18</v>
      </c>
      <c r="R117" s="355">
        <v>25</v>
      </c>
      <c r="S117" s="355">
        <v>37</v>
      </c>
      <c r="T117" s="355">
        <v>41</v>
      </c>
      <c r="U117" s="355">
        <v>74</v>
      </c>
      <c r="V117" s="355">
        <v>116</v>
      </c>
      <c r="W117" s="355">
        <v>157</v>
      </c>
      <c r="X117" s="355">
        <v>253</v>
      </c>
      <c r="Y117" s="355">
        <v>430</v>
      </c>
      <c r="Z117" s="355">
        <v>474</v>
      </c>
      <c r="AA117" s="355">
        <v>481</v>
      </c>
      <c r="AB117" s="355">
        <v>211</v>
      </c>
      <c r="AC117" s="355">
        <v>69</v>
      </c>
      <c r="AD117" s="355">
        <v>0</v>
      </c>
      <c r="AF117" s="355">
        <f t="shared" si="3"/>
        <v>2</v>
      </c>
      <c r="AG117" s="355">
        <f t="shared" si="4"/>
        <v>280</v>
      </c>
      <c r="AH117" s="355">
        <f t="shared" si="5"/>
        <v>280</v>
      </c>
    </row>
    <row r="118" spans="1:34">
      <c r="A118" t="s">
        <v>948</v>
      </c>
      <c r="B118" t="s">
        <v>412</v>
      </c>
      <c r="C118" s="355">
        <v>2171</v>
      </c>
      <c r="D118" s="355">
        <v>4</v>
      </c>
      <c r="E118" s="355">
        <v>0</v>
      </c>
      <c r="F118" s="355">
        <v>1</v>
      </c>
      <c r="G118" s="355">
        <v>0</v>
      </c>
      <c r="H118" s="355">
        <v>0</v>
      </c>
      <c r="I118" s="355">
        <v>5</v>
      </c>
      <c r="J118" s="355">
        <v>0</v>
      </c>
      <c r="K118" s="355">
        <v>0</v>
      </c>
      <c r="L118" s="355">
        <v>1</v>
      </c>
      <c r="M118" s="355">
        <v>7</v>
      </c>
      <c r="N118" s="355">
        <v>4</v>
      </c>
      <c r="O118" s="355">
        <v>5</v>
      </c>
      <c r="P118" s="355">
        <v>6</v>
      </c>
      <c r="Q118" s="355">
        <v>9</v>
      </c>
      <c r="R118" s="355">
        <v>20</v>
      </c>
      <c r="S118" s="355">
        <v>20</v>
      </c>
      <c r="T118" s="355">
        <v>39</v>
      </c>
      <c r="U118" s="355">
        <v>79</v>
      </c>
      <c r="V118" s="355">
        <v>122</v>
      </c>
      <c r="W118" s="355">
        <v>188</v>
      </c>
      <c r="X118" s="355">
        <v>263</v>
      </c>
      <c r="Y118" s="355">
        <v>352</v>
      </c>
      <c r="Z118" s="355">
        <v>422</v>
      </c>
      <c r="AA118" s="355">
        <v>383</v>
      </c>
      <c r="AB118" s="355">
        <v>190</v>
      </c>
      <c r="AC118" s="355">
        <v>56</v>
      </c>
      <c r="AD118" s="355">
        <v>0</v>
      </c>
      <c r="AF118" s="355">
        <f t="shared" si="3"/>
        <v>1</v>
      </c>
      <c r="AG118" s="355">
        <f t="shared" si="4"/>
        <v>246</v>
      </c>
      <c r="AH118" s="355">
        <f t="shared" si="5"/>
        <v>246</v>
      </c>
    </row>
    <row r="119" spans="1:34">
      <c r="A119" t="s">
        <v>949</v>
      </c>
      <c r="B119" t="s">
        <v>412</v>
      </c>
      <c r="C119" s="355">
        <v>1215</v>
      </c>
      <c r="D119" s="355">
        <v>2</v>
      </c>
      <c r="E119" s="355">
        <v>0</v>
      </c>
      <c r="F119" s="355">
        <v>0</v>
      </c>
      <c r="G119" s="355">
        <v>0</v>
      </c>
      <c r="H119" s="355">
        <v>0</v>
      </c>
      <c r="I119" s="355">
        <v>2</v>
      </c>
      <c r="J119" s="355">
        <v>0</v>
      </c>
      <c r="K119" s="355">
        <v>1</v>
      </c>
      <c r="L119" s="355">
        <v>1</v>
      </c>
      <c r="M119" s="355">
        <v>2</v>
      </c>
      <c r="N119" s="355">
        <v>1</v>
      </c>
      <c r="O119" s="355">
        <v>1</v>
      </c>
      <c r="P119" s="355">
        <v>5</v>
      </c>
      <c r="Q119" s="355">
        <v>9</v>
      </c>
      <c r="R119" s="355">
        <v>13</v>
      </c>
      <c r="S119" s="355">
        <v>18</v>
      </c>
      <c r="T119" s="355">
        <v>21</v>
      </c>
      <c r="U119" s="355">
        <v>39</v>
      </c>
      <c r="V119" s="355">
        <v>54</v>
      </c>
      <c r="W119" s="355">
        <v>95</v>
      </c>
      <c r="X119" s="355">
        <v>119</v>
      </c>
      <c r="Y119" s="355">
        <v>212</v>
      </c>
      <c r="Z119" s="355">
        <v>264</v>
      </c>
      <c r="AA119" s="355">
        <v>207</v>
      </c>
      <c r="AB119" s="355">
        <v>108</v>
      </c>
      <c r="AC119" s="355">
        <v>43</v>
      </c>
      <c r="AD119" s="355">
        <v>0</v>
      </c>
      <c r="AF119" s="355">
        <f t="shared" si="3"/>
        <v>0</v>
      </c>
      <c r="AG119" s="355">
        <f t="shared" si="4"/>
        <v>151</v>
      </c>
      <c r="AH119" s="355">
        <f t="shared" si="5"/>
        <v>151</v>
      </c>
    </row>
    <row r="120" spans="1:34">
      <c r="A120" t="s">
        <v>950</v>
      </c>
      <c r="B120" t="s">
        <v>412</v>
      </c>
      <c r="C120" s="355">
        <v>1830</v>
      </c>
      <c r="D120" s="355">
        <v>2</v>
      </c>
      <c r="E120" s="355">
        <v>0</v>
      </c>
      <c r="F120" s="355">
        <v>0</v>
      </c>
      <c r="G120" s="355">
        <v>0</v>
      </c>
      <c r="H120" s="355">
        <v>0</v>
      </c>
      <c r="I120" s="355">
        <v>2</v>
      </c>
      <c r="J120" s="355">
        <v>1</v>
      </c>
      <c r="K120" s="355">
        <v>0</v>
      </c>
      <c r="L120" s="355">
        <v>3</v>
      </c>
      <c r="M120" s="355">
        <v>1</v>
      </c>
      <c r="N120" s="355">
        <v>2</v>
      </c>
      <c r="O120" s="355">
        <v>9</v>
      </c>
      <c r="P120" s="355">
        <v>7</v>
      </c>
      <c r="Q120" s="355">
        <v>9</v>
      </c>
      <c r="R120" s="355">
        <v>24</v>
      </c>
      <c r="S120" s="355">
        <v>17</v>
      </c>
      <c r="T120" s="355">
        <v>31</v>
      </c>
      <c r="U120" s="355">
        <v>52</v>
      </c>
      <c r="V120" s="355">
        <v>88</v>
      </c>
      <c r="W120" s="355">
        <v>131</v>
      </c>
      <c r="X120" s="355">
        <v>191</v>
      </c>
      <c r="Y120" s="355">
        <v>312</v>
      </c>
      <c r="Z120" s="355">
        <v>362</v>
      </c>
      <c r="AA120" s="355">
        <v>353</v>
      </c>
      <c r="AB120" s="355">
        <v>178</v>
      </c>
      <c r="AC120" s="355">
        <v>57</v>
      </c>
      <c r="AD120" s="355">
        <v>0</v>
      </c>
      <c r="AF120" s="355">
        <f t="shared" si="3"/>
        <v>0</v>
      </c>
      <c r="AG120" s="355">
        <f t="shared" si="4"/>
        <v>235</v>
      </c>
      <c r="AH120" s="355">
        <f t="shared" si="5"/>
        <v>235</v>
      </c>
    </row>
    <row r="121" spans="1:34">
      <c r="A121" t="s">
        <v>951</v>
      </c>
      <c r="B121" t="s">
        <v>412</v>
      </c>
      <c r="C121" s="355">
        <v>323</v>
      </c>
      <c r="D121" s="355">
        <v>0</v>
      </c>
      <c r="E121" s="355">
        <v>0</v>
      </c>
      <c r="F121" s="355">
        <v>0</v>
      </c>
      <c r="G121" s="355">
        <v>0</v>
      </c>
      <c r="H121" s="355">
        <v>0</v>
      </c>
      <c r="I121" s="355">
        <v>0</v>
      </c>
      <c r="J121" s="355">
        <v>0</v>
      </c>
      <c r="K121" s="355">
        <v>0</v>
      </c>
      <c r="L121" s="355">
        <v>0</v>
      </c>
      <c r="M121" s="355">
        <v>1</v>
      </c>
      <c r="N121" s="355">
        <v>0</v>
      </c>
      <c r="O121" s="355">
        <v>0</v>
      </c>
      <c r="P121" s="355">
        <v>0</v>
      </c>
      <c r="Q121" s="355">
        <v>2</v>
      </c>
      <c r="R121" s="355">
        <v>3</v>
      </c>
      <c r="S121" s="355">
        <v>1</v>
      </c>
      <c r="T121" s="355">
        <v>4</v>
      </c>
      <c r="U121" s="355">
        <v>4</v>
      </c>
      <c r="V121" s="355">
        <v>11</v>
      </c>
      <c r="W121" s="355">
        <v>13</v>
      </c>
      <c r="X121" s="355">
        <v>32</v>
      </c>
      <c r="Y121" s="355">
        <v>48</v>
      </c>
      <c r="Z121" s="355">
        <v>79</v>
      </c>
      <c r="AA121" s="355">
        <v>80</v>
      </c>
      <c r="AB121" s="355">
        <v>33</v>
      </c>
      <c r="AC121" s="355">
        <v>12</v>
      </c>
      <c r="AD121" s="355">
        <v>0</v>
      </c>
      <c r="AF121" s="355">
        <f t="shared" si="3"/>
        <v>0</v>
      </c>
      <c r="AG121" s="355">
        <f t="shared" si="4"/>
        <v>45</v>
      </c>
      <c r="AH121" s="355">
        <f t="shared" si="5"/>
        <v>45</v>
      </c>
    </row>
    <row r="122" spans="1:34">
      <c r="A122" t="s">
        <v>952</v>
      </c>
      <c r="B122" t="s">
        <v>412</v>
      </c>
      <c r="C122" s="355">
        <v>405</v>
      </c>
      <c r="D122" s="355">
        <v>1</v>
      </c>
      <c r="E122" s="355">
        <v>1</v>
      </c>
      <c r="F122" s="355">
        <v>0</v>
      </c>
      <c r="G122" s="355">
        <v>0</v>
      </c>
      <c r="H122" s="355">
        <v>0</v>
      </c>
      <c r="I122" s="355">
        <v>2</v>
      </c>
      <c r="J122" s="355">
        <v>1</v>
      </c>
      <c r="K122" s="355">
        <v>0</v>
      </c>
      <c r="L122" s="355">
        <v>0</v>
      </c>
      <c r="M122" s="355">
        <v>1</v>
      </c>
      <c r="N122" s="355">
        <v>0</v>
      </c>
      <c r="O122" s="355">
        <v>2</v>
      </c>
      <c r="P122" s="355">
        <v>1</v>
      </c>
      <c r="Q122" s="355">
        <v>3</v>
      </c>
      <c r="R122" s="355">
        <v>4</v>
      </c>
      <c r="S122" s="355">
        <v>8</v>
      </c>
      <c r="T122" s="355">
        <v>11</v>
      </c>
      <c r="U122" s="355">
        <v>11</v>
      </c>
      <c r="V122" s="355">
        <v>14</v>
      </c>
      <c r="W122" s="355">
        <v>28</v>
      </c>
      <c r="X122" s="355">
        <v>36</v>
      </c>
      <c r="Y122" s="355">
        <v>59</v>
      </c>
      <c r="Z122" s="355">
        <v>78</v>
      </c>
      <c r="AA122" s="355">
        <v>75</v>
      </c>
      <c r="AB122" s="355">
        <v>47</v>
      </c>
      <c r="AC122" s="355">
        <v>24</v>
      </c>
      <c r="AD122" s="355">
        <v>0</v>
      </c>
      <c r="AF122" s="355">
        <f t="shared" si="3"/>
        <v>1</v>
      </c>
      <c r="AG122" s="355">
        <f t="shared" si="4"/>
        <v>71</v>
      </c>
      <c r="AH122" s="355">
        <f t="shared" si="5"/>
        <v>71</v>
      </c>
    </row>
    <row r="123" spans="1:34">
      <c r="A123" t="s">
        <v>953</v>
      </c>
      <c r="B123" t="s">
        <v>412</v>
      </c>
      <c r="C123" s="355">
        <v>735</v>
      </c>
      <c r="D123" s="355">
        <v>2</v>
      </c>
      <c r="E123" s="355">
        <v>0</v>
      </c>
      <c r="F123" s="355">
        <v>0</v>
      </c>
      <c r="G123" s="355">
        <v>0</v>
      </c>
      <c r="H123" s="355">
        <v>0</v>
      </c>
      <c r="I123" s="355">
        <v>2</v>
      </c>
      <c r="J123" s="355">
        <v>1</v>
      </c>
      <c r="K123" s="355">
        <v>0</v>
      </c>
      <c r="L123" s="355">
        <v>0</v>
      </c>
      <c r="M123" s="355">
        <v>0</v>
      </c>
      <c r="N123" s="355">
        <v>3</v>
      </c>
      <c r="O123" s="355">
        <v>1</v>
      </c>
      <c r="P123" s="355">
        <v>4</v>
      </c>
      <c r="Q123" s="355">
        <v>1</v>
      </c>
      <c r="R123" s="355">
        <v>11</v>
      </c>
      <c r="S123" s="355">
        <v>14</v>
      </c>
      <c r="T123" s="355">
        <v>9</v>
      </c>
      <c r="U123" s="355">
        <v>40</v>
      </c>
      <c r="V123" s="355">
        <v>35</v>
      </c>
      <c r="W123" s="355">
        <v>59</v>
      </c>
      <c r="X123" s="355">
        <v>69</v>
      </c>
      <c r="Y123" s="355">
        <v>122</v>
      </c>
      <c r="Z123" s="355">
        <v>138</v>
      </c>
      <c r="AA123" s="355">
        <v>134</v>
      </c>
      <c r="AB123" s="355">
        <v>67</v>
      </c>
      <c r="AC123" s="355">
        <v>25</v>
      </c>
      <c r="AD123" s="355">
        <v>0</v>
      </c>
      <c r="AF123" s="355">
        <f t="shared" si="3"/>
        <v>0</v>
      </c>
      <c r="AG123" s="355">
        <f t="shared" si="4"/>
        <v>92</v>
      </c>
      <c r="AH123" s="355">
        <f t="shared" si="5"/>
        <v>92</v>
      </c>
    </row>
    <row r="124" spans="1:34">
      <c r="A124" t="s">
        <v>954</v>
      </c>
      <c r="B124" t="s">
        <v>412</v>
      </c>
      <c r="C124" s="355">
        <v>184</v>
      </c>
      <c r="D124" s="355">
        <v>0</v>
      </c>
      <c r="E124" s="355">
        <v>0</v>
      </c>
      <c r="F124" s="355">
        <v>0</v>
      </c>
      <c r="G124" s="355">
        <v>0</v>
      </c>
      <c r="H124" s="355">
        <v>0</v>
      </c>
      <c r="I124" s="355">
        <v>0</v>
      </c>
      <c r="J124" s="355">
        <v>0</v>
      </c>
      <c r="K124" s="355">
        <v>0</v>
      </c>
      <c r="L124" s="355">
        <v>0</v>
      </c>
      <c r="M124" s="355">
        <v>0</v>
      </c>
      <c r="N124" s="355">
        <v>0</v>
      </c>
      <c r="O124" s="355">
        <v>0</v>
      </c>
      <c r="P124" s="355">
        <v>1</v>
      </c>
      <c r="Q124" s="355">
        <v>1</v>
      </c>
      <c r="R124" s="355">
        <v>1</v>
      </c>
      <c r="S124" s="355">
        <v>2</v>
      </c>
      <c r="T124" s="355">
        <v>0</v>
      </c>
      <c r="U124" s="355">
        <v>3</v>
      </c>
      <c r="V124" s="355">
        <v>6</v>
      </c>
      <c r="W124" s="355">
        <v>9</v>
      </c>
      <c r="X124" s="355">
        <v>17</v>
      </c>
      <c r="Y124" s="355">
        <v>27</v>
      </c>
      <c r="Z124" s="355">
        <v>40</v>
      </c>
      <c r="AA124" s="355">
        <v>45</v>
      </c>
      <c r="AB124" s="355">
        <v>25</v>
      </c>
      <c r="AC124" s="355">
        <v>7</v>
      </c>
      <c r="AD124" s="355">
        <v>0</v>
      </c>
      <c r="AF124" s="355">
        <f t="shared" si="3"/>
        <v>0</v>
      </c>
      <c r="AG124" s="355">
        <f t="shared" si="4"/>
        <v>32</v>
      </c>
      <c r="AH124" s="355">
        <f t="shared" si="5"/>
        <v>32</v>
      </c>
    </row>
    <row r="125" spans="1:34">
      <c r="A125" t="s">
        <v>955</v>
      </c>
      <c r="B125" t="s">
        <v>412</v>
      </c>
      <c r="C125" s="355">
        <v>572</v>
      </c>
      <c r="D125" s="355">
        <v>1</v>
      </c>
      <c r="E125" s="355">
        <v>0</v>
      </c>
      <c r="F125" s="355">
        <v>0</v>
      </c>
      <c r="G125" s="355">
        <v>0</v>
      </c>
      <c r="H125" s="355">
        <v>0</v>
      </c>
      <c r="I125" s="355">
        <v>1</v>
      </c>
      <c r="J125" s="355">
        <v>0</v>
      </c>
      <c r="K125" s="355">
        <v>0</v>
      </c>
      <c r="L125" s="355">
        <v>0</v>
      </c>
      <c r="M125" s="355">
        <v>0</v>
      </c>
      <c r="N125" s="355">
        <v>0</v>
      </c>
      <c r="O125" s="355">
        <v>2</v>
      </c>
      <c r="P125" s="355">
        <v>1</v>
      </c>
      <c r="Q125" s="355">
        <v>1</v>
      </c>
      <c r="R125" s="355">
        <v>1</v>
      </c>
      <c r="S125" s="355">
        <v>6</v>
      </c>
      <c r="T125" s="355">
        <v>6</v>
      </c>
      <c r="U125" s="355">
        <v>18</v>
      </c>
      <c r="V125" s="355">
        <v>19</v>
      </c>
      <c r="W125" s="355">
        <v>23</v>
      </c>
      <c r="X125" s="355">
        <v>41</v>
      </c>
      <c r="Y125" s="355">
        <v>84</v>
      </c>
      <c r="Z125" s="355">
        <v>123</v>
      </c>
      <c r="AA125" s="355">
        <v>145</v>
      </c>
      <c r="AB125" s="355">
        <v>76</v>
      </c>
      <c r="AC125" s="355">
        <v>25</v>
      </c>
      <c r="AD125" s="355">
        <v>0</v>
      </c>
      <c r="AF125" s="355">
        <f t="shared" si="3"/>
        <v>0</v>
      </c>
      <c r="AG125" s="355">
        <f t="shared" si="4"/>
        <v>101</v>
      </c>
      <c r="AH125" s="355">
        <f t="shared" si="5"/>
        <v>101</v>
      </c>
    </row>
    <row r="126" spans="1:34">
      <c r="A126" t="s">
        <v>956</v>
      </c>
      <c r="B126" t="s">
        <v>412</v>
      </c>
      <c r="C126" s="355">
        <v>1094</v>
      </c>
      <c r="D126" s="355">
        <v>2</v>
      </c>
      <c r="E126" s="355">
        <v>0</v>
      </c>
      <c r="F126" s="355">
        <v>0</v>
      </c>
      <c r="G126" s="355">
        <v>0</v>
      </c>
      <c r="H126" s="355">
        <v>1</v>
      </c>
      <c r="I126" s="355">
        <v>3</v>
      </c>
      <c r="J126" s="355">
        <v>0</v>
      </c>
      <c r="K126" s="355">
        <v>0</v>
      </c>
      <c r="L126" s="355">
        <v>0</v>
      </c>
      <c r="M126" s="355">
        <v>1</v>
      </c>
      <c r="N126" s="355">
        <v>0</v>
      </c>
      <c r="O126" s="355">
        <v>4</v>
      </c>
      <c r="P126" s="355">
        <v>7</v>
      </c>
      <c r="Q126" s="355">
        <v>5</v>
      </c>
      <c r="R126" s="355">
        <v>12</v>
      </c>
      <c r="S126" s="355">
        <v>10</v>
      </c>
      <c r="T126" s="355">
        <v>22</v>
      </c>
      <c r="U126" s="355">
        <v>34</v>
      </c>
      <c r="V126" s="355">
        <v>55</v>
      </c>
      <c r="W126" s="355">
        <v>84</v>
      </c>
      <c r="X126" s="355">
        <v>102</v>
      </c>
      <c r="Y126" s="355">
        <v>175</v>
      </c>
      <c r="Z126" s="355">
        <v>223</v>
      </c>
      <c r="AA126" s="355">
        <v>218</v>
      </c>
      <c r="AB126" s="355">
        <v>104</v>
      </c>
      <c r="AC126" s="355">
        <v>35</v>
      </c>
      <c r="AD126" s="355">
        <v>0</v>
      </c>
      <c r="AF126" s="355">
        <f t="shared" si="3"/>
        <v>1</v>
      </c>
      <c r="AG126" s="355">
        <f t="shared" si="4"/>
        <v>139</v>
      </c>
      <c r="AH126" s="355">
        <f t="shared" si="5"/>
        <v>139</v>
      </c>
    </row>
    <row r="127" spans="1:34">
      <c r="A127" t="s">
        <v>957</v>
      </c>
      <c r="B127" t="s">
        <v>412</v>
      </c>
      <c r="C127" s="355">
        <v>238</v>
      </c>
      <c r="D127" s="355">
        <v>0</v>
      </c>
      <c r="E127" s="355">
        <v>0</v>
      </c>
      <c r="F127" s="355">
        <v>0</v>
      </c>
      <c r="G127" s="355">
        <v>0</v>
      </c>
      <c r="H127" s="355">
        <v>0</v>
      </c>
      <c r="I127" s="355">
        <v>0</v>
      </c>
      <c r="J127" s="355">
        <v>0</v>
      </c>
      <c r="K127" s="355">
        <v>0</v>
      </c>
      <c r="L127" s="355">
        <v>0</v>
      </c>
      <c r="M127" s="355">
        <v>0</v>
      </c>
      <c r="N127" s="355">
        <v>0</v>
      </c>
      <c r="O127" s="355">
        <v>0</v>
      </c>
      <c r="P127" s="355">
        <v>0</v>
      </c>
      <c r="Q127" s="355">
        <v>1</v>
      </c>
      <c r="R127" s="355">
        <v>0</v>
      </c>
      <c r="S127" s="355">
        <v>3</v>
      </c>
      <c r="T127" s="355">
        <v>6</v>
      </c>
      <c r="U127" s="355">
        <v>3</v>
      </c>
      <c r="V127" s="355">
        <v>5</v>
      </c>
      <c r="W127" s="355">
        <v>8</v>
      </c>
      <c r="X127" s="355">
        <v>23</v>
      </c>
      <c r="Y127" s="355">
        <v>34</v>
      </c>
      <c r="Z127" s="355">
        <v>47</v>
      </c>
      <c r="AA127" s="355">
        <v>59</v>
      </c>
      <c r="AB127" s="355">
        <v>33</v>
      </c>
      <c r="AC127" s="355">
        <v>16</v>
      </c>
      <c r="AD127" s="355">
        <v>0</v>
      </c>
      <c r="AF127" s="355">
        <f t="shared" si="3"/>
        <v>0</v>
      </c>
      <c r="AG127" s="355">
        <f t="shared" si="4"/>
        <v>49</v>
      </c>
      <c r="AH127" s="355">
        <f t="shared" si="5"/>
        <v>49</v>
      </c>
    </row>
    <row r="128" spans="1:34">
      <c r="A128" t="s">
        <v>958</v>
      </c>
      <c r="B128" t="s">
        <v>412</v>
      </c>
      <c r="C128" s="355">
        <v>238</v>
      </c>
      <c r="D128" s="355">
        <v>1</v>
      </c>
      <c r="E128" s="355">
        <v>0</v>
      </c>
      <c r="F128" s="355">
        <v>0</v>
      </c>
      <c r="G128" s="355">
        <v>0</v>
      </c>
      <c r="H128" s="355">
        <v>0</v>
      </c>
      <c r="I128" s="355">
        <v>1</v>
      </c>
      <c r="J128" s="355">
        <v>0</v>
      </c>
      <c r="K128" s="355">
        <v>0</v>
      </c>
      <c r="L128" s="355">
        <v>0</v>
      </c>
      <c r="M128" s="355">
        <v>0</v>
      </c>
      <c r="N128" s="355">
        <v>1</v>
      </c>
      <c r="O128" s="355">
        <v>0</v>
      </c>
      <c r="P128" s="355">
        <v>0</v>
      </c>
      <c r="Q128" s="355">
        <v>1</v>
      </c>
      <c r="R128" s="355">
        <v>2</v>
      </c>
      <c r="S128" s="355">
        <v>0</v>
      </c>
      <c r="T128" s="355">
        <v>5</v>
      </c>
      <c r="U128" s="355">
        <v>7</v>
      </c>
      <c r="V128" s="355">
        <v>6</v>
      </c>
      <c r="W128" s="355">
        <v>12</v>
      </c>
      <c r="X128" s="355">
        <v>18</v>
      </c>
      <c r="Y128" s="355">
        <v>36</v>
      </c>
      <c r="Z128" s="355">
        <v>60</v>
      </c>
      <c r="AA128" s="355">
        <v>49</v>
      </c>
      <c r="AB128" s="355">
        <v>32</v>
      </c>
      <c r="AC128" s="355">
        <v>8</v>
      </c>
      <c r="AD128" s="355">
        <v>0</v>
      </c>
      <c r="AF128" s="355">
        <f t="shared" si="3"/>
        <v>0</v>
      </c>
      <c r="AG128" s="355">
        <f t="shared" si="4"/>
        <v>40</v>
      </c>
      <c r="AH128" s="355">
        <f t="shared" si="5"/>
        <v>40</v>
      </c>
    </row>
    <row r="129" spans="1:34">
      <c r="A129" t="s">
        <v>959</v>
      </c>
      <c r="B129" t="s">
        <v>412</v>
      </c>
      <c r="C129" s="355">
        <v>950</v>
      </c>
      <c r="D129" s="355">
        <v>3</v>
      </c>
      <c r="E129" s="355">
        <v>0</v>
      </c>
      <c r="F129" s="355">
        <v>0</v>
      </c>
      <c r="G129" s="355">
        <v>0</v>
      </c>
      <c r="H129" s="355">
        <v>0</v>
      </c>
      <c r="I129" s="355">
        <v>3</v>
      </c>
      <c r="J129" s="355">
        <v>0</v>
      </c>
      <c r="K129" s="355">
        <v>0</v>
      </c>
      <c r="L129" s="355">
        <v>0</v>
      </c>
      <c r="M129" s="355">
        <v>4</v>
      </c>
      <c r="N129" s="355">
        <v>1</v>
      </c>
      <c r="O129" s="355">
        <v>2</v>
      </c>
      <c r="P129" s="355">
        <v>6</v>
      </c>
      <c r="Q129" s="355">
        <v>10</v>
      </c>
      <c r="R129" s="355">
        <v>9</v>
      </c>
      <c r="S129" s="355">
        <v>13</v>
      </c>
      <c r="T129" s="355">
        <v>14</v>
      </c>
      <c r="U129" s="355">
        <v>20</v>
      </c>
      <c r="V129" s="355">
        <v>42</v>
      </c>
      <c r="W129" s="355">
        <v>59</v>
      </c>
      <c r="X129" s="355">
        <v>89</v>
      </c>
      <c r="Y129" s="355">
        <v>146</v>
      </c>
      <c r="Z129" s="355">
        <v>182</v>
      </c>
      <c r="AA129" s="355">
        <v>197</v>
      </c>
      <c r="AB129" s="355">
        <v>110</v>
      </c>
      <c r="AC129" s="355">
        <v>43</v>
      </c>
      <c r="AD129" s="355">
        <v>0</v>
      </c>
      <c r="AF129" s="355">
        <f t="shared" si="3"/>
        <v>0</v>
      </c>
      <c r="AG129" s="355">
        <f t="shared" si="4"/>
        <v>153</v>
      </c>
      <c r="AH129" s="355">
        <f t="shared" si="5"/>
        <v>153</v>
      </c>
    </row>
    <row r="130" spans="1:34">
      <c r="A130" t="s">
        <v>960</v>
      </c>
      <c r="B130" t="s">
        <v>412</v>
      </c>
      <c r="C130" s="355">
        <v>403</v>
      </c>
      <c r="D130" s="355">
        <v>0</v>
      </c>
      <c r="E130" s="355">
        <v>0</v>
      </c>
      <c r="F130" s="355">
        <v>1</v>
      </c>
      <c r="G130" s="355">
        <v>0</v>
      </c>
      <c r="H130" s="355">
        <v>0</v>
      </c>
      <c r="I130" s="355">
        <v>1</v>
      </c>
      <c r="J130" s="355">
        <v>0</v>
      </c>
      <c r="K130" s="355">
        <v>0</v>
      </c>
      <c r="L130" s="355">
        <v>0</v>
      </c>
      <c r="M130" s="355">
        <v>0</v>
      </c>
      <c r="N130" s="355">
        <v>0</v>
      </c>
      <c r="O130" s="355">
        <v>0</v>
      </c>
      <c r="P130" s="355">
        <v>2</v>
      </c>
      <c r="Q130" s="355">
        <v>4</v>
      </c>
      <c r="R130" s="355">
        <v>3</v>
      </c>
      <c r="S130" s="355">
        <v>2</v>
      </c>
      <c r="T130" s="355">
        <v>6</v>
      </c>
      <c r="U130" s="355">
        <v>9</v>
      </c>
      <c r="V130" s="355">
        <v>19</v>
      </c>
      <c r="W130" s="355">
        <v>19</v>
      </c>
      <c r="X130" s="355">
        <v>41</v>
      </c>
      <c r="Y130" s="355">
        <v>62</v>
      </c>
      <c r="Z130" s="355">
        <v>108</v>
      </c>
      <c r="AA130" s="355">
        <v>64</v>
      </c>
      <c r="AB130" s="355">
        <v>49</v>
      </c>
      <c r="AC130" s="355">
        <v>14</v>
      </c>
      <c r="AD130" s="355">
        <v>0</v>
      </c>
      <c r="AF130" s="355">
        <f t="shared" si="3"/>
        <v>1</v>
      </c>
      <c r="AG130" s="355">
        <f t="shared" si="4"/>
        <v>63</v>
      </c>
      <c r="AH130" s="355">
        <f t="shared" si="5"/>
        <v>63</v>
      </c>
    </row>
    <row r="131" spans="1:34">
      <c r="A131" t="s">
        <v>961</v>
      </c>
      <c r="B131" t="s">
        <v>412</v>
      </c>
      <c r="C131" s="355">
        <v>432</v>
      </c>
      <c r="D131" s="355">
        <v>1</v>
      </c>
      <c r="E131" s="355">
        <v>1</v>
      </c>
      <c r="F131" s="355">
        <v>0</v>
      </c>
      <c r="G131" s="355">
        <v>0</v>
      </c>
      <c r="H131" s="355">
        <v>0</v>
      </c>
      <c r="I131" s="355">
        <v>2</v>
      </c>
      <c r="J131" s="355">
        <v>0</v>
      </c>
      <c r="K131" s="355">
        <v>0</v>
      </c>
      <c r="L131" s="355">
        <v>1</v>
      </c>
      <c r="M131" s="355">
        <v>0</v>
      </c>
      <c r="N131" s="355">
        <v>0</v>
      </c>
      <c r="O131" s="355">
        <v>1</v>
      </c>
      <c r="P131" s="355">
        <v>2</v>
      </c>
      <c r="Q131" s="355">
        <v>6</v>
      </c>
      <c r="R131" s="355">
        <v>5</v>
      </c>
      <c r="S131" s="355">
        <v>11</v>
      </c>
      <c r="T131" s="355">
        <v>4</v>
      </c>
      <c r="U131" s="355">
        <v>13</v>
      </c>
      <c r="V131" s="355">
        <v>23</v>
      </c>
      <c r="W131" s="355">
        <v>17</v>
      </c>
      <c r="X131" s="355">
        <v>42</v>
      </c>
      <c r="Y131" s="355">
        <v>75</v>
      </c>
      <c r="Z131" s="355">
        <v>81</v>
      </c>
      <c r="AA131" s="355">
        <v>81</v>
      </c>
      <c r="AB131" s="355">
        <v>47</v>
      </c>
      <c r="AC131" s="355">
        <v>21</v>
      </c>
      <c r="AD131" s="355">
        <v>0</v>
      </c>
      <c r="AF131" s="355">
        <f t="shared" si="3"/>
        <v>1</v>
      </c>
      <c r="AG131" s="355">
        <f t="shared" si="4"/>
        <v>68</v>
      </c>
      <c r="AH131" s="355">
        <f t="shared" si="5"/>
        <v>68</v>
      </c>
    </row>
    <row r="132" spans="1:34">
      <c r="A132" t="s">
        <v>962</v>
      </c>
      <c r="B132" t="s">
        <v>412</v>
      </c>
      <c r="C132" s="355">
        <v>664</v>
      </c>
      <c r="D132" s="355">
        <v>2</v>
      </c>
      <c r="E132" s="355">
        <v>0</v>
      </c>
      <c r="F132" s="355">
        <v>0</v>
      </c>
      <c r="G132" s="355">
        <v>0</v>
      </c>
      <c r="H132" s="355">
        <v>0</v>
      </c>
      <c r="I132" s="355">
        <v>2</v>
      </c>
      <c r="J132" s="355">
        <v>0</v>
      </c>
      <c r="K132" s="355">
        <v>0</v>
      </c>
      <c r="L132" s="355">
        <v>0</v>
      </c>
      <c r="M132" s="355">
        <v>2</v>
      </c>
      <c r="N132" s="355">
        <v>1</v>
      </c>
      <c r="O132" s="355">
        <v>1</v>
      </c>
      <c r="P132" s="355">
        <v>3</v>
      </c>
      <c r="Q132" s="355">
        <v>4</v>
      </c>
      <c r="R132" s="355">
        <v>8</v>
      </c>
      <c r="S132" s="355">
        <v>6</v>
      </c>
      <c r="T132" s="355">
        <v>11</v>
      </c>
      <c r="U132" s="355">
        <v>21</v>
      </c>
      <c r="V132" s="355">
        <v>36</v>
      </c>
      <c r="W132" s="355">
        <v>54</v>
      </c>
      <c r="X132" s="355">
        <v>66</v>
      </c>
      <c r="Y132" s="355">
        <v>86</v>
      </c>
      <c r="Z132" s="355">
        <v>130</v>
      </c>
      <c r="AA132" s="355">
        <v>132</v>
      </c>
      <c r="AB132" s="355">
        <v>74</v>
      </c>
      <c r="AC132" s="355">
        <v>27</v>
      </c>
      <c r="AD132" s="355">
        <v>0</v>
      </c>
      <c r="AF132" s="355">
        <f t="shared" si="3"/>
        <v>0</v>
      </c>
      <c r="AG132" s="355">
        <f t="shared" si="4"/>
        <v>101</v>
      </c>
      <c r="AH132" s="355">
        <f t="shared" si="5"/>
        <v>101</v>
      </c>
    </row>
    <row r="133" spans="1:34">
      <c r="A133" t="s">
        <v>963</v>
      </c>
      <c r="B133" t="s">
        <v>412</v>
      </c>
      <c r="C133" s="355">
        <v>257</v>
      </c>
      <c r="D133" s="355">
        <v>1</v>
      </c>
      <c r="E133" s="355">
        <v>0</v>
      </c>
      <c r="F133" s="355">
        <v>0</v>
      </c>
      <c r="G133" s="355">
        <v>0</v>
      </c>
      <c r="H133" s="355">
        <v>0</v>
      </c>
      <c r="I133" s="355">
        <v>1</v>
      </c>
      <c r="J133" s="355">
        <v>0</v>
      </c>
      <c r="K133" s="355">
        <v>0</v>
      </c>
      <c r="L133" s="355">
        <v>0</v>
      </c>
      <c r="M133" s="355">
        <v>1</v>
      </c>
      <c r="N133" s="355">
        <v>0</v>
      </c>
      <c r="O133" s="355">
        <v>2</v>
      </c>
      <c r="P133" s="355">
        <v>1</v>
      </c>
      <c r="Q133" s="355">
        <v>1</v>
      </c>
      <c r="R133" s="355">
        <v>1</v>
      </c>
      <c r="S133" s="355">
        <v>0</v>
      </c>
      <c r="T133" s="355">
        <v>2</v>
      </c>
      <c r="U133" s="355">
        <v>7</v>
      </c>
      <c r="V133" s="355">
        <v>10</v>
      </c>
      <c r="W133" s="355">
        <v>19</v>
      </c>
      <c r="X133" s="355">
        <v>24</v>
      </c>
      <c r="Y133" s="355">
        <v>48</v>
      </c>
      <c r="Z133" s="355">
        <v>53</v>
      </c>
      <c r="AA133" s="355">
        <v>55</v>
      </c>
      <c r="AB133" s="355">
        <v>22</v>
      </c>
      <c r="AC133" s="355">
        <v>10</v>
      </c>
      <c r="AD133" s="355">
        <v>0</v>
      </c>
      <c r="AF133" s="355">
        <f t="shared" ref="AF133:AF156" si="6">SUM(E133:H133)</f>
        <v>0</v>
      </c>
      <c r="AG133" s="355">
        <f t="shared" ref="AG133:AG156" si="7">SUM(AB133:AC133)</f>
        <v>32</v>
      </c>
      <c r="AH133" s="355">
        <f t="shared" ref="AH133:AH156" si="8">SUM(AB133:AD133)</f>
        <v>32</v>
      </c>
    </row>
    <row r="134" spans="1:34">
      <c r="A134" t="s">
        <v>964</v>
      </c>
      <c r="B134" t="s">
        <v>412</v>
      </c>
      <c r="C134" s="355">
        <v>372</v>
      </c>
      <c r="D134" s="355">
        <v>1</v>
      </c>
      <c r="E134" s="355">
        <v>0</v>
      </c>
      <c r="F134" s="355">
        <v>0</v>
      </c>
      <c r="G134" s="355">
        <v>0</v>
      </c>
      <c r="H134" s="355">
        <v>0</v>
      </c>
      <c r="I134" s="355">
        <v>1</v>
      </c>
      <c r="J134" s="355">
        <v>0</v>
      </c>
      <c r="K134" s="355">
        <v>1</v>
      </c>
      <c r="L134" s="355">
        <v>0</v>
      </c>
      <c r="M134" s="355">
        <v>2</v>
      </c>
      <c r="N134" s="355">
        <v>1</v>
      </c>
      <c r="O134" s="355">
        <v>0</v>
      </c>
      <c r="P134" s="355">
        <v>1</v>
      </c>
      <c r="Q134" s="355">
        <v>4</v>
      </c>
      <c r="R134" s="355">
        <v>9</v>
      </c>
      <c r="S134" s="355">
        <v>7</v>
      </c>
      <c r="T134" s="355">
        <v>14</v>
      </c>
      <c r="U134" s="355">
        <v>10</v>
      </c>
      <c r="V134" s="355">
        <v>20</v>
      </c>
      <c r="W134" s="355">
        <v>19</v>
      </c>
      <c r="X134" s="355">
        <v>29</v>
      </c>
      <c r="Y134" s="355">
        <v>52</v>
      </c>
      <c r="Z134" s="355">
        <v>90</v>
      </c>
      <c r="AA134" s="355">
        <v>64</v>
      </c>
      <c r="AB134" s="355">
        <v>33</v>
      </c>
      <c r="AC134" s="355">
        <v>15</v>
      </c>
      <c r="AD134" s="355">
        <v>0</v>
      </c>
      <c r="AF134" s="355">
        <f t="shared" si="6"/>
        <v>0</v>
      </c>
      <c r="AG134" s="355">
        <f t="shared" si="7"/>
        <v>48</v>
      </c>
      <c r="AH134" s="355">
        <f t="shared" si="8"/>
        <v>48</v>
      </c>
    </row>
    <row r="135" spans="1:34">
      <c r="A135" t="s">
        <v>965</v>
      </c>
      <c r="B135" t="s">
        <v>412</v>
      </c>
      <c r="C135" s="355">
        <v>282</v>
      </c>
      <c r="D135" s="355">
        <v>1</v>
      </c>
      <c r="E135" s="355">
        <v>0</v>
      </c>
      <c r="F135" s="355">
        <v>0</v>
      </c>
      <c r="G135" s="355">
        <v>0</v>
      </c>
      <c r="H135" s="355">
        <v>0</v>
      </c>
      <c r="I135" s="355">
        <v>1</v>
      </c>
      <c r="J135" s="355">
        <v>0</v>
      </c>
      <c r="K135" s="355">
        <v>0</v>
      </c>
      <c r="L135" s="355">
        <v>0</v>
      </c>
      <c r="M135" s="355">
        <v>0</v>
      </c>
      <c r="N135" s="355">
        <v>0</v>
      </c>
      <c r="O135" s="355">
        <v>1</v>
      </c>
      <c r="P135" s="355">
        <v>0</v>
      </c>
      <c r="Q135" s="355">
        <v>0</v>
      </c>
      <c r="R135" s="355">
        <v>0</v>
      </c>
      <c r="S135" s="355">
        <v>1</v>
      </c>
      <c r="T135" s="355">
        <v>5</v>
      </c>
      <c r="U135" s="355">
        <v>6</v>
      </c>
      <c r="V135" s="355">
        <v>14</v>
      </c>
      <c r="W135" s="355">
        <v>17</v>
      </c>
      <c r="X135" s="355">
        <v>22</v>
      </c>
      <c r="Y135" s="355">
        <v>40</v>
      </c>
      <c r="Z135" s="355">
        <v>55</v>
      </c>
      <c r="AA135" s="355">
        <v>69</v>
      </c>
      <c r="AB135" s="355">
        <v>36</v>
      </c>
      <c r="AC135" s="355">
        <v>15</v>
      </c>
      <c r="AD135" s="355">
        <v>0</v>
      </c>
      <c r="AF135" s="355">
        <f t="shared" si="6"/>
        <v>0</v>
      </c>
      <c r="AG135" s="355">
        <f t="shared" si="7"/>
        <v>51</v>
      </c>
      <c r="AH135" s="355">
        <f t="shared" si="8"/>
        <v>51</v>
      </c>
    </row>
    <row r="136" spans="1:34">
      <c r="A136" t="s">
        <v>966</v>
      </c>
      <c r="B136" t="s">
        <v>412</v>
      </c>
      <c r="C136" s="355">
        <v>272</v>
      </c>
      <c r="D136" s="355">
        <v>0</v>
      </c>
      <c r="E136" s="355">
        <v>0</v>
      </c>
      <c r="F136" s="355">
        <v>0</v>
      </c>
      <c r="G136" s="355">
        <v>0</v>
      </c>
      <c r="H136" s="355">
        <v>0</v>
      </c>
      <c r="I136" s="355">
        <v>0</v>
      </c>
      <c r="J136" s="355">
        <v>0</v>
      </c>
      <c r="K136" s="355">
        <v>0</v>
      </c>
      <c r="L136" s="355">
        <v>1</v>
      </c>
      <c r="M136" s="355">
        <v>0</v>
      </c>
      <c r="N136" s="355">
        <v>0</v>
      </c>
      <c r="O136" s="355">
        <v>1</v>
      </c>
      <c r="P136" s="355">
        <v>1</v>
      </c>
      <c r="Q136" s="355">
        <v>2</v>
      </c>
      <c r="R136" s="355">
        <v>0</v>
      </c>
      <c r="S136" s="355">
        <v>5</v>
      </c>
      <c r="T136" s="355">
        <v>2</v>
      </c>
      <c r="U136" s="355">
        <v>8</v>
      </c>
      <c r="V136" s="355">
        <v>9</v>
      </c>
      <c r="W136" s="355">
        <v>7</v>
      </c>
      <c r="X136" s="355">
        <v>19</v>
      </c>
      <c r="Y136" s="355">
        <v>40</v>
      </c>
      <c r="Z136" s="355">
        <v>76</v>
      </c>
      <c r="AA136" s="355">
        <v>56</v>
      </c>
      <c r="AB136" s="355">
        <v>35</v>
      </c>
      <c r="AC136" s="355">
        <v>10</v>
      </c>
      <c r="AD136" s="355">
        <v>0</v>
      </c>
      <c r="AF136" s="355">
        <f t="shared" si="6"/>
        <v>0</v>
      </c>
      <c r="AG136" s="355">
        <f t="shared" si="7"/>
        <v>45</v>
      </c>
      <c r="AH136" s="355">
        <f t="shared" si="8"/>
        <v>45</v>
      </c>
    </row>
    <row r="137" spans="1:34">
      <c r="A137" t="s">
        <v>967</v>
      </c>
      <c r="B137" t="s">
        <v>412</v>
      </c>
      <c r="C137" s="355">
        <v>220</v>
      </c>
      <c r="D137" s="355">
        <v>0</v>
      </c>
      <c r="E137" s="355">
        <v>0</v>
      </c>
      <c r="F137" s="355">
        <v>0</v>
      </c>
      <c r="G137" s="355">
        <v>0</v>
      </c>
      <c r="H137" s="355">
        <v>0</v>
      </c>
      <c r="I137" s="355">
        <v>0</v>
      </c>
      <c r="J137" s="355">
        <v>0</v>
      </c>
      <c r="K137" s="355">
        <v>0</v>
      </c>
      <c r="L137" s="355">
        <v>0</v>
      </c>
      <c r="M137" s="355">
        <v>0</v>
      </c>
      <c r="N137" s="355">
        <v>0</v>
      </c>
      <c r="O137" s="355">
        <v>0</v>
      </c>
      <c r="P137" s="355">
        <v>0</v>
      </c>
      <c r="Q137" s="355">
        <v>1</v>
      </c>
      <c r="R137" s="355">
        <v>0</v>
      </c>
      <c r="S137" s="355">
        <v>0</v>
      </c>
      <c r="T137" s="355">
        <v>4</v>
      </c>
      <c r="U137" s="355">
        <v>4</v>
      </c>
      <c r="V137" s="355">
        <v>5</v>
      </c>
      <c r="W137" s="355">
        <v>5</v>
      </c>
      <c r="X137" s="355">
        <v>13</v>
      </c>
      <c r="Y137" s="355">
        <v>27</v>
      </c>
      <c r="Z137" s="355">
        <v>49</v>
      </c>
      <c r="AA137" s="355">
        <v>63</v>
      </c>
      <c r="AB137" s="355">
        <v>37</v>
      </c>
      <c r="AC137" s="355">
        <v>12</v>
      </c>
      <c r="AD137" s="355">
        <v>0</v>
      </c>
      <c r="AF137" s="355">
        <f t="shared" si="6"/>
        <v>0</v>
      </c>
      <c r="AG137" s="355">
        <f t="shared" si="7"/>
        <v>49</v>
      </c>
      <c r="AH137" s="355">
        <f t="shared" si="8"/>
        <v>49</v>
      </c>
    </row>
    <row r="138" spans="1:34">
      <c r="A138" t="s">
        <v>968</v>
      </c>
      <c r="B138" t="s">
        <v>412</v>
      </c>
      <c r="C138" s="355">
        <v>442</v>
      </c>
      <c r="D138" s="355">
        <v>0</v>
      </c>
      <c r="E138" s="355">
        <v>0</v>
      </c>
      <c r="F138" s="355">
        <v>0</v>
      </c>
      <c r="G138" s="355">
        <v>0</v>
      </c>
      <c r="H138" s="355">
        <v>0</v>
      </c>
      <c r="I138" s="355">
        <v>0</v>
      </c>
      <c r="J138" s="355">
        <v>0</v>
      </c>
      <c r="K138" s="355">
        <v>0</v>
      </c>
      <c r="L138" s="355">
        <v>0</v>
      </c>
      <c r="M138" s="355">
        <v>0</v>
      </c>
      <c r="N138" s="355">
        <v>0</v>
      </c>
      <c r="O138" s="355">
        <v>2</v>
      </c>
      <c r="P138" s="355">
        <v>0</v>
      </c>
      <c r="Q138" s="355">
        <v>0</v>
      </c>
      <c r="R138" s="355">
        <v>3</v>
      </c>
      <c r="S138" s="355">
        <v>5</v>
      </c>
      <c r="T138" s="355">
        <v>4</v>
      </c>
      <c r="U138" s="355">
        <v>5</v>
      </c>
      <c r="V138" s="355">
        <v>15</v>
      </c>
      <c r="W138" s="355">
        <v>11</v>
      </c>
      <c r="X138" s="355">
        <v>36</v>
      </c>
      <c r="Y138" s="355">
        <v>74</v>
      </c>
      <c r="Z138" s="355">
        <v>110</v>
      </c>
      <c r="AA138" s="355">
        <v>107</v>
      </c>
      <c r="AB138" s="355">
        <v>56</v>
      </c>
      <c r="AC138" s="355">
        <v>14</v>
      </c>
      <c r="AD138" s="355">
        <v>0</v>
      </c>
      <c r="AF138" s="355">
        <f t="shared" si="6"/>
        <v>0</v>
      </c>
      <c r="AG138" s="355">
        <f t="shared" si="7"/>
        <v>70</v>
      </c>
      <c r="AH138" s="355">
        <f t="shared" si="8"/>
        <v>70</v>
      </c>
    </row>
    <row r="139" spans="1:34">
      <c r="A139" t="s">
        <v>969</v>
      </c>
      <c r="B139" t="s">
        <v>412</v>
      </c>
      <c r="C139" s="355">
        <v>306</v>
      </c>
      <c r="D139" s="355">
        <v>0</v>
      </c>
      <c r="E139" s="355">
        <v>0</v>
      </c>
      <c r="F139" s="355">
        <v>0</v>
      </c>
      <c r="G139" s="355">
        <v>0</v>
      </c>
      <c r="H139" s="355">
        <v>0</v>
      </c>
      <c r="I139" s="355">
        <v>0</v>
      </c>
      <c r="J139" s="355">
        <v>0</v>
      </c>
      <c r="K139" s="355">
        <v>0</v>
      </c>
      <c r="L139" s="355">
        <v>0</v>
      </c>
      <c r="M139" s="355">
        <v>0</v>
      </c>
      <c r="N139" s="355">
        <v>0</v>
      </c>
      <c r="O139" s="355">
        <v>0</v>
      </c>
      <c r="P139" s="355">
        <v>1</v>
      </c>
      <c r="Q139" s="355">
        <v>0</v>
      </c>
      <c r="R139" s="355">
        <v>4</v>
      </c>
      <c r="S139" s="355">
        <v>2</v>
      </c>
      <c r="T139" s="355">
        <v>3</v>
      </c>
      <c r="U139" s="355">
        <v>4</v>
      </c>
      <c r="V139" s="355">
        <v>12</v>
      </c>
      <c r="W139" s="355">
        <v>15</v>
      </c>
      <c r="X139" s="355">
        <v>22</v>
      </c>
      <c r="Y139" s="355">
        <v>53</v>
      </c>
      <c r="Z139" s="355">
        <v>73</v>
      </c>
      <c r="AA139" s="355">
        <v>72</v>
      </c>
      <c r="AB139" s="355">
        <v>39</v>
      </c>
      <c r="AC139" s="355">
        <v>6</v>
      </c>
      <c r="AD139" s="355">
        <v>0</v>
      </c>
      <c r="AF139" s="355">
        <f t="shared" si="6"/>
        <v>0</v>
      </c>
      <c r="AG139" s="355">
        <f t="shared" si="7"/>
        <v>45</v>
      </c>
      <c r="AH139" s="355">
        <f t="shared" si="8"/>
        <v>45</v>
      </c>
    </row>
    <row r="140" spans="1:34">
      <c r="A140" t="s">
        <v>970</v>
      </c>
      <c r="B140" t="s">
        <v>412</v>
      </c>
      <c r="C140" s="355">
        <v>240</v>
      </c>
      <c r="D140" s="355">
        <v>0</v>
      </c>
      <c r="E140" s="355">
        <v>0</v>
      </c>
      <c r="F140" s="355">
        <v>0</v>
      </c>
      <c r="G140" s="355">
        <v>0</v>
      </c>
      <c r="H140" s="355">
        <v>0</v>
      </c>
      <c r="I140" s="355">
        <v>0</v>
      </c>
      <c r="J140" s="355">
        <v>0</v>
      </c>
      <c r="K140" s="355">
        <v>0</v>
      </c>
      <c r="L140" s="355">
        <v>0</v>
      </c>
      <c r="M140" s="355">
        <v>0</v>
      </c>
      <c r="N140" s="355">
        <v>0</v>
      </c>
      <c r="O140" s="355">
        <v>0</v>
      </c>
      <c r="P140" s="355">
        <v>0</v>
      </c>
      <c r="Q140" s="355">
        <v>0</v>
      </c>
      <c r="R140" s="355">
        <v>0</v>
      </c>
      <c r="S140" s="355">
        <v>2</v>
      </c>
      <c r="T140" s="355">
        <v>2</v>
      </c>
      <c r="U140" s="355">
        <v>3</v>
      </c>
      <c r="V140" s="355">
        <v>5</v>
      </c>
      <c r="W140" s="355">
        <v>11</v>
      </c>
      <c r="X140" s="355">
        <v>15</v>
      </c>
      <c r="Y140" s="355">
        <v>33</v>
      </c>
      <c r="Z140" s="355">
        <v>63</v>
      </c>
      <c r="AA140" s="355">
        <v>64</v>
      </c>
      <c r="AB140" s="355">
        <v>26</v>
      </c>
      <c r="AC140" s="355">
        <v>16</v>
      </c>
      <c r="AD140" s="355">
        <v>0</v>
      </c>
      <c r="AF140" s="355">
        <f t="shared" si="6"/>
        <v>0</v>
      </c>
      <c r="AG140" s="355">
        <f t="shared" si="7"/>
        <v>42</v>
      </c>
      <c r="AH140" s="355">
        <f t="shared" si="8"/>
        <v>42</v>
      </c>
    </row>
    <row r="141" spans="1:34">
      <c r="A141" t="s">
        <v>971</v>
      </c>
      <c r="B141" t="s">
        <v>412</v>
      </c>
      <c r="C141" s="355">
        <v>374</v>
      </c>
      <c r="D141" s="355">
        <v>0</v>
      </c>
      <c r="E141" s="355">
        <v>0</v>
      </c>
      <c r="F141" s="355">
        <v>0</v>
      </c>
      <c r="G141" s="355">
        <v>0</v>
      </c>
      <c r="H141" s="355">
        <v>0</v>
      </c>
      <c r="I141" s="355">
        <v>0</v>
      </c>
      <c r="J141" s="355">
        <v>0</v>
      </c>
      <c r="K141" s="355">
        <v>0</v>
      </c>
      <c r="L141" s="355">
        <v>0</v>
      </c>
      <c r="M141" s="355">
        <v>1</v>
      </c>
      <c r="N141" s="355">
        <v>0</v>
      </c>
      <c r="O141" s="355">
        <v>0</v>
      </c>
      <c r="P141" s="355">
        <v>2</v>
      </c>
      <c r="Q141" s="355">
        <v>0</v>
      </c>
      <c r="R141" s="355">
        <v>0</v>
      </c>
      <c r="S141" s="355">
        <v>3</v>
      </c>
      <c r="T141" s="355">
        <v>4</v>
      </c>
      <c r="U141" s="355">
        <v>8</v>
      </c>
      <c r="V141" s="355">
        <v>18</v>
      </c>
      <c r="W141" s="355">
        <v>12</v>
      </c>
      <c r="X141" s="355">
        <v>20</v>
      </c>
      <c r="Y141" s="355">
        <v>56</v>
      </c>
      <c r="Z141" s="355">
        <v>91</v>
      </c>
      <c r="AA141" s="355">
        <v>104</v>
      </c>
      <c r="AB141" s="355">
        <v>43</v>
      </c>
      <c r="AC141" s="355">
        <v>12</v>
      </c>
      <c r="AD141" s="355">
        <v>0</v>
      </c>
      <c r="AF141" s="355">
        <f t="shared" si="6"/>
        <v>0</v>
      </c>
      <c r="AG141" s="355">
        <f t="shared" si="7"/>
        <v>55</v>
      </c>
      <c r="AH141" s="355">
        <f t="shared" si="8"/>
        <v>55</v>
      </c>
    </row>
    <row r="142" spans="1:34">
      <c r="A142" t="s">
        <v>972</v>
      </c>
      <c r="B142" t="s">
        <v>412</v>
      </c>
      <c r="C142" s="355">
        <v>300</v>
      </c>
      <c r="D142" s="355">
        <v>0</v>
      </c>
      <c r="E142" s="355">
        <v>0</v>
      </c>
      <c r="F142" s="355">
        <v>0</v>
      </c>
      <c r="G142" s="355">
        <v>0</v>
      </c>
      <c r="H142" s="355">
        <v>0</v>
      </c>
      <c r="I142" s="355">
        <v>0</v>
      </c>
      <c r="J142" s="355">
        <v>0</v>
      </c>
      <c r="K142" s="355">
        <v>0</v>
      </c>
      <c r="L142" s="355">
        <v>0</v>
      </c>
      <c r="M142" s="355">
        <v>1</v>
      </c>
      <c r="N142" s="355">
        <v>1</v>
      </c>
      <c r="O142" s="355">
        <v>2</v>
      </c>
      <c r="P142" s="355">
        <v>0</v>
      </c>
      <c r="Q142" s="355">
        <v>1</v>
      </c>
      <c r="R142" s="355">
        <v>4</v>
      </c>
      <c r="S142" s="355">
        <v>3</v>
      </c>
      <c r="T142" s="355">
        <v>2</v>
      </c>
      <c r="U142" s="355">
        <v>4</v>
      </c>
      <c r="V142" s="355">
        <v>9</v>
      </c>
      <c r="W142" s="355">
        <v>10</v>
      </c>
      <c r="X142" s="355">
        <v>23</v>
      </c>
      <c r="Y142" s="355">
        <v>50</v>
      </c>
      <c r="Z142" s="355">
        <v>68</v>
      </c>
      <c r="AA142" s="355">
        <v>76</v>
      </c>
      <c r="AB142" s="355">
        <v>39</v>
      </c>
      <c r="AC142" s="355">
        <v>7</v>
      </c>
      <c r="AD142" s="355">
        <v>0</v>
      </c>
      <c r="AF142" s="355">
        <f t="shared" si="6"/>
        <v>0</v>
      </c>
      <c r="AG142" s="355">
        <f t="shared" si="7"/>
        <v>46</v>
      </c>
      <c r="AH142" s="355">
        <f t="shared" si="8"/>
        <v>46</v>
      </c>
    </row>
    <row r="143" spans="1:34">
      <c r="A143" t="s">
        <v>973</v>
      </c>
      <c r="B143" t="s">
        <v>412</v>
      </c>
      <c r="C143" s="355">
        <v>185</v>
      </c>
      <c r="D143" s="355">
        <v>0</v>
      </c>
      <c r="E143" s="355">
        <v>0</v>
      </c>
      <c r="F143" s="355">
        <v>0</v>
      </c>
      <c r="G143" s="355">
        <v>0</v>
      </c>
      <c r="H143" s="355">
        <v>0</v>
      </c>
      <c r="I143" s="355">
        <v>0</v>
      </c>
      <c r="J143" s="355">
        <v>0</v>
      </c>
      <c r="K143" s="355">
        <v>0</v>
      </c>
      <c r="L143" s="355">
        <v>1</v>
      </c>
      <c r="M143" s="355">
        <v>0</v>
      </c>
      <c r="N143" s="355">
        <v>1</v>
      </c>
      <c r="O143" s="355">
        <v>1</v>
      </c>
      <c r="P143" s="355">
        <v>0</v>
      </c>
      <c r="Q143" s="355">
        <v>1</v>
      </c>
      <c r="R143" s="355">
        <v>1</v>
      </c>
      <c r="S143" s="355">
        <v>1</v>
      </c>
      <c r="T143" s="355">
        <v>2</v>
      </c>
      <c r="U143" s="355">
        <v>7</v>
      </c>
      <c r="V143" s="355">
        <v>2</v>
      </c>
      <c r="W143" s="355">
        <v>10</v>
      </c>
      <c r="X143" s="355">
        <v>12</v>
      </c>
      <c r="Y143" s="355">
        <v>33</v>
      </c>
      <c r="Z143" s="355">
        <v>46</v>
      </c>
      <c r="AA143" s="355">
        <v>40</v>
      </c>
      <c r="AB143" s="355">
        <v>21</v>
      </c>
      <c r="AC143" s="355">
        <v>6</v>
      </c>
      <c r="AD143" s="355">
        <v>0</v>
      </c>
      <c r="AF143" s="355">
        <f t="shared" si="6"/>
        <v>0</v>
      </c>
      <c r="AG143" s="355">
        <f t="shared" si="7"/>
        <v>27</v>
      </c>
      <c r="AH143" s="355">
        <f t="shared" si="8"/>
        <v>27</v>
      </c>
    </row>
    <row r="144" spans="1:34">
      <c r="A144" t="s">
        <v>974</v>
      </c>
      <c r="B144" t="s">
        <v>412</v>
      </c>
      <c r="C144" s="355">
        <v>477</v>
      </c>
      <c r="D144" s="355">
        <v>0</v>
      </c>
      <c r="E144" s="355">
        <v>0</v>
      </c>
      <c r="F144" s="355">
        <v>0</v>
      </c>
      <c r="G144" s="355">
        <v>0</v>
      </c>
      <c r="H144" s="355">
        <v>0</v>
      </c>
      <c r="I144" s="355">
        <v>0</v>
      </c>
      <c r="J144" s="355">
        <v>0</v>
      </c>
      <c r="K144" s="355">
        <v>0</v>
      </c>
      <c r="L144" s="355">
        <v>1</v>
      </c>
      <c r="M144" s="355">
        <v>0</v>
      </c>
      <c r="N144" s="355">
        <v>1</v>
      </c>
      <c r="O144" s="355">
        <v>2</v>
      </c>
      <c r="P144" s="355">
        <v>0</v>
      </c>
      <c r="Q144" s="355">
        <v>0</v>
      </c>
      <c r="R144" s="355">
        <v>2</v>
      </c>
      <c r="S144" s="355">
        <v>2</v>
      </c>
      <c r="T144" s="355">
        <v>8</v>
      </c>
      <c r="U144" s="355">
        <v>13</v>
      </c>
      <c r="V144" s="355">
        <v>13</v>
      </c>
      <c r="W144" s="355">
        <v>26</v>
      </c>
      <c r="X144" s="355">
        <v>48</v>
      </c>
      <c r="Y144" s="355">
        <v>77</v>
      </c>
      <c r="Z144" s="355">
        <v>115</v>
      </c>
      <c r="AA144" s="355">
        <v>102</v>
      </c>
      <c r="AB144" s="355">
        <v>53</v>
      </c>
      <c r="AC144" s="355">
        <v>14</v>
      </c>
      <c r="AD144" s="355">
        <v>0</v>
      </c>
      <c r="AF144" s="355">
        <f t="shared" si="6"/>
        <v>0</v>
      </c>
      <c r="AG144" s="355">
        <f t="shared" si="7"/>
        <v>67</v>
      </c>
      <c r="AH144" s="355">
        <f t="shared" si="8"/>
        <v>67</v>
      </c>
    </row>
    <row r="145" spans="1:34">
      <c r="A145" t="s">
        <v>975</v>
      </c>
      <c r="B145" t="s">
        <v>412</v>
      </c>
      <c r="C145" s="355">
        <v>125</v>
      </c>
      <c r="D145" s="355">
        <v>0</v>
      </c>
      <c r="E145" s="355">
        <v>0</v>
      </c>
      <c r="F145" s="355">
        <v>0</v>
      </c>
      <c r="G145" s="355">
        <v>0</v>
      </c>
      <c r="H145" s="355">
        <v>0</v>
      </c>
      <c r="I145" s="355">
        <v>0</v>
      </c>
      <c r="J145" s="355">
        <v>0</v>
      </c>
      <c r="K145" s="355">
        <v>0</v>
      </c>
      <c r="L145" s="355">
        <v>0</v>
      </c>
      <c r="M145" s="355">
        <v>0</v>
      </c>
      <c r="N145" s="355">
        <v>0</v>
      </c>
      <c r="O145" s="355">
        <v>0</v>
      </c>
      <c r="P145" s="355">
        <v>0</v>
      </c>
      <c r="Q145" s="355">
        <v>0</v>
      </c>
      <c r="R145" s="355">
        <v>2</v>
      </c>
      <c r="S145" s="355">
        <v>1</v>
      </c>
      <c r="T145" s="355">
        <v>3</v>
      </c>
      <c r="U145" s="355">
        <v>4</v>
      </c>
      <c r="V145" s="355">
        <v>5</v>
      </c>
      <c r="W145" s="355">
        <v>10</v>
      </c>
      <c r="X145" s="355">
        <v>10</v>
      </c>
      <c r="Y145" s="355">
        <v>11</v>
      </c>
      <c r="Z145" s="355">
        <v>15</v>
      </c>
      <c r="AA145" s="355">
        <v>34</v>
      </c>
      <c r="AB145" s="355">
        <v>27</v>
      </c>
      <c r="AC145" s="355">
        <v>3</v>
      </c>
      <c r="AD145" s="355">
        <v>0</v>
      </c>
      <c r="AF145" s="355">
        <f t="shared" si="6"/>
        <v>0</v>
      </c>
      <c r="AG145" s="355">
        <f t="shared" si="7"/>
        <v>30</v>
      </c>
      <c r="AH145" s="355">
        <f t="shared" si="8"/>
        <v>30</v>
      </c>
    </row>
    <row r="146" spans="1:34">
      <c r="A146" t="s">
        <v>977</v>
      </c>
      <c r="B146" t="s">
        <v>412</v>
      </c>
      <c r="C146" s="355">
        <v>154</v>
      </c>
      <c r="D146" s="355">
        <v>1</v>
      </c>
      <c r="E146" s="355">
        <v>0</v>
      </c>
      <c r="F146" s="355">
        <v>0</v>
      </c>
      <c r="G146" s="355">
        <v>0</v>
      </c>
      <c r="H146" s="355">
        <v>0</v>
      </c>
      <c r="I146" s="355">
        <v>1</v>
      </c>
      <c r="J146" s="355">
        <v>0</v>
      </c>
      <c r="K146" s="355">
        <v>0</v>
      </c>
      <c r="L146" s="355">
        <v>0</v>
      </c>
      <c r="M146" s="355">
        <v>0</v>
      </c>
      <c r="N146" s="355">
        <v>0</v>
      </c>
      <c r="O146" s="355">
        <v>0</v>
      </c>
      <c r="P146" s="355">
        <v>0</v>
      </c>
      <c r="Q146" s="355">
        <v>0</v>
      </c>
      <c r="R146" s="355">
        <v>0</v>
      </c>
      <c r="S146" s="355">
        <v>2</v>
      </c>
      <c r="T146" s="355">
        <v>1</v>
      </c>
      <c r="U146" s="355">
        <v>5</v>
      </c>
      <c r="V146" s="355">
        <v>5</v>
      </c>
      <c r="W146" s="355">
        <v>8</v>
      </c>
      <c r="X146" s="355">
        <v>11</v>
      </c>
      <c r="Y146" s="355">
        <v>23</v>
      </c>
      <c r="Z146" s="355">
        <v>25</v>
      </c>
      <c r="AA146" s="355">
        <v>44</v>
      </c>
      <c r="AB146" s="355">
        <v>20</v>
      </c>
      <c r="AC146" s="355">
        <v>9</v>
      </c>
      <c r="AD146" s="355">
        <v>0</v>
      </c>
      <c r="AF146" s="355">
        <f t="shared" si="6"/>
        <v>0</v>
      </c>
      <c r="AG146" s="355">
        <f t="shared" si="7"/>
        <v>29</v>
      </c>
      <c r="AH146" s="355">
        <f t="shared" si="8"/>
        <v>29</v>
      </c>
    </row>
    <row r="147" spans="1:34">
      <c r="A147" t="s">
        <v>978</v>
      </c>
      <c r="B147" t="s">
        <v>412</v>
      </c>
      <c r="C147" s="355">
        <v>155</v>
      </c>
      <c r="D147" s="355">
        <v>0</v>
      </c>
      <c r="E147" s="355">
        <v>0</v>
      </c>
      <c r="F147" s="355">
        <v>0</v>
      </c>
      <c r="G147" s="355">
        <v>0</v>
      </c>
      <c r="H147" s="355">
        <v>0</v>
      </c>
      <c r="I147" s="355">
        <v>0</v>
      </c>
      <c r="J147" s="355">
        <v>0</v>
      </c>
      <c r="K147" s="355">
        <v>0</v>
      </c>
      <c r="L147" s="355">
        <v>0</v>
      </c>
      <c r="M147" s="355">
        <v>2</v>
      </c>
      <c r="N147" s="355">
        <v>0</v>
      </c>
      <c r="O147" s="355">
        <v>0</v>
      </c>
      <c r="P147" s="355">
        <v>1</v>
      </c>
      <c r="Q147" s="355">
        <v>0</v>
      </c>
      <c r="R147" s="355">
        <v>1</v>
      </c>
      <c r="S147" s="355">
        <v>1</v>
      </c>
      <c r="T147" s="355">
        <v>1</v>
      </c>
      <c r="U147" s="355">
        <v>6</v>
      </c>
      <c r="V147" s="355">
        <v>6</v>
      </c>
      <c r="W147" s="355">
        <v>7</v>
      </c>
      <c r="X147" s="355">
        <v>18</v>
      </c>
      <c r="Y147" s="355">
        <v>20</v>
      </c>
      <c r="Z147" s="355">
        <v>27</v>
      </c>
      <c r="AA147" s="355">
        <v>36</v>
      </c>
      <c r="AB147" s="355">
        <v>24</v>
      </c>
      <c r="AC147" s="355">
        <v>5</v>
      </c>
      <c r="AD147" s="355">
        <v>0</v>
      </c>
      <c r="AF147" s="355">
        <f t="shared" si="6"/>
        <v>0</v>
      </c>
      <c r="AG147" s="355">
        <f t="shared" si="7"/>
        <v>29</v>
      </c>
      <c r="AH147" s="355">
        <f t="shared" si="8"/>
        <v>29</v>
      </c>
    </row>
    <row r="148" spans="1:34">
      <c r="A148" t="s">
        <v>979</v>
      </c>
      <c r="B148" t="s">
        <v>412</v>
      </c>
      <c r="C148" s="355">
        <v>94</v>
      </c>
      <c r="D148" s="355">
        <v>0</v>
      </c>
      <c r="E148" s="355">
        <v>0</v>
      </c>
      <c r="F148" s="355">
        <v>0</v>
      </c>
      <c r="G148" s="355">
        <v>0</v>
      </c>
      <c r="H148" s="355">
        <v>0</v>
      </c>
      <c r="I148" s="355">
        <v>0</v>
      </c>
      <c r="J148" s="355">
        <v>0</v>
      </c>
      <c r="K148" s="355">
        <v>0</v>
      </c>
      <c r="L148" s="355">
        <v>0</v>
      </c>
      <c r="M148" s="355">
        <v>0</v>
      </c>
      <c r="N148" s="355">
        <v>1</v>
      </c>
      <c r="O148" s="355">
        <v>0</v>
      </c>
      <c r="P148" s="355">
        <v>1</v>
      </c>
      <c r="Q148" s="355">
        <v>0</v>
      </c>
      <c r="R148" s="355">
        <v>1</v>
      </c>
      <c r="S148" s="355">
        <v>0</v>
      </c>
      <c r="T148" s="355">
        <v>1</v>
      </c>
      <c r="U148" s="355">
        <v>5</v>
      </c>
      <c r="V148" s="355">
        <v>4</v>
      </c>
      <c r="W148" s="355">
        <v>13</v>
      </c>
      <c r="X148" s="355">
        <v>9</v>
      </c>
      <c r="Y148" s="355">
        <v>16</v>
      </c>
      <c r="Z148" s="355">
        <v>21</v>
      </c>
      <c r="AA148" s="355">
        <v>13</v>
      </c>
      <c r="AB148" s="355">
        <v>6</v>
      </c>
      <c r="AC148" s="355">
        <v>3</v>
      </c>
      <c r="AD148" s="355">
        <v>0</v>
      </c>
      <c r="AF148" s="355">
        <f t="shared" si="6"/>
        <v>0</v>
      </c>
      <c r="AG148" s="355">
        <f t="shared" si="7"/>
        <v>9</v>
      </c>
      <c r="AH148" s="355">
        <f t="shared" si="8"/>
        <v>9</v>
      </c>
    </row>
    <row r="149" spans="1:34">
      <c r="A149" t="s">
        <v>980</v>
      </c>
      <c r="B149" t="s">
        <v>412</v>
      </c>
      <c r="C149" s="355">
        <v>89</v>
      </c>
      <c r="D149" s="355">
        <v>0</v>
      </c>
      <c r="E149" s="355">
        <v>0</v>
      </c>
      <c r="F149" s="355">
        <v>0</v>
      </c>
      <c r="G149" s="355">
        <v>0</v>
      </c>
      <c r="H149" s="355">
        <v>0</v>
      </c>
      <c r="I149" s="355">
        <v>0</v>
      </c>
      <c r="J149" s="355">
        <v>0</v>
      </c>
      <c r="K149" s="355">
        <v>0</v>
      </c>
      <c r="L149" s="355">
        <v>0</v>
      </c>
      <c r="M149" s="355">
        <v>0</v>
      </c>
      <c r="N149" s="355">
        <v>0</v>
      </c>
      <c r="O149" s="355">
        <v>0</v>
      </c>
      <c r="P149" s="355">
        <v>0</v>
      </c>
      <c r="Q149" s="355">
        <v>0</v>
      </c>
      <c r="R149" s="355">
        <v>1</v>
      </c>
      <c r="S149" s="355">
        <v>0</v>
      </c>
      <c r="T149" s="355">
        <v>2</v>
      </c>
      <c r="U149" s="355">
        <v>5</v>
      </c>
      <c r="V149" s="355">
        <v>1</v>
      </c>
      <c r="W149" s="355">
        <v>3</v>
      </c>
      <c r="X149" s="355">
        <v>6</v>
      </c>
      <c r="Y149" s="355">
        <v>9</v>
      </c>
      <c r="Z149" s="355">
        <v>22</v>
      </c>
      <c r="AA149" s="355">
        <v>26</v>
      </c>
      <c r="AB149" s="355">
        <v>12</v>
      </c>
      <c r="AC149" s="355">
        <v>2</v>
      </c>
      <c r="AD149" s="355">
        <v>0</v>
      </c>
      <c r="AF149" s="355">
        <f t="shared" si="6"/>
        <v>0</v>
      </c>
      <c r="AG149" s="355">
        <f t="shared" si="7"/>
        <v>14</v>
      </c>
      <c r="AH149" s="355">
        <f t="shared" si="8"/>
        <v>14</v>
      </c>
    </row>
    <row r="150" spans="1:34">
      <c r="A150" t="s">
        <v>981</v>
      </c>
      <c r="B150" t="s">
        <v>412</v>
      </c>
      <c r="C150" s="355">
        <v>72</v>
      </c>
      <c r="D150" s="355">
        <v>1</v>
      </c>
      <c r="E150" s="355">
        <v>0</v>
      </c>
      <c r="F150" s="355">
        <v>0</v>
      </c>
      <c r="G150" s="355">
        <v>0</v>
      </c>
      <c r="H150" s="355">
        <v>0</v>
      </c>
      <c r="I150" s="355">
        <v>1</v>
      </c>
      <c r="J150" s="355">
        <v>0</v>
      </c>
      <c r="K150" s="355">
        <v>0</v>
      </c>
      <c r="L150" s="355">
        <v>0</v>
      </c>
      <c r="M150" s="355">
        <v>0</v>
      </c>
      <c r="N150" s="355">
        <v>0</v>
      </c>
      <c r="O150" s="355">
        <v>0</v>
      </c>
      <c r="P150" s="355">
        <v>0</v>
      </c>
      <c r="Q150" s="355">
        <v>1</v>
      </c>
      <c r="R150" s="355">
        <v>0</v>
      </c>
      <c r="S150" s="355">
        <v>2</v>
      </c>
      <c r="T150" s="355">
        <v>3</v>
      </c>
      <c r="U150" s="355">
        <v>2</v>
      </c>
      <c r="V150" s="355">
        <v>4</v>
      </c>
      <c r="W150" s="355">
        <v>2</v>
      </c>
      <c r="X150" s="355">
        <v>9</v>
      </c>
      <c r="Y150" s="355">
        <v>13</v>
      </c>
      <c r="Z150" s="355">
        <v>11</v>
      </c>
      <c r="AA150" s="355">
        <v>20</v>
      </c>
      <c r="AB150" s="355">
        <v>3</v>
      </c>
      <c r="AC150" s="355">
        <v>1</v>
      </c>
      <c r="AD150" s="355">
        <v>0</v>
      </c>
      <c r="AF150" s="355">
        <f t="shared" si="6"/>
        <v>0</v>
      </c>
      <c r="AG150" s="355">
        <f t="shared" si="7"/>
        <v>4</v>
      </c>
      <c r="AH150" s="355">
        <f t="shared" si="8"/>
        <v>4</v>
      </c>
    </row>
    <row r="151" spans="1:34">
      <c r="A151" t="s">
        <v>982</v>
      </c>
      <c r="B151" t="s">
        <v>412</v>
      </c>
      <c r="C151" s="355">
        <v>82</v>
      </c>
      <c r="D151" s="355">
        <v>0</v>
      </c>
      <c r="E151" s="355">
        <v>0</v>
      </c>
      <c r="F151" s="355">
        <v>0</v>
      </c>
      <c r="G151" s="355">
        <v>0</v>
      </c>
      <c r="H151" s="355">
        <v>0</v>
      </c>
      <c r="I151" s="355">
        <v>0</v>
      </c>
      <c r="J151" s="355">
        <v>0</v>
      </c>
      <c r="K151" s="355">
        <v>0</v>
      </c>
      <c r="L151" s="355">
        <v>0</v>
      </c>
      <c r="M151" s="355">
        <v>0</v>
      </c>
      <c r="N151" s="355">
        <v>0</v>
      </c>
      <c r="O151" s="355">
        <v>0</v>
      </c>
      <c r="P151" s="355">
        <v>0</v>
      </c>
      <c r="Q151" s="355">
        <v>0</v>
      </c>
      <c r="R151" s="355">
        <v>0</v>
      </c>
      <c r="S151" s="355">
        <v>0</v>
      </c>
      <c r="T151" s="355">
        <v>0</v>
      </c>
      <c r="U151" s="355">
        <v>1</v>
      </c>
      <c r="V151" s="355">
        <v>3</v>
      </c>
      <c r="W151" s="355">
        <v>2</v>
      </c>
      <c r="X151" s="355">
        <v>7</v>
      </c>
      <c r="Y151" s="355">
        <v>20</v>
      </c>
      <c r="Z151" s="355">
        <v>14</v>
      </c>
      <c r="AA151" s="355">
        <v>21</v>
      </c>
      <c r="AB151" s="355">
        <v>14</v>
      </c>
      <c r="AC151" s="355">
        <v>0</v>
      </c>
      <c r="AD151" s="355">
        <v>0</v>
      </c>
      <c r="AF151" s="355">
        <f t="shared" si="6"/>
        <v>0</v>
      </c>
      <c r="AG151" s="355">
        <f t="shared" si="7"/>
        <v>14</v>
      </c>
      <c r="AH151" s="355">
        <f t="shared" si="8"/>
        <v>14</v>
      </c>
    </row>
    <row r="152" spans="1:34">
      <c r="A152" t="s">
        <v>983</v>
      </c>
      <c r="B152" t="s">
        <v>412</v>
      </c>
      <c r="C152" s="355">
        <v>124</v>
      </c>
      <c r="D152" s="355">
        <v>1</v>
      </c>
      <c r="E152" s="355">
        <v>0</v>
      </c>
      <c r="F152" s="355">
        <v>0</v>
      </c>
      <c r="G152" s="355">
        <v>0</v>
      </c>
      <c r="H152" s="355">
        <v>0</v>
      </c>
      <c r="I152" s="355">
        <v>1</v>
      </c>
      <c r="J152" s="355">
        <v>0</v>
      </c>
      <c r="K152" s="355">
        <v>0</v>
      </c>
      <c r="L152" s="355">
        <v>0</v>
      </c>
      <c r="M152" s="355">
        <v>0</v>
      </c>
      <c r="N152" s="355">
        <v>0</v>
      </c>
      <c r="O152" s="355">
        <v>0</v>
      </c>
      <c r="P152" s="355">
        <v>0</v>
      </c>
      <c r="Q152" s="355">
        <v>0</v>
      </c>
      <c r="R152" s="355">
        <v>2</v>
      </c>
      <c r="S152" s="355">
        <v>5</v>
      </c>
      <c r="T152" s="355">
        <v>1</v>
      </c>
      <c r="U152" s="355">
        <v>6</v>
      </c>
      <c r="V152" s="355">
        <v>2</v>
      </c>
      <c r="W152" s="355">
        <v>11</v>
      </c>
      <c r="X152" s="355">
        <v>13</v>
      </c>
      <c r="Y152" s="355">
        <v>21</v>
      </c>
      <c r="Z152" s="355">
        <v>24</v>
      </c>
      <c r="AA152" s="355">
        <v>20</v>
      </c>
      <c r="AB152" s="355">
        <v>15</v>
      </c>
      <c r="AC152" s="355">
        <v>3</v>
      </c>
      <c r="AD152" s="355">
        <v>0</v>
      </c>
      <c r="AF152" s="355">
        <f t="shared" si="6"/>
        <v>0</v>
      </c>
      <c r="AG152" s="355">
        <f t="shared" si="7"/>
        <v>18</v>
      </c>
      <c r="AH152" s="355">
        <f t="shared" si="8"/>
        <v>18</v>
      </c>
    </row>
    <row r="153" spans="1:34">
      <c r="A153" s="448" t="s">
        <v>984</v>
      </c>
      <c r="B153" s="448" t="s">
        <v>412</v>
      </c>
      <c r="C153" s="283">
        <v>96</v>
      </c>
      <c r="D153" s="283">
        <v>0</v>
      </c>
      <c r="E153" s="283">
        <v>0</v>
      </c>
      <c r="F153" s="283">
        <v>1</v>
      </c>
      <c r="G153" s="283">
        <v>0</v>
      </c>
      <c r="H153" s="283">
        <v>0</v>
      </c>
      <c r="I153" s="283">
        <v>1</v>
      </c>
      <c r="J153" s="283">
        <v>0</v>
      </c>
      <c r="K153" s="283">
        <v>0</v>
      </c>
      <c r="L153" s="283">
        <v>0</v>
      </c>
      <c r="M153" s="283">
        <v>0</v>
      </c>
      <c r="N153" s="283">
        <v>0</v>
      </c>
      <c r="O153" s="283">
        <v>0</v>
      </c>
      <c r="P153" s="283">
        <v>0</v>
      </c>
      <c r="Q153" s="283">
        <v>1</v>
      </c>
      <c r="R153" s="283">
        <v>0</v>
      </c>
      <c r="S153" s="283">
        <v>1</v>
      </c>
      <c r="T153" s="283">
        <v>1</v>
      </c>
      <c r="U153" s="283">
        <v>2</v>
      </c>
      <c r="V153" s="283">
        <v>5</v>
      </c>
      <c r="W153" s="283">
        <v>6</v>
      </c>
      <c r="X153" s="283">
        <v>14</v>
      </c>
      <c r="Y153" s="283">
        <v>11</v>
      </c>
      <c r="Z153" s="283">
        <v>19</v>
      </c>
      <c r="AA153" s="283">
        <v>22</v>
      </c>
      <c r="AB153" s="283">
        <v>11</v>
      </c>
      <c r="AC153" s="283">
        <v>2</v>
      </c>
      <c r="AD153" s="283">
        <v>0</v>
      </c>
      <c r="AF153" s="355">
        <f t="shared" si="6"/>
        <v>1</v>
      </c>
      <c r="AG153" s="355">
        <f t="shared" si="7"/>
        <v>13</v>
      </c>
      <c r="AH153" s="355">
        <f t="shared" si="8"/>
        <v>13</v>
      </c>
    </row>
    <row r="154" spans="1:34">
      <c r="A154" s="448" t="s">
        <v>985</v>
      </c>
      <c r="B154" s="448" t="s">
        <v>412</v>
      </c>
      <c r="C154" s="283">
        <v>140</v>
      </c>
      <c r="D154" s="283">
        <v>0</v>
      </c>
      <c r="E154" s="283">
        <v>0</v>
      </c>
      <c r="F154" s="283">
        <v>0</v>
      </c>
      <c r="G154" s="283">
        <v>0</v>
      </c>
      <c r="H154" s="283">
        <v>0</v>
      </c>
      <c r="I154" s="283">
        <v>0</v>
      </c>
      <c r="J154" s="283">
        <v>0</v>
      </c>
      <c r="K154" s="283">
        <v>0</v>
      </c>
      <c r="L154" s="283">
        <v>0</v>
      </c>
      <c r="M154" s="283">
        <v>0</v>
      </c>
      <c r="N154" s="283">
        <v>1</v>
      </c>
      <c r="O154" s="283">
        <v>0</v>
      </c>
      <c r="P154" s="283">
        <v>0</v>
      </c>
      <c r="Q154" s="283">
        <v>1</v>
      </c>
      <c r="R154" s="283">
        <v>0</v>
      </c>
      <c r="S154" s="283">
        <v>1</v>
      </c>
      <c r="T154" s="283">
        <v>2</v>
      </c>
      <c r="U154" s="283">
        <v>1</v>
      </c>
      <c r="V154" s="283">
        <v>3</v>
      </c>
      <c r="W154" s="283">
        <v>3</v>
      </c>
      <c r="X154" s="283">
        <v>9</v>
      </c>
      <c r="Y154" s="283">
        <v>17</v>
      </c>
      <c r="Z154" s="283">
        <v>40</v>
      </c>
      <c r="AA154" s="283">
        <v>33</v>
      </c>
      <c r="AB154" s="283">
        <v>23</v>
      </c>
      <c r="AC154" s="283">
        <v>6</v>
      </c>
      <c r="AD154" s="283">
        <v>0</v>
      </c>
      <c r="AF154" s="355">
        <f t="shared" si="6"/>
        <v>0</v>
      </c>
      <c r="AG154" s="355">
        <f t="shared" si="7"/>
        <v>29</v>
      </c>
      <c r="AH154" s="355">
        <f t="shared" si="8"/>
        <v>29</v>
      </c>
    </row>
    <row r="155" spans="1:34">
      <c r="A155" s="448" t="s">
        <v>986</v>
      </c>
      <c r="B155" s="448" t="s">
        <v>412</v>
      </c>
      <c r="C155" s="283">
        <v>116</v>
      </c>
      <c r="D155" s="283">
        <v>0</v>
      </c>
      <c r="E155" s="283">
        <v>0</v>
      </c>
      <c r="F155" s="283">
        <v>0</v>
      </c>
      <c r="G155" s="283">
        <v>0</v>
      </c>
      <c r="H155" s="283">
        <v>0</v>
      </c>
      <c r="I155" s="283">
        <v>0</v>
      </c>
      <c r="J155" s="283">
        <v>0</v>
      </c>
      <c r="K155" s="283">
        <v>0</v>
      </c>
      <c r="L155" s="283">
        <v>0</v>
      </c>
      <c r="M155" s="283">
        <v>0</v>
      </c>
      <c r="N155" s="283">
        <v>0</v>
      </c>
      <c r="O155" s="283">
        <v>0</v>
      </c>
      <c r="P155" s="283">
        <v>0</v>
      </c>
      <c r="Q155" s="283">
        <v>1</v>
      </c>
      <c r="R155" s="283">
        <v>0</v>
      </c>
      <c r="S155" s="283">
        <v>1</v>
      </c>
      <c r="T155" s="283">
        <v>1</v>
      </c>
      <c r="U155" s="283">
        <v>6</v>
      </c>
      <c r="V155" s="283">
        <v>1</v>
      </c>
      <c r="W155" s="283">
        <v>8</v>
      </c>
      <c r="X155" s="283">
        <v>8</v>
      </c>
      <c r="Y155" s="283">
        <v>20</v>
      </c>
      <c r="Z155" s="283">
        <v>24</v>
      </c>
      <c r="AA155" s="283">
        <v>30</v>
      </c>
      <c r="AB155" s="283">
        <v>12</v>
      </c>
      <c r="AC155" s="283">
        <v>4</v>
      </c>
      <c r="AD155" s="283">
        <v>0</v>
      </c>
      <c r="AF155" s="355">
        <f t="shared" si="6"/>
        <v>0</v>
      </c>
      <c r="AG155" s="355">
        <f t="shared" si="7"/>
        <v>16</v>
      </c>
      <c r="AH155" s="355">
        <f t="shared" si="8"/>
        <v>16</v>
      </c>
    </row>
    <row r="156" spans="1:34">
      <c r="A156" s="526" t="s">
        <v>987</v>
      </c>
      <c r="B156" s="526" t="s">
        <v>412</v>
      </c>
      <c r="C156" s="284">
        <v>109</v>
      </c>
      <c r="D156" s="284">
        <v>0</v>
      </c>
      <c r="E156" s="284">
        <v>0</v>
      </c>
      <c r="F156" s="284">
        <v>0</v>
      </c>
      <c r="G156" s="284">
        <v>0</v>
      </c>
      <c r="H156" s="284">
        <v>0</v>
      </c>
      <c r="I156" s="284">
        <v>0</v>
      </c>
      <c r="J156" s="284">
        <v>0</v>
      </c>
      <c r="K156" s="284">
        <v>1</v>
      </c>
      <c r="L156" s="284">
        <v>0</v>
      </c>
      <c r="M156" s="284">
        <v>1</v>
      </c>
      <c r="N156" s="284">
        <v>0</v>
      </c>
      <c r="O156" s="284">
        <v>0</v>
      </c>
      <c r="P156" s="284">
        <v>0</v>
      </c>
      <c r="Q156" s="284">
        <v>0</v>
      </c>
      <c r="R156" s="284">
        <v>0</v>
      </c>
      <c r="S156" s="284">
        <v>1</v>
      </c>
      <c r="T156" s="284">
        <v>2</v>
      </c>
      <c r="U156" s="284">
        <v>3</v>
      </c>
      <c r="V156" s="284">
        <v>4</v>
      </c>
      <c r="W156" s="284">
        <v>5</v>
      </c>
      <c r="X156" s="284">
        <v>9</v>
      </c>
      <c r="Y156" s="284">
        <v>15</v>
      </c>
      <c r="Z156" s="284">
        <v>26</v>
      </c>
      <c r="AA156" s="284">
        <v>19</v>
      </c>
      <c r="AB156" s="284">
        <v>19</v>
      </c>
      <c r="AC156" s="284">
        <v>4</v>
      </c>
      <c r="AD156" s="284">
        <v>0</v>
      </c>
      <c r="AF156" s="355">
        <f t="shared" si="6"/>
        <v>0</v>
      </c>
      <c r="AG156" s="355">
        <f t="shared" si="7"/>
        <v>23</v>
      </c>
      <c r="AH156" s="355">
        <f t="shared" si="8"/>
        <v>23</v>
      </c>
    </row>
    <row r="157" spans="1:34">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c r="AA157" s="353"/>
      <c r="AB157" s="353"/>
      <c r="AC157" s="353"/>
      <c r="AD157" s="353"/>
    </row>
  </sheetData>
  <phoneticPr fontId="33"/>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6"/>
  <sheetViews>
    <sheetView workbookViewId="0">
      <pane xSplit="2" ySplit="3" topLeftCell="C4" activePane="bottomRight" state="frozen"/>
      <selection pane="topRight"/>
      <selection pane="bottomLeft"/>
      <selection pane="bottomRight"/>
    </sheetView>
  </sheetViews>
  <sheetFormatPr defaultRowHeight="13.5"/>
  <cols>
    <col min="1" max="1" width="11.875" customWidth="1"/>
    <col min="2" max="2" width="5.75" customWidth="1"/>
  </cols>
  <sheetData>
    <row r="1" spans="1:34">
      <c r="A1" s="88" t="s">
        <v>919</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F3" s="10" t="s">
        <v>989</v>
      </c>
      <c r="AG3" s="10" t="s">
        <v>990</v>
      </c>
      <c r="AH3" s="10" t="s">
        <v>991</v>
      </c>
    </row>
    <row r="4" spans="1:34">
      <c r="A4" t="s">
        <v>937</v>
      </c>
      <c r="B4" t="s">
        <v>988</v>
      </c>
      <c r="C4" s="360">
        <v>55391</v>
      </c>
      <c r="D4" s="360">
        <v>74</v>
      </c>
      <c r="E4" s="360">
        <v>16</v>
      </c>
      <c r="F4" s="360">
        <v>8</v>
      </c>
      <c r="G4" s="360">
        <v>5</v>
      </c>
      <c r="H4" s="360">
        <v>5</v>
      </c>
      <c r="I4" s="360">
        <v>108</v>
      </c>
      <c r="J4" s="360">
        <v>23</v>
      </c>
      <c r="K4" s="360">
        <v>23</v>
      </c>
      <c r="L4" s="360">
        <v>63</v>
      </c>
      <c r="M4" s="360">
        <v>102</v>
      </c>
      <c r="N4" s="360">
        <v>102</v>
      </c>
      <c r="O4" s="360">
        <v>153</v>
      </c>
      <c r="P4" s="360">
        <v>212</v>
      </c>
      <c r="Q4" s="360">
        <v>405</v>
      </c>
      <c r="R4" s="360">
        <v>543</v>
      </c>
      <c r="S4" s="360">
        <v>802</v>
      </c>
      <c r="T4" s="360">
        <v>1206</v>
      </c>
      <c r="U4" s="360">
        <v>2124</v>
      </c>
      <c r="V4" s="360">
        <v>3933</v>
      </c>
      <c r="W4" s="360">
        <v>5157</v>
      </c>
      <c r="X4" s="360">
        <v>6529</v>
      </c>
      <c r="Y4" s="360">
        <v>9721</v>
      </c>
      <c r="Z4" s="360">
        <v>11018</v>
      </c>
      <c r="AA4" s="360">
        <v>8322</v>
      </c>
      <c r="AB4" s="360">
        <v>3781</v>
      </c>
      <c r="AC4" s="360">
        <v>1064</v>
      </c>
      <c r="AD4" s="360">
        <v>0</v>
      </c>
      <c r="AF4" s="355">
        <f>SUM(E4:H4)</f>
        <v>34</v>
      </c>
      <c r="AG4" s="355">
        <f>SUM(AB4:AC4)</f>
        <v>4845</v>
      </c>
      <c r="AH4" s="355">
        <f>SUM(AB4:AD4)</f>
        <v>4845</v>
      </c>
    </row>
    <row r="5" spans="1:34">
      <c r="A5" t="s">
        <v>934</v>
      </c>
      <c r="B5" t="s">
        <v>988</v>
      </c>
      <c r="C5" s="360">
        <v>15168</v>
      </c>
      <c r="D5" s="360">
        <v>17</v>
      </c>
      <c r="E5" s="360">
        <v>6</v>
      </c>
      <c r="F5" s="360">
        <v>3</v>
      </c>
      <c r="G5" s="360">
        <v>2</v>
      </c>
      <c r="H5" s="360">
        <v>0</v>
      </c>
      <c r="I5" s="360">
        <v>28</v>
      </c>
      <c r="J5" s="360">
        <v>6</v>
      </c>
      <c r="K5" s="360">
        <v>10</v>
      </c>
      <c r="L5" s="360">
        <v>13</v>
      </c>
      <c r="M5" s="360">
        <v>21</v>
      </c>
      <c r="N5" s="360">
        <v>33</v>
      </c>
      <c r="O5" s="360">
        <v>51</v>
      </c>
      <c r="P5" s="360">
        <v>60</v>
      </c>
      <c r="Q5" s="360">
        <v>121</v>
      </c>
      <c r="R5" s="360">
        <v>165</v>
      </c>
      <c r="S5" s="360">
        <v>222</v>
      </c>
      <c r="T5" s="360">
        <v>354</v>
      </c>
      <c r="U5" s="360">
        <v>605</v>
      </c>
      <c r="V5" s="360">
        <v>1097</v>
      </c>
      <c r="W5" s="360">
        <v>1452</v>
      </c>
      <c r="X5" s="360">
        <v>1816</v>
      </c>
      <c r="Y5" s="360">
        <v>2675</v>
      </c>
      <c r="Z5" s="360">
        <v>2990</v>
      </c>
      <c r="AA5" s="360">
        <v>2214</v>
      </c>
      <c r="AB5" s="360">
        <v>943</v>
      </c>
      <c r="AC5" s="360">
        <v>292</v>
      </c>
      <c r="AD5" s="360">
        <v>0</v>
      </c>
      <c r="AF5" s="355">
        <f t="shared" ref="AF5:AF68" si="0">SUM(E5:H5)</f>
        <v>11</v>
      </c>
      <c r="AG5" s="355">
        <f t="shared" ref="AG5:AG68" si="1">SUM(AB5:AC5)</f>
        <v>1235</v>
      </c>
      <c r="AH5" s="355">
        <f t="shared" ref="AH5:AH68" si="2">SUM(AB5:AD5)</f>
        <v>1235</v>
      </c>
    </row>
    <row r="6" spans="1:34">
      <c r="A6" t="s">
        <v>938</v>
      </c>
      <c r="B6" t="s">
        <v>988</v>
      </c>
      <c r="C6" s="360">
        <v>1717</v>
      </c>
      <c r="D6" s="360">
        <v>2</v>
      </c>
      <c r="E6" s="360">
        <v>0</v>
      </c>
      <c r="F6" s="360">
        <v>1</v>
      </c>
      <c r="G6" s="360">
        <v>0</v>
      </c>
      <c r="H6" s="360">
        <v>0</v>
      </c>
      <c r="I6" s="360">
        <v>3</v>
      </c>
      <c r="J6" s="360">
        <v>3</v>
      </c>
      <c r="K6" s="360">
        <v>3</v>
      </c>
      <c r="L6" s="360">
        <v>3</v>
      </c>
      <c r="M6" s="360">
        <v>0</v>
      </c>
      <c r="N6" s="360">
        <v>5</v>
      </c>
      <c r="O6" s="360">
        <v>5</v>
      </c>
      <c r="P6" s="360">
        <v>13</v>
      </c>
      <c r="Q6" s="360">
        <v>11</v>
      </c>
      <c r="R6" s="360">
        <v>20</v>
      </c>
      <c r="S6" s="360">
        <v>25</v>
      </c>
      <c r="T6" s="360">
        <v>30</v>
      </c>
      <c r="U6" s="360">
        <v>58</v>
      </c>
      <c r="V6" s="360">
        <v>108</v>
      </c>
      <c r="W6" s="360">
        <v>168</v>
      </c>
      <c r="X6" s="360">
        <v>184</v>
      </c>
      <c r="Y6" s="360">
        <v>285</v>
      </c>
      <c r="Z6" s="360">
        <v>346</v>
      </c>
      <c r="AA6" s="360">
        <v>286</v>
      </c>
      <c r="AB6" s="360">
        <v>120</v>
      </c>
      <c r="AC6" s="360">
        <v>41</v>
      </c>
      <c r="AD6" s="360">
        <v>0</v>
      </c>
      <c r="AF6" s="355">
        <f t="shared" si="0"/>
        <v>1</v>
      </c>
      <c r="AG6" s="355">
        <f t="shared" si="1"/>
        <v>161</v>
      </c>
      <c r="AH6" s="355">
        <f t="shared" si="2"/>
        <v>161</v>
      </c>
    </row>
    <row r="7" spans="1:34">
      <c r="A7" t="s">
        <v>939</v>
      </c>
      <c r="B7" t="s">
        <v>988</v>
      </c>
      <c r="C7" s="360">
        <v>1265</v>
      </c>
      <c r="D7" s="360">
        <v>0</v>
      </c>
      <c r="E7" s="360">
        <v>0</v>
      </c>
      <c r="F7" s="360">
        <v>0</v>
      </c>
      <c r="G7" s="360">
        <v>0</v>
      </c>
      <c r="H7" s="360">
        <v>0</v>
      </c>
      <c r="I7" s="360">
        <v>0</v>
      </c>
      <c r="J7" s="360">
        <v>0</v>
      </c>
      <c r="K7" s="360">
        <v>1</v>
      </c>
      <c r="L7" s="360">
        <v>0</v>
      </c>
      <c r="M7" s="360">
        <v>0</v>
      </c>
      <c r="N7" s="360">
        <v>5</v>
      </c>
      <c r="O7" s="360">
        <v>2</v>
      </c>
      <c r="P7" s="360">
        <v>6</v>
      </c>
      <c r="Q7" s="360">
        <v>11</v>
      </c>
      <c r="R7" s="360">
        <v>10</v>
      </c>
      <c r="S7" s="360">
        <v>20</v>
      </c>
      <c r="T7" s="360">
        <v>25</v>
      </c>
      <c r="U7" s="360">
        <v>47</v>
      </c>
      <c r="V7" s="360">
        <v>101</v>
      </c>
      <c r="W7" s="360">
        <v>111</v>
      </c>
      <c r="X7" s="360">
        <v>143</v>
      </c>
      <c r="Y7" s="360">
        <v>232</v>
      </c>
      <c r="Z7" s="360">
        <v>227</v>
      </c>
      <c r="AA7" s="360">
        <v>199</v>
      </c>
      <c r="AB7" s="360">
        <v>96</v>
      </c>
      <c r="AC7" s="360">
        <v>29</v>
      </c>
      <c r="AD7" s="360">
        <v>0</v>
      </c>
      <c r="AF7" s="355">
        <f t="shared" si="0"/>
        <v>0</v>
      </c>
      <c r="AG7" s="355">
        <f t="shared" si="1"/>
        <v>125</v>
      </c>
      <c r="AH7" s="355">
        <f t="shared" si="2"/>
        <v>125</v>
      </c>
    </row>
    <row r="8" spans="1:34">
      <c r="A8" t="s">
        <v>940</v>
      </c>
      <c r="B8" t="s">
        <v>988</v>
      </c>
      <c r="C8" s="360">
        <v>1466</v>
      </c>
      <c r="D8" s="360">
        <v>2</v>
      </c>
      <c r="E8" s="360">
        <v>1</v>
      </c>
      <c r="F8" s="360">
        <v>0</v>
      </c>
      <c r="G8" s="360">
        <v>0</v>
      </c>
      <c r="H8" s="360">
        <v>0</v>
      </c>
      <c r="I8" s="360">
        <v>3</v>
      </c>
      <c r="J8" s="360">
        <v>1</v>
      </c>
      <c r="K8" s="360">
        <v>1</v>
      </c>
      <c r="L8" s="360">
        <v>2</v>
      </c>
      <c r="M8" s="360">
        <v>2</v>
      </c>
      <c r="N8" s="360">
        <v>0</v>
      </c>
      <c r="O8" s="360">
        <v>4</v>
      </c>
      <c r="P8" s="360">
        <v>5</v>
      </c>
      <c r="Q8" s="360">
        <v>14</v>
      </c>
      <c r="R8" s="360">
        <v>15</v>
      </c>
      <c r="S8" s="360">
        <v>26</v>
      </c>
      <c r="T8" s="360">
        <v>48</v>
      </c>
      <c r="U8" s="360">
        <v>62</v>
      </c>
      <c r="V8" s="360">
        <v>99</v>
      </c>
      <c r="W8" s="360">
        <v>150</v>
      </c>
      <c r="X8" s="360">
        <v>179</v>
      </c>
      <c r="Y8" s="360">
        <v>277</v>
      </c>
      <c r="Z8" s="360">
        <v>294</v>
      </c>
      <c r="AA8" s="360">
        <v>186</v>
      </c>
      <c r="AB8" s="360">
        <v>70</v>
      </c>
      <c r="AC8" s="360">
        <v>28</v>
      </c>
      <c r="AD8" s="360">
        <v>0</v>
      </c>
      <c r="AF8" s="355">
        <f t="shared" si="0"/>
        <v>1</v>
      </c>
      <c r="AG8" s="355">
        <f t="shared" si="1"/>
        <v>98</v>
      </c>
      <c r="AH8" s="355">
        <f t="shared" si="2"/>
        <v>98</v>
      </c>
    </row>
    <row r="9" spans="1:34">
      <c r="A9" t="s">
        <v>941</v>
      </c>
      <c r="B9" t="s">
        <v>988</v>
      </c>
      <c r="C9" s="360">
        <v>1353</v>
      </c>
      <c r="D9" s="360">
        <v>1</v>
      </c>
      <c r="E9" s="360">
        <v>0</v>
      </c>
      <c r="F9" s="360">
        <v>0</v>
      </c>
      <c r="G9" s="360">
        <v>1</v>
      </c>
      <c r="H9" s="360">
        <v>0</v>
      </c>
      <c r="I9" s="360">
        <v>2</v>
      </c>
      <c r="J9" s="360">
        <v>0</v>
      </c>
      <c r="K9" s="360">
        <v>0</v>
      </c>
      <c r="L9" s="360">
        <v>0</v>
      </c>
      <c r="M9" s="360">
        <v>1</v>
      </c>
      <c r="N9" s="360">
        <v>3</v>
      </c>
      <c r="O9" s="360">
        <v>3</v>
      </c>
      <c r="P9" s="360">
        <v>4</v>
      </c>
      <c r="Q9" s="360">
        <v>13</v>
      </c>
      <c r="R9" s="360">
        <v>16</v>
      </c>
      <c r="S9" s="360">
        <v>15</v>
      </c>
      <c r="T9" s="360">
        <v>32</v>
      </c>
      <c r="U9" s="360">
        <v>62</v>
      </c>
      <c r="V9" s="360">
        <v>94</v>
      </c>
      <c r="W9" s="360">
        <v>142</v>
      </c>
      <c r="X9" s="360">
        <v>191</v>
      </c>
      <c r="Y9" s="360">
        <v>238</v>
      </c>
      <c r="Z9" s="360">
        <v>261</v>
      </c>
      <c r="AA9" s="360">
        <v>182</v>
      </c>
      <c r="AB9" s="360">
        <v>68</v>
      </c>
      <c r="AC9" s="360">
        <v>26</v>
      </c>
      <c r="AD9" s="360">
        <v>0</v>
      </c>
      <c r="AF9" s="355">
        <f t="shared" si="0"/>
        <v>1</v>
      </c>
      <c r="AG9" s="355">
        <f t="shared" si="1"/>
        <v>94</v>
      </c>
      <c r="AH9" s="355">
        <f t="shared" si="2"/>
        <v>94</v>
      </c>
    </row>
    <row r="10" spans="1:34">
      <c r="A10" t="s">
        <v>942</v>
      </c>
      <c r="B10" t="s">
        <v>988</v>
      </c>
      <c r="C10" s="360">
        <v>1605</v>
      </c>
      <c r="D10" s="360">
        <v>1</v>
      </c>
      <c r="E10" s="360">
        <v>2</v>
      </c>
      <c r="F10" s="360">
        <v>1</v>
      </c>
      <c r="G10" s="360">
        <v>0</v>
      </c>
      <c r="H10" s="360">
        <v>0</v>
      </c>
      <c r="I10" s="360">
        <v>4</v>
      </c>
      <c r="J10" s="360">
        <v>1</v>
      </c>
      <c r="K10" s="360">
        <v>0</v>
      </c>
      <c r="L10" s="360">
        <v>0</v>
      </c>
      <c r="M10" s="360">
        <v>2</v>
      </c>
      <c r="N10" s="360">
        <v>4</v>
      </c>
      <c r="O10" s="360">
        <v>6</v>
      </c>
      <c r="P10" s="360">
        <v>4</v>
      </c>
      <c r="Q10" s="360">
        <v>8</v>
      </c>
      <c r="R10" s="360">
        <v>16</v>
      </c>
      <c r="S10" s="360">
        <v>29</v>
      </c>
      <c r="T10" s="360">
        <v>29</v>
      </c>
      <c r="U10" s="360">
        <v>59</v>
      </c>
      <c r="V10" s="360">
        <v>111</v>
      </c>
      <c r="W10" s="360">
        <v>144</v>
      </c>
      <c r="X10" s="360">
        <v>207</v>
      </c>
      <c r="Y10" s="360">
        <v>298</v>
      </c>
      <c r="Z10" s="360">
        <v>331</v>
      </c>
      <c r="AA10" s="360">
        <v>224</v>
      </c>
      <c r="AB10" s="360">
        <v>101</v>
      </c>
      <c r="AC10" s="360">
        <v>27</v>
      </c>
      <c r="AD10" s="360">
        <v>0</v>
      </c>
      <c r="AF10" s="355">
        <f t="shared" si="0"/>
        <v>3</v>
      </c>
      <c r="AG10" s="355">
        <f t="shared" si="1"/>
        <v>128</v>
      </c>
      <c r="AH10" s="355">
        <f t="shared" si="2"/>
        <v>128</v>
      </c>
    </row>
    <row r="11" spans="1:34">
      <c r="A11" t="s">
        <v>943</v>
      </c>
      <c r="B11" t="s">
        <v>988</v>
      </c>
      <c r="C11" s="360">
        <v>2391</v>
      </c>
      <c r="D11" s="360">
        <v>2</v>
      </c>
      <c r="E11" s="360">
        <v>1</v>
      </c>
      <c r="F11" s="360">
        <v>0</v>
      </c>
      <c r="G11" s="360">
        <v>1</v>
      </c>
      <c r="H11" s="360">
        <v>0</v>
      </c>
      <c r="I11" s="360">
        <v>4</v>
      </c>
      <c r="J11" s="360">
        <v>1</v>
      </c>
      <c r="K11" s="360">
        <v>2</v>
      </c>
      <c r="L11" s="360">
        <v>2</v>
      </c>
      <c r="M11" s="360">
        <v>3</v>
      </c>
      <c r="N11" s="360">
        <v>5</v>
      </c>
      <c r="O11" s="360">
        <v>9</v>
      </c>
      <c r="P11" s="360">
        <v>8</v>
      </c>
      <c r="Q11" s="360">
        <v>19</v>
      </c>
      <c r="R11" s="360">
        <v>25</v>
      </c>
      <c r="S11" s="360">
        <v>34</v>
      </c>
      <c r="T11" s="360">
        <v>54</v>
      </c>
      <c r="U11" s="360">
        <v>87</v>
      </c>
      <c r="V11" s="360">
        <v>164</v>
      </c>
      <c r="W11" s="360">
        <v>233</v>
      </c>
      <c r="X11" s="360">
        <v>274</v>
      </c>
      <c r="Y11" s="360">
        <v>428</v>
      </c>
      <c r="Z11" s="360">
        <v>483</v>
      </c>
      <c r="AA11" s="360">
        <v>369</v>
      </c>
      <c r="AB11" s="360">
        <v>146</v>
      </c>
      <c r="AC11" s="360">
        <v>41</v>
      </c>
      <c r="AD11" s="360">
        <v>0</v>
      </c>
      <c r="AF11" s="355">
        <f t="shared" si="0"/>
        <v>2</v>
      </c>
      <c r="AG11" s="355">
        <f t="shared" si="1"/>
        <v>187</v>
      </c>
      <c r="AH11" s="355">
        <f t="shared" si="2"/>
        <v>187</v>
      </c>
    </row>
    <row r="12" spans="1:34">
      <c r="A12" t="s">
        <v>944</v>
      </c>
      <c r="B12" t="s">
        <v>988</v>
      </c>
      <c r="C12" s="360">
        <v>2198</v>
      </c>
      <c r="D12" s="360">
        <v>4</v>
      </c>
      <c r="E12" s="360">
        <v>1</v>
      </c>
      <c r="F12" s="360">
        <v>0</v>
      </c>
      <c r="G12" s="360">
        <v>0</v>
      </c>
      <c r="H12" s="360">
        <v>0</v>
      </c>
      <c r="I12" s="360">
        <v>5</v>
      </c>
      <c r="J12" s="360">
        <v>0</v>
      </c>
      <c r="K12" s="360">
        <v>1</v>
      </c>
      <c r="L12" s="360">
        <v>4</v>
      </c>
      <c r="M12" s="360">
        <v>4</v>
      </c>
      <c r="N12" s="360">
        <v>1</v>
      </c>
      <c r="O12" s="360">
        <v>5</v>
      </c>
      <c r="P12" s="360">
        <v>13</v>
      </c>
      <c r="Q12" s="360">
        <v>14</v>
      </c>
      <c r="R12" s="360">
        <v>27</v>
      </c>
      <c r="S12" s="360">
        <v>24</v>
      </c>
      <c r="T12" s="360">
        <v>47</v>
      </c>
      <c r="U12" s="360">
        <v>87</v>
      </c>
      <c r="V12" s="360">
        <v>174</v>
      </c>
      <c r="W12" s="360">
        <v>203</v>
      </c>
      <c r="X12" s="360">
        <v>279</v>
      </c>
      <c r="Y12" s="360">
        <v>375</v>
      </c>
      <c r="Z12" s="360">
        <v>423</v>
      </c>
      <c r="AA12" s="360">
        <v>332</v>
      </c>
      <c r="AB12" s="360">
        <v>135</v>
      </c>
      <c r="AC12" s="360">
        <v>45</v>
      </c>
      <c r="AD12" s="360">
        <v>0</v>
      </c>
      <c r="AF12" s="355">
        <f t="shared" si="0"/>
        <v>1</v>
      </c>
      <c r="AG12" s="355">
        <f t="shared" si="1"/>
        <v>180</v>
      </c>
      <c r="AH12" s="355">
        <f t="shared" si="2"/>
        <v>180</v>
      </c>
    </row>
    <row r="13" spans="1:34">
      <c r="A13" t="s">
        <v>945</v>
      </c>
      <c r="B13" t="s">
        <v>988</v>
      </c>
      <c r="C13" s="360">
        <v>1231</v>
      </c>
      <c r="D13" s="360">
        <v>2</v>
      </c>
      <c r="E13" s="360">
        <v>0</v>
      </c>
      <c r="F13" s="360">
        <v>1</v>
      </c>
      <c r="G13" s="360">
        <v>0</v>
      </c>
      <c r="H13" s="360">
        <v>0</v>
      </c>
      <c r="I13" s="360">
        <v>3</v>
      </c>
      <c r="J13" s="360">
        <v>0</v>
      </c>
      <c r="K13" s="360">
        <v>0</v>
      </c>
      <c r="L13" s="360">
        <v>1</v>
      </c>
      <c r="M13" s="360">
        <v>4</v>
      </c>
      <c r="N13" s="360">
        <v>7</v>
      </c>
      <c r="O13" s="360">
        <v>3</v>
      </c>
      <c r="P13" s="360">
        <v>4</v>
      </c>
      <c r="Q13" s="360">
        <v>16</v>
      </c>
      <c r="R13" s="360">
        <v>7</v>
      </c>
      <c r="S13" s="360">
        <v>16</v>
      </c>
      <c r="T13" s="360">
        <v>35</v>
      </c>
      <c r="U13" s="360">
        <v>59</v>
      </c>
      <c r="V13" s="360">
        <v>98</v>
      </c>
      <c r="W13" s="360">
        <v>126</v>
      </c>
      <c r="X13" s="360">
        <v>147</v>
      </c>
      <c r="Y13" s="360">
        <v>213</v>
      </c>
      <c r="Z13" s="360">
        <v>242</v>
      </c>
      <c r="AA13" s="360">
        <v>153</v>
      </c>
      <c r="AB13" s="360">
        <v>78</v>
      </c>
      <c r="AC13" s="360">
        <v>19</v>
      </c>
      <c r="AD13" s="360">
        <v>0</v>
      </c>
      <c r="AF13" s="355">
        <f t="shared" si="0"/>
        <v>1</v>
      </c>
      <c r="AG13" s="355">
        <f t="shared" si="1"/>
        <v>97</v>
      </c>
      <c r="AH13" s="355">
        <f t="shared" si="2"/>
        <v>97</v>
      </c>
    </row>
    <row r="14" spans="1:34">
      <c r="A14" t="s">
        <v>946</v>
      </c>
      <c r="B14" t="s">
        <v>988</v>
      </c>
      <c r="C14" s="360">
        <v>1942</v>
      </c>
      <c r="D14" s="360">
        <v>3</v>
      </c>
      <c r="E14" s="360">
        <v>1</v>
      </c>
      <c r="F14" s="360">
        <v>0</v>
      </c>
      <c r="G14" s="360">
        <v>0</v>
      </c>
      <c r="H14" s="360">
        <v>0</v>
      </c>
      <c r="I14" s="360">
        <v>4</v>
      </c>
      <c r="J14" s="360">
        <v>0</v>
      </c>
      <c r="K14" s="360">
        <v>2</v>
      </c>
      <c r="L14" s="360">
        <v>1</v>
      </c>
      <c r="M14" s="360">
        <v>5</v>
      </c>
      <c r="N14" s="360">
        <v>3</v>
      </c>
      <c r="O14" s="360">
        <v>14</v>
      </c>
      <c r="P14" s="360">
        <v>3</v>
      </c>
      <c r="Q14" s="360">
        <v>15</v>
      </c>
      <c r="R14" s="360">
        <v>29</v>
      </c>
      <c r="S14" s="360">
        <v>33</v>
      </c>
      <c r="T14" s="360">
        <v>54</v>
      </c>
      <c r="U14" s="360">
        <v>84</v>
      </c>
      <c r="V14" s="360">
        <v>148</v>
      </c>
      <c r="W14" s="360">
        <v>175</v>
      </c>
      <c r="X14" s="360">
        <v>212</v>
      </c>
      <c r="Y14" s="360">
        <v>329</v>
      </c>
      <c r="Z14" s="360">
        <v>383</v>
      </c>
      <c r="AA14" s="360">
        <v>283</v>
      </c>
      <c r="AB14" s="360">
        <v>129</v>
      </c>
      <c r="AC14" s="360">
        <v>36</v>
      </c>
      <c r="AD14" s="360">
        <v>0</v>
      </c>
      <c r="AF14" s="355">
        <f t="shared" si="0"/>
        <v>1</v>
      </c>
      <c r="AG14" s="355">
        <f t="shared" si="1"/>
        <v>165</v>
      </c>
      <c r="AH14" s="355">
        <f t="shared" si="2"/>
        <v>165</v>
      </c>
    </row>
    <row r="15" spans="1:34">
      <c r="A15" t="s">
        <v>947</v>
      </c>
      <c r="B15" t="s">
        <v>988</v>
      </c>
      <c r="C15" s="360">
        <v>5188</v>
      </c>
      <c r="D15" s="360">
        <v>9</v>
      </c>
      <c r="E15" s="360">
        <v>2</v>
      </c>
      <c r="F15" s="360">
        <v>0</v>
      </c>
      <c r="G15" s="360">
        <v>0</v>
      </c>
      <c r="H15" s="360">
        <v>2</v>
      </c>
      <c r="I15" s="360">
        <v>13</v>
      </c>
      <c r="J15" s="360">
        <v>6</v>
      </c>
      <c r="K15" s="360">
        <v>1</v>
      </c>
      <c r="L15" s="360">
        <v>4</v>
      </c>
      <c r="M15" s="360">
        <v>15</v>
      </c>
      <c r="N15" s="360">
        <v>8</v>
      </c>
      <c r="O15" s="360">
        <v>17</v>
      </c>
      <c r="P15" s="360">
        <v>14</v>
      </c>
      <c r="Q15" s="360">
        <v>51</v>
      </c>
      <c r="R15" s="360">
        <v>46</v>
      </c>
      <c r="S15" s="360">
        <v>86</v>
      </c>
      <c r="T15" s="360">
        <v>118</v>
      </c>
      <c r="U15" s="360">
        <v>212</v>
      </c>
      <c r="V15" s="360">
        <v>406</v>
      </c>
      <c r="W15" s="360">
        <v>537</v>
      </c>
      <c r="X15" s="360">
        <v>626</v>
      </c>
      <c r="Y15" s="360">
        <v>906</v>
      </c>
      <c r="Z15" s="360">
        <v>956</v>
      </c>
      <c r="AA15" s="360">
        <v>754</v>
      </c>
      <c r="AB15" s="360">
        <v>319</v>
      </c>
      <c r="AC15" s="360">
        <v>93</v>
      </c>
      <c r="AD15" s="360">
        <v>0</v>
      </c>
      <c r="AF15" s="355">
        <f t="shared" si="0"/>
        <v>4</v>
      </c>
      <c r="AG15" s="355">
        <f t="shared" si="1"/>
        <v>412</v>
      </c>
      <c r="AH15" s="355">
        <f t="shared" si="2"/>
        <v>412</v>
      </c>
    </row>
    <row r="16" spans="1:34">
      <c r="A16" t="s">
        <v>948</v>
      </c>
      <c r="B16" t="s">
        <v>988</v>
      </c>
      <c r="C16" s="360">
        <v>4731</v>
      </c>
      <c r="D16" s="360">
        <v>8</v>
      </c>
      <c r="E16" s="360">
        <v>1</v>
      </c>
      <c r="F16" s="360">
        <v>1</v>
      </c>
      <c r="G16" s="360">
        <v>1</v>
      </c>
      <c r="H16" s="360">
        <v>2</v>
      </c>
      <c r="I16" s="360">
        <v>13</v>
      </c>
      <c r="J16" s="360">
        <v>2</v>
      </c>
      <c r="K16" s="360">
        <v>1</v>
      </c>
      <c r="L16" s="360">
        <v>12</v>
      </c>
      <c r="M16" s="360">
        <v>7</v>
      </c>
      <c r="N16" s="360">
        <v>7</v>
      </c>
      <c r="O16" s="360">
        <v>9</v>
      </c>
      <c r="P16" s="360">
        <v>20</v>
      </c>
      <c r="Q16" s="360">
        <v>42</v>
      </c>
      <c r="R16" s="360">
        <v>65</v>
      </c>
      <c r="S16" s="360">
        <v>75</v>
      </c>
      <c r="T16" s="360">
        <v>116</v>
      </c>
      <c r="U16" s="360">
        <v>212</v>
      </c>
      <c r="V16" s="360">
        <v>409</v>
      </c>
      <c r="W16" s="360">
        <v>529</v>
      </c>
      <c r="X16" s="360">
        <v>627</v>
      </c>
      <c r="Y16" s="360">
        <v>809</v>
      </c>
      <c r="Z16" s="360">
        <v>889</v>
      </c>
      <c r="AA16" s="360">
        <v>597</v>
      </c>
      <c r="AB16" s="360">
        <v>238</v>
      </c>
      <c r="AC16" s="360">
        <v>52</v>
      </c>
      <c r="AD16" s="360">
        <v>0</v>
      </c>
      <c r="AF16" s="355">
        <f t="shared" si="0"/>
        <v>5</v>
      </c>
      <c r="AG16" s="355">
        <f t="shared" si="1"/>
        <v>290</v>
      </c>
      <c r="AH16" s="355">
        <f t="shared" si="2"/>
        <v>290</v>
      </c>
    </row>
    <row r="17" spans="1:34">
      <c r="A17" t="s">
        <v>949</v>
      </c>
      <c r="B17" t="s">
        <v>988</v>
      </c>
      <c r="C17" s="360">
        <v>2670</v>
      </c>
      <c r="D17" s="360">
        <v>1</v>
      </c>
      <c r="E17" s="360">
        <v>0</v>
      </c>
      <c r="F17" s="360">
        <v>0</v>
      </c>
      <c r="G17" s="360">
        <v>0</v>
      </c>
      <c r="H17" s="360">
        <v>0</v>
      </c>
      <c r="I17" s="360">
        <v>1</v>
      </c>
      <c r="J17" s="360">
        <v>1</v>
      </c>
      <c r="K17" s="360">
        <v>3</v>
      </c>
      <c r="L17" s="360">
        <v>5</v>
      </c>
      <c r="M17" s="360">
        <v>5</v>
      </c>
      <c r="N17" s="360">
        <v>4</v>
      </c>
      <c r="O17" s="360">
        <v>12</v>
      </c>
      <c r="P17" s="360">
        <v>24</v>
      </c>
      <c r="Q17" s="360">
        <v>28</v>
      </c>
      <c r="R17" s="360">
        <v>34</v>
      </c>
      <c r="S17" s="360">
        <v>47</v>
      </c>
      <c r="T17" s="360">
        <v>78</v>
      </c>
      <c r="U17" s="360">
        <v>109</v>
      </c>
      <c r="V17" s="360">
        <v>203</v>
      </c>
      <c r="W17" s="360">
        <v>278</v>
      </c>
      <c r="X17" s="360">
        <v>330</v>
      </c>
      <c r="Y17" s="360">
        <v>492</v>
      </c>
      <c r="Z17" s="360">
        <v>481</v>
      </c>
      <c r="AA17" s="360">
        <v>337</v>
      </c>
      <c r="AB17" s="360">
        <v>162</v>
      </c>
      <c r="AC17" s="360">
        <v>36</v>
      </c>
      <c r="AD17" s="360">
        <v>0</v>
      </c>
      <c r="AF17" s="355">
        <f t="shared" si="0"/>
        <v>0</v>
      </c>
      <c r="AG17" s="355">
        <f t="shared" si="1"/>
        <v>198</v>
      </c>
      <c r="AH17" s="355">
        <f t="shared" si="2"/>
        <v>198</v>
      </c>
    </row>
    <row r="18" spans="1:34">
      <c r="A18" t="s">
        <v>950</v>
      </c>
      <c r="B18" t="s">
        <v>988</v>
      </c>
      <c r="C18" s="360">
        <v>3821</v>
      </c>
      <c r="D18" s="360">
        <v>7</v>
      </c>
      <c r="E18" s="360">
        <v>2</v>
      </c>
      <c r="F18" s="360">
        <v>1</v>
      </c>
      <c r="G18" s="360">
        <v>0</v>
      </c>
      <c r="H18" s="360">
        <v>1</v>
      </c>
      <c r="I18" s="360">
        <v>11</v>
      </c>
      <c r="J18" s="360">
        <v>3</v>
      </c>
      <c r="K18" s="360">
        <v>0</v>
      </c>
      <c r="L18" s="360">
        <v>5</v>
      </c>
      <c r="M18" s="360">
        <v>11</v>
      </c>
      <c r="N18" s="360">
        <v>6</v>
      </c>
      <c r="O18" s="360">
        <v>11</v>
      </c>
      <c r="P18" s="360">
        <v>12</v>
      </c>
      <c r="Q18" s="360">
        <v>25</v>
      </c>
      <c r="R18" s="360">
        <v>47</v>
      </c>
      <c r="S18" s="360">
        <v>66</v>
      </c>
      <c r="T18" s="360">
        <v>95</v>
      </c>
      <c r="U18" s="360">
        <v>157</v>
      </c>
      <c r="V18" s="360">
        <v>257</v>
      </c>
      <c r="W18" s="360">
        <v>348</v>
      </c>
      <c r="X18" s="360">
        <v>438</v>
      </c>
      <c r="Y18" s="360">
        <v>646</v>
      </c>
      <c r="Z18" s="360">
        <v>746</v>
      </c>
      <c r="AA18" s="360">
        <v>581</v>
      </c>
      <c r="AB18" s="360">
        <v>288</v>
      </c>
      <c r="AC18" s="360">
        <v>68</v>
      </c>
      <c r="AD18" s="360">
        <v>0</v>
      </c>
      <c r="AF18" s="355">
        <f t="shared" si="0"/>
        <v>4</v>
      </c>
      <c r="AG18" s="355">
        <f t="shared" si="1"/>
        <v>356</v>
      </c>
      <c r="AH18" s="355">
        <f t="shared" si="2"/>
        <v>356</v>
      </c>
    </row>
    <row r="19" spans="1:34">
      <c r="A19" t="s">
        <v>951</v>
      </c>
      <c r="B19" t="s">
        <v>988</v>
      </c>
      <c r="C19" s="360">
        <v>691</v>
      </c>
      <c r="D19" s="360">
        <v>0</v>
      </c>
      <c r="E19" s="360">
        <v>0</v>
      </c>
      <c r="F19" s="360">
        <v>0</v>
      </c>
      <c r="G19" s="360">
        <v>0</v>
      </c>
      <c r="H19" s="360">
        <v>0</v>
      </c>
      <c r="I19" s="360">
        <v>0</v>
      </c>
      <c r="J19" s="360">
        <v>0</v>
      </c>
      <c r="K19" s="360">
        <v>0</v>
      </c>
      <c r="L19" s="360">
        <v>0</v>
      </c>
      <c r="M19" s="360">
        <v>0</v>
      </c>
      <c r="N19" s="360">
        <v>1</v>
      </c>
      <c r="O19" s="360">
        <v>3</v>
      </c>
      <c r="P19" s="360">
        <v>1</v>
      </c>
      <c r="Q19" s="360">
        <v>2</v>
      </c>
      <c r="R19" s="360">
        <v>3</v>
      </c>
      <c r="S19" s="360">
        <v>8</v>
      </c>
      <c r="T19" s="360">
        <v>15</v>
      </c>
      <c r="U19" s="360">
        <v>23</v>
      </c>
      <c r="V19" s="360">
        <v>39</v>
      </c>
      <c r="W19" s="360">
        <v>63</v>
      </c>
      <c r="X19" s="360">
        <v>70</v>
      </c>
      <c r="Y19" s="360">
        <v>112</v>
      </c>
      <c r="Z19" s="360">
        <v>161</v>
      </c>
      <c r="AA19" s="360">
        <v>118</v>
      </c>
      <c r="AB19" s="360">
        <v>54</v>
      </c>
      <c r="AC19" s="360">
        <v>18</v>
      </c>
      <c r="AD19" s="360">
        <v>0</v>
      </c>
      <c r="AF19" s="355">
        <f t="shared" si="0"/>
        <v>0</v>
      </c>
      <c r="AG19" s="355">
        <f t="shared" si="1"/>
        <v>72</v>
      </c>
      <c r="AH19" s="355">
        <f t="shared" si="2"/>
        <v>72</v>
      </c>
    </row>
    <row r="20" spans="1:34">
      <c r="A20" t="s">
        <v>952</v>
      </c>
      <c r="B20" t="s">
        <v>988</v>
      </c>
      <c r="C20" s="360">
        <v>872</v>
      </c>
      <c r="D20" s="360">
        <v>2</v>
      </c>
      <c r="E20" s="360">
        <v>0</v>
      </c>
      <c r="F20" s="360">
        <v>0</v>
      </c>
      <c r="G20" s="360">
        <v>0</v>
      </c>
      <c r="H20" s="360">
        <v>0</v>
      </c>
      <c r="I20" s="360">
        <v>2</v>
      </c>
      <c r="J20" s="360">
        <v>0</v>
      </c>
      <c r="K20" s="360">
        <v>0</v>
      </c>
      <c r="L20" s="360">
        <v>2</v>
      </c>
      <c r="M20" s="360">
        <v>3</v>
      </c>
      <c r="N20" s="360">
        <v>0</v>
      </c>
      <c r="O20" s="360">
        <v>1</v>
      </c>
      <c r="P20" s="360">
        <v>4</v>
      </c>
      <c r="Q20" s="360">
        <v>5</v>
      </c>
      <c r="R20" s="360">
        <v>2</v>
      </c>
      <c r="S20" s="360">
        <v>10</v>
      </c>
      <c r="T20" s="360">
        <v>21</v>
      </c>
      <c r="U20" s="360">
        <v>19</v>
      </c>
      <c r="V20" s="360">
        <v>57</v>
      </c>
      <c r="W20" s="360">
        <v>55</v>
      </c>
      <c r="X20" s="360">
        <v>107</v>
      </c>
      <c r="Y20" s="360">
        <v>162</v>
      </c>
      <c r="Z20" s="360">
        <v>199</v>
      </c>
      <c r="AA20" s="360">
        <v>136</v>
      </c>
      <c r="AB20" s="360">
        <v>69</v>
      </c>
      <c r="AC20" s="360">
        <v>18</v>
      </c>
      <c r="AD20" s="360">
        <v>0</v>
      </c>
      <c r="AF20" s="355">
        <f t="shared" si="0"/>
        <v>0</v>
      </c>
      <c r="AG20" s="355">
        <f t="shared" si="1"/>
        <v>87</v>
      </c>
      <c r="AH20" s="355">
        <f t="shared" si="2"/>
        <v>87</v>
      </c>
    </row>
    <row r="21" spans="1:34">
      <c r="A21" t="s">
        <v>953</v>
      </c>
      <c r="B21" t="s">
        <v>988</v>
      </c>
      <c r="C21" s="360">
        <v>1663</v>
      </c>
      <c r="D21" s="360">
        <v>1</v>
      </c>
      <c r="E21" s="360">
        <v>0</v>
      </c>
      <c r="F21" s="360">
        <v>2</v>
      </c>
      <c r="G21" s="360">
        <v>0</v>
      </c>
      <c r="H21" s="360">
        <v>0</v>
      </c>
      <c r="I21" s="360">
        <v>3</v>
      </c>
      <c r="J21" s="360">
        <v>1</v>
      </c>
      <c r="K21" s="360">
        <v>1</v>
      </c>
      <c r="L21" s="360">
        <v>3</v>
      </c>
      <c r="M21" s="360">
        <v>2</v>
      </c>
      <c r="N21" s="360">
        <v>6</v>
      </c>
      <c r="O21" s="360">
        <v>5</v>
      </c>
      <c r="P21" s="360">
        <v>8</v>
      </c>
      <c r="Q21" s="360">
        <v>12</v>
      </c>
      <c r="R21" s="360">
        <v>19</v>
      </c>
      <c r="S21" s="360">
        <v>36</v>
      </c>
      <c r="T21" s="360">
        <v>37</v>
      </c>
      <c r="U21" s="360">
        <v>74</v>
      </c>
      <c r="V21" s="360">
        <v>138</v>
      </c>
      <c r="W21" s="360">
        <v>157</v>
      </c>
      <c r="X21" s="360">
        <v>213</v>
      </c>
      <c r="Y21" s="360">
        <v>299</v>
      </c>
      <c r="Z21" s="360">
        <v>290</v>
      </c>
      <c r="AA21" s="360">
        <v>206</v>
      </c>
      <c r="AB21" s="360">
        <v>113</v>
      </c>
      <c r="AC21" s="360">
        <v>40</v>
      </c>
      <c r="AD21" s="360">
        <v>0</v>
      </c>
      <c r="AF21" s="355">
        <f t="shared" si="0"/>
        <v>2</v>
      </c>
      <c r="AG21" s="355">
        <f t="shared" si="1"/>
        <v>153</v>
      </c>
      <c r="AH21" s="355">
        <f t="shared" si="2"/>
        <v>153</v>
      </c>
    </row>
    <row r="22" spans="1:34">
      <c r="A22" t="s">
        <v>954</v>
      </c>
      <c r="B22" t="s">
        <v>988</v>
      </c>
      <c r="C22" s="360">
        <v>400</v>
      </c>
      <c r="D22" s="360">
        <v>0</v>
      </c>
      <c r="E22" s="360">
        <v>0</v>
      </c>
      <c r="F22" s="360">
        <v>0</v>
      </c>
      <c r="G22" s="360">
        <v>0</v>
      </c>
      <c r="H22" s="360">
        <v>0</v>
      </c>
      <c r="I22" s="360">
        <v>0</v>
      </c>
      <c r="J22" s="360">
        <v>0</v>
      </c>
      <c r="K22" s="360">
        <v>0</v>
      </c>
      <c r="L22" s="360">
        <v>0</v>
      </c>
      <c r="M22" s="360">
        <v>0</v>
      </c>
      <c r="N22" s="360">
        <v>0</v>
      </c>
      <c r="O22" s="360">
        <v>0</v>
      </c>
      <c r="P22" s="360">
        <v>1</v>
      </c>
      <c r="Q22" s="360">
        <v>2</v>
      </c>
      <c r="R22" s="360">
        <v>0</v>
      </c>
      <c r="S22" s="360">
        <v>1</v>
      </c>
      <c r="T22" s="360">
        <v>5</v>
      </c>
      <c r="U22" s="360">
        <v>14</v>
      </c>
      <c r="V22" s="360">
        <v>27</v>
      </c>
      <c r="W22" s="360">
        <v>38</v>
      </c>
      <c r="X22" s="360">
        <v>54</v>
      </c>
      <c r="Y22" s="360">
        <v>66</v>
      </c>
      <c r="Z22" s="360">
        <v>80</v>
      </c>
      <c r="AA22" s="360">
        <v>66</v>
      </c>
      <c r="AB22" s="360">
        <v>32</v>
      </c>
      <c r="AC22" s="360">
        <v>14</v>
      </c>
      <c r="AD22" s="360">
        <v>0</v>
      </c>
      <c r="AF22" s="355">
        <f t="shared" si="0"/>
        <v>0</v>
      </c>
      <c r="AG22" s="355">
        <f t="shared" si="1"/>
        <v>46</v>
      </c>
      <c r="AH22" s="355">
        <f t="shared" si="2"/>
        <v>46</v>
      </c>
    </row>
    <row r="23" spans="1:34">
      <c r="A23" t="s">
        <v>955</v>
      </c>
      <c r="B23" t="s">
        <v>988</v>
      </c>
      <c r="C23" s="360">
        <v>1117</v>
      </c>
      <c r="D23" s="360">
        <v>1</v>
      </c>
      <c r="E23" s="360">
        <v>0</v>
      </c>
      <c r="F23" s="360">
        <v>0</v>
      </c>
      <c r="G23" s="360">
        <v>0</v>
      </c>
      <c r="H23" s="360">
        <v>0</v>
      </c>
      <c r="I23" s="360">
        <v>1</v>
      </c>
      <c r="J23" s="360">
        <v>1</v>
      </c>
      <c r="K23" s="360">
        <v>0</v>
      </c>
      <c r="L23" s="360">
        <v>3</v>
      </c>
      <c r="M23" s="360">
        <v>4</v>
      </c>
      <c r="N23" s="360">
        <v>0</v>
      </c>
      <c r="O23" s="360">
        <v>1</v>
      </c>
      <c r="P23" s="360">
        <v>6</v>
      </c>
      <c r="Q23" s="360">
        <v>2</v>
      </c>
      <c r="R23" s="360">
        <v>7</v>
      </c>
      <c r="S23" s="360">
        <v>14</v>
      </c>
      <c r="T23" s="360">
        <v>26</v>
      </c>
      <c r="U23" s="360">
        <v>37</v>
      </c>
      <c r="V23" s="360">
        <v>69</v>
      </c>
      <c r="W23" s="360">
        <v>67</v>
      </c>
      <c r="X23" s="360">
        <v>119</v>
      </c>
      <c r="Y23" s="360">
        <v>203</v>
      </c>
      <c r="Z23" s="360">
        <v>242</v>
      </c>
      <c r="AA23" s="360">
        <v>203</v>
      </c>
      <c r="AB23" s="360">
        <v>88</v>
      </c>
      <c r="AC23" s="360">
        <v>24</v>
      </c>
      <c r="AD23" s="360">
        <v>0</v>
      </c>
      <c r="AF23" s="355">
        <f t="shared" si="0"/>
        <v>0</v>
      </c>
      <c r="AG23" s="355">
        <f t="shared" si="1"/>
        <v>112</v>
      </c>
      <c r="AH23" s="355">
        <f t="shared" si="2"/>
        <v>112</v>
      </c>
    </row>
    <row r="24" spans="1:34">
      <c r="A24" t="s">
        <v>956</v>
      </c>
      <c r="B24" t="s">
        <v>988</v>
      </c>
      <c r="C24" s="360">
        <v>2381</v>
      </c>
      <c r="D24" s="360">
        <v>8</v>
      </c>
      <c r="E24" s="360">
        <v>0</v>
      </c>
      <c r="F24" s="360">
        <v>0</v>
      </c>
      <c r="G24" s="360">
        <v>0</v>
      </c>
      <c r="H24" s="360">
        <v>0</v>
      </c>
      <c r="I24" s="360">
        <v>8</v>
      </c>
      <c r="J24" s="360">
        <v>1</v>
      </c>
      <c r="K24" s="360">
        <v>2</v>
      </c>
      <c r="L24" s="360">
        <v>4</v>
      </c>
      <c r="M24" s="360">
        <v>4</v>
      </c>
      <c r="N24" s="360">
        <v>7</v>
      </c>
      <c r="O24" s="360">
        <v>8</v>
      </c>
      <c r="P24" s="360">
        <v>14</v>
      </c>
      <c r="Q24" s="360">
        <v>19</v>
      </c>
      <c r="R24" s="360">
        <v>21</v>
      </c>
      <c r="S24" s="360">
        <v>38</v>
      </c>
      <c r="T24" s="360">
        <v>36</v>
      </c>
      <c r="U24" s="360">
        <v>101</v>
      </c>
      <c r="V24" s="360">
        <v>175</v>
      </c>
      <c r="W24" s="360">
        <v>237</v>
      </c>
      <c r="X24" s="360">
        <v>301</v>
      </c>
      <c r="Y24" s="360">
        <v>443</v>
      </c>
      <c r="Z24" s="360">
        <v>484</v>
      </c>
      <c r="AA24" s="360">
        <v>314</v>
      </c>
      <c r="AB24" s="360">
        <v>129</v>
      </c>
      <c r="AC24" s="360">
        <v>35</v>
      </c>
      <c r="AD24" s="360">
        <v>0</v>
      </c>
      <c r="AF24" s="355">
        <f t="shared" si="0"/>
        <v>0</v>
      </c>
      <c r="AG24" s="355">
        <f t="shared" si="1"/>
        <v>164</v>
      </c>
      <c r="AH24" s="355">
        <f t="shared" si="2"/>
        <v>164</v>
      </c>
    </row>
    <row r="25" spans="1:34">
      <c r="A25" t="s">
        <v>957</v>
      </c>
      <c r="B25" t="s">
        <v>988</v>
      </c>
      <c r="C25" s="360">
        <v>566</v>
      </c>
      <c r="D25" s="360">
        <v>0</v>
      </c>
      <c r="E25" s="360">
        <v>0</v>
      </c>
      <c r="F25" s="360">
        <v>0</v>
      </c>
      <c r="G25" s="360">
        <v>0</v>
      </c>
      <c r="H25" s="360">
        <v>0</v>
      </c>
      <c r="I25" s="360">
        <v>0</v>
      </c>
      <c r="J25" s="360">
        <v>0</v>
      </c>
      <c r="K25" s="360">
        <v>0</v>
      </c>
      <c r="L25" s="360">
        <v>0</v>
      </c>
      <c r="M25" s="360">
        <v>3</v>
      </c>
      <c r="N25" s="360">
        <v>1</v>
      </c>
      <c r="O25" s="360">
        <v>1</v>
      </c>
      <c r="P25" s="360">
        <v>2</v>
      </c>
      <c r="Q25" s="360">
        <v>4</v>
      </c>
      <c r="R25" s="360">
        <v>4</v>
      </c>
      <c r="S25" s="360">
        <v>10</v>
      </c>
      <c r="T25" s="360">
        <v>7</v>
      </c>
      <c r="U25" s="360">
        <v>24</v>
      </c>
      <c r="V25" s="360">
        <v>39</v>
      </c>
      <c r="W25" s="360">
        <v>44</v>
      </c>
      <c r="X25" s="360">
        <v>60</v>
      </c>
      <c r="Y25" s="360">
        <v>119</v>
      </c>
      <c r="Z25" s="360">
        <v>113</v>
      </c>
      <c r="AA25" s="360">
        <v>77</v>
      </c>
      <c r="AB25" s="360">
        <v>46</v>
      </c>
      <c r="AC25" s="360">
        <v>12</v>
      </c>
      <c r="AD25" s="360">
        <v>0</v>
      </c>
      <c r="AF25" s="355">
        <f t="shared" si="0"/>
        <v>0</v>
      </c>
      <c r="AG25" s="355">
        <f t="shared" si="1"/>
        <v>58</v>
      </c>
      <c r="AH25" s="355">
        <f t="shared" si="2"/>
        <v>58</v>
      </c>
    </row>
    <row r="26" spans="1:34">
      <c r="A26" t="s">
        <v>958</v>
      </c>
      <c r="B26" t="s">
        <v>988</v>
      </c>
      <c r="C26" s="360">
        <v>482</v>
      </c>
      <c r="D26" s="360">
        <v>0</v>
      </c>
      <c r="E26" s="360">
        <v>0</v>
      </c>
      <c r="F26" s="360">
        <v>0</v>
      </c>
      <c r="G26" s="360">
        <v>0</v>
      </c>
      <c r="H26" s="360">
        <v>0</v>
      </c>
      <c r="I26" s="360">
        <v>0</v>
      </c>
      <c r="J26" s="360">
        <v>0</v>
      </c>
      <c r="K26" s="360">
        <v>1</v>
      </c>
      <c r="L26" s="360">
        <v>0</v>
      </c>
      <c r="M26" s="360">
        <v>0</v>
      </c>
      <c r="N26" s="360">
        <v>0</v>
      </c>
      <c r="O26" s="360">
        <v>0</v>
      </c>
      <c r="P26" s="360">
        <v>1</v>
      </c>
      <c r="Q26" s="360">
        <v>0</v>
      </c>
      <c r="R26" s="360">
        <v>5</v>
      </c>
      <c r="S26" s="360">
        <v>9</v>
      </c>
      <c r="T26" s="360">
        <v>9</v>
      </c>
      <c r="U26" s="360">
        <v>12</v>
      </c>
      <c r="V26" s="360">
        <v>21</v>
      </c>
      <c r="W26" s="360">
        <v>34</v>
      </c>
      <c r="X26" s="360">
        <v>50</v>
      </c>
      <c r="Y26" s="360">
        <v>84</v>
      </c>
      <c r="Z26" s="360">
        <v>110</v>
      </c>
      <c r="AA26" s="360">
        <v>87</v>
      </c>
      <c r="AB26" s="360">
        <v>52</v>
      </c>
      <c r="AC26" s="360">
        <v>7</v>
      </c>
      <c r="AD26" s="360">
        <v>0</v>
      </c>
      <c r="AF26" s="355">
        <f t="shared" si="0"/>
        <v>0</v>
      </c>
      <c r="AG26" s="355">
        <f t="shared" si="1"/>
        <v>59</v>
      </c>
      <c r="AH26" s="355">
        <f t="shared" si="2"/>
        <v>59</v>
      </c>
    </row>
    <row r="27" spans="1:34">
      <c r="A27" t="s">
        <v>959</v>
      </c>
      <c r="B27" t="s">
        <v>988</v>
      </c>
      <c r="C27" s="360">
        <v>1985</v>
      </c>
      <c r="D27" s="360">
        <v>1</v>
      </c>
      <c r="E27" s="360">
        <v>2</v>
      </c>
      <c r="F27" s="360">
        <v>0</v>
      </c>
      <c r="G27" s="360">
        <v>1</v>
      </c>
      <c r="H27" s="360">
        <v>0</v>
      </c>
      <c r="I27" s="360">
        <v>4</v>
      </c>
      <c r="J27" s="360">
        <v>1</v>
      </c>
      <c r="K27" s="360">
        <v>0</v>
      </c>
      <c r="L27" s="360">
        <v>1</v>
      </c>
      <c r="M27" s="360">
        <v>4</v>
      </c>
      <c r="N27" s="360">
        <v>2</v>
      </c>
      <c r="O27" s="360">
        <v>6</v>
      </c>
      <c r="P27" s="360">
        <v>6</v>
      </c>
      <c r="Q27" s="360">
        <v>17</v>
      </c>
      <c r="R27" s="360">
        <v>18</v>
      </c>
      <c r="S27" s="360">
        <v>26</v>
      </c>
      <c r="T27" s="360">
        <v>38</v>
      </c>
      <c r="U27" s="360">
        <v>71</v>
      </c>
      <c r="V27" s="360">
        <v>130</v>
      </c>
      <c r="W27" s="360">
        <v>178</v>
      </c>
      <c r="X27" s="360">
        <v>238</v>
      </c>
      <c r="Y27" s="360">
        <v>331</v>
      </c>
      <c r="Z27" s="360">
        <v>417</v>
      </c>
      <c r="AA27" s="360">
        <v>310</v>
      </c>
      <c r="AB27" s="360">
        <v>145</v>
      </c>
      <c r="AC27" s="360">
        <v>42</v>
      </c>
      <c r="AD27" s="360">
        <v>0</v>
      </c>
      <c r="AF27" s="355">
        <f t="shared" si="0"/>
        <v>3</v>
      </c>
      <c r="AG27" s="355">
        <f t="shared" si="1"/>
        <v>187</v>
      </c>
      <c r="AH27" s="355">
        <f t="shared" si="2"/>
        <v>187</v>
      </c>
    </row>
    <row r="28" spans="1:34">
      <c r="A28" t="s">
        <v>960</v>
      </c>
      <c r="B28" t="s">
        <v>988</v>
      </c>
      <c r="C28" s="360">
        <v>769</v>
      </c>
      <c r="D28" s="360">
        <v>2</v>
      </c>
      <c r="E28" s="360">
        <v>0</v>
      </c>
      <c r="F28" s="360">
        <v>0</v>
      </c>
      <c r="G28" s="360">
        <v>0</v>
      </c>
      <c r="H28" s="360">
        <v>0</v>
      </c>
      <c r="I28" s="360">
        <v>2</v>
      </c>
      <c r="J28" s="360">
        <v>0</v>
      </c>
      <c r="K28" s="360">
        <v>1</v>
      </c>
      <c r="L28" s="360">
        <v>2</v>
      </c>
      <c r="M28" s="360">
        <v>1</v>
      </c>
      <c r="N28" s="360">
        <v>1</v>
      </c>
      <c r="O28" s="360">
        <v>1</v>
      </c>
      <c r="P28" s="360">
        <v>4</v>
      </c>
      <c r="Q28" s="360">
        <v>3</v>
      </c>
      <c r="R28" s="360">
        <v>8</v>
      </c>
      <c r="S28" s="360">
        <v>3</v>
      </c>
      <c r="T28" s="360">
        <v>12</v>
      </c>
      <c r="U28" s="360">
        <v>36</v>
      </c>
      <c r="V28" s="360">
        <v>44</v>
      </c>
      <c r="W28" s="360">
        <v>61</v>
      </c>
      <c r="X28" s="360">
        <v>81</v>
      </c>
      <c r="Y28" s="360">
        <v>154</v>
      </c>
      <c r="Z28" s="360">
        <v>143</v>
      </c>
      <c r="AA28" s="360">
        <v>118</v>
      </c>
      <c r="AB28" s="360">
        <v>68</v>
      </c>
      <c r="AC28" s="360">
        <v>26</v>
      </c>
      <c r="AD28" s="360">
        <v>0</v>
      </c>
      <c r="AF28" s="355">
        <f t="shared" si="0"/>
        <v>0</v>
      </c>
      <c r="AG28" s="355">
        <f t="shared" si="1"/>
        <v>94</v>
      </c>
      <c r="AH28" s="355">
        <f t="shared" si="2"/>
        <v>94</v>
      </c>
    </row>
    <row r="29" spans="1:34">
      <c r="A29" t="s">
        <v>961</v>
      </c>
      <c r="B29" t="s">
        <v>988</v>
      </c>
      <c r="C29" s="360">
        <v>910</v>
      </c>
      <c r="D29" s="360">
        <v>4</v>
      </c>
      <c r="E29" s="360">
        <v>0</v>
      </c>
      <c r="F29" s="360">
        <v>0</v>
      </c>
      <c r="G29" s="360">
        <v>0</v>
      </c>
      <c r="H29" s="360">
        <v>0</v>
      </c>
      <c r="I29" s="360">
        <v>4</v>
      </c>
      <c r="J29" s="360">
        <v>0</v>
      </c>
      <c r="K29" s="360">
        <v>0</v>
      </c>
      <c r="L29" s="360">
        <v>0</v>
      </c>
      <c r="M29" s="360">
        <v>2</v>
      </c>
      <c r="N29" s="360">
        <v>2</v>
      </c>
      <c r="O29" s="360">
        <v>1</v>
      </c>
      <c r="P29" s="360">
        <v>3</v>
      </c>
      <c r="Q29" s="360">
        <v>9</v>
      </c>
      <c r="R29" s="360">
        <v>5</v>
      </c>
      <c r="S29" s="360">
        <v>14</v>
      </c>
      <c r="T29" s="360">
        <v>20</v>
      </c>
      <c r="U29" s="360">
        <v>39</v>
      </c>
      <c r="V29" s="360">
        <v>69</v>
      </c>
      <c r="W29" s="360">
        <v>99</v>
      </c>
      <c r="X29" s="360">
        <v>107</v>
      </c>
      <c r="Y29" s="360">
        <v>167</v>
      </c>
      <c r="Z29" s="360">
        <v>189</v>
      </c>
      <c r="AA29" s="360">
        <v>116</v>
      </c>
      <c r="AB29" s="360">
        <v>48</v>
      </c>
      <c r="AC29" s="360">
        <v>16</v>
      </c>
      <c r="AD29" s="360">
        <v>0</v>
      </c>
      <c r="AF29" s="355">
        <f t="shared" si="0"/>
        <v>0</v>
      </c>
      <c r="AG29" s="355">
        <f t="shared" si="1"/>
        <v>64</v>
      </c>
      <c r="AH29" s="355">
        <f t="shared" si="2"/>
        <v>64</v>
      </c>
    </row>
    <row r="30" spans="1:34">
      <c r="A30" t="s">
        <v>962</v>
      </c>
      <c r="B30" t="s">
        <v>988</v>
      </c>
      <c r="C30" s="360">
        <v>1462</v>
      </c>
      <c r="D30" s="360">
        <v>2</v>
      </c>
      <c r="E30" s="360">
        <v>2</v>
      </c>
      <c r="F30" s="360">
        <v>1</v>
      </c>
      <c r="G30" s="360">
        <v>0</v>
      </c>
      <c r="H30" s="360">
        <v>0</v>
      </c>
      <c r="I30" s="360">
        <v>5</v>
      </c>
      <c r="J30" s="360">
        <v>0</v>
      </c>
      <c r="K30" s="360">
        <v>0</v>
      </c>
      <c r="L30" s="360">
        <v>3</v>
      </c>
      <c r="M30" s="360">
        <v>1</v>
      </c>
      <c r="N30" s="360">
        <v>2</v>
      </c>
      <c r="O30" s="360">
        <v>1</v>
      </c>
      <c r="P30" s="360">
        <v>6</v>
      </c>
      <c r="Q30" s="360">
        <v>11</v>
      </c>
      <c r="R30" s="360">
        <v>14</v>
      </c>
      <c r="S30" s="360">
        <v>20</v>
      </c>
      <c r="T30" s="360">
        <v>25</v>
      </c>
      <c r="U30" s="360">
        <v>49</v>
      </c>
      <c r="V30" s="360">
        <v>95</v>
      </c>
      <c r="W30" s="360">
        <v>146</v>
      </c>
      <c r="X30" s="360">
        <v>196</v>
      </c>
      <c r="Y30" s="360">
        <v>267</v>
      </c>
      <c r="Z30" s="360">
        <v>254</v>
      </c>
      <c r="AA30" s="360">
        <v>214</v>
      </c>
      <c r="AB30" s="360">
        <v>124</v>
      </c>
      <c r="AC30" s="360">
        <v>29</v>
      </c>
      <c r="AD30" s="360">
        <v>0</v>
      </c>
      <c r="AF30" s="355">
        <f t="shared" si="0"/>
        <v>3</v>
      </c>
      <c r="AG30" s="355">
        <f t="shared" si="1"/>
        <v>153</v>
      </c>
      <c r="AH30" s="355">
        <f t="shared" si="2"/>
        <v>153</v>
      </c>
    </row>
    <row r="31" spans="1:34">
      <c r="A31" t="s">
        <v>963</v>
      </c>
      <c r="B31" t="s">
        <v>988</v>
      </c>
      <c r="C31" s="360">
        <v>493</v>
      </c>
      <c r="D31" s="360">
        <v>0</v>
      </c>
      <c r="E31" s="360">
        <v>0</v>
      </c>
      <c r="F31" s="360">
        <v>0</v>
      </c>
      <c r="G31" s="360">
        <v>0</v>
      </c>
      <c r="H31" s="360">
        <v>0</v>
      </c>
      <c r="I31" s="360">
        <v>0</v>
      </c>
      <c r="J31" s="360">
        <v>0</v>
      </c>
      <c r="K31" s="360">
        <v>0</v>
      </c>
      <c r="L31" s="360">
        <v>1</v>
      </c>
      <c r="M31" s="360">
        <v>0</v>
      </c>
      <c r="N31" s="360">
        <v>0</v>
      </c>
      <c r="O31" s="360">
        <v>0</v>
      </c>
      <c r="P31" s="360">
        <v>2</v>
      </c>
      <c r="Q31" s="360">
        <v>4</v>
      </c>
      <c r="R31" s="360">
        <v>2</v>
      </c>
      <c r="S31" s="360">
        <v>5</v>
      </c>
      <c r="T31" s="360">
        <v>11</v>
      </c>
      <c r="U31" s="360">
        <v>17</v>
      </c>
      <c r="V31" s="360">
        <v>28</v>
      </c>
      <c r="W31" s="360">
        <v>44</v>
      </c>
      <c r="X31" s="360">
        <v>59</v>
      </c>
      <c r="Y31" s="360">
        <v>74</v>
      </c>
      <c r="Z31" s="360">
        <v>115</v>
      </c>
      <c r="AA31" s="360">
        <v>79</v>
      </c>
      <c r="AB31" s="360">
        <v>42</v>
      </c>
      <c r="AC31" s="360">
        <v>10</v>
      </c>
      <c r="AD31" s="360">
        <v>0</v>
      </c>
      <c r="AF31" s="355">
        <f t="shared" si="0"/>
        <v>0</v>
      </c>
      <c r="AG31" s="355">
        <f t="shared" si="1"/>
        <v>52</v>
      </c>
      <c r="AH31" s="355">
        <f t="shared" si="2"/>
        <v>52</v>
      </c>
    </row>
    <row r="32" spans="1:34">
      <c r="A32" t="s">
        <v>964</v>
      </c>
      <c r="B32" t="s">
        <v>988</v>
      </c>
      <c r="C32" s="360">
        <v>831</v>
      </c>
      <c r="D32" s="360">
        <v>2</v>
      </c>
      <c r="E32" s="360">
        <v>0</v>
      </c>
      <c r="F32" s="360">
        <v>0</v>
      </c>
      <c r="G32" s="360">
        <v>0</v>
      </c>
      <c r="H32" s="360">
        <v>0</v>
      </c>
      <c r="I32" s="360">
        <v>2</v>
      </c>
      <c r="J32" s="360">
        <v>0</v>
      </c>
      <c r="K32" s="360">
        <v>0</v>
      </c>
      <c r="L32" s="360">
        <v>0</v>
      </c>
      <c r="M32" s="360">
        <v>2</v>
      </c>
      <c r="N32" s="360">
        <v>3</v>
      </c>
      <c r="O32" s="360">
        <v>3</v>
      </c>
      <c r="P32" s="360">
        <v>2</v>
      </c>
      <c r="Q32" s="360">
        <v>5</v>
      </c>
      <c r="R32" s="360">
        <v>8</v>
      </c>
      <c r="S32" s="360">
        <v>17</v>
      </c>
      <c r="T32" s="360">
        <v>25</v>
      </c>
      <c r="U32" s="360">
        <v>27</v>
      </c>
      <c r="V32" s="360">
        <v>66</v>
      </c>
      <c r="W32" s="360">
        <v>70</v>
      </c>
      <c r="X32" s="360">
        <v>116</v>
      </c>
      <c r="Y32" s="360">
        <v>132</v>
      </c>
      <c r="Z32" s="360">
        <v>165</v>
      </c>
      <c r="AA32" s="360">
        <v>129</v>
      </c>
      <c r="AB32" s="360">
        <v>48</v>
      </c>
      <c r="AC32" s="360">
        <v>11</v>
      </c>
      <c r="AD32" s="360">
        <v>0</v>
      </c>
      <c r="AF32" s="355">
        <f t="shared" si="0"/>
        <v>0</v>
      </c>
      <c r="AG32" s="355">
        <f t="shared" si="1"/>
        <v>59</v>
      </c>
      <c r="AH32" s="355">
        <f t="shared" si="2"/>
        <v>59</v>
      </c>
    </row>
    <row r="33" spans="1:34">
      <c r="A33" t="s">
        <v>965</v>
      </c>
      <c r="B33" t="s">
        <v>988</v>
      </c>
      <c r="C33" s="360">
        <v>554</v>
      </c>
      <c r="D33" s="360">
        <v>0</v>
      </c>
      <c r="E33" s="360">
        <v>1</v>
      </c>
      <c r="F33" s="360">
        <v>0</v>
      </c>
      <c r="G33" s="360">
        <v>0</v>
      </c>
      <c r="H33" s="360">
        <v>0</v>
      </c>
      <c r="I33" s="360">
        <v>1</v>
      </c>
      <c r="J33" s="360">
        <v>0</v>
      </c>
      <c r="K33" s="360">
        <v>0</v>
      </c>
      <c r="L33" s="360">
        <v>1</v>
      </c>
      <c r="M33" s="360">
        <v>2</v>
      </c>
      <c r="N33" s="360">
        <v>1</v>
      </c>
      <c r="O33" s="360">
        <v>0</v>
      </c>
      <c r="P33" s="360">
        <v>3</v>
      </c>
      <c r="Q33" s="360">
        <v>2</v>
      </c>
      <c r="R33" s="360">
        <v>1</v>
      </c>
      <c r="S33" s="360">
        <v>4</v>
      </c>
      <c r="T33" s="360">
        <v>5</v>
      </c>
      <c r="U33" s="360">
        <v>12</v>
      </c>
      <c r="V33" s="360">
        <v>34</v>
      </c>
      <c r="W33" s="360">
        <v>48</v>
      </c>
      <c r="X33" s="360">
        <v>49</v>
      </c>
      <c r="Y33" s="360">
        <v>105</v>
      </c>
      <c r="Z33" s="360">
        <v>123</v>
      </c>
      <c r="AA33" s="360">
        <v>96</v>
      </c>
      <c r="AB33" s="360">
        <v>58</v>
      </c>
      <c r="AC33" s="360">
        <v>9</v>
      </c>
      <c r="AD33" s="360">
        <v>0</v>
      </c>
      <c r="AF33" s="355">
        <f t="shared" si="0"/>
        <v>1</v>
      </c>
      <c r="AG33" s="355">
        <f t="shared" si="1"/>
        <v>67</v>
      </c>
      <c r="AH33" s="355">
        <f t="shared" si="2"/>
        <v>67</v>
      </c>
    </row>
    <row r="34" spans="1:34">
      <c r="A34" t="s">
        <v>966</v>
      </c>
      <c r="B34" t="s">
        <v>988</v>
      </c>
      <c r="C34" s="360">
        <v>587</v>
      </c>
      <c r="D34" s="360">
        <v>0</v>
      </c>
      <c r="E34" s="360">
        <v>0</v>
      </c>
      <c r="F34" s="360">
        <v>0</v>
      </c>
      <c r="G34" s="360">
        <v>0</v>
      </c>
      <c r="H34" s="360">
        <v>0</v>
      </c>
      <c r="I34" s="360">
        <v>0</v>
      </c>
      <c r="J34" s="360">
        <v>0</v>
      </c>
      <c r="K34" s="360">
        <v>0</v>
      </c>
      <c r="L34" s="360">
        <v>0</v>
      </c>
      <c r="M34" s="360">
        <v>1</v>
      </c>
      <c r="N34" s="360">
        <v>2</v>
      </c>
      <c r="O34" s="360">
        <v>0</v>
      </c>
      <c r="P34" s="360">
        <v>1</v>
      </c>
      <c r="Q34" s="360">
        <v>4</v>
      </c>
      <c r="R34" s="360">
        <v>5</v>
      </c>
      <c r="S34" s="360">
        <v>3</v>
      </c>
      <c r="T34" s="360">
        <v>9</v>
      </c>
      <c r="U34" s="360">
        <v>18</v>
      </c>
      <c r="V34" s="360">
        <v>22</v>
      </c>
      <c r="W34" s="360">
        <v>45</v>
      </c>
      <c r="X34" s="360">
        <v>58</v>
      </c>
      <c r="Y34" s="360">
        <v>96</v>
      </c>
      <c r="Z34" s="360">
        <v>135</v>
      </c>
      <c r="AA34" s="360">
        <v>112</v>
      </c>
      <c r="AB34" s="360">
        <v>52</v>
      </c>
      <c r="AC34" s="360">
        <v>24</v>
      </c>
      <c r="AD34" s="360">
        <v>0</v>
      </c>
      <c r="AF34" s="355">
        <f t="shared" si="0"/>
        <v>0</v>
      </c>
      <c r="AG34" s="355">
        <f t="shared" si="1"/>
        <v>76</v>
      </c>
      <c r="AH34" s="355">
        <f t="shared" si="2"/>
        <v>76</v>
      </c>
    </row>
    <row r="35" spans="1:34">
      <c r="A35" t="s">
        <v>967</v>
      </c>
      <c r="B35" t="s">
        <v>988</v>
      </c>
      <c r="C35" s="360">
        <v>415</v>
      </c>
      <c r="D35" s="360">
        <v>0</v>
      </c>
      <c r="E35" s="360">
        <v>0</v>
      </c>
      <c r="F35" s="360">
        <v>0</v>
      </c>
      <c r="G35" s="360">
        <v>0</v>
      </c>
      <c r="H35" s="360">
        <v>0</v>
      </c>
      <c r="I35" s="360">
        <v>0</v>
      </c>
      <c r="J35" s="360">
        <v>0</v>
      </c>
      <c r="K35" s="360">
        <v>0</v>
      </c>
      <c r="L35" s="360">
        <v>0</v>
      </c>
      <c r="M35" s="360">
        <v>0</v>
      </c>
      <c r="N35" s="360">
        <v>0</v>
      </c>
      <c r="O35" s="360">
        <v>1</v>
      </c>
      <c r="P35" s="360">
        <v>0</v>
      </c>
      <c r="Q35" s="360">
        <v>2</v>
      </c>
      <c r="R35" s="360">
        <v>5</v>
      </c>
      <c r="S35" s="360">
        <v>3</v>
      </c>
      <c r="T35" s="360">
        <v>5</v>
      </c>
      <c r="U35" s="360">
        <v>17</v>
      </c>
      <c r="V35" s="360">
        <v>19</v>
      </c>
      <c r="W35" s="360">
        <v>15</v>
      </c>
      <c r="X35" s="360">
        <v>38</v>
      </c>
      <c r="Y35" s="360">
        <v>63</v>
      </c>
      <c r="Z35" s="360">
        <v>105</v>
      </c>
      <c r="AA35" s="360">
        <v>77</v>
      </c>
      <c r="AB35" s="360">
        <v>46</v>
      </c>
      <c r="AC35" s="360">
        <v>19</v>
      </c>
      <c r="AD35" s="360">
        <v>0</v>
      </c>
      <c r="AF35" s="355">
        <f t="shared" si="0"/>
        <v>0</v>
      </c>
      <c r="AG35" s="355">
        <f t="shared" si="1"/>
        <v>65</v>
      </c>
      <c r="AH35" s="355">
        <f t="shared" si="2"/>
        <v>65</v>
      </c>
    </row>
    <row r="36" spans="1:34">
      <c r="A36" t="s">
        <v>968</v>
      </c>
      <c r="B36" t="s">
        <v>988</v>
      </c>
      <c r="C36" s="360">
        <v>848</v>
      </c>
      <c r="D36" s="360">
        <v>0</v>
      </c>
      <c r="E36" s="360">
        <v>0</v>
      </c>
      <c r="F36" s="360">
        <v>0</v>
      </c>
      <c r="G36" s="360">
        <v>1</v>
      </c>
      <c r="H36" s="360">
        <v>0</v>
      </c>
      <c r="I36" s="360">
        <v>1</v>
      </c>
      <c r="J36" s="360">
        <v>0</v>
      </c>
      <c r="K36" s="360">
        <v>0</v>
      </c>
      <c r="L36" s="360">
        <v>0</v>
      </c>
      <c r="M36" s="360">
        <v>2</v>
      </c>
      <c r="N36" s="360">
        <v>2</v>
      </c>
      <c r="O36" s="360">
        <v>3</v>
      </c>
      <c r="P36" s="360">
        <v>3</v>
      </c>
      <c r="Q36" s="360">
        <v>1</v>
      </c>
      <c r="R36" s="360">
        <v>4</v>
      </c>
      <c r="S36" s="360">
        <v>12</v>
      </c>
      <c r="T36" s="360">
        <v>16</v>
      </c>
      <c r="U36" s="360">
        <v>23</v>
      </c>
      <c r="V36" s="360">
        <v>46</v>
      </c>
      <c r="W36" s="360">
        <v>64</v>
      </c>
      <c r="X36" s="360">
        <v>72</v>
      </c>
      <c r="Y36" s="360">
        <v>139</v>
      </c>
      <c r="Z36" s="360">
        <v>211</v>
      </c>
      <c r="AA36" s="360">
        <v>151</v>
      </c>
      <c r="AB36" s="360">
        <v>78</v>
      </c>
      <c r="AC36" s="360">
        <v>20</v>
      </c>
      <c r="AD36" s="360">
        <v>0</v>
      </c>
      <c r="AF36" s="355">
        <f t="shared" si="0"/>
        <v>1</v>
      </c>
      <c r="AG36" s="355">
        <f t="shared" si="1"/>
        <v>98</v>
      </c>
      <c r="AH36" s="355">
        <f t="shared" si="2"/>
        <v>98</v>
      </c>
    </row>
    <row r="37" spans="1:34">
      <c r="A37" t="s">
        <v>969</v>
      </c>
      <c r="B37" t="s">
        <v>988</v>
      </c>
      <c r="C37" s="360">
        <v>694</v>
      </c>
      <c r="D37" s="360">
        <v>0</v>
      </c>
      <c r="E37" s="360">
        <v>0</v>
      </c>
      <c r="F37" s="360">
        <v>0</v>
      </c>
      <c r="G37" s="360">
        <v>0</v>
      </c>
      <c r="H37" s="360">
        <v>0</v>
      </c>
      <c r="I37" s="360">
        <v>0</v>
      </c>
      <c r="J37" s="360">
        <v>0</v>
      </c>
      <c r="K37" s="360">
        <v>1</v>
      </c>
      <c r="L37" s="360">
        <v>0</v>
      </c>
      <c r="M37" s="360">
        <v>0</v>
      </c>
      <c r="N37" s="360">
        <v>2</v>
      </c>
      <c r="O37" s="360">
        <v>2</v>
      </c>
      <c r="P37" s="360">
        <v>1</v>
      </c>
      <c r="Q37" s="360">
        <v>0</v>
      </c>
      <c r="R37" s="360">
        <v>4</v>
      </c>
      <c r="S37" s="360">
        <v>11</v>
      </c>
      <c r="T37" s="360">
        <v>15</v>
      </c>
      <c r="U37" s="360">
        <v>20</v>
      </c>
      <c r="V37" s="360">
        <v>46</v>
      </c>
      <c r="W37" s="360">
        <v>47</v>
      </c>
      <c r="X37" s="360">
        <v>89</v>
      </c>
      <c r="Y37" s="360">
        <v>110</v>
      </c>
      <c r="Z37" s="360">
        <v>132</v>
      </c>
      <c r="AA37" s="360">
        <v>142</v>
      </c>
      <c r="AB37" s="360">
        <v>59</v>
      </c>
      <c r="AC37" s="360">
        <v>13</v>
      </c>
      <c r="AD37" s="360">
        <v>0</v>
      </c>
      <c r="AF37" s="355">
        <f t="shared" si="0"/>
        <v>0</v>
      </c>
      <c r="AG37" s="355">
        <f t="shared" si="1"/>
        <v>72</v>
      </c>
      <c r="AH37" s="355">
        <f t="shared" si="2"/>
        <v>72</v>
      </c>
    </row>
    <row r="38" spans="1:34">
      <c r="A38" t="s">
        <v>970</v>
      </c>
      <c r="B38" t="s">
        <v>988</v>
      </c>
      <c r="C38" s="360">
        <v>468</v>
      </c>
      <c r="D38" s="360">
        <v>0</v>
      </c>
      <c r="E38" s="360">
        <v>0</v>
      </c>
      <c r="F38" s="360">
        <v>0</v>
      </c>
      <c r="G38" s="360">
        <v>0</v>
      </c>
      <c r="H38" s="360">
        <v>0</v>
      </c>
      <c r="I38" s="360">
        <v>0</v>
      </c>
      <c r="J38" s="360">
        <v>0</v>
      </c>
      <c r="K38" s="360">
        <v>0</v>
      </c>
      <c r="L38" s="360">
        <v>0</v>
      </c>
      <c r="M38" s="360">
        <v>0</v>
      </c>
      <c r="N38" s="360">
        <v>2</v>
      </c>
      <c r="O38" s="360">
        <v>0</v>
      </c>
      <c r="P38" s="360">
        <v>0</v>
      </c>
      <c r="Q38" s="360">
        <v>1</v>
      </c>
      <c r="R38" s="360">
        <v>4</v>
      </c>
      <c r="S38" s="360">
        <v>6</v>
      </c>
      <c r="T38" s="360">
        <v>9</v>
      </c>
      <c r="U38" s="360">
        <v>15</v>
      </c>
      <c r="V38" s="360">
        <v>26</v>
      </c>
      <c r="W38" s="360">
        <v>31</v>
      </c>
      <c r="X38" s="360">
        <v>40</v>
      </c>
      <c r="Y38" s="360">
        <v>74</v>
      </c>
      <c r="Z38" s="360">
        <v>111</v>
      </c>
      <c r="AA38" s="360">
        <v>85</v>
      </c>
      <c r="AB38" s="360">
        <v>41</v>
      </c>
      <c r="AC38" s="360">
        <v>23</v>
      </c>
      <c r="AD38" s="360">
        <v>0</v>
      </c>
      <c r="AF38" s="355">
        <f t="shared" si="0"/>
        <v>0</v>
      </c>
      <c r="AG38" s="355">
        <f t="shared" si="1"/>
        <v>64</v>
      </c>
      <c r="AH38" s="355">
        <f t="shared" si="2"/>
        <v>64</v>
      </c>
    </row>
    <row r="39" spans="1:34">
      <c r="A39" t="s">
        <v>971</v>
      </c>
      <c r="B39" t="s">
        <v>988</v>
      </c>
      <c r="C39" s="360">
        <v>756</v>
      </c>
      <c r="D39" s="360">
        <v>0</v>
      </c>
      <c r="E39" s="360">
        <v>0</v>
      </c>
      <c r="F39" s="360">
        <v>0</v>
      </c>
      <c r="G39" s="360">
        <v>0</v>
      </c>
      <c r="H39" s="360">
        <v>0</v>
      </c>
      <c r="I39" s="360">
        <v>0</v>
      </c>
      <c r="J39" s="360">
        <v>0</v>
      </c>
      <c r="K39" s="360">
        <v>0</v>
      </c>
      <c r="L39" s="360">
        <v>1</v>
      </c>
      <c r="M39" s="360">
        <v>1</v>
      </c>
      <c r="N39" s="360">
        <v>1</v>
      </c>
      <c r="O39" s="360">
        <v>2</v>
      </c>
      <c r="P39" s="360">
        <v>0</v>
      </c>
      <c r="Q39" s="360">
        <v>2</v>
      </c>
      <c r="R39" s="360">
        <v>4</v>
      </c>
      <c r="S39" s="360">
        <v>5</v>
      </c>
      <c r="T39" s="360">
        <v>14</v>
      </c>
      <c r="U39" s="360">
        <v>25</v>
      </c>
      <c r="V39" s="360">
        <v>56</v>
      </c>
      <c r="W39" s="360">
        <v>54</v>
      </c>
      <c r="X39" s="360">
        <v>71</v>
      </c>
      <c r="Y39" s="360">
        <v>117</v>
      </c>
      <c r="Z39" s="360">
        <v>177</v>
      </c>
      <c r="AA39" s="360">
        <v>138</v>
      </c>
      <c r="AB39" s="360">
        <v>62</v>
      </c>
      <c r="AC39" s="360">
        <v>26</v>
      </c>
      <c r="AD39" s="360">
        <v>0</v>
      </c>
      <c r="AF39" s="355">
        <f t="shared" si="0"/>
        <v>0</v>
      </c>
      <c r="AG39" s="355">
        <f t="shared" si="1"/>
        <v>88</v>
      </c>
      <c r="AH39" s="355">
        <f t="shared" si="2"/>
        <v>88</v>
      </c>
    </row>
    <row r="40" spans="1:34">
      <c r="A40" t="s">
        <v>972</v>
      </c>
      <c r="B40" t="s">
        <v>988</v>
      </c>
      <c r="C40" s="360">
        <v>581</v>
      </c>
      <c r="D40" s="360">
        <v>1</v>
      </c>
      <c r="E40" s="360">
        <v>0</v>
      </c>
      <c r="F40" s="360">
        <v>0</v>
      </c>
      <c r="G40" s="360">
        <v>0</v>
      </c>
      <c r="H40" s="360">
        <v>0</v>
      </c>
      <c r="I40" s="360">
        <v>1</v>
      </c>
      <c r="J40" s="360">
        <v>0</v>
      </c>
      <c r="K40" s="360">
        <v>0</v>
      </c>
      <c r="L40" s="360">
        <v>0</v>
      </c>
      <c r="M40" s="360">
        <v>1</v>
      </c>
      <c r="N40" s="360">
        <v>2</v>
      </c>
      <c r="O40" s="360">
        <v>0</v>
      </c>
      <c r="P40" s="360">
        <v>1</v>
      </c>
      <c r="Q40" s="360">
        <v>0</v>
      </c>
      <c r="R40" s="360">
        <v>7</v>
      </c>
      <c r="S40" s="360">
        <v>4</v>
      </c>
      <c r="T40" s="360">
        <v>8</v>
      </c>
      <c r="U40" s="360">
        <v>19</v>
      </c>
      <c r="V40" s="360">
        <v>38</v>
      </c>
      <c r="W40" s="360">
        <v>45</v>
      </c>
      <c r="X40" s="360">
        <v>50</v>
      </c>
      <c r="Y40" s="360">
        <v>123</v>
      </c>
      <c r="Z40" s="360">
        <v>128</v>
      </c>
      <c r="AA40" s="360">
        <v>106</v>
      </c>
      <c r="AB40" s="360">
        <v>36</v>
      </c>
      <c r="AC40" s="360">
        <v>12</v>
      </c>
      <c r="AD40" s="360">
        <v>0</v>
      </c>
      <c r="AF40" s="355">
        <f t="shared" si="0"/>
        <v>0</v>
      </c>
      <c r="AG40" s="355">
        <f t="shared" si="1"/>
        <v>48</v>
      </c>
      <c r="AH40" s="355">
        <f t="shared" si="2"/>
        <v>48</v>
      </c>
    </row>
    <row r="41" spans="1:34">
      <c r="A41" t="s">
        <v>973</v>
      </c>
      <c r="B41" t="s">
        <v>988</v>
      </c>
      <c r="C41" s="360">
        <v>376</v>
      </c>
      <c r="D41" s="360">
        <v>0</v>
      </c>
      <c r="E41" s="360">
        <v>0</v>
      </c>
      <c r="F41" s="360">
        <v>0</v>
      </c>
      <c r="G41" s="360">
        <v>0</v>
      </c>
      <c r="H41" s="360">
        <v>0</v>
      </c>
      <c r="I41" s="360">
        <v>0</v>
      </c>
      <c r="J41" s="360">
        <v>0</v>
      </c>
      <c r="K41" s="360">
        <v>1</v>
      </c>
      <c r="L41" s="360">
        <v>0</v>
      </c>
      <c r="M41" s="360">
        <v>1</v>
      </c>
      <c r="N41" s="360">
        <v>0</v>
      </c>
      <c r="O41" s="360">
        <v>0</v>
      </c>
      <c r="P41" s="360">
        <v>3</v>
      </c>
      <c r="Q41" s="360">
        <v>4</v>
      </c>
      <c r="R41" s="360">
        <v>2</v>
      </c>
      <c r="S41" s="360">
        <v>7</v>
      </c>
      <c r="T41" s="360">
        <v>10</v>
      </c>
      <c r="U41" s="360">
        <v>9</v>
      </c>
      <c r="V41" s="360">
        <v>31</v>
      </c>
      <c r="W41" s="360">
        <v>31</v>
      </c>
      <c r="X41" s="360">
        <v>38</v>
      </c>
      <c r="Y41" s="360">
        <v>59</v>
      </c>
      <c r="Z41" s="360">
        <v>74</v>
      </c>
      <c r="AA41" s="360">
        <v>72</v>
      </c>
      <c r="AB41" s="360">
        <v>27</v>
      </c>
      <c r="AC41" s="360">
        <v>7</v>
      </c>
      <c r="AD41" s="360">
        <v>0</v>
      </c>
      <c r="AF41" s="355">
        <f t="shared" si="0"/>
        <v>0</v>
      </c>
      <c r="AG41" s="355">
        <f t="shared" si="1"/>
        <v>34</v>
      </c>
      <c r="AH41" s="355">
        <f t="shared" si="2"/>
        <v>34</v>
      </c>
    </row>
    <row r="42" spans="1:34">
      <c r="A42" t="s">
        <v>974</v>
      </c>
      <c r="B42" t="s">
        <v>988</v>
      </c>
      <c r="C42" s="360">
        <v>896</v>
      </c>
      <c r="D42" s="360">
        <v>1</v>
      </c>
      <c r="E42" s="360">
        <v>0</v>
      </c>
      <c r="F42" s="360">
        <v>0</v>
      </c>
      <c r="G42" s="360">
        <v>0</v>
      </c>
      <c r="H42" s="360">
        <v>0</v>
      </c>
      <c r="I42" s="360">
        <v>1</v>
      </c>
      <c r="J42" s="360">
        <v>0</v>
      </c>
      <c r="K42" s="360">
        <v>0</v>
      </c>
      <c r="L42" s="360">
        <v>3</v>
      </c>
      <c r="M42" s="360">
        <v>3</v>
      </c>
      <c r="N42" s="360">
        <v>1</v>
      </c>
      <c r="O42" s="360">
        <v>5</v>
      </c>
      <c r="P42" s="360">
        <v>2</v>
      </c>
      <c r="Q42" s="360">
        <v>8</v>
      </c>
      <c r="R42" s="360">
        <v>5</v>
      </c>
      <c r="S42" s="360">
        <v>10</v>
      </c>
      <c r="T42" s="360">
        <v>19</v>
      </c>
      <c r="U42" s="360">
        <v>41</v>
      </c>
      <c r="V42" s="360">
        <v>58</v>
      </c>
      <c r="W42" s="360">
        <v>112</v>
      </c>
      <c r="X42" s="360">
        <v>117</v>
      </c>
      <c r="Y42" s="360">
        <v>140</v>
      </c>
      <c r="Z42" s="360">
        <v>164</v>
      </c>
      <c r="AA42" s="360">
        <v>138</v>
      </c>
      <c r="AB42" s="360">
        <v>61</v>
      </c>
      <c r="AC42" s="360">
        <v>8</v>
      </c>
      <c r="AD42" s="360">
        <v>0</v>
      </c>
      <c r="AF42" s="355">
        <f t="shared" si="0"/>
        <v>0</v>
      </c>
      <c r="AG42" s="355">
        <f t="shared" si="1"/>
        <v>69</v>
      </c>
      <c r="AH42" s="355">
        <f t="shared" si="2"/>
        <v>69</v>
      </c>
    </row>
    <row r="43" spans="1:34">
      <c r="A43" t="s">
        <v>975</v>
      </c>
      <c r="B43" t="s">
        <v>988</v>
      </c>
      <c r="C43" s="360">
        <v>242</v>
      </c>
      <c r="D43" s="360">
        <v>0</v>
      </c>
      <c r="E43" s="360">
        <v>0</v>
      </c>
      <c r="F43" s="360">
        <v>0</v>
      </c>
      <c r="G43" s="360">
        <v>0</v>
      </c>
      <c r="H43" s="360">
        <v>0</v>
      </c>
      <c r="I43" s="360">
        <v>0</v>
      </c>
      <c r="J43" s="360">
        <v>0</v>
      </c>
      <c r="K43" s="360">
        <v>0</v>
      </c>
      <c r="L43" s="360">
        <v>0</v>
      </c>
      <c r="M43" s="360">
        <v>0</v>
      </c>
      <c r="N43" s="360">
        <v>3</v>
      </c>
      <c r="O43" s="360">
        <v>0</v>
      </c>
      <c r="P43" s="360">
        <v>1</v>
      </c>
      <c r="Q43" s="360">
        <v>1</v>
      </c>
      <c r="R43" s="360">
        <v>3</v>
      </c>
      <c r="S43" s="360">
        <v>3</v>
      </c>
      <c r="T43" s="360">
        <v>3</v>
      </c>
      <c r="U43" s="360">
        <v>6</v>
      </c>
      <c r="V43" s="360">
        <v>13</v>
      </c>
      <c r="W43" s="360">
        <v>24</v>
      </c>
      <c r="X43" s="360">
        <v>14</v>
      </c>
      <c r="Y43" s="360">
        <v>52</v>
      </c>
      <c r="Z43" s="360">
        <v>55</v>
      </c>
      <c r="AA43" s="360">
        <v>41</v>
      </c>
      <c r="AB43" s="360">
        <v>18</v>
      </c>
      <c r="AC43" s="360">
        <v>5</v>
      </c>
      <c r="AD43" s="360">
        <v>0</v>
      </c>
      <c r="AF43" s="355">
        <f t="shared" si="0"/>
        <v>0</v>
      </c>
      <c r="AG43" s="355">
        <f t="shared" si="1"/>
        <v>23</v>
      </c>
      <c r="AH43" s="355">
        <f t="shared" si="2"/>
        <v>23</v>
      </c>
    </row>
    <row r="44" spans="1:34">
      <c r="A44" t="s">
        <v>976</v>
      </c>
      <c r="B44" t="s">
        <v>988</v>
      </c>
      <c r="C44" s="360">
        <v>295</v>
      </c>
      <c r="D44" s="360">
        <v>0</v>
      </c>
      <c r="E44" s="360">
        <v>0</v>
      </c>
      <c r="F44" s="360">
        <v>0</v>
      </c>
      <c r="G44" s="360">
        <v>0</v>
      </c>
      <c r="H44" s="360">
        <v>0</v>
      </c>
      <c r="I44" s="360">
        <v>0</v>
      </c>
      <c r="J44" s="360">
        <v>0</v>
      </c>
      <c r="K44" s="360">
        <v>0</v>
      </c>
      <c r="L44" s="360">
        <v>0</v>
      </c>
      <c r="M44" s="360">
        <v>0</v>
      </c>
      <c r="N44" s="360">
        <v>1</v>
      </c>
      <c r="O44" s="360">
        <v>5</v>
      </c>
      <c r="P44" s="360">
        <v>0</v>
      </c>
      <c r="Q44" s="360">
        <v>1</v>
      </c>
      <c r="R44" s="360">
        <v>1</v>
      </c>
      <c r="S44" s="360">
        <v>2</v>
      </c>
      <c r="T44" s="360">
        <v>4</v>
      </c>
      <c r="U44" s="360">
        <v>4</v>
      </c>
      <c r="V44" s="360">
        <v>14</v>
      </c>
      <c r="W44" s="360">
        <v>15</v>
      </c>
      <c r="X44" s="360">
        <v>34</v>
      </c>
      <c r="Y44" s="360">
        <v>57</v>
      </c>
      <c r="Z44" s="360">
        <v>65</v>
      </c>
      <c r="AA44" s="360">
        <v>52</v>
      </c>
      <c r="AB44" s="360">
        <v>32</v>
      </c>
      <c r="AC44" s="360">
        <v>8</v>
      </c>
      <c r="AD44" s="360">
        <v>0</v>
      </c>
      <c r="AF44" s="355">
        <f t="shared" si="0"/>
        <v>0</v>
      </c>
      <c r="AG44" s="355">
        <f t="shared" si="1"/>
        <v>40</v>
      </c>
      <c r="AH44" s="355">
        <f t="shared" si="2"/>
        <v>40</v>
      </c>
    </row>
    <row r="45" spans="1:34">
      <c r="A45" t="s">
        <v>978</v>
      </c>
      <c r="B45" t="s">
        <v>988</v>
      </c>
      <c r="C45" s="360">
        <v>326</v>
      </c>
      <c r="D45" s="360">
        <v>0</v>
      </c>
      <c r="E45" s="360">
        <v>0</v>
      </c>
      <c r="F45" s="360">
        <v>0</v>
      </c>
      <c r="G45" s="360">
        <v>0</v>
      </c>
      <c r="H45" s="360">
        <v>0</v>
      </c>
      <c r="I45" s="360">
        <v>0</v>
      </c>
      <c r="J45" s="360">
        <v>0</v>
      </c>
      <c r="K45" s="360">
        <v>1</v>
      </c>
      <c r="L45" s="360">
        <v>0</v>
      </c>
      <c r="M45" s="360">
        <v>2</v>
      </c>
      <c r="N45" s="360">
        <v>0</v>
      </c>
      <c r="O45" s="360">
        <v>0</v>
      </c>
      <c r="P45" s="360">
        <v>1</v>
      </c>
      <c r="Q45" s="360">
        <v>1</v>
      </c>
      <c r="R45" s="360">
        <v>1</v>
      </c>
      <c r="S45" s="360">
        <v>4</v>
      </c>
      <c r="T45" s="360">
        <v>7</v>
      </c>
      <c r="U45" s="360">
        <v>5</v>
      </c>
      <c r="V45" s="360">
        <v>25</v>
      </c>
      <c r="W45" s="360">
        <v>26</v>
      </c>
      <c r="X45" s="360">
        <v>54</v>
      </c>
      <c r="Y45" s="360">
        <v>46</v>
      </c>
      <c r="Z45" s="360">
        <v>71</v>
      </c>
      <c r="AA45" s="360">
        <v>51</v>
      </c>
      <c r="AB45" s="360">
        <v>27</v>
      </c>
      <c r="AC45" s="360">
        <v>4</v>
      </c>
      <c r="AD45" s="360">
        <v>0</v>
      </c>
      <c r="AF45" s="355">
        <f t="shared" si="0"/>
        <v>0</v>
      </c>
      <c r="AG45" s="355">
        <f t="shared" si="1"/>
        <v>31</v>
      </c>
      <c r="AH45" s="355">
        <f t="shared" si="2"/>
        <v>31</v>
      </c>
    </row>
    <row r="46" spans="1:34">
      <c r="A46" t="s">
        <v>979</v>
      </c>
      <c r="B46" t="s">
        <v>988</v>
      </c>
      <c r="C46" s="360">
        <v>289</v>
      </c>
      <c r="D46" s="360">
        <v>1</v>
      </c>
      <c r="E46" s="360">
        <v>0</v>
      </c>
      <c r="F46" s="360">
        <v>0</v>
      </c>
      <c r="G46" s="360">
        <v>0</v>
      </c>
      <c r="H46" s="360">
        <v>0</v>
      </c>
      <c r="I46" s="360">
        <v>1</v>
      </c>
      <c r="J46" s="360">
        <v>1</v>
      </c>
      <c r="K46" s="360">
        <v>0</v>
      </c>
      <c r="L46" s="360">
        <v>0</v>
      </c>
      <c r="M46" s="360">
        <v>0</v>
      </c>
      <c r="N46" s="360">
        <v>1</v>
      </c>
      <c r="O46" s="360">
        <v>0</v>
      </c>
      <c r="P46" s="360">
        <v>1</v>
      </c>
      <c r="Q46" s="360">
        <v>4</v>
      </c>
      <c r="R46" s="360">
        <v>5</v>
      </c>
      <c r="S46" s="360">
        <v>4</v>
      </c>
      <c r="T46" s="360">
        <v>7</v>
      </c>
      <c r="U46" s="360">
        <v>15</v>
      </c>
      <c r="V46" s="360">
        <v>15</v>
      </c>
      <c r="W46" s="360">
        <v>34</v>
      </c>
      <c r="X46" s="360">
        <v>45</v>
      </c>
      <c r="Y46" s="360">
        <v>59</v>
      </c>
      <c r="Z46" s="360">
        <v>47</v>
      </c>
      <c r="AA46" s="360">
        <v>35</v>
      </c>
      <c r="AB46" s="360">
        <v>12</v>
      </c>
      <c r="AC46" s="360">
        <v>3</v>
      </c>
      <c r="AD46" s="360">
        <v>0</v>
      </c>
      <c r="AF46" s="355">
        <f t="shared" si="0"/>
        <v>0</v>
      </c>
      <c r="AG46" s="355">
        <f t="shared" si="1"/>
        <v>15</v>
      </c>
      <c r="AH46" s="355">
        <f t="shared" si="2"/>
        <v>15</v>
      </c>
    </row>
    <row r="47" spans="1:34">
      <c r="A47" t="s">
        <v>980</v>
      </c>
      <c r="B47" t="s">
        <v>988</v>
      </c>
      <c r="C47" s="360">
        <v>193</v>
      </c>
      <c r="D47" s="360">
        <v>1</v>
      </c>
      <c r="E47" s="360">
        <v>0</v>
      </c>
      <c r="F47" s="360">
        <v>0</v>
      </c>
      <c r="G47" s="360">
        <v>0</v>
      </c>
      <c r="H47" s="360">
        <v>0</v>
      </c>
      <c r="I47" s="360">
        <v>1</v>
      </c>
      <c r="J47" s="360">
        <v>0</v>
      </c>
      <c r="K47" s="360">
        <v>0</v>
      </c>
      <c r="L47" s="360">
        <v>0</v>
      </c>
      <c r="M47" s="360">
        <v>0</v>
      </c>
      <c r="N47" s="360">
        <v>0</v>
      </c>
      <c r="O47" s="360">
        <v>0</v>
      </c>
      <c r="P47" s="360">
        <v>0</v>
      </c>
      <c r="Q47" s="360">
        <v>1</v>
      </c>
      <c r="R47" s="360">
        <v>5</v>
      </c>
      <c r="S47" s="360">
        <v>2</v>
      </c>
      <c r="T47" s="360">
        <v>7</v>
      </c>
      <c r="U47" s="360">
        <v>6</v>
      </c>
      <c r="V47" s="360">
        <v>15</v>
      </c>
      <c r="W47" s="360">
        <v>13</v>
      </c>
      <c r="X47" s="360">
        <v>16</v>
      </c>
      <c r="Y47" s="360">
        <v>33</v>
      </c>
      <c r="Z47" s="360">
        <v>44</v>
      </c>
      <c r="AA47" s="360">
        <v>36</v>
      </c>
      <c r="AB47" s="360">
        <v>10</v>
      </c>
      <c r="AC47" s="360">
        <v>4</v>
      </c>
      <c r="AD47" s="360">
        <v>0</v>
      </c>
      <c r="AF47" s="355">
        <f t="shared" si="0"/>
        <v>0</v>
      </c>
      <c r="AG47" s="355">
        <f t="shared" si="1"/>
        <v>14</v>
      </c>
      <c r="AH47" s="355">
        <f t="shared" si="2"/>
        <v>14</v>
      </c>
    </row>
    <row r="48" spans="1:34">
      <c r="A48" t="s">
        <v>981</v>
      </c>
      <c r="B48" t="s">
        <v>988</v>
      </c>
      <c r="C48" s="360">
        <v>203</v>
      </c>
      <c r="D48" s="360">
        <v>2</v>
      </c>
      <c r="E48" s="360">
        <v>0</v>
      </c>
      <c r="F48" s="360">
        <v>0</v>
      </c>
      <c r="G48" s="360">
        <v>0</v>
      </c>
      <c r="H48" s="360">
        <v>0</v>
      </c>
      <c r="I48" s="360">
        <v>2</v>
      </c>
      <c r="J48" s="360">
        <v>0</v>
      </c>
      <c r="K48" s="360">
        <v>0</v>
      </c>
      <c r="L48" s="360">
        <v>0</v>
      </c>
      <c r="M48" s="360">
        <v>1</v>
      </c>
      <c r="N48" s="360">
        <v>0</v>
      </c>
      <c r="O48" s="360">
        <v>0</v>
      </c>
      <c r="P48" s="360">
        <v>0</v>
      </c>
      <c r="Q48" s="360">
        <v>2</v>
      </c>
      <c r="R48" s="360">
        <v>1</v>
      </c>
      <c r="S48" s="360">
        <v>1</v>
      </c>
      <c r="T48" s="360">
        <v>2</v>
      </c>
      <c r="U48" s="360">
        <v>7</v>
      </c>
      <c r="V48" s="360">
        <v>8</v>
      </c>
      <c r="W48" s="360">
        <v>25</v>
      </c>
      <c r="X48" s="360">
        <v>11</v>
      </c>
      <c r="Y48" s="360">
        <v>30</v>
      </c>
      <c r="Z48" s="360">
        <v>42</v>
      </c>
      <c r="AA48" s="360">
        <v>46</v>
      </c>
      <c r="AB48" s="360">
        <v>22</v>
      </c>
      <c r="AC48" s="360">
        <v>3</v>
      </c>
      <c r="AD48" s="360">
        <v>0</v>
      </c>
      <c r="AF48" s="355">
        <f t="shared" si="0"/>
        <v>0</v>
      </c>
      <c r="AG48" s="355">
        <f t="shared" si="1"/>
        <v>25</v>
      </c>
      <c r="AH48" s="355">
        <f t="shared" si="2"/>
        <v>25</v>
      </c>
    </row>
    <row r="49" spans="1:34">
      <c r="A49" t="s">
        <v>982</v>
      </c>
      <c r="B49" t="s">
        <v>988</v>
      </c>
      <c r="C49" s="360">
        <v>159</v>
      </c>
      <c r="D49" s="360">
        <v>0</v>
      </c>
      <c r="E49" s="360">
        <v>0</v>
      </c>
      <c r="F49" s="360">
        <v>0</v>
      </c>
      <c r="G49" s="360">
        <v>0</v>
      </c>
      <c r="H49" s="360">
        <v>0</v>
      </c>
      <c r="I49" s="360">
        <v>0</v>
      </c>
      <c r="J49" s="360">
        <v>0</v>
      </c>
      <c r="K49" s="360">
        <v>0</v>
      </c>
      <c r="L49" s="360">
        <v>0</v>
      </c>
      <c r="M49" s="360">
        <v>1</v>
      </c>
      <c r="N49" s="360">
        <v>0</v>
      </c>
      <c r="O49" s="360">
        <v>1</v>
      </c>
      <c r="P49" s="360">
        <v>0</v>
      </c>
      <c r="Q49" s="360">
        <v>1</v>
      </c>
      <c r="R49" s="360">
        <v>1</v>
      </c>
      <c r="S49" s="360">
        <v>1</v>
      </c>
      <c r="T49" s="360">
        <v>2</v>
      </c>
      <c r="U49" s="360">
        <v>5</v>
      </c>
      <c r="V49" s="360">
        <v>6</v>
      </c>
      <c r="W49" s="360">
        <v>9</v>
      </c>
      <c r="X49" s="360">
        <v>9</v>
      </c>
      <c r="Y49" s="360">
        <v>28</v>
      </c>
      <c r="Z49" s="360">
        <v>39</v>
      </c>
      <c r="AA49" s="360">
        <v>38</v>
      </c>
      <c r="AB49" s="360">
        <v>16</v>
      </c>
      <c r="AC49" s="360">
        <v>2</v>
      </c>
      <c r="AD49" s="360">
        <v>0</v>
      </c>
      <c r="AF49" s="355">
        <f t="shared" si="0"/>
        <v>0</v>
      </c>
      <c r="AG49" s="355">
        <f t="shared" si="1"/>
        <v>18</v>
      </c>
      <c r="AH49" s="355">
        <f t="shared" si="2"/>
        <v>18</v>
      </c>
    </row>
    <row r="50" spans="1:34">
      <c r="A50" t="s">
        <v>983</v>
      </c>
      <c r="B50" t="s">
        <v>988</v>
      </c>
      <c r="C50" s="360">
        <v>255</v>
      </c>
      <c r="D50" s="360">
        <v>0</v>
      </c>
      <c r="E50" s="360">
        <v>0</v>
      </c>
      <c r="F50" s="360">
        <v>0</v>
      </c>
      <c r="G50" s="360">
        <v>0</v>
      </c>
      <c r="H50" s="360">
        <v>0</v>
      </c>
      <c r="I50" s="360">
        <v>0</v>
      </c>
      <c r="J50" s="360">
        <v>0</v>
      </c>
      <c r="K50" s="360">
        <v>0</v>
      </c>
      <c r="L50" s="360">
        <v>0</v>
      </c>
      <c r="M50" s="360">
        <v>2</v>
      </c>
      <c r="N50" s="360">
        <v>0</v>
      </c>
      <c r="O50" s="360">
        <v>0</v>
      </c>
      <c r="P50" s="360">
        <v>2</v>
      </c>
      <c r="Q50" s="360">
        <v>3</v>
      </c>
      <c r="R50" s="360">
        <v>6</v>
      </c>
      <c r="S50" s="360">
        <v>4</v>
      </c>
      <c r="T50" s="360">
        <v>4</v>
      </c>
      <c r="U50" s="360">
        <v>11</v>
      </c>
      <c r="V50" s="360">
        <v>23</v>
      </c>
      <c r="W50" s="360">
        <v>19</v>
      </c>
      <c r="X50" s="360">
        <v>36</v>
      </c>
      <c r="Y50" s="360">
        <v>31</v>
      </c>
      <c r="Z50" s="360">
        <v>50</v>
      </c>
      <c r="AA50" s="360">
        <v>40</v>
      </c>
      <c r="AB50" s="360">
        <v>19</v>
      </c>
      <c r="AC50" s="360">
        <v>5</v>
      </c>
      <c r="AD50" s="360">
        <v>0</v>
      </c>
      <c r="AF50" s="355">
        <f t="shared" si="0"/>
        <v>0</v>
      </c>
      <c r="AG50" s="355">
        <f t="shared" si="1"/>
        <v>24</v>
      </c>
      <c r="AH50" s="355">
        <f t="shared" si="2"/>
        <v>24</v>
      </c>
    </row>
    <row r="51" spans="1:34">
      <c r="A51" t="s">
        <v>984</v>
      </c>
      <c r="B51" t="s">
        <v>988</v>
      </c>
      <c r="C51" s="360">
        <v>226</v>
      </c>
      <c r="D51" s="360">
        <v>1</v>
      </c>
      <c r="E51" s="360">
        <v>0</v>
      </c>
      <c r="F51" s="360">
        <v>0</v>
      </c>
      <c r="G51" s="360">
        <v>0</v>
      </c>
      <c r="H51" s="360">
        <v>0</v>
      </c>
      <c r="I51" s="360">
        <v>1</v>
      </c>
      <c r="J51" s="360">
        <v>0</v>
      </c>
      <c r="K51" s="360">
        <v>0</v>
      </c>
      <c r="L51" s="360">
        <v>0</v>
      </c>
      <c r="M51" s="360">
        <v>0</v>
      </c>
      <c r="N51" s="360">
        <v>1</v>
      </c>
      <c r="O51" s="360">
        <v>0</v>
      </c>
      <c r="P51" s="360">
        <v>1</v>
      </c>
      <c r="Q51" s="360">
        <v>1</v>
      </c>
      <c r="R51" s="360">
        <v>1</v>
      </c>
      <c r="S51" s="360">
        <v>0</v>
      </c>
      <c r="T51" s="360">
        <v>2</v>
      </c>
      <c r="U51" s="360">
        <v>6</v>
      </c>
      <c r="V51" s="360">
        <v>16</v>
      </c>
      <c r="W51" s="360">
        <v>17</v>
      </c>
      <c r="X51" s="360">
        <v>21</v>
      </c>
      <c r="Y51" s="360">
        <v>46</v>
      </c>
      <c r="Z51" s="360">
        <v>42</v>
      </c>
      <c r="AA51" s="360">
        <v>46</v>
      </c>
      <c r="AB51" s="360">
        <v>20</v>
      </c>
      <c r="AC51" s="360">
        <v>5</v>
      </c>
      <c r="AD51" s="360">
        <v>0</v>
      </c>
      <c r="AF51" s="355">
        <f t="shared" si="0"/>
        <v>0</v>
      </c>
      <c r="AG51" s="355">
        <f t="shared" si="1"/>
        <v>25</v>
      </c>
      <c r="AH51" s="355">
        <f t="shared" si="2"/>
        <v>25</v>
      </c>
    </row>
    <row r="52" spans="1:34">
      <c r="A52" t="s">
        <v>985</v>
      </c>
      <c r="B52" t="s">
        <v>988</v>
      </c>
      <c r="C52" s="360">
        <v>306</v>
      </c>
      <c r="D52" s="360">
        <v>2</v>
      </c>
      <c r="E52" s="360">
        <v>0</v>
      </c>
      <c r="F52" s="360">
        <v>0</v>
      </c>
      <c r="G52" s="360">
        <v>0</v>
      </c>
      <c r="H52" s="360">
        <v>0</v>
      </c>
      <c r="I52" s="360">
        <v>2</v>
      </c>
      <c r="J52" s="360">
        <v>0</v>
      </c>
      <c r="K52" s="360">
        <v>0</v>
      </c>
      <c r="L52" s="360">
        <v>0</v>
      </c>
      <c r="M52" s="360">
        <v>0</v>
      </c>
      <c r="N52" s="360">
        <v>0</v>
      </c>
      <c r="O52" s="360">
        <v>0</v>
      </c>
      <c r="P52" s="360">
        <v>1</v>
      </c>
      <c r="Q52" s="360">
        <v>2</v>
      </c>
      <c r="R52" s="360">
        <v>2</v>
      </c>
      <c r="S52" s="360">
        <v>3</v>
      </c>
      <c r="T52" s="360">
        <v>5</v>
      </c>
      <c r="U52" s="360">
        <v>5</v>
      </c>
      <c r="V52" s="360">
        <v>16</v>
      </c>
      <c r="W52" s="360">
        <v>18</v>
      </c>
      <c r="X52" s="360">
        <v>23</v>
      </c>
      <c r="Y52" s="360">
        <v>64</v>
      </c>
      <c r="Z52" s="360">
        <v>76</v>
      </c>
      <c r="AA52" s="360">
        <v>56</v>
      </c>
      <c r="AB52" s="360">
        <v>24</v>
      </c>
      <c r="AC52" s="360">
        <v>9</v>
      </c>
      <c r="AD52" s="360">
        <v>0</v>
      </c>
      <c r="AF52" s="355">
        <f t="shared" si="0"/>
        <v>0</v>
      </c>
      <c r="AG52" s="355">
        <f t="shared" si="1"/>
        <v>33</v>
      </c>
      <c r="AH52" s="355">
        <f t="shared" si="2"/>
        <v>33</v>
      </c>
    </row>
    <row r="53" spans="1:34">
      <c r="A53" t="s">
        <v>986</v>
      </c>
      <c r="B53" t="s">
        <v>988</v>
      </c>
      <c r="C53" s="360">
        <v>274</v>
      </c>
      <c r="D53" s="360">
        <v>0</v>
      </c>
      <c r="E53" s="360">
        <v>0</v>
      </c>
      <c r="F53" s="360">
        <v>0</v>
      </c>
      <c r="G53" s="360">
        <v>0</v>
      </c>
      <c r="H53" s="360">
        <v>0</v>
      </c>
      <c r="I53" s="360">
        <v>0</v>
      </c>
      <c r="J53" s="360">
        <v>0</v>
      </c>
      <c r="K53" s="360">
        <v>0</v>
      </c>
      <c r="L53" s="360">
        <v>0</v>
      </c>
      <c r="M53" s="360">
        <v>0</v>
      </c>
      <c r="N53" s="360">
        <v>0</v>
      </c>
      <c r="O53" s="360">
        <v>0</v>
      </c>
      <c r="P53" s="360">
        <v>1</v>
      </c>
      <c r="Q53" s="360">
        <v>0</v>
      </c>
      <c r="R53" s="360">
        <v>2</v>
      </c>
      <c r="S53" s="360">
        <v>6</v>
      </c>
      <c r="T53" s="360">
        <v>1</v>
      </c>
      <c r="U53" s="360">
        <v>8</v>
      </c>
      <c r="V53" s="360">
        <v>17</v>
      </c>
      <c r="W53" s="360">
        <v>18</v>
      </c>
      <c r="X53" s="360">
        <v>19</v>
      </c>
      <c r="Y53" s="360">
        <v>60</v>
      </c>
      <c r="Z53" s="360">
        <v>54</v>
      </c>
      <c r="AA53" s="360">
        <v>55</v>
      </c>
      <c r="AB53" s="360">
        <v>28</v>
      </c>
      <c r="AC53" s="360">
        <v>5</v>
      </c>
      <c r="AD53" s="360">
        <v>0</v>
      </c>
      <c r="AF53" s="355">
        <f t="shared" si="0"/>
        <v>0</v>
      </c>
      <c r="AG53" s="355">
        <f t="shared" si="1"/>
        <v>33</v>
      </c>
      <c r="AH53" s="355">
        <f t="shared" si="2"/>
        <v>33</v>
      </c>
    </row>
    <row r="54" spans="1:34">
      <c r="A54" t="s">
        <v>987</v>
      </c>
      <c r="B54" t="s">
        <v>926</v>
      </c>
      <c r="C54" s="360">
        <v>248</v>
      </c>
      <c r="D54" s="360">
        <v>0</v>
      </c>
      <c r="E54" s="360">
        <v>0</v>
      </c>
      <c r="F54" s="360">
        <v>0</v>
      </c>
      <c r="G54" s="360">
        <v>0</v>
      </c>
      <c r="H54" s="360">
        <v>0</v>
      </c>
      <c r="I54" s="360">
        <v>0</v>
      </c>
      <c r="J54" s="360">
        <v>0</v>
      </c>
      <c r="K54" s="360">
        <v>0</v>
      </c>
      <c r="L54" s="360">
        <v>0</v>
      </c>
      <c r="M54" s="360">
        <v>0</v>
      </c>
      <c r="N54" s="360">
        <v>0</v>
      </c>
      <c r="O54" s="360">
        <v>3</v>
      </c>
      <c r="P54" s="360">
        <v>0</v>
      </c>
      <c r="Q54" s="360">
        <v>2</v>
      </c>
      <c r="R54" s="360">
        <v>1</v>
      </c>
      <c r="S54" s="360">
        <v>0</v>
      </c>
      <c r="T54" s="360">
        <v>4</v>
      </c>
      <c r="U54" s="360">
        <v>9</v>
      </c>
      <c r="V54" s="360">
        <v>20</v>
      </c>
      <c r="W54" s="360">
        <v>10</v>
      </c>
      <c r="X54" s="360">
        <v>17</v>
      </c>
      <c r="Y54" s="360">
        <v>48</v>
      </c>
      <c r="Z54" s="360">
        <v>49</v>
      </c>
      <c r="AA54" s="360">
        <v>53</v>
      </c>
      <c r="AB54" s="360">
        <v>25</v>
      </c>
      <c r="AC54" s="360">
        <v>7</v>
      </c>
      <c r="AD54" s="360">
        <v>0</v>
      </c>
      <c r="AF54" s="355">
        <f t="shared" si="0"/>
        <v>0</v>
      </c>
      <c r="AG54" s="355">
        <f t="shared" si="1"/>
        <v>32</v>
      </c>
      <c r="AH54" s="355">
        <f t="shared" si="2"/>
        <v>32</v>
      </c>
    </row>
    <row r="55" spans="1:34">
      <c r="A55" t="s">
        <v>937</v>
      </c>
      <c r="B55" t="s">
        <v>411</v>
      </c>
      <c r="C55" s="360">
        <v>28371</v>
      </c>
      <c r="D55" s="360">
        <v>35</v>
      </c>
      <c r="E55" s="360">
        <v>10</v>
      </c>
      <c r="F55" s="360">
        <v>1</v>
      </c>
      <c r="G55" s="360">
        <v>1</v>
      </c>
      <c r="H55" s="360">
        <v>4</v>
      </c>
      <c r="I55" s="360">
        <v>51</v>
      </c>
      <c r="J55" s="360">
        <v>15</v>
      </c>
      <c r="K55" s="360">
        <v>14</v>
      </c>
      <c r="L55" s="360">
        <v>45</v>
      </c>
      <c r="M55" s="360">
        <v>72</v>
      </c>
      <c r="N55" s="360">
        <v>61</v>
      </c>
      <c r="O55" s="360">
        <v>97</v>
      </c>
      <c r="P55" s="360">
        <v>132</v>
      </c>
      <c r="Q55" s="360">
        <v>253</v>
      </c>
      <c r="R55" s="360">
        <v>345</v>
      </c>
      <c r="S55" s="360">
        <v>527</v>
      </c>
      <c r="T55" s="360">
        <v>787</v>
      </c>
      <c r="U55" s="360">
        <v>1433</v>
      </c>
      <c r="V55" s="360">
        <v>2715</v>
      </c>
      <c r="W55" s="360">
        <v>3432</v>
      </c>
      <c r="X55" s="360">
        <v>4069</v>
      </c>
      <c r="Y55" s="360">
        <v>5491</v>
      </c>
      <c r="Z55" s="360">
        <v>5157</v>
      </c>
      <c r="AA55" s="360">
        <v>2742</v>
      </c>
      <c r="AB55" s="360">
        <v>772</v>
      </c>
      <c r="AC55" s="360">
        <v>161</v>
      </c>
      <c r="AD55" s="360">
        <v>0</v>
      </c>
      <c r="AF55" s="355">
        <f t="shared" si="0"/>
        <v>16</v>
      </c>
      <c r="AG55" s="355">
        <f t="shared" si="1"/>
        <v>933</v>
      </c>
      <c r="AH55" s="355">
        <f t="shared" si="2"/>
        <v>933</v>
      </c>
    </row>
    <row r="56" spans="1:34">
      <c r="A56" t="s">
        <v>934</v>
      </c>
      <c r="B56" t="s">
        <v>411</v>
      </c>
      <c r="C56" s="360">
        <v>7657</v>
      </c>
      <c r="D56" s="360">
        <v>8</v>
      </c>
      <c r="E56" s="360">
        <v>4</v>
      </c>
      <c r="F56" s="360">
        <v>1</v>
      </c>
      <c r="G56" s="360">
        <v>0</v>
      </c>
      <c r="H56" s="360">
        <v>0</v>
      </c>
      <c r="I56" s="360">
        <v>13</v>
      </c>
      <c r="J56" s="360">
        <v>5</v>
      </c>
      <c r="K56" s="360">
        <v>6</v>
      </c>
      <c r="L56" s="360">
        <v>5</v>
      </c>
      <c r="M56" s="360">
        <v>15</v>
      </c>
      <c r="N56" s="360">
        <v>20</v>
      </c>
      <c r="O56" s="360">
        <v>32</v>
      </c>
      <c r="P56" s="360">
        <v>35</v>
      </c>
      <c r="Q56" s="360">
        <v>72</v>
      </c>
      <c r="R56" s="360">
        <v>98</v>
      </c>
      <c r="S56" s="360">
        <v>130</v>
      </c>
      <c r="T56" s="360">
        <v>240</v>
      </c>
      <c r="U56" s="360">
        <v>411</v>
      </c>
      <c r="V56" s="360">
        <v>729</v>
      </c>
      <c r="W56" s="360">
        <v>969</v>
      </c>
      <c r="X56" s="360">
        <v>1136</v>
      </c>
      <c r="Y56" s="360">
        <v>1448</v>
      </c>
      <c r="Z56" s="360">
        <v>1340</v>
      </c>
      <c r="AA56" s="360">
        <v>701</v>
      </c>
      <c r="AB56" s="360">
        <v>204</v>
      </c>
      <c r="AC56" s="360">
        <v>48</v>
      </c>
      <c r="AD56" s="360">
        <v>0</v>
      </c>
      <c r="AF56" s="355">
        <f t="shared" si="0"/>
        <v>5</v>
      </c>
      <c r="AG56" s="355">
        <f t="shared" si="1"/>
        <v>252</v>
      </c>
      <c r="AH56" s="355">
        <f t="shared" si="2"/>
        <v>252</v>
      </c>
    </row>
    <row r="57" spans="1:34">
      <c r="A57" t="s">
        <v>938</v>
      </c>
      <c r="B57" t="s">
        <v>411</v>
      </c>
      <c r="C57" s="360">
        <v>822</v>
      </c>
      <c r="D57" s="360">
        <v>2</v>
      </c>
      <c r="E57" s="360">
        <v>0</v>
      </c>
      <c r="F57" s="360">
        <v>1</v>
      </c>
      <c r="G57" s="360">
        <v>0</v>
      </c>
      <c r="H57" s="360">
        <v>0</v>
      </c>
      <c r="I57" s="360">
        <v>3</v>
      </c>
      <c r="J57" s="360">
        <v>2</v>
      </c>
      <c r="K57" s="360">
        <v>3</v>
      </c>
      <c r="L57" s="360">
        <v>0</v>
      </c>
      <c r="M57" s="360">
        <v>0</v>
      </c>
      <c r="N57" s="360">
        <v>3</v>
      </c>
      <c r="O57" s="360">
        <v>2</v>
      </c>
      <c r="P57" s="360">
        <v>7</v>
      </c>
      <c r="Q57" s="360">
        <v>6</v>
      </c>
      <c r="R57" s="360">
        <v>11</v>
      </c>
      <c r="S57" s="360">
        <v>17</v>
      </c>
      <c r="T57" s="360">
        <v>20</v>
      </c>
      <c r="U57" s="360">
        <v>41</v>
      </c>
      <c r="V57" s="360">
        <v>68</v>
      </c>
      <c r="W57" s="360">
        <v>120</v>
      </c>
      <c r="X57" s="360">
        <v>109</v>
      </c>
      <c r="Y57" s="360">
        <v>143</v>
      </c>
      <c r="Z57" s="360">
        <v>148</v>
      </c>
      <c r="AA57" s="360">
        <v>92</v>
      </c>
      <c r="AB57" s="360">
        <v>20</v>
      </c>
      <c r="AC57" s="360">
        <v>7</v>
      </c>
      <c r="AD57" s="360">
        <v>0</v>
      </c>
      <c r="AF57" s="355">
        <f t="shared" si="0"/>
        <v>1</v>
      </c>
      <c r="AG57" s="355">
        <f t="shared" si="1"/>
        <v>27</v>
      </c>
      <c r="AH57" s="355">
        <f t="shared" si="2"/>
        <v>27</v>
      </c>
    </row>
    <row r="58" spans="1:34">
      <c r="A58" t="s">
        <v>939</v>
      </c>
      <c r="B58" t="s">
        <v>411</v>
      </c>
      <c r="C58" s="360">
        <v>598</v>
      </c>
      <c r="D58" s="360">
        <v>0</v>
      </c>
      <c r="E58" s="360">
        <v>0</v>
      </c>
      <c r="F58" s="360">
        <v>0</v>
      </c>
      <c r="G58" s="360">
        <v>0</v>
      </c>
      <c r="H58" s="360">
        <v>0</v>
      </c>
      <c r="I58" s="360">
        <v>0</v>
      </c>
      <c r="J58" s="360">
        <v>0</v>
      </c>
      <c r="K58" s="360">
        <v>0</v>
      </c>
      <c r="L58" s="360">
        <v>0</v>
      </c>
      <c r="M58" s="360">
        <v>0</v>
      </c>
      <c r="N58" s="360">
        <v>4</v>
      </c>
      <c r="O58" s="360">
        <v>1</v>
      </c>
      <c r="P58" s="360">
        <v>6</v>
      </c>
      <c r="Q58" s="360">
        <v>7</v>
      </c>
      <c r="R58" s="360">
        <v>4</v>
      </c>
      <c r="S58" s="360">
        <v>10</v>
      </c>
      <c r="T58" s="360">
        <v>14</v>
      </c>
      <c r="U58" s="360">
        <v>30</v>
      </c>
      <c r="V58" s="360">
        <v>70</v>
      </c>
      <c r="W58" s="360">
        <v>69</v>
      </c>
      <c r="X58" s="360">
        <v>76</v>
      </c>
      <c r="Y58" s="360">
        <v>113</v>
      </c>
      <c r="Z58" s="360">
        <v>98</v>
      </c>
      <c r="AA58" s="360">
        <v>79</v>
      </c>
      <c r="AB58" s="360">
        <v>14</v>
      </c>
      <c r="AC58" s="360">
        <v>3</v>
      </c>
      <c r="AD58" s="360">
        <v>0</v>
      </c>
      <c r="AF58" s="355">
        <f t="shared" si="0"/>
        <v>0</v>
      </c>
      <c r="AG58" s="355">
        <f t="shared" si="1"/>
        <v>17</v>
      </c>
      <c r="AH58" s="355">
        <f t="shared" si="2"/>
        <v>17</v>
      </c>
    </row>
    <row r="59" spans="1:34">
      <c r="A59" t="s">
        <v>940</v>
      </c>
      <c r="B59" t="s">
        <v>411</v>
      </c>
      <c r="C59" s="360">
        <v>761</v>
      </c>
      <c r="D59" s="360">
        <v>0</v>
      </c>
      <c r="E59" s="360">
        <v>1</v>
      </c>
      <c r="F59" s="360">
        <v>0</v>
      </c>
      <c r="G59" s="360">
        <v>0</v>
      </c>
      <c r="H59" s="360">
        <v>0</v>
      </c>
      <c r="I59" s="360">
        <v>1</v>
      </c>
      <c r="J59" s="360">
        <v>1</v>
      </c>
      <c r="K59" s="360">
        <v>0</v>
      </c>
      <c r="L59" s="360">
        <v>1</v>
      </c>
      <c r="M59" s="360">
        <v>1</v>
      </c>
      <c r="N59" s="360">
        <v>0</v>
      </c>
      <c r="O59" s="360">
        <v>2</v>
      </c>
      <c r="P59" s="360">
        <v>3</v>
      </c>
      <c r="Q59" s="360">
        <v>7</v>
      </c>
      <c r="R59" s="360">
        <v>8</v>
      </c>
      <c r="S59" s="360">
        <v>18</v>
      </c>
      <c r="T59" s="360">
        <v>39</v>
      </c>
      <c r="U59" s="360">
        <v>45</v>
      </c>
      <c r="V59" s="360">
        <v>70</v>
      </c>
      <c r="W59" s="360">
        <v>104</v>
      </c>
      <c r="X59" s="360">
        <v>113</v>
      </c>
      <c r="Y59" s="360">
        <v>148</v>
      </c>
      <c r="Z59" s="360">
        <v>132</v>
      </c>
      <c r="AA59" s="360">
        <v>53</v>
      </c>
      <c r="AB59" s="360">
        <v>11</v>
      </c>
      <c r="AC59" s="360">
        <v>4</v>
      </c>
      <c r="AD59" s="360">
        <v>0</v>
      </c>
      <c r="AF59" s="355">
        <f t="shared" si="0"/>
        <v>1</v>
      </c>
      <c r="AG59" s="355">
        <f t="shared" si="1"/>
        <v>15</v>
      </c>
      <c r="AH59" s="355">
        <f t="shared" si="2"/>
        <v>15</v>
      </c>
    </row>
    <row r="60" spans="1:34">
      <c r="A60" t="s">
        <v>941</v>
      </c>
      <c r="B60" t="s">
        <v>411</v>
      </c>
      <c r="C60" s="360">
        <v>682</v>
      </c>
      <c r="D60" s="360">
        <v>0</v>
      </c>
      <c r="E60" s="360">
        <v>0</v>
      </c>
      <c r="F60" s="360">
        <v>0</v>
      </c>
      <c r="G60" s="360">
        <v>0</v>
      </c>
      <c r="H60" s="360">
        <v>0</v>
      </c>
      <c r="I60" s="360">
        <v>0</v>
      </c>
      <c r="J60" s="360">
        <v>0</v>
      </c>
      <c r="K60" s="360">
        <v>0</v>
      </c>
      <c r="L60" s="360">
        <v>0</v>
      </c>
      <c r="M60" s="360">
        <v>0</v>
      </c>
      <c r="N60" s="360">
        <v>1</v>
      </c>
      <c r="O60" s="360">
        <v>3</v>
      </c>
      <c r="P60" s="360">
        <v>0</v>
      </c>
      <c r="Q60" s="360">
        <v>8</v>
      </c>
      <c r="R60" s="360">
        <v>11</v>
      </c>
      <c r="S60" s="360">
        <v>7</v>
      </c>
      <c r="T60" s="360">
        <v>20</v>
      </c>
      <c r="U60" s="360">
        <v>45</v>
      </c>
      <c r="V60" s="360">
        <v>67</v>
      </c>
      <c r="W60" s="360">
        <v>96</v>
      </c>
      <c r="X60" s="360">
        <v>113</v>
      </c>
      <c r="Y60" s="360">
        <v>127</v>
      </c>
      <c r="Z60" s="360">
        <v>114</v>
      </c>
      <c r="AA60" s="360">
        <v>51</v>
      </c>
      <c r="AB60" s="360">
        <v>15</v>
      </c>
      <c r="AC60" s="360">
        <v>4</v>
      </c>
      <c r="AD60" s="360">
        <v>0</v>
      </c>
      <c r="AF60" s="355">
        <f t="shared" si="0"/>
        <v>0</v>
      </c>
      <c r="AG60" s="355">
        <f t="shared" si="1"/>
        <v>19</v>
      </c>
      <c r="AH60" s="355">
        <f t="shared" si="2"/>
        <v>19</v>
      </c>
    </row>
    <row r="61" spans="1:34">
      <c r="A61" t="s">
        <v>942</v>
      </c>
      <c r="B61" t="s">
        <v>411</v>
      </c>
      <c r="C61" s="360">
        <v>822</v>
      </c>
      <c r="D61" s="360">
        <v>1</v>
      </c>
      <c r="E61" s="360">
        <v>2</v>
      </c>
      <c r="F61" s="360">
        <v>0</v>
      </c>
      <c r="G61" s="360">
        <v>0</v>
      </c>
      <c r="H61" s="360">
        <v>0</v>
      </c>
      <c r="I61" s="360">
        <v>3</v>
      </c>
      <c r="J61" s="360">
        <v>1</v>
      </c>
      <c r="K61" s="360">
        <v>0</v>
      </c>
      <c r="L61" s="360">
        <v>0</v>
      </c>
      <c r="M61" s="360">
        <v>2</v>
      </c>
      <c r="N61" s="360">
        <v>3</v>
      </c>
      <c r="O61" s="360">
        <v>3</v>
      </c>
      <c r="P61" s="360">
        <v>2</v>
      </c>
      <c r="Q61" s="360">
        <v>2</v>
      </c>
      <c r="R61" s="360">
        <v>9</v>
      </c>
      <c r="S61" s="360">
        <v>15</v>
      </c>
      <c r="T61" s="360">
        <v>22</v>
      </c>
      <c r="U61" s="360">
        <v>42</v>
      </c>
      <c r="V61" s="360">
        <v>62</v>
      </c>
      <c r="W61" s="360">
        <v>95</v>
      </c>
      <c r="X61" s="360">
        <v>143</v>
      </c>
      <c r="Y61" s="360">
        <v>177</v>
      </c>
      <c r="Z61" s="360">
        <v>148</v>
      </c>
      <c r="AA61" s="360">
        <v>66</v>
      </c>
      <c r="AB61" s="360">
        <v>24</v>
      </c>
      <c r="AC61" s="360">
        <v>3</v>
      </c>
      <c r="AD61" s="360">
        <v>0</v>
      </c>
      <c r="AF61" s="355">
        <f t="shared" si="0"/>
        <v>2</v>
      </c>
      <c r="AG61" s="355">
        <f t="shared" si="1"/>
        <v>27</v>
      </c>
      <c r="AH61" s="355">
        <f t="shared" si="2"/>
        <v>27</v>
      </c>
    </row>
    <row r="62" spans="1:34">
      <c r="A62" t="s">
        <v>943</v>
      </c>
      <c r="B62" t="s">
        <v>411</v>
      </c>
      <c r="C62" s="360">
        <v>1227</v>
      </c>
      <c r="D62" s="360">
        <v>0</v>
      </c>
      <c r="E62" s="360">
        <v>1</v>
      </c>
      <c r="F62" s="360">
        <v>0</v>
      </c>
      <c r="G62" s="360">
        <v>0</v>
      </c>
      <c r="H62" s="360">
        <v>0</v>
      </c>
      <c r="I62" s="360">
        <v>1</v>
      </c>
      <c r="J62" s="360">
        <v>1</v>
      </c>
      <c r="K62" s="360">
        <v>1</v>
      </c>
      <c r="L62" s="360">
        <v>1</v>
      </c>
      <c r="M62" s="360">
        <v>3</v>
      </c>
      <c r="N62" s="360">
        <v>3</v>
      </c>
      <c r="O62" s="360">
        <v>6</v>
      </c>
      <c r="P62" s="360">
        <v>5</v>
      </c>
      <c r="Q62" s="360">
        <v>11</v>
      </c>
      <c r="R62" s="360">
        <v>16</v>
      </c>
      <c r="S62" s="360">
        <v>23</v>
      </c>
      <c r="T62" s="360">
        <v>37</v>
      </c>
      <c r="U62" s="360">
        <v>55</v>
      </c>
      <c r="V62" s="360">
        <v>109</v>
      </c>
      <c r="W62" s="360">
        <v>151</v>
      </c>
      <c r="X62" s="360">
        <v>167</v>
      </c>
      <c r="Y62" s="360">
        <v>244</v>
      </c>
      <c r="Z62" s="360">
        <v>221</v>
      </c>
      <c r="AA62" s="360">
        <v>126</v>
      </c>
      <c r="AB62" s="360">
        <v>42</v>
      </c>
      <c r="AC62" s="360">
        <v>4</v>
      </c>
      <c r="AD62" s="360">
        <v>0</v>
      </c>
      <c r="AF62" s="355">
        <f t="shared" si="0"/>
        <v>1</v>
      </c>
      <c r="AG62" s="355">
        <f t="shared" si="1"/>
        <v>46</v>
      </c>
      <c r="AH62" s="355">
        <f t="shared" si="2"/>
        <v>46</v>
      </c>
    </row>
    <row r="63" spans="1:34">
      <c r="A63" t="s">
        <v>944</v>
      </c>
      <c r="B63" t="s">
        <v>411</v>
      </c>
      <c r="C63" s="360">
        <v>1128</v>
      </c>
      <c r="D63" s="360">
        <v>2</v>
      </c>
      <c r="E63" s="360">
        <v>0</v>
      </c>
      <c r="F63" s="360">
        <v>0</v>
      </c>
      <c r="G63" s="360">
        <v>0</v>
      </c>
      <c r="H63" s="360">
        <v>0</v>
      </c>
      <c r="I63" s="360">
        <v>2</v>
      </c>
      <c r="J63" s="360">
        <v>0</v>
      </c>
      <c r="K63" s="360">
        <v>0</v>
      </c>
      <c r="L63" s="360">
        <v>2</v>
      </c>
      <c r="M63" s="360">
        <v>4</v>
      </c>
      <c r="N63" s="360">
        <v>1</v>
      </c>
      <c r="O63" s="360">
        <v>3</v>
      </c>
      <c r="P63" s="360">
        <v>7</v>
      </c>
      <c r="Q63" s="360">
        <v>10</v>
      </c>
      <c r="R63" s="360">
        <v>18</v>
      </c>
      <c r="S63" s="360">
        <v>13</v>
      </c>
      <c r="T63" s="360">
        <v>31</v>
      </c>
      <c r="U63" s="360">
        <v>57</v>
      </c>
      <c r="V63" s="360">
        <v>118</v>
      </c>
      <c r="W63" s="360">
        <v>143</v>
      </c>
      <c r="X63" s="360">
        <v>185</v>
      </c>
      <c r="Y63" s="360">
        <v>208</v>
      </c>
      <c r="Z63" s="360">
        <v>194</v>
      </c>
      <c r="AA63" s="360">
        <v>96</v>
      </c>
      <c r="AB63" s="360">
        <v>26</v>
      </c>
      <c r="AC63" s="360">
        <v>10</v>
      </c>
      <c r="AD63" s="360">
        <v>0</v>
      </c>
      <c r="AF63" s="355">
        <f t="shared" si="0"/>
        <v>0</v>
      </c>
      <c r="AG63" s="355">
        <f t="shared" si="1"/>
        <v>36</v>
      </c>
      <c r="AH63" s="355">
        <f t="shared" si="2"/>
        <v>36</v>
      </c>
    </row>
    <row r="64" spans="1:34">
      <c r="A64" t="s">
        <v>945</v>
      </c>
      <c r="B64" t="s">
        <v>411</v>
      </c>
      <c r="C64" s="360">
        <v>639</v>
      </c>
      <c r="D64" s="360">
        <v>1</v>
      </c>
      <c r="E64" s="360">
        <v>0</v>
      </c>
      <c r="F64" s="360">
        <v>0</v>
      </c>
      <c r="G64" s="360">
        <v>0</v>
      </c>
      <c r="H64" s="360">
        <v>0</v>
      </c>
      <c r="I64" s="360">
        <v>1</v>
      </c>
      <c r="J64" s="360">
        <v>0</v>
      </c>
      <c r="K64" s="360">
        <v>0</v>
      </c>
      <c r="L64" s="360">
        <v>0</v>
      </c>
      <c r="M64" s="360">
        <v>2</v>
      </c>
      <c r="N64" s="360">
        <v>4</v>
      </c>
      <c r="O64" s="360">
        <v>2</v>
      </c>
      <c r="P64" s="360">
        <v>2</v>
      </c>
      <c r="Q64" s="360">
        <v>8</v>
      </c>
      <c r="R64" s="360">
        <v>4</v>
      </c>
      <c r="S64" s="360">
        <v>12</v>
      </c>
      <c r="T64" s="360">
        <v>22</v>
      </c>
      <c r="U64" s="360">
        <v>42</v>
      </c>
      <c r="V64" s="360">
        <v>68</v>
      </c>
      <c r="W64" s="360">
        <v>81</v>
      </c>
      <c r="X64" s="360">
        <v>93</v>
      </c>
      <c r="Y64" s="360">
        <v>122</v>
      </c>
      <c r="Z64" s="360">
        <v>110</v>
      </c>
      <c r="AA64" s="360">
        <v>46</v>
      </c>
      <c r="AB64" s="360">
        <v>18</v>
      </c>
      <c r="AC64" s="360">
        <v>2</v>
      </c>
      <c r="AD64" s="360">
        <v>0</v>
      </c>
      <c r="AF64" s="355">
        <f t="shared" si="0"/>
        <v>0</v>
      </c>
      <c r="AG64" s="355">
        <f t="shared" si="1"/>
        <v>20</v>
      </c>
      <c r="AH64" s="355">
        <f t="shared" si="2"/>
        <v>20</v>
      </c>
    </row>
    <row r="65" spans="1:34">
      <c r="A65" t="s">
        <v>946</v>
      </c>
      <c r="B65" t="s">
        <v>411</v>
      </c>
      <c r="C65" s="360">
        <v>978</v>
      </c>
      <c r="D65" s="360">
        <v>2</v>
      </c>
      <c r="E65" s="360">
        <v>0</v>
      </c>
      <c r="F65" s="360">
        <v>0</v>
      </c>
      <c r="G65" s="360">
        <v>0</v>
      </c>
      <c r="H65" s="360">
        <v>0</v>
      </c>
      <c r="I65" s="360">
        <v>2</v>
      </c>
      <c r="J65" s="360">
        <v>0</v>
      </c>
      <c r="K65" s="360">
        <v>2</v>
      </c>
      <c r="L65" s="360">
        <v>1</v>
      </c>
      <c r="M65" s="360">
        <v>3</v>
      </c>
      <c r="N65" s="360">
        <v>1</v>
      </c>
      <c r="O65" s="360">
        <v>10</v>
      </c>
      <c r="P65" s="360">
        <v>3</v>
      </c>
      <c r="Q65" s="360">
        <v>13</v>
      </c>
      <c r="R65" s="360">
        <v>17</v>
      </c>
      <c r="S65" s="360">
        <v>15</v>
      </c>
      <c r="T65" s="360">
        <v>35</v>
      </c>
      <c r="U65" s="360">
        <v>54</v>
      </c>
      <c r="V65" s="360">
        <v>97</v>
      </c>
      <c r="W65" s="360">
        <v>110</v>
      </c>
      <c r="X65" s="360">
        <v>137</v>
      </c>
      <c r="Y65" s="360">
        <v>166</v>
      </c>
      <c r="Z65" s="360">
        <v>175</v>
      </c>
      <c r="AA65" s="360">
        <v>92</v>
      </c>
      <c r="AB65" s="360">
        <v>34</v>
      </c>
      <c r="AC65" s="360">
        <v>11</v>
      </c>
      <c r="AD65" s="360">
        <v>0</v>
      </c>
      <c r="AF65" s="355">
        <f t="shared" si="0"/>
        <v>0</v>
      </c>
      <c r="AG65" s="355">
        <f t="shared" si="1"/>
        <v>45</v>
      </c>
      <c r="AH65" s="355">
        <f t="shared" si="2"/>
        <v>45</v>
      </c>
    </row>
    <row r="66" spans="1:34">
      <c r="A66" t="s">
        <v>947</v>
      </c>
      <c r="B66" t="s">
        <v>411</v>
      </c>
      <c r="C66" s="360">
        <v>2686</v>
      </c>
      <c r="D66" s="360">
        <v>5</v>
      </c>
      <c r="E66" s="360">
        <v>1</v>
      </c>
      <c r="F66" s="360">
        <v>0</v>
      </c>
      <c r="G66" s="360">
        <v>0</v>
      </c>
      <c r="H66" s="360">
        <v>2</v>
      </c>
      <c r="I66" s="360">
        <v>8</v>
      </c>
      <c r="J66" s="360">
        <v>4</v>
      </c>
      <c r="K66" s="360">
        <v>0</v>
      </c>
      <c r="L66" s="360">
        <v>4</v>
      </c>
      <c r="M66" s="360">
        <v>10</v>
      </c>
      <c r="N66" s="360">
        <v>6</v>
      </c>
      <c r="O66" s="360">
        <v>12</v>
      </c>
      <c r="P66" s="360">
        <v>11</v>
      </c>
      <c r="Q66" s="360">
        <v>31</v>
      </c>
      <c r="R66" s="360">
        <v>28</v>
      </c>
      <c r="S66" s="360">
        <v>55</v>
      </c>
      <c r="T66" s="360">
        <v>81</v>
      </c>
      <c r="U66" s="360">
        <v>153</v>
      </c>
      <c r="V66" s="360">
        <v>287</v>
      </c>
      <c r="W66" s="360">
        <v>354</v>
      </c>
      <c r="X66" s="360">
        <v>373</v>
      </c>
      <c r="Y66" s="360">
        <v>532</v>
      </c>
      <c r="Z66" s="360">
        <v>428</v>
      </c>
      <c r="AA66" s="360">
        <v>248</v>
      </c>
      <c r="AB66" s="360">
        <v>50</v>
      </c>
      <c r="AC66" s="360">
        <v>11</v>
      </c>
      <c r="AD66" s="360">
        <v>0</v>
      </c>
      <c r="AF66" s="355">
        <f t="shared" si="0"/>
        <v>3</v>
      </c>
      <c r="AG66" s="355">
        <f t="shared" si="1"/>
        <v>61</v>
      </c>
      <c r="AH66" s="355">
        <f t="shared" si="2"/>
        <v>61</v>
      </c>
    </row>
    <row r="67" spans="1:34">
      <c r="A67" t="s">
        <v>948</v>
      </c>
      <c r="B67" t="s">
        <v>411</v>
      </c>
      <c r="C67" s="360">
        <v>2521</v>
      </c>
      <c r="D67" s="360">
        <v>4</v>
      </c>
      <c r="E67" s="360">
        <v>0</v>
      </c>
      <c r="F67" s="360">
        <v>0</v>
      </c>
      <c r="G67" s="360">
        <v>0</v>
      </c>
      <c r="H67" s="360">
        <v>1</v>
      </c>
      <c r="I67" s="360">
        <v>5</v>
      </c>
      <c r="J67" s="360">
        <v>1</v>
      </c>
      <c r="K67" s="360">
        <v>0</v>
      </c>
      <c r="L67" s="360">
        <v>10</v>
      </c>
      <c r="M67" s="360">
        <v>5</v>
      </c>
      <c r="N67" s="360">
        <v>5</v>
      </c>
      <c r="O67" s="360">
        <v>6</v>
      </c>
      <c r="P67" s="360">
        <v>14</v>
      </c>
      <c r="Q67" s="360">
        <v>29</v>
      </c>
      <c r="R67" s="360">
        <v>41</v>
      </c>
      <c r="S67" s="360">
        <v>57</v>
      </c>
      <c r="T67" s="360">
        <v>77</v>
      </c>
      <c r="U67" s="360">
        <v>152</v>
      </c>
      <c r="V67" s="360">
        <v>290</v>
      </c>
      <c r="W67" s="360">
        <v>365</v>
      </c>
      <c r="X67" s="360">
        <v>390</v>
      </c>
      <c r="Y67" s="360">
        <v>442</v>
      </c>
      <c r="Z67" s="360">
        <v>397</v>
      </c>
      <c r="AA67" s="360">
        <v>170</v>
      </c>
      <c r="AB67" s="360">
        <v>52</v>
      </c>
      <c r="AC67" s="360">
        <v>13</v>
      </c>
      <c r="AD67" s="360">
        <v>0</v>
      </c>
      <c r="AF67" s="355">
        <f t="shared" si="0"/>
        <v>1</v>
      </c>
      <c r="AG67" s="355">
        <f t="shared" si="1"/>
        <v>65</v>
      </c>
      <c r="AH67" s="355">
        <f t="shared" si="2"/>
        <v>65</v>
      </c>
    </row>
    <row r="68" spans="1:34">
      <c r="A68" t="s">
        <v>949</v>
      </c>
      <c r="B68" t="s">
        <v>411</v>
      </c>
      <c r="C68" s="360">
        <v>1418</v>
      </c>
      <c r="D68" s="360">
        <v>1</v>
      </c>
      <c r="E68" s="360">
        <v>0</v>
      </c>
      <c r="F68" s="360">
        <v>0</v>
      </c>
      <c r="G68" s="360">
        <v>0</v>
      </c>
      <c r="H68" s="360">
        <v>0</v>
      </c>
      <c r="I68" s="360">
        <v>1</v>
      </c>
      <c r="J68" s="360">
        <v>1</v>
      </c>
      <c r="K68" s="360">
        <v>2</v>
      </c>
      <c r="L68" s="360">
        <v>2</v>
      </c>
      <c r="M68" s="360">
        <v>4</v>
      </c>
      <c r="N68" s="360">
        <v>3</v>
      </c>
      <c r="O68" s="360">
        <v>7</v>
      </c>
      <c r="P68" s="360">
        <v>17</v>
      </c>
      <c r="Q68" s="360">
        <v>15</v>
      </c>
      <c r="R68" s="360">
        <v>24</v>
      </c>
      <c r="S68" s="360">
        <v>31</v>
      </c>
      <c r="T68" s="360">
        <v>52</v>
      </c>
      <c r="U68" s="360">
        <v>77</v>
      </c>
      <c r="V68" s="360">
        <v>151</v>
      </c>
      <c r="W68" s="360">
        <v>183</v>
      </c>
      <c r="X68" s="360">
        <v>211</v>
      </c>
      <c r="Y68" s="360">
        <v>275</v>
      </c>
      <c r="Z68" s="360">
        <v>211</v>
      </c>
      <c r="AA68" s="360">
        <v>115</v>
      </c>
      <c r="AB68" s="360">
        <v>31</v>
      </c>
      <c r="AC68" s="360">
        <v>5</v>
      </c>
      <c r="AD68" s="360">
        <v>0</v>
      </c>
      <c r="AF68" s="355">
        <f t="shared" si="0"/>
        <v>0</v>
      </c>
      <c r="AG68" s="355">
        <f t="shared" si="1"/>
        <v>36</v>
      </c>
      <c r="AH68" s="355">
        <f t="shared" si="2"/>
        <v>36</v>
      </c>
    </row>
    <row r="69" spans="1:34">
      <c r="A69" t="s">
        <v>950</v>
      </c>
      <c r="B69" t="s">
        <v>411</v>
      </c>
      <c r="C69" s="360">
        <v>1912</v>
      </c>
      <c r="D69" s="360">
        <v>1</v>
      </c>
      <c r="E69" s="360">
        <v>2</v>
      </c>
      <c r="F69" s="360">
        <v>0</v>
      </c>
      <c r="G69" s="360">
        <v>0</v>
      </c>
      <c r="H69" s="360">
        <v>1</v>
      </c>
      <c r="I69" s="360">
        <v>4</v>
      </c>
      <c r="J69" s="360">
        <v>1</v>
      </c>
      <c r="K69" s="360">
        <v>0</v>
      </c>
      <c r="L69" s="360">
        <v>5</v>
      </c>
      <c r="M69" s="360">
        <v>8</v>
      </c>
      <c r="N69" s="360">
        <v>4</v>
      </c>
      <c r="O69" s="360">
        <v>6</v>
      </c>
      <c r="P69" s="360">
        <v>8</v>
      </c>
      <c r="Q69" s="360">
        <v>15</v>
      </c>
      <c r="R69" s="360">
        <v>27</v>
      </c>
      <c r="S69" s="360">
        <v>51</v>
      </c>
      <c r="T69" s="360">
        <v>55</v>
      </c>
      <c r="U69" s="360">
        <v>98</v>
      </c>
      <c r="V69" s="360">
        <v>173</v>
      </c>
      <c r="W69" s="360">
        <v>220</v>
      </c>
      <c r="X69" s="360">
        <v>264</v>
      </c>
      <c r="Y69" s="360">
        <v>360</v>
      </c>
      <c r="Z69" s="360">
        <v>350</v>
      </c>
      <c r="AA69" s="360">
        <v>190</v>
      </c>
      <c r="AB69" s="360">
        <v>63</v>
      </c>
      <c r="AC69" s="360">
        <v>10</v>
      </c>
      <c r="AD69" s="360">
        <v>0</v>
      </c>
      <c r="AF69" s="355">
        <f t="shared" ref="AF69:AF132" si="3">SUM(E69:H69)</f>
        <v>3</v>
      </c>
      <c r="AG69" s="355">
        <f t="shared" ref="AG69:AG132" si="4">SUM(AB69:AC69)</f>
        <v>73</v>
      </c>
      <c r="AH69" s="355">
        <f t="shared" ref="AH69:AH132" si="5">SUM(AB69:AD69)</f>
        <v>73</v>
      </c>
    </row>
    <row r="70" spans="1:34">
      <c r="A70" t="s">
        <v>951</v>
      </c>
      <c r="B70" t="s">
        <v>411</v>
      </c>
      <c r="C70" s="360">
        <v>339</v>
      </c>
      <c r="D70" s="360">
        <v>0</v>
      </c>
      <c r="E70" s="360">
        <v>0</v>
      </c>
      <c r="F70" s="360">
        <v>0</v>
      </c>
      <c r="G70" s="360">
        <v>0</v>
      </c>
      <c r="H70" s="360">
        <v>0</v>
      </c>
      <c r="I70" s="360">
        <v>0</v>
      </c>
      <c r="J70" s="360">
        <v>0</v>
      </c>
      <c r="K70" s="360">
        <v>0</v>
      </c>
      <c r="L70" s="360">
        <v>0</v>
      </c>
      <c r="M70" s="360">
        <v>0</v>
      </c>
      <c r="N70" s="360">
        <v>0</v>
      </c>
      <c r="O70" s="360">
        <v>2</v>
      </c>
      <c r="P70" s="360">
        <v>1</v>
      </c>
      <c r="Q70" s="360">
        <v>1</v>
      </c>
      <c r="R70" s="360">
        <v>2</v>
      </c>
      <c r="S70" s="360">
        <v>4</v>
      </c>
      <c r="T70" s="360">
        <v>6</v>
      </c>
      <c r="U70" s="360">
        <v>16</v>
      </c>
      <c r="V70" s="360">
        <v>23</v>
      </c>
      <c r="W70" s="360">
        <v>36</v>
      </c>
      <c r="X70" s="360">
        <v>42</v>
      </c>
      <c r="Y70" s="360">
        <v>66</v>
      </c>
      <c r="Z70" s="360">
        <v>77</v>
      </c>
      <c r="AA70" s="360">
        <v>47</v>
      </c>
      <c r="AB70" s="360">
        <v>14</v>
      </c>
      <c r="AC70" s="360">
        <v>2</v>
      </c>
      <c r="AD70" s="360">
        <v>0</v>
      </c>
      <c r="AF70" s="355">
        <f t="shared" si="3"/>
        <v>0</v>
      </c>
      <c r="AG70" s="355">
        <f t="shared" si="4"/>
        <v>16</v>
      </c>
      <c r="AH70" s="355">
        <f t="shared" si="5"/>
        <v>16</v>
      </c>
    </row>
    <row r="71" spans="1:34">
      <c r="A71" t="s">
        <v>952</v>
      </c>
      <c r="B71" t="s">
        <v>411</v>
      </c>
      <c r="C71" s="360">
        <v>417</v>
      </c>
      <c r="D71" s="360">
        <v>1</v>
      </c>
      <c r="E71" s="360">
        <v>0</v>
      </c>
      <c r="F71" s="360">
        <v>0</v>
      </c>
      <c r="G71" s="360">
        <v>0</v>
      </c>
      <c r="H71" s="360">
        <v>0</v>
      </c>
      <c r="I71" s="360">
        <v>1</v>
      </c>
      <c r="J71" s="360">
        <v>0</v>
      </c>
      <c r="K71" s="360">
        <v>0</v>
      </c>
      <c r="L71" s="360">
        <v>1</v>
      </c>
      <c r="M71" s="360">
        <v>3</v>
      </c>
      <c r="N71" s="360">
        <v>0</v>
      </c>
      <c r="O71" s="360">
        <v>1</v>
      </c>
      <c r="P71" s="360">
        <v>3</v>
      </c>
      <c r="Q71" s="360">
        <v>3</v>
      </c>
      <c r="R71" s="360">
        <v>1</v>
      </c>
      <c r="S71" s="360">
        <v>10</v>
      </c>
      <c r="T71" s="360">
        <v>13</v>
      </c>
      <c r="U71" s="360">
        <v>9</v>
      </c>
      <c r="V71" s="360">
        <v>31</v>
      </c>
      <c r="W71" s="360">
        <v>39</v>
      </c>
      <c r="X71" s="360">
        <v>61</v>
      </c>
      <c r="Y71" s="360">
        <v>91</v>
      </c>
      <c r="Z71" s="360">
        <v>91</v>
      </c>
      <c r="AA71" s="360">
        <v>43</v>
      </c>
      <c r="AB71" s="360">
        <v>16</v>
      </c>
      <c r="AC71" s="360">
        <v>0</v>
      </c>
      <c r="AD71" s="360">
        <v>0</v>
      </c>
      <c r="AF71" s="355">
        <f t="shared" si="3"/>
        <v>0</v>
      </c>
      <c r="AG71" s="355">
        <f t="shared" si="4"/>
        <v>16</v>
      </c>
      <c r="AH71" s="355">
        <f t="shared" si="5"/>
        <v>16</v>
      </c>
    </row>
    <row r="72" spans="1:34">
      <c r="A72" t="s">
        <v>953</v>
      </c>
      <c r="B72" t="s">
        <v>411</v>
      </c>
      <c r="C72" s="360">
        <v>879</v>
      </c>
      <c r="D72" s="360">
        <v>0</v>
      </c>
      <c r="E72" s="360">
        <v>0</v>
      </c>
      <c r="F72" s="360">
        <v>0</v>
      </c>
      <c r="G72" s="360">
        <v>0</v>
      </c>
      <c r="H72" s="360">
        <v>0</v>
      </c>
      <c r="I72" s="360">
        <v>0</v>
      </c>
      <c r="J72" s="360">
        <v>1</v>
      </c>
      <c r="K72" s="360">
        <v>0</v>
      </c>
      <c r="L72" s="360">
        <v>2</v>
      </c>
      <c r="M72" s="360">
        <v>0</v>
      </c>
      <c r="N72" s="360">
        <v>4</v>
      </c>
      <c r="O72" s="360">
        <v>3</v>
      </c>
      <c r="P72" s="360">
        <v>5</v>
      </c>
      <c r="Q72" s="360">
        <v>7</v>
      </c>
      <c r="R72" s="360">
        <v>11</v>
      </c>
      <c r="S72" s="360">
        <v>29</v>
      </c>
      <c r="T72" s="360">
        <v>21</v>
      </c>
      <c r="U72" s="360">
        <v>51</v>
      </c>
      <c r="V72" s="360">
        <v>98</v>
      </c>
      <c r="W72" s="360">
        <v>92</v>
      </c>
      <c r="X72" s="360">
        <v>121</v>
      </c>
      <c r="Y72" s="360">
        <v>180</v>
      </c>
      <c r="Z72" s="360">
        <v>152</v>
      </c>
      <c r="AA72" s="360">
        <v>73</v>
      </c>
      <c r="AB72" s="360">
        <v>24</v>
      </c>
      <c r="AC72" s="360">
        <v>5</v>
      </c>
      <c r="AD72" s="360">
        <v>0</v>
      </c>
      <c r="AF72" s="355">
        <f t="shared" si="3"/>
        <v>0</v>
      </c>
      <c r="AG72" s="355">
        <f t="shared" si="4"/>
        <v>29</v>
      </c>
      <c r="AH72" s="355">
        <f t="shared" si="5"/>
        <v>29</v>
      </c>
    </row>
    <row r="73" spans="1:34">
      <c r="A73" t="s">
        <v>954</v>
      </c>
      <c r="B73" t="s">
        <v>411</v>
      </c>
      <c r="C73" s="360">
        <v>183</v>
      </c>
      <c r="D73" s="360">
        <v>0</v>
      </c>
      <c r="E73" s="360">
        <v>0</v>
      </c>
      <c r="F73" s="360">
        <v>0</v>
      </c>
      <c r="G73" s="360">
        <v>0</v>
      </c>
      <c r="H73" s="360">
        <v>0</v>
      </c>
      <c r="I73" s="360">
        <v>0</v>
      </c>
      <c r="J73" s="360">
        <v>0</v>
      </c>
      <c r="K73" s="360">
        <v>0</v>
      </c>
      <c r="L73" s="360">
        <v>0</v>
      </c>
      <c r="M73" s="360">
        <v>0</v>
      </c>
      <c r="N73" s="360">
        <v>0</v>
      </c>
      <c r="O73" s="360">
        <v>0</v>
      </c>
      <c r="P73" s="360">
        <v>1</v>
      </c>
      <c r="Q73" s="360">
        <v>1</v>
      </c>
      <c r="R73" s="360">
        <v>0</v>
      </c>
      <c r="S73" s="360">
        <v>0</v>
      </c>
      <c r="T73" s="360">
        <v>5</v>
      </c>
      <c r="U73" s="360">
        <v>9</v>
      </c>
      <c r="V73" s="360">
        <v>20</v>
      </c>
      <c r="W73" s="360">
        <v>24</v>
      </c>
      <c r="X73" s="360">
        <v>32</v>
      </c>
      <c r="Y73" s="360">
        <v>32</v>
      </c>
      <c r="Z73" s="360">
        <v>32</v>
      </c>
      <c r="AA73" s="360">
        <v>14</v>
      </c>
      <c r="AB73" s="360">
        <v>11</v>
      </c>
      <c r="AC73" s="360">
        <v>2</v>
      </c>
      <c r="AD73" s="360">
        <v>0</v>
      </c>
      <c r="AF73" s="355">
        <f t="shared" si="3"/>
        <v>0</v>
      </c>
      <c r="AG73" s="355">
        <f t="shared" si="4"/>
        <v>13</v>
      </c>
      <c r="AH73" s="355">
        <f t="shared" si="5"/>
        <v>13</v>
      </c>
    </row>
    <row r="74" spans="1:34">
      <c r="A74" t="s">
        <v>955</v>
      </c>
      <c r="B74" t="s">
        <v>411</v>
      </c>
      <c r="C74" s="360">
        <v>559</v>
      </c>
      <c r="D74" s="360">
        <v>1</v>
      </c>
      <c r="E74" s="360">
        <v>0</v>
      </c>
      <c r="F74" s="360">
        <v>0</v>
      </c>
      <c r="G74" s="360">
        <v>0</v>
      </c>
      <c r="H74" s="360">
        <v>0</v>
      </c>
      <c r="I74" s="360">
        <v>1</v>
      </c>
      <c r="J74" s="360">
        <v>1</v>
      </c>
      <c r="K74" s="360">
        <v>0</v>
      </c>
      <c r="L74" s="360">
        <v>3</v>
      </c>
      <c r="M74" s="360">
        <v>3</v>
      </c>
      <c r="N74" s="360">
        <v>0</v>
      </c>
      <c r="O74" s="360">
        <v>1</v>
      </c>
      <c r="P74" s="360">
        <v>0</v>
      </c>
      <c r="Q74" s="360">
        <v>2</v>
      </c>
      <c r="R74" s="360">
        <v>3</v>
      </c>
      <c r="S74" s="360">
        <v>10</v>
      </c>
      <c r="T74" s="360">
        <v>18</v>
      </c>
      <c r="U74" s="360">
        <v>27</v>
      </c>
      <c r="V74" s="360">
        <v>51</v>
      </c>
      <c r="W74" s="360">
        <v>41</v>
      </c>
      <c r="X74" s="360">
        <v>76</v>
      </c>
      <c r="Y74" s="360">
        <v>111</v>
      </c>
      <c r="Z74" s="360">
        <v>110</v>
      </c>
      <c r="AA74" s="360">
        <v>82</v>
      </c>
      <c r="AB74" s="360">
        <v>15</v>
      </c>
      <c r="AC74" s="360">
        <v>4</v>
      </c>
      <c r="AD74" s="360">
        <v>0</v>
      </c>
      <c r="AF74" s="355">
        <f t="shared" si="3"/>
        <v>0</v>
      </c>
      <c r="AG74" s="355">
        <f t="shared" si="4"/>
        <v>19</v>
      </c>
      <c r="AH74" s="355">
        <f t="shared" si="5"/>
        <v>19</v>
      </c>
    </row>
    <row r="75" spans="1:34">
      <c r="A75" t="s">
        <v>956</v>
      </c>
      <c r="B75" t="s">
        <v>411</v>
      </c>
      <c r="C75" s="360">
        <v>1265</v>
      </c>
      <c r="D75" s="360">
        <v>3</v>
      </c>
      <c r="E75" s="360">
        <v>0</v>
      </c>
      <c r="F75" s="360">
        <v>0</v>
      </c>
      <c r="G75" s="360">
        <v>0</v>
      </c>
      <c r="H75" s="360">
        <v>0</v>
      </c>
      <c r="I75" s="360">
        <v>3</v>
      </c>
      <c r="J75" s="360">
        <v>0</v>
      </c>
      <c r="K75" s="360">
        <v>1</v>
      </c>
      <c r="L75" s="360">
        <v>3</v>
      </c>
      <c r="M75" s="360">
        <v>3</v>
      </c>
      <c r="N75" s="360">
        <v>3</v>
      </c>
      <c r="O75" s="360">
        <v>4</v>
      </c>
      <c r="P75" s="360">
        <v>7</v>
      </c>
      <c r="Q75" s="360">
        <v>13</v>
      </c>
      <c r="R75" s="360">
        <v>14</v>
      </c>
      <c r="S75" s="360">
        <v>20</v>
      </c>
      <c r="T75" s="360">
        <v>22</v>
      </c>
      <c r="U75" s="360">
        <v>60</v>
      </c>
      <c r="V75" s="360">
        <v>121</v>
      </c>
      <c r="W75" s="360">
        <v>159</v>
      </c>
      <c r="X75" s="360">
        <v>184</v>
      </c>
      <c r="Y75" s="360">
        <v>264</v>
      </c>
      <c r="Z75" s="360">
        <v>226</v>
      </c>
      <c r="AA75" s="360">
        <v>123</v>
      </c>
      <c r="AB75" s="360">
        <v>27</v>
      </c>
      <c r="AC75" s="360">
        <v>8</v>
      </c>
      <c r="AD75" s="360">
        <v>0</v>
      </c>
      <c r="AF75" s="355">
        <f t="shared" si="3"/>
        <v>0</v>
      </c>
      <c r="AG75" s="355">
        <f t="shared" si="4"/>
        <v>35</v>
      </c>
      <c r="AH75" s="355">
        <f t="shared" si="5"/>
        <v>35</v>
      </c>
    </row>
    <row r="76" spans="1:34">
      <c r="A76" t="s">
        <v>957</v>
      </c>
      <c r="B76" t="s">
        <v>411</v>
      </c>
      <c r="C76" s="360">
        <v>300</v>
      </c>
      <c r="D76" s="360">
        <v>0</v>
      </c>
      <c r="E76" s="360">
        <v>0</v>
      </c>
      <c r="F76" s="360">
        <v>0</v>
      </c>
      <c r="G76" s="360">
        <v>0</v>
      </c>
      <c r="H76" s="360">
        <v>0</v>
      </c>
      <c r="I76" s="360">
        <v>0</v>
      </c>
      <c r="J76" s="360">
        <v>0</v>
      </c>
      <c r="K76" s="360">
        <v>0</v>
      </c>
      <c r="L76" s="360">
        <v>0</v>
      </c>
      <c r="M76" s="360">
        <v>2</v>
      </c>
      <c r="N76" s="360">
        <v>1</v>
      </c>
      <c r="O76" s="360">
        <v>1</v>
      </c>
      <c r="P76" s="360">
        <v>1</v>
      </c>
      <c r="Q76" s="360">
        <v>2</v>
      </c>
      <c r="R76" s="360">
        <v>3</v>
      </c>
      <c r="S76" s="360">
        <v>5</v>
      </c>
      <c r="T76" s="360">
        <v>3</v>
      </c>
      <c r="U76" s="360">
        <v>13</v>
      </c>
      <c r="V76" s="360">
        <v>25</v>
      </c>
      <c r="W76" s="360">
        <v>31</v>
      </c>
      <c r="X76" s="360">
        <v>41</v>
      </c>
      <c r="Y76" s="360">
        <v>69</v>
      </c>
      <c r="Z76" s="360">
        <v>61</v>
      </c>
      <c r="AA76" s="360">
        <v>27</v>
      </c>
      <c r="AB76" s="360">
        <v>12</v>
      </c>
      <c r="AC76" s="360">
        <v>3</v>
      </c>
      <c r="AD76" s="360">
        <v>0</v>
      </c>
      <c r="AF76" s="355">
        <f t="shared" si="3"/>
        <v>0</v>
      </c>
      <c r="AG76" s="355">
        <f t="shared" si="4"/>
        <v>15</v>
      </c>
      <c r="AH76" s="355">
        <f t="shared" si="5"/>
        <v>15</v>
      </c>
    </row>
    <row r="77" spans="1:34">
      <c r="A77" t="s">
        <v>958</v>
      </c>
      <c r="B77" t="s">
        <v>411</v>
      </c>
      <c r="C77" s="360">
        <v>220</v>
      </c>
      <c r="D77" s="360">
        <v>0</v>
      </c>
      <c r="E77" s="360">
        <v>0</v>
      </c>
      <c r="F77" s="360">
        <v>0</v>
      </c>
      <c r="G77" s="360">
        <v>0</v>
      </c>
      <c r="H77" s="360">
        <v>0</v>
      </c>
      <c r="I77" s="360">
        <v>0</v>
      </c>
      <c r="J77" s="360">
        <v>0</v>
      </c>
      <c r="K77" s="360">
        <v>1</v>
      </c>
      <c r="L77" s="360">
        <v>0</v>
      </c>
      <c r="M77" s="360">
        <v>0</v>
      </c>
      <c r="N77" s="360">
        <v>0</v>
      </c>
      <c r="O77" s="360">
        <v>0</v>
      </c>
      <c r="P77" s="360">
        <v>1</v>
      </c>
      <c r="Q77" s="360">
        <v>0</v>
      </c>
      <c r="R77" s="360">
        <v>2</v>
      </c>
      <c r="S77" s="360">
        <v>3</v>
      </c>
      <c r="T77" s="360">
        <v>7</v>
      </c>
      <c r="U77" s="360">
        <v>5</v>
      </c>
      <c r="V77" s="360">
        <v>14</v>
      </c>
      <c r="W77" s="360">
        <v>25</v>
      </c>
      <c r="X77" s="360">
        <v>35</v>
      </c>
      <c r="Y77" s="360">
        <v>49</v>
      </c>
      <c r="Z77" s="360">
        <v>48</v>
      </c>
      <c r="AA77" s="360">
        <v>21</v>
      </c>
      <c r="AB77" s="360">
        <v>7</v>
      </c>
      <c r="AC77" s="360">
        <v>2</v>
      </c>
      <c r="AD77" s="360">
        <v>0</v>
      </c>
      <c r="AF77" s="355">
        <f t="shared" si="3"/>
        <v>0</v>
      </c>
      <c r="AG77" s="355">
        <f t="shared" si="4"/>
        <v>9</v>
      </c>
      <c r="AH77" s="355">
        <f t="shared" si="5"/>
        <v>9</v>
      </c>
    </row>
    <row r="78" spans="1:34">
      <c r="A78" t="s">
        <v>959</v>
      </c>
      <c r="B78" t="s">
        <v>411</v>
      </c>
      <c r="C78" s="360">
        <v>1027</v>
      </c>
      <c r="D78" s="360">
        <v>0</v>
      </c>
      <c r="E78" s="360">
        <v>1</v>
      </c>
      <c r="F78" s="360">
        <v>0</v>
      </c>
      <c r="G78" s="360">
        <v>1</v>
      </c>
      <c r="H78" s="360">
        <v>0</v>
      </c>
      <c r="I78" s="360">
        <v>2</v>
      </c>
      <c r="J78" s="360">
        <v>0</v>
      </c>
      <c r="K78" s="360">
        <v>0</v>
      </c>
      <c r="L78" s="360">
        <v>1</v>
      </c>
      <c r="M78" s="360">
        <v>3</v>
      </c>
      <c r="N78" s="360">
        <v>0</v>
      </c>
      <c r="O78" s="360">
        <v>3</v>
      </c>
      <c r="P78" s="360">
        <v>3</v>
      </c>
      <c r="Q78" s="360">
        <v>12</v>
      </c>
      <c r="R78" s="360">
        <v>13</v>
      </c>
      <c r="S78" s="360">
        <v>19</v>
      </c>
      <c r="T78" s="360">
        <v>25</v>
      </c>
      <c r="U78" s="360">
        <v>44</v>
      </c>
      <c r="V78" s="360">
        <v>89</v>
      </c>
      <c r="W78" s="360">
        <v>116</v>
      </c>
      <c r="X78" s="360">
        <v>145</v>
      </c>
      <c r="Y78" s="360">
        <v>206</v>
      </c>
      <c r="Z78" s="360">
        <v>198</v>
      </c>
      <c r="AA78" s="360">
        <v>110</v>
      </c>
      <c r="AB78" s="360">
        <v>30</v>
      </c>
      <c r="AC78" s="360">
        <v>8</v>
      </c>
      <c r="AD78" s="360">
        <v>0</v>
      </c>
      <c r="AF78" s="355">
        <f t="shared" si="3"/>
        <v>2</v>
      </c>
      <c r="AG78" s="355">
        <f t="shared" si="4"/>
        <v>38</v>
      </c>
      <c r="AH78" s="355">
        <f t="shared" si="5"/>
        <v>38</v>
      </c>
    </row>
    <row r="79" spans="1:34">
      <c r="A79" t="s">
        <v>960</v>
      </c>
      <c r="B79" t="s">
        <v>411</v>
      </c>
      <c r="C79" s="360">
        <v>393</v>
      </c>
      <c r="D79" s="360">
        <v>2</v>
      </c>
      <c r="E79" s="360">
        <v>0</v>
      </c>
      <c r="F79" s="360">
        <v>0</v>
      </c>
      <c r="G79" s="360">
        <v>0</v>
      </c>
      <c r="H79" s="360">
        <v>0</v>
      </c>
      <c r="I79" s="360">
        <v>2</v>
      </c>
      <c r="J79" s="360">
        <v>0</v>
      </c>
      <c r="K79" s="360">
        <v>1</v>
      </c>
      <c r="L79" s="360">
        <v>2</v>
      </c>
      <c r="M79" s="360">
        <v>0</v>
      </c>
      <c r="N79" s="360">
        <v>0</v>
      </c>
      <c r="O79" s="360">
        <v>1</v>
      </c>
      <c r="P79" s="360">
        <v>4</v>
      </c>
      <c r="Q79" s="360">
        <v>2</v>
      </c>
      <c r="R79" s="360">
        <v>5</v>
      </c>
      <c r="S79" s="360">
        <v>2</v>
      </c>
      <c r="T79" s="360">
        <v>8</v>
      </c>
      <c r="U79" s="360">
        <v>24</v>
      </c>
      <c r="V79" s="360">
        <v>27</v>
      </c>
      <c r="W79" s="360">
        <v>41</v>
      </c>
      <c r="X79" s="360">
        <v>55</v>
      </c>
      <c r="Y79" s="360">
        <v>94</v>
      </c>
      <c r="Z79" s="360">
        <v>72</v>
      </c>
      <c r="AA79" s="360">
        <v>40</v>
      </c>
      <c r="AB79" s="360">
        <v>11</v>
      </c>
      <c r="AC79" s="360">
        <v>2</v>
      </c>
      <c r="AD79" s="360">
        <v>0</v>
      </c>
      <c r="AF79" s="355">
        <f t="shared" si="3"/>
        <v>0</v>
      </c>
      <c r="AG79" s="355">
        <f t="shared" si="4"/>
        <v>13</v>
      </c>
      <c r="AH79" s="355">
        <f t="shared" si="5"/>
        <v>13</v>
      </c>
    </row>
    <row r="80" spans="1:34">
      <c r="A80" t="s">
        <v>961</v>
      </c>
      <c r="B80" t="s">
        <v>411</v>
      </c>
      <c r="C80" s="360">
        <v>491</v>
      </c>
      <c r="D80" s="360">
        <v>4</v>
      </c>
      <c r="E80" s="360">
        <v>0</v>
      </c>
      <c r="F80" s="360">
        <v>0</v>
      </c>
      <c r="G80" s="360">
        <v>0</v>
      </c>
      <c r="H80" s="360">
        <v>0</v>
      </c>
      <c r="I80" s="360">
        <v>4</v>
      </c>
      <c r="J80" s="360">
        <v>0</v>
      </c>
      <c r="K80" s="360">
        <v>0</v>
      </c>
      <c r="L80" s="360">
        <v>0</v>
      </c>
      <c r="M80" s="360">
        <v>1</v>
      </c>
      <c r="N80" s="360">
        <v>1</v>
      </c>
      <c r="O80" s="360">
        <v>1</v>
      </c>
      <c r="P80" s="360">
        <v>2</v>
      </c>
      <c r="Q80" s="360">
        <v>6</v>
      </c>
      <c r="R80" s="360">
        <v>2</v>
      </c>
      <c r="S80" s="360">
        <v>10</v>
      </c>
      <c r="T80" s="360">
        <v>14</v>
      </c>
      <c r="U80" s="360">
        <v>23</v>
      </c>
      <c r="V80" s="360">
        <v>57</v>
      </c>
      <c r="W80" s="360">
        <v>71</v>
      </c>
      <c r="X80" s="360">
        <v>65</v>
      </c>
      <c r="Y80" s="360">
        <v>93</v>
      </c>
      <c r="Z80" s="360">
        <v>103</v>
      </c>
      <c r="AA80" s="360">
        <v>29</v>
      </c>
      <c r="AB80" s="360">
        <v>7</v>
      </c>
      <c r="AC80" s="360">
        <v>2</v>
      </c>
      <c r="AD80" s="360">
        <v>0</v>
      </c>
      <c r="AF80" s="355">
        <f t="shared" si="3"/>
        <v>0</v>
      </c>
      <c r="AG80" s="355">
        <f t="shared" si="4"/>
        <v>9</v>
      </c>
      <c r="AH80" s="355">
        <f t="shared" si="5"/>
        <v>9</v>
      </c>
    </row>
    <row r="81" spans="1:34">
      <c r="A81" t="s">
        <v>962</v>
      </c>
      <c r="B81" t="s">
        <v>411</v>
      </c>
      <c r="C81" s="360">
        <v>750</v>
      </c>
      <c r="D81" s="360">
        <v>0</v>
      </c>
      <c r="E81" s="360">
        <v>1</v>
      </c>
      <c r="F81" s="360">
        <v>0</v>
      </c>
      <c r="G81" s="360">
        <v>0</v>
      </c>
      <c r="H81" s="360">
        <v>0</v>
      </c>
      <c r="I81" s="360">
        <v>1</v>
      </c>
      <c r="J81" s="360">
        <v>0</v>
      </c>
      <c r="K81" s="360">
        <v>0</v>
      </c>
      <c r="L81" s="360">
        <v>2</v>
      </c>
      <c r="M81" s="360">
        <v>1</v>
      </c>
      <c r="N81" s="360">
        <v>1</v>
      </c>
      <c r="O81" s="360">
        <v>0</v>
      </c>
      <c r="P81" s="360">
        <v>2</v>
      </c>
      <c r="Q81" s="360">
        <v>9</v>
      </c>
      <c r="R81" s="360">
        <v>10</v>
      </c>
      <c r="S81" s="360">
        <v>13</v>
      </c>
      <c r="T81" s="360">
        <v>15</v>
      </c>
      <c r="U81" s="360">
        <v>31</v>
      </c>
      <c r="V81" s="360">
        <v>66</v>
      </c>
      <c r="W81" s="360">
        <v>93</v>
      </c>
      <c r="X81" s="360">
        <v>115</v>
      </c>
      <c r="Y81" s="360">
        <v>150</v>
      </c>
      <c r="Z81" s="360">
        <v>126</v>
      </c>
      <c r="AA81" s="360">
        <v>82</v>
      </c>
      <c r="AB81" s="360">
        <v>26</v>
      </c>
      <c r="AC81" s="360">
        <v>7</v>
      </c>
      <c r="AD81" s="360">
        <v>0</v>
      </c>
      <c r="AF81" s="355">
        <f t="shared" si="3"/>
        <v>1</v>
      </c>
      <c r="AG81" s="355">
        <f t="shared" si="4"/>
        <v>33</v>
      </c>
      <c r="AH81" s="355">
        <f t="shared" si="5"/>
        <v>33</v>
      </c>
    </row>
    <row r="82" spans="1:34">
      <c r="A82" t="s">
        <v>963</v>
      </c>
      <c r="B82" t="s">
        <v>411</v>
      </c>
      <c r="C82" s="360">
        <v>244</v>
      </c>
      <c r="D82" s="360">
        <v>0</v>
      </c>
      <c r="E82" s="360">
        <v>0</v>
      </c>
      <c r="F82" s="360">
        <v>0</v>
      </c>
      <c r="G82" s="360">
        <v>0</v>
      </c>
      <c r="H82" s="360">
        <v>0</v>
      </c>
      <c r="I82" s="360">
        <v>0</v>
      </c>
      <c r="J82" s="360">
        <v>0</v>
      </c>
      <c r="K82" s="360">
        <v>0</v>
      </c>
      <c r="L82" s="360">
        <v>1</v>
      </c>
      <c r="M82" s="360">
        <v>0</v>
      </c>
      <c r="N82" s="360">
        <v>0</v>
      </c>
      <c r="O82" s="360">
        <v>0</v>
      </c>
      <c r="P82" s="360">
        <v>2</v>
      </c>
      <c r="Q82" s="360">
        <v>3</v>
      </c>
      <c r="R82" s="360">
        <v>0</v>
      </c>
      <c r="S82" s="360">
        <v>3</v>
      </c>
      <c r="T82" s="360">
        <v>6</v>
      </c>
      <c r="U82" s="360">
        <v>11</v>
      </c>
      <c r="V82" s="360">
        <v>21</v>
      </c>
      <c r="W82" s="360">
        <v>31</v>
      </c>
      <c r="X82" s="360">
        <v>41</v>
      </c>
      <c r="Y82" s="360">
        <v>42</v>
      </c>
      <c r="Z82" s="360">
        <v>55</v>
      </c>
      <c r="AA82" s="360">
        <v>22</v>
      </c>
      <c r="AB82" s="360">
        <v>6</v>
      </c>
      <c r="AC82" s="360">
        <v>0</v>
      </c>
      <c r="AD82" s="360">
        <v>0</v>
      </c>
      <c r="AF82" s="355">
        <f t="shared" si="3"/>
        <v>0</v>
      </c>
      <c r="AG82" s="355">
        <f t="shared" si="4"/>
        <v>6</v>
      </c>
      <c r="AH82" s="355">
        <f t="shared" si="5"/>
        <v>6</v>
      </c>
    </row>
    <row r="83" spans="1:34">
      <c r="A83" t="s">
        <v>964</v>
      </c>
      <c r="B83" t="s">
        <v>411</v>
      </c>
      <c r="C83" s="360">
        <v>419</v>
      </c>
      <c r="D83" s="360">
        <v>1</v>
      </c>
      <c r="E83" s="360">
        <v>0</v>
      </c>
      <c r="F83" s="360">
        <v>0</v>
      </c>
      <c r="G83" s="360">
        <v>0</v>
      </c>
      <c r="H83" s="360">
        <v>0</v>
      </c>
      <c r="I83" s="360">
        <v>1</v>
      </c>
      <c r="J83" s="360">
        <v>0</v>
      </c>
      <c r="K83" s="360">
        <v>0</v>
      </c>
      <c r="L83" s="360">
        <v>0</v>
      </c>
      <c r="M83" s="360">
        <v>1</v>
      </c>
      <c r="N83" s="360">
        <v>1</v>
      </c>
      <c r="O83" s="360">
        <v>3</v>
      </c>
      <c r="P83" s="360">
        <v>1</v>
      </c>
      <c r="Q83" s="360">
        <v>1</v>
      </c>
      <c r="R83" s="360">
        <v>5</v>
      </c>
      <c r="S83" s="360">
        <v>11</v>
      </c>
      <c r="T83" s="360">
        <v>12</v>
      </c>
      <c r="U83" s="360">
        <v>21</v>
      </c>
      <c r="V83" s="360">
        <v>43</v>
      </c>
      <c r="W83" s="360">
        <v>36</v>
      </c>
      <c r="X83" s="360">
        <v>68</v>
      </c>
      <c r="Y83" s="360">
        <v>80</v>
      </c>
      <c r="Z83" s="360">
        <v>83</v>
      </c>
      <c r="AA83" s="360">
        <v>39</v>
      </c>
      <c r="AB83" s="360">
        <v>10</v>
      </c>
      <c r="AC83" s="360">
        <v>3</v>
      </c>
      <c r="AD83" s="360">
        <v>0</v>
      </c>
      <c r="AF83" s="355">
        <f t="shared" si="3"/>
        <v>0</v>
      </c>
      <c r="AG83" s="355">
        <f t="shared" si="4"/>
        <v>13</v>
      </c>
      <c r="AH83" s="355">
        <f t="shared" si="5"/>
        <v>13</v>
      </c>
    </row>
    <row r="84" spans="1:34">
      <c r="A84" t="s">
        <v>965</v>
      </c>
      <c r="B84" t="s">
        <v>411</v>
      </c>
      <c r="C84" s="360">
        <v>287</v>
      </c>
      <c r="D84" s="360">
        <v>0</v>
      </c>
      <c r="E84" s="360">
        <v>1</v>
      </c>
      <c r="F84" s="360">
        <v>0</v>
      </c>
      <c r="G84" s="360">
        <v>0</v>
      </c>
      <c r="H84" s="360">
        <v>0</v>
      </c>
      <c r="I84" s="360">
        <v>1</v>
      </c>
      <c r="J84" s="360">
        <v>0</v>
      </c>
      <c r="K84" s="360">
        <v>0</v>
      </c>
      <c r="L84" s="360">
        <v>0</v>
      </c>
      <c r="M84" s="360">
        <v>1</v>
      </c>
      <c r="N84" s="360">
        <v>1</v>
      </c>
      <c r="O84" s="360">
        <v>0</v>
      </c>
      <c r="P84" s="360">
        <v>2</v>
      </c>
      <c r="Q84" s="360">
        <v>1</v>
      </c>
      <c r="R84" s="360">
        <v>1</v>
      </c>
      <c r="S84" s="360">
        <v>1</v>
      </c>
      <c r="T84" s="360">
        <v>5</v>
      </c>
      <c r="U84" s="360">
        <v>6</v>
      </c>
      <c r="V84" s="360">
        <v>26</v>
      </c>
      <c r="W84" s="360">
        <v>33</v>
      </c>
      <c r="X84" s="360">
        <v>33</v>
      </c>
      <c r="Y84" s="360">
        <v>63</v>
      </c>
      <c r="Z84" s="360">
        <v>68</v>
      </c>
      <c r="AA84" s="360">
        <v>30</v>
      </c>
      <c r="AB84" s="360">
        <v>14</v>
      </c>
      <c r="AC84" s="360">
        <v>1</v>
      </c>
      <c r="AD84" s="360">
        <v>0</v>
      </c>
      <c r="AF84" s="355">
        <f t="shared" si="3"/>
        <v>1</v>
      </c>
      <c r="AG84" s="355">
        <f t="shared" si="4"/>
        <v>15</v>
      </c>
      <c r="AH84" s="355">
        <f t="shared" si="5"/>
        <v>15</v>
      </c>
    </row>
    <row r="85" spans="1:34">
      <c r="A85" t="s">
        <v>966</v>
      </c>
      <c r="B85" t="s">
        <v>411</v>
      </c>
      <c r="C85" s="360">
        <v>276</v>
      </c>
      <c r="D85" s="360">
        <v>0</v>
      </c>
      <c r="E85" s="360">
        <v>0</v>
      </c>
      <c r="F85" s="360">
        <v>0</v>
      </c>
      <c r="G85" s="360">
        <v>0</v>
      </c>
      <c r="H85" s="360">
        <v>0</v>
      </c>
      <c r="I85" s="360">
        <v>0</v>
      </c>
      <c r="J85" s="360">
        <v>0</v>
      </c>
      <c r="K85" s="360">
        <v>0</v>
      </c>
      <c r="L85" s="360">
        <v>0</v>
      </c>
      <c r="M85" s="360">
        <v>1</v>
      </c>
      <c r="N85" s="360">
        <v>0</v>
      </c>
      <c r="O85" s="360">
        <v>0</v>
      </c>
      <c r="P85" s="360">
        <v>0</v>
      </c>
      <c r="Q85" s="360">
        <v>4</v>
      </c>
      <c r="R85" s="360">
        <v>3</v>
      </c>
      <c r="S85" s="360">
        <v>3</v>
      </c>
      <c r="T85" s="360">
        <v>4</v>
      </c>
      <c r="U85" s="360">
        <v>12</v>
      </c>
      <c r="V85" s="360">
        <v>13</v>
      </c>
      <c r="W85" s="360">
        <v>32</v>
      </c>
      <c r="X85" s="360">
        <v>39</v>
      </c>
      <c r="Y85" s="360">
        <v>54</v>
      </c>
      <c r="Z85" s="360">
        <v>60</v>
      </c>
      <c r="AA85" s="360">
        <v>41</v>
      </c>
      <c r="AB85" s="360">
        <v>9</v>
      </c>
      <c r="AC85" s="360">
        <v>1</v>
      </c>
      <c r="AD85" s="360">
        <v>0</v>
      </c>
      <c r="AF85" s="355">
        <f t="shared" si="3"/>
        <v>0</v>
      </c>
      <c r="AG85" s="355">
        <f t="shared" si="4"/>
        <v>10</v>
      </c>
      <c r="AH85" s="355">
        <f t="shared" si="5"/>
        <v>10</v>
      </c>
    </row>
    <row r="86" spans="1:34">
      <c r="A86" t="s">
        <v>967</v>
      </c>
      <c r="B86" t="s">
        <v>411</v>
      </c>
      <c r="C86" s="360">
        <v>224</v>
      </c>
      <c r="D86" s="360">
        <v>0</v>
      </c>
      <c r="E86" s="360">
        <v>0</v>
      </c>
      <c r="F86" s="360">
        <v>0</v>
      </c>
      <c r="G86" s="360">
        <v>0</v>
      </c>
      <c r="H86" s="360">
        <v>0</v>
      </c>
      <c r="I86" s="360">
        <v>0</v>
      </c>
      <c r="J86" s="360">
        <v>0</v>
      </c>
      <c r="K86" s="360">
        <v>0</v>
      </c>
      <c r="L86" s="360">
        <v>0</v>
      </c>
      <c r="M86" s="360">
        <v>0</v>
      </c>
      <c r="N86" s="360">
        <v>0</v>
      </c>
      <c r="O86" s="360">
        <v>1</v>
      </c>
      <c r="P86" s="360">
        <v>0</v>
      </c>
      <c r="Q86" s="360">
        <v>1</v>
      </c>
      <c r="R86" s="360">
        <v>5</v>
      </c>
      <c r="S86" s="360">
        <v>2</v>
      </c>
      <c r="T86" s="360">
        <v>3</v>
      </c>
      <c r="U86" s="360">
        <v>13</v>
      </c>
      <c r="V86" s="360">
        <v>15</v>
      </c>
      <c r="W86" s="360">
        <v>11</v>
      </c>
      <c r="X86" s="360">
        <v>24</v>
      </c>
      <c r="Y86" s="360">
        <v>45</v>
      </c>
      <c r="Z86" s="360">
        <v>62</v>
      </c>
      <c r="AA86" s="360">
        <v>30</v>
      </c>
      <c r="AB86" s="360">
        <v>8</v>
      </c>
      <c r="AC86" s="360">
        <v>4</v>
      </c>
      <c r="AD86" s="360">
        <v>0</v>
      </c>
      <c r="AF86" s="355">
        <f t="shared" si="3"/>
        <v>0</v>
      </c>
      <c r="AG86" s="355">
        <f t="shared" si="4"/>
        <v>12</v>
      </c>
      <c r="AH86" s="355">
        <f t="shared" si="5"/>
        <v>12</v>
      </c>
    </row>
    <row r="87" spans="1:34">
      <c r="A87" t="s">
        <v>968</v>
      </c>
      <c r="B87" t="s">
        <v>411</v>
      </c>
      <c r="C87" s="360">
        <v>414</v>
      </c>
      <c r="D87" s="360">
        <v>0</v>
      </c>
      <c r="E87" s="360">
        <v>0</v>
      </c>
      <c r="F87" s="360">
        <v>0</v>
      </c>
      <c r="G87" s="360">
        <v>0</v>
      </c>
      <c r="H87" s="360">
        <v>0</v>
      </c>
      <c r="I87" s="360">
        <v>0</v>
      </c>
      <c r="J87" s="360">
        <v>0</v>
      </c>
      <c r="K87" s="360">
        <v>0</v>
      </c>
      <c r="L87" s="360">
        <v>0</v>
      </c>
      <c r="M87" s="360">
        <v>1</v>
      </c>
      <c r="N87" s="360">
        <v>1</v>
      </c>
      <c r="O87" s="360">
        <v>2</v>
      </c>
      <c r="P87" s="360">
        <v>1</v>
      </c>
      <c r="Q87" s="360">
        <v>1</v>
      </c>
      <c r="R87" s="360">
        <v>2</v>
      </c>
      <c r="S87" s="360">
        <v>8</v>
      </c>
      <c r="T87" s="360">
        <v>12</v>
      </c>
      <c r="U87" s="360">
        <v>14</v>
      </c>
      <c r="V87" s="360">
        <v>28</v>
      </c>
      <c r="W87" s="360">
        <v>44</v>
      </c>
      <c r="X87" s="360">
        <v>55</v>
      </c>
      <c r="Y87" s="360">
        <v>67</v>
      </c>
      <c r="Z87" s="360">
        <v>102</v>
      </c>
      <c r="AA87" s="360">
        <v>56</v>
      </c>
      <c r="AB87" s="360">
        <v>17</v>
      </c>
      <c r="AC87" s="360">
        <v>3</v>
      </c>
      <c r="AD87" s="360">
        <v>0</v>
      </c>
      <c r="AF87" s="355">
        <f t="shared" si="3"/>
        <v>0</v>
      </c>
      <c r="AG87" s="355">
        <f t="shared" si="4"/>
        <v>20</v>
      </c>
      <c r="AH87" s="355">
        <f t="shared" si="5"/>
        <v>20</v>
      </c>
    </row>
    <row r="88" spans="1:34">
      <c r="A88" t="s">
        <v>969</v>
      </c>
      <c r="B88" t="s">
        <v>411</v>
      </c>
      <c r="C88" s="360">
        <v>357</v>
      </c>
      <c r="D88" s="360">
        <v>0</v>
      </c>
      <c r="E88" s="360">
        <v>0</v>
      </c>
      <c r="F88" s="360">
        <v>0</v>
      </c>
      <c r="G88" s="360">
        <v>0</v>
      </c>
      <c r="H88" s="360">
        <v>0</v>
      </c>
      <c r="I88" s="360">
        <v>0</v>
      </c>
      <c r="J88" s="360">
        <v>0</v>
      </c>
      <c r="K88" s="360">
        <v>1</v>
      </c>
      <c r="L88" s="360">
        <v>0</v>
      </c>
      <c r="M88" s="360">
        <v>0</v>
      </c>
      <c r="N88" s="360">
        <v>1</v>
      </c>
      <c r="O88" s="360">
        <v>2</v>
      </c>
      <c r="P88" s="360">
        <v>1</v>
      </c>
      <c r="Q88" s="360">
        <v>0</v>
      </c>
      <c r="R88" s="360">
        <v>3</v>
      </c>
      <c r="S88" s="360">
        <v>6</v>
      </c>
      <c r="T88" s="360">
        <v>8</v>
      </c>
      <c r="U88" s="360">
        <v>16</v>
      </c>
      <c r="V88" s="360">
        <v>34</v>
      </c>
      <c r="W88" s="360">
        <v>29</v>
      </c>
      <c r="X88" s="360">
        <v>55</v>
      </c>
      <c r="Y88" s="360">
        <v>58</v>
      </c>
      <c r="Z88" s="360">
        <v>66</v>
      </c>
      <c r="AA88" s="360">
        <v>53</v>
      </c>
      <c r="AB88" s="360">
        <v>22</v>
      </c>
      <c r="AC88" s="360">
        <v>2</v>
      </c>
      <c r="AD88" s="360">
        <v>0</v>
      </c>
      <c r="AF88" s="355">
        <f t="shared" si="3"/>
        <v>0</v>
      </c>
      <c r="AG88" s="355">
        <f t="shared" si="4"/>
        <v>24</v>
      </c>
      <c r="AH88" s="355">
        <f t="shared" si="5"/>
        <v>24</v>
      </c>
    </row>
    <row r="89" spans="1:34">
      <c r="A89" t="s">
        <v>970</v>
      </c>
      <c r="B89" t="s">
        <v>411</v>
      </c>
      <c r="C89" s="360">
        <v>228</v>
      </c>
      <c r="D89" s="360">
        <v>0</v>
      </c>
      <c r="E89" s="360">
        <v>0</v>
      </c>
      <c r="F89" s="360">
        <v>0</v>
      </c>
      <c r="G89" s="360">
        <v>0</v>
      </c>
      <c r="H89" s="360">
        <v>0</v>
      </c>
      <c r="I89" s="360">
        <v>0</v>
      </c>
      <c r="J89" s="360">
        <v>0</v>
      </c>
      <c r="K89" s="360">
        <v>0</v>
      </c>
      <c r="L89" s="360">
        <v>0</v>
      </c>
      <c r="M89" s="360">
        <v>0</v>
      </c>
      <c r="N89" s="360">
        <v>2</v>
      </c>
      <c r="O89" s="360">
        <v>0</v>
      </c>
      <c r="P89" s="360">
        <v>0</v>
      </c>
      <c r="Q89" s="360">
        <v>0</v>
      </c>
      <c r="R89" s="360">
        <v>4</v>
      </c>
      <c r="S89" s="360">
        <v>5</v>
      </c>
      <c r="T89" s="360">
        <v>5</v>
      </c>
      <c r="U89" s="360">
        <v>13</v>
      </c>
      <c r="V89" s="360">
        <v>16</v>
      </c>
      <c r="W89" s="360">
        <v>24</v>
      </c>
      <c r="X89" s="360">
        <v>26</v>
      </c>
      <c r="Y89" s="360">
        <v>42</v>
      </c>
      <c r="Z89" s="360">
        <v>53</v>
      </c>
      <c r="AA89" s="360">
        <v>28</v>
      </c>
      <c r="AB89" s="360">
        <v>8</v>
      </c>
      <c r="AC89" s="360">
        <v>2</v>
      </c>
      <c r="AD89" s="360">
        <v>0</v>
      </c>
      <c r="AF89" s="355">
        <f t="shared" si="3"/>
        <v>0</v>
      </c>
      <c r="AG89" s="355">
        <f t="shared" si="4"/>
        <v>10</v>
      </c>
      <c r="AH89" s="355">
        <f t="shared" si="5"/>
        <v>10</v>
      </c>
    </row>
    <row r="90" spans="1:34">
      <c r="A90" t="s">
        <v>971</v>
      </c>
      <c r="B90" t="s">
        <v>411</v>
      </c>
      <c r="C90" s="360">
        <v>396</v>
      </c>
      <c r="D90" s="360">
        <v>0</v>
      </c>
      <c r="E90" s="360">
        <v>0</v>
      </c>
      <c r="F90" s="360">
        <v>0</v>
      </c>
      <c r="G90" s="360">
        <v>0</v>
      </c>
      <c r="H90" s="360">
        <v>0</v>
      </c>
      <c r="I90" s="360">
        <v>0</v>
      </c>
      <c r="J90" s="360">
        <v>0</v>
      </c>
      <c r="K90" s="360">
        <v>0</v>
      </c>
      <c r="L90" s="360">
        <v>1</v>
      </c>
      <c r="M90" s="360">
        <v>0</v>
      </c>
      <c r="N90" s="360">
        <v>1</v>
      </c>
      <c r="O90" s="360">
        <v>1</v>
      </c>
      <c r="P90" s="360">
        <v>0</v>
      </c>
      <c r="Q90" s="360">
        <v>1</v>
      </c>
      <c r="R90" s="360">
        <v>2</v>
      </c>
      <c r="S90" s="360">
        <v>4</v>
      </c>
      <c r="T90" s="360">
        <v>11</v>
      </c>
      <c r="U90" s="360">
        <v>18</v>
      </c>
      <c r="V90" s="360">
        <v>40</v>
      </c>
      <c r="W90" s="360">
        <v>39</v>
      </c>
      <c r="X90" s="360">
        <v>47</v>
      </c>
      <c r="Y90" s="360">
        <v>58</v>
      </c>
      <c r="Z90" s="360">
        <v>96</v>
      </c>
      <c r="AA90" s="360">
        <v>57</v>
      </c>
      <c r="AB90" s="360">
        <v>18</v>
      </c>
      <c r="AC90" s="360">
        <v>2</v>
      </c>
      <c r="AD90" s="360">
        <v>0</v>
      </c>
      <c r="AF90" s="355">
        <f t="shared" si="3"/>
        <v>0</v>
      </c>
      <c r="AG90" s="355">
        <f t="shared" si="4"/>
        <v>20</v>
      </c>
      <c r="AH90" s="355">
        <f t="shared" si="5"/>
        <v>20</v>
      </c>
    </row>
    <row r="91" spans="1:34">
      <c r="A91" t="s">
        <v>972</v>
      </c>
      <c r="B91" t="s">
        <v>411</v>
      </c>
      <c r="C91" s="360">
        <v>307</v>
      </c>
      <c r="D91" s="360">
        <v>1</v>
      </c>
      <c r="E91" s="360">
        <v>0</v>
      </c>
      <c r="F91" s="360">
        <v>0</v>
      </c>
      <c r="G91" s="360">
        <v>0</v>
      </c>
      <c r="H91" s="360">
        <v>0</v>
      </c>
      <c r="I91" s="360">
        <v>1</v>
      </c>
      <c r="J91" s="360">
        <v>0</v>
      </c>
      <c r="K91" s="360">
        <v>0</v>
      </c>
      <c r="L91" s="360">
        <v>0</v>
      </c>
      <c r="M91" s="360">
        <v>0</v>
      </c>
      <c r="N91" s="360">
        <v>1</v>
      </c>
      <c r="O91" s="360">
        <v>0</v>
      </c>
      <c r="P91" s="360">
        <v>1</v>
      </c>
      <c r="Q91" s="360">
        <v>0</v>
      </c>
      <c r="R91" s="360">
        <v>6</v>
      </c>
      <c r="S91" s="360">
        <v>3</v>
      </c>
      <c r="T91" s="360">
        <v>6</v>
      </c>
      <c r="U91" s="360">
        <v>13</v>
      </c>
      <c r="V91" s="360">
        <v>28</v>
      </c>
      <c r="W91" s="360">
        <v>33</v>
      </c>
      <c r="X91" s="360">
        <v>38</v>
      </c>
      <c r="Y91" s="360">
        <v>74</v>
      </c>
      <c r="Z91" s="360">
        <v>64</v>
      </c>
      <c r="AA91" s="360">
        <v>35</v>
      </c>
      <c r="AB91" s="360">
        <v>4</v>
      </c>
      <c r="AC91" s="360">
        <v>0</v>
      </c>
      <c r="AD91" s="360">
        <v>0</v>
      </c>
      <c r="AF91" s="355">
        <f t="shared" si="3"/>
        <v>0</v>
      </c>
      <c r="AG91" s="355">
        <f t="shared" si="4"/>
        <v>4</v>
      </c>
      <c r="AH91" s="355">
        <f t="shared" si="5"/>
        <v>4</v>
      </c>
    </row>
    <row r="92" spans="1:34">
      <c r="A92" t="s">
        <v>973</v>
      </c>
      <c r="B92" t="s">
        <v>411</v>
      </c>
      <c r="C92" s="360">
        <v>193</v>
      </c>
      <c r="D92" s="360">
        <v>0</v>
      </c>
      <c r="E92" s="360">
        <v>0</v>
      </c>
      <c r="F92" s="360">
        <v>0</v>
      </c>
      <c r="G92" s="360">
        <v>0</v>
      </c>
      <c r="H92" s="360">
        <v>0</v>
      </c>
      <c r="I92" s="360">
        <v>0</v>
      </c>
      <c r="J92" s="360">
        <v>0</v>
      </c>
      <c r="K92" s="360">
        <v>1</v>
      </c>
      <c r="L92" s="360">
        <v>0</v>
      </c>
      <c r="M92" s="360">
        <v>1</v>
      </c>
      <c r="N92" s="360">
        <v>0</v>
      </c>
      <c r="O92" s="360">
        <v>0</v>
      </c>
      <c r="P92" s="360">
        <v>1</v>
      </c>
      <c r="Q92" s="360">
        <v>3</v>
      </c>
      <c r="R92" s="360">
        <v>1</v>
      </c>
      <c r="S92" s="360">
        <v>5</v>
      </c>
      <c r="T92" s="360">
        <v>9</v>
      </c>
      <c r="U92" s="360">
        <v>6</v>
      </c>
      <c r="V92" s="360">
        <v>21</v>
      </c>
      <c r="W92" s="360">
        <v>18</v>
      </c>
      <c r="X92" s="360">
        <v>28</v>
      </c>
      <c r="Y92" s="360">
        <v>35</v>
      </c>
      <c r="Z92" s="360">
        <v>36</v>
      </c>
      <c r="AA92" s="360">
        <v>25</v>
      </c>
      <c r="AB92" s="360">
        <v>3</v>
      </c>
      <c r="AC92" s="360">
        <v>0</v>
      </c>
      <c r="AD92" s="360">
        <v>0</v>
      </c>
      <c r="AF92" s="355">
        <f t="shared" si="3"/>
        <v>0</v>
      </c>
      <c r="AG92" s="355">
        <f t="shared" si="4"/>
        <v>3</v>
      </c>
      <c r="AH92" s="355">
        <f t="shared" si="5"/>
        <v>3</v>
      </c>
    </row>
    <row r="93" spans="1:34">
      <c r="A93" t="s">
        <v>974</v>
      </c>
      <c r="B93" t="s">
        <v>411</v>
      </c>
      <c r="C93" s="360">
        <v>466</v>
      </c>
      <c r="D93" s="360">
        <v>1</v>
      </c>
      <c r="E93" s="360">
        <v>0</v>
      </c>
      <c r="F93" s="360">
        <v>0</v>
      </c>
      <c r="G93" s="360">
        <v>0</v>
      </c>
      <c r="H93" s="360">
        <v>0</v>
      </c>
      <c r="I93" s="360">
        <v>1</v>
      </c>
      <c r="J93" s="360">
        <v>0</v>
      </c>
      <c r="K93" s="360">
        <v>0</v>
      </c>
      <c r="L93" s="360">
        <v>3</v>
      </c>
      <c r="M93" s="360">
        <v>3</v>
      </c>
      <c r="N93" s="360">
        <v>0</v>
      </c>
      <c r="O93" s="360">
        <v>3</v>
      </c>
      <c r="P93" s="360">
        <v>1</v>
      </c>
      <c r="Q93" s="360">
        <v>6</v>
      </c>
      <c r="R93" s="360">
        <v>5</v>
      </c>
      <c r="S93" s="360">
        <v>7</v>
      </c>
      <c r="T93" s="360">
        <v>11</v>
      </c>
      <c r="U93" s="360">
        <v>28</v>
      </c>
      <c r="V93" s="360">
        <v>45</v>
      </c>
      <c r="W93" s="360">
        <v>80</v>
      </c>
      <c r="X93" s="360">
        <v>80</v>
      </c>
      <c r="Y93" s="360">
        <v>70</v>
      </c>
      <c r="Z93" s="360">
        <v>76</v>
      </c>
      <c r="AA93" s="360">
        <v>37</v>
      </c>
      <c r="AB93" s="360">
        <v>8</v>
      </c>
      <c r="AC93" s="360">
        <v>2</v>
      </c>
      <c r="AD93" s="360">
        <v>0</v>
      </c>
      <c r="AF93" s="355">
        <f t="shared" si="3"/>
        <v>0</v>
      </c>
      <c r="AG93" s="355">
        <f t="shared" si="4"/>
        <v>10</v>
      </c>
      <c r="AH93" s="355">
        <f t="shared" si="5"/>
        <v>10</v>
      </c>
    </row>
    <row r="94" spans="1:34">
      <c r="A94" t="s">
        <v>975</v>
      </c>
      <c r="B94" t="s">
        <v>411</v>
      </c>
      <c r="C94" s="360">
        <v>115</v>
      </c>
      <c r="D94" s="360">
        <v>0</v>
      </c>
      <c r="E94" s="360">
        <v>0</v>
      </c>
      <c r="F94" s="360">
        <v>0</v>
      </c>
      <c r="G94" s="360">
        <v>0</v>
      </c>
      <c r="H94" s="360">
        <v>0</v>
      </c>
      <c r="I94" s="360">
        <v>0</v>
      </c>
      <c r="J94" s="360">
        <v>0</v>
      </c>
      <c r="K94" s="360">
        <v>0</v>
      </c>
      <c r="L94" s="360">
        <v>0</v>
      </c>
      <c r="M94" s="360">
        <v>0</v>
      </c>
      <c r="N94" s="360">
        <v>2</v>
      </c>
      <c r="O94" s="360">
        <v>0</v>
      </c>
      <c r="P94" s="360">
        <v>1</v>
      </c>
      <c r="Q94" s="360">
        <v>0</v>
      </c>
      <c r="R94" s="360">
        <v>3</v>
      </c>
      <c r="S94" s="360">
        <v>2</v>
      </c>
      <c r="T94" s="360">
        <v>3</v>
      </c>
      <c r="U94" s="360">
        <v>4</v>
      </c>
      <c r="V94" s="360">
        <v>12</v>
      </c>
      <c r="W94" s="360">
        <v>17</v>
      </c>
      <c r="X94" s="360">
        <v>7</v>
      </c>
      <c r="Y94" s="360">
        <v>28</v>
      </c>
      <c r="Z94" s="360">
        <v>23</v>
      </c>
      <c r="AA94" s="360">
        <v>9</v>
      </c>
      <c r="AB94" s="360">
        <v>4</v>
      </c>
      <c r="AC94" s="360">
        <v>0</v>
      </c>
      <c r="AD94" s="360">
        <v>0</v>
      </c>
      <c r="AF94" s="355">
        <f t="shared" si="3"/>
        <v>0</v>
      </c>
      <c r="AG94" s="355">
        <f t="shared" si="4"/>
        <v>4</v>
      </c>
      <c r="AH94" s="355">
        <f t="shared" si="5"/>
        <v>4</v>
      </c>
    </row>
    <row r="95" spans="1:34">
      <c r="A95" t="s">
        <v>976</v>
      </c>
      <c r="B95" t="s">
        <v>411</v>
      </c>
      <c r="C95" s="360">
        <v>156</v>
      </c>
      <c r="D95" s="360">
        <v>0</v>
      </c>
      <c r="E95" s="360">
        <v>0</v>
      </c>
      <c r="F95" s="360">
        <v>0</v>
      </c>
      <c r="G95" s="360">
        <v>0</v>
      </c>
      <c r="H95" s="360">
        <v>0</v>
      </c>
      <c r="I95" s="360">
        <v>0</v>
      </c>
      <c r="J95" s="360">
        <v>0</v>
      </c>
      <c r="K95" s="360">
        <v>0</v>
      </c>
      <c r="L95" s="360">
        <v>0</v>
      </c>
      <c r="M95" s="360">
        <v>0</v>
      </c>
      <c r="N95" s="360">
        <v>1</v>
      </c>
      <c r="O95" s="360">
        <v>2</v>
      </c>
      <c r="P95" s="360">
        <v>0</v>
      </c>
      <c r="Q95" s="360">
        <v>1</v>
      </c>
      <c r="R95" s="360">
        <v>0</v>
      </c>
      <c r="S95" s="360">
        <v>1</v>
      </c>
      <c r="T95" s="360">
        <v>3</v>
      </c>
      <c r="U95" s="360">
        <v>4</v>
      </c>
      <c r="V95" s="360">
        <v>10</v>
      </c>
      <c r="W95" s="360">
        <v>11</v>
      </c>
      <c r="X95" s="360">
        <v>23</v>
      </c>
      <c r="Y95" s="360">
        <v>35</v>
      </c>
      <c r="Z95" s="360">
        <v>38</v>
      </c>
      <c r="AA95" s="360">
        <v>18</v>
      </c>
      <c r="AB95" s="360">
        <v>8</v>
      </c>
      <c r="AC95" s="360">
        <v>1</v>
      </c>
      <c r="AD95" s="360">
        <v>0</v>
      </c>
      <c r="AF95" s="355">
        <f t="shared" si="3"/>
        <v>0</v>
      </c>
      <c r="AG95" s="355">
        <f t="shared" si="4"/>
        <v>9</v>
      </c>
      <c r="AH95" s="355">
        <f t="shared" si="5"/>
        <v>9</v>
      </c>
    </row>
    <row r="96" spans="1:34">
      <c r="A96" t="s">
        <v>978</v>
      </c>
      <c r="B96" t="s">
        <v>411</v>
      </c>
      <c r="C96" s="360">
        <v>179</v>
      </c>
      <c r="D96" s="360">
        <v>0</v>
      </c>
      <c r="E96" s="360">
        <v>0</v>
      </c>
      <c r="F96" s="360">
        <v>0</v>
      </c>
      <c r="G96" s="360">
        <v>0</v>
      </c>
      <c r="H96" s="360">
        <v>0</v>
      </c>
      <c r="I96" s="360">
        <v>0</v>
      </c>
      <c r="J96" s="360">
        <v>0</v>
      </c>
      <c r="K96" s="360">
        <v>1</v>
      </c>
      <c r="L96" s="360">
        <v>0</v>
      </c>
      <c r="M96" s="360">
        <v>2</v>
      </c>
      <c r="N96" s="360">
        <v>0</v>
      </c>
      <c r="O96" s="360">
        <v>0</v>
      </c>
      <c r="P96" s="360">
        <v>1</v>
      </c>
      <c r="Q96" s="360">
        <v>1</v>
      </c>
      <c r="R96" s="360">
        <v>1</v>
      </c>
      <c r="S96" s="360">
        <v>4</v>
      </c>
      <c r="T96" s="360">
        <v>3</v>
      </c>
      <c r="U96" s="360">
        <v>5</v>
      </c>
      <c r="V96" s="360">
        <v>17</v>
      </c>
      <c r="W96" s="360">
        <v>20</v>
      </c>
      <c r="X96" s="360">
        <v>39</v>
      </c>
      <c r="Y96" s="360">
        <v>27</v>
      </c>
      <c r="Z96" s="360">
        <v>34</v>
      </c>
      <c r="AA96" s="360">
        <v>17</v>
      </c>
      <c r="AB96" s="360">
        <v>5</v>
      </c>
      <c r="AC96" s="360">
        <v>2</v>
      </c>
      <c r="AD96" s="360">
        <v>0</v>
      </c>
      <c r="AF96" s="355">
        <f t="shared" si="3"/>
        <v>0</v>
      </c>
      <c r="AG96" s="355">
        <f t="shared" si="4"/>
        <v>7</v>
      </c>
      <c r="AH96" s="355">
        <f t="shared" si="5"/>
        <v>7</v>
      </c>
    </row>
    <row r="97" spans="1:34">
      <c r="A97" t="s">
        <v>979</v>
      </c>
      <c r="B97" t="s">
        <v>411</v>
      </c>
      <c r="C97" s="360">
        <v>160</v>
      </c>
      <c r="D97" s="360">
        <v>0</v>
      </c>
      <c r="E97" s="360">
        <v>0</v>
      </c>
      <c r="F97" s="360">
        <v>0</v>
      </c>
      <c r="G97" s="360">
        <v>0</v>
      </c>
      <c r="H97" s="360">
        <v>0</v>
      </c>
      <c r="I97" s="360">
        <v>0</v>
      </c>
      <c r="J97" s="360">
        <v>1</v>
      </c>
      <c r="K97" s="360">
        <v>0</v>
      </c>
      <c r="L97" s="360">
        <v>0</v>
      </c>
      <c r="M97" s="360">
        <v>0</v>
      </c>
      <c r="N97" s="360">
        <v>1</v>
      </c>
      <c r="O97" s="360">
        <v>0</v>
      </c>
      <c r="P97" s="360">
        <v>1</v>
      </c>
      <c r="Q97" s="360">
        <v>2</v>
      </c>
      <c r="R97" s="360">
        <v>4</v>
      </c>
      <c r="S97" s="360">
        <v>1</v>
      </c>
      <c r="T97" s="360">
        <v>5</v>
      </c>
      <c r="U97" s="360">
        <v>11</v>
      </c>
      <c r="V97" s="360">
        <v>12</v>
      </c>
      <c r="W97" s="360">
        <v>23</v>
      </c>
      <c r="X97" s="360">
        <v>26</v>
      </c>
      <c r="Y97" s="360">
        <v>33</v>
      </c>
      <c r="Z97" s="360">
        <v>28</v>
      </c>
      <c r="AA97" s="360">
        <v>10</v>
      </c>
      <c r="AB97" s="360">
        <v>2</v>
      </c>
      <c r="AC97" s="360">
        <v>0</v>
      </c>
      <c r="AD97" s="360">
        <v>0</v>
      </c>
      <c r="AF97" s="355">
        <f t="shared" si="3"/>
        <v>0</v>
      </c>
      <c r="AG97" s="355">
        <f t="shared" si="4"/>
        <v>2</v>
      </c>
      <c r="AH97" s="355">
        <f t="shared" si="5"/>
        <v>2</v>
      </c>
    </row>
    <row r="98" spans="1:34">
      <c r="A98" t="s">
        <v>980</v>
      </c>
      <c r="B98" t="s">
        <v>411</v>
      </c>
      <c r="C98" s="360">
        <v>103</v>
      </c>
      <c r="D98" s="360">
        <v>1</v>
      </c>
      <c r="E98" s="360">
        <v>0</v>
      </c>
      <c r="F98" s="360">
        <v>0</v>
      </c>
      <c r="G98" s="360">
        <v>0</v>
      </c>
      <c r="H98" s="360">
        <v>0</v>
      </c>
      <c r="I98" s="360">
        <v>1</v>
      </c>
      <c r="J98" s="360">
        <v>0</v>
      </c>
      <c r="K98" s="360">
        <v>0</v>
      </c>
      <c r="L98" s="360">
        <v>0</v>
      </c>
      <c r="M98" s="360">
        <v>0</v>
      </c>
      <c r="N98" s="360">
        <v>0</v>
      </c>
      <c r="O98" s="360">
        <v>0</v>
      </c>
      <c r="P98" s="360">
        <v>0</v>
      </c>
      <c r="Q98" s="360">
        <v>1</v>
      </c>
      <c r="R98" s="360">
        <v>3</v>
      </c>
      <c r="S98" s="360">
        <v>2</v>
      </c>
      <c r="T98" s="360">
        <v>6</v>
      </c>
      <c r="U98" s="360">
        <v>3</v>
      </c>
      <c r="V98" s="360">
        <v>11</v>
      </c>
      <c r="W98" s="360">
        <v>11</v>
      </c>
      <c r="X98" s="360">
        <v>10</v>
      </c>
      <c r="Y98" s="360">
        <v>20</v>
      </c>
      <c r="Z98" s="360">
        <v>23</v>
      </c>
      <c r="AA98" s="360">
        <v>11</v>
      </c>
      <c r="AB98" s="360">
        <v>1</v>
      </c>
      <c r="AC98" s="360">
        <v>0</v>
      </c>
      <c r="AD98" s="360">
        <v>0</v>
      </c>
      <c r="AF98" s="355">
        <f t="shared" si="3"/>
        <v>0</v>
      </c>
      <c r="AG98" s="355">
        <f t="shared" si="4"/>
        <v>1</v>
      </c>
      <c r="AH98" s="355">
        <f t="shared" si="5"/>
        <v>1</v>
      </c>
    </row>
    <row r="99" spans="1:34">
      <c r="A99" t="s">
        <v>981</v>
      </c>
      <c r="B99" t="s">
        <v>411</v>
      </c>
      <c r="C99" s="360">
        <v>100</v>
      </c>
      <c r="D99" s="360">
        <v>0</v>
      </c>
      <c r="E99" s="360">
        <v>0</v>
      </c>
      <c r="F99" s="360">
        <v>0</v>
      </c>
      <c r="G99" s="360">
        <v>0</v>
      </c>
      <c r="H99" s="360">
        <v>0</v>
      </c>
      <c r="I99" s="360">
        <v>0</v>
      </c>
      <c r="J99" s="360">
        <v>0</v>
      </c>
      <c r="K99" s="360">
        <v>0</v>
      </c>
      <c r="L99" s="360">
        <v>0</v>
      </c>
      <c r="M99" s="360">
        <v>1</v>
      </c>
      <c r="N99" s="360">
        <v>0</v>
      </c>
      <c r="O99" s="360">
        <v>0</v>
      </c>
      <c r="P99" s="360">
        <v>0</v>
      </c>
      <c r="Q99" s="360">
        <v>1</v>
      </c>
      <c r="R99" s="360">
        <v>1</v>
      </c>
      <c r="S99" s="360">
        <v>1</v>
      </c>
      <c r="T99" s="360">
        <v>2</v>
      </c>
      <c r="U99" s="360">
        <v>4</v>
      </c>
      <c r="V99" s="360">
        <v>4</v>
      </c>
      <c r="W99" s="360">
        <v>17</v>
      </c>
      <c r="X99" s="360">
        <v>5</v>
      </c>
      <c r="Y99" s="360">
        <v>19</v>
      </c>
      <c r="Z99" s="360">
        <v>26</v>
      </c>
      <c r="AA99" s="360">
        <v>14</v>
      </c>
      <c r="AB99" s="360">
        <v>3</v>
      </c>
      <c r="AC99" s="360">
        <v>2</v>
      </c>
      <c r="AD99" s="360">
        <v>0</v>
      </c>
      <c r="AF99" s="355">
        <f t="shared" si="3"/>
        <v>0</v>
      </c>
      <c r="AG99" s="355">
        <f t="shared" si="4"/>
        <v>5</v>
      </c>
      <c r="AH99" s="355">
        <f t="shared" si="5"/>
        <v>5</v>
      </c>
    </row>
    <row r="100" spans="1:34">
      <c r="A100" t="s">
        <v>982</v>
      </c>
      <c r="B100" t="s">
        <v>411</v>
      </c>
      <c r="C100" s="360">
        <v>71</v>
      </c>
      <c r="D100" s="360">
        <v>0</v>
      </c>
      <c r="E100" s="360">
        <v>0</v>
      </c>
      <c r="F100" s="360">
        <v>0</v>
      </c>
      <c r="G100" s="360">
        <v>0</v>
      </c>
      <c r="H100" s="360">
        <v>0</v>
      </c>
      <c r="I100" s="360">
        <v>0</v>
      </c>
      <c r="J100" s="360">
        <v>0</v>
      </c>
      <c r="K100" s="360">
        <v>0</v>
      </c>
      <c r="L100" s="360">
        <v>0</v>
      </c>
      <c r="M100" s="360">
        <v>1</v>
      </c>
      <c r="N100" s="360">
        <v>0</v>
      </c>
      <c r="O100" s="360">
        <v>1</v>
      </c>
      <c r="P100" s="360">
        <v>0</v>
      </c>
      <c r="Q100" s="360">
        <v>1</v>
      </c>
      <c r="R100" s="360">
        <v>1</v>
      </c>
      <c r="S100" s="360">
        <v>1</v>
      </c>
      <c r="T100" s="360">
        <v>1</v>
      </c>
      <c r="U100" s="360">
        <v>2</v>
      </c>
      <c r="V100" s="360">
        <v>3</v>
      </c>
      <c r="W100" s="360">
        <v>8</v>
      </c>
      <c r="X100" s="360">
        <v>4</v>
      </c>
      <c r="Y100" s="360">
        <v>21</v>
      </c>
      <c r="Z100" s="360">
        <v>17</v>
      </c>
      <c r="AA100" s="360">
        <v>10</v>
      </c>
      <c r="AB100" s="360">
        <v>0</v>
      </c>
      <c r="AC100" s="360">
        <v>0</v>
      </c>
      <c r="AD100" s="360">
        <v>0</v>
      </c>
      <c r="AF100" s="355">
        <f t="shared" si="3"/>
        <v>0</v>
      </c>
      <c r="AG100" s="355">
        <f t="shared" si="4"/>
        <v>0</v>
      </c>
      <c r="AH100" s="355">
        <f t="shared" si="5"/>
        <v>0</v>
      </c>
    </row>
    <row r="101" spans="1:34">
      <c r="A101" t="s">
        <v>983</v>
      </c>
      <c r="B101" t="s">
        <v>411</v>
      </c>
      <c r="C101" s="360">
        <v>130</v>
      </c>
      <c r="D101" s="360">
        <v>0</v>
      </c>
      <c r="E101" s="360">
        <v>0</v>
      </c>
      <c r="F101" s="360">
        <v>0</v>
      </c>
      <c r="G101" s="360">
        <v>0</v>
      </c>
      <c r="H101" s="360">
        <v>0</v>
      </c>
      <c r="I101" s="360">
        <v>0</v>
      </c>
      <c r="J101" s="360">
        <v>0</v>
      </c>
      <c r="K101" s="360">
        <v>0</v>
      </c>
      <c r="L101" s="360">
        <v>0</v>
      </c>
      <c r="M101" s="360">
        <v>2</v>
      </c>
      <c r="N101" s="360">
        <v>0</v>
      </c>
      <c r="O101" s="360">
        <v>0</v>
      </c>
      <c r="P101" s="360">
        <v>2</v>
      </c>
      <c r="Q101" s="360">
        <v>1</v>
      </c>
      <c r="R101" s="360">
        <v>6</v>
      </c>
      <c r="S101" s="360">
        <v>2</v>
      </c>
      <c r="T101" s="360">
        <v>2</v>
      </c>
      <c r="U101" s="360">
        <v>8</v>
      </c>
      <c r="V101" s="360">
        <v>13</v>
      </c>
      <c r="W101" s="360">
        <v>11</v>
      </c>
      <c r="X101" s="360">
        <v>27</v>
      </c>
      <c r="Y101" s="360">
        <v>19</v>
      </c>
      <c r="Z101" s="360">
        <v>23</v>
      </c>
      <c r="AA101" s="360">
        <v>10</v>
      </c>
      <c r="AB101" s="360">
        <v>4</v>
      </c>
      <c r="AC101" s="360">
        <v>0</v>
      </c>
      <c r="AD101" s="360">
        <v>0</v>
      </c>
      <c r="AF101" s="355">
        <f t="shared" si="3"/>
        <v>0</v>
      </c>
      <c r="AG101" s="355">
        <f t="shared" si="4"/>
        <v>4</v>
      </c>
      <c r="AH101" s="355">
        <f t="shared" si="5"/>
        <v>4</v>
      </c>
    </row>
    <row r="102" spans="1:34">
      <c r="A102" t="s">
        <v>984</v>
      </c>
      <c r="B102" t="s">
        <v>411</v>
      </c>
      <c r="C102" s="360">
        <v>120</v>
      </c>
      <c r="D102" s="360">
        <v>0</v>
      </c>
      <c r="E102" s="360">
        <v>0</v>
      </c>
      <c r="F102" s="360">
        <v>0</v>
      </c>
      <c r="G102" s="360">
        <v>0</v>
      </c>
      <c r="H102" s="360">
        <v>0</v>
      </c>
      <c r="I102" s="360">
        <v>0</v>
      </c>
      <c r="J102" s="360">
        <v>0</v>
      </c>
      <c r="K102" s="360">
        <v>0</v>
      </c>
      <c r="L102" s="360">
        <v>0</v>
      </c>
      <c r="M102" s="360">
        <v>0</v>
      </c>
      <c r="N102" s="360">
        <v>1</v>
      </c>
      <c r="O102" s="360">
        <v>0</v>
      </c>
      <c r="P102" s="360">
        <v>0</v>
      </c>
      <c r="Q102" s="360">
        <v>1</v>
      </c>
      <c r="R102" s="360">
        <v>1</v>
      </c>
      <c r="S102" s="360">
        <v>0</v>
      </c>
      <c r="T102" s="360">
        <v>2</v>
      </c>
      <c r="U102" s="360">
        <v>3</v>
      </c>
      <c r="V102" s="360">
        <v>13</v>
      </c>
      <c r="W102" s="360">
        <v>12</v>
      </c>
      <c r="X102" s="360">
        <v>13</v>
      </c>
      <c r="Y102" s="360">
        <v>30</v>
      </c>
      <c r="Z102" s="360">
        <v>19</v>
      </c>
      <c r="AA102" s="360">
        <v>20</v>
      </c>
      <c r="AB102" s="360">
        <v>4</v>
      </c>
      <c r="AC102" s="360">
        <v>1</v>
      </c>
      <c r="AD102" s="360">
        <v>0</v>
      </c>
      <c r="AF102" s="355">
        <f t="shared" si="3"/>
        <v>0</v>
      </c>
      <c r="AG102" s="355">
        <f t="shared" si="4"/>
        <v>5</v>
      </c>
      <c r="AH102" s="355">
        <f t="shared" si="5"/>
        <v>5</v>
      </c>
    </row>
    <row r="103" spans="1:34">
      <c r="A103" t="s">
        <v>985</v>
      </c>
      <c r="B103" t="s">
        <v>411</v>
      </c>
      <c r="C103" s="360">
        <v>153</v>
      </c>
      <c r="D103" s="360">
        <v>1</v>
      </c>
      <c r="E103" s="360">
        <v>0</v>
      </c>
      <c r="F103" s="360">
        <v>0</v>
      </c>
      <c r="G103" s="360">
        <v>0</v>
      </c>
      <c r="H103" s="360">
        <v>0</v>
      </c>
      <c r="I103" s="360">
        <v>1</v>
      </c>
      <c r="J103" s="360">
        <v>0</v>
      </c>
      <c r="K103" s="360">
        <v>0</v>
      </c>
      <c r="L103" s="360">
        <v>0</v>
      </c>
      <c r="M103" s="360">
        <v>0</v>
      </c>
      <c r="N103" s="360">
        <v>0</v>
      </c>
      <c r="O103" s="360">
        <v>0</v>
      </c>
      <c r="P103" s="360">
        <v>1</v>
      </c>
      <c r="Q103" s="360">
        <v>2</v>
      </c>
      <c r="R103" s="360">
        <v>2</v>
      </c>
      <c r="S103" s="360">
        <v>2</v>
      </c>
      <c r="T103" s="360">
        <v>4</v>
      </c>
      <c r="U103" s="360">
        <v>3</v>
      </c>
      <c r="V103" s="360">
        <v>10</v>
      </c>
      <c r="W103" s="360">
        <v>15</v>
      </c>
      <c r="X103" s="360">
        <v>16</v>
      </c>
      <c r="Y103" s="360">
        <v>40</v>
      </c>
      <c r="Z103" s="360">
        <v>35</v>
      </c>
      <c r="AA103" s="360">
        <v>19</v>
      </c>
      <c r="AB103" s="360">
        <v>2</v>
      </c>
      <c r="AC103" s="360">
        <v>1</v>
      </c>
      <c r="AD103" s="360">
        <v>0</v>
      </c>
      <c r="AF103" s="355">
        <f t="shared" si="3"/>
        <v>0</v>
      </c>
      <c r="AG103" s="355">
        <f t="shared" si="4"/>
        <v>3</v>
      </c>
      <c r="AH103" s="355">
        <f t="shared" si="5"/>
        <v>3</v>
      </c>
    </row>
    <row r="104" spans="1:34">
      <c r="A104" t="s">
        <v>986</v>
      </c>
      <c r="B104" t="s">
        <v>411</v>
      </c>
      <c r="C104" s="360">
        <v>132</v>
      </c>
      <c r="D104" s="360">
        <v>0</v>
      </c>
      <c r="E104" s="360">
        <v>0</v>
      </c>
      <c r="F104" s="360">
        <v>0</v>
      </c>
      <c r="G104" s="360">
        <v>0</v>
      </c>
      <c r="H104" s="360">
        <v>0</v>
      </c>
      <c r="I104" s="360">
        <v>0</v>
      </c>
      <c r="J104" s="360">
        <v>0</v>
      </c>
      <c r="K104" s="360">
        <v>0</v>
      </c>
      <c r="L104" s="360">
        <v>0</v>
      </c>
      <c r="M104" s="360">
        <v>0</v>
      </c>
      <c r="N104" s="360">
        <v>0</v>
      </c>
      <c r="O104" s="360">
        <v>0</v>
      </c>
      <c r="P104" s="360">
        <v>1</v>
      </c>
      <c r="Q104" s="360">
        <v>0</v>
      </c>
      <c r="R104" s="360">
        <v>2</v>
      </c>
      <c r="S104" s="360">
        <v>4</v>
      </c>
      <c r="T104" s="360">
        <v>1</v>
      </c>
      <c r="U104" s="360">
        <v>5</v>
      </c>
      <c r="V104" s="360">
        <v>14</v>
      </c>
      <c r="W104" s="360">
        <v>11</v>
      </c>
      <c r="X104" s="360">
        <v>8</v>
      </c>
      <c r="Y104" s="360">
        <v>36</v>
      </c>
      <c r="Z104" s="360">
        <v>25</v>
      </c>
      <c r="AA104" s="360">
        <v>17</v>
      </c>
      <c r="AB104" s="360">
        <v>7</v>
      </c>
      <c r="AC104" s="360">
        <v>1</v>
      </c>
      <c r="AD104" s="360">
        <v>0</v>
      </c>
      <c r="AF104" s="355">
        <f t="shared" si="3"/>
        <v>0</v>
      </c>
      <c r="AG104" s="355">
        <f t="shared" si="4"/>
        <v>8</v>
      </c>
      <c r="AH104" s="355">
        <f t="shared" si="5"/>
        <v>8</v>
      </c>
    </row>
    <row r="105" spans="1:34">
      <c r="A105" t="s">
        <v>987</v>
      </c>
      <c r="B105" t="s">
        <v>411</v>
      </c>
      <c r="C105" s="360">
        <v>124</v>
      </c>
      <c r="D105" s="360">
        <v>0</v>
      </c>
      <c r="E105" s="360">
        <v>0</v>
      </c>
      <c r="F105" s="360">
        <v>0</v>
      </c>
      <c r="G105" s="360">
        <v>0</v>
      </c>
      <c r="H105" s="360">
        <v>0</v>
      </c>
      <c r="I105" s="360">
        <v>0</v>
      </c>
      <c r="J105" s="360">
        <v>0</v>
      </c>
      <c r="K105" s="360">
        <v>0</v>
      </c>
      <c r="L105" s="360">
        <v>0</v>
      </c>
      <c r="M105" s="360">
        <v>0</v>
      </c>
      <c r="N105" s="360">
        <v>0</v>
      </c>
      <c r="O105" s="360">
        <v>2</v>
      </c>
      <c r="P105" s="360">
        <v>0</v>
      </c>
      <c r="Q105" s="360">
        <v>1</v>
      </c>
      <c r="R105" s="360">
        <v>0</v>
      </c>
      <c r="S105" s="360">
        <v>0</v>
      </c>
      <c r="T105" s="360">
        <v>1</v>
      </c>
      <c r="U105" s="360">
        <v>7</v>
      </c>
      <c r="V105" s="360">
        <v>14</v>
      </c>
      <c r="W105" s="360">
        <v>7</v>
      </c>
      <c r="X105" s="360">
        <v>11</v>
      </c>
      <c r="Y105" s="360">
        <v>33</v>
      </c>
      <c r="Z105" s="360">
        <v>23</v>
      </c>
      <c r="AA105" s="360">
        <v>19</v>
      </c>
      <c r="AB105" s="360">
        <v>5</v>
      </c>
      <c r="AC105" s="360">
        <v>1</v>
      </c>
      <c r="AD105" s="360">
        <v>0</v>
      </c>
      <c r="AF105" s="355">
        <f t="shared" si="3"/>
        <v>0</v>
      </c>
      <c r="AG105" s="355">
        <f t="shared" si="4"/>
        <v>6</v>
      </c>
      <c r="AH105" s="355">
        <f t="shared" si="5"/>
        <v>6</v>
      </c>
    </row>
    <row r="106" spans="1:34">
      <c r="A106" t="s">
        <v>937</v>
      </c>
      <c r="B106" t="s">
        <v>412</v>
      </c>
      <c r="C106" s="360">
        <v>27020</v>
      </c>
      <c r="D106" s="360">
        <v>39</v>
      </c>
      <c r="E106" s="360">
        <v>6</v>
      </c>
      <c r="F106" s="360">
        <v>7</v>
      </c>
      <c r="G106" s="360">
        <v>4</v>
      </c>
      <c r="H106" s="360">
        <v>1</v>
      </c>
      <c r="I106" s="360">
        <v>57</v>
      </c>
      <c r="J106" s="360">
        <v>8</v>
      </c>
      <c r="K106" s="360">
        <v>9</v>
      </c>
      <c r="L106" s="360">
        <v>18</v>
      </c>
      <c r="M106" s="360">
        <v>30</v>
      </c>
      <c r="N106" s="360">
        <v>41</v>
      </c>
      <c r="O106" s="360">
        <v>56</v>
      </c>
      <c r="P106" s="360">
        <v>80</v>
      </c>
      <c r="Q106" s="360">
        <v>152</v>
      </c>
      <c r="R106" s="360">
        <v>198</v>
      </c>
      <c r="S106" s="360">
        <v>275</v>
      </c>
      <c r="T106" s="360">
        <v>419</v>
      </c>
      <c r="U106" s="360">
        <v>691</v>
      </c>
      <c r="V106" s="360">
        <v>1218</v>
      </c>
      <c r="W106" s="360">
        <v>1725</v>
      </c>
      <c r="X106" s="360">
        <v>2460</v>
      </c>
      <c r="Y106" s="360">
        <v>4230</v>
      </c>
      <c r="Z106" s="360">
        <v>5861</v>
      </c>
      <c r="AA106" s="360">
        <v>5580</v>
      </c>
      <c r="AB106" s="360">
        <v>3009</v>
      </c>
      <c r="AC106" s="360">
        <v>903</v>
      </c>
      <c r="AD106" s="360">
        <v>0</v>
      </c>
      <c r="AF106" s="355">
        <f t="shared" si="3"/>
        <v>18</v>
      </c>
      <c r="AG106" s="355">
        <f t="shared" si="4"/>
        <v>3912</v>
      </c>
      <c r="AH106" s="355">
        <f t="shared" si="5"/>
        <v>3912</v>
      </c>
    </row>
    <row r="107" spans="1:34">
      <c r="A107" t="s">
        <v>934</v>
      </c>
      <c r="B107" t="s">
        <v>412</v>
      </c>
      <c r="C107" s="360">
        <v>7511</v>
      </c>
      <c r="D107" s="360">
        <v>9</v>
      </c>
      <c r="E107" s="360">
        <v>2</v>
      </c>
      <c r="F107" s="360">
        <v>2</v>
      </c>
      <c r="G107" s="360">
        <v>2</v>
      </c>
      <c r="H107" s="360">
        <v>0</v>
      </c>
      <c r="I107" s="360">
        <v>15</v>
      </c>
      <c r="J107" s="360">
        <v>1</v>
      </c>
      <c r="K107" s="360">
        <v>4</v>
      </c>
      <c r="L107" s="360">
        <v>8</v>
      </c>
      <c r="M107" s="360">
        <v>6</v>
      </c>
      <c r="N107" s="360">
        <v>13</v>
      </c>
      <c r="O107" s="360">
        <v>19</v>
      </c>
      <c r="P107" s="360">
        <v>25</v>
      </c>
      <c r="Q107" s="360">
        <v>49</v>
      </c>
      <c r="R107" s="360">
        <v>67</v>
      </c>
      <c r="S107" s="360">
        <v>92</v>
      </c>
      <c r="T107" s="360">
        <v>114</v>
      </c>
      <c r="U107" s="360">
        <v>194</v>
      </c>
      <c r="V107" s="360">
        <v>368</v>
      </c>
      <c r="W107" s="360">
        <v>483</v>
      </c>
      <c r="X107" s="360">
        <v>680</v>
      </c>
      <c r="Y107" s="360">
        <v>1227</v>
      </c>
      <c r="Z107" s="360">
        <v>1650</v>
      </c>
      <c r="AA107" s="360">
        <v>1513</v>
      </c>
      <c r="AB107" s="360">
        <v>739</v>
      </c>
      <c r="AC107" s="360">
        <v>244</v>
      </c>
      <c r="AD107" s="360">
        <v>0</v>
      </c>
      <c r="AF107" s="355">
        <f t="shared" si="3"/>
        <v>6</v>
      </c>
      <c r="AG107" s="355">
        <f t="shared" si="4"/>
        <v>983</v>
      </c>
      <c r="AH107" s="355">
        <f t="shared" si="5"/>
        <v>983</v>
      </c>
    </row>
    <row r="108" spans="1:34">
      <c r="A108" t="s">
        <v>938</v>
      </c>
      <c r="B108" t="s">
        <v>412</v>
      </c>
      <c r="C108" s="360">
        <v>895</v>
      </c>
      <c r="D108" s="360">
        <v>0</v>
      </c>
      <c r="E108" s="360">
        <v>0</v>
      </c>
      <c r="F108" s="360">
        <v>0</v>
      </c>
      <c r="G108" s="360">
        <v>0</v>
      </c>
      <c r="H108" s="360">
        <v>0</v>
      </c>
      <c r="I108" s="360">
        <v>0</v>
      </c>
      <c r="J108" s="360">
        <v>1</v>
      </c>
      <c r="K108" s="360">
        <v>0</v>
      </c>
      <c r="L108" s="360">
        <v>3</v>
      </c>
      <c r="M108" s="360">
        <v>0</v>
      </c>
      <c r="N108" s="360">
        <v>2</v>
      </c>
      <c r="O108" s="360">
        <v>3</v>
      </c>
      <c r="P108" s="360">
        <v>6</v>
      </c>
      <c r="Q108" s="360">
        <v>5</v>
      </c>
      <c r="R108" s="360">
        <v>9</v>
      </c>
      <c r="S108" s="360">
        <v>8</v>
      </c>
      <c r="T108" s="360">
        <v>10</v>
      </c>
      <c r="U108" s="360">
        <v>17</v>
      </c>
      <c r="V108" s="360">
        <v>40</v>
      </c>
      <c r="W108" s="360">
        <v>48</v>
      </c>
      <c r="X108" s="360">
        <v>75</v>
      </c>
      <c r="Y108" s="360">
        <v>142</v>
      </c>
      <c r="Z108" s="360">
        <v>198</v>
      </c>
      <c r="AA108" s="360">
        <v>194</v>
      </c>
      <c r="AB108" s="360">
        <v>100</v>
      </c>
      <c r="AC108" s="360">
        <v>34</v>
      </c>
      <c r="AD108" s="360">
        <v>0</v>
      </c>
      <c r="AF108" s="355">
        <f t="shared" si="3"/>
        <v>0</v>
      </c>
      <c r="AG108" s="355">
        <f t="shared" si="4"/>
        <v>134</v>
      </c>
      <c r="AH108" s="355">
        <f t="shared" si="5"/>
        <v>134</v>
      </c>
    </row>
    <row r="109" spans="1:34">
      <c r="A109" t="s">
        <v>939</v>
      </c>
      <c r="B109" t="s">
        <v>412</v>
      </c>
      <c r="C109" s="360">
        <v>667</v>
      </c>
      <c r="D109" s="360">
        <v>0</v>
      </c>
      <c r="E109" s="360">
        <v>0</v>
      </c>
      <c r="F109" s="360">
        <v>0</v>
      </c>
      <c r="G109" s="360">
        <v>0</v>
      </c>
      <c r="H109" s="360">
        <v>0</v>
      </c>
      <c r="I109" s="360">
        <v>0</v>
      </c>
      <c r="J109" s="360">
        <v>0</v>
      </c>
      <c r="K109" s="360">
        <v>1</v>
      </c>
      <c r="L109" s="360">
        <v>0</v>
      </c>
      <c r="M109" s="360">
        <v>0</v>
      </c>
      <c r="N109" s="360">
        <v>1</v>
      </c>
      <c r="O109" s="360">
        <v>1</v>
      </c>
      <c r="P109" s="360">
        <v>0</v>
      </c>
      <c r="Q109" s="360">
        <v>4</v>
      </c>
      <c r="R109" s="360">
        <v>6</v>
      </c>
      <c r="S109" s="360">
        <v>10</v>
      </c>
      <c r="T109" s="360">
        <v>11</v>
      </c>
      <c r="U109" s="360">
        <v>17</v>
      </c>
      <c r="V109" s="360">
        <v>31</v>
      </c>
      <c r="W109" s="360">
        <v>42</v>
      </c>
      <c r="X109" s="360">
        <v>67</v>
      </c>
      <c r="Y109" s="360">
        <v>119</v>
      </c>
      <c r="Z109" s="360">
        <v>129</v>
      </c>
      <c r="AA109" s="360">
        <v>120</v>
      </c>
      <c r="AB109" s="360">
        <v>82</v>
      </c>
      <c r="AC109" s="360">
        <v>26</v>
      </c>
      <c r="AD109" s="360">
        <v>0</v>
      </c>
      <c r="AF109" s="355">
        <f t="shared" si="3"/>
        <v>0</v>
      </c>
      <c r="AG109" s="355">
        <f t="shared" si="4"/>
        <v>108</v>
      </c>
      <c r="AH109" s="355">
        <f t="shared" si="5"/>
        <v>108</v>
      </c>
    </row>
    <row r="110" spans="1:34">
      <c r="A110" t="s">
        <v>940</v>
      </c>
      <c r="B110" t="s">
        <v>412</v>
      </c>
      <c r="C110" s="360">
        <v>705</v>
      </c>
      <c r="D110" s="360">
        <v>2</v>
      </c>
      <c r="E110" s="360">
        <v>0</v>
      </c>
      <c r="F110" s="360">
        <v>0</v>
      </c>
      <c r="G110" s="360">
        <v>0</v>
      </c>
      <c r="H110" s="360">
        <v>0</v>
      </c>
      <c r="I110" s="360">
        <v>2</v>
      </c>
      <c r="J110" s="360">
        <v>0</v>
      </c>
      <c r="K110" s="360">
        <v>1</v>
      </c>
      <c r="L110" s="360">
        <v>1</v>
      </c>
      <c r="M110" s="360">
        <v>1</v>
      </c>
      <c r="N110" s="360">
        <v>0</v>
      </c>
      <c r="O110" s="360">
        <v>2</v>
      </c>
      <c r="P110" s="360">
        <v>2</v>
      </c>
      <c r="Q110" s="360">
        <v>7</v>
      </c>
      <c r="R110" s="360">
        <v>7</v>
      </c>
      <c r="S110" s="360">
        <v>8</v>
      </c>
      <c r="T110" s="360">
        <v>9</v>
      </c>
      <c r="U110" s="360">
        <v>17</v>
      </c>
      <c r="V110" s="360">
        <v>29</v>
      </c>
      <c r="W110" s="360">
        <v>46</v>
      </c>
      <c r="X110" s="360">
        <v>66</v>
      </c>
      <c r="Y110" s="360">
        <v>129</v>
      </c>
      <c r="Z110" s="360">
        <v>162</v>
      </c>
      <c r="AA110" s="360">
        <v>133</v>
      </c>
      <c r="AB110" s="360">
        <v>59</v>
      </c>
      <c r="AC110" s="360">
        <v>24</v>
      </c>
      <c r="AD110" s="360">
        <v>0</v>
      </c>
      <c r="AF110" s="355">
        <f t="shared" si="3"/>
        <v>0</v>
      </c>
      <c r="AG110" s="355">
        <f t="shared" si="4"/>
        <v>83</v>
      </c>
      <c r="AH110" s="355">
        <f t="shared" si="5"/>
        <v>83</v>
      </c>
    </row>
    <row r="111" spans="1:34">
      <c r="A111" t="s">
        <v>941</v>
      </c>
      <c r="B111" t="s">
        <v>412</v>
      </c>
      <c r="C111" s="360">
        <v>671</v>
      </c>
      <c r="D111" s="360">
        <v>1</v>
      </c>
      <c r="E111" s="360">
        <v>0</v>
      </c>
      <c r="F111" s="360">
        <v>0</v>
      </c>
      <c r="G111" s="360">
        <v>1</v>
      </c>
      <c r="H111" s="360">
        <v>0</v>
      </c>
      <c r="I111" s="360">
        <v>2</v>
      </c>
      <c r="J111" s="360">
        <v>0</v>
      </c>
      <c r="K111" s="360">
        <v>0</v>
      </c>
      <c r="L111" s="360">
        <v>0</v>
      </c>
      <c r="M111" s="360">
        <v>1</v>
      </c>
      <c r="N111" s="360">
        <v>2</v>
      </c>
      <c r="O111" s="360">
        <v>0</v>
      </c>
      <c r="P111" s="360">
        <v>4</v>
      </c>
      <c r="Q111" s="360">
        <v>5</v>
      </c>
      <c r="R111" s="360">
        <v>5</v>
      </c>
      <c r="S111" s="360">
        <v>8</v>
      </c>
      <c r="T111" s="360">
        <v>12</v>
      </c>
      <c r="U111" s="360">
        <v>17</v>
      </c>
      <c r="V111" s="360">
        <v>27</v>
      </c>
      <c r="W111" s="360">
        <v>46</v>
      </c>
      <c r="X111" s="360">
        <v>78</v>
      </c>
      <c r="Y111" s="360">
        <v>111</v>
      </c>
      <c r="Z111" s="360">
        <v>147</v>
      </c>
      <c r="AA111" s="360">
        <v>131</v>
      </c>
      <c r="AB111" s="360">
        <v>53</v>
      </c>
      <c r="AC111" s="360">
        <v>22</v>
      </c>
      <c r="AD111" s="360">
        <v>0</v>
      </c>
      <c r="AF111" s="355">
        <f t="shared" si="3"/>
        <v>1</v>
      </c>
      <c r="AG111" s="355">
        <f t="shared" si="4"/>
        <v>75</v>
      </c>
      <c r="AH111" s="355">
        <f t="shared" si="5"/>
        <v>75</v>
      </c>
    </row>
    <row r="112" spans="1:34">
      <c r="A112" t="s">
        <v>942</v>
      </c>
      <c r="B112" t="s">
        <v>412</v>
      </c>
      <c r="C112" s="360">
        <v>783</v>
      </c>
      <c r="D112" s="360">
        <v>0</v>
      </c>
      <c r="E112" s="360">
        <v>0</v>
      </c>
      <c r="F112" s="360">
        <v>1</v>
      </c>
      <c r="G112" s="360">
        <v>0</v>
      </c>
      <c r="H112" s="360">
        <v>0</v>
      </c>
      <c r="I112" s="360">
        <v>1</v>
      </c>
      <c r="J112" s="360">
        <v>0</v>
      </c>
      <c r="K112" s="360">
        <v>0</v>
      </c>
      <c r="L112" s="360">
        <v>0</v>
      </c>
      <c r="M112" s="360">
        <v>0</v>
      </c>
      <c r="N112" s="360">
        <v>1</v>
      </c>
      <c r="O112" s="360">
        <v>3</v>
      </c>
      <c r="P112" s="360">
        <v>2</v>
      </c>
      <c r="Q112" s="360">
        <v>6</v>
      </c>
      <c r="R112" s="360">
        <v>7</v>
      </c>
      <c r="S112" s="360">
        <v>14</v>
      </c>
      <c r="T112" s="360">
        <v>7</v>
      </c>
      <c r="U112" s="360">
        <v>17</v>
      </c>
      <c r="V112" s="360">
        <v>49</v>
      </c>
      <c r="W112" s="360">
        <v>49</v>
      </c>
      <c r="X112" s="360">
        <v>64</v>
      </c>
      <c r="Y112" s="360">
        <v>121</v>
      </c>
      <c r="Z112" s="360">
        <v>183</v>
      </c>
      <c r="AA112" s="360">
        <v>158</v>
      </c>
      <c r="AB112" s="360">
        <v>77</v>
      </c>
      <c r="AC112" s="360">
        <v>24</v>
      </c>
      <c r="AD112" s="360">
        <v>0</v>
      </c>
      <c r="AF112" s="355">
        <f t="shared" si="3"/>
        <v>1</v>
      </c>
      <c r="AG112" s="355">
        <f t="shared" si="4"/>
        <v>101</v>
      </c>
      <c r="AH112" s="355">
        <f t="shared" si="5"/>
        <v>101</v>
      </c>
    </row>
    <row r="113" spans="1:34">
      <c r="A113" t="s">
        <v>943</v>
      </c>
      <c r="B113" t="s">
        <v>412</v>
      </c>
      <c r="C113" s="360">
        <v>1164</v>
      </c>
      <c r="D113" s="360">
        <v>2</v>
      </c>
      <c r="E113" s="360">
        <v>0</v>
      </c>
      <c r="F113" s="360">
        <v>0</v>
      </c>
      <c r="G113" s="360">
        <v>1</v>
      </c>
      <c r="H113" s="360">
        <v>0</v>
      </c>
      <c r="I113" s="360">
        <v>3</v>
      </c>
      <c r="J113" s="360">
        <v>0</v>
      </c>
      <c r="K113" s="360">
        <v>1</v>
      </c>
      <c r="L113" s="360">
        <v>1</v>
      </c>
      <c r="M113" s="360">
        <v>0</v>
      </c>
      <c r="N113" s="360">
        <v>2</v>
      </c>
      <c r="O113" s="360">
        <v>3</v>
      </c>
      <c r="P113" s="360">
        <v>3</v>
      </c>
      <c r="Q113" s="360">
        <v>8</v>
      </c>
      <c r="R113" s="360">
        <v>9</v>
      </c>
      <c r="S113" s="360">
        <v>11</v>
      </c>
      <c r="T113" s="360">
        <v>17</v>
      </c>
      <c r="U113" s="360">
        <v>32</v>
      </c>
      <c r="V113" s="360">
        <v>55</v>
      </c>
      <c r="W113" s="360">
        <v>82</v>
      </c>
      <c r="X113" s="360">
        <v>107</v>
      </c>
      <c r="Y113" s="360">
        <v>184</v>
      </c>
      <c r="Z113" s="360">
        <v>262</v>
      </c>
      <c r="AA113" s="360">
        <v>243</v>
      </c>
      <c r="AB113" s="360">
        <v>104</v>
      </c>
      <c r="AC113" s="360">
        <v>37</v>
      </c>
      <c r="AD113" s="360">
        <v>0</v>
      </c>
      <c r="AF113" s="355">
        <f t="shared" si="3"/>
        <v>1</v>
      </c>
      <c r="AG113" s="355">
        <f t="shared" si="4"/>
        <v>141</v>
      </c>
      <c r="AH113" s="355">
        <f t="shared" si="5"/>
        <v>141</v>
      </c>
    </row>
    <row r="114" spans="1:34">
      <c r="A114" t="s">
        <v>944</v>
      </c>
      <c r="B114" t="s">
        <v>412</v>
      </c>
      <c r="C114" s="360">
        <v>1070</v>
      </c>
      <c r="D114" s="360">
        <v>2</v>
      </c>
      <c r="E114" s="360">
        <v>1</v>
      </c>
      <c r="F114" s="360">
        <v>0</v>
      </c>
      <c r="G114" s="360">
        <v>0</v>
      </c>
      <c r="H114" s="360">
        <v>0</v>
      </c>
      <c r="I114" s="360">
        <v>3</v>
      </c>
      <c r="J114" s="360">
        <v>0</v>
      </c>
      <c r="K114" s="360">
        <v>1</v>
      </c>
      <c r="L114" s="360">
        <v>2</v>
      </c>
      <c r="M114" s="360">
        <v>0</v>
      </c>
      <c r="N114" s="360">
        <v>0</v>
      </c>
      <c r="O114" s="360">
        <v>2</v>
      </c>
      <c r="P114" s="360">
        <v>6</v>
      </c>
      <c r="Q114" s="360">
        <v>4</v>
      </c>
      <c r="R114" s="360">
        <v>9</v>
      </c>
      <c r="S114" s="360">
        <v>11</v>
      </c>
      <c r="T114" s="360">
        <v>16</v>
      </c>
      <c r="U114" s="360">
        <v>30</v>
      </c>
      <c r="V114" s="360">
        <v>56</v>
      </c>
      <c r="W114" s="360">
        <v>60</v>
      </c>
      <c r="X114" s="360">
        <v>94</v>
      </c>
      <c r="Y114" s="360">
        <v>167</v>
      </c>
      <c r="Z114" s="360">
        <v>229</v>
      </c>
      <c r="AA114" s="360">
        <v>236</v>
      </c>
      <c r="AB114" s="360">
        <v>109</v>
      </c>
      <c r="AC114" s="360">
        <v>35</v>
      </c>
      <c r="AD114" s="360">
        <v>0</v>
      </c>
      <c r="AF114" s="355">
        <f t="shared" si="3"/>
        <v>1</v>
      </c>
      <c r="AG114" s="355">
        <f t="shared" si="4"/>
        <v>144</v>
      </c>
      <c r="AH114" s="355">
        <f t="shared" si="5"/>
        <v>144</v>
      </c>
    </row>
    <row r="115" spans="1:34">
      <c r="A115" t="s">
        <v>945</v>
      </c>
      <c r="B115" t="s">
        <v>412</v>
      </c>
      <c r="C115" s="360">
        <v>592</v>
      </c>
      <c r="D115" s="360">
        <v>1</v>
      </c>
      <c r="E115" s="360">
        <v>0</v>
      </c>
      <c r="F115" s="360">
        <v>1</v>
      </c>
      <c r="G115" s="360">
        <v>0</v>
      </c>
      <c r="H115" s="360">
        <v>0</v>
      </c>
      <c r="I115" s="360">
        <v>2</v>
      </c>
      <c r="J115" s="360">
        <v>0</v>
      </c>
      <c r="K115" s="360">
        <v>0</v>
      </c>
      <c r="L115" s="360">
        <v>1</v>
      </c>
      <c r="M115" s="360">
        <v>2</v>
      </c>
      <c r="N115" s="360">
        <v>3</v>
      </c>
      <c r="O115" s="360">
        <v>1</v>
      </c>
      <c r="P115" s="360">
        <v>2</v>
      </c>
      <c r="Q115" s="360">
        <v>8</v>
      </c>
      <c r="R115" s="360">
        <v>3</v>
      </c>
      <c r="S115" s="360">
        <v>4</v>
      </c>
      <c r="T115" s="360">
        <v>13</v>
      </c>
      <c r="U115" s="360">
        <v>17</v>
      </c>
      <c r="V115" s="360">
        <v>30</v>
      </c>
      <c r="W115" s="360">
        <v>45</v>
      </c>
      <c r="X115" s="360">
        <v>54</v>
      </c>
      <c r="Y115" s="360">
        <v>91</v>
      </c>
      <c r="Z115" s="360">
        <v>132</v>
      </c>
      <c r="AA115" s="360">
        <v>107</v>
      </c>
      <c r="AB115" s="360">
        <v>60</v>
      </c>
      <c r="AC115" s="360">
        <v>17</v>
      </c>
      <c r="AD115" s="360">
        <v>0</v>
      </c>
      <c r="AF115" s="355">
        <f t="shared" si="3"/>
        <v>1</v>
      </c>
      <c r="AG115" s="355">
        <f t="shared" si="4"/>
        <v>77</v>
      </c>
      <c r="AH115" s="355">
        <f t="shared" si="5"/>
        <v>77</v>
      </c>
    </row>
    <row r="116" spans="1:34">
      <c r="A116" t="s">
        <v>946</v>
      </c>
      <c r="B116" t="s">
        <v>412</v>
      </c>
      <c r="C116" s="360">
        <v>964</v>
      </c>
      <c r="D116" s="360">
        <v>1</v>
      </c>
      <c r="E116" s="360">
        <v>1</v>
      </c>
      <c r="F116" s="360">
        <v>0</v>
      </c>
      <c r="G116" s="360">
        <v>0</v>
      </c>
      <c r="H116" s="360">
        <v>0</v>
      </c>
      <c r="I116" s="360">
        <v>2</v>
      </c>
      <c r="J116" s="360">
        <v>0</v>
      </c>
      <c r="K116" s="360">
        <v>0</v>
      </c>
      <c r="L116" s="360">
        <v>0</v>
      </c>
      <c r="M116" s="360">
        <v>2</v>
      </c>
      <c r="N116" s="360">
        <v>2</v>
      </c>
      <c r="O116" s="360">
        <v>4</v>
      </c>
      <c r="P116" s="360">
        <v>0</v>
      </c>
      <c r="Q116" s="360">
        <v>2</v>
      </c>
      <c r="R116" s="360">
        <v>12</v>
      </c>
      <c r="S116" s="360">
        <v>18</v>
      </c>
      <c r="T116" s="360">
        <v>19</v>
      </c>
      <c r="U116" s="360">
        <v>30</v>
      </c>
      <c r="V116" s="360">
        <v>51</v>
      </c>
      <c r="W116" s="360">
        <v>65</v>
      </c>
      <c r="X116" s="360">
        <v>75</v>
      </c>
      <c r="Y116" s="360">
        <v>163</v>
      </c>
      <c r="Z116" s="360">
        <v>208</v>
      </c>
      <c r="AA116" s="360">
        <v>191</v>
      </c>
      <c r="AB116" s="360">
        <v>95</v>
      </c>
      <c r="AC116" s="360">
        <v>25</v>
      </c>
      <c r="AD116" s="360">
        <v>0</v>
      </c>
      <c r="AF116" s="355">
        <f t="shared" si="3"/>
        <v>1</v>
      </c>
      <c r="AG116" s="355">
        <f t="shared" si="4"/>
        <v>120</v>
      </c>
      <c r="AH116" s="355">
        <f t="shared" si="5"/>
        <v>120</v>
      </c>
    </row>
    <row r="117" spans="1:34">
      <c r="A117" t="s">
        <v>947</v>
      </c>
      <c r="B117" t="s">
        <v>412</v>
      </c>
      <c r="C117" s="360">
        <v>2502</v>
      </c>
      <c r="D117" s="360">
        <v>4</v>
      </c>
      <c r="E117" s="360">
        <v>1</v>
      </c>
      <c r="F117" s="360">
        <v>0</v>
      </c>
      <c r="G117" s="360">
        <v>0</v>
      </c>
      <c r="H117" s="360">
        <v>0</v>
      </c>
      <c r="I117" s="360">
        <v>5</v>
      </c>
      <c r="J117" s="360">
        <v>2</v>
      </c>
      <c r="K117" s="360">
        <v>1</v>
      </c>
      <c r="L117" s="360">
        <v>0</v>
      </c>
      <c r="M117" s="360">
        <v>5</v>
      </c>
      <c r="N117" s="360">
        <v>2</v>
      </c>
      <c r="O117" s="360">
        <v>5</v>
      </c>
      <c r="P117" s="360">
        <v>3</v>
      </c>
      <c r="Q117" s="360">
        <v>20</v>
      </c>
      <c r="R117" s="360">
        <v>18</v>
      </c>
      <c r="S117" s="360">
        <v>31</v>
      </c>
      <c r="T117" s="360">
        <v>37</v>
      </c>
      <c r="U117" s="360">
        <v>59</v>
      </c>
      <c r="V117" s="360">
        <v>119</v>
      </c>
      <c r="W117" s="360">
        <v>183</v>
      </c>
      <c r="X117" s="360">
        <v>253</v>
      </c>
      <c r="Y117" s="360">
        <v>374</v>
      </c>
      <c r="Z117" s="360">
        <v>528</v>
      </c>
      <c r="AA117" s="360">
        <v>506</v>
      </c>
      <c r="AB117" s="360">
        <v>269</v>
      </c>
      <c r="AC117" s="360">
        <v>82</v>
      </c>
      <c r="AD117" s="360">
        <v>0</v>
      </c>
      <c r="AF117" s="355">
        <f t="shared" si="3"/>
        <v>1</v>
      </c>
      <c r="AG117" s="355">
        <f t="shared" si="4"/>
        <v>351</v>
      </c>
      <c r="AH117" s="355">
        <f t="shared" si="5"/>
        <v>351</v>
      </c>
    </row>
    <row r="118" spans="1:34">
      <c r="A118" t="s">
        <v>948</v>
      </c>
      <c r="B118" t="s">
        <v>412</v>
      </c>
      <c r="C118" s="360">
        <v>2210</v>
      </c>
      <c r="D118" s="360">
        <v>4</v>
      </c>
      <c r="E118" s="360">
        <v>1</v>
      </c>
      <c r="F118" s="360">
        <v>1</v>
      </c>
      <c r="G118" s="360">
        <v>1</v>
      </c>
      <c r="H118" s="360">
        <v>1</v>
      </c>
      <c r="I118" s="360">
        <v>8</v>
      </c>
      <c r="J118" s="360">
        <v>1</v>
      </c>
      <c r="K118" s="360">
        <v>1</v>
      </c>
      <c r="L118" s="360">
        <v>2</v>
      </c>
      <c r="M118" s="360">
        <v>2</v>
      </c>
      <c r="N118" s="360">
        <v>2</v>
      </c>
      <c r="O118" s="360">
        <v>3</v>
      </c>
      <c r="P118" s="360">
        <v>6</v>
      </c>
      <c r="Q118" s="360">
        <v>13</v>
      </c>
      <c r="R118" s="360">
        <v>24</v>
      </c>
      <c r="S118" s="360">
        <v>18</v>
      </c>
      <c r="T118" s="360">
        <v>39</v>
      </c>
      <c r="U118" s="360">
        <v>60</v>
      </c>
      <c r="V118" s="360">
        <v>119</v>
      </c>
      <c r="W118" s="360">
        <v>164</v>
      </c>
      <c r="X118" s="360">
        <v>237</v>
      </c>
      <c r="Y118" s="360">
        <v>367</v>
      </c>
      <c r="Z118" s="360">
        <v>492</v>
      </c>
      <c r="AA118" s="360">
        <v>427</v>
      </c>
      <c r="AB118" s="360">
        <v>186</v>
      </c>
      <c r="AC118" s="360">
        <v>39</v>
      </c>
      <c r="AD118" s="360">
        <v>0</v>
      </c>
      <c r="AF118" s="355">
        <f t="shared" si="3"/>
        <v>4</v>
      </c>
      <c r="AG118" s="355">
        <f t="shared" si="4"/>
        <v>225</v>
      </c>
      <c r="AH118" s="355">
        <f t="shared" si="5"/>
        <v>225</v>
      </c>
    </row>
    <row r="119" spans="1:34">
      <c r="A119" t="s">
        <v>949</v>
      </c>
      <c r="B119" t="s">
        <v>412</v>
      </c>
      <c r="C119" s="360">
        <v>1252</v>
      </c>
      <c r="D119" s="360">
        <v>0</v>
      </c>
      <c r="E119" s="360">
        <v>0</v>
      </c>
      <c r="F119" s="360">
        <v>0</v>
      </c>
      <c r="G119" s="360">
        <v>0</v>
      </c>
      <c r="H119" s="360">
        <v>0</v>
      </c>
      <c r="I119" s="360">
        <v>0</v>
      </c>
      <c r="J119" s="360">
        <v>0</v>
      </c>
      <c r="K119" s="360">
        <v>1</v>
      </c>
      <c r="L119" s="360">
        <v>3</v>
      </c>
      <c r="M119" s="360">
        <v>1</v>
      </c>
      <c r="N119" s="360">
        <v>1</v>
      </c>
      <c r="O119" s="360">
        <v>5</v>
      </c>
      <c r="P119" s="360">
        <v>7</v>
      </c>
      <c r="Q119" s="360">
        <v>13</v>
      </c>
      <c r="R119" s="360">
        <v>10</v>
      </c>
      <c r="S119" s="360">
        <v>16</v>
      </c>
      <c r="T119" s="360">
        <v>26</v>
      </c>
      <c r="U119" s="360">
        <v>32</v>
      </c>
      <c r="V119" s="360">
        <v>52</v>
      </c>
      <c r="W119" s="360">
        <v>95</v>
      </c>
      <c r="X119" s="360">
        <v>119</v>
      </c>
      <c r="Y119" s="360">
        <v>217</v>
      </c>
      <c r="Z119" s="360">
        <v>270</v>
      </c>
      <c r="AA119" s="360">
        <v>222</v>
      </c>
      <c r="AB119" s="360">
        <v>131</v>
      </c>
      <c r="AC119" s="360">
        <v>31</v>
      </c>
      <c r="AD119" s="360">
        <v>0</v>
      </c>
      <c r="AF119" s="355">
        <f t="shared" si="3"/>
        <v>0</v>
      </c>
      <c r="AG119" s="355">
        <f t="shared" si="4"/>
        <v>162</v>
      </c>
      <c r="AH119" s="355">
        <f t="shared" si="5"/>
        <v>162</v>
      </c>
    </row>
    <row r="120" spans="1:34">
      <c r="A120" t="s">
        <v>950</v>
      </c>
      <c r="B120" t="s">
        <v>412</v>
      </c>
      <c r="C120" s="360">
        <v>1909</v>
      </c>
      <c r="D120" s="360">
        <v>6</v>
      </c>
      <c r="E120" s="360">
        <v>0</v>
      </c>
      <c r="F120" s="360">
        <v>1</v>
      </c>
      <c r="G120" s="360">
        <v>0</v>
      </c>
      <c r="H120" s="360">
        <v>0</v>
      </c>
      <c r="I120" s="360">
        <v>7</v>
      </c>
      <c r="J120" s="360">
        <v>2</v>
      </c>
      <c r="K120" s="360">
        <v>0</v>
      </c>
      <c r="L120" s="360">
        <v>0</v>
      </c>
      <c r="M120" s="360">
        <v>3</v>
      </c>
      <c r="N120" s="360">
        <v>2</v>
      </c>
      <c r="O120" s="360">
        <v>5</v>
      </c>
      <c r="P120" s="360">
        <v>4</v>
      </c>
      <c r="Q120" s="360">
        <v>10</v>
      </c>
      <c r="R120" s="360">
        <v>20</v>
      </c>
      <c r="S120" s="360">
        <v>15</v>
      </c>
      <c r="T120" s="360">
        <v>40</v>
      </c>
      <c r="U120" s="360">
        <v>59</v>
      </c>
      <c r="V120" s="360">
        <v>84</v>
      </c>
      <c r="W120" s="360">
        <v>128</v>
      </c>
      <c r="X120" s="360">
        <v>174</v>
      </c>
      <c r="Y120" s="360">
        <v>286</v>
      </c>
      <c r="Z120" s="360">
        <v>396</v>
      </c>
      <c r="AA120" s="360">
        <v>391</v>
      </c>
      <c r="AB120" s="360">
        <v>225</v>
      </c>
      <c r="AC120" s="360">
        <v>58</v>
      </c>
      <c r="AD120" s="360">
        <v>0</v>
      </c>
      <c r="AF120" s="355">
        <f t="shared" si="3"/>
        <v>1</v>
      </c>
      <c r="AG120" s="355">
        <f t="shared" si="4"/>
        <v>283</v>
      </c>
      <c r="AH120" s="355">
        <f t="shared" si="5"/>
        <v>283</v>
      </c>
    </row>
    <row r="121" spans="1:34">
      <c r="A121" t="s">
        <v>951</v>
      </c>
      <c r="B121" t="s">
        <v>412</v>
      </c>
      <c r="C121" s="360">
        <v>352</v>
      </c>
      <c r="D121" s="360">
        <v>0</v>
      </c>
      <c r="E121" s="360">
        <v>0</v>
      </c>
      <c r="F121" s="360">
        <v>0</v>
      </c>
      <c r="G121" s="360">
        <v>0</v>
      </c>
      <c r="H121" s="360">
        <v>0</v>
      </c>
      <c r="I121" s="360">
        <v>0</v>
      </c>
      <c r="J121" s="360">
        <v>0</v>
      </c>
      <c r="K121" s="360">
        <v>0</v>
      </c>
      <c r="L121" s="360">
        <v>0</v>
      </c>
      <c r="M121" s="360">
        <v>0</v>
      </c>
      <c r="N121" s="360">
        <v>1</v>
      </c>
      <c r="O121" s="360">
        <v>1</v>
      </c>
      <c r="P121" s="360">
        <v>0</v>
      </c>
      <c r="Q121" s="360">
        <v>1</v>
      </c>
      <c r="R121" s="360">
        <v>1</v>
      </c>
      <c r="S121" s="360">
        <v>4</v>
      </c>
      <c r="T121" s="360">
        <v>9</v>
      </c>
      <c r="U121" s="360">
        <v>7</v>
      </c>
      <c r="V121" s="360">
        <v>16</v>
      </c>
      <c r="W121" s="360">
        <v>27</v>
      </c>
      <c r="X121" s="360">
        <v>28</v>
      </c>
      <c r="Y121" s="360">
        <v>46</v>
      </c>
      <c r="Z121" s="360">
        <v>84</v>
      </c>
      <c r="AA121" s="360">
        <v>71</v>
      </c>
      <c r="AB121" s="360">
        <v>40</v>
      </c>
      <c r="AC121" s="360">
        <v>16</v>
      </c>
      <c r="AD121" s="360">
        <v>0</v>
      </c>
      <c r="AF121" s="355">
        <f t="shared" si="3"/>
        <v>0</v>
      </c>
      <c r="AG121" s="355">
        <f t="shared" si="4"/>
        <v>56</v>
      </c>
      <c r="AH121" s="355">
        <f t="shared" si="5"/>
        <v>56</v>
      </c>
    </row>
    <row r="122" spans="1:34">
      <c r="A122" t="s">
        <v>952</v>
      </c>
      <c r="B122" t="s">
        <v>412</v>
      </c>
      <c r="C122" s="360">
        <v>455</v>
      </c>
      <c r="D122" s="360">
        <v>1</v>
      </c>
      <c r="E122" s="360">
        <v>0</v>
      </c>
      <c r="F122" s="360">
        <v>0</v>
      </c>
      <c r="G122" s="360">
        <v>0</v>
      </c>
      <c r="H122" s="360">
        <v>0</v>
      </c>
      <c r="I122" s="360">
        <v>1</v>
      </c>
      <c r="J122" s="360">
        <v>0</v>
      </c>
      <c r="K122" s="360">
        <v>0</v>
      </c>
      <c r="L122" s="360">
        <v>1</v>
      </c>
      <c r="M122" s="360">
        <v>0</v>
      </c>
      <c r="N122" s="360">
        <v>0</v>
      </c>
      <c r="O122" s="360">
        <v>0</v>
      </c>
      <c r="P122" s="360">
        <v>1</v>
      </c>
      <c r="Q122" s="360">
        <v>2</v>
      </c>
      <c r="R122" s="360">
        <v>1</v>
      </c>
      <c r="S122" s="360">
        <v>0</v>
      </c>
      <c r="T122" s="360">
        <v>8</v>
      </c>
      <c r="U122" s="360">
        <v>10</v>
      </c>
      <c r="V122" s="360">
        <v>26</v>
      </c>
      <c r="W122" s="360">
        <v>16</v>
      </c>
      <c r="X122" s="360">
        <v>46</v>
      </c>
      <c r="Y122" s="360">
        <v>71</v>
      </c>
      <c r="Z122" s="360">
        <v>108</v>
      </c>
      <c r="AA122" s="360">
        <v>93</v>
      </c>
      <c r="AB122" s="360">
        <v>53</v>
      </c>
      <c r="AC122" s="360">
        <v>18</v>
      </c>
      <c r="AD122" s="360">
        <v>0</v>
      </c>
      <c r="AF122" s="355">
        <f t="shared" si="3"/>
        <v>0</v>
      </c>
      <c r="AG122" s="355">
        <f t="shared" si="4"/>
        <v>71</v>
      </c>
      <c r="AH122" s="355">
        <f t="shared" si="5"/>
        <v>71</v>
      </c>
    </row>
    <row r="123" spans="1:34">
      <c r="A123" t="s">
        <v>953</v>
      </c>
      <c r="B123" t="s">
        <v>412</v>
      </c>
      <c r="C123" s="360">
        <v>784</v>
      </c>
      <c r="D123" s="360">
        <v>1</v>
      </c>
      <c r="E123" s="360">
        <v>0</v>
      </c>
      <c r="F123" s="360">
        <v>2</v>
      </c>
      <c r="G123" s="360">
        <v>0</v>
      </c>
      <c r="H123" s="360">
        <v>0</v>
      </c>
      <c r="I123" s="360">
        <v>3</v>
      </c>
      <c r="J123" s="360">
        <v>0</v>
      </c>
      <c r="K123" s="360">
        <v>1</v>
      </c>
      <c r="L123" s="360">
        <v>1</v>
      </c>
      <c r="M123" s="360">
        <v>2</v>
      </c>
      <c r="N123" s="360">
        <v>2</v>
      </c>
      <c r="O123" s="360">
        <v>2</v>
      </c>
      <c r="P123" s="360">
        <v>3</v>
      </c>
      <c r="Q123" s="360">
        <v>5</v>
      </c>
      <c r="R123" s="360">
        <v>8</v>
      </c>
      <c r="S123" s="360">
        <v>7</v>
      </c>
      <c r="T123" s="360">
        <v>16</v>
      </c>
      <c r="U123" s="360">
        <v>23</v>
      </c>
      <c r="V123" s="360">
        <v>40</v>
      </c>
      <c r="W123" s="360">
        <v>65</v>
      </c>
      <c r="X123" s="360">
        <v>92</v>
      </c>
      <c r="Y123" s="360">
        <v>119</v>
      </c>
      <c r="Z123" s="360">
        <v>138</v>
      </c>
      <c r="AA123" s="360">
        <v>133</v>
      </c>
      <c r="AB123" s="360">
        <v>89</v>
      </c>
      <c r="AC123" s="360">
        <v>35</v>
      </c>
      <c r="AD123" s="360">
        <v>0</v>
      </c>
      <c r="AF123" s="355">
        <f t="shared" si="3"/>
        <v>2</v>
      </c>
      <c r="AG123" s="355">
        <f t="shared" si="4"/>
        <v>124</v>
      </c>
      <c r="AH123" s="355">
        <f t="shared" si="5"/>
        <v>124</v>
      </c>
    </row>
    <row r="124" spans="1:34">
      <c r="A124" t="s">
        <v>954</v>
      </c>
      <c r="B124" t="s">
        <v>412</v>
      </c>
      <c r="C124" s="360">
        <v>217</v>
      </c>
      <c r="D124" s="360">
        <v>0</v>
      </c>
      <c r="E124" s="360">
        <v>0</v>
      </c>
      <c r="F124" s="360">
        <v>0</v>
      </c>
      <c r="G124" s="360">
        <v>0</v>
      </c>
      <c r="H124" s="360">
        <v>0</v>
      </c>
      <c r="I124" s="360">
        <v>0</v>
      </c>
      <c r="J124" s="360">
        <v>0</v>
      </c>
      <c r="K124" s="360">
        <v>0</v>
      </c>
      <c r="L124" s="360">
        <v>0</v>
      </c>
      <c r="M124" s="360">
        <v>0</v>
      </c>
      <c r="N124" s="360">
        <v>0</v>
      </c>
      <c r="O124" s="360">
        <v>0</v>
      </c>
      <c r="P124" s="360">
        <v>0</v>
      </c>
      <c r="Q124" s="360">
        <v>1</v>
      </c>
      <c r="R124" s="360">
        <v>0</v>
      </c>
      <c r="S124" s="360">
        <v>1</v>
      </c>
      <c r="T124" s="360">
        <v>0</v>
      </c>
      <c r="U124" s="360">
        <v>5</v>
      </c>
      <c r="V124" s="360">
        <v>7</v>
      </c>
      <c r="W124" s="360">
        <v>14</v>
      </c>
      <c r="X124" s="360">
        <v>22</v>
      </c>
      <c r="Y124" s="360">
        <v>34</v>
      </c>
      <c r="Z124" s="360">
        <v>48</v>
      </c>
      <c r="AA124" s="360">
        <v>52</v>
      </c>
      <c r="AB124" s="360">
        <v>21</v>
      </c>
      <c r="AC124" s="360">
        <v>12</v>
      </c>
      <c r="AD124" s="360">
        <v>0</v>
      </c>
      <c r="AF124" s="355">
        <f t="shared" si="3"/>
        <v>0</v>
      </c>
      <c r="AG124" s="355">
        <f t="shared" si="4"/>
        <v>33</v>
      </c>
      <c r="AH124" s="355">
        <f t="shared" si="5"/>
        <v>33</v>
      </c>
    </row>
    <row r="125" spans="1:34">
      <c r="A125" t="s">
        <v>955</v>
      </c>
      <c r="B125" t="s">
        <v>412</v>
      </c>
      <c r="C125" s="360">
        <v>558</v>
      </c>
      <c r="D125" s="360">
        <v>0</v>
      </c>
      <c r="E125" s="360">
        <v>0</v>
      </c>
      <c r="F125" s="360">
        <v>0</v>
      </c>
      <c r="G125" s="360">
        <v>0</v>
      </c>
      <c r="H125" s="360">
        <v>0</v>
      </c>
      <c r="I125" s="360">
        <v>0</v>
      </c>
      <c r="J125" s="360">
        <v>0</v>
      </c>
      <c r="K125" s="360">
        <v>0</v>
      </c>
      <c r="L125" s="360">
        <v>0</v>
      </c>
      <c r="M125" s="360">
        <v>1</v>
      </c>
      <c r="N125" s="360">
        <v>0</v>
      </c>
      <c r="O125" s="360">
        <v>0</v>
      </c>
      <c r="P125" s="360">
        <v>6</v>
      </c>
      <c r="Q125" s="360">
        <v>0</v>
      </c>
      <c r="R125" s="360">
        <v>4</v>
      </c>
      <c r="S125" s="360">
        <v>4</v>
      </c>
      <c r="T125" s="360">
        <v>8</v>
      </c>
      <c r="U125" s="360">
        <v>10</v>
      </c>
      <c r="V125" s="360">
        <v>18</v>
      </c>
      <c r="W125" s="360">
        <v>26</v>
      </c>
      <c r="X125" s="360">
        <v>43</v>
      </c>
      <c r="Y125" s="360">
        <v>92</v>
      </c>
      <c r="Z125" s="360">
        <v>132</v>
      </c>
      <c r="AA125" s="360">
        <v>121</v>
      </c>
      <c r="AB125" s="360">
        <v>73</v>
      </c>
      <c r="AC125" s="360">
        <v>20</v>
      </c>
      <c r="AD125" s="360">
        <v>0</v>
      </c>
      <c r="AF125" s="355">
        <f t="shared" si="3"/>
        <v>0</v>
      </c>
      <c r="AG125" s="355">
        <f t="shared" si="4"/>
        <v>93</v>
      </c>
      <c r="AH125" s="355">
        <f t="shared" si="5"/>
        <v>93</v>
      </c>
    </row>
    <row r="126" spans="1:34">
      <c r="A126" t="s">
        <v>956</v>
      </c>
      <c r="B126" t="s">
        <v>412</v>
      </c>
      <c r="C126" s="360">
        <v>1116</v>
      </c>
      <c r="D126" s="360">
        <v>5</v>
      </c>
      <c r="E126" s="360">
        <v>0</v>
      </c>
      <c r="F126" s="360">
        <v>0</v>
      </c>
      <c r="G126" s="360">
        <v>0</v>
      </c>
      <c r="H126" s="360">
        <v>0</v>
      </c>
      <c r="I126" s="360">
        <v>5</v>
      </c>
      <c r="J126" s="360">
        <v>1</v>
      </c>
      <c r="K126" s="360">
        <v>1</v>
      </c>
      <c r="L126" s="360">
        <v>1</v>
      </c>
      <c r="M126" s="360">
        <v>1</v>
      </c>
      <c r="N126" s="360">
        <v>4</v>
      </c>
      <c r="O126" s="360">
        <v>4</v>
      </c>
      <c r="P126" s="360">
        <v>7</v>
      </c>
      <c r="Q126" s="360">
        <v>6</v>
      </c>
      <c r="R126" s="360">
        <v>7</v>
      </c>
      <c r="S126" s="360">
        <v>18</v>
      </c>
      <c r="T126" s="360">
        <v>14</v>
      </c>
      <c r="U126" s="360">
        <v>41</v>
      </c>
      <c r="V126" s="360">
        <v>54</v>
      </c>
      <c r="W126" s="360">
        <v>78</v>
      </c>
      <c r="X126" s="360">
        <v>117</v>
      </c>
      <c r="Y126" s="360">
        <v>179</v>
      </c>
      <c r="Z126" s="360">
        <v>258</v>
      </c>
      <c r="AA126" s="360">
        <v>191</v>
      </c>
      <c r="AB126" s="360">
        <v>102</v>
      </c>
      <c r="AC126" s="360">
        <v>27</v>
      </c>
      <c r="AD126" s="360">
        <v>0</v>
      </c>
      <c r="AF126" s="355">
        <f t="shared" si="3"/>
        <v>0</v>
      </c>
      <c r="AG126" s="355">
        <f t="shared" si="4"/>
        <v>129</v>
      </c>
      <c r="AH126" s="355">
        <f t="shared" si="5"/>
        <v>129</v>
      </c>
    </row>
    <row r="127" spans="1:34">
      <c r="A127" t="s">
        <v>957</v>
      </c>
      <c r="B127" t="s">
        <v>412</v>
      </c>
      <c r="C127" s="360">
        <v>266</v>
      </c>
      <c r="D127" s="360">
        <v>0</v>
      </c>
      <c r="E127" s="360">
        <v>0</v>
      </c>
      <c r="F127" s="360">
        <v>0</v>
      </c>
      <c r="G127" s="360">
        <v>0</v>
      </c>
      <c r="H127" s="360">
        <v>0</v>
      </c>
      <c r="I127" s="360">
        <v>0</v>
      </c>
      <c r="J127" s="360">
        <v>0</v>
      </c>
      <c r="K127" s="360">
        <v>0</v>
      </c>
      <c r="L127" s="360">
        <v>0</v>
      </c>
      <c r="M127" s="360">
        <v>1</v>
      </c>
      <c r="N127" s="360">
        <v>0</v>
      </c>
      <c r="O127" s="360">
        <v>0</v>
      </c>
      <c r="P127" s="360">
        <v>1</v>
      </c>
      <c r="Q127" s="360">
        <v>2</v>
      </c>
      <c r="R127" s="360">
        <v>1</v>
      </c>
      <c r="S127" s="360">
        <v>5</v>
      </c>
      <c r="T127" s="360">
        <v>4</v>
      </c>
      <c r="U127" s="360">
        <v>11</v>
      </c>
      <c r="V127" s="360">
        <v>14</v>
      </c>
      <c r="W127" s="360">
        <v>13</v>
      </c>
      <c r="X127" s="360">
        <v>19</v>
      </c>
      <c r="Y127" s="360">
        <v>50</v>
      </c>
      <c r="Z127" s="360">
        <v>52</v>
      </c>
      <c r="AA127" s="360">
        <v>50</v>
      </c>
      <c r="AB127" s="360">
        <v>34</v>
      </c>
      <c r="AC127" s="360">
        <v>9</v>
      </c>
      <c r="AD127" s="360">
        <v>0</v>
      </c>
      <c r="AF127" s="355">
        <f t="shared" si="3"/>
        <v>0</v>
      </c>
      <c r="AG127" s="355">
        <f t="shared" si="4"/>
        <v>43</v>
      </c>
      <c r="AH127" s="355">
        <f t="shared" si="5"/>
        <v>43</v>
      </c>
    </row>
    <row r="128" spans="1:34">
      <c r="A128" t="s">
        <v>958</v>
      </c>
      <c r="B128" t="s">
        <v>412</v>
      </c>
      <c r="C128" s="360">
        <v>262</v>
      </c>
      <c r="D128" s="360">
        <v>0</v>
      </c>
      <c r="E128" s="360">
        <v>0</v>
      </c>
      <c r="F128" s="360">
        <v>0</v>
      </c>
      <c r="G128" s="360">
        <v>0</v>
      </c>
      <c r="H128" s="360">
        <v>0</v>
      </c>
      <c r="I128" s="360">
        <v>0</v>
      </c>
      <c r="J128" s="360">
        <v>0</v>
      </c>
      <c r="K128" s="360">
        <v>0</v>
      </c>
      <c r="L128" s="360">
        <v>0</v>
      </c>
      <c r="M128" s="360">
        <v>0</v>
      </c>
      <c r="N128" s="360">
        <v>0</v>
      </c>
      <c r="O128" s="360">
        <v>0</v>
      </c>
      <c r="P128" s="360">
        <v>0</v>
      </c>
      <c r="Q128" s="360">
        <v>0</v>
      </c>
      <c r="R128" s="360">
        <v>3</v>
      </c>
      <c r="S128" s="360">
        <v>6</v>
      </c>
      <c r="T128" s="360">
        <v>2</v>
      </c>
      <c r="U128" s="360">
        <v>7</v>
      </c>
      <c r="V128" s="360">
        <v>7</v>
      </c>
      <c r="W128" s="360">
        <v>9</v>
      </c>
      <c r="X128" s="360">
        <v>15</v>
      </c>
      <c r="Y128" s="360">
        <v>35</v>
      </c>
      <c r="Z128" s="360">
        <v>62</v>
      </c>
      <c r="AA128" s="360">
        <v>66</v>
      </c>
      <c r="AB128" s="360">
        <v>45</v>
      </c>
      <c r="AC128" s="360">
        <v>5</v>
      </c>
      <c r="AD128" s="360">
        <v>0</v>
      </c>
      <c r="AF128" s="355">
        <f t="shared" si="3"/>
        <v>0</v>
      </c>
      <c r="AG128" s="355">
        <f t="shared" si="4"/>
        <v>50</v>
      </c>
      <c r="AH128" s="355">
        <f t="shared" si="5"/>
        <v>50</v>
      </c>
    </row>
    <row r="129" spans="1:34">
      <c r="A129" t="s">
        <v>959</v>
      </c>
      <c r="B129" t="s">
        <v>412</v>
      </c>
      <c r="C129" s="360">
        <v>958</v>
      </c>
      <c r="D129" s="360">
        <v>1</v>
      </c>
      <c r="E129" s="360">
        <v>1</v>
      </c>
      <c r="F129" s="360">
        <v>0</v>
      </c>
      <c r="G129" s="360">
        <v>0</v>
      </c>
      <c r="H129" s="360">
        <v>0</v>
      </c>
      <c r="I129" s="360">
        <v>2</v>
      </c>
      <c r="J129" s="360">
        <v>1</v>
      </c>
      <c r="K129" s="360">
        <v>0</v>
      </c>
      <c r="L129" s="360">
        <v>0</v>
      </c>
      <c r="M129" s="360">
        <v>1</v>
      </c>
      <c r="N129" s="360">
        <v>2</v>
      </c>
      <c r="O129" s="360">
        <v>3</v>
      </c>
      <c r="P129" s="360">
        <v>3</v>
      </c>
      <c r="Q129" s="360">
        <v>5</v>
      </c>
      <c r="R129" s="360">
        <v>5</v>
      </c>
      <c r="S129" s="360">
        <v>7</v>
      </c>
      <c r="T129" s="360">
        <v>13</v>
      </c>
      <c r="U129" s="360">
        <v>27</v>
      </c>
      <c r="V129" s="360">
        <v>41</v>
      </c>
      <c r="W129" s="360">
        <v>62</v>
      </c>
      <c r="X129" s="360">
        <v>93</v>
      </c>
      <c r="Y129" s="360">
        <v>125</v>
      </c>
      <c r="Z129" s="360">
        <v>219</v>
      </c>
      <c r="AA129" s="360">
        <v>200</v>
      </c>
      <c r="AB129" s="360">
        <v>115</v>
      </c>
      <c r="AC129" s="360">
        <v>34</v>
      </c>
      <c r="AD129" s="360">
        <v>0</v>
      </c>
      <c r="AF129" s="355">
        <f t="shared" si="3"/>
        <v>1</v>
      </c>
      <c r="AG129" s="355">
        <f t="shared" si="4"/>
        <v>149</v>
      </c>
      <c r="AH129" s="355">
        <f t="shared" si="5"/>
        <v>149</v>
      </c>
    </row>
    <row r="130" spans="1:34">
      <c r="A130" t="s">
        <v>960</v>
      </c>
      <c r="B130" t="s">
        <v>412</v>
      </c>
      <c r="C130" s="360">
        <v>376</v>
      </c>
      <c r="D130" s="360">
        <v>0</v>
      </c>
      <c r="E130" s="360">
        <v>0</v>
      </c>
      <c r="F130" s="360">
        <v>0</v>
      </c>
      <c r="G130" s="360">
        <v>0</v>
      </c>
      <c r="H130" s="360">
        <v>0</v>
      </c>
      <c r="I130" s="360">
        <v>0</v>
      </c>
      <c r="J130" s="360">
        <v>0</v>
      </c>
      <c r="K130" s="360">
        <v>0</v>
      </c>
      <c r="L130" s="360">
        <v>0</v>
      </c>
      <c r="M130" s="360">
        <v>1</v>
      </c>
      <c r="N130" s="360">
        <v>1</v>
      </c>
      <c r="O130" s="360">
        <v>0</v>
      </c>
      <c r="P130" s="360">
        <v>0</v>
      </c>
      <c r="Q130" s="360">
        <v>1</v>
      </c>
      <c r="R130" s="360">
        <v>3</v>
      </c>
      <c r="S130" s="360">
        <v>1</v>
      </c>
      <c r="T130" s="360">
        <v>4</v>
      </c>
      <c r="U130" s="360">
        <v>12</v>
      </c>
      <c r="V130" s="360">
        <v>17</v>
      </c>
      <c r="W130" s="360">
        <v>20</v>
      </c>
      <c r="X130" s="360">
        <v>26</v>
      </c>
      <c r="Y130" s="360">
        <v>60</v>
      </c>
      <c r="Z130" s="360">
        <v>71</v>
      </c>
      <c r="AA130" s="360">
        <v>78</v>
      </c>
      <c r="AB130" s="360">
        <v>57</v>
      </c>
      <c r="AC130" s="360">
        <v>24</v>
      </c>
      <c r="AD130" s="360">
        <v>0</v>
      </c>
      <c r="AF130" s="355">
        <f t="shared" si="3"/>
        <v>0</v>
      </c>
      <c r="AG130" s="355">
        <f t="shared" si="4"/>
        <v>81</v>
      </c>
      <c r="AH130" s="355">
        <f t="shared" si="5"/>
        <v>81</v>
      </c>
    </row>
    <row r="131" spans="1:34">
      <c r="A131" t="s">
        <v>961</v>
      </c>
      <c r="B131" t="s">
        <v>412</v>
      </c>
      <c r="C131" s="360">
        <v>419</v>
      </c>
      <c r="D131" s="360">
        <v>0</v>
      </c>
      <c r="E131" s="360">
        <v>0</v>
      </c>
      <c r="F131" s="360">
        <v>0</v>
      </c>
      <c r="G131" s="360">
        <v>0</v>
      </c>
      <c r="H131" s="360">
        <v>0</v>
      </c>
      <c r="I131" s="360">
        <v>0</v>
      </c>
      <c r="J131" s="360">
        <v>0</v>
      </c>
      <c r="K131" s="360">
        <v>0</v>
      </c>
      <c r="L131" s="360">
        <v>0</v>
      </c>
      <c r="M131" s="360">
        <v>1</v>
      </c>
      <c r="N131" s="360">
        <v>1</v>
      </c>
      <c r="O131" s="360">
        <v>0</v>
      </c>
      <c r="P131" s="360">
        <v>1</v>
      </c>
      <c r="Q131" s="360">
        <v>3</v>
      </c>
      <c r="R131" s="360">
        <v>3</v>
      </c>
      <c r="S131" s="360">
        <v>4</v>
      </c>
      <c r="T131" s="360">
        <v>6</v>
      </c>
      <c r="U131" s="360">
        <v>16</v>
      </c>
      <c r="V131" s="360">
        <v>12</v>
      </c>
      <c r="W131" s="360">
        <v>28</v>
      </c>
      <c r="X131" s="360">
        <v>42</v>
      </c>
      <c r="Y131" s="360">
        <v>74</v>
      </c>
      <c r="Z131" s="360">
        <v>86</v>
      </c>
      <c r="AA131" s="360">
        <v>87</v>
      </c>
      <c r="AB131" s="360">
        <v>41</v>
      </c>
      <c r="AC131" s="360">
        <v>14</v>
      </c>
      <c r="AD131" s="360">
        <v>0</v>
      </c>
      <c r="AF131" s="355">
        <f t="shared" si="3"/>
        <v>0</v>
      </c>
      <c r="AG131" s="355">
        <f t="shared" si="4"/>
        <v>55</v>
      </c>
      <c r="AH131" s="355">
        <f t="shared" si="5"/>
        <v>55</v>
      </c>
    </row>
    <row r="132" spans="1:34">
      <c r="A132" t="s">
        <v>962</v>
      </c>
      <c r="B132" t="s">
        <v>412</v>
      </c>
      <c r="C132" s="360">
        <v>712</v>
      </c>
      <c r="D132" s="360">
        <v>2</v>
      </c>
      <c r="E132" s="360">
        <v>1</v>
      </c>
      <c r="F132" s="360">
        <v>1</v>
      </c>
      <c r="G132" s="360">
        <v>0</v>
      </c>
      <c r="H132" s="360">
        <v>0</v>
      </c>
      <c r="I132" s="360">
        <v>4</v>
      </c>
      <c r="J132" s="360">
        <v>0</v>
      </c>
      <c r="K132" s="360">
        <v>0</v>
      </c>
      <c r="L132" s="360">
        <v>1</v>
      </c>
      <c r="M132" s="360">
        <v>0</v>
      </c>
      <c r="N132" s="360">
        <v>1</v>
      </c>
      <c r="O132" s="360">
        <v>1</v>
      </c>
      <c r="P132" s="360">
        <v>4</v>
      </c>
      <c r="Q132" s="360">
        <v>2</v>
      </c>
      <c r="R132" s="360">
        <v>4</v>
      </c>
      <c r="S132" s="360">
        <v>7</v>
      </c>
      <c r="T132" s="360">
        <v>10</v>
      </c>
      <c r="U132" s="360">
        <v>18</v>
      </c>
      <c r="V132" s="360">
        <v>29</v>
      </c>
      <c r="W132" s="360">
        <v>53</v>
      </c>
      <c r="X132" s="360">
        <v>81</v>
      </c>
      <c r="Y132" s="360">
        <v>117</v>
      </c>
      <c r="Z132" s="360">
        <v>128</v>
      </c>
      <c r="AA132" s="360">
        <v>132</v>
      </c>
      <c r="AB132" s="360">
        <v>98</v>
      </c>
      <c r="AC132" s="360">
        <v>22</v>
      </c>
      <c r="AD132" s="360">
        <v>0</v>
      </c>
      <c r="AF132" s="355">
        <f t="shared" si="3"/>
        <v>2</v>
      </c>
      <c r="AG132" s="355">
        <f t="shared" si="4"/>
        <v>120</v>
      </c>
      <c r="AH132" s="355">
        <f t="shared" si="5"/>
        <v>120</v>
      </c>
    </row>
    <row r="133" spans="1:34">
      <c r="A133" t="s">
        <v>963</v>
      </c>
      <c r="B133" t="s">
        <v>412</v>
      </c>
      <c r="C133" s="360">
        <v>249</v>
      </c>
      <c r="D133" s="360">
        <v>0</v>
      </c>
      <c r="E133" s="360">
        <v>0</v>
      </c>
      <c r="F133" s="360">
        <v>0</v>
      </c>
      <c r="G133" s="360">
        <v>0</v>
      </c>
      <c r="H133" s="360">
        <v>0</v>
      </c>
      <c r="I133" s="360">
        <v>0</v>
      </c>
      <c r="J133" s="360">
        <v>0</v>
      </c>
      <c r="K133" s="360">
        <v>0</v>
      </c>
      <c r="L133" s="360">
        <v>0</v>
      </c>
      <c r="M133" s="360">
        <v>0</v>
      </c>
      <c r="N133" s="360">
        <v>0</v>
      </c>
      <c r="O133" s="360">
        <v>0</v>
      </c>
      <c r="P133" s="360">
        <v>0</v>
      </c>
      <c r="Q133" s="360">
        <v>1</v>
      </c>
      <c r="R133" s="360">
        <v>2</v>
      </c>
      <c r="S133" s="360">
        <v>2</v>
      </c>
      <c r="T133" s="360">
        <v>5</v>
      </c>
      <c r="U133" s="360">
        <v>6</v>
      </c>
      <c r="V133" s="360">
        <v>7</v>
      </c>
      <c r="W133" s="360">
        <v>13</v>
      </c>
      <c r="X133" s="360">
        <v>18</v>
      </c>
      <c r="Y133" s="360">
        <v>32</v>
      </c>
      <c r="Z133" s="360">
        <v>60</v>
      </c>
      <c r="AA133" s="360">
        <v>57</v>
      </c>
      <c r="AB133" s="360">
        <v>36</v>
      </c>
      <c r="AC133" s="360">
        <v>10</v>
      </c>
      <c r="AD133" s="360">
        <v>0</v>
      </c>
      <c r="AF133" s="355">
        <f t="shared" ref="AF133:AF156" si="6">SUM(E133:H133)</f>
        <v>0</v>
      </c>
      <c r="AG133" s="355">
        <f t="shared" ref="AG133:AG156" si="7">SUM(AB133:AC133)</f>
        <v>46</v>
      </c>
      <c r="AH133" s="355">
        <f t="shared" ref="AH133:AH156" si="8">SUM(AB133:AD133)</f>
        <v>46</v>
      </c>
    </row>
    <row r="134" spans="1:34">
      <c r="A134" t="s">
        <v>964</v>
      </c>
      <c r="B134" t="s">
        <v>412</v>
      </c>
      <c r="C134" s="360">
        <v>412</v>
      </c>
      <c r="D134" s="360">
        <v>1</v>
      </c>
      <c r="E134" s="360">
        <v>0</v>
      </c>
      <c r="F134" s="360">
        <v>0</v>
      </c>
      <c r="G134" s="360">
        <v>0</v>
      </c>
      <c r="H134" s="360">
        <v>0</v>
      </c>
      <c r="I134" s="360">
        <v>1</v>
      </c>
      <c r="J134" s="360">
        <v>0</v>
      </c>
      <c r="K134" s="360">
        <v>0</v>
      </c>
      <c r="L134" s="360">
        <v>0</v>
      </c>
      <c r="M134" s="360">
        <v>1</v>
      </c>
      <c r="N134" s="360">
        <v>2</v>
      </c>
      <c r="O134" s="360">
        <v>0</v>
      </c>
      <c r="P134" s="360">
        <v>1</v>
      </c>
      <c r="Q134" s="360">
        <v>4</v>
      </c>
      <c r="R134" s="360">
        <v>3</v>
      </c>
      <c r="S134" s="360">
        <v>6</v>
      </c>
      <c r="T134" s="360">
        <v>13</v>
      </c>
      <c r="U134" s="360">
        <v>6</v>
      </c>
      <c r="V134" s="360">
        <v>23</v>
      </c>
      <c r="W134" s="360">
        <v>34</v>
      </c>
      <c r="X134" s="360">
        <v>48</v>
      </c>
      <c r="Y134" s="360">
        <v>52</v>
      </c>
      <c r="Z134" s="360">
        <v>82</v>
      </c>
      <c r="AA134" s="360">
        <v>90</v>
      </c>
      <c r="AB134" s="360">
        <v>38</v>
      </c>
      <c r="AC134" s="360">
        <v>8</v>
      </c>
      <c r="AD134" s="360">
        <v>0</v>
      </c>
      <c r="AF134" s="355">
        <f t="shared" si="6"/>
        <v>0</v>
      </c>
      <c r="AG134" s="355">
        <f t="shared" si="7"/>
        <v>46</v>
      </c>
      <c r="AH134" s="355">
        <f t="shared" si="8"/>
        <v>46</v>
      </c>
    </row>
    <row r="135" spans="1:34">
      <c r="A135" t="s">
        <v>965</v>
      </c>
      <c r="B135" t="s">
        <v>412</v>
      </c>
      <c r="C135" s="360">
        <v>267</v>
      </c>
      <c r="D135" s="360">
        <v>0</v>
      </c>
      <c r="E135" s="360">
        <v>0</v>
      </c>
      <c r="F135" s="360">
        <v>0</v>
      </c>
      <c r="G135" s="360">
        <v>0</v>
      </c>
      <c r="H135" s="360">
        <v>0</v>
      </c>
      <c r="I135" s="360">
        <v>0</v>
      </c>
      <c r="J135" s="360">
        <v>0</v>
      </c>
      <c r="K135" s="360">
        <v>0</v>
      </c>
      <c r="L135" s="360">
        <v>1</v>
      </c>
      <c r="M135" s="360">
        <v>1</v>
      </c>
      <c r="N135" s="360">
        <v>0</v>
      </c>
      <c r="O135" s="360">
        <v>0</v>
      </c>
      <c r="P135" s="360">
        <v>1</v>
      </c>
      <c r="Q135" s="360">
        <v>1</v>
      </c>
      <c r="R135" s="360">
        <v>0</v>
      </c>
      <c r="S135" s="360">
        <v>3</v>
      </c>
      <c r="T135" s="360">
        <v>0</v>
      </c>
      <c r="U135" s="360">
        <v>6</v>
      </c>
      <c r="V135" s="360">
        <v>8</v>
      </c>
      <c r="W135" s="360">
        <v>15</v>
      </c>
      <c r="X135" s="360">
        <v>16</v>
      </c>
      <c r="Y135" s="360">
        <v>42</v>
      </c>
      <c r="Z135" s="360">
        <v>55</v>
      </c>
      <c r="AA135" s="360">
        <v>66</v>
      </c>
      <c r="AB135" s="360">
        <v>44</v>
      </c>
      <c r="AC135" s="360">
        <v>8</v>
      </c>
      <c r="AD135" s="360">
        <v>0</v>
      </c>
      <c r="AF135" s="355">
        <f t="shared" si="6"/>
        <v>0</v>
      </c>
      <c r="AG135" s="355">
        <f t="shared" si="7"/>
        <v>52</v>
      </c>
      <c r="AH135" s="355">
        <f t="shared" si="8"/>
        <v>52</v>
      </c>
    </row>
    <row r="136" spans="1:34">
      <c r="A136" t="s">
        <v>966</v>
      </c>
      <c r="B136" t="s">
        <v>412</v>
      </c>
      <c r="C136" s="360">
        <v>311</v>
      </c>
      <c r="D136" s="360">
        <v>0</v>
      </c>
      <c r="E136" s="360">
        <v>0</v>
      </c>
      <c r="F136" s="360">
        <v>0</v>
      </c>
      <c r="G136" s="360">
        <v>0</v>
      </c>
      <c r="H136" s="360">
        <v>0</v>
      </c>
      <c r="I136" s="360">
        <v>0</v>
      </c>
      <c r="J136" s="360">
        <v>0</v>
      </c>
      <c r="K136" s="360">
        <v>0</v>
      </c>
      <c r="L136" s="360">
        <v>0</v>
      </c>
      <c r="M136" s="360">
        <v>0</v>
      </c>
      <c r="N136" s="360">
        <v>2</v>
      </c>
      <c r="O136" s="360">
        <v>0</v>
      </c>
      <c r="P136" s="360">
        <v>1</v>
      </c>
      <c r="Q136" s="360">
        <v>0</v>
      </c>
      <c r="R136" s="360">
        <v>2</v>
      </c>
      <c r="S136" s="360">
        <v>0</v>
      </c>
      <c r="T136" s="360">
        <v>5</v>
      </c>
      <c r="U136" s="360">
        <v>6</v>
      </c>
      <c r="V136" s="360">
        <v>9</v>
      </c>
      <c r="W136" s="360">
        <v>13</v>
      </c>
      <c r="X136" s="360">
        <v>19</v>
      </c>
      <c r="Y136" s="360">
        <v>42</v>
      </c>
      <c r="Z136" s="360">
        <v>75</v>
      </c>
      <c r="AA136" s="360">
        <v>71</v>
      </c>
      <c r="AB136" s="360">
        <v>43</v>
      </c>
      <c r="AC136" s="360">
        <v>23</v>
      </c>
      <c r="AD136" s="360">
        <v>0</v>
      </c>
      <c r="AF136" s="355">
        <f t="shared" si="6"/>
        <v>0</v>
      </c>
      <c r="AG136" s="355">
        <f t="shared" si="7"/>
        <v>66</v>
      </c>
      <c r="AH136" s="355">
        <f t="shared" si="8"/>
        <v>66</v>
      </c>
    </row>
    <row r="137" spans="1:34">
      <c r="A137" t="s">
        <v>967</v>
      </c>
      <c r="B137" t="s">
        <v>412</v>
      </c>
      <c r="C137" s="360">
        <v>191</v>
      </c>
      <c r="D137" s="360">
        <v>0</v>
      </c>
      <c r="E137" s="360">
        <v>0</v>
      </c>
      <c r="F137" s="360">
        <v>0</v>
      </c>
      <c r="G137" s="360">
        <v>0</v>
      </c>
      <c r="H137" s="360">
        <v>0</v>
      </c>
      <c r="I137" s="360">
        <v>0</v>
      </c>
      <c r="J137" s="360">
        <v>0</v>
      </c>
      <c r="K137" s="360">
        <v>0</v>
      </c>
      <c r="L137" s="360">
        <v>0</v>
      </c>
      <c r="M137" s="360">
        <v>0</v>
      </c>
      <c r="N137" s="360">
        <v>0</v>
      </c>
      <c r="O137" s="360">
        <v>0</v>
      </c>
      <c r="P137" s="360">
        <v>0</v>
      </c>
      <c r="Q137" s="360">
        <v>1</v>
      </c>
      <c r="R137" s="360">
        <v>0</v>
      </c>
      <c r="S137" s="360">
        <v>1</v>
      </c>
      <c r="T137" s="360">
        <v>2</v>
      </c>
      <c r="U137" s="360">
        <v>4</v>
      </c>
      <c r="V137" s="360">
        <v>4</v>
      </c>
      <c r="W137" s="360">
        <v>4</v>
      </c>
      <c r="X137" s="360">
        <v>14</v>
      </c>
      <c r="Y137" s="360">
        <v>18</v>
      </c>
      <c r="Z137" s="360">
        <v>43</v>
      </c>
      <c r="AA137" s="360">
        <v>47</v>
      </c>
      <c r="AB137" s="360">
        <v>38</v>
      </c>
      <c r="AC137" s="360">
        <v>15</v>
      </c>
      <c r="AD137" s="360">
        <v>0</v>
      </c>
      <c r="AF137" s="355">
        <f t="shared" si="6"/>
        <v>0</v>
      </c>
      <c r="AG137" s="355">
        <f t="shared" si="7"/>
        <v>53</v>
      </c>
      <c r="AH137" s="355">
        <f t="shared" si="8"/>
        <v>53</v>
      </c>
    </row>
    <row r="138" spans="1:34">
      <c r="A138" t="s">
        <v>968</v>
      </c>
      <c r="B138" t="s">
        <v>412</v>
      </c>
      <c r="C138" s="360">
        <v>434</v>
      </c>
      <c r="D138" s="360">
        <v>0</v>
      </c>
      <c r="E138" s="360">
        <v>0</v>
      </c>
      <c r="F138" s="360">
        <v>0</v>
      </c>
      <c r="G138" s="360">
        <v>1</v>
      </c>
      <c r="H138" s="360">
        <v>0</v>
      </c>
      <c r="I138" s="360">
        <v>1</v>
      </c>
      <c r="J138" s="360">
        <v>0</v>
      </c>
      <c r="K138" s="360">
        <v>0</v>
      </c>
      <c r="L138" s="360">
        <v>0</v>
      </c>
      <c r="M138" s="360">
        <v>1</v>
      </c>
      <c r="N138" s="360">
        <v>1</v>
      </c>
      <c r="O138" s="360">
        <v>1</v>
      </c>
      <c r="P138" s="360">
        <v>2</v>
      </c>
      <c r="Q138" s="360">
        <v>0</v>
      </c>
      <c r="R138" s="360">
        <v>2</v>
      </c>
      <c r="S138" s="360">
        <v>4</v>
      </c>
      <c r="T138" s="360">
        <v>4</v>
      </c>
      <c r="U138" s="360">
        <v>9</v>
      </c>
      <c r="V138" s="360">
        <v>18</v>
      </c>
      <c r="W138" s="360">
        <v>20</v>
      </c>
      <c r="X138" s="360">
        <v>17</v>
      </c>
      <c r="Y138" s="360">
        <v>72</v>
      </c>
      <c r="Z138" s="360">
        <v>109</v>
      </c>
      <c r="AA138" s="360">
        <v>95</v>
      </c>
      <c r="AB138" s="360">
        <v>61</v>
      </c>
      <c r="AC138" s="360">
        <v>17</v>
      </c>
      <c r="AD138" s="360">
        <v>0</v>
      </c>
      <c r="AF138" s="355">
        <f t="shared" si="6"/>
        <v>1</v>
      </c>
      <c r="AG138" s="355">
        <f t="shared" si="7"/>
        <v>78</v>
      </c>
      <c r="AH138" s="355">
        <f t="shared" si="8"/>
        <v>78</v>
      </c>
    </row>
    <row r="139" spans="1:34">
      <c r="A139" t="s">
        <v>969</v>
      </c>
      <c r="B139" t="s">
        <v>412</v>
      </c>
      <c r="C139" s="360">
        <v>337</v>
      </c>
      <c r="D139" s="360">
        <v>0</v>
      </c>
      <c r="E139" s="360">
        <v>0</v>
      </c>
      <c r="F139" s="360">
        <v>0</v>
      </c>
      <c r="G139" s="360">
        <v>0</v>
      </c>
      <c r="H139" s="360">
        <v>0</v>
      </c>
      <c r="I139" s="360">
        <v>0</v>
      </c>
      <c r="J139" s="360">
        <v>0</v>
      </c>
      <c r="K139" s="360">
        <v>0</v>
      </c>
      <c r="L139" s="360">
        <v>0</v>
      </c>
      <c r="M139" s="360">
        <v>0</v>
      </c>
      <c r="N139" s="360">
        <v>1</v>
      </c>
      <c r="O139" s="360">
        <v>0</v>
      </c>
      <c r="P139" s="360">
        <v>0</v>
      </c>
      <c r="Q139" s="360">
        <v>0</v>
      </c>
      <c r="R139" s="360">
        <v>1</v>
      </c>
      <c r="S139" s="360">
        <v>5</v>
      </c>
      <c r="T139" s="360">
        <v>7</v>
      </c>
      <c r="U139" s="360">
        <v>4</v>
      </c>
      <c r="V139" s="360">
        <v>12</v>
      </c>
      <c r="W139" s="360">
        <v>18</v>
      </c>
      <c r="X139" s="360">
        <v>34</v>
      </c>
      <c r="Y139" s="360">
        <v>52</v>
      </c>
      <c r="Z139" s="360">
        <v>66</v>
      </c>
      <c r="AA139" s="360">
        <v>89</v>
      </c>
      <c r="AB139" s="360">
        <v>37</v>
      </c>
      <c r="AC139" s="360">
        <v>11</v>
      </c>
      <c r="AD139" s="360">
        <v>0</v>
      </c>
      <c r="AF139" s="355">
        <f t="shared" si="6"/>
        <v>0</v>
      </c>
      <c r="AG139" s="355">
        <f t="shared" si="7"/>
        <v>48</v>
      </c>
      <c r="AH139" s="355">
        <f t="shared" si="8"/>
        <v>48</v>
      </c>
    </row>
    <row r="140" spans="1:34">
      <c r="A140" t="s">
        <v>970</v>
      </c>
      <c r="B140" t="s">
        <v>412</v>
      </c>
      <c r="C140" s="360">
        <v>240</v>
      </c>
      <c r="D140" s="360">
        <v>0</v>
      </c>
      <c r="E140" s="360">
        <v>0</v>
      </c>
      <c r="F140" s="360">
        <v>0</v>
      </c>
      <c r="G140" s="360">
        <v>0</v>
      </c>
      <c r="H140" s="360">
        <v>0</v>
      </c>
      <c r="I140" s="360">
        <v>0</v>
      </c>
      <c r="J140" s="360">
        <v>0</v>
      </c>
      <c r="K140" s="360">
        <v>0</v>
      </c>
      <c r="L140" s="360">
        <v>0</v>
      </c>
      <c r="M140" s="360">
        <v>0</v>
      </c>
      <c r="N140" s="360">
        <v>0</v>
      </c>
      <c r="O140" s="360">
        <v>0</v>
      </c>
      <c r="P140" s="360">
        <v>0</v>
      </c>
      <c r="Q140" s="360">
        <v>1</v>
      </c>
      <c r="R140" s="360">
        <v>0</v>
      </c>
      <c r="S140" s="360">
        <v>1</v>
      </c>
      <c r="T140" s="360">
        <v>4</v>
      </c>
      <c r="U140" s="360">
        <v>2</v>
      </c>
      <c r="V140" s="360">
        <v>10</v>
      </c>
      <c r="W140" s="360">
        <v>7</v>
      </c>
      <c r="X140" s="360">
        <v>14</v>
      </c>
      <c r="Y140" s="360">
        <v>32</v>
      </c>
      <c r="Z140" s="360">
        <v>58</v>
      </c>
      <c r="AA140" s="360">
        <v>57</v>
      </c>
      <c r="AB140" s="360">
        <v>33</v>
      </c>
      <c r="AC140" s="360">
        <v>21</v>
      </c>
      <c r="AD140" s="360">
        <v>0</v>
      </c>
      <c r="AF140" s="355">
        <f t="shared" si="6"/>
        <v>0</v>
      </c>
      <c r="AG140" s="355">
        <f t="shared" si="7"/>
        <v>54</v>
      </c>
      <c r="AH140" s="355">
        <f t="shared" si="8"/>
        <v>54</v>
      </c>
    </row>
    <row r="141" spans="1:34">
      <c r="A141" t="s">
        <v>971</v>
      </c>
      <c r="B141" t="s">
        <v>412</v>
      </c>
      <c r="C141" s="360">
        <v>360</v>
      </c>
      <c r="D141" s="360">
        <v>0</v>
      </c>
      <c r="E141" s="360">
        <v>0</v>
      </c>
      <c r="F141" s="360">
        <v>0</v>
      </c>
      <c r="G141" s="360">
        <v>0</v>
      </c>
      <c r="H141" s="360">
        <v>0</v>
      </c>
      <c r="I141" s="360">
        <v>0</v>
      </c>
      <c r="J141" s="360">
        <v>0</v>
      </c>
      <c r="K141" s="360">
        <v>0</v>
      </c>
      <c r="L141" s="360">
        <v>0</v>
      </c>
      <c r="M141" s="360">
        <v>1</v>
      </c>
      <c r="N141" s="360">
        <v>0</v>
      </c>
      <c r="O141" s="360">
        <v>1</v>
      </c>
      <c r="P141" s="360">
        <v>0</v>
      </c>
      <c r="Q141" s="360">
        <v>1</v>
      </c>
      <c r="R141" s="360">
        <v>2</v>
      </c>
      <c r="S141" s="360">
        <v>1</v>
      </c>
      <c r="T141" s="360">
        <v>3</v>
      </c>
      <c r="U141" s="360">
        <v>7</v>
      </c>
      <c r="V141" s="360">
        <v>16</v>
      </c>
      <c r="W141" s="360">
        <v>15</v>
      </c>
      <c r="X141" s="360">
        <v>24</v>
      </c>
      <c r="Y141" s="360">
        <v>59</v>
      </c>
      <c r="Z141" s="360">
        <v>81</v>
      </c>
      <c r="AA141" s="360">
        <v>81</v>
      </c>
      <c r="AB141" s="360">
        <v>44</v>
      </c>
      <c r="AC141" s="360">
        <v>24</v>
      </c>
      <c r="AD141" s="360">
        <v>0</v>
      </c>
      <c r="AF141" s="355">
        <f t="shared" si="6"/>
        <v>0</v>
      </c>
      <c r="AG141" s="355">
        <f t="shared" si="7"/>
        <v>68</v>
      </c>
      <c r="AH141" s="355">
        <f t="shared" si="8"/>
        <v>68</v>
      </c>
    </row>
    <row r="142" spans="1:34">
      <c r="A142" t="s">
        <v>972</v>
      </c>
      <c r="B142" t="s">
        <v>412</v>
      </c>
      <c r="C142" s="360">
        <v>274</v>
      </c>
      <c r="D142" s="360">
        <v>0</v>
      </c>
      <c r="E142" s="360">
        <v>0</v>
      </c>
      <c r="F142" s="360">
        <v>0</v>
      </c>
      <c r="G142" s="360">
        <v>0</v>
      </c>
      <c r="H142" s="360">
        <v>0</v>
      </c>
      <c r="I142" s="360">
        <v>0</v>
      </c>
      <c r="J142" s="360">
        <v>0</v>
      </c>
      <c r="K142" s="360">
        <v>0</v>
      </c>
      <c r="L142" s="360">
        <v>0</v>
      </c>
      <c r="M142" s="360">
        <v>1</v>
      </c>
      <c r="N142" s="360">
        <v>1</v>
      </c>
      <c r="O142" s="360">
        <v>0</v>
      </c>
      <c r="P142" s="360">
        <v>0</v>
      </c>
      <c r="Q142" s="360">
        <v>0</v>
      </c>
      <c r="R142" s="360">
        <v>1</v>
      </c>
      <c r="S142" s="360">
        <v>1</v>
      </c>
      <c r="T142" s="360">
        <v>2</v>
      </c>
      <c r="U142" s="360">
        <v>6</v>
      </c>
      <c r="V142" s="360">
        <v>10</v>
      </c>
      <c r="W142" s="360">
        <v>12</v>
      </c>
      <c r="X142" s="360">
        <v>12</v>
      </c>
      <c r="Y142" s="360">
        <v>49</v>
      </c>
      <c r="Z142" s="360">
        <v>64</v>
      </c>
      <c r="AA142" s="360">
        <v>71</v>
      </c>
      <c r="AB142" s="360">
        <v>32</v>
      </c>
      <c r="AC142" s="360">
        <v>12</v>
      </c>
      <c r="AD142" s="360">
        <v>0</v>
      </c>
      <c r="AF142" s="355">
        <f t="shared" si="6"/>
        <v>0</v>
      </c>
      <c r="AG142" s="355">
        <f t="shared" si="7"/>
        <v>44</v>
      </c>
      <c r="AH142" s="355">
        <f t="shared" si="8"/>
        <v>44</v>
      </c>
    </row>
    <row r="143" spans="1:34">
      <c r="A143" t="s">
        <v>973</v>
      </c>
      <c r="B143" t="s">
        <v>412</v>
      </c>
      <c r="C143" s="360">
        <v>183</v>
      </c>
      <c r="D143" s="360">
        <v>0</v>
      </c>
      <c r="E143" s="360">
        <v>0</v>
      </c>
      <c r="F143" s="360">
        <v>0</v>
      </c>
      <c r="G143" s="360">
        <v>0</v>
      </c>
      <c r="H143" s="360">
        <v>0</v>
      </c>
      <c r="I143" s="360">
        <v>0</v>
      </c>
      <c r="J143" s="360">
        <v>0</v>
      </c>
      <c r="K143" s="360">
        <v>0</v>
      </c>
      <c r="L143" s="360">
        <v>0</v>
      </c>
      <c r="M143" s="360">
        <v>0</v>
      </c>
      <c r="N143" s="360">
        <v>0</v>
      </c>
      <c r="O143" s="360">
        <v>0</v>
      </c>
      <c r="P143" s="360">
        <v>2</v>
      </c>
      <c r="Q143" s="360">
        <v>1</v>
      </c>
      <c r="R143" s="360">
        <v>1</v>
      </c>
      <c r="S143" s="360">
        <v>2</v>
      </c>
      <c r="T143" s="360">
        <v>1</v>
      </c>
      <c r="U143" s="360">
        <v>3</v>
      </c>
      <c r="V143" s="360">
        <v>10</v>
      </c>
      <c r="W143" s="360">
        <v>13</v>
      </c>
      <c r="X143" s="360">
        <v>10</v>
      </c>
      <c r="Y143" s="360">
        <v>24</v>
      </c>
      <c r="Z143" s="360">
        <v>38</v>
      </c>
      <c r="AA143" s="360">
        <v>47</v>
      </c>
      <c r="AB143" s="360">
        <v>24</v>
      </c>
      <c r="AC143" s="360">
        <v>7</v>
      </c>
      <c r="AD143" s="360">
        <v>0</v>
      </c>
      <c r="AF143" s="355">
        <f t="shared" si="6"/>
        <v>0</v>
      </c>
      <c r="AG143" s="355">
        <f t="shared" si="7"/>
        <v>31</v>
      </c>
      <c r="AH143" s="355">
        <f t="shared" si="8"/>
        <v>31</v>
      </c>
    </row>
    <row r="144" spans="1:34">
      <c r="A144" t="s">
        <v>974</v>
      </c>
      <c r="B144" t="s">
        <v>412</v>
      </c>
      <c r="C144" s="360">
        <v>430</v>
      </c>
      <c r="D144" s="360">
        <v>0</v>
      </c>
      <c r="E144" s="360">
        <v>0</v>
      </c>
      <c r="F144" s="360">
        <v>0</v>
      </c>
      <c r="G144" s="360">
        <v>0</v>
      </c>
      <c r="H144" s="360">
        <v>0</v>
      </c>
      <c r="I144" s="360">
        <v>0</v>
      </c>
      <c r="J144" s="360">
        <v>0</v>
      </c>
      <c r="K144" s="360">
        <v>0</v>
      </c>
      <c r="L144" s="360">
        <v>0</v>
      </c>
      <c r="M144" s="360">
        <v>0</v>
      </c>
      <c r="N144" s="360">
        <v>1</v>
      </c>
      <c r="O144" s="360">
        <v>2</v>
      </c>
      <c r="P144" s="360">
        <v>1</v>
      </c>
      <c r="Q144" s="360">
        <v>2</v>
      </c>
      <c r="R144" s="360">
        <v>0</v>
      </c>
      <c r="S144" s="360">
        <v>3</v>
      </c>
      <c r="T144" s="360">
        <v>8</v>
      </c>
      <c r="U144" s="360">
        <v>13</v>
      </c>
      <c r="V144" s="360">
        <v>13</v>
      </c>
      <c r="W144" s="360">
        <v>32</v>
      </c>
      <c r="X144" s="360">
        <v>37</v>
      </c>
      <c r="Y144" s="360">
        <v>70</v>
      </c>
      <c r="Z144" s="360">
        <v>88</v>
      </c>
      <c r="AA144" s="360">
        <v>101</v>
      </c>
      <c r="AB144" s="360">
        <v>53</v>
      </c>
      <c r="AC144" s="360">
        <v>6</v>
      </c>
      <c r="AD144" s="360">
        <v>0</v>
      </c>
      <c r="AF144" s="355">
        <f t="shared" si="6"/>
        <v>0</v>
      </c>
      <c r="AG144" s="355">
        <f t="shared" si="7"/>
        <v>59</v>
      </c>
      <c r="AH144" s="355">
        <f t="shared" si="8"/>
        <v>59</v>
      </c>
    </row>
    <row r="145" spans="1:34">
      <c r="A145" t="s">
        <v>975</v>
      </c>
      <c r="B145" t="s">
        <v>412</v>
      </c>
      <c r="C145" s="360">
        <v>127</v>
      </c>
      <c r="D145" s="360">
        <v>0</v>
      </c>
      <c r="E145" s="360">
        <v>0</v>
      </c>
      <c r="F145" s="360">
        <v>0</v>
      </c>
      <c r="G145" s="360">
        <v>0</v>
      </c>
      <c r="H145" s="360">
        <v>0</v>
      </c>
      <c r="I145" s="360">
        <v>0</v>
      </c>
      <c r="J145" s="360">
        <v>0</v>
      </c>
      <c r="K145" s="360">
        <v>0</v>
      </c>
      <c r="L145" s="360">
        <v>0</v>
      </c>
      <c r="M145" s="360">
        <v>0</v>
      </c>
      <c r="N145" s="360">
        <v>1</v>
      </c>
      <c r="O145" s="360">
        <v>0</v>
      </c>
      <c r="P145" s="360">
        <v>0</v>
      </c>
      <c r="Q145" s="360">
        <v>1</v>
      </c>
      <c r="R145" s="360">
        <v>0</v>
      </c>
      <c r="S145" s="360">
        <v>1</v>
      </c>
      <c r="T145" s="360">
        <v>0</v>
      </c>
      <c r="U145" s="360">
        <v>2</v>
      </c>
      <c r="V145" s="360">
        <v>1</v>
      </c>
      <c r="W145" s="360">
        <v>7</v>
      </c>
      <c r="X145" s="360">
        <v>7</v>
      </c>
      <c r="Y145" s="360">
        <v>24</v>
      </c>
      <c r="Z145" s="360">
        <v>32</v>
      </c>
      <c r="AA145" s="360">
        <v>32</v>
      </c>
      <c r="AB145" s="360">
        <v>14</v>
      </c>
      <c r="AC145" s="360">
        <v>5</v>
      </c>
      <c r="AD145" s="360">
        <v>0</v>
      </c>
      <c r="AF145" s="355">
        <f t="shared" si="6"/>
        <v>0</v>
      </c>
      <c r="AG145" s="355">
        <f t="shared" si="7"/>
        <v>19</v>
      </c>
      <c r="AH145" s="355">
        <f t="shared" si="8"/>
        <v>19</v>
      </c>
    </row>
    <row r="146" spans="1:34">
      <c r="A146" t="s">
        <v>977</v>
      </c>
      <c r="B146" t="s">
        <v>412</v>
      </c>
      <c r="C146" s="360">
        <v>139</v>
      </c>
      <c r="D146" s="360">
        <v>0</v>
      </c>
      <c r="E146" s="360">
        <v>0</v>
      </c>
      <c r="F146" s="360">
        <v>0</v>
      </c>
      <c r="G146" s="360">
        <v>0</v>
      </c>
      <c r="H146" s="360">
        <v>0</v>
      </c>
      <c r="I146" s="360">
        <v>0</v>
      </c>
      <c r="J146" s="360">
        <v>0</v>
      </c>
      <c r="K146" s="360">
        <v>0</v>
      </c>
      <c r="L146" s="360">
        <v>0</v>
      </c>
      <c r="M146" s="360">
        <v>0</v>
      </c>
      <c r="N146" s="360">
        <v>0</v>
      </c>
      <c r="O146" s="360">
        <v>3</v>
      </c>
      <c r="P146" s="360">
        <v>0</v>
      </c>
      <c r="Q146" s="360">
        <v>0</v>
      </c>
      <c r="R146" s="360">
        <v>1</v>
      </c>
      <c r="S146" s="360">
        <v>1</v>
      </c>
      <c r="T146" s="360">
        <v>1</v>
      </c>
      <c r="U146" s="360">
        <v>0</v>
      </c>
      <c r="V146" s="360">
        <v>4</v>
      </c>
      <c r="W146" s="360">
        <v>4</v>
      </c>
      <c r="X146" s="360">
        <v>11</v>
      </c>
      <c r="Y146" s="360">
        <v>22</v>
      </c>
      <c r="Z146" s="360">
        <v>27</v>
      </c>
      <c r="AA146" s="360">
        <v>34</v>
      </c>
      <c r="AB146" s="360">
        <v>24</v>
      </c>
      <c r="AC146" s="360">
        <v>7</v>
      </c>
      <c r="AD146" s="360">
        <v>0</v>
      </c>
      <c r="AF146" s="355">
        <f t="shared" si="6"/>
        <v>0</v>
      </c>
      <c r="AG146" s="355">
        <f t="shared" si="7"/>
        <v>31</v>
      </c>
      <c r="AH146" s="355">
        <f t="shared" si="8"/>
        <v>31</v>
      </c>
    </row>
    <row r="147" spans="1:34">
      <c r="A147" t="s">
        <v>978</v>
      </c>
      <c r="B147" t="s">
        <v>412</v>
      </c>
      <c r="C147" s="360">
        <v>147</v>
      </c>
      <c r="D147" s="360">
        <v>0</v>
      </c>
      <c r="E147" s="360">
        <v>0</v>
      </c>
      <c r="F147" s="360">
        <v>0</v>
      </c>
      <c r="G147" s="360">
        <v>0</v>
      </c>
      <c r="H147" s="360">
        <v>0</v>
      </c>
      <c r="I147" s="360">
        <v>0</v>
      </c>
      <c r="J147" s="360">
        <v>0</v>
      </c>
      <c r="K147" s="360">
        <v>0</v>
      </c>
      <c r="L147" s="360">
        <v>0</v>
      </c>
      <c r="M147" s="360">
        <v>0</v>
      </c>
      <c r="N147" s="360">
        <v>0</v>
      </c>
      <c r="O147" s="360">
        <v>0</v>
      </c>
      <c r="P147" s="360">
        <v>0</v>
      </c>
      <c r="Q147" s="360">
        <v>0</v>
      </c>
      <c r="R147" s="360">
        <v>0</v>
      </c>
      <c r="S147" s="360">
        <v>0</v>
      </c>
      <c r="T147" s="360">
        <v>4</v>
      </c>
      <c r="U147" s="360">
        <v>0</v>
      </c>
      <c r="V147" s="360">
        <v>8</v>
      </c>
      <c r="W147" s="360">
        <v>6</v>
      </c>
      <c r="X147" s="360">
        <v>15</v>
      </c>
      <c r="Y147" s="360">
        <v>19</v>
      </c>
      <c r="Z147" s="360">
        <v>37</v>
      </c>
      <c r="AA147" s="360">
        <v>34</v>
      </c>
      <c r="AB147" s="360">
        <v>22</v>
      </c>
      <c r="AC147" s="360">
        <v>2</v>
      </c>
      <c r="AD147" s="360">
        <v>0</v>
      </c>
      <c r="AF147" s="355">
        <f t="shared" si="6"/>
        <v>0</v>
      </c>
      <c r="AG147" s="355">
        <f t="shared" si="7"/>
        <v>24</v>
      </c>
      <c r="AH147" s="355">
        <f t="shared" si="8"/>
        <v>24</v>
      </c>
    </row>
    <row r="148" spans="1:34">
      <c r="A148" t="s">
        <v>979</v>
      </c>
      <c r="B148" t="s">
        <v>412</v>
      </c>
      <c r="C148" s="360">
        <v>129</v>
      </c>
      <c r="D148" s="360">
        <v>1</v>
      </c>
      <c r="E148" s="360">
        <v>0</v>
      </c>
      <c r="F148" s="360">
        <v>0</v>
      </c>
      <c r="G148" s="360">
        <v>0</v>
      </c>
      <c r="H148" s="360">
        <v>0</v>
      </c>
      <c r="I148" s="360">
        <v>1</v>
      </c>
      <c r="J148" s="360">
        <v>0</v>
      </c>
      <c r="K148" s="360">
        <v>0</v>
      </c>
      <c r="L148" s="360">
        <v>0</v>
      </c>
      <c r="M148" s="360">
        <v>0</v>
      </c>
      <c r="N148" s="360">
        <v>0</v>
      </c>
      <c r="O148" s="360">
        <v>0</v>
      </c>
      <c r="P148" s="360">
        <v>0</v>
      </c>
      <c r="Q148" s="360">
        <v>2</v>
      </c>
      <c r="R148" s="360">
        <v>1</v>
      </c>
      <c r="S148" s="360">
        <v>3</v>
      </c>
      <c r="T148" s="360">
        <v>2</v>
      </c>
      <c r="U148" s="360">
        <v>4</v>
      </c>
      <c r="V148" s="360">
        <v>3</v>
      </c>
      <c r="W148" s="360">
        <v>11</v>
      </c>
      <c r="X148" s="360">
        <v>19</v>
      </c>
      <c r="Y148" s="360">
        <v>26</v>
      </c>
      <c r="Z148" s="360">
        <v>19</v>
      </c>
      <c r="AA148" s="360">
        <v>25</v>
      </c>
      <c r="AB148" s="360">
        <v>10</v>
      </c>
      <c r="AC148" s="360">
        <v>3</v>
      </c>
      <c r="AD148" s="360">
        <v>0</v>
      </c>
      <c r="AF148" s="355">
        <f t="shared" si="6"/>
        <v>0</v>
      </c>
      <c r="AG148" s="355">
        <f t="shared" si="7"/>
        <v>13</v>
      </c>
      <c r="AH148" s="355">
        <f t="shared" si="8"/>
        <v>13</v>
      </c>
    </row>
    <row r="149" spans="1:34">
      <c r="A149" t="s">
        <v>980</v>
      </c>
      <c r="B149" t="s">
        <v>412</v>
      </c>
      <c r="C149" s="360">
        <v>90</v>
      </c>
      <c r="D149" s="360">
        <v>0</v>
      </c>
      <c r="E149" s="360">
        <v>0</v>
      </c>
      <c r="F149" s="360">
        <v>0</v>
      </c>
      <c r="G149" s="360">
        <v>0</v>
      </c>
      <c r="H149" s="360">
        <v>0</v>
      </c>
      <c r="I149" s="360">
        <v>0</v>
      </c>
      <c r="J149" s="360">
        <v>0</v>
      </c>
      <c r="K149" s="360">
        <v>0</v>
      </c>
      <c r="L149" s="360">
        <v>0</v>
      </c>
      <c r="M149" s="360">
        <v>0</v>
      </c>
      <c r="N149" s="360">
        <v>0</v>
      </c>
      <c r="O149" s="360">
        <v>0</v>
      </c>
      <c r="P149" s="360">
        <v>0</v>
      </c>
      <c r="Q149" s="360">
        <v>0</v>
      </c>
      <c r="R149" s="360">
        <v>2</v>
      </c>
      <c r="S149" s="360">
        <v>0</v>
      </c>
      <c r="T149" s="360">
        <v>1</v>
      </c>
      <c r="U149" s="360">
        <v>3</v>
      </c>
      <c r="V149" s="360">
        <v>4</v>
      </c>
      <c r="W149" s="360">
        <v>2</v>
      </c>
      <c r="X149" s="360">
        <v>6</v>
      </c>
      <c r="Y149" s="360">
        <v>13</v>
      </c>
      <c r="Z149" s="360">
        <v>21</v>
      </c>
      <c r="AA149" s="360">
        <v>25</v>
      </c>
      <c r="AB149" s="360">
        <v>9</v>
      </c>
      <c r="AC149" s="360">
        <v>4</v>
      </c>
      <c r="AD149" s="360">
        <v>0</v>
      </c>
      <c r="AF149" s="355">
        <f t="shared" si="6"/>
        <v>0</v>
      </c>
      <c r="AG149" s="355">
        <f t="shared" si="7"/>
        <v>13</v>
      </c>
      <c r="AH149" s="355">
        <f t="shared" si="8"/>
        <v>13</v>
      </c>
    </row>
    <row r="150" spans="1:34">
      <c r="A150" t="s">
        <v>981</v>
      </c>
      <c r="B150" t="s">
        <v>412</v>
      </c>
      <c r="C150" s="360">
        <v>103</v>
      </c>
      <c r="D150" s="360">
        <v>2</v>
      </c>
      <c r="E150" s="360">
        <v>0</v>
      </c>
      <c r="F150" s="360">
        <v>0</v>
      </c>
      <c r="G150" s="360">
        <v>0</v>
      </c>
      <c r="H150" s="360">
        <v>0</v>
      </c>
      <c r="I150" s="360">
        <v>2</v>
      </c>
      <c r="J150" s="360">
        <v>0</v>
      </c>
      <c r="K150" s="360">
        <v>0</v>
      </c>
      <c r="L150" s="360">
        <v>0</v>
      </c>
      <c r="M150" s="360">
        <v>0</v>
      </c>
      <c r="N150" s="360">
        <v>0</v>
      </c>
      <c r="O150" s="360">
        <v>0</v>
      </c>
      <c r="P150" s="360">
        <v>0</v>
      </c>
      <c r="Q150" s="360">
        <v>1</v>
      </c>
      <c r="R150" s="360">
        <v>0</v>
      </c>
      <c r="S150" s="360">
        <v>0</v>
      </c>
      <c r="T150" s="360">
        <v>0</v>
      </c>
      <c r="U150" s="360">
        <v>3</v>
      </c>
      <c r="V150" s="360">
        <v>4</v>
      </c>
      <c r="W150" s="360">
        <v>8</v>
      </c>
      <c r="X150" s="360">
        <v>6</v>
      </c>
      <c r="Y150" s="360">
        <v>11</v>
      </c>
      <c r="Z150" s="360">
        <v>16</v>
      </c>
      <c r="AA150" s="360">
        <v>32</v>
      </c>
      <c r="AB150" s="360">
        <v>19</v>
      </c>
      <c r="AC150" s="360">
        <v>1</v>
      </c>
      <c r="AD150" s="360">
        <v>0</v>
      </c>
      <c r="AF150" s="355">
        <f t="shared" si="6"/>
        <v>0</v>
      </c>
      <c r="AG150" s="355">
        <f t="shared" si="7"/>
        <v>20</v>
      </c>
      <c r="AH150" s="355">
        <f t="shared" si="8"/>
        <v>20</v>
      </c>
    </row>
    <row r="151" spans="1:34">
      <c r="A151" t="s">
        <v>982</v>
      </c>
      <c r="B151" t="s">
        <v>412</v>
      </c>
      <c r="C151" s="360">
        <v>88</v>
      </c>
      <c r="D151" s="360">
        <v>0</v>
      </c>
      <c r="E151" s="360">
        <v>0</v>
      </c>
      <c r="F151" s="360">
        <v>0</v>
      </c>
      <c r="G151" s="360">
        <v>0</v>
      </c>
      <c r="H151" s="360">
        <v>0</v>
      </c>
      <c r="I151" s="360">
        <v>0</v>
      </c>
      <c r="J151" s="360">
        <v>0</v>
      </c>
      <c r="K151" s="360">
        <v>0</v>
      </c>
      <c r="L151" s="360">
        <v>0</v>
      </c>
      <c r="M151" s="360">
        <v>0</v>
      </c>
      <c r="N151" s="360">
        <v>0</v>
      </c>
      <c r="O151" s="360">
        <v>0</v>
      </c>
      <c r="P151" s="360">
        <v>0</v>
      </c>
      <c r="Q151" s="360">
        <v>0</v>
      </c>
      <c r="R151" s="360">
        <v>0</v>
      </c>
      <c r="S151" s="360">
        <v>0</v>
      </c>
      <c r="T151" s="360">
        <v>1</v>
      </c>
      <c r="U151" s="360">
        <v>3</v>
      </c>
      <c r="V151" s="360">
        <v>3</v>
      </c>
      <c r="W151" s="360">
        <v>1</v>
      </c>
      <c r="X151" s="360">
        <v>5</v>
      </c>
      <c r="Y151" s="360">
        <v>7</v>
      </c>
      <c r="Z151" s="360">
        <v>22</v>
      </c>
      <c r="AA151" s="360">
        <v>28</v>
      </c>
      <c r="AB151" s="360">
        <v>16</v>
      </c>
      <c r="AC151" s="360">
        <v>2</v>
      </c>
      <c r="AD151" s="360">
        <v>0</v>
      </c>
      <c r="AF151" s="355">
        <f t="shared" si="6"/>
        <v>0</v>
      </c>
      <c r="AG151" s="355">
        <f t="shared" si="7"/>
        <v>18</v>
      </c>
      <c r="AH151" s="355">
        <f t="shared" si="8"/>
        <v>18</v>
      </c>
    </row>
    <row r="152" spans="1:34">
      <c r="A152" s="448" t="s">
        <v>983</v>
      </c>
      <c r="B152" s="448" t="s">
        <v>412</v>
      </c>
      <c r="C152" s="283">
        <v>125</v>
      </c>
      <c r="D152" s="283">
        <v>0</v>
      </c>
      <c r="E152" s="283">
        <v>0</v>
      </c>
      <c r="F152" s="283">
        <v>0</v>
      </c>
      <c r="G152" s="283">
        <v>0</v>
      </c>
      <c r="H152" s="283">
        <v>0</v>
      </c>
      <c r="I152" s="283">
        <v>0</v>
      </c>
      <c r="J152" s="283">
        <v>0</v>
      </c>
      <c r="K152" s="283">
        <v>0</v>
      </c>
      <c r="L152" s="283">
        <v>0</v>
      </c>
      <c r="M152" s="283">
        <v>0</v>
      </c>
      <c r="N152" s="283">
        <v>0</v>
      </c>
      <c r="O152" s="283">
        <v>0</v>
      </c>
      <c r="P152" s="283">
        <v>0</v>
      </c>
      <c r="Q152" s="283">
        <v>2</v>
      </c>
      <c r="R152" s="283">
        <v>0</v>
      </c>
      <c r="S152" s="283">
        <v>2</v>
      </c>
      <c r="T152" s="283">
        <v>2</v>
      </c>
      <c r="U152" s="283">
        <v>3</v>
      </c>
      <c r="V152" s="283">
        <v>10</v>
      </c>
      <c r="W152" s="283">
        <v>8</v>
      </c>
      <c r="X152" s="283">
        <v>9</v>
      </c>
      <c r="Y152" s="283">
        <v>12</v>
      </c>
      <c r="Z152" s="283">
        <v>27</v>
      </c>
      <c r="AA152" s="283">
        <v>30</v>
      </c>
      <c r="AB152" s="283">
        <v>15</v>
      </c>
      <c r="AC152" s="283">
        <v>5</v>
      </c>
      <c r="AD152" s="283">
        <v>0</v>
      </c>
      <c r="AF152" s="355">
        <f t="shared" si="6"/>
        <v>0</v>
      </c>
      <c r="AG152" s="355">
        <f t="shared" si="7"/>
        <v>20</v>
      </c>
      <c r="AH152" s="355">
        <f t="shared" si="8"/>
        <v>20</v>
      </c>
    </row>
    <row r="153" spans="1:34">
      <c r="A153" s="448" t="s">
        <v>984</v>
      </c>
      <c r="B153" s="448" t="s">
        <v>412</v>
      </c>
      <c r="C153" s="283">
        <v>106</v>
      </c>
      <c r="D153" s="283">
        <v>1</v>
      </c>
      <c r="E153" s="283">
        <v>0</v>
      </c>
      <c r="F153" s="283">
        <v>0</v>
      </c>
      <c r="G153" s="283">
        <v>0</v>
      </c>
      <c r="H153" s="283">
        <v>0</v>
      </c>
      <c r="I153" s="283">
        <v>1</v>
      </c>
      <c r="J153" s="283">
        <v>0</v>
      </c>
      <c r="K153" s="283">
        <v>0</v>
      </c>
      <c r="L153" s="283">
        <v>0</v>
      </c>
      <c r="M153" s="283">
        <v>0</v>
      </c>
      <c r="N153" s="283">
        <v>0</v>
      </c>
      <c r="O153" s="283">
        <v>0</v>
      </c>
      <c r="P153" s="283">
        <v>1</v>
      </c>
      <c r="Q153" s="283">
        <v>0</v>
      </c>
      <c r="R153" s="283">
        <v>0</v>
      </c>
      <c r="S153" s="283">
        <v>0</v>
      </c>
      <c r="T153" s="283">
        <v>0</v>
      </c>
      <c r="U153" s="283">
        <v>3</v>
      </c>
      <c r="V153" s="283">
        <v>3</v>
      </c>
      <c r="W153" s="283">
        <v>5</v>
      </c>
      <c r="X153" s="283">
        <v>8</v>
      </c>
      <c r="Y153" s="283">
        <v>16</v>
      </c>
      <c r="Z153" s="283">
        <v>23</v>
      </c>
      <c r="AA153" s="283">
        <v>26</v>
      </c>
      <c r="AB153" s="283">
        <v>16</v>
      </c>
      <c r="AC153" s="283">
        <v>4</v>
      </c>
      <c r="AD153" s="283">
        <v>0</v>
      </c>
      <c r="AF153" s="355">
        <f t="shared" si="6"/>
        <v>0</v>
      </c>
      <c r="AG153" s="355">
        <f t="shared" si="7"/>
        <v>20</v>
      </c>
      <c r="AH153" s="355">
        <f t="shared" si="8"/>
        <v>20</v>
      </c>
    </row>
    <row r="154" spans="1:34">
      <c r="A154" s="448" t="s">
        <v>985</v>
      </c>
      <c r="B154" s="448" t="s">
        <v>412</v>
      </c>
      <c r="C154" s="283">
        <v>153</v>
      </c>
      <c r="D154" s="283">
        <v>1</v>
      </c>
      <c r="E154" s="283">
        <v>0</v>
      </c>
      <c r="F154" s="283">
        <v>0</v>
      </c>
      <c r="G154" s="283">
        <v>0</v>
      </c>
      <c r="H154" s="283">
        <v>0</v>
      </c>
      <c r="I154" s="283">
        <v>1</v>
      </c>
      <c r="J154" s="283">
        <v>0</v>
      </c>
      <c r="K154" s="283">
        <v>0</v>
      </c>
      <c r="L154" s="283">
        <v>0</v>
      </c>
      <c r="M154" s="283">
        <v>0</v>
      </c>
      <c r="N154" s="283">
        <v>0</v>
      </c>
      <c r="O154" s="283">
        <v>0</v>
      </c>
      <c r="P154" s="283">
        <v>0</v>
      </c>
      <c r="Q154" s="283">
        <v>0</v>
      </c>
      <c r="R154" s="283">
        <v>0</v>
      </c>
      <c r="S154" s="283">
        <v>1</v>
      </c>
      <c r="T154" s="283">
        <v>1</v>
      </c>
      <c r="U154" s="283">
        <v>2</v>
      </c>
      <c r="V154" s="283">
        <v>6</v>
      </c>
      <c r="W154" s="283">
        <v>3</v>
      </c>
      <c r="X154" s="283">
        <v>7</v>
      </c>
      <c r="Y154" s="283">
        <v>24</v>
      </c>
      <c r="Z154" s="283">
        <v>41</v>
      </c>
      <c r="AA154" s="283">
        <v>37</v>
      </c>
      <c r="AB154" s="283">
        <v>22</v>
      </c>
      <c r="AC154" s="283">
        <v>8</v>
      </c>
      <c r="AD154" s="283">
        <v>0</v>
      </c>
      <c r="AF154" s="355">
        <f t="shared" si="6"/>
        <v>0</v>
      </c>
      <c r="AG154" s="355">
        <f t="shared" si="7"/>
        <v>30</v>
      </c>
      <c r="AH154" s="355">
        <f t="shared" si="8"/>
        <v>30</v>
      </c>
    </row>
    <row r="155" spans="1:34">
      <c r="A155" s="448" t="s">
        <v>986</v>
      </c>
      <c r="B155" s="448" t="s">
        <v>412</v>
      </c>
      <c r="C155" s="283">
        <v>142</v>
      </c>
      <c r="D155" s="283">
        <v>0</v>
      </c>
      <c r="E155" s="283">
        <v>0</v>
      </c>
      <c r="F155" s="283">
        <v>0</v>
      </c>
      <c r="G155" s="283">
        <v>0</v>
      </c>
      <c r="H155" s="283">
        <v>0</v>
      </c>
      <c r="I155" s="283">
        <v>0</v>
      </c>
      <c r="J155" s="283">
        <v>0</v>
      </c>
      <c r="K155" s="283">
        <v>0</v>
      </c>
      <c r="L155" s="283">
        <v>0</v>
      </c>
      <c r="M155" s="283">
        <v>0</v>
      </c>
      <c r="N155" s="283">
        <v>0</v>
      </c>
      <c r="O155" s="283">
        <v>0</v>
      </c>
      <c r="P155" s="283">
        <v>0</v>
      </c>
      <c r="Q155" s="283">
        <v>0</v>
      </c>
      <c r="R155" s="283">
        <v>0</v>
      </c>
      <c r="S155" s="283">
        <v>2</v>
      </c>
      <c r="T155" s="283">
        <v>0</v>
      </c>
      <c r="U155" s="283">
        <v>3</v>
      </c>
      <c r="V155" s="283">
        <v>3</v>
      </c>
      <c r="W155" s="283">
        <v>7</v>
      </c>
      <c r="X155" s="283">
        <v>11</v>
      </c>
      <c r="Y155" s="283">
        <v>24</v>
      </c>
      <c r="Z155" s="283">
        <v>29</v>
      </c>
      <c r="AA155" s="283">
        <v>38</v>
      </c>
      <c r="AB155" s="283">
        <v>21</v>
      </c>
      <c r="AC155" s="283">
        <v>4</v>
      </c>
      <c r="AD155" s="283">
        <v>0</v>
      </c>
      <c r="AF155" s="355">
        <f t="shared" si="6"/>
        <v>0</v>
      </c>
      <c r="AG155" s="355">
        <f t="shared" si="7"/>
        <v>25</v>
      </c>
      <c r="AH155" s="355">
        <f t="shared" si="8"/>
        <v>25</v>
      </c>
    </row>
    <row r="156" spans="1:34">
      <c r="A156" s="526" t="s">
        <v>987</v>
      </c>
      <c r="B156" s="526" t="s">
        <v>412</v>
      </c>
      <c r="C156" s="284">
        <v>124</v>
      </c>
      <c r="D156" s="284">
        <v>0</v>
      </c>
      <c r="E156" s="284">
        <v>0</v>
      </c>
      <c r="F156" s="284">
        <v>0</v>
      </c>
      <c r="G156" s="284">
        <v>0</v>
      </c>
      <c r="H156" s="284">
        <v>0</v>
      </c>
      <c r="I156" s="284">
        <v>0</v>
      </c>
      <c r="J156" s="284">
        <v>0</v>
      </c>
      <c r="K156" s="284">
        <v>0</v>
      </c>
      <c r="L156" s="284">
        <v>0</v>
      </c>
      <c r="M156" s="284">
        <v>0</v>
      </c>
      <c r="N156" s="284">
        <v>0</v>
      </c>
      <c r="O156" s="284">
        <v>1</v>
      </c>
      <c r="P156" s="284">
        <v>0</v>
      </c>
      <c r="Q156" s="284">
        <v>1</v>
      </c>
      <c r="R156" s="284">
        <v>1</v>
      </c>
      <c r="S156" s="284">
        <v>0</v>
      </c>
      <c r="T156" s="284">
        <v>3</v>
      </c>
      <c r="U156" s="284">
        <v>2</v>
      </c>
      <c r="V156" s="284">
        <v>6</v>
      </c>
      <c r="W156" s="284">
        <v>3</v>
      </c>
      <c r="X156" s="284">
        <v>6</v>
      </c>
      <c r="Y156" s="284">
        <v>15</v>
      </c>
      <c r="Z156" s="284">
        <v>26</v>
      </c>
      <c r="AA156" s="284">
        <v>34</v>
      </c>
      <c r="AB156" s="284">
        <v>20</v>
      </c>
      <c r="AC156" s="284">
        <v>6</v>
      </c>
      <c r="AD156" s="284">
        <v>0</v>
      </c>
      <c r="AF156" s="355">
        <f t="shared" si="6"/>
        <v>0</v>
      </c>
      <c r="AG156" s="355">
        <f t="shared" si="7"/>
        <v>26</v>
      </c>
      <c r="AH156" s="355">
        <f t="shared" si="8"/>
        <v>26</v>
      </c>
    </row>
  </sheetData>
  <phoneticPr fontId="3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59999389629810485"/>
  </sheetPr>
  <dimension ref="A1:Q53"/>
  <sheetViews>
    <sheetView view="pageBreakPre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177</v>
      </c>
      <c r="N2" s="418" t="s">
        <v>158</v>
      </c>
      <c r="O2" s="237" t="s">
        <v>122</v>
      </c>
      <c r="P2" s="237" t="s">
        <v>123</v>
      </c>
      <c r="Q2" s="237" t="s">
        <v>62</v>
      </c>
    </row>
    <row r="3" spans="1:17">
      <c r="A3" s="632" t="s">
        <v>88</v>
      </c>
      <c r="B3" s="631" t="s">
        <v>89</v>
      </c>
      <c r="C3" s="785" t="s">
        <v>116</v>
      </c>
      <c r="D3" s="785"/>
      <c r="E3" s="630" t="s">
        <v>90</v>
      </c>
      <c r="F3" s="628" t="s">
        <v>91</v>
      </c>
      <c r="G3" s="628" t="s">
        <v>92</v>
      </c>
      <c r="H3" s="630" t="s">
        <v>93</v>
      </c>
      <c r="I3" s="631" t="s">
        <v>94</v>
      </c>
      <c r="J3" s="786" t="s">
        <v>95</v>
      </c>
      <c r="K3" s="786"/>
      <c r="L3" s="629" t="s">
        <v>96</v>
      </c>
      <c r="N3" s="418" t="s">
        <v>159</v>
      </c>
      <c r="O3" s="586">
        <f>SUM(尼崎市!O3,西宮市!O3,芦屋市!O3)</f>
        <v>37577</v>
      </c>
      <c r="P3" s="586">
        <f>SUM(尼崎市!P3,西宮市!P3,芦屋市!P3)</f>
        <v>41931</v>
      </c>
      <c r="Q3" s="237">
        <f>SUM(O3:P3)</f>
        <v>79508</v>
      </c>
    </row>
    <row r="4" spans="1:17">
      <c r="A4" s="229"/>
      <c r="B4" s="229"/>
      <c r="C4" s="230" t="s">
        <v>1065</v>
      </c>
      <c r="D4" s="231" t="s">
        <v>1064</v>
      </c>
      <c r="E4" s="232" t="s">
        <v>410</v>
      </c>
      <c r="F4" s="233"/>
      <c r="G4" s="233"/>
      <c r="H4" s="234"/>
      <c r="I4" s="229"/>
      <c r="J4" s="235" t="s">
        <v>97</v>
      </c>
      <c r="K4" s="235" t="s">
        <v>98</v>
      </c>
      <c r="L4" s="588"/>
      <c r="N4" s="418" t="s">
        <v>160</v>
      </c>
      <c r="O4" s="586">
        <f>SUM(尼崎市!O4,西宮市!O4,芦屋市!O4)</f>
        <v>29885</v>
      </c>
      <c r="P4" s="586">
        <f>SUM(尼崎市!P4,西宮市!P4,芦屋市!P4)</f>
        <v>35173</v>
      </c>
      <c r="Q4" s="237">
        <f>SUM(O4:P4)</f>
        <v>65058</v>
      </c>
    </row>
    <row r="5" spans="1:17">
      <c r="A5" s="225" t="s">
        <v>99</v>
      </c>
      <c r="B5" s="225" t="s">
        <v>85</v>
      </c>
      <c r="C5" s="254">
        <f>h26_h28死亡数!BC4</f>
        <v>19</v>
      </c>
      <c r="D5" s="239">
        <f>SUM(C5:C5)/3</f>
        <v>6.333333333333333</v>
      </c>
      <c r="E5" s="254">
        <f>h27国調人口!BC4</f>
        <v>4208</v>
      </c>
      <c r="F5" s="227">
        <f t="shared" ref="F5:F24" si="0">D5/E5</f>
        <v>1.5050697084917617E-3</v>
      </c>
      <c r="G5" s="241">
        <f>C53</f>
        <v>9.0047393364928912E-4</v>
      </c>
      <c r="H5" s="226">
        <v>100000</v>
      </c>
      <c r="I5" s="226">
        <f t="shared" ref="I5:I24" si="1">H5-H6</f>
        <v>90.047393364933669</v>
      </c>
      <c r="J5" s="242">
        <f>H6+I5/2</f>
        <v>99954.976303317526</v>
      </c>
      <c r="K5" s="242">
        <f t="shared" ref="K5:K23" si="2">J5+K6</f>
        <v>8123123.9974720674</v>
      </c>
      <c r="L5" s="587">
        <f t="shared" ref="L5:L24" si="3">K5/H5</f>
        <v>81.23123997472068</v>
      </c>
      <c r="N5" s="418" t="s">
        <v>1022</v>
      </c>
      <c r="O5" s="586">
        <f>SUM(尼崎市!O5,西宮市!O5,芦屋市!O5)</f>
        <v>22308</v>
      </c>
      <c r="P5" s="586">
        <f>SUM(尼崎市!P5,西宮市!P5,芦屋市!P5)</f>
        <v>29106</v>
      </c>
      <c r="Q5" s="237">
        <f>SUM(O5:P5)</f>
        <v>51414</v>
      </c>
    </row>
    <row r="6" spans="1:17">
      <c r="A6" s="245"/>
      <c r="B6" s="245" t="s">
        <v>86</v>
      </c>
      <c r="C6" s="255">
        <f>h26_h28死亡数!BC5</f>
        <v>12</v>
      </c>
      <c r="D6" s="247">
        <f t="shared" ref="D6:D24" si="4">SUM(C6:C6)/3</f>
        <v>4</v>
      </c>
      <c r="E6" s="255">
        <f>h27国調人口!BC5</f>
        <v>16983</v>
      </c>
      <c r="F6" s="249">
        <f t="shared" si="0"/>
        <v>2.3552964729435318E-4</v>
      </c>
      <c r="G6" s="249">
        <f>F6*4/(1+2*F6)</f>
        <v>9.4167500441410168E-4</v>
      </c>
      <c r="H6" s="250">
        <f t="shared" ref="H6:H24" si="5">(1-G5)*H5</f>
        <v>99909.952606635066</v>
      </c>
      <c r="I6" s="250">
        <f t="shared" si="1"/>
        <v>94.082705061868182</v>
      </c>
      <c r="J6" s="251">
        <f>(H7+I6/2)*4</f>
        <v>399451.64501641656</v>
      </c>
      <c r="K6" s="251">
        <f t="shared" si="2"/>
        <v>8023169.0211687498</v>
      </c>
      <c r="L6" s="589">
        <f t="shared" si="3"/>
        <v>80.304001872141086</v>
      </c>
      <c r="N6" s="418" t="s">
        <v>1023</v>
      </c>
      <c r="O6" s="586">
        <f>SUM(尼崎市!O6,西宮市!O6,芦屋市!O6)</f>
        <v>24912</v>
      </c>
      <c r="P6" s="586">
        <f>SUM(尼崎市!P6,西宮市!P6,芦屋市!P6)</f>
        <v>46311</v>
      </c>
      <c r="Q6" s="237">
        <f>SUM(O6:P6)</f>
        <v>71223</v>
      </c>
    </row>
    <row r="7" spans="1:17">
      <c r="A7" s="245"/>
      <c r="B7" s="245" t="s">
        <v>84</v>
      </c>
      <c r="C7" s="255">
        <f>h26_h28死亡数!BC6</f>
        <v>4</v>
      </c>
      <c r="D7" s="247">
        <f t="shared" si="4"/>
        <v>1.3333333333333333</v>
      </c>
      <c r="E7" s="255">
        <f>h27国調人口!BC6</f>
        <v>22161</v>
      </c>
      <c r="F7" s="249">
        <f t="shared" si="0"/>
        <v>6.0165756659597186E-5</v>
      </c>
      <c r="G7" s="249">
        <f t="shared" ref="G7:G24" si="6">F7*5/(1+2.5*F7)</f>
        <v>3.0078354112462964E-4</v>
      </c>
      <c r="H7" s="250">
        <f t="shared" si="5"/>
        <v>99815.869901573198</v>
      </c>
      <c r="I7" s="250">
        <f t="shared" si="1"/>
        <v>30.022970809426624</v>
      </c>
      <c r="J7" s="251">
        <f t="shared" ref="J7:J23" si="7">(H8+I7/2)*5</f>
        <v>499004.29208084242</v>
      </c>
      <c r="K7" s="251">
        <f t="shared" si="2"/>
        <v>7623717.3761523329</v>
      </c>
      <c r="L7" s="589">
        <f t="shared" si="3"/>
        <v>76.377808295113354</v>
      </c>
      <c r="N7" s="418" t="s">
        <v>62</v>
      </c>
      <c r="O7" s="237">
        <f>SUM(O3:O6)</f>
        <v>114682</v>
      </c>
      <c r="P7" s="237">
        <f t="shared" ref="P7:Q7" si="8">SUM(P3:P6)</f>
        <v>152521</v>
      </c>
      <c r="Q7" s="237">
        <f t="shared" si="8"/>
        <v>267203</v>
      </c>
    </row>
    <row r="8" spans="1:17">
      <c r="A8" s="245"/>
      <c r="B8" s="245" t="s">
        <v>65</v>
      </c>
      <c r="C8" s="255">
        <f>h26_h28死亡数!BC7</f>
        <v>4</v>
      </c>
      <c r="D8" s="247">
        <f t="shared" si="4"/>
        <v>1.3333333333333333</v>
      </c>
      <c r="E8" s="255">
        <f>h27国調人口!BC7</f>
        <v>23632</v>
      </c>
      <c r="F8" s="249">
        <f t="shared" si="0"/>
        <v>5.642067253441661E-5</v>
      </c>
      <c r="G8" s="249">
        <f t="shared" si="6"/>
        <v>2.8206357713028517E-4</v>
      </c>
      <c r="H8" s="250">
        <f t="shared" si="5"/>
        <v>99785.846930763772</v>
      </c>
      <c r="I8" s="250">
        <f t="shared" si="1"/>
        <v>28.145952932260116</v>
      </c>
      <c r="J8" s="251">
        <f t="shared" si="7"/>
        <v>498858.86977148824</v>
      </c>
      <c r="K8" s="251">
        <f t="shared" si="2"/>
        <v>7124713.08407149</v>
      </c>
      <c r="L8" s="589">
        <f t="shared" si="3"/>
        <v>71.400036209693738</v>
      </c>
      <c r="N8" s="479" t="s">
        <v>161</v>
      </c>
      <c r="O8" s="479"/>
      <c r="P8" s="479"/>
      <c r="Q8" s="479"/>
    </row>
    <row r="9" spans="1:17">
      <c r="A9" s="245"/>
      <c r="B9" s="245" t="s">
        <v>66</v>
      </c>
      <c r="C9" s="255">
        <f>h26_h28死亡数!BC8</f>
        <v>26</v>
      </c>
      <c r="D9" s="247">
        <f t="shared" si="4"/>
        <v>8.6666666666666661</v>
      </c>
      <c r="E9" s="255">
        <f>h27国調人口!BC8</f>
        <v>25165</v>
      </c>
      <c r="F9" s="249">
        <f t="shared" si="0"/>
        <v>3.4439366845486456E-4</v>
      </c>
      <c r="G9" s="249">
        <f t="shared" si="6"/>
        <v>1.7204870301746956E-3</v>
      </c>
      <c r="H9" s="250">
        <f t="shared" si="5"/>
        <v>99757.700977831511</v>
      </c>
      <c r="I9" s="250">
        <f t="shared" si="1"/>
        <v>171.63183069240768</v>
      </c>
      <c r="J9" s="251">
        <f t="shared" si="7"/>
        <v>498359.42531242652</v>
      </c>
      <c r="K9" s="251">
        <f t="shared" si="2"/>
        <v>6625854.214300002</v>
      </c>
      <c r="L9" s="589">
        <f t="shared" si="3"/>
        <v>66.41947588359541</v>
      </c>
      <c r="N9" s="418" t="s">
        <v>158</v>
      </c>
      <c r="O9" s="237" t="s">
        <v>122</v>
      </c>
      <c r="P9" s="237" t="s">
        <v>123</v>
      </c>
      <c r="Q9" s="237" t="s">
        <v>62</v>
      </c>
    </row>
    <row r="10" spans="1:17">
      <c r="A10" s="245"/>
      <c r="B10" s="245" t="s">
        <v>67</v>
      </c>
      <c r="C10" s="255">
        <f>h26_h28死亡数!BC9</f>
        <v>40</v>
      </c>
      <c r="D10" s="247">
        <f t="shared" si="4"/>
        <v>13.333333333333334</v>
      </c>
      <c r="E10" s="255">
        <f>h27国調人口!BC9</f>
        <v>23459</v>
      </c>
      <c r="F10" s="249">
        <f t="shared" si="0"/>
        <v>5.6836750642965739E-4</v>
      </c>
      <c r="G10" s="249">
        <f t="shared" si="6"/>
        <v>2.837805241426281E-3</v>
      </c>
      <c r="H10" s="250">
        <f t="shared" si="5"/>
        <v>99586.069147139104</v>
      </c>
      <c r="I10" s="250">
        <f t="shared" si="1"/>
        <v>282.60586899879854</v>
      </c>
      <c r="J10" s="251">
        <f t="shared" si="7"/>
        <v>497223.83106319851</v>
      </c>
      <c r="K10" s="251">
        <f t="shared" si="2"/>
        <v>6127494.7889875751</v>
      </c>
      <c r="L10" s="589">
        <f t="shared" si="3"/>
        <v>61.529638045399295</v>
      </c>
      <c r="N10" s="418" t="s">
        <v>159</v>
      </c>
      <c r="O10" s="586">
        <f>SUM(尼崎市!O10,西宮市!O10,芦屋市!O10)</f>
        <v>947</v>
      </c>
      <c r="P10" s="586">
        <f>SUM(尼崎市!P10,西宮市!P10,芦屋市!P10)</f>
        <v>533</v>
      </c>
      <c r="Q10" s="237">
        <f>SUM(O10:P10)</f>
        <v>1480</v>
      </c>
    </row>
    <row r="11" spans="1:17">
      <c r="A11" s="245"/>
      <c r="B11" s="245" t="s">
        <v>68</v>
      </c>
      <c r="C11" s="255">
        <f>h26_h28死亡数!BC10</f>
        <v>32</v>
      </c>
      <c r="D11" s="247">
        <f t="shared" si="4"/>
        <v>10.666666666666666</v>
      </c>
      <c r="E11" s="255">
        <f>h27国調人口!BC10</f>
        <v>24275</v>
      </c>
      <c r="F11" s="249">
        <f t="shared" si="0"/>
        <v>4.3940954342602128E-4</v>
      </c>
      <c r="G11" s="249">
        <f t="shared" si="6"/>
        <v>2.1946368561827035E-3</v>
      </c>
      <c r="H11" s="250">
        <f t="shared" si="5"/>
        <v>99303.463278140305</v>
      </c>
      <c r="I11" s="250">
        <f t="shared" si="1"/>
        <v>217.93504045679583</v>
      </c>
      <c r="J11" s="251">
        <f t="shared" si="7"/>
        <v>495972.47878955957</v>
      </c>
      <c r="K11" s="251">
        <f t="shared" si="2"/>
        <v>5630270.9579243762</v>
      </c>
      <c r="L11" s="589">
        <f t="shared" si="3"/>
        <v>56.697629388357591</v>
      </c>
      <c r="N11" s="418" t="s">
        <v>160</v>
      </c>
      <c r="O11" s="586">
        <f>SUM(尼崎市!O11,西宮市!O11,芦屋市!O11)</f>
        <v>1353</v>
      </c>
      <c r="P11" s="586">
        <f>SUM(尼崎市!P11,西宮市!P11,芦屋市!P11)</f>
        <v>837</v>
      </c>
      <c r="Q11" s="237">
        <f>SUM(O11:P11)</f>
        <v>2190</v>
      </c>
    </row>
    <row r="12" spans="1:17">
      <c r="A12" s="245"/>
      <c r="B12" s="245" t="s">
        <v>69</v>
      </c>
      <c r="C12" s="255">
        <f>h26_h28死亡数!BC11</f>
        <v>43</v>
      </c>
      <c r="D12" s="247">
        <f t="shared" si="4"/>
        <v>14.333333333333334</v>
      </c>
      <c r="E12" s="255">
        <f>h27国調人口!BC11</f>
        <v>28532</v>
      </c>
      <c r="F12" s="249">
        <f t="shared" si="0"/>
        <v>5.0235992336090474E-4</v>
      </c>
      <c r="G12" s="249">
        <f t="shared" si="6"/>
        <v>2.5086490049997957E-3</v>
      </c>
      <c r="H12" s="250">
        <f t="shared" si="5"/>
        <v>99085.528237683509</v>
      </c>
      <c r="I12" s="250">
        <f t="shared" si="1"/>
        <v>248.57081182334514</v>
      </c>
      <c r="J12" s="251">
        <f t="shared" si="7"/>
        <v>494806.21415885922</v>
      </c>
      <c r="K12" s="251">
        <f t="shared" si="2"/>
        <v>5134298.4791348167</v>
      </c>
      <c r="L12" s="589">
        <f t="shared" si="3"/>
        <v>51.816835116615714</v>
      </c>
      <c r="N12" s="418" t="s">
        <v>1022</v>
      </c>
      <c r="O12" s="586">
        <f>SUM(尼崎市!O12,西宮市!O12,芦屋市!O12)</f>
        <v>4125</v>
      </c>
      <c r="P12" s="586">
        <f>SUM(尼崎市!P12,西宮市!P12,芦屋市!P12)</f>
        <v>1692</v>
      </c>
      <c r="Q12" s="237">
        <f>SUM(O12:P12)</f>
        <v>5817</v>
      </c>
    </row>
    <row r="13" spans="1:17">
      <c r="A13" s="245"/>
      <c r="B13" s="245" t="s">
        <v>70</v>
      </c>
      <c r="C13" s="255">
        <f>h26_h28死亡数!BC12</f>
        <v>84</v>
      </c>
      <c r="D13" s="247">
        <f t="shared" si="4"/>
        <v>28</v>
      </c>
      <c r="E13" s="255">
        <f>h27国調人口!BC12</f>
        <v>33647</v>
      </c>
      <c r="F13" s="249">
        <f t="shared" si="0"/>
        <v>8.3216928700924299E-4</v>
      </c>
      <c r="G13" s="249">
        <f t="shared" si="6"/>
        <v>4.1522080849423146E-3</v>
      </c>
      <c r="H13" s="250">
        <f t="shared" si="5"/>
        <v>98836.957425860164</v>
      </c>
      <c r="I13" s="250">
        <f t="shared" si="1"/>
        <v>410.39161371476075</v>
      </c>
      <c r="J13" s="251">
        <f t="shared" si="7"/>
        <v>493158.80809501396</v>
      </c>
      <c r="K13" s="251">
        <f t="shared" si="2"/>
        <v>4639492.2649759576</v>
      </c>
      <c r="L13" s="589">
        <f t="shared" si="3"/>
        <v>46.940864893136208</v>
      </c>
      <c r="N13" s="418" t="s">
        <v>1023</v>
      </c>
      <c r="O13" s="586">
        <f>SUM(尼崎市!O13,西宮市!O13,芦屋市!O13)</f>
        <v>12525</v>
      </c>
      <c r="P13" s="586">
        <f>SUM(尼崎市!P13,西宮市!P13,芦屋市!P13)</f>
        <v>12227</v>
      </c>
      <c r="Q13" s="237">
        <f>SUM(O13:P13)</f>
        <v>24752</v>
      </c>
    </row>
    <row r="14" spans="1:17">
      <c r="A14" s="245"/>
      <c r="B14" s="245" t="s">
        <v>71</v>
      </c>
      <c r="C14" s="255">
        <f>h26_h28死亡数!BC13</f>
        <v>133</v>
      </c>
      <c r="D14" s="247">
        <f t="shared" si="4"/>
        <v>44.333333333333336</v>
      </c>
      <c r="E14" s="255">
        <f>h27国調人口!BC13</f>
        <v>42735</v>
      </c>
      <c r="F14" s="249">
        <f t="shared" si="0"/>
        <v>1.0374010374010374E-3</v>
      </c>
      <c r="G14" s="249">
        <f t="shared" si="6"/>
        <v>5.1735874744724304E-3</v>
      </c>
      <c r="H14" s="250">
        <f t="shared" si="5"/>
        <v>98426.565812145403</v>
      </c>
      <c r="I14" s="250">
        <f t="shared" si="1"/>
        <v>509.21844804105058</v>
      </c>
      <c r="J14" s="251">
        <f t="shared" si="7"/>
        <v>490859.7829406244</v>
      </c>
      <c r="K14" s="251">
        <f t="shared" si="2"/>
        <v>4146333.4568809438</v>
      </c>
      <c r="L14" s="589">
        <f t="shared" si="3"/>
        <v>42.126162003808375</v>
      </c>
      <c r="N14" s="418" t="s">
        <v>62</v>
      </c>
      <c r="O14" s="237">
        <f>SUM(O10:O13)</f>
        <v>18950</v>
      </c>
      <c r="P14" s="237">
        <f t="shared" ref="P14:Q14" si="9">SUM(P10:P13)</f>
        <v>15289</v>
      </c>
      <c r="Q14" s="237">
        <f t="shared" si="9"/>
        <v>34239</v>
      </c>
    </row>
    <row r="15" spans="1:17">
      <c r="A15" s="245"/>
      <c r="B15" s="245" t="s">
        <v>72</v>
      </c>
      <c r="C15" s="255">
        <f>h26_h28死亡数!BC14</f>
        <v>220</v>
      </c>
      <c r="D15" s="247">
        <f t="shared" si="4"/>
        <v>73.333333333333329</v>
      </c>
      <c r="E15" s="255">
        <f>h27国調人口!BC14</f>
        <v>39501</v>
      </c>
      <c r="F15" s="249">
        <f t="shared" si="0"/>
        <v>1.8564930845632599E-3</v>
      </c>
      <c r="G15" s="249">
        <f t="shared" si="6"/>
        <v>9.2395823708768341E-3</v>
      </c>
      <c r="H15" s="250">
        <f t="shared" si="5"/>
        <v>97917.347364104353</v>
      </c>
      <c r="I15" s="250">
        <f t="shared" si="1"/>
        <v>904.71539650839986</v>
      </c>
      <c r="J15" s="251">
        <f t="shared" si="7"/>
        <v>487324.94832925079</v>
      </c>
      <c r="K15" s="251">
        <f t="shared" si="2"/>
        <v>3655473.6739403196</v>
      </c>
      <c r="L15" s="589">
        <f t="shared" si="3"/>
        <v>37.332237569176478</v>
      </c>
      <c r="N15" s="479" t="s">
        <v>162</v>
      </c>
      <c r="O15" s="479"/>
      <c r="P15" s="479"/>
      <c r="Q15" s="479"/>
    </row>
    <row r="16" spans="1:17">
      <c r="A16" s="245"/>
      <c r="B16" s="245" t="s">
        <v>73</v>
      </c>
      <c r="C16" s="255">
        <f>h26_h28死亡数!BC15</f>
        <v>317</v>
      </c>
      <c r="D16" s="247">
        <f t="shared" si="4"/>
        <v>105.66666666666667</v>
      </c>
      <c r="E16" s="255">
        <f>h27国調人口!BC15</f>
        <v>33227</v>
      </c>
      <c r="F16" s="249">
        <f t="shared" si="0"/>
        <v>3.1801446614700898E-3</v>
      </c>
      <c r="G16" s="249">
        <f t="shared" si="6"/>
        <v>1.577530393586369E-2</v>
      </c>
      <c r="H16" s="250">
        <f t="shared" si="5"/>
        <v>97012.631967595953</v>
      </c>
      <c r="I16" s="250">
        <f t="shared" si="1"/>
        <v>1530.403754906918</v>
      </c>
      <c r="J16" s="251">
        <f t="shared" si="7"/>
        <v>481237.15045071254</v>
      </c>
      <c r="K16" s="251">
        <f t="shared" si="2"/>
        <v>3168148.7256110688</v>
      </c>
      <c r="L16" s="589">
        <f t="shared" si="3"/>
        <v>32.65707425265289</v>
      </c>
      <c r="N16" s="418" t="s">
        <v>158</v>
      </c>
      <c r="O16" s="237" t="s">
        <v>122</v>
      </c>
      <c r="P16" s="237" t="s">
        <v>123</v>
      </c>
      <c r="Q16" s="237" t="s">
        <v>62</v>
      </c>
    </row>
    <row r="17" spans="1:17">
      <c r="A17" s="245"/>
      <c r="B17" s="245" t="s">
        <v>74</v>
      </c>
      <c r="C17" s="255">
        <f>h26_h28死亡数!BC16</f>
        <v>429</v>
      </c>
      <c r="D17" s="247">
        <f t="shared" si="4"/>
        <v>143</v>
      </c>
      <c r="E17" s="255">
        <f>h27国調人口!BC16</f>
        <v>27985</v>
      </c>
      <c r="F17" s="249">
        <f t="shared" si="0"/>
        <v>5.1098802930141145E-3</v>
      </c>
      <c r="G17" s="249">
        <f t="shared" si="6"/>
        <v>2.522713239834171E-2</v>
      </c>
      <c r="H17" s="250">
        <f t="shared" si="5"/>
        <v>95482.228212689035</v>
      </c>
      <c r="I17" s="250">
        <f t="shared" si="1"/>
        <v>2408.7428128101892</v>
      </c>
      <c r="J17" s="251">
        <f t="shared" si="7"/>
        <v>471389.28403141967</v>
      </c>
      <c r="K17" s="251">
        <f t="shared" si="2"/>
        <v>2686911.5751603562</v>
      </c>
      <c r="L17" s="589">
        <f t="shared" si="3"/>
        <v>28.140436450385238</v>
      </c>
      <c r="N17" s="418" t="s">
        <v>159</v>
      </c>
      <c r="O17" s="253">
        <f t="shared" ref="O17:Q20" si="10">O10/O3</f>
        <v>2.5201586076589403E-2</v>
      </c>
      <c r="P17" s="253">
        <f t="shared" si="10"/>
        <v>1.271135913763087E-2</v>
      </c>
      <c r="Q17" s="253">
        <f t="shared" si="10"/>
        <v>1.8614479046133722E-2</v>
      </c>
    </row>
    <row r="18" spans="1:17">
      <c r="A18" s="245"/>
      <c r="B18" s="245" t="s">
        <v>75</v>
      </c>
      <c r="C18" s="255">
        <f>h26_h28死亡数!BC17</f>
        <v>776</v>
      </c>
      <c r="D18" s="247">
        <f t="shared" si="4"/>
        <v>258.66666666666669</v>
      </c>
      <c r="E18" s="255">
        <f>h27国調人口!BC17</f>
        <v>30310</v>
      </c>
      <c r="F18" s="249">
        <f t="shared" si="0"/>
        <v>8.5340371714505668E-3</v>
      </c>
      <c r="G18" s="249">
        <f t="shared" si="6"/>
        <v>4.177883062345214E-2</v>
      </c>
      <c r="H18" s="250">
        <f t="shared" si="5"/>
        <v>93073.485399878846</v>
      </c>
      <c r="I18" s="250">
        <f t="shared" si="1"/>
        <v>3888.5013820558815</v>
      </c>
      <c r="J18" s="251">
        <f t="shared" si="7"/>
        <v>455646.17354425456</v>
      </c>
      <c r="K18" s="251">
        <f t="shared" si="2"/>
        <v>2215522.2911289367</v>
      </c>
      <c r="L18" s="589">
        <f t="shared" si="3"/>
        <v>23.804011224144194</v>
      </c>
      <c r="N18" s="418" t="s">
        <v>160</v>
      </c>
      <c r="O18" s="253">
        <f t="shared" si="10"/>
        <v>4.5273548602978081E-2</v>
      </c>
      <c r="P18" s="253">
        <f t="shared" si="10"/>
        <v>2.3796662212492537E-2</v>
      </c>
      <c r="Q18" s="253">
        <f t="shared" si="10"/>
        <v>3.3662270589320302E-2</v>
      </c>
    </row>
    <row r="19" spans="1:17">
      <c r="A19" s="245"/>
      <c r="B19" s="245" t="s">
        <v>76</v>
      </c>
      <c r="C19" s="255">
        <f>h26_h28死亡数!BC18</f>
        <v>1413</v>
      </c>
      <c r="D19" s="247">
        <f t="shared" si="4"/>
        <v>471</v>
      </c>
      <c r="E19" s="255">
        <f>h27国調人口!BC18</f>
        <v>37577</v>
      </c>
      <c r="F19" s="249">
        <f t="shared" si="0"/>
        <v>1.2534262980014371E-2</v>
      </c>
      <c r="G19" s="249">
        <f t="shared" si="6"/>
        <v>6.0767136719606762E-2</v>
      </c>
      <c r="H19" s="250">
        <f t="shared" si="5"/>
        <v>89184.984017822964</v>
      </c>
      <c r="I19" s="250">
        <f t="shared" si="1"/>
        <v>5419.5161171469954</v>
      </c>
      <c r="J19" s="251">
        <f t="shared" si="7"/>
        <v>432376.12979624735</v>
      </c>
      <c r="K19" s="251">
        <f t="shared" si="2"/>
        <v>1759876.1175846821</v>
      </c>
      <c r="L19" s="589">
        <f t="shared" si="3"/>
        <v>19.732874731838084</v>
      </c>
      <c r="N19" s="418" t="s">
        <v>1022</v>
      </c>
      <c r="O19" s="253">
        <f t="shared" si="10"/>
        <v>0.1849112426035503</v>
      </c>
      <c r="P19" s="253">
        <f t="shared" si="10"/>
        <v>5.8132343846629561E-2</v>
      </c>
      <c r="Q19" s="253">
        <f t="shared" si="10"/>
        <v>0.11314038977710351</v>
      </c>
    </row>
    <row r="20" spans="1:17">
      <c r="A20" s="245"/>
      <c r="B20" s="245" t="s">
        <v>77</v>
      </c>
      <c r="C20" s="255">
        <f>h26_h28死亡数!BC19</f>
        <v>1874</v>
      </c>
      <c r="D20" s="247">
        <f t="shared" si="4"/>
        <v>624.66666666666663</v>
      </c>
      <c r="E20" s="255">
        <f>h27国調人口!BC19</f>
        <v>29885</v>
      </c>
      <c r="F20" s="249">
        <f t="shared" si="0"/>
        <v>2.0902347889130556E-2</v>
      </c>
      <c r="G20" s="249">
        <f t="shared" si="6"/>
        <v>9.9321602713589155E-2</v>
      </c>
      <c r="H20" s="250">
        <f t="shared" si="5"/>
        <v>83765.467900675969</v>
      </c>
      <c r="I20" s="250">
        <f t="shared" si="1"/>
        <v>8319.7205239488394</v>
      </c>
      <c r="J20" s="251">
        <f t="shared" si="7"/>
        <v>398028.03819350776</v>
      </c>
      <c r="K20" s="251">
        <f t="shared" si="2"/>
        <v>1327499.9877884346</v>
      </c>
      <c r="L20" s="589">
        <f t="shared" si="3"/>
        <v>15.847819167708868</v>
      </c>
      <c r="N20" s="418" t="s">
        <v>1023</v>
      </c>
      <c r="O20" s="253">
        <f t="shared" si="10"/>
        <v>0.50276974951830444</v>
      </c>
      <c r="P20" s="253">
        <f t="shared" si="10"/>
        <v>0.26401934745524819</v>
      </c>
      <c r="Q20" s="253">
        <f t="shared" si="10"/>
        <v>0.34752818611965236</v>
      </c>
    </row>
    <row r="21" spans="1:17">
      <c r="A21" s="245"/>
      <c r="B21" s="245" t="s">
        <v>78</v>
      </c>
      <c r="C21" s="255">
        <f>h26_h28死亡数!BC20</f>
        <v>2306</v>
      </c>
      <c r="D21" s="247">
        <f t="shared" si="4"/>
        <v>768.66666666666663</v>
      </c>
      <c r="E21" s="255">
        <f>h27国調人口!BC20</f>
        <v>22308</v>
      </c>
      <c r="F21" s="249">
        <f t="shared" si="0"/>
        <v>3.4456995995457533E-2</v>
      </c>
      <c r="G21" s="249">
        <f t="shared" si="6"/>
        <v>0.15862097428771893</v>
      </c>
      <c r="H21" s="250">
        <f t="shared" si="5"/>
        <v>75445.747376727129</v>
      </c>
      <c r="I21" s="250">
        <f t="shared" si="1"/>
        <v>11967.277954761572</v>
      </c>
      <c r="J21" s="251">
        <f t="shared" si="7"/>
        <v>347310.54199673171</v>
      </c>
      <c r="K21" s="251">
        <f t="shared" si="2"/>
        <v>929471.94959492679</v>
      </c>
      <c r="L21" s="589">
        <f t="shared" si="3"/>
        <v>12.319739440763264</v>
      </c>
      <c r="N21" s="418" t="s">
        <v>62</v>
      </c>
      <c r="O21" s="253">
        <f>O14/O7</f>
        <v>0.16523953192305679</v>
      </c>
      <c r="P21" s="253">
        <f>P14/P7</f>
        <v>0.10024193389762721</v>
      </c>
      <c r="Q21" s="253">
        <f>Q14/Q7</f>
        <v>0.12813853137876446</v>
      </c>
    </row>
    <row r="22" spans="1:17">
      <c r="A22" s="245"/>
      <c r="B22" s="245" t="s">
        <v>79</v>
      </c>
      <c r="C22" s="255">
        <f>h26_h28死亡数!BC21</f>
        <v>2737</v>
      </c>
      <c r="D22" s="247">
        <f t="shared" si="4"/>
        <v>912.33333333333337</v>
      </c>
      <c r="E22" s="255">
        <f>h27国調人口!BC21</f>
        <v>15084</v>
      </c>
      <c r="F22" s="249">
        <f t="shared" si="0"/>
        <v>6.048351454079378E-2</v>
      </c>
      <c r="G22" s="249">
        <f t="shared" si="6"/>
        <v>0.2626956780466268</v>
      </c>
      <c r="H22" s="250">
        <f t="shared" si="5"/>
        <v>63478.469421965558</v>
      </c>
      <c r="I22" s="250">
        <f t="shared" si="1"/>
        <v>16675.519566165305</v>
      </c>
      <c r="J22" s="251">
        <f t="shared" si="7"/>
        <v>275703.54819441453</v>
      </c>
      <c r="K22" s="251">
        <f t="shared" si="2"/>
        <v>582161.40759819513</v>
      </c>
      <c r="L22" s="589">
        <f t="shared" si="3"/>
        <v>9.1710057425667681</v>
      </c>
      <c r="N22" s="479" t="s">
        <v>163</v>
      </c>
      <c r="O22" s="479"/>
      <c r="P22" s="479"/>
      <c r="Q22" s="479"/>
    </row>
    <row r="23" spans="1:17">
      <c r="A23" s="245"/>
      <c r="B23" s="245" t="s">
        <v>80</v>
      </c>
      <c r="C23" s="255">
        <f>h26_h28死亡数!BC22</f>
        <v>2393</v>
      </c>
      <c r="D23" s="247">
        <f t="shared" si="4"/>
        <v>797.66666666666663</v>
      </c>
      <c r="E23" s="255">
        <f>h27国調人口!BC22</f>
        <v>7289</v>
      </c>
      <c r="F23" s="249">
        <f t="shared" si="0"/>
        <v>0.10943430740385054</v>
      </c>
      <c r="G23" s="249">
        <f t="shared" si="6"/>
        <v>0.42963069354925576</v>
      </c>
      <c r="H23" s="250">
        <f t="shared" si="5"/>
        <v>46802.949855800252</v>
      </c>
      <c r="I23" s="250">
        <f t="shared" si="1"/>
        <v>20107.983806698503</v>
      </c>
      <c r="J23" s="251">
        <f t="shared" si="7"/>
        <v>183744.78976225504</v>
      </c>
      <c r="K23" s="251">
        <f t="shared" si="2"/>
        <v>306457.85940378066</v>
      </c>
      <c r="L23" s="589">
        <f t="shared" si="3"/>
        <v>6.5478321419478132</v>
      </c>
      <c r="N23" s="418" t="s">
        <v>158</v>
      </c>
      <c r="O23" s="237" t="s">
        <v>122</v>
      </c>
      <c r="P23" s="237" t="s">
        <v>123</v>
      </c>
      <c r="Q23" s="237" t="s">
        <v>62</v>
      </c>
    </row>
    <row r="24" spans="1:17">
      <c r="A24" s="245"/>
      <c r="B24" s="245" t="s">
        <v>100</v>
      </c>
      <c r="C24" s="255">
        <f>h26_h28死亡数!BC23</f>
        <v>1657</v>
      </c>
      <c r="D24" s="247">
        <f t="shared" si="4"/>
        <v>552.33333333333337</v>
      </c>
      <c r="E24" s="255">
        <f>h27国調人口!BC23</f>
        <v>2539</v>
      </c>
      <c r="F24" s="249">
        <f t="shared" si="0"/>
        <v>0.21753971379808326</v>
      </c>
      <c r="G24" s="249">
        <f t="shared" si="6"/>
        <v>0.70453675751520062</v>
      </c>
      <c r="H24" s="250">
        <f t="shared" si="5"/>
        <v>26694.966049101749</v>
      </c>
      <c r="I24" s="250">
        <f t="shared" si="1"/>
        <v>26694.966049101749</v>
      </c>
      <c r="J24" s="251">
        <f>H24/F24</f>
        <v>122713.06964152565</v>
      </c>
      <c r="K24" s="251">
        <f>J24</f>
        <v>122713.06964152565</v>
      </c>
      <c r="L24" s="588">
        <f t="shared" si="3"/>
        <v>4.5968617984308988</v>
      </c>
      <c r="N24" s="418" t="s">
        <v>159</v>
      </c>
      <c r="O24" s="253">
        <f t="shared" ref="O24:Q27" si="11">1-O17</f>
        <v>0.9747984139234106</v>
      </c>
      <c r="P24" s="253">
        <f t="shared" si="11"/>
        <v>0.98728864086236912</v>
      </c>
      <c r="Q24" s="253">
        <f t="shared" si="11"/>
        <v>0.98138552095386633</v>
      </c>
    </row>
    <row r="25" spans="1:17">
      <c r="A25" s="229"/>
      <c r="B25" s="265" t="s">
        <v>101</v>
      </c>
      <c r="C25" s="266">
        <f>SUM(C5:C24)</f>
        <v>14519</v>
      </c>
      <c r="D25" s="266">
        <f>SUM(D5:D24)</f>
        <v>4839.6666666666661</v>
      </c>
      <c r="E25" s="266">
        <f>SUM(E5:E24)</f>
        <v>490502</v>
      </c>
      <c r="F25" s="267"/>
      <c r="G25" s="267"/>
      <c r="H25" s="266"/>
      <c r="I25" s="266"/>
      <c r="J25" s="268"/>
      <c r="K25" s="268"/>
      <c r="L25" s="269"/>
      <c r="N25" s="418" t="s">
        <v>160</v>
      </c>
      <c r="O25" s="253">
        <f t="shared" si="11"/>
        <v>0.95472645139702195</v>
      </c>
      <c r="P25" s="253">
        <f t="shared" si="11"/>
        <v>0.97620333778750745</v>
      </c>
      <c r="Q25" s="253">
        <f t="shared" si="11"/>
        <v>0.96633772941067975</v>
      </c>
    </row>
    <row r="26" spans="1:17">
      <c r="C26" s="220"/>
      <c r="D26" s="220"/>
      <c r="I26" s="220"/>
      <c r="N26" s="418" t="s">
        <v>1022</v>
      </c>
      <c r="O26" s="253">
        <f t="shared" si="11"/>
        <v>0.8150887573964497</v>
      </c>
      <c r="P26" s="253">
        <f t="shared" si="11"/>
        <v>0.94186765615337043</v>
      </c>
      <c r="Q26" s="253">
        <f t="shared" si="11"/>
        <v>0.8868596102228965</v>
      </c>
    </row>
    <row r="27" spans="1:17">
      <c r="A27" s="225" t="s">
        <v>102</v>
      </c>
      <c r="B27" s="225" t="s">
        <v>85</v>
      </c>
      <c r="C27" s="272">
        <f>h26_h28死亡数!BC28</f>
        <v>22</v>
      </c>
      <c r="D27" s="226">
        <f>SUM(C27:C27)/3</f>
        <v>7.333333333333333</v>
      </c>
      <c r="E27" s="254">
        <f>h27国調人口!BC28</f>
        <v>4040</v>
      </c>
      <c r="F27" s="227">
        <f t="shared" ref="F27:F46" si="12">D27/E27</f>
        <v>1.8151815181518152E-3</v>
      </c>
      <c r="G27" s="227">
        <f>D53</f>
        <v>1.1055276381909548E-3</v>
      </c>
      <c r="H27" s="226">
        <v>100000</v>
      </c>
      <c r="I27" s="226">
        <f t="shared" ref="I27:I46" si="13">H27-H28</f>
        <v>110.55276381909789</v>
      </c>
      <c r="J27" s="242">
        <f>H28+I27/2</f>
        <v>99944.723618090444</v>
      </c>
      <c r="K27" s="242">
        <f t="shared" ref="K27:K45" si="14">J27+K28</f>
        <v>8744599.7693016119</v>
      </c>
      <c r="L27" s="587">
        <f t="shared" ref="L27:L46" si="15">K27/H27</f>
        <v>87.445997693016125</v>
      </c>
      <c r="N27" s="418" t="s">
        <v>1023</v>
      </c>
      <c r="O27" s="253">
        <f t="shared" si="11"/>
        <v>0.49723025048169556</v>
      </c>
      <c r="P27" s="253">
        <f t="shared" si="11"/>
        <v>0.73598065254475187</v>
      </c>
      <c r="Q27" s="253">
        <f t="shared" si="11"/>
        <v>0.65247181388034758</v>
      </c>
    </row>
    <row r="28" spans="1:17">
      <c r="A28" s="245"/>
      <c r="B28" s="245" t="s">
        <v>86</v>
      </c>
      <c r="C28" s="273">
        <f>h26_h28死亡数!BC29</f>
        <v>8</v>
      </c>
      <c r="D28" s="250">
        <f t="shared" ref="D28:D46" si="16">SUM(C28:C28)/3</f>
        <v>2.6666666666666665</v>
      </c>
      <c r="E28" s="255">
        <f>h27国調人口!BC29</f>
        <v>16277</v>
      </c>
      <c r="F28" s="249">
        <f t="shared" si="12"/>
        <v>1.6383035366877597E-4</v>
      </c>
      <c r="G28" s="249">
        <f>F28*4/(1+2*F28)</f>
        <v>6.5510676193010833E-4</v>
      </c>
      <c r="H28" s="250">
        <f t="shared" ref="H28:H46" si="17">(1-G27)*H27</f>
        <v>99889.447236180902</v>
      </c>
      <c r="I28" s="250">
        <f t="shared" si="13"/>
        <v>65.438252329884563</v>
      </c>
      <c r="J28" s="251">
        <f>(H29+I28/2)*4</f>
        <v>399426.91244006384</v>
      </c>
      <c r="K28" s="251">
        <f t="shared" si="14"/>
        <v>8644655.0456835218</v>
      </c>
      <c r="L28" s="589">
        <f t="shared" si="15"/>
        <v>86.542225278751431</v>
      </c>
      <c r="N28" s="418" t="s">
        <v>62</v>
      </c>
      <c r="O28" s="253">
        <f>1-O21</f>
        <v>0.83476046807694315</v>
      </c>
      <c r="P28" s="253">
        <f>1-P21</f>
        <v>0.89975806610237274</v>
      </c>
      <c r="Q28" s="253">
        <f>1-Q21</f>
        <v>0.87186146862123559</v>
      </c>
    </row>
    <row r="29" spans="1:17">
      <c r="A29" s="245"/>
      <c r="B29" s="245" t="s">
        <v>84</v>
      </c>
      <c r="C29" s="273">
        <f>h26_h28死亡数!BC30</f>
        <v>8</v>
      </c>
      <c r="D29" s="250">
        <f t="shared" si="16"/>
        <v>2.6666666666666665</v>
      </c>
      <c r="E29" s="255">
        <f>h27国調人口!BC30</f>
        <v>21409</v>
      </c>
      <c r="F29" s="249">
        <f t="shared" si="12"/>
        <v>1.2455820760739252E-4</v>
      </c>
      <c r="G29" s="249">
        <f t="shared" ref="G29:G46" si="18">F29*5/(1+2.5*F29)</f>
        <v>6.2259716406991772E-4</v>
      </c>
      <c r="H29" s="250">
        <f t="shared" si="17"/>
        <v>99824.008983851018</v>
      </c>
      <c r="I29" s="250">
        <f t="shared" si="13"/>
        <v>62.150144899424049</v>
      </c>
      <c r="J29" s="251">
        <f t="shared" ref="J29:J45" si="19">(H30+I29/2)*5</f>
        <v>498964.66955700656</v>
      </c>
      <c r="K29" s="251">
        <f t="shared" si="14"/>
        <v>8245228.1332434583</v>
      </c>
      <c r="L29" s="589">
        <f t="shared" si="15"/>
        <v>82.597645768537774</v>
      </c>
      <c r="N29" s="219" t="s">
        <v>164</v>
      </c>
    </row>
    <row r="30" spans="1:17">
      <c r="A30" s="245"/>
      <c r="B30" s="245" t="s">
        <v>65</v>
      </c>
      <c r="C30" s="273">
        <f>h26_h28死亡数!BC31</f>
        <v>5</v>
      </c>
      <c r="D30" s="250">
        <f t="shared" si="16"/>
        <v>1.6666666666666667</v>
      </c>
      <c r="E30" s="255">
        <f>h27国調人口!BC31</f>
        <v>22233</v>
      </c>
      <c r="F30" s="249">
        <f t="shared" si="12"/>
        <v>7.4963642633322838E-5</v>
      </c>
      <c r="G30" s="249">
        <f t="shared" si="18"/>
        <v>3.7474798198211708E-4</v>
      </c>
      <c r="H30" s="250">
        <f t="shared" si="17"/>
        <v>99761.858838951593</v>
      </c>
      <c r="I30" s="250">
        <f t="shared" si="13"/>
        <v>37.385555278684478</v>
      </c>
      <c r="J30" s="251">
        <f t="shared" si="19"/>
        <v>498715.83030656126</v>
      </c>
      <c r="K30" s="251">
        <f t="shared" si="14"/>
        <v>7746263.4636864522</v>
      </c>
      <c r="L30" s="589">
        <f t="shared" si="15"/>
        <v>77.647545403012842</v>
      </c>
      <c r="N30" s="256" t="s">
        <v>158</v>
      </c>
      <c r="O30" s="237" t="s">
        <v>97</v>
      </c>
      <c r="P30" s="237" t="s">
        <v>98</v>
      </c>
      <c r="Q30" s="219"/>
    </row>
    <row r="31" spans="1:17">
      <c r="A31" s="245"/>
      <c r="B31" s="245" t="s">
        <v>66</v>
      </c>
      <c r="C31" s="273">
        <f>h26_h28死亡数!BC32</f>
        <v>10</v>
      </c>
      <c r="D31" s="250">
        <f t="shared" si="16"/>
        <v>3.3333333333333335</v>
      </c>
      <c r="E31" s="255">
        <f>h27国調人口!BC32</f>
        <v>24748</v>
      </c>
      <c r="F31" s="249">
        <f t="shared" si="12"/>
        <v>1.3469101880286623E-4</v>
      </c>
      <c r="G31" s="249">
        <f t="shared" si="18"/>
        <v>6.7322839946680306E-4</v>
      </c>
      <c r="H31" s="250">
        <f t="shared" si="17"/>
        <v>99724.473283672909</v>
      </c>
      <c r="I31" s="250">
        <f t="shared" si="13"/>
        <v>67.137347536438028</v>
      </c>
      <c r="J31" s="251">
        <f t="shared" si="19"/>
        <v>498454.52304952341</v>
      </c>
      <c r="K31" s="251">
        <f t="shared" si="14"/>
        <v>7247547.6333798906</v>
      </c>
      <c r="L31" s="589">
        <f t="shared" si="15"/>
        <v>72.675717351384336</v>
      </c>
      <c r="N31" s="418" t="s">
        <v>159</v>
      </c>
      <c r="O31" s="237">
        <f>J19*O24</f>
        <v>421479.56554372463</v>
      </c>
      <c r="P31" s="237">
        <f>SUM(O31,P32)</f>
        <v>1374044.6426323613</v>
      </c>
      <c r="Q31" s="219"/>
    </row>
    <row r="32" spans="1:17">
      <c r="A32" s="245"/>
      <c r="B32" s="245" t="s">
        <v>67</v>
      </c>
      <c r="C32" s="273">
        <f>h26_h28死亡数!BC33</f>
        <v>17</v>
      </c>
      <c r="D32" s="250">
        <f t="shared" si="16"/>
        <v>5.666666666666667</v>
      </c>
      <c r="E32" s="255">
        <f>h27国調人口!BC33</f>
        <v>25520</v>
      </c>
      <c r="F32" s="249">
        <f t="shared" si="12"/>
        <v>2.220480668756531E-4</v>
      </c>
      <c r="G32" s="249">
        <f t="shared" si="18"/>
        <v>1.1096243595182926E-3</v>
      </c>
      <c r="H32" s="250">
        <f t="shared" si="17"/>
        <v>99657.335936136471</v>
      </c>
      <c r="I32" s="250">
        <f t="shared" si="13"/>
        <v>110.5822075594333</v>
      </c>
      <c r="J32" s="251">
        <f t="shared" si="19"/>
        <v>498010.22416178376</v>
      </c>
      <c r="K32" s="251">
        <f t="shared" si="14"/>
        <v>6749093.1103303675</v>
      </c>
      <c r="L32" s="589">
        <f t="shared" si="15"/>
        <v>67.72299346488046</v>
      </c>
      <c r="N32" s="418" t="s">
        <v>160</v>
      </c>
      <c r="O32" s="237">
        <f>J20*O25</f>
        <v>380007.89646100596</v>
      </c>
      <c r="P32" s="237">
        <f>SUM(O32,P33)</f>
        <v>952565.07708863658</v>
      </c>
      <c r="Q32" s="219"/>
    </row>
    <row r="33" spans="1:17">
      <c r="A33" s="245"/>
      <c r="B33" s="245" t="s">
        <v>68</v>
      </c>
      <c r="C33" s="273">
        <f>h26_h28死亡数!BC34</f>
        <v>13</v>
      </c>
      <c r="D33" s="250">
        <f t="shared" si="16"/>
        <v>4.333333333333333</v>
      </c>
      <c r="E33" s="255">
        <f>h27国調人口!BC34</f>
        <v>25896</v>
      </c>
      <c r="F33" s="249">
        <f t="shared" si="12"/>
        <v>1.6733601070950468E-4</v>
      </c>
      <c r="G33" s="249">
        <f t="shared" si="18"/>
        <v>8.3633018315631014E-4</v>
      </c>
      <c r="H33" s="250">
        <f t="shared" si="17"/>
        <v>99546.753728577038</v>
      </c>
      <c r="I33" s="250">
        <f t="shared" si="13"/>
        <v>83.253954778439947</v>
      </c>
      <c r="J33" s="251">
        <f t="shared" si="19"/>
        <v>497525.63375593908</v>
      </c>
      <c r="K33" s="251">
        <f t="shared" si="14"/>
        <v>6251082.8861685833</v>
      </c>
      <c r="L33" s="589">
        <f t="shared" si="15"/>
        <v>62.795446883307811</v>
      </c>
      <c r="N33" s="418" t="s">
        <v>1022</v>
      </c>
      <c r="O33" s="237">
        <f>J21*O26</f>
        <v>283088.9181068035</v>
      </c>
      <c r="P33" s="237">
        <f t="shared" ref="P33:P34" si="20">SUM(O33,P34)</f>
        <v>572557.18062763056</v>
      </c>
      <c r="Q33" s="219"/>
    </row>
    <row r="34" spans="1:17">
      <c r="A34" s="245"/>
      <c r="B34" s="245" t="s">
        <v>69</v>
      </c>
      <c r="C34" s="273">
        <f>h26_h28死亡数!BC35</f>
        <v>32</v>
      </c>
      <c r="D34" s="250">
        <f t="shared" si="16"/>
        <v>10.666666666666666</v>
      </c>
      <c r="E34" s="255">
        <f>h27国調人口!BC35</f>
        <v>30880</v>
      </c>
      <c r="F34" s="249">
        <f t="shared" si="12"/>
        <v>3.4542314335060447E-4</v>
      </c>
      <c r="G34" s="249">
        <f t="shared" si="18"/>
        <v>1.7256255392579811E-3</v>
      </c>
      <c r="H34" s="250">
        <f t="shared" si="17"/>
        <v>99463.499773798598</v>
      </c>
      <c r="I34" s="250">
        <f t="shared" si="13"/>
        <v>171.63675543364661</v>
      </c>
      <c r="J34" s="251">
        <f t="shared" si="19"/>
        <v>496888.40698040894</v>
      </c>
      <c r="K34" s="251">
        <f t="shared" si="14"/>
        <v>5753557.2524126442</v>
      </c>
      <c r="L34" s="589">
        <f t="shared" si="15"/>
        <v>57.845915994284049</v>
      </c>
      <c r="N34" s="418" t="s">
        <v>1023</v>
      </c>
      <c r="O34" s="237">
        <f>SUM(J22:J24)*O27</f>
        <v>289468.26252082706</v>
      </c>
      <c r="P34" s="237">
        <f t="shared" si="20"/>
        <v>289468.26252082706</v>
      </c>
      <c r="Q34" s="219"/>
    </row>
    <row r="35" spans="1:17">
      <c r="A35" s="245"/>
      <c r="B35" s="245" t="s">
        <v>70</v>
      </c>
      <c r="C35" s="273">
        <f>h26_h28死亡数!BC36</f>
        <v>42</v>
      </c>
      <c r="D35" s="250">
        <f t="shared" si="16"/>
        <v>14</v>
      </c>
      <c r="E35" s="255">
        <f>h27国調人口!BC36</f>
        <v>36764</v>
      </c>
      <c r="F35" s="249">
        <f t="shared" si="12"/>
        <v>3.8080731150038082E-4</v>
      </c>
      <c r="G35" s="249">
        <f t="shared" si="18"/>
        <v>1.9022256039566291E-3</v>
      </c>
      <c r="H35" s="250">
        <f t="shared" si="17"/>
        <v>99291.863018364951</v>
      </c>
      <c r="I35" s="250">
        <f t="shared" si="13"/>
        <v>188.87552409808268</v>
      </c>
      <c r="J35" s="251">
        <f t="shared" si="19"/>
        <v>495987.12628157955</v>
      </c>
      <c r="K35" s="251">
        <f t="shared" si="14"/>
        <v>5256668.8454322349</v>
      </c>
      <c r="L35" s="589">
        <f t="shared" si="15"/>
        <v>52.941587413461718</v>
      </c>
      <c r="N35" s="219" t="s">
        <v>165</v>
      </c>
      <c r="Q35" s="219"/>
    </row>
    <row r="36" spans="1:17">
      <c r="A36" s="245"/>
      <c r="B36" s="245" t="s">
        <v>71</v>
      </c>
      <c r="C36" s="273">
        <f>h26_h28死亡数!BC37</f>
        <v>77</v>
      </c>
      <c r="D36" s="250">
        <f t="shared" si="16"/>
        <v>25.666666666666668</v>
      </c>
      <c r="E36" s="255">
        <f>h27国調人口!BC37</f>
        <v>45674</v>
      </c>
      <c r="F36" s="249">
        <f t="shared" si="12"/>
        <v>5.6195355490359217E-4</v>
      </c>
      <c r="G36" s="249">
        <f t="shared" si="18"/>
        <v>2.8058259148996648E-3</v>
      </c>
      <c r="H36" s="250">
        <f t="shared" si="17"/>
        <v>99102.987494266868</v>
      </c>
      <c r="I36" s="250">
        <f t="shared" si="13"/>
        <v>278.06573055539047</v>
      </c>
      <c r="J36" s="251">
        <f t="shared" si="19"/>
        <v>494819.77314494585</v>
      </c>
      <c r="K36" s="251">
        <f t="shared" si="14"/>
        <v>4760681.719150655</v>
      </c>
      <c r="L36" s="589">
        <f t="shared" si="15"/>
        <v>48.037721561381403</v>
      </c>
      <c r="N36" s="256" t="s">
        <v>158</v>
      </c>
      <c r="O36" s="237" t="s">
        <v>97</v>
      </c>
      <c r="P36" s="237" t="s">
        <v>98</v>
      </c>
      <c r="Q36" s="219"/>
    </row>
    <row r="37" spans="1:17">
      <c r="A37" s="245"/>
      <c r="B37" s="245" t="s">
        <v>72</v>
      </c>
      <c r="C37" s="273">
        <f>h26_h28死亡数!BC38</f>
        <v>142</v>
      </c>
      <c r="D37" s="250">
        <f t="shared" si="16"/>
        <v>47.333333333333336</v>
      </c>
      <c r="E37" s="255">
        <f>h27国調人口!BC38</f>
        <v>40902</v>
      </c>
      <c r="F37" s="249">
        <f t="shared" si="12"/>
        <v>1.1572376248920183E-3</v>
      </c>
      <c r="G37" s="249">
        <f t="shared" si="18"/>
        <v>5.7694964286004501E-3</v>
      </c>
      <c r="H37" s="250">
        <f t="shared" si="17"/>
        <v>98824.921763711478</v>
      </c>
      <c r="I37" s="250">
        <f t="shared" si="13"/>
        <v>570.1700331724569</v>
      </c>
      <c r="J37" s="251">
        <f t="shared" si="19"/>
        <v>492699.18373562628</v>
      </c>
      <c r="K37" s="251">
        <f t="shared" si="14"/>
        <v>4265861.9460057095</v>
      </c>
      <c r="L37" s="589">
        <f t="shared" si="15"/>
        <v>43.165851992327447</v>
      </c>
      <c r="N37" s="418" t="s">
        <v>159</v>
      </c>
      <c r="O37" s="237">
        <f>J41*P24</f>
        <v>460770.13284986065</v>
      </c>
      <c r="P37" s="237">
        <f>SUM(O37,P38)</f>
        <v>2020860.1461217827</v>
      </c>
      <c r="Q37" s="219"/>
    </row>
    <row r="38" spans="1:17">
      <c r="A38" s="245"/>
      <c r="B38" s="245" t="s">
        <v>73</v>
      </c>
      <c r="C38" s="273">
        <f>h26_h28死亡数!BC39</f>
        <v>130</v>
      </c>
      <c r="D38" s="250">
        <f t="shared" si="16"/>
        <v>43.333333333333336</v>
      </c>
      <c r="E38" s="255">
        <f>h27国調人口!BC39</f>
        <v>34928</v>
      </c>
      <c r="F38" s="249">
        <f t="shared" si="12"/>
        <v>1.2406474270881052E-3</v>
      </c>
      <c r="G38" s="249">
        <f t="shared" si="18"/>
        <v>6.1840565508186757E-3</v>
      </c>
      <c r="H38" s="250">
        <f t="shared" si="17"/>
        <v>98254.751730539021</v>
      </c>
      <c r="I38" s="250">
        <f t="shared" si="13"/>
        <v>607.61294108830043</v>
      </c>
      <c r="J38" s="251">
        <f t="shared" si="19"/>
        <v>489754.72629997437</v>
      </c>
      <c r="K38" s="251">
        <f t="shared" si="14"/>
        <v>3773162.7622700827</v>
      </c>
      <c r="L38" s="589">
        <f t="shared" si="15"/>
        <v>38.401834983186141</v>
      </c>
      <c r="N38" s="418" t="s">
        <v>160</v>
      </c>
      <c r="O38" s="237">
        <f>J42*P25</f>
        <v>439730.57546124951</v>
      </c>
      <c r="P38" s="237">
        <f>SUM(O38,P39)</f>
        <v>1560090.013271922</v>
      </c>
      <c r="Q38" s="219"/>
    </row>
    <row r="39" spans="1:17">
      <c r="A39" s="245"/>
      <c r="B39" s="245" t="s">
        <v>74</v>
      </c>
      <c r="C39" s="273">
        <f>h26_h28死亡数!BC40</f>
        <v>234</v>
      </c>
      <c r="D39" s="250">
        <f t="shared" si="16"/>
        <v>78</v>
      </c>
      <c r="E39" s="255">
        <f>h27国調人口!BC40</f>
        <v>29965</v>
      </c>
      <c r="F39" s="249">
        <f t="shared" si="12"/>
        <v>2.6030368763557484E-3</v>
      </c>
      <c r="G39" s="249">
        <f t="shared" si="18"/>
        <v>1.2931034482758619E-2</v>
      </c>
      <c r="H39" s="250">
        <f t="shared" si="17"/>
        <v>97647.138789450721</v>
      </c>
      <c r="I39" s="250">
        <f t="shared" si="13"/>
        <v>1262.6785188291105</v>
      </c>
      <c r="J39" s="251">
        <f t="shared" si="19"/>
        <v>485078.99765018083</v>
      </c>
      <c r="K39" s="251">
        <f t="shared" si="14"/>
        <v>3283408.0359701086</v>
      </c>
      <c r="L39" s="589">
        <f t="shared" si="15"/>
        <v>33.625235482320456</v>
      </c>
      <c r="N39" s="418" t="s">
        <v>1022</v>
      </c>
      <c r="O39" s="237">
        <f>J43*P26</f>
        <v>399056.9811512531</v>
      </c>
      <c r="P39" s="237">
        <f t="shared" ref="P39:P40" si="21">SUM(O39,P40)</f>
        <v>1120359.4378106724</v>
      </c>
    </row>
    <row r="40" spans="1:17">
      <c r="A40" s="245"/>
      <c r="B40" s="245" t="s">
        <v>75</v>
      </c>
      <c r="C40" s="273">
        <f>h26_h28死亡数!BC41</f>
        <v>378</v>
      </c>
      <c r="D40" s="250">
        <f t="shared" si="16"/>
        <v>126</v>
      </c>
      <c r="E40" s="255">
        <f>h27国調人口!BC41</f>
        <v>33504</v>
      </c>
      <c r="F40" s="249">
        <f t="shared" si="12"/>
        <v>3.7607449856733523E-3</v>
      </c>
      <c r="G40" s="249">
        <f t="shared" si="18"/>
        <v>1.8628581566575004E-2</v>
      </c>
      <c r="H40" s="250">
        <f t="shared" si="17"/>
        <v>96384.46027062161</v>
      </c>
      <c r="I40" s="250">
        <f t="shared" si="13"/>
        <v>1795.5057799015776</v>
      </c>
      <c r="J40" s="251">
        <f t="shared" si="19"/>
        <v>477433.53690335411</v>
      </c>
      <c r="K40" s="251">
        <f t="shared" si="14"/>
        <v>2798329.0383199276</v>
      </c>
      <c r="L40" s="589">
        <f t="shared" si="15"/>
        <v>29.032989658944743</v>
      </c>
      <c r="N40" s="418" t="s">
        <v>1023</v>
      </c>
      <c r="O40" s="237">
        <f>SUM(J44:J46)*P27</f>
        <v>721302.45665941946</v>
      </c>
      <c r="P40" s="237">
        <f t="shared" si="21"/>
        <v>721302.45665941946</v>
      </c>
    </row>
    <row r="41" spans="1:17">
      <c r="A41" s="245"/>
      <c r="B41" s="245" t="s">
        <v>76</v>
      </c>
      <c r="C41" s="273">
        <f>h26_h28死亡数!BC42</f>
        <v>673</v>
      </c>
      <c r="D41" s="250">
        <f t="shared" si="16"/>
        <v>224.33333333333334</v>
      </c>
      <c r="E41" s="255">
        <f>h27国調人口!BC42</f>
        <v>41931</v>
      </c>
      <c r="F41" s="249">
        <f t="shared" si="12"/>
        <v>5.3500592242811604E-3</v>
      </c>
      <c r="G41" s="249">
        <f t="shared" si="18"/>
        <v>2.6397229271507072E-2</v>
      </c>
      <c r="H41" s="250">
        <f t="shared" si="17"/>
        <v>94588.954490720032</v>
      </c>
      <c r="I41" s="250">
        <f t="shared" si="13"/>
        <v>2496.8863182436908</v>
      </c>
      <c r="J41" s="251">
        <f t="shared" si="19"/>
        <v>466702.55665799091</v>
      </c>
      <c r="K41" s="251">
        <f t="shared" si="14"/>
        <v>2320895.5014165738</v>
      </c>
      <c r="L41" s="589">
        <f t="shared" si="15"/>
        <v>24.536643986738145</v>
      </c>
      <c r="N41" s="219" t="s">
        <v>166</v>
      </c>
    </row>
    <row r="42" spans="1:17">
      <c r="A42" s="245"/>
      <c r="B42" s="245" t="s">
        <v>77</v>
      </c>
      <c r="C42" s="273">
        <f>h26_h28死亡数!BC43</f>
        <v>938</v>
      </c>
      <c r="D42" s="250">
        <f t="shared" si="16"/>
        <v>312.66666666666669</v>
      </c>
      <c r="E42" s="255">
        <f>h27国調人口!BC43</f>
        <v>35173</v>
      </c>
      <c r="F42" s="249">
        <f t="shared" si="12"/>
        <v>8.889394327088013E-3</v>
      </c>
      <c r="G42" s="249">
        <f t="shared" si="18"/>
        <v>4.3480679374026554E-2</v>
      </c>
      <c r="H42" s="250">
        <f t="shared" si="17"/>
        <v>92092.068172476342</v>
      </c>
      <c r="I42" s="250">
        <f t="shared" si="13"/>
        <v>4004.2256890984427</v>
      </c>
      <c r="J42" s="251">
        <f t="shared" si="19"/>
        <v>450449.77663963562</v>
      </c>
      <c r="K42" s="251">
        <f t="shared" si="14"/>
        <v>1854192.9447585829</v>
      </c>
      <c r="L42" s="589">
        <f t="shared" si="15"/>
        <v>20.134122097094433</v>
      </c>
      <c r="N42" s="420"/>
      <c r="O42" s="256" t="s">
        <v>122</v>
      </c>
      <c r="P42" s="256" t="s">
        <v>123</v>
      </c>
    </row>
    <row r="43" spans="1:17">
      <c r="A43" s="245"/>
      <c r="B43" s="245" t="s">
        <v>78</v>
      </c>
      <c r="C43" s="273">
        <f>h26_h28死亡数!BC44</f>
        <v>1381</v>
      </c>
      <c r="D43" s="250">
        <f t="shared" si="16"/>
        <v>460.33333333333331</v>
      </c>
      <c r="E43" s="255">
        <f>h27国調人口!BC44</f>
        <v>29106</v>
      </c>
      <c r="F43" s="249">
        <f t="shared" si="12"/>
        <v>1.5815753910992006E-2</v>
      </c>
      <c r="G43" s="249">
        <f t="shared" si="18"/>
        <v>7.6070970194060838E-2</v>
      </c>
      <c r="H43" s="250">
        <f t="shared" si="17"/>
        <v>88087.842483377899</v>
      </c>
      <c r="I43" s="250">
        <f t="shared" si="13"/>
        <v>6700.9276400121598</v>
      </c>
      <c r="J43" s="251">
        <f t="shared" si="19"/>
        <v>423686.89331685903</v>
      </c>
      <c r="K43" s="251">
        <f t="shared" si="14"/>
        <v>1403743.1681189472</v>
      </c>
      <c r="L43" s="589">
        <f t="shared" si="15"/>
        <v>15.935719715054121</v>
      </c>
      <c r="N43" s="256" t="s">
        <v>167</v>
      </c>
      <c r="O43" s="257">
        <f>L19</f>
        <v>19.732874731838084</v>
      </c>
      <c r="P43" s="257">
        <f>L41</f>
        <v>24.536643986738145</v>
      </c>
      <c r="Q43" s="222" t="s">
        <v>168</v>
      </c>
    </row>
    <row r="44" spans="1:17">
      <c r="A44" s="245"/>
      <c r="B44" s="245" t="s">
        <v>79</v>
      </c>
      <c r="C44" s="273">
        <f>h26_h28死亡数!BC45</f>
        <v>2194</v>
      </c>
      <c r="D44" s="250">
        <f t="shared" si="16"/>
        <v>731.33333333333337</v>
      </c>
      <c r="E44" s="255">
        <f>h27国調人口!BC45</f>
        <v>22976</v>
      </c>
      <c r="F44" s="249">
        <f t="shared" si="12"/>
        <v>3.1830315691736305E-2</v>
      </c>
      <c r="G44" s="249">
        <f t="shared" si="18"/>
        <v>0.1474204776047196</v>
      </c>
      <c r="H44" s="250">
        <f t="shared" si="17"/>
        <v>81386.914843365739</v>
      </c>
      <c r="I44" s="250">
        <f t="shared" si="13"/>
        <v>11998.09785698363</v>
      </c>
      <c r="J44" s="251">
        <f t="shared" si="19"/>
        <v>376939.32957436959</v>
      </c>
      <c r="K44" s="251">
        <f t="shared" si="14"/>
        <v>980056.27480208804</v>
      </c>
      <c r="L44" s="589">
        <f t="shared" si="15"/>
        <v>12.041939133437706</v>
      </c>
      <c r="N44" s="256" t="s">
        <v>169</v>
      </c>
      <c r="O44" s="258">
        <f>P31/H19</f>
        <v>15.406681492007316</v>
      </c>
      <c r="P44" s="258">
        <f>P37/H41</f>
        <v>21.364652532659573</v>
      </c>
      <c r="Q44" s="222" t="s">
        <v>170</v>
      </c>
    </row>
    <row r="45" spans="1:17">
      <c r="A45" s="245"/>
      <c r="B45" s="245" t="s">
        <v>80</v>
      </c>
      <c r="C45" s="273">
        <f>h26_h28死亡数!BC46</f>
        <v>2787</v>
      </c>
      <c r="D45" s="250">
        <f t="shared" si="16"/>
        <v>929</v>
      </c>
      <c r="E45" s="255">
        <f>h27国調人口!BC46</f>
        <v>14515</v>
      </c>
      <c r="F45" s="249">
        <f t="shared" si="12"/>
        <v>6.4002755769893213E-2</v>
      </c>
      <c r="G45" s="249">
        <f t="shared" si="18"/>
        <v>0.27587230883444691</v>
      </c>
      <c r="H45" s="250">
        <f t="shared" si="17"/>
        <v>69388.816986382109</v>
      </c>
      <c r="I45" s="250">
        <f t="shared" si="13"/>
        <v>19142.453149324123</v>
      </c>
      <c r="J45" s="251">
        <f t="shared" si="19"/>
        <v>299087.95205860026</v>
      </c>
      <c r="K45" s="251">
        <f t="shared" si="14"/>
        <v>603116.94522771845</v>
      </c>
      <c r="L45" s="589">
        <f t="shared" si="15"/>
        <v>8.6918464879734589</v>
      </c>
      <c r="N45" s="256" t="s">
        <v>171</v>
      </c>
      <c r="O45" s="257">
        <f>O43-O44</f>
        <v>4.3261932398307685</v>
      </c>
      <c r="P45" s="257">
        <f>P43-P44</f>
        <v>3.1719914540785723</v>
      </c>
      <c r="Q45" s="222" t="s">
        <v>172</v>
      </c>
    </row>
    <row r="46" spans="1:17">
      <c r="A46" s="245"/>
      <c r="B46" s="245" t="s">
        <v>100</v>
      </c>
      <c r="C46" s="273">
        <f>h26_h28死亡数!BC47</f>
        <v>4373</v>
      </c>
      <c r="D46" s="250">
        <f t="shared" si="16"/>
        <v>1457.6666666666667</v>
      </c>
      <c r="E46" s="255">
        <f>h27国調人口!BC47</f>
        <v>8820</v>
      </c>
      <c r="F46" s="249">
        <f t="shared" si="12"/>
        <v>0.16526832955404386</v>
      </c>
      <c r="G46" s="249">
        <f t="shared" si="18"/>
        <v>0.58474292973189812</v>
      </c>
      <c r="H46" s="250">
        <f t="shared" si="17"/>
        <v>50246.363837057987</v>
      </c>
      <c r="I46" s="250">
        <f t="shared" si="13"/>
        <v>50246.363837057987</v>
      </c>
      <c r="J46" s="251">
        <f>I46/F46</f>
        <v>304028.99316911824</v>
      </c>
      <c r="K46" s="251">
        <f>J46</f>
        <v>304028.99316911824</v>
      </c>
      <c r="L46" s="589">
        <f t="shared" si="15"/>
        <v>6.0507660644866217</v>
      </c>
      <c r="N46" s="256" t="s">
        <v>173</v>
      </c>
      <c r="O46" s="257">
        <f>L5</f>
        <v>81.23123997472068</v>
      </c>
      <c r="P46" s="257">
        <f>L27</f>
        <v>87.445997693016125</v>
      </c>
      <c r="Q46" s="222" t="s">
        <v>174</v>
      </c>
    </row>
    <row r="47" spans="1:17">
      <c r="A47" s="229"/>
      <c r="B47" s="265" t="s">
        <v>101</v>
      </c>
      <c r="C47" s="266">
        <f>SUM(C27:C46)</f>
        <v>13464</v>
      </c>
      <c r="D47" s="266">
        <f>SUM(D27:D46)</f>
        <v>4488</v>
      </c>
      <c r="E47" s="266">
        <f>SUM(E27:E46)</f>
        <v>545261</v>
      </c>
      <c r="F47" s="267"/>
      <c r="G47" s="267"/>
      <c r="H47" s="266"/>
      <c r="I47" s="265"/>
      <c r="J47" s="268"/>
      <c r="K47" s="268"/>
      <c r="L47" s="257"/>
      <c r="N47" s="256" t="s">
        <v>175</v>
      </c>
      <c r="O47" s="257">
        <f>O46-O45</f>
        <v>76.905046734889908</v>
      </c>
      <c r="P47" s="257">
        <f>P46-P45</f>
        <v>84.274006238937545</v>
      </c>
      <c r="Q47" s="222" t="s">
        <v>176</v>
      </c>
    </row>
    <row r="50" spans="1:12">
      <c r="C50" s="219" t="s">
        <v>122</v>
      </c>
      <c r="D50" s="219" t="s">
        <v>123</v>
      </c>
      <c r="E50" s="221"/>
      <c r="F50" s="220"/>
      <c r="G50" s="219"/>
      <c r="H50" s="222"/>
      <c r="I50" s="222"/>
      <c r="J50" s="223"/>
      <c r="L50" s="259"/>
    </row>
    <row r="51" spans="1:12">
      <c r="A51" s="219" t="s">
        <v>103</v>
      </c>
      <c r="B51" s="219" t="s">
        <v>1067</v>
      </c>
      <c r="C51" s="220">
        <f>C5</f>
        <v>19</v>
      </c>
      <c r="D51" s="220">
        <f>C27</f>
        <v>22</v>
      </c>
      <c r="E51" s="221"/>
      <c r="F51" s="220"/>
      <c r="G51" s="219"/>
      <c r="H51" s="222"/>
      <c r="I51" s="222"/>
      <c r="J51" s="223"/>
      <c r="L51" s="259"/>
    </row>
    <row r="52" spans="1:12">
      <c r="A52" s="219" t="s">
        <v>104</v>
      </c>
      <c r="B52" s="219" t="s">
        <v>1067</v>
      </c>
      <c r="C52" s="260">
        <f>SUM(尼崎市!C52,西宮市!C52,芦屋市!C52)</f>
        <v>21100</v>
      </c>
      <c r="D52" s="260">
        <f>SUM(尼崎市!D52,西宮市!D52,芦屋市!D52)</f>
        <v>19900</v>
      </c>
      <c r="E52" s="221"/>
      <c r="F52" s="220"/>
      <c r="G52" s="219"/>
      <c r="H52" s="222"/>
      <c r="I52" s="222"/>
      <c r="J52" s="223"/>
      <c r="L52" s="259"/>
    </row>
    <row r="53" spans="1:12">
      <c r="A53" s="219" t="s">
        <v>105</v>
      </c>
      <c r="C53" s="261">
        <f>C51/C52</f>
        <v>9.0047393364928912E-4</v>
      </c>
      <c r="D53" s="261">
        <f>D51/D52</f>
        <v>1.1055276381909548E-3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6"/>
  <sheetViews>
    <sheetView workbookViewId="0">
      <pane xSplit="2" ySplit="3" topLeftCell="C4" activePane="bottomRight" state="frozen"/>
      <selection pane="topRight"/>
      <selection pane="bottomLeft"/>
      <selection pane="bottomRight"/>
    </sheetView>
  </sheetViews>
  <sheetFormatPr defaultRowHeight="13.5"/>
  <cols>
    <col min="1" max="1" width="11.625" customWidth="1"/>
    <col min="2" max="2" width="6.125" customWidth="1"/>
  </cols>
  <sheetData>
    <row r="1" spans="1:34">
      <c r="A1" s="88" t="s">
        <v>920</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F3" s="10" t="s">
        <v>989</v>
      </c>
      <c r="AG3" s="10" t="s">
        <v>990</v>
      </c>
      <c r="AH3" s="10" t="s">
        <v>991</v>
      </c>
    </row>
    <row r="4" spans="1:34">
      <c r="A4" t="s">
        <v>937</v>
      </c>
      <c r="B4" t="s">
        <v>988</v>
      </c>
      <c r="C4" s="355">
        <v>55422</v>
      </c>
      <c r="D4" s="355">
        <v>67</v>
      </c>
      <c r="E4" s="355">
        <v>14</v>
      </c>
      <c r="F4" s="355">
        <v>11</v>
      </c>
      <c r="G4" s="355">
        <v>3</v>
      </c>
      <c r="H4" s="355">
        <v>3</v>
      </c>
      <c r="I4" s="355">
        <v>98</v>
      </c>
      <c r="J4" s="355">
        <v>22</v>
      </c>
      <c r="K4" s="355">
        <v>22</v>
      </c>
      <c r="L4" s="355">
        <v>37</v>
      </c>
      <c r="M4" s="355">
        <v>100</v>
      </c>
      <c r="N4" s="355">
        <v>90</v>
      </c>
      <c r="O4" s="355">
        <v>149</v>
      </c>
      <c r="P4" s="355">
        <v>228</v>
      </c>
      <c r="Q4" s="355">
        <v>391</v>
      </c>
      <c r="R4" s="355">
        <v>563</v>
      </c>
      <c r="S4" s="355">
        <v>793</v>
      </c>
      <c r="T4" s="355">
        <v>1155</v>
      </c>
      <c r="U4" s="355">
        <v>1891</v>
      </c>
      <c r="V4" s="355">
        <v>3918</v>
      </c>
      <c r="W4" s="355">
        <v>4818</v>
      </c>
      <c r="X4" s="355">
        <v>6676</v>
      </c>
      <c r="Y4" s="355">
        <v>9739</v>
      </c>
      <c r="Z4" s="355">
        <v>11108</v>
      </c>
      <c r="AA4" s="355">
        <v>8568</v>
      </c>
      <c r="AB4" s="355">
        <v>3954</v>
      </c>
      <c r="AC4" s="355">
        <v>1100</v>
      </c>
      <c r="AD4" s="355">
        <v>2</v>
      </c>
      <c r="AF4" s="355">
        <f>SUM(E4:H4)</f>
        <v>31</v>
      </c>
      <c r="AG4" s="355">
        <f>SUM(AB4:AC4)</f>
        <v>5054</v>
      </c>
      <c r="AH4" s="355">
        <f>SUM(AB4:AD4)</f>
        <v>5056</v>
      </c>
    </row>
    <row r="5" spans="1:34">
      <c r="A5" t="s">
        <v>934</v>
      </c>
      <c r="B5" t="s">
        <v>988</v>
      </c>
      <c r="C5" s="355">
        <v>15350</v>
      </c>
      <c r="D5" s="355">
        <v>16</v>
      </c>
      <c r="E5" s="355">
        <v>2</v>
      </c>
      <c r="F5" s="355">
        <v>2</v>
      </c>
      <c r="G5" s="355">
        <v>0</v>
      </c>
      <c r="H5" s="355">
        <v>1</v>
      </c>
      <c r="I5" s="355">
        <v>21</v>
      </c>
      <c r="J5" s="355">
        <v>4</v>
      </c>
      <c r="K5" s="355">
        <v>3</v>
      </c>
      <c r="L5" s="355">
        <v>5</v>
      </c>
      <c r="M5" s="355">
        <v>29</v>
      </c>
      <c r="N5" s="355">
        <v>27</v>
      </c>
      <c r="O5" s="355">
        <v>50</v>
      </c>
      <c r="P5" s="355">
        <v>63</v>
      </c>
      <c r="Q5" s="355">
        <v>108</v>
      </c>
      <c r="R5" s="355">
        <v>161</v>
      </c>
      <c r="S5" s="355">
        <v>229</v>
      </c>
      <c r="T5" s="355">
        <v>324</v>
      </c>
      <c r="U5" s="355">
        <v>548</v>
      </c>
      <c r="V5" s="355">
        <v>1103</v>
      </c>
      <c r="W5" s="355">
        <v>1357</v>
      </c>
      <c r="X5" s="355">
        <v>1896</v>
      </c>
      <c r="Y5" s="355">
        <v>2779</v>
      </c>
      <c r="Z5" s="355">
        <v>3049</v>
      </c>
      <c r="AA5" s="355">
        <v>2283</v>
      </c>
      <c r="AB5" s="355">
        <v>1030</v>
      </c>
      <c r="AC5" s="355">
        <v>281</v>
      </c>
      <c r="AD5" s="355">
        <v>0</v>
      </c>
      <c r="AF5" s="355">
        <f t="shared" ref="AF5:AF68" si="0">SUM(E5:H5)</f>
        <v>5</v>
      </c>
      <c r="AG5" s="355">
        <f t="shared" ref="AG5:AG68" si="1">SUM(AB5:AC5)</f>
        <v>1311</v>
      </c>
      <c r="AH5" s="355">
        <f t="shared" ref="AH5:AH68" si="2">SUM(AB5:AD5)</f>
        <v>1311</v>
      </c>
    </row>
    <row r="6" spans="1:34">
      <c r="A6" t="s">
        <v>938</v>
      </c>
      <c r="B6" t="s">
        <v>988</v>
      </c>
      <c r="C6" s="355">
        <v>1773</v>
      </c>
      <c r="D6" s="355">
        <v>2</v>
      </c>
      <c r="E6" s="355">
        <v>1</v>
      </c>
      <c r="F6" s="355">
        <v>0</v>
      </c>
      <c r="G6" s="355">
        <v>0</v>
      </c>
      <c r="H6" s="355">
        <v>0</v>
      </c>
      <c r="I6" s="355">
        <v>3</v>
      </c>
      <c r="J6" s="355">
        <v>2</v>
      </c>
      <c r="K6" s="355">
        <v>0</v>
      </c>
      <c r="L6" s="355">
        <v>1</v>
      </c>
      <c r="M6" s="355">
        <v>2</v>
      </c>
      <c r="N6" s="355">
        <v>1</v>
      </c>
      <c r="O6" s="355">
        <v>6</v>
      </c>
      <c r="P6" s="355">
        <v>6</v>
      </c>
      <c r="Q6" s="355">
        <v>15</v>
      </c>
      <c r="R6" s="355">
        <v>24</v>
      </c>
      <c r="S6" s="355">
        <v>20</v>
      </c>
      <c r="T6" s="355">
        <v>48</v>
      </c>
      <c r="U6" s="355">
        <v>58</v>
      </c>
      <c r="V6" s="355">
        <v>103</v>
      </c>
      <c r="W6" s="355">
        <v>149</v>
      </c>
      <c r="X6" s="355">
        <v>219</v>
      </c>
      <c r="Y6" s="355">
        <v>296</v>
      </c>
      <c r="Z6" s="355">
        <v>368</v>
      </c>
      <c r="AA6" s="355">
        <v>291</v>
      </c>
      <c r="AB6" s="355">
        <v>132</v>
      </c>
      <c r="AC6" s="355">
        <v>29</v>
      </c>
      <c r="AD6" s="355">
        <v>0</v>
      </c>
      <c r="AF6" s="355">
        <f t="shared" si="0"/>
        <v>1</v>
      </c>
      <c r="AG6" s="355">
        <f t="shared" si="1"/>
        <v>161</v>
      </c>
      <c r="AH6" s="355">
        <f t="shared" si="2"/>
        <v>161</v>
      </c>
    </row>
    <row r="7" spans="1:34">
      <c r="A7" t="s">
        <v>939</v>
      </c>
      <c r="B7" t="s">
        <v>988</v>
      </c>
      <c r="C7" s="355">
        <v>1259</v>
      </c>
      <c r="D7" s="355">
        <v>3</v>
      </c>
      <c r="E7" s="355">
        <v>0</v>
      </c>
      <c r="F7" s="355">
        <v>0</v>
      </c>
      <c r="G7" s="355">
        <v>0</v>
      </c>
      <c r="H7" s="355">
        <v>0</v>
      </c>
      <c r="I7" s="355">
        <v>3</v>
      </c>
      <c r="J7" s="355">
        <v>0</v>
      </c>
      <c r="K7" s="355">
        <v>0</v>
      </c>
      <c r="L7" s="355">
        <v>0</v>
      </c>
      <c r="M7" s="355">
        <v>5</v>
      </c>
      <c r="N7" s="355">
        <v>4</v>
      </c>
      <c r="O7" s="355">
        <v>1</v>
      </c>
      <c r="P7" s="355">
        <v>3</v>
      </c>
      <c r="Q7" s="355">
        <v>6</v>
      </c>
      <c r="R7" s="355">
        <v>6</v>
      </c>
      <c r="S7" s="355">
        <v>22</v>
      </c>
      <c r="T7" s="355">
        <v>27</v>
      </c>
      <c r="U7" s="355">
        <v>35</v>
      </c>
      <c r="V7" s="355">
        <v>81</v>
      </c>
      <c r="W7" s="355">
        <v>105</v>
      </c>
      <c r="X7" s="355">
        <v>137</v>
      </c>
      <c r="Y7" s="355">
        <v>241</v>
      </c>
      <c r="Z7" s="355">
        <v>262</v>
      </c>
      <c r="AA7" s="355">
        <v>189</v>
      </c>
      <c r="AB7" s="355">
        <v>109</v>
      </c>
      <c r="AC7" s="355">
        <v>23</v>
      </c>
      <c r="AD7" s="355">
        <v>0</v>
      </c>
      <c r="AF7" s="355">
        <f t="shared" si="0"/>
        <v>0</v>
      </c>
      <c r="AG7" s="355">
        <f t="shared" si="1"/>
        <v>132</v>
      </c>
      <c r="AH7" s="355">
        <f t="shared" si="2"/>
        <v>132</v>
      </c>
    </row>
    <row r="8" spans="1:34">
      <c r="A8" t="s">
        <v>940</v>
      </c>
      <c r="B8" t="s">
        <v>988</v>
      </c>
      <c r="C8" s="355">
        <v>1429</v>
      </c>
      <c r="D8" s="355">
        <v>5</v>
      </c>
      <c r="E8" s="355">
        <v>0</v>
      </c>
      <c r="F8" s="355">
        <v>0</v>
      </c>
      <c r="G8" s="355">
        <v>0</v>
      </c>
      <c r="H8" s="355">
        <v>0</v>
      </c>
      <c r="I8" s="355">
        <v>5</v>
      </c>
      <c r="J8" s="355">
        <v>0</v>
      </c>
      <c r="K8" s="355">
        <v>0</v>
      </c>
      <c r="L8" s="355">
        <v>1</v>
      </c>
      <c r="M8" s="355">
        <v>3</v>
      </c>
      <c r="N8" s="355">
        <v>6</v>
      </c>
      <c r="O8" s="355">
        <v>7</v>
      </c>
      <c r="P8" s="355">
        <v>6</v>
      </c>
      <c r="Q8" s="355">
        <v>10</v>
      </c>
      <c r="R8" s="355">
        <v>21</v>
      </c>
      <c r="S8" s="355">
        <v>27</v>
      </c>
      <c r="T8" s="355">
        <v>27</v>
      </c>
      <c r="U8" s="355">
        <v>54</v>
      </c>
      <c r="V8" s="355">
        <v>102</v>
      </c>
      <c r="W8" s="355">
        <v>140</v>
      </c>
      <c r="X8" s="355">
        <v>177</v>
      </c>
      <c r="Y8" s="355">
        <v>254</v>
      </c>
      <c r="Z8" s="355">
        <v>274</v>
      </c>
      <c r="AA8" s="355">
        <v>190</v>
      </c>
      <c r="AB8" s="355">
        <v>95</v>
      </c>
      <c r="AC8" s="355">
        <v>30</v>
      </c>
      <c r="AD8" s="355">
        <v>0</v>
      </c>
      <c r="AF8" s="355">
        <f t="shared" si="0"/>
        <v>0</v>
      </c>
      <c r="AG8" s="355">
        <f t="shared" si="1"/>
        <v>125</v>
      </c>
      <c r="AH8" s="355">
        <f t="shared" si="2"/>
        <v>125</v>
      </c>
    </row>
    <row r="9" spans="1:34">
      <c r="A9" t="s">
        <v>941</v>
      </c>
      <c r="B9" t="s">
        <v>988</v>
      </c>
      <c r="C9" s="355">
        <v>1385</v>
      </c>
      <c r="D9" s="355">
        <v>1</v>
      </c>
      <c r="E9" s="355">
        <v>0</v>
      </c>
      <c r="F9" s="355">
        <v>0</v>
      </c>
      <c r="G9" s="355">
        <v>0</v>
      </c>
      <c r="H9" s="355">
        <v>0</v>
      </c>
      <c r="I9" s="355">
        <v>1</v>
      </c>
      <c r="J9" s="355">
        <v>0</v>
      </c>
      <c r="K9" s="355">
        <v>0</v>
      </c>
      <c r="L9" s="355">
        <v>1</v>
      </c>
      <c r="M9" s="355">
        <v>1</v>
      </c>
      <c r="N9" s="355">
        <v>3</v>
      </c>
      <c r="O9" s="355">
        <v>1</v>
      </c>
      <c r="P9" s="355">
        <v>5</v>
      </c>
      <c r="Q9" s="355">
        <v>10</v>
      </c>
      <c r="R9" s="355">
        <v>9</v>
      </c>
      <c r="S9" s="355">
        <v>23</v>
      </c>
      <c r="T9" s="355">
        <v>27</v>
      </c>
      <c r="U9" s="355">
        <v>66</v>
      </c>
      <c r="V9" s="355">
        <v>103</v>
      </c>
      <c r="W9" s="355">
        <v>116</v>
      </c>
      <c r="X9" s="355">
        <v>166</v>
      </c>
      <c r="Y9" s="355">
        <v>254</v>
      </c>
      <c r="Z9" s="355">
        <v>280</v>
      </c>
      <c r="AA9" s="355">
        <v>213</v>
      </c>
      <c r="AB9" s="355">
        <v>75</v>
      </c>
      <c r="AC9" s="355">
        <v>31</v>
      </c>
      <c r="AD9" s="355">
        <v>0</v>
      </c>
      <c r="AF9" s="355">
        <f t="shared" si="0"/>
        <v>0</v>
      </c>
      <c r="AG9" s="355">
        <f t="shared" si="1"/>
        <v>106</v>
      </c>
      <c r="AH9" s="355">
        <f t="shared" si="2"/>
        <v>106</v>
      </c>
    </row>
    <row r="10" spans="1:34">
      <c r="A10" t="s">
        <v>942</v>
      </c>
      <c r="B10" t="s">
        <v>988</v>
      </c>
      <c r="C10" s="355">
        <v>1697</v>
      </c>
      <c r="D10" s="355">
        <v>0</v>
      </c>
      <c r="E10" s="355">
        <v>0</v>
      </c>
      <c r="F10" s="355">
        <v>1</v>
      </c>
      <c r="G10" s="355">
        <v>0</v>
      </c>
      <c r="H10" s="355">
        <v>1</v>
      </c>
      <c r="I10" s="355">
        <v>2</v>
      </c>
      <c r="J10" s="355">
        <v>0</v>
      </c>
      <c r="K10" s="355">
        <v>0</v>
      </c>
      <c r="L10" s="355">
        <v>1</v>
      </c>
      <c r="M10" s="355">
        <v>3</v>
      </c>
      <c r="N10" s="355">
        <v>0</v>
      </c>
      <c r="O10" s="355">
        <v>8</v>
      </c>
      <c r="P10" s="355">
        <v>4</v>
      </c>
      <c r="Q10" s="355">
        <v>5</v>
      </c>
      <c r="R10" s="355">
        <v>9</v>
      </c>
      <c r="S10" s="355">
        <v>32</v>
      </c>
      <c r="T10" s="355">
        <v>30</v>
      </c>
      <c r="U10" s="355">
        <v>49</v>
      </c>
      <c r="V10" s="355">
        <v>115</v>
      </c>
      <c r="W10" s="355">
        <v>150</v>
      </c>
      <c r="X10" s="355">
        <v>233</v>
      </c>
      <c r="Y10" s="355">
        <v>335</v>
      </c>
      <c r="Z10" s="355">
        <v>346</v>
      </c>
      <c r="AA10" s="355">
        <v>244</v>
      </c>
      <c r="AB10" s="355">
        <v>108</v>
      </c>
      <c r="AC10" s="355">
        <v>23</v>
      </c>
      <c r="AD10" s="355">
        <v>0</v>
      </c>
      <c r="AF10" s="355">
        <f t="shared" si="0"/>
        <v>2</v>
      </c>
      <c r="AG10" s="355">
        <f t="shared" si="1"/>
        <v>131</v>
      </c>
      <c r="AH10" s="355">
        <f t="shared" si="2"/>
        <v>131</v>
      </c>
    </row>
    <row r="11" spans="1:34">
      <c r="A11" t="s">
        <v>943</v>
      </c>
      <c r="B11" t="s">
        <v>988</v>
      </c>
      <c r="C11" s="355">
        <v>2316</v>
      </c>
      <c r="D11" s="355">
        <v>2</v>
      </c>
      <c r="E11" s="355">
        <v>0</v>
      </c>
      <c r="F11" s="355">
        <v>0</v>
      </c>
      <c r="G11" s="355">
        <v>0</v>
      </c>
      <c r="H11" s="355">
        <v>0</v>
      </c>
      <c r="I11" s="355">
        <v>2</v>
      </c>
      <c r="J11" s="355">
        <v>0</v>
      </c>
      <c r="K11" s="355">
        <v>2</v>
      </c>
      <c r="L11" s="355">
        <v>0</v>
      </c>
      <c r="M11" s="355">
        <v>4</v>
      </c>
      <c r="N11" s="355">
        <v>3</v>
      </c>
      <c r="O11" s="355">
        <v>9</v>
      </c>
      <c r="P11" s="355">
        <v>10</v>
      </c>
      <c r="Q11" s="355">
        <v>18</v>
      </c>
      <c r="R11" s="355">
        <v>21</v>
      </c>
      <c r="S11" s="355">
        <v>27</v>
      </c>
      <c r="T11" s="355">
        <v>49</v>
      </c>
      <c r="U11" s="355">
        <v>79</v>
      </c>
      <c r="V11" s="355">
        <v>168</v>
      </c>
      <c r="W11" s="355">
        <v>186</v>
      </c>
      <c r="X11" s="355">
        <v>283</v>
      </c>
      <c r="Y11" s="355">
        <v>422</v>
      </c>
      <c r="Z11" s="355">
        <v>486</v>
      </c>
      <c r="AA11" s="355">
        <v>362</v>
      </c>
      <c r="AB11" s="355">
        <v>140</v>
      </c>
      <c r="AC11" s="355">
        <v>45</v>
      </c>
      <c r="AD11" s="355">
        <v>0</v>
      </c>
      <c r="AF11" s="355">
        <f t="shared" si="0"/>
        <v>0</v>
      </c>
      <c r="AG11" s="355">
        <f t="shared" si="1"/>
        <v>185</v>
      </c>
      <c r="AH11" s="355">
        <f t="shared" si="2"/>
        <v>185</v>
      </c>
    </row>
    <row r="12" spans="1:34">
      <c r="A12" t="s">
        <v>944</v>
      </c>
      <c r="B12" t="s">
        <v>988</v>
      </c>
      <c r="C12" s="355">
        <v>2212</v>
      </c>
      <c r="D12" s="355">
        <v>0</v>
      </c>
      <c r="E12" s="355">
        <v>0</v>
      </c>
      <c r="F12" s="355">
        <v>1</v>
      </c>
      <c r="G12" s="355">
        <v>0</v>
      </c>
      <c r="H12" s="355">
        <v>0</v>
      </c>
      <c r="I12" s="355">
        <v>1</v>
      </c>
      <c r="J12" s="355">
        <v>1</v>
      </c>
      <c r="K12" s="355">
        <v>0</v>
      </c>
      <c r="L12" s="355">
        <v>0</v>
      </c>
      <c r="M12" s="355">
        <v>1</v>
      </c>
      <c r="N12" s="355">
        <v>6</v>
      </c>
      <c r="O12" s="355">
        <v>5</v>
      </c>
      <c r="P12" s="355">
        <v>7</v>
      </c>
      <c r="Q12" s="355">
        <v>17</v>
      </c>
      <c r="R12" s="355">
        <v>26</v>
      </c>
      <c r="S12" s="355">
        <v>29</v>
      </c>
      <c r="T12" s="355">
        <v>41</v>
      </c>
      <c r="U12" s="355">
        <v>73</v>
      </c>
      <c r="V12" s="355">
        <v>159</v>
      </c>
      <c r="W12" s="355">
        <v>201</v>
      </c>
      <c r="X12" s="355">
        <v>277</v>
      </c>
      <c r="Y12" s="355">
        <v>404</v>
      </c>
      <c r="Z12" s="355">
        <v>425</v>
      </c>
      <c r="AA12" s="355">
        <v>340</v>
      </c>
      <c r="AB12" s="355">
        <v>154</v>
      </c>
      <c r="AC12" s="355">
        <v>45</v>
      </c>
      <c r="AD12" s="355">
        <v>0</v>
      </c>
      <c r="AF12" s="355">
        <f t="shared" si="0"/>
        <v>1</v>
      </c>
      <c r="AG12" s="355">
        <f t="shared" si="1"/>
        <v>199</v>
      </c>
      <c r="AH12" s="355">
        <f t="shared" si="2"/>
        <v>199</v>
      </c>
    </row>
    <row r="13" spans="1:34">
      <c r="A13" t="s">
        <v>945</v>
      </c>
      <c r="B13" t="s">
        <v>988</v>
      </c>
      <c r="C13" s="355">
        <v>1272</v>
      </c>
      <c r="D13" s="355">
        <v>0</v>
      </c>
      <c r="E13" s="355">
        <v>0</v>
      </c>
      <c r="F13" s="355">
        <v>0</v>
      </c>
      <c r="G13" s="355">
        <v>0</v>
      </c>
      <c r="H13" s="355">
        <v>0</v>
      </c>
      <c r="I13" s="355">
        <v>0</v>
      </c>
      <c r="J13" s="355">
        <v>0</v>
      </c>
      <c r="K13" s="355">
        <v>0</v>
      </c>
      <c r="L13" s="355">
        <v>0</v>
      </c>
      <c r="M13" s="355">
        <v>2</v>
      </c>
      <c r="N13" s="355">
        <v>1</v>
      </c>
      <c r="O13" s="355">
        <v>6</v>
      </c>
      <c r="P13" s="355">
        <v>5</v>
      </c>
      <c r="Q13" s="355">
        <v>12</v>
      </c>
      <c r="R13" s="355">
        <v>20</v>
      </c>
      <c r="S13" s="355">
        <v>26</v>
      </c>
      <c r="T13" s="355">
        <v>26</v>
      </c>
      <c r="U13" s="355">
        <v>44</v>
      </c>
      <c r="V13" s="355">
        <v>97</v>
      </c>
      <c r="W13" s="355">
        <v>127</v>
      </c>
      <c r="X13" s="355">
        <v>173</v>
      </c>
      <c r="Y13" s="355">
        <v>219</v>
      </c>
      <c r="Z13" s="355">
        <v>242</v>
      </c>
      <c r="AA13" s="355">
        <v>169</v>
      </c>
      <c r="AB13" s="355">
        <v>88</v>
      </c>
      <c r="AC13" s="355">
        <v>15</v>
      </c>
      <c r="AD13" s="355">
        <v>0</v>
      </c>
      <c r="AF13" s="355">
        <f t="shared" si="0"/>
        <v>0</v>
      </c>
      <c r="AG13" s="355">
        <f t="shared" si="1"/>
        <v>103</v>
      </c>
      <c r="AH13" s="355">
        <f t="shared" si="2"/>
        <v>103</v>
      </c>
    </row>
    <row r="14" spans="1:34">
      <c r="A14" t="s">
        <v>946</v>
      </c>
      <c r="B14" t="s">
        <v>988</v>
      </c>
      <c r="C14" s="355">
        <v>2007</v>
      </c>
      <c r="D14" s="355">
        <v>3</v>
      </c>
      <c r="E14" s="355">
        <v>1</v>
      </c>
      <c r="F14" s="355">
        <v>0</v>
      </c>
      <c r="G14" s="355">
        <v>0</v>
      </c>
      <c r="H14" s="355">
        <v>0</v>
      </c>
      <c r="I14" s="355">
        <v>4</v>
      </c>
      <c r="J14" s="355">
        <v>1</v>
      </c>
      <c r="K14" s="355">
        <v>1</v>
      </c>
      <c r="L14" s="355">
        <v>1</v>
      </c>
      <c r="M14" s="355">
        <v>8</v>
      </c>
      <c r="N14" s="355">
        <v>3</v>
      </c>
      <c r="O14" s="355">
        <v>7</v>
      </c>
      <c r="P14" s="355">
        <v>17</v>
      </c>
      <c r="Q14" s="355">
        <v>15</v>
      </c>
      <c r="R14" s="355">
        <v>25</v>
      </c>
      <c r="S14" s="355">
        <v>23</v>
      </c>
      <c r="T14" s="355">
        <v>49</v>
      </c>
      <c r="U14" s="355">
        <v>90</v>
      </c>
      <c r="V14" s="355">
        <v>175</v>
      </c>
      <c r="W14" s="355">
        <v>183</v>
      </c>
      <c r="X14" s="355">
        <v>231</v>
      </c>
      <c r="Y14" s="355">
        <v>354</v>
      </c>
      <c r="Z14" s="355">
        <v>366</v>
      </c>
      <c r="AA14" s="355">
        <v>285</v>
      </c>
      <c r="AB14" s="355">
        <v>129</v>
      </c>
      <c r="AC14" s="355">
        <v>40</v>
      </c>
      <c r="AD14" s="355">
        <v>0</v>
      </c>
      <c r="AF14" s="355">
        <f t="shared" si="0"/>
        <v>1</v>
      </c>
      <c r="AG14" s="355">
        <f t="shared" si="1"/>
        <v>169</v>
      </c>
      <c r="AH14" s="355">
        <f t="shared" si="2"/>
        <v>169</v>
      </c>
    </row>
    <row r="15" spans="1:34">
      <c r="A15" t="s">
        <v>947</v>
      </c>
      <c r="B15" t="s">
        <v>988</v>
      </c>
      <c r="C15" s="355">
        <v>5145</v>
      </c>
      <c r="D15" s="355">
        <v>8</v>
      </c>
      <c r="E15" s="355">
        <v>0</v>
      </c>
      <c r="F15" s="355">
        <v>2</v>
      </c>
      <c r="G15" s="355">
        <v>0</v>
      </c>
      <c r="H15" s="355">
        <v>1</v>
      </c>
      <c r="I15" s="355">
        <v>11</v>
      </c>
      <c r="J15" s="355">
        <v>1</v>
      </c>
      <c r="K15" s="355">
        <v>3</v>
      </c>
      <c r="L15" s="355">
        <v>8</v>
      </c>
      <c r="M15" s="355">
        <v>17</v>
      </c>
      <c r="N15" s="355">
        <v>11</v>
      </c>
      <c r="O15" s="355">
        <v>18</v>
      </c>
      <c r="P15" s="355">
        <v>22</v>
      </c>
      <c r="Q15" s="355">
        <v>38</v>
      </c>
      <c r="R15" s="355">
        <v>53</v>
      </c>
      <c r="S15" s="355">
        <v>82</v>
      </c>
      <c r="T15" s="355">
        <v>111</v>
      </c>
      <c r="U15" s="355">
        <v>188</v>
      </c>
      <c r="V15" s="355">
        <v>404</v>
      </c>
      <c r="W15" s="355">
        <v>487</v>
      </c>
      <c r="X15" s="355">
        <v>597</v>
      </c>
      <c r="Y15" s="355">
        <v>919</v>
      </c>
      <c r="Z15" s="355">
        <v>1054</v>
      </c>
      <c r="AA15" s="355">
        <v>728</v>
      </c>
      <c r="AB15" s="355">
        <v>308</v>
      </c>
      <c r="AC15" s="355">
        <v>85</v>
      </c>
      <c r="AD15" s="355">
        <v>0</v>
      </c>
      <c r="AF15" s="355">
        <f t="shared" si="0"/>
        <v>3</v>
      </c>
      <c r="AG15" s="355">
        <f t="shared" si="1"/>
        <v>393</v>
      </c>
      <c r="AH15" s="355">
        <f t="shared" si="2"/>
        <v>393</v>
      </c>
    </row>
    <row r="16" spans="1:34">
      <c r="A16" t="s">
        <v>948</v>
      </c>
      <c r="B16" t="s">
        <v>988</v>
      </c>
      <c r="C16" s="355">
        <v>4689</v>
      </c>
      <c r="D16" s="355">
        <v>7</v>
      </c>
      <c r="E16" s="355">
        <v>1</v>
      </c>
      <c r="F16" s="355">
        <v>0</v>
      </c>
      <c r="G16" s="355">
        <v>1</v>
      </c>
      <c r="H16" s="355">
        <v>0</v>
      </c>
      <c r="I16" s="355">
        <v>9</v>
      </c>
      <c r="J16" s="355">
        <v>3</v>
      </c>
      <c r="K16" s="355">
        <v>1</v>
      </c>
      <c r="L16" s="355">
        <v>4</v>
      </c>
      <c r="M16" s="355">
        <v>9</v>
      </c>
      <c r="N16" s="355">
        <v>8</v>
      </c>
      <c r="O16" s="355">
        <v>10</v>
      </c>
      <c r="P16" s="355">
        <v>25</v>
      </c>
      <c r="Q16" s="355">
        <v>37</v>
      </c>
      <c r="R16" s="355">
        <v>60</v>
      </c>
      <c r="S16" s="355">
        <v>93</v>
      </c>
      <c r="T16" s="355">
        <v>111</v>
      </c>
      <c r="U16" s="355">
        <v>173</v>
      </c>
      <c r="V16" s="355">
        <v>387</v>
      </c>
      <c r="W16" s="355">
        <v>453</v>
      </c>
      <c r="X16" s="355">
        <v>631</v>
      </c>
      <c r="Y16" s="355">
        <v>868</v>
      </c>
      <c r="Z16" s="355">
        <v>796</v>
      </c>
      <c r="AA16" s="355">
        <v>655</v>
      </c>
      <c r="AB16" s="355">
        <v>281</v>
      </c>
      <c r="AC16" s="355">
        <v>73</v>
      </c>
      <c r="AD16" s="355">
        <v>2</v>
      </c>
      <c r="AF16" s="355">
        <f t="shared" si="0"/>
        <v>2</v>
      </c>
      <c r="AG16" s="355">
        <f t="shared" si="1"/>
        <v>354</v>
      </c>
      <c r="AH16" s="355">
        <f t="shared" si="2"/>
        <v>356</v>
      </c>
    </row>
    <row r="17" spans="1:34">
      <c r="A17" t="s">
        <v>949</v>
      </c>
      <c r="B17" t="s">
        <v>988</v>
      </c>
      <c r="C17" s="355">
        <v>2706</v>
      </c>
      <c r="D17" s="355">
        <v>7</v>
      </c>
      <c r="E17" s="355">
        <v>2</v>
      </c>
      <c r="F17" s="355">
        <v>2</v>
      </c>
      <c r="G17" s="355">
        <v>0</v>
      </c>
      <c r="H17" s="355">
        <v>0</v>
      </c>
      <c r="I17" s="355">
        <v>11</v>
      </c>
      <c r="J17" s="355">
        <v>0</v>
      </c>
      <c r="K17" s="355">
        <v>2</v>
      </c>
      <c r="L17" s="355">
        <v>4</v>
      </c>
      <c r="M17" s="355">
        <v>2</v>
      </c>
      <c r="N17" s="355">
        <v>2</v>
      </c>
      <c r="O17" s="355">
        <v>6</v>
      </c>
      <c r="P17" s="355">
        <v>9</v>
      </c>
      <c r="Q17" s="355">
        <v>22</v>
      </c>
      <c r="R17" s="355">
        <v>33</v>
      </c>
      <c r="S17" s="355">
        <v>48</v>
      </c>
      <c r="T17" s="355">
        <v>58</v>
      </c>
      <c r="U17" s="355">
        <v>105</v>
      </c>
      <c r="V17" s="355">
        <v>203</v>
      </c>
      <c r="W17" s="355">
        <v>279</v>
      </c>
      <c r="X17" s="355">
        <v>349</v>
      </c>
      <c r="Y17" s="355">
        <v>474</v>
      </c>
      <c r="Z17" s="355">
        <v>492</v>
      </c>
      <c r="AA17" s="355">
        <v>382</v>
      </c>
      <c r="AB17" s="355">
        <v>169</v>
      </c>
      <c r="AC17" s="355">
        <v>56</v>
      </c>
      <c r="AD17" s="355">
        <v>0</v>
      </c>
      <c r="AF17" s="355">
        <f t="shared" si="0"/>
        <v>4</v>
      </c>
      <c r="AG17" s="355">
        <f t="shared" si="1"/>
        <v>225</v>
      </c>
      <c r="AH17" s="355">
        <f t="shared" si="2"/>
        <v>225</v>
      </c>
    </row>
    <row r="18" spans="1:34">
      <c r="A18" t="s">
        <v>950</v>
      </c>
      <c r="B18" t="s">
        <v>988</v>
      </c>
      <c r="C18" s="355">
        <v>3772</v>
      </c>
      <c r="D18" s="355">
        <v>1</v>
      </c>
      <c r="E18" s="355">
        <v>2</v>
      </c>
      <c r="F18" s="355">
        <v>1</v>
      </c>
      <c r="G18" s="355">
        <v>1</v>
      </c>
      <c r="H18" s="355">
        <v>1</v>
      </c>
      <c r="I18" s="355">
        <v>6</v>
      </c>
      <c r="J18" s="355">
        <v>2</v>
      </c>
      <c r="K18" s="355">
        <v>2</v>
      </c>
      <c r="L18" s="355">
        <v>1</v>
      </c>
      <c r="M18" s="355">
        <v>7</v>
      </c>
      <c r="N18" s="355">
        <v>2</v>
      </c>
      <c r="O18" s="355">
        <v>10</v>
      </c>
      <c r="P18" s="355">
        <v>20</v>
      </c>
      <c r="Q18" s="355">
        <v>32</v>
      </c>
      <c r="R18" s="355">
        <v>52</v>
      </c>
      <c r="S18" s="355">
        <v>55</v>
      </c>
      <c r="T18" s="355">
        <v>84</v>
      </c>
      <c r="U18" s="355">
        <v>131</v>
      </c>
      <c r="V18" s="355">
        <v>256</v>
      </c>
      <c r="W18" s="355">
        <v>344</v>
      </c>
      <c r="X18" s="355">
        <v>483</v>
      </c>
      <c r="Y18" s="355">
        <v>676</v>
      </c>
      <c r="Z18" s="355">
        <v>743</v>
      </c>
      <c r="AA18" s="355">
        <v>521</v>
      </c>
      <c r="AB18" s="355">
        <v>267</v>
      </c>
      <c r="AC18" s="355">
        <v>78</v>
      </c>
      <c r="AD18" s="355">
        <v>0</v>
      </c>
      <c r="AF18" s="355">
        <f t="shared" si="0"/>
        <v>5</v>
      </c>
      <c r="AG18" s="355">
        <f t="shared" si="1"/>
        <v>345</v>
      </c>
      <c r="AH18" s="355">
        <f t="shared" si="2"/>
        <v>345</v>
      </c>
    </row>
    <row r="19" spans="1:34">
      <c r="A19" t="s">
        <v>951</v>
      </c>
      <c r="B19" t="s">
        <v>988</v>
      </c>
      <c r="C19" s="355">
        <v>654</v>
      </c>
      <c r="D19" s="355">
        <v>1</v>
      </c>
      <c r="E19" s="355">
        <v>0</v>
      </c>
      <c r="F19" s="355">
        <v>0</v>
      </c>
      <c r="G19" s="355">
        <v>0</v>
      </c>
      <c r="H19" s="355">
        <v>0</v>
      </c>
      <c r="I19" s="355">
        <v>1</v>
      </c>
      <c r="J19" s="355">
        <v>0</v>
      </c>
      <c r="K19" s="355">
        <v>0</v>
      </c>
      <c r="L19" s="355">
        <v>3</v>
      </c>
      <c r="M19" s="355">
        <v>1</v>
      </c>
      <c r="N19" s="355">
        <v>1</v>
      </c>
      <c r="O19" s="355">
        <v>1</v>
      </c>
      <c r="P19" s="355">
        <v>4</v>
      </c>
      <c r="Q19" s="355">
        <v>5</v>
      </c>
      <c r="R19" s="355">
        <v>5</v>
      </c>
      <c r="S19" s="355">
        <v>5</v>
      </c>
      <c r="T19" s="355">
        <v>9</v>
      </c>
      <c r="U19" s="355">
        <v>16</v>
      </c>
      <c r="V19" s="355">
        <v>36</v>
      </c>
      <c r="W19" s="355">
        <v>49</v>
      </c>
      <c r="X19" s="355">
        <v>52</v>
      </c>
      <c r="Y19" s="355">
        <v>113</v>
      </c>
      <c r="Z19" s="355">
        <v>154</v>
      </c>
      <c r="AA19" s="355">
        <v>120</v>
      </c>
      <c r="AB19" s="355">
        <v>64</v>
      </c>
      <c r="AC19" s="355">
        <v>15</v>
      </c>
      <c r="AD19" s="355">
        <v>0</v>
      </c>
      <c r="AF19" s="355">
        <f t="shared" si="0"/>
        <v>0</v>
      </c>
      <c r="AG19" s="355">
        <f t="shared" si="1"/>
        <v>79</v>
      </c>
      <c r="AH19" s="355">
        <f t="shared" si="2"/>
        <v>79</v>
      </c>
    </row>
    <row r="20" spans="1:34">
      <c r="A20" t="s">
        <v>952</v>
      </c>
      <c r="B20" t="s">
        <v>988</v>
      </c>
      <c r="C20" s="355">
        <v>904</v>
      </c>
      <c r="D20" s="355">
        <v>1</v>
      </c>
      <c r="E20" s="355">
        <v>0</v>
      </c>
      <c r="F20" s="355">
        <v>0</v>
      </c>
      <c r="G20" s="355">
        <v>0</v>
      </c>
      <c r="H20" s="355">
        <v>0</v>
      </c>
      <c r="I20" s="355">
        <v>1</v>
      </c>
      <c r="J20" s="355">
        <v>0</v>
      </c>
      <c r="K20" s="355">
        <v>1</v>
      </c>
      <c r="L20" s="355">
        <v>0</v>
      </c>
      <c r="M20" s="355">
        <v>3</v>
      </c>
      <c r="N20" s="355">
        <v>0</v>
      </c>
      <c r="O20" s="355">
        <v>3</v>
      </c>
      <c r="P20" s="355">
        <v>3</v>
      </c>
      <c r="Q20" s="355">
        <v>4</v>
      </c>
      <c r="R20" s="355">
        <v>11</v>
      </c>
      <c r="S20" s="355">
        <v>12</v>
      </c>
      <c r="T20" s="355">
        <v>12</v>
      </c>
      <c r="U20" s="355">
        <v>33</v>
      </c>
      <c r="V20" s="355">
        <v>49</v>
      </c>
      <c r="W20" s="355">
        <v>63</v>
      </c>
      <c r="X20" s="355">
        <v>102</v>
      </c>
      <c r="Y20" s="355">
        <v>173</v>
      </c>
      <c r="Z20" s="355">
        <v>195</v>
      </c>
      <c r="AA20" s="355">
        <v>131</v>
      </c>
      <c r="AB20" s="355">
        <v>90</v>
      </c>
      <c r="AC20" s="355">
        <v>18</v>
      </c>
      <c r="AD20" s="355">
        <v>0</v>
      </c>
      <c r="AF20" s="355">
        <f t="shared" si="0"/>
        <v>0</v>
      </c>
      <c r="AG20" s="355">
        <f t="shared" si="1"/>
        <v>108</v>
      </c>
      <c r="AH20" s="355">
        <f t="shared" si="2"/>
        <v>108</v>
      </c>
    </row>
    <row r="21" spans="1:34">
      <c r="A21" t="s">
        <v>953</v>
      </c>
      <c r="B21" t="s">
        <v>988</v>
      </c>
      <c r="C21" s="355">
        <v>1583</v>
      </c>
      <c r="D21" s="355">
        <v>5</v>
      </c>
      <c r="E21" s="355">
        <v>1</v>
      </c>
      <c r="F21" s="355">
        <v>0</v>
      </c>
      <c r="G21" s="355">
        <v>0</v>
      </c>
      <c r="H21" s="355">
        <v>0</v>
      </c>
      <c r="I21" s="355">
        <v>6</v>
      </c>
      <c r="J21" s="355">
        <v>2</v>
      </c>
      <c r="K21" s="355">
        <v>0</v>
      </c>
      <c r="L21" s="355">
        <v>2</v>
      </c>
      <c r="M21" s="355">
        <v>2</v>
      </c>
      <c r="N21" s="355">
        <v>3</v>
      </c>
      <c r="O21" s="355">
        <v>6</v>
      </c>
      <c r="P21" s="355">
        <v>1</v>
      </c>
      <c r="Q21" s="355">
        <v>14</v>
      </c>
      <c r="R21" s="355">
        <v>21</v>
      </c>
      <c r="S21" s="355">
        <v>22</v>
      </c>
      <c r="T21" s="355">
        <v>36</v>
      </c>
      <c r="U21" s="355">
        <v>52</v>
      </c>
      <c r="V21" s="355">
        <v>124</v>
      </c>
      <c r="W21" s="355">
        <v>162</v>
      </c>
      <c r="X21" s="355">
        <v>215</v>
      </c>
      <c r="Y21" s="355">
        <v>290</v>
      </c>
      <c r="Z21" s="355">
        <v>300</v>
      </c>
      <c r="AA21" s="355">
        <v>199</v>
      </c>
      <c r="AB21" s="355">
        <v>103</v>
      </c>
      <c r="AC21" s="355">
        <v>23</v>
      </c>
      <c r="AD21" s="355">
        <v>0</v>
      </c>
      <c r="AF21" s="355">
        <f t="shared" si="0"/>
        <v>1</v>
      </c>
      <c r="AG21" s="355">
        <f t="shared" si="1"/>
        <v>126</v>
      </c>
      <c r="AH21" s="355">
        <f t="shared" si="2"/>
        <v>126</v>
      </c>
    </row>
    <row r="22" spans="1:34">
      <c r="A22" t="s">
        <v>954</v>
      </c>
      <c r="B22" t="s">
        <v>988</v>
      </c>
      <c r="C22" s="355">
        <v>416</v>
      </c>
      <c r="D22" s="355">
        <v>0</v>
      </c>
      <c r="E22" s="355">
        <v>0</v>
      </c>
      <c r="F22" s="355">
        <v>0</v>
      </c>
      <c r="G22" s="355">
        <v>0</v>
      </c>
      <c r="H22" s="355">
        <v>0</v>
      </c>
      <c r="I22" s="355">
        <v>0</v>
      </c>
      <c r="J22" s="355">
        <v>0</v>
      </c>
      <c r="K22" s="355">
        <v>0</v>
      </c>
      <c r="L22" s="355">
        <v>0</v>
      </c>
      <c r="M22" s="355">
        <v>1</v>
      </c>
      <c r="N22" s="355">
        <v>0</v>
      </c>
      <c r="O22" s="355">
        <v>0</v>
      </c>
      <c r="P22" s="355">
        <v>3</v>
      </c>
      <c r="Q22" s="355">
        <v>2</v>
      </c>
      <c r="R22" s="355">
        <v>4</v>
      </c>
      <c r="S22" s="355">
        <v>3</v>
      </c>
      <c r="T22" s="355">
        <v>8</v>
      </c>
      <c r="U22" s="355">
        <v>13</v>
      </c>
      <c r="V22" s="355">
        <v>37</v>
      </c>
      <c r="W22" s="355">
        <v>34</v>
      </c>
      <c r="X22" s="355">
        <v>49</v>
      </c>
      <c r="Y22" s="355">
        <v>67</v>
      </c>
      <c r="Z22" s="355">
        <v>83</v>
      </c>
      <c r="AA22" s="355">
        <v>71</v>
      </c>
      <c r="AB22" s="355">
        <v>34</v>
      </c>
      <c r="AC22" s="355">
        <v>7</v>
      </c>
      <c r="AD22" s="355">
        <v>0</v>
      </c>
      <c r="AF22" s="355">
        <f t="shared" si="0"/>
        <v>0</v>
      </c>
      <c r="AG22" s="355">
        <f t="shared" si="1"/>
        <v>41</v>
      </c>
      <c r="AH22" s="355">
        <f t="shared" si="2"/>
        <v>41</v>
      </c>
    </row>
    <row r="23" spans="1:34">
      <c r="A23" t="s">
        <v>955</v>
      </c>
      <c r="B23" t="s">
        <v>988</v>
      </c>
      <c r="C23" s="355">
        <v>1171</v>
      </c>
      <c r="D23" s="355">
        <v>0</v>
      </c>
      <c r="E23" s="355">
        <v>0</v>
      </c>
      <c r="F23" s="355">
        <v>0</v>
      </c>
      <c r="G23" s="355">
        <v>0</v>
      </c>
      <c r="H23" s="355">
        <v>0</v>
      </c>
      <c r="I23" s="355">
        <v>0</v>
      </c>
      <c r="J23" s="355">
        <v>0</v>
      </c>
      <c r="K23" s="355">
        <v>0</v>
      </c>
      <c r="L23" s="355">
        <v>0</v>
      </c>
      <c r="M23" s="355">
        <v>0</v>
      </c>
      <c r="N23" s="355">
        <v>0</v>
      </c>
      <c r="O23" s="355">
        <v>4</v>
      </c>
      <c r="P23" s="355">
        <v>4</v>
      </c>
      <c r="Q23" s="355">
        <v>10</v>
      </c>
      <c r="R23" s="355">
        <v>6</v>
      </c>
      <c r="S23" s="355">
        <v>19</v>
      </c>
      <c r="T23" s="355">
        <v>26</v>
      </c>
      <c r="U23" s="355">
        <v>42</v>
      </c>
      <c r="V23" s="355">
        <v>64</v>
      </c>
      <c r="W23" s="355">
        <v>73</v>
      </c>
      <c r="X23" s="355">
        <v>104</v>
      </c>
      <c r="Y23" s="355">
        <v>195</v>
      </c>
      <c r="Z23" s="355">
        <v>250</v>
      </c>
      <c r="AA23" s="355">
        <v>239</v>
      </c>
      <c r="AB23" s="355">
        <v>110</v>
      </c>
      <c r="AC23" s="355">
        <v>25</v>
      </c>
      <c r="AD23" s="355">
        <v>0</v>
      </c>
      <c r="AF23" s="355">
        <f t="shared" si="0"/>
        <v>0</v>
      </c>
      <c r="AG23" s="355">
        <f t="shared" si="1"/>
        <v>135</v>
      </c>
      <c r="AH23" s="355">
        <f t="shared" si="2"/>
        <v>135</v>
      </c>
    </row>
    <row r="24" spans="1:34">
      <c r="A24" t="s">
        <v>956</v>
      </c>
      <c r="B24" t="s">
        <v>988</v>
      </c>
      <c r="C24" s="355">
        <v>2388</v>
      </c>
      <c r="D24" s="355">
        <v>4</v>
      </c>
      <c r="E24" s="355">
        <v>1</v>
      </c>
      <c r="F24" s="355">
        <v>1</v>
      </c>
      <c r="G24" s="355">
        <v>0</v>
      </c>
      <c r="H24" s="355">
        <v>0</v>
      </c>
      <c r="I24" s="355">
        <v>6</v>
      </c>
      <c r="J24" s="355">
        <v>2</v>
      </c>
      <c r="K24" s="355">
        <v>4</v>
      </c>
      <c r="L24" s="355">
        <v>1</v>
      </c>
      <c r="M24" s="355">
        <v>6</v>
      </c>
      <c r="N24" s="355">
        <v>3</v>
      </c>
      <c r="O24" s="355">
        <v>6</v>
      </c>
      <c r="P24" s="355">
        <v>11</v>
      </c>
      <c r="Q24" s="355">
        <v>22</v>
      </c>
      <c r="R24" s="355">
        <v>17</v>
      </c>
      <c r="S24" s="355">
        <v>35</v>
      </c>
      <c r="T24" s="355">
        <v>60</v>
      </c>
      <c r="U24" s="355">
        <v>85</v>
      </c>
      <c r="V24" s="355">
        <v>190</v>
      </c>
      <c r="W24" s="355">
        <v>213</v>
      </c>
      <c r="X24" s="355">
        <v>336</v>
      </c>
      <c r="Y24" s="355">
        <v>430</v>
      </c>
      <c r="Z24" s="355">
        <v>466</v>
      </c>
      <c r="AA24" s="355">
        <v>328</v>
      </c>
      <c r="AB24" s="355">
        <v>129</v>
      </c>
      <c r="AC24" s="355">
        <v>38</v>
      </c>
      <c r="AD24" s="355">
        <v>0</v>
      </c>
      <c r="AF24" s="355">
        <f t="shared" si="0"/>
        <v>2</v>
      </c>
      <c r="AG24" s="355">
        <f t="shared" si="1"/>
        <v>167</v>
      </c>
      <c r="AH24" s="355">
        <f t="shared" si="2"/>
        <v>167</v>
      </c>
    </row>
    <row r="25" spans="1:34">
      <c r="A25" t="s">
        <v>957</v>
      </c>
      <c r="B25" t="s">
        <v>988</v>
      </c>
      <c r="C25" s="355">
        <v>609</v>
      </c>
      <c r="D25" s="355">
        <v>0</v>
      </c>
      <c r="E25" s="355">
        <v>0</v>
      </c>
      <c r="F25" s="355">
        <v>0</v>
      </c>
      <c r="G25" s="355">
        <v>0</v>
      </c>
      <c r="H25" s="355">
        <v>0</v>
      </c>
      <c r="I25" s="355">
        <v>0</v>
      </c>
      <c r="J25" s="355">
        <v>0</v>
      </c>
      <c r="K25" s="355">
        <v>0</v>
      </c>
      <c r="L25" s="355">
        <v>0</v>
      </c>
      <c r="M25" s="355">
        <v>0</v>
      </c>
      <c r="N25" s="355">
        <v>3</v>
      </c>
      <c r="O25" s="355">
        <v>0</v>
      </c>
      <c r="P25" s="355">
        <v>3</v>
      </c>
      <c r="Q25" s="355">
        <v>8</v>
      </c>
      <c r="R25" s="355">
        <v>4</v>
      </c>
      <c r="S25" s="355">
        <v>6</v>
      </c>
      <c r="T25" s="355">
        <v>9</v>
      </c>
      <c r="U25" s="355">
        <v>19</v>
      </c>
      <c r="V25" s="355">
        <v>25</v>
      </c>
      <c r="W25" s="355">
        <v>47</v>
      </c>
      <c r="X25" s="355">
        <v>80</v>
      </c>
      <c r="Y25" s="355">
        <v>109</v>
      </c>
      <c r="Z25" s="355">
        <v>138</v>
      </c>
      <c r="AA25" s="355">
        <v>96</v>
      </c>
      <c r="AB25" s="355">
        <v>49</v>
      </c>
      <c r="AC25" s="355">
        <v>13</v>
      </c>
      <c r="AD25" s="355">
        <v>0</v>
      </c>
      <c r="AF25" s="355">
        <f t="shared" si="0"/>
        <v>0</v>
      </c>
      <c r="AG25" s="355">
        <f t="shared" si="1"/>
        <v>62</v>
      </c>
      <c r="AH25" s="355">
        <f t="shared" si="2"/>
        <v>62</v>
      </c>
    </row>
    <row r="26" spans="1:34">
      <c r="A26" t="s">
        <v>958</v>
      </c>
      <c r="B26" t="s">
        <v>988</v>
      </c>
      <c r="C26" s="355">
        <v>505</v>
      </c>
      <c r="D26" s="355">
        <v>0</v>
      </c>
      <c r="E26" s="355">
        <v>0</v>
      </c>
      <c r="F26" s="355">
        <v>0</v>
      </c>
      <c r="G26" s="355">
        <v>0</v>
      </c>
      <c r="H26" s="355">
        <v>0</v>
      </c>
      <c r="I26" s="355">
        <v>0</v>
      </c>
      <c r="J26" s="355">
        <v>0</v>
      </c>
      <c r="K26" s="355">
        <v>1</v>
      </c>
      <c r="L26" s="355">
        <v>1</v>
      </c>
      <c r="M26" s="355">
        <v>0</v>
      </c>
      <c r="N26" s="355">
        <v>0</v>
      </c>
      <c r="O26" s="355">
        <v>1</v>
      </c>
      <c r="P26" s="355">
        <v>0</v>
      </c>
      <c r="Q26" s="355">
        <v>3</v>
      </c>
      <c r="R26" s="355">
        <v>2</v>
      </c>
      <c r="S26" s="355">
        <v>7</v>
      </c>
      <c r="T26" s="355">
        <v>9</v>
      </c>
      <c r="U26" s="355">
        <v>15</v>
      </c>
      <c r="V26" s="355">
        <v>28</v>
      </c>
      <c r="W26" s="355">
        <v>36</v>
      </c>
      <c r="X26" s="355">
        <v>59</v>
      </c>
      <c r="Y26" s="355">
        <v>108</v>
      </c>
      <c r="Z26" s="355">
        <v>109</v>
      </c>
      <c r="AA26" s="355">
        <v>79</v>
      </c>
      <c r="AB26" s="355">
        <v>36</v>
      </c>
      <c r="AC26" s="355">
        <v>11</v>
      </c>
      <c r="AD26" s="355">
        <v>0</v>
      </c>
      <c r="AF26" s="355">
        <f t="shared" si="0"/>
        <v>0</v>
      </c>
      <c r="AG26" s="355">
        <f t="shared" si="1"/>
        <v>47</v>
      </c>
      <c r="AH26" s="355">
        <f t="shared" si="2"/>
        <v>47</v>
      </c>
    </row>
    <row r="27" spans="1:34">
      <c r="A27" t="s">
        <v>959</v>
      </c>
      <c r="B27" t="s">
        <v>988</v>
      </c>
      <c r="C27" s="355">
        <v>1921</v>
      </c>
      <c r="D27" s="355">
        <v>3</v>
      </c>
      <c r="E27" s="355">
        <v>0</v>
      </c>
      <c r="F27" s="355">
        <v>1</v>
      </c>
      <c r="G27" s="355">
        <v>0</v>
      </c>
      <c r="H27" s="355">
        <v>0</v>
      </c>
      <c r="I27" s="355">
        <v>4</v>
      </c>
      <c r="J27" s="355">
        <v>1</v>
      </c>
      <c r="K27" s="355">
        <v>1</v>
      </c>
      <c r="L27" s="355">
        <v>0</v>
      </c>
      <c r="M27" s="355">
        <v>2</v>
      </c>
      <c r="N27" s="355">
        <v>3</v>
      </c>
      <c r="O27" s="355">
        <v>2</v>
      </c>
      <c r="P27" s="355">
        <v>6</v>
      </c>
      <c r="Q27" s="355">
        <v>12</v>
      </c>
      <c r="R27" s="355">
        <v>21</v>
      </c>
      <c r="S27" s="355">
        <v>34</v>
      </c>
      <c r="T27" s="355">
        <v>33</v>
      </c>
      <c r="U27" s="355">
        <v>61</v>
      </c>
      <c r="V27" s="355">
        <v>137</v>
      </c>
      <c r="W27" s="355">
        <v>177</v>
      </c>
      <c r="X27" s="355">
        <v>234</v>
      </c>
      <c r="Y27" s="355">
        <v>276</v>
      </c>
      <c r="Z27" s="355">
        <v>394</v>
      </c>
      <c r="AA27" s="355">
        <v>334</v>
      </c>
      <c r="AB27" s="355">
        <v>156</v>
      </c>
      <c r="AC27" s="355">
        <v>33</v>
      </c>
      <c r="AD27" s="355">
        <v>0</v>
      </c>
      <c r="AF27" s="355">
        <f t="shared" si="0"/>
        <v>1</v>
      </c>
      <c r="AG27" s="355">
        <f t="shared" si="1"/>
        <v>189</v>
      </c>
      <c r="AH27" s="355">
        <f t="shared" si="2"/>
        <v>189</v>
      </c>
    </row>
    <row r="28" spans="1:34">
      <c r="A28" t="s">
        <v>960</v>
      </c>
      <c r="B28" t="s">
        <v>988</v>
      </c>
      <c r="C28" s="355">
        <v>850</v>
      </c>
      <c r="D28" s="355">
        <v>0</v>
      </c>
      <c r="E28" s="355">
        <v>1</v>
      </c>
      <c r="F28" s="355">
        <v>0</v>
      </c>
      <c r="G28" s="355">
        <v>0</v>
      </c>
      <c r="H28" s="355">
        <v>0</v>
      </c>
      <c r="I28" s="355">
        <v>1</v>
      </c>
      <c r="J28" s="355">
        <v>0</v>
      </c>
      <c r="K28" s="355">
        <v>0</v>
      </c>
      <c r="L28" s="355">
        <v>0</v>
      </c>
      <c r="M28" s="355">
        <v>1</v>
      </c>
      <c r="N28" s="355">
        <v>1</v>
      </c>
      <c r="O28" s="355">
        <v>1</v>
      </c>
      <c r="P28" s="355">
        <v>3</v>
      </c>
      <c r="Q28" s="355">
        <v>10</v>
      </c>
      <c r="R28" s="355">
        <v>8</v>
      </c>
      <c r="S28" s="355">
        <v>9</v>
      </c>
      <c r="T28" s="355">
        <v>14</v>
      </c>
      <c r="U28" s="355">
        <v>27</v>
      </c>
      <c r="V28" s="355">
        <v>57</v>
      </c>
      <c r="W28" s="355">
        <v>62</v>
      </c>
      <c r="X28" s="355">
        <v>103</v>
      </c>
      <c r="Y28" s="355">
        <v>150</v>
      </c>
      <c r="Z28" s="355">
        <v>170</v>
      </c>
      <c r="AA28" s="355">
        <v>146</v>
      </c>
      <c r="AB28" s="355">
        <v>64</v>
      </c>
      <c r="AC28" s="355">
        <v>23</v>
      </c>
      <c r="AD28" s="355">
        <v>0</v>
      </c>
      <c r="AF28" s="355">
        <f t="shared" si="0"/>
        <v>1</v>
      </c>
      <c r="AG28" s="355">
        <f t="shared" si="1"/>
        <v>87</v>
      </c>
      <c r="AH28" s="355">
        <f t="shared" si="2"/>
        <v>87</v>
      </c>
    </row>
    <row r="29" spans="1:34">
      <c r="A29" t="s">
        <v>961</v>
      </c>
      <c r="B29" t="s">
        <v>988</v>
      </c>
      <c r="C29" s="355">
        <v>872</v>
      </c>
      <c r="D29" s="355">
        <v>4</v>
      </c>
      <c r="E29" s="355">
        <v>1</v>
      </c>
      <c r="F29" s="355">
        <v>0</v>
      </c>
      <c r="G29" s="355">
        <v>0</v>
      </c>
      <c r="H29" s="355">
        <v>0</v>
      </c>
      <c r="I29" s="355">
        <v>5</v>
      </c>
      <c r="J29" s="355">
        <v>0</v>
      </c>
      <c r="K29" s="355">
        <v>0</v>
      </c>
      <c r="L29" s="355">
        <v>0</v>
      </c>
      <c r="M29" s="355">
        <v>1</v>
      </c>
      <c r="N29" s="355">
        <v>0</v>
      </c>
      <c r="O29" s="355">
        <v>2</v>
      </c>
      <c r="P29" s="355">
        <v>3</v>
      </c>
      <c r="Q29" s="355">
        <v>7</v>
      </c>
      <c r="R29" s="355">
        <v>12</v>
      </c>
      <c r="S29" s="355">
        <v>13</v>
      </c>
      <c r="T29" s="355">
        <v>8</v>
      </c>
      <c r="U29" s="355">
        <v>36</v>
      </c>
      <c r="V29" s="355">
        <v>73</v>
      </c>
      <c r="W29" s="355">
        <v>92</v>
      </c>
      <c r="X29" s="355">
        <v>114</v>
      </c>
      <c r="Y29" s="355">
        <v>157</v>
      </c>
      <c r="Z29" s="355">
        <v>145</v>
      </c>
      <c r="AA29" s="355">
        <v>131</v>
      </c>
      <c r="AB29" s="355">
        <v>61</v>
      </c>
      <c r="AC29" s="355">
        <v>12</v>
      </c>
      <c r="AD29" s="355">
        <v>0</v>
      </c>
      <c r="AF29" s="355">
        <f t="shared" si="0"/>
        <v>1</v>
      </c>
      <c r="AG29" s="355">
        <f t="shared" si="1"/>
        <v>73</v>
      </c>
      <c r="AH29" s="355">
        <f t="shared" si="2"/>
        <v>73</v>
      </c>
    </row>
    <row r="30" spans="1:34">
      <c r="A30" t="s">
        <v>962</v>
      </c>
      <c r="B30" t="s">
        <v>988</v>
      </c>
      <c r="C30" s="355">
        <v>1477</v>
      </c>
      <c r="D30" s="355">
        <v>2</v>
      </c>
      <c r="E30" s="355">
        <v>0</v>
      </c>
      <c r="F30" s="355">
        <v>1</v>
      </c>
      <c r="G30" s="355">
        <v>0</v>
      </c>
      <c r="H30" s="355">
        <v>0</v>
      </c>
      <c r="I30" s="355">
        <v>3</v>
      </c>
      <c r="J30" s="355">
        <v>1</v>
      </c>
      <c r="K30" s="355">
        <v>1</v>
      </c>
      <c r="L30" s="355">
        <v>1</v>
      </c>
      <c r="M30" s="355">
        <v>1</v>
      </c>
      <c r="N30" s="355">
        <v>5</v>
      </c>
      <c r="O30" s="355">
        <v>4</v>
      </c>
      <c r="P30" s="355">
        <v>3</v>
      </c>
      <c r="Q30" s="355">
        <v>11</v>
      </c>
      <c r="R30" s="355">
        <v>13</v>
      </c>
      <c r="S30" s="355">
        <v>19</v>
      </c>
      <c r="T30" s="355">
        <v>25</v>
      </c>
      <c r="U30" s="355">
        <v>47</v>
      </c>
      <c r="V30" s="355">
        <v>97</v>
      </c>
      <c r="W30" s="355">
        <v>146</v>
      </c>
      <c r="X30" s="355">
        <v>202</v>
      </c>
      <c r="Y30" s="355">
        <v>269</v>
      </c>
      <c r="Z30" s="355">
        <v>291</v>
      </c>
      <c r="AA30" s="355">
        <v>202</v>
      </c>
      <c r="AB30" s="355">
        <v>103</v>
      </c>
      <c r="AC30" s="355">
        <v>33</v>
      </c>
      <c r="AD30" s="355">
        <v>0</v>
      </c>
      <c r="AF30" s="355">
        <f t="shared" si="0"/>
        <v>1</v>
      </c>
      <c r="AG30" s="355">
        <f t="shared" si="1"/>
        <v>136</v>
      </c>
      <c r="AH30" s="355">
        <f t="shared" si="2"/>
        <v>136</v>
      </c>
    </row>
    <row r="31" spans="1:34">
      <c r="A31" t="s">
        <v>963</v>
      </c>
      <c r="B31" t="s">
        <v>988</v>
      </c>
      <c r="C31" s="355">
        <v>453</v>
      </c>
      <c r="D31" s="355">
        <v>0</v>
      </c>
      <c r="E31" s="355">
        <v>0</v>
      </c>
      <c r="F31" s="355">
        <v>0</v>
      </c>
      <c r="G31" s="355">
        <v>0</v>
      </c>
      <c r="H31" s="355">
        <v>0</v>
      </c>
      <c r="I31" s="355">
        <v>0</v>
      </c>
      <c r="J31" s="355">
        <v>0</v>
      </c>
      <c r="K31" s="355">
        <v>0</v>
      </c>
      <c r="L31" s="355">
        <v>0</v>
      </c>
      <c r="M31" s="355">
        <v>1</v>
      </c>
      <c r="N31" s="355">
        <v>1</v>
      </c>
      <c r="O31" s="355">
        <v>2</v>
      </c>
      <c r="P31" s="355">
        <v>5</v>
      </c>
      <c r="Q31" s="355">
        <v>3</v>
      </c>
      <c r="R31" s="355">
        <v>5</v>
      </c>
      <c r="S31" s="355">
        <v>6</v>
      </c>
      <c r="T31" s="355">
        <v>11</v>
      </c>
      <c r="U31" s="355">
        <v>19</v>
      </c>
      <c r="V31" s="355">
        <v>35</v>
      </c>
      <c r="W31" s="355">
        <v>26</v>
      </c>
      <c r="X31" s="355">
        <v>51</v>
      </c>
      <c r="Y31" s="355">
        <v>78</v>
      </c>
      <c r="Z31" s="355">
        <v>81</v>
      </c>
      <c r="AA31" s="355">
        <v>80</v>
      </c>
      <c r="AB31" s="355">
        <v>31</v>
      </c>
      <c r="AC31" s="355">
        <v>18</v>
      </c>
      <c r="AD31" s="355">
        <v>0</v>
      </c>
      <c r="AF31" s="355">
        <f t="shared" si="0"/>
        <v>0</v>
      </c>
      <c r="AG31" s="355">
        <f t="shared" si="1"/>
        <v>49</v>
      </c>
      <c r="AH31" s="355">
        <f t="shared" si="2"/>
        <v>49</v>
      </c>
    </row>
    <row r="32" spans="1:34">
      <c r="A32" t="s">
        <v>964</v>
      </c>
      <c r="B32" t="s">
        <v>988</v>
      </c>
      <c r="C32" s="355">
        <v>841</v>
      </c>
      <c r="D32" s="355">
        <v>1</v>
      </c>
      <c r="E32" s="355">
        <v>0</v>
      </c>
      <c r="F32" s="355">
        <v>1</v>
      </c>
      <c r="G32" s="355">
        <v>0</v>
      </c>
      <c r="H32" s="355">
        <v>0</v>
      </c>
      <c r="I32" s="355">
        <v>2</v>
      </c>
      <c r="J32" s="355">
        <v>1</v>
      </c>
      <c r="K32" s="355">
        <v>0</v>
      </c>
      <c r="L32" s="355">
        <v>2</v>
      </c>
      <c r="M32" s="355">
        <v>0</v>
      </c>
      <c r="N32" s="355">
        <v>4</v>
      </c>
      <c r="O32" s="355">
        <v>4</v>
      </c>
      <c r="P32" s="355">
        <v>5</v>
      </c>
      <c r="Q32" s="355">
        <v>2</v>
      </c>
      <c r="R32" s="355">
        <v>5</v>
      </c>
      <c r="S32" s="355">
        <v>11</v>
      </c>
      <c r="T32" s="355">
        <v>28</v>
      </c>
      <c r="U32" s="355">
        <v>37</v>
      </c>
      <c r="V32" s="355">
        <v>60</v>
      </c>
      <c r="W32" s="355">
        <v>61</v>
      </c>
      <c r="X32" s="355">
        <v>108</v>
      </c>
      <c r="Y32" s="355">
        <v>139</v>
      </c>
      <c r="Z32" s="355">
        <v>142</v>
      </c>
      <c r="AA32" s="355">
        <v>167</v>
      </c>
      <c r="AB32" s="355">
        <v>45</v>
      </c>
      <c r="AC32" s="355">
        <v>18</v>
      </c>
      <c r="AD32" s="355">
        <v>0</v>
      </c>
      <c r="AF32" s="355">
        <f t="shared" si="0"/>
        <v>1</v>
      </c>
      <c r="AG32" s="355">
        <f t="shared" si="1"/>
        <v>63</v>
      </c>
      <c r="AH32" s="355">
        <f t="shared" si="2"/>
        <v>63</v>
      </c>
    </row>
    <row r="33" spans="1:34">
      <c r="A33" t="s">
        <v>965</v>
      </c>
      <c r="B33" t="s">
        <v>988</v>
      </c>
      <c r="C33" s="355">
        <v>519</v>
      </c>
      <c r="D33" s="355">
        <v>0</v>
      </c>
      <c r="E33" s="355">
        <v>0</v>
      </c>
      <c r="F33" s="355">
        <v>0</v>
      </c>
      <c r="G33" s="355">
        <v>0</v>
      </c>
      <c r="H33" s="355">
        <v>0</v>
      </c>
      <c r="I33" s="355">
        <v>0</v>
      </c>
      <c r="J33" s="355">
        <v>1</v>
      </c>
      <c r="K33" s="355">
        <v>0</v>
      </c>
      <c r="L33" s="355">
        <v>1</v>
      </c>
      <c r="M33" s="355">
        <v>0</v>
      </c>
      <c r="N33" s="355">
        <v>1</v>
      </c>
      <c r="O33" s="355">
        <v>4</v>
      </c>
      <c r="P33" s="355">
        <v>3</v>
      </c>
      <c r="Q33" s="355">
        <v>1</v>
      </c>
      <c r="R33" s="355">
        <v>5</v>
      </c>
      <c r="S33" s="355">
        <v>6</v>
      </c>
      <c r="T33" s="355">
        <v>10</v>
      </c>
      <c r="U33" s="355">
        <v>14</v>
      </c>
      <c r="V33" s="355">
        <v>22</v>
      </c>
      <c r="W33" s="355">
        <v>41</v>
      </c>
      <c r="X33" s="355">
        <v>56</v>
      </c>
      <c r="Y33" s="355">
        <v>74</v>
      </c>
      <c r="Z33" s="355">
        <v>110</v>
      </c>
      <c r="AA33" s="355">
        <v>109</v>
      </c>
      <c r="AB33" s="355">
        <v>45</v>
      </c>
      <c r="AC33" s="355">
        <v>16</v>
      </c>
      <c r="AD33" s="355">
        <v>0</v>
      </c>
      <c r="AF33" s="355">
        <f t="shared" si="0"/>
        <v>0</v>
      </c>
      <c r="AG33" s="355">
        <f t="shared" si="1"/>
        <v>61</v>
      </c>
      <c r="AH33" s="355">
        <f t="shared" si="2"/>
        <v>61</v>
      </c>
    </row>
    <row r="34" spans="1:34">
      <c r="A34" t="s">
        <v>966</v>
      </c>
      <c r="B34" t="s">
        <v>988</v>
      </c>
      <c r="C34" s="355">
        <v>552</v>
      </c>
      <c r="D34" s="355">
        <v>0</v>
      </c>
      <c r="E34" s="355">
        <v>0</v>
      </c>
      <c r="F34" s="355">
        <v>0</v>
      </c>
      <c r="G34" s="355">
        <v>0</v>
      </c>
      <c r="H34" s="355">
        <v>0</v>
      </c>
      <c r="I34" s="355">
        <v>0</v>
      </c>
      <c r="J34" s="355">
        <v>1</v>
      </c>
      <c r="K34" s="355">
        <v>1</v>
      </c>
      <c r="L34" s="355">
        <v>0</v>
      </c>
      <c r="M34" s="355">
        <v>2</v>
      </c>
      <c r="N34" s="355">
        <v>2</v>
      </c>
      <c r="O34" s="355">
        <v>0</v>
      </c>
      <c r="P34" s="355">
        <v>3</v>
      </c>
      <c r="Q34" s="355">
        <v>1</v>
      </c>
      <c r="R34" s="355">
        <v>4</v>
      </c>
      <c r="S34" s="355">
        <v>9</v>
      </c>
      <c r="T34" s="355">
        <v>11</v>
      </c>
      <c r="U34" s="355">
        <v>12</v>
      </c>
      <c r="V34" s="355">
        <v>31</v>
      </c>
      <c r="W34" s="355">
        <v>40</v>
      </c>
      <c r="X34" s="355">
        <v>43</v>
      </c>
      <c r="Y34" s="355">
        <v>93</v>
      </c>
      <c r="Z34" s="355">
        <v>130</v>
      </c>
      <c r="AA34" s="355">
        <v>98</v>
      </c>
      <c r="AB34" s="355">
        <v>54</v>
      </c>
      <c r="AC34" s="355">
        <v>17</v>
      </c>
      <c r="AD34" s="355">
        <v>0</v>
      </c>
      <c r="AF34" s="355">
        <f t="shared" si="0"/>
        <v>0</v>
      </c>
      <c r="AG34" s="355">
        <f t="shared" si="1"/>
        <v>71</v>
      </c>
      <c r="AH34" s="355">
        <f t="shared" si="2"/>
        <v>71</v>
      </c>
    </row>
    <row r="35" spans="1:34">
      <c r="A35" t="s">
        <v>967</v>
      </c>
      <c r="B35" t="s">
        <v>988</v>
      </c>
      <c r="C35" s="355">
        <v>383</v>
      </c>
      <c r="D35" s="355">
        <v>0</v>
      </c>
      <c r="E35" s="355">
        <v>0</v>
      </c>
      <c r="F35" s="355">
        <v>0</v>
      </c>
      <c r="G35" s="355">
        <v>0</v>
      </c>
      <c r="H35" s="355">
        <v>0</v>
      </c>
      <c r="I35" s="355">
        <v>0</v>
      </c>
      <c r="J35" s="355">
        <v>0</v>
      </c>
      <c r="K35" s="355">
        <v>0</v>
      </c>
      <c r="L35" s="355">
        <v>0</v>
      </c>
      <c r="M35" s="355">
        <v>1</v>
      </c>
      <c r="N35" s="355">
        <v>0</v>
      </c>
      <c r="O35" s="355">
        <v>0</v>
      </c>
      <c r="P35" s="355">
        <v>0</v>
      </c>
      <c r="Q35" s="355">
        <v>1</v>
      </c>
      <c r="R35" s="355">
        <v>3</v>
      </c>
      <c r="S35" s="355">
        <v>4</v>
      </c>
      <c r="T35" s="355">
        <v>8</v>
      </c>
      <c r="U35" s="355">
        <v>10</v>
      </c>
      <c r="V35" s="355">
        <v>20</v>
      </c>
      <c r="W35" s="355">
        <v>15</v>
      </c>
      <c r="X35" s="355">
        <v>34</v>
      </c>
      <c r="Y35" s="355">
        <v>70</v>
      </c>
      <c r="Z35" s="355">
        <v>93</v>
      </c>
      <c r="AA35" s="355">
        <v>67</v>
      </c>
      <c r="AB35" s="355">
        <v>38</v>
      </c>
      <c r="AC35" s="355">
        <v>19</v>
      </c>
      <c r="AD35" s="355">
        <v>0</v>
      </c>
      <c r="AF35" s="355">
        <f t="shared" si="0"/>
        <v>0</v>
      </c>
      <c r="AG35" s="355">
        <f t="shared" si="1"/>
        <v>57</v>
      </c>
      <c r="AH35" s="355">
        <f t="shared" si="2"/>
        <v>57</v>
      </c>
    </row>
    <row r="36" spans="1:34">
      <c r="A36" t="s">
        <v>968</v>
      </c>
      <c r="B36" t="s">
        <v>988</v>
      </c>
      <c r="C36" s="355">
        <v>898</v>
      </c>
      <c r="D36" s="355">
        <v>1</v>
      </c>
      <c r="E36" s="355">
        <v>1</v>
      </c>
      <c r="F36" s="355">
        <v>0</v>
      </c>
      <c r="G36" s="355">
        <v>0</v>
      </c>
      <c r="H36" s="355">
        <v>0</v>
      </c>
      <c r="I36" s="355">
        <v>2</v>
      </c>
      <c r="J36" s="355">
        <v>0</v>
      </c>
      <c r="K36" s="355">
        <v>0</v>
      </c>
      <c r="L36" s="355">
        <v>1</v>
      </c>
      <c r="M36" s="355">
        <v>2</v>
      </c>
      <c r="N36" s="355">
        <v>0</v>
      </c>
      <c r="O36" s="355">
        <v>0</v>
      </c>
      <c r="P36" s="355">
        <v>1</v>
      </c>
      <c r="Q36" s="355">
        <v>5</v>
      </c>
      <c r="R36" s="355">
        <v>4</v>
      </c>
      <c r="S36" s="355">
        <v>6</v>
      </c>
      <c r="T36" s="355">
        <v>17</v>
      </c>
      <c r="U36" s="355">
        <v>17</v>
      </c>
      <c r="V36" s="355">
        <v>45</v>
      </c>
      <c r="W36" s="355">
        <v>63</v>
      </c>
      <c r="X36" s="355">
        <v>89</v>
      </c>
      <c r="Y36" s="355">
        <v>133</v>
      </c>
      <c r="Z36" s="355">
        <v>205</v>
      </c>
      <c r="AA36" s="355">
        <v>187</v>
      </c>
      <c r="AB36" s="355">
        <v>104</v>
      </c>
      <c r="AC36" s="355">
        <v>17</v>
      </c>
      <c r="AD36" s="355">
        <v>0</v>
      </c>
      <c r="AF36" s="355">
        <f t="shared" si="0"/>
        <v>1</v>
      </c>
      <c r="AG36" s="355">
        <f t="shared" si="1"/>
        <v>121</v>
      </c>
      <c r="AH36" s="355">
        <f t="shared" si="2"/>
        <v>121</v>
      </c>
    </row>
    <row r="37" spans="1:34">
      <c r="A37" t="s">
        <v>969</v>
      </c>
      <c r="B37" t="s">
        <v>988</v>
      </c>
      <c r="C37" s="355">
        <v>705</v>
      </c>
      <c r="D37" s="355">
        <v>0</v>
      </c>
      <c r="E37" s="355">
        <v>0</v>
      </c>
      <c r="F37" s="355">
        <v>0</v>
      </c>
      <c r="G37" s="355">
        <v>0</v>
      </c>
      <c r="H37" s="355">
        <v>0</v>
      </c>
      <c r="I37" s="355">
        <v>0</v>
      </c>
      <c r="J37" s="355">
        <v>1</v>
      </c>
      <c r="K37" s="355">
        <v>0</v>
      </c>
      <c r="L37" s="355">
        <v>1</v>
      </c>
      <c r="M37" s="355">
        <v>1</v>
      </c>
      <c r="N37" s="355">
        <v>4</v>
      </c>
      <c r="O37" s="355">
        <v>0</v>
      </c>
      <c r="P37" s="355">
        <v>4</v>
      </c>
      <c r="Q37" s="355">
        <v>2</v>
      </c>
      <c r="R37" s="355">
        <v>4</v>
      </c>
      <c r="S37" s="355">
        <v>8</v>
      </c>
      <c r="T37" s="355">
        <v>15</v>
      </c>
      <c r="U37" s="355">
        <v>18</v>
      </c>
      <c r="V37" s="355">
        <v>55</v>
      </c>
      <c r="W37" s="355">
        <v>38</v>
      </c>
      <c r="X37" s="355">
        <v>67</v>
      </c>
      <c r="Y37" s="355">
        <v>117</v>
      </c>
      <c r="Z37" s="355">
        <v>170</v>
      </c>
      <c r="AA37" s="355">
        <v>121</v>
      </c>
      <c r="AB37" s="355">
        <v>61</v>
      </c>
      <c r="AC37" s="355">
        <v>18</v>
      </c>
      <c r="AD37" s="355">
        <v>0</v>
      </c>
      <c r="AF37" s="355">
        <f t="shared" si="0"/>
        <v>0</v>
      </c>
      <c r="AG37" s="355">
        <f t="shared" si="1"/>
        <v>79</v>
      </c>
      <c r="AH37" s="355">
        <f t="shared" si="2"/>
        <v>79</v>
      </c>
    </row>
    <row r="38" spans="1:34">
      <c r="A38" t="s">
        <v>970</v>
      </c>
      <c r="B38" t="s">
        <v>988</v>
      </c>
      <c r="C38" s="355">
        <v>500</v>
      </c>
      <c r="D38" s="355">
        <v>0</v>
      </c>
      <c r="E38" s="355">
        <v>0</v>
      </c>
      <c r="F38" s="355">
        <v>0</v>
      </c>
      <c r="G38" s="355">
        <v>0</v>
      </c>
      <c r="H38" s="355">
        <v>0</v>
      </c>
      <c r="I38" s="355">
        <v>0</v>
      </c>
      <c r="J38" s="355">
        <v>0</v>
      </c>
      <c r="K38" s="355">
        <v>1</v>
      </c>
      <c r="L38" s="355">
        <v>0</v>
      </c>
      <c r="M38" s="355">
        <v>0</v>
      </c>
      <c r="N38" s="355">
        <v>0</v>
      </c>
      <c r="O38" s="355">
        <v>0</v>
      </c>
      <c r="P38" s="355">
        <v>1</v>
      </c>
      <c r="Q38" s="355">
        <v>5</v>
      </c>
      <c r="R38" s="355">
        <v>4</v>
      </c>
      <c r="S38" s="355">
        <v>2</v>
      </c>
      <c r="T38" s="355">
        <v>12</v>
      </c>
      <c r="U38" s="355">
        <v>13</v>
      </c>
      <c r="V38" s="355">
        <v>20</v>
      </c>
      <c r="W38" s="355">
        <v>31</v>
      </c>
      <c r="X38" s="355">
        <v>42</v>
      </c>
      <c r="Y38" s="355">
        <v>73</v>
      </c>
      <c r="Z38" s="355">
        <v>130</v>
      </c>
      <c r="AA38" s="355">
        <v>96</v>
      </c>
      <c r="AB38" s="355">
        <v>58</v>
      </c>
      <c r="AC38" s="355">
        <v>12</v>
      </c>
      <c r="AD38" s="355">
        <v>0</v>
      </c>
      <c r="AF38" s="355">
        <f t="shared" si="0"/>
        <v>0</v>
      </c>
      <c r="AG38" s="355">
        <f t="shared" si="1"/>
        <v>70</v>
      </c>
      <c r="AH38" s="355">
        <f t="shared" si="2"/>
        <v>70</v>
      </c>
    </row>
    <row r="39" spans="1:34">
      <c r="A39" t="s">
        <v>971</v>
      </c>
      <c r="B39" t="s">
        <v>988</v>
      </c>
      <c r="C39" s="355">
        <v>695</v>
      </c>
      <c r="D39" s="355">
        <v>2</v>
      </c>
      <c r="E39" s="355">
        <v>0</v>
      </c>
      <c r="F39" s="355">
        <v>0</v>
      </c>
      <c r="G39" s="355">
        <v>0</v>
      </c>
      <c r="H39" s="355">
        <v>0</v>
      </c>
      <c r="I39" s="355">
        <v>2</v>
      </c>
      <c r="J39" s="355">
        <v>0</v>
      </c>
      <c r="K39" s="355">
        <v>0</v>
      </c>
      <c r="L39" s="355">
        <v>0</v>
      </c>
      <c r="M39" s="355">
        <v>0</v>
      </c>
      <c r="N39" s="355">
        <v>1</v>
      </c>
      <c r="O39" s="355">
        <v>0</v>
      </c>
      <c r="P39" s="355">
        <v>3</v>
      </c>
      <c r="Q39" s="355">
        <v>4</v>
      </c>
      <c r="R39" s="355">
        <v>4</v>
      </c>
      <c r="S39" s="355">
        <v>6</v>
      </c>
      <c r="T39" s="355">
        <v>13</v>
      </c>
      <c r="U39" s="355">
        <v>18</v>
      </c>
      <c r="V39" s="355">
        <v>49</v>
      </c>
      <c r="W39" s="355">
        <v>56</v>
      </c>
      <c r="X39" s="355">
        <v>54</v>
      </c>
      <c r="Y39" s="355">
        <v>115</v>
      </c>
      <c r="Z39" s="355">
        <v>162</v>
      </c>
      <c r="AA39" s="355">
        <v>132</v>
      </c>
      <c r="AB39" s="355">
        <v>46</v>
      </c>
      <c r="AC39" s="355">
        <v>30</v>
      </c>
      <c r="AD39" s="355">
        <v>0</v>
      </c>
      <c r="AF39" s="355">
        <f t="shared" si="0"/>
        <v>0</v>
      </c>
      <c r="AG39" s="355">
        <f t="shared" si="1"/>
        <v>76</v>
      </c>
      <c r="AH39" s="355">
        <f t="shared" si="2"/>
        <v>76</v>
      </c>
    </row>
    <row r="40" spans="1:34">
      <c r="A40" t="s">
        <v>972</v>
      </c>
      <c r="B40" t="s">
        <v>988</v>
      </c>
      <c r="C40" s="355">
        <v>531</v>
      </c>
      <c r="D40" s="355">
        <v>0</v>
      </c>
      <c r="E40" s="355">
        <v>1</v>
      </c>
      <c r="F40" s="355">
        <v>0</v>
      </c>
      <c r="G40" s="355">
        <v>0</v>
      </c>
      <c r="H40" s="355">
        <v>0</v>
      </c>
      <c r="I40" s="355">
        <v>1</v>
      </c>
      <c r="J40" s="355">
        <v>0</v>
      </c>
      <c r="K40" s="355">
        <v>0</v>
      </c>
      <c r="L40" s="355">
        <v>1</v>
      </c>
      <c r="M40" s="355">
        <v>0</v>
      </c>
      <c r="N40" s="355">
        <v>1</v>
      </c>
      <c r="O40" s="355">
        <v>1</v>
      </c>
      <c r="P40" s="355">
        <v>1</v>
      </c>
      <c r="Q40" s="355">
        <v>0</v>
      </c>
      <c r="R40" s="355">
        <v>2</v>
      </c>
      <c r="S40" s="355">
        <v>3</v>
      </c>
      <c r="T40" s="355">
        <v>11</v>
      </c>
      <c r="U40" s="355">
        <v>12</v>
      </c>
      <c r="V40" s="355">
        <v>22</v>
      </c>
      <c r="W40" s="355">
        <v>35</v>
      </c>
      <c r="X40" s="355">
        <v>52</v>
      </c>
      <c r="Y40" s="355">
        <v>95</v>
      </c>
      <c r="Z40" s="355">
        <v>120</v>
      </c>
      <c r="AA40" s="355">
        <v>98</v>
      </c>
      <c r="AB40" s="355">
        <v>59</v>
      </c>
      <c r="AC40" s="355">
        <v>17</v>
      </c>
      <c r="AD40" s="355">
        <v>0</v>
      </c>
      <c r="AF40" s="355">
        <f t="shared" si="0"/>
        <v>1</v>
      </c>
      <c r="AG40" s="355">
        <f t="shared" si="1"/>
        <v>76</v>
      </c>
      <c r="AH40" s="355">
        <f t="shared" si="2"/>
        <v>76</v>
      </c>
    </row>
    <row r="41" spans="1:34">
      <c r="A41" t="s">
        <v>973</v>
      </c>
      <c r="B41" t="s">
        <v>988</v>
      </c>
      <c r="C41" s="355">
        <v>402</v>
      </c>
      <c r="D41" s="355">
        <v>0</v>
      </c>
      <c r="E41" s="355">
        <v>0</v>
      </c>
      <c r="F41" s="355">
        <v>0</v>
      </c>
      <c r="G41" s="355">
        <v>0</v>
      </c>
      <c r="H41" s="355">
        <v>0</v>
      </c>
      <c r="I41" s="355">
        <v>0</v>
      </c>
      <c r="J41" s="355">
        <v>1</v>
      </c>
      <c r="K41" s="355">
        <v>0</v>
      </c>
      <c r="L41" s="355">
        <v>0</v>
      </c>
      <c r="M41" s="355">
        <v>1</v>
      </c>
      <c r="N41" s="355">
        <v>1</v>
      </c>
      <c r="O41" s="355">
        <v>5</v>
      </c>
      <c r="P41" s="355">
        <v>2</v>
      </c>
      <c r="Q41" s="355">
        <v>6</v>
      </c>
      <c r="R41" s="355">
        <v>3</v>
      </c>
      <c r="S41" s="355">
        <v>2</v>
      </c>
      <c r="T41" s="355">
        <v>8</v>
      </c>
      <c r="U41" s="355">
        <v>10</v>
      </c>
      <c r="V41" s="355">
        <v>25</v>
      </c>
      <c r="W41" s="355">
        <v>30</v>
      </c>
      <c r="X41" s="355">
        <v>49</v>
      </c>
      <c r="Y41" s="355">
        <v>54</v>
      </c>
      <c r="Z41" s="355">
        <v>80</v>
      </c>
      <c r="AA41" s="355">
        <v>76</v>
      </c>
      <c r="AB41" s="355">
        <v>36</v>
      </c>
      <c r="AC41" s="355">
        <v>13</v>
      </c>
      <c r="AD41" s="355">
        <v>0</v>
      </c>
      <c r="AF41" s="355">
        <f t="shared" si="0"/>
        <v>0</v>
      </c>
      <c r="AG41" s="355">
        <f t="shared" si="1"/>
        <v>49</v>
      </c>
      <c r="AH41" s="355">
        <f t="shared" si="2"/>
        <v>49</v>
      </c>
    </row>
    <row r="42" spans="1:34">
      <c r="A42" t="s">
        <v>974</v>
      </c>
      <c r="B42" t="s">
        <v>988</v>
      </c>
      <c r="C42" s="355">
        <v>887</v>
      </c>
      <c r="D42" s="355">
        <v>0</v>
      </c>
      <c r="E42" s="355">
        <v>1</v>
      </c>
      <c r="F42" s="355">
        <v>0</v>
      </c>
      <c r="G42" s="355">
        <v>0</v>
      </c>
      <c r="H42" s="355">
        <v>0</v>
      </c>
      <c r="I42" s="355">
        <v>1</v>
      </c>
      <c r="J42" s="355">
        <v>1</v>
      </c>
      <c r="K42" s="355">
        <v>1</v>
      </c>
      <c r="L42" s="355">
        <v>0</v>
      </c>
      <c r="M42" s="355">
        <v>2</v>
      </c>
      <c r="N42" s="355">
        <v>2</v>
      </c>
      <c r="O42" s="355">
        <v>2</v>
      </c>
      <c r="P42" s="355">
        <v>5</v>
      </c>
      <c r="Q42" s="355">
        <v>3</v>
      </c>
      <c r="R42" s="355">
        <v>13</v>
      </c>
      <c r="S42" s="355">
        <v>8</v>
      </c>
      <c r="T42" s="355">
        <v>19</v>
      </c>
      <c r="U42" s="355">
        <v>35</v>
      </c>
      <c r="V42" s="355">
        <v>60</v>
      </c>
      <c r="W42" s="355">
        <v>81</v>
      </c>
      <c r="X42" s="355">
        <v>105</v>
      </c>
      <c r="Y42" s="355">
        <v>144</v>
      </c>
      <c r="Z42" s="355">
        <v>176</v>
      </c>
      <c r="AA42" s="355">
        <v>150</v>
      </c>
      <c r="AB42" s="355">
        <v>60</v>
      </c>
      <c r="AC42" s="355">
        <v>19</v>
      </c>
      <c r="AD42" s="355">
        <v>0</v>
      </c>
      <c r="AF42" s="355">
        <f t="shared" si="0"/>
        <v>1</v>
      </c>
      <c r="AG42" s="355">
        <f t="shared" si="1"/>
        <v>79</v>
      </c>
      <c r="AH42" s="355">
        <f t="shared" si="2"/>
        <v>79</v>
      </c>
    </row>
    <row r="43" spans="1:34">
      <c r="A43" t="s">
        <v>975</v>
      </c>
      <c r="B43" t="s">
        <v>988</v>
      </c>
      <c r="C43" s="355">
        <v>258</v>
      </c>
      <c r="D43" s="355">
        <v>1</v>
      </c>
      <c r="E43" s="355">
        <v>0</v>
      </c>
      <c r="F43" s="355">
        <v>0</v>
      </c>
      <c r="G43" s="355">
        <v>0</v>
      </c>
      <c r="H43" s="355">
        <v>0</v>
      </c>
      <c r="I43" s="355">
        <v>1</v>
      </c>
      <c r="J43" s="355">
        <v>0</v>
      </c>
      <c r="K43" s="355">
        <v>0</v>
      </c>
      <c r="L43" s="355">
        <v>0</v>
      </c>
      <c r="M43" s="355">
        <v>0</v>
      </c>
      <c r="N43" s="355">
        <v>0</v>
      </c>
      <c r="O43" s="355">
        <v>0</v>
      </c>
      <c r="P43" s="355">
        <v>2</v>
      </c>
      <c r="Q43" s="355">
        <v>2</v>
      </c>
      <c r="R43" s="355">
        <v>3</v>
      </c>
      <c r="S43" s="355">
        <v>4</v>
      </c>
      <c r="T43" s="355">
        <v>10</v>
      </c>
      <c r="U43" s="355">
        <v>7</v>
      </c>
      <c r="V43" s="355">
        <v>10</v>
      </c>
      <c r="W43" s="355">
        <v>23</v>
      </c>
      <c r="X43" s="355">
        <v>28</v>
      </c>
      <c r="Y43" s="355">
        <v>41</v>
      </c>
      <c r="Z43" s="355">
        <v>50</v>
      </c>
      <c r="AA43" s="355">
        <v>45</v>
      </c>
      <c r="AB43" s="355">
        <v>29</v>
      </c>
      <c r="AC43" s="355">
        <v>3</v>
      </c>
      <c r="AD43" s="355">
        <v>0</v>
      </c>
      <c r="AF43" s="355">
        <f t="shared" si="0"/>
        <v>0</v>
      </c>
      <c r="AG43" s="355">
        <f t="shared" si="1"/>
        <v>32</v>
      </c>
      <c r="AH43" s="355">
        <f t="shared" si="2"/>
        <v>32</v>
      </c>
    </row>
    <row r="44" spans="1:34">
      <c r="A44" t="s">
        <v>976</v>
      </c>
      <c r="B44" t="s">
        <v>988</v>
      </c>
      <c r="C44" s="355">
        <v>290</v>
      </c>
      <c r="D44" s="355">
        <v>0</v>
      </c>
      <c r="E44" s="355">
        <v>0</v>
      </c>
      <c r="F44" s="355">
        <v>0</v>
      </c>
      <c r="G44" s="355">
        <v>0</v>
      </c>
      <c r="H44" s="355">
        <v>0</v>
      </c>
      <c r="I44" s="355">
        <v>0</v>
      </c>
      <c r="J44" s="355">
        <v>0</v>
      </c>
      <c r="K44" s="355">
        <v>0</v>
      </c>
      <c r="L44" s="355">
        <v>0</v>
      </c>
      <c r="M44" s="355">
        <v>1</v>
      </c>
      <c r="N44" s="355">
        <v>0</v>
      </c>
      <c r="O44" s="355">
        <v>0</v>
      </c>
      <c r="P44" s="355">
        <v>1</v>
      </c>
      <c r="Q44" s="355">
        <v>0</v>
      </c>
      <c r="R44" s="355">
        <v>2</v>
      </c>
      <c r="S44" s="355">
        <v>2</v>
      </c>
      <c r="T44" s="355">
        <v>1</v>
      </c>
      <c r="U44" s="355">
        <v>5</v>
      </c>
      <c r="V44" s="355">
        <v>17</v>
      </c>
      <c r="W44" s="355">
        <v>17</v>
      </c>
      <c r="X44" s="355">
        <v>32</v>
      </c>
      <c r="Y44" s="355">
        <v>47</v>
      </c>
      <c r="Z44" s="355">
        <v>76</v>
      </c>
      <c r="AA44" s="355">
        <v>45</v>
      </c>
      <c r="AB44" s="355">
        <v>36</v>
      </c>
      <c r="AC44" s="355">
        <v>8</v>
      </c>
      <c r="AD44" s="355">
        <v>0</v>
      </c>
      <c r="AF44" s="355">
        <f t="shared" si="0"/>
        <v>0</v>
      </c>
      <c r="AG44" s="355">
        <f t="shared" si="1"/>
        <v>44</v>
      </c>
      <c r="AH44" s="355">
        <f t="shared" si="2"/>
        <v>44</v>
      </c>
    </row>
    <row r="45" spans="1:34">
      <c r="A45" t="s">
        <v>978</v>
      </c>
      <c r="B45" t="s">
        <v>988</v>
      </c>
      <c r="C45" s="355">
        <v>327</v>
      </c>
      <c r="D45" s="355">
        <v>1</v>
      </c>
      <c r="E45" s="355">
        <v>0</v>
      </c>
      <c r="F45" s="355">
        <v>0</v>
      </c>
      <c r="G45" s="355">
        <v>0</v>
      </c>
      <c r="H45" s="355">
        <v>0</v>
      </c>
      <c r="I45" s="355">
        <v>1</v>
      </c>
      <c r="J45" s="355">
        <v>0</v>
      </c>
      <c r="K45" s="355">
        <v>0</v>
      </c>
      <c r="L45" s="355">
        <v>0</v>
      </c>
      <c r="M45" s="355">
        <v>1</v>
      </c>
      <c r="N45" s="355">
        <v>0</v>
      </c>
      <c r="O45" s="355">
        <v>0</v>
      </c>
      <c r="P45" s="355">
        <v>2</v>
      </c>
      <c r="Q45" s="355">
        <v>3</v>
      </c>
      <c r="R45" s="355">
        <v>2</v>
      </c>
      <c r="S45" s="355">
        <v>3</v>
      </c>
      <c r="T45" s="355">
        <v>5</v>
      </c>
      <c r="U45" s="355">
        <v>10</v>
      </c>
      <c r="V45" s="355">
        <v>33</v>
      </c>
      <c r="W45" s="355">
        <v>28</v>
      </c>
      <c r="X45" s="355">
        <v>34</v>
      </c>
      <c r="Y45" s="355">
        <v>45</v>
      </c>
      <c r="Z45" s="355">
        <v>78</v>
      </c>
      <c r="AA45" s="355">
        <v>58</v>
      </c>
      <c r="AB45" s="355">
        <v>19</v>
      </c>
      <c r="AC45" s="355">
        <v>5</v>
      </c>
      <c r="AD45" s="355">
        <v>0</v>
      </c>
      <c r="AF45" s="355">
        <f t="shared" si="0"/>
        <v>0</v>
      </c>
      <c r="AG45" s="355">
        <f t="shared" si="1"/>
        <v>24</v>
      </c>
      <c r="AH45" s="355">
        <f t="shared" si="2"/>
        <v>24</v>
      </c>
    </row>
    <row r="46" spans="1:34">
      <c r="A46" t="s">
        <v>979</v>
      </c>
      <c r="B46" t="s">
        <v>988</v>
      </c>
      <c r="C46" s="355">
        <v>283</v>
      </c>
      <c r="D46" s="355">
        <v>0</v>
      </c>
      <c r="E46" s="355">
        <v>0</v>
      </c>
      <c r="F46" s="355">
        <v>0</v>
      </c>
      <c r="G46" s="355">
        <v>1</v>
      </c>
      <c r="H46" s="355">
        <v>0</v>
      </c>
      <c r="I46" s="355">
        <v>1</v>
      </c>
      <c r="J46" s="355">
        <v>0</v>
      </c>
      <c r="K46" s="355">
        <v>0</v>
      </c>
      <c r="L46" s="355">
        <v>1</v>
      </c>
      <c r="M46" s="355">
        <v>2</v>
      </c>
      <c r="N46" s="355">
        <v>2</v>
      </c>
      <c r="O46" s="355">
        <v>1</v>
      </c>
      <c r="P46" s="355">
        <v>1</v>
      </c>
      <c r="Q46" s="355">
        <v>1</v>
      </c>
      <c r="R46" s="355">
        <v>5</v>
      </c>
      <c r="S46" s="355">
        <v>9</v>
      </c>
      <c r="T46" s="355">
        <v>8</v>
      </c>
      <c r="U46" s="355">
        <v>8</v>
      </c>
      <c r="V46" s="355">
        <v>29</v>
      </c>
      <c r="W46" s="355">
        <v>23</v>
      </c>
      <c r="X46" s="355">
        <v>40</v>
      </c>
      <c r="Y46" s="355">
        <v>40</v>
      </c>
      <c r="Z46" s="355">
        <v>58</v>
      </c>
      <c r="AA46" s="355">
        <v>38</v>
      </c>
      <c r="AB46" s="355">
        <v>10</v>
      </c>
      <c r="AC46" s="355">
        <v>6</v>
      </c>
      <c r="AD46" s="355">
        <v>0</v>
      </c>
      <c r="AF46" s="355">
        <f t="shared" si="0"/>
        <v>1</v>
      </c>
      <c r="AG46" s="355">
        <f t="shared" si="1"/>
        <v>16</v>
      </c>
      <c r="AH46" s="355">
        <f t="shared" si="2"/>
        <v>16</v>
      </c>
    </row>
    <row r="47" spans="1:34">
      <c r="A47" t="s">
        <v>980</v>
      </c>
      <c r="B47" t="s">
        <v>988</v>
      </c>
      <c r="C47" s="355">
        <v>175</v>
      </c>
      <c r="D47" s="355">
        <v>0</v>
      </c>
      <c r="E47" s="355">
        <v>0</v>
      </c>
      <c r="F47" s="355">
        <v>0</v>
      </c>
      <c r="G47" s="355">
        <v>0</v>
      </c>
      <c r="H47" s="355">
        <v>0</v>
      </c>
      <c r="I47" s="355">
        <v>0</v>
      </c>
      <c r="J47" s="355">
        <v>0</v>
      </c>
      <c r="K47" s="355">
        <v>0</v>
      </c>
      <c r="L47" s="355">
        <v>0</v>
      </c>
      <c r="M47" s="355">
        <v>0</v>
      </c>
      <c r="N47" s="355">
        <v>0</v>
      </c>
      <c r="O47" s="355">
        <v>0</v>
      </c>
      <c r="P47" s="355">
        <v>1</v>
      </c>
      <c r="Q47" s="355">
        <v>0</v>
      </c>
      <c r="R47" s="355">
        <v>1</v>
      </c>
      <c r="S47" s="355">
        <v>0</v>
      </c>
      <c r="T47" s="355">
        <v>2</v>
      </c>
      <c r="U47" s="355">
        <v>6</v>
      </c>
      <c r="V47" s="355">
        <v>12</v>
      </c>
      <c r="W47" s="355">
        <v>16</v>
      </c>
      <c r="X47" s="355">
        <v>15</v>
      </c>
      <c r="Y47" s="355">
        <v>25</v>
      </c>
      <c r="Z47" s="355">
        <v>35</v>
      </c>
      <c r="AA47" s="355">
        <v>38</v>
      </c>
      <c r="AB47" s="355">
        <v>21</v>
      </c>
      <c r="AC47" s="355">
        <v>3</v>
      </c>
      <c r="AD47" s="355">
        <v>0</v>
      </c>
      <c r="AF47" s="355">
        <f t="shared" si="0"/>
        <v>0</v>
      </c>
      <c r="AG47" s="355">
        <f t="shared" si="1"/>
        <v>24</v>
      </c>
      <c r="AH47" s="355">
        <f t="shared" si="2"/>
        <v>24</v>
      </c>
    </row>
    <row r="48" spans="1:34">
      <c r="A48" t="s">
        <v>981</v>
      </c>
      <c r="B48" t="s">
        <v>988</v>
      </c>
      <c r="C48" s="355">
        <v>216</v>
      </c>
      <c r="D48" s="355">
        <v>0</v>
      </c>
      <c r="E48" s="355">
        <v>0</v>
      </c>
      <c r="F48" s="355">
        <v>0</v>
      </c>
      <c r="G48" s="355">
        <v>0</v>
      </c>
      <c r="H48" s="355">
        <v>0</v>
      </c>
      <c r="I48" s="355">
        <v>0</v>
      </c>
      <c r="J48" s="355">
        <v>0</v>
      </c>
      <c r="K48" s="355">
        <v>0</v>
      </c>
      <c r="L48" s="355">
        <v>0</v>
      </c>
      <c r="M48" s="355">
        <v>1</v>
      </c>
      <c r="N48" s="355">
        <v>0</v>
      </c>
      <c r="O48" s="355">
        <v>1</v>
      </c>
      <c r="P48" s="355">
        <v>0</v>
      </c>
      <c r="Q48" s="355">
        <v>1</v>
      </c>
      <c r="R48" s="355">
        <v>0</v>
      </c>
      <c r="S48" s="355">
        <v>3</v>
      </c>
      <c r="T48" s="355">
        <v>6</v>
      </c>
      <c r="U48" s="355">
        <v>6</v>
      </c>
      <c r="V48" s="355">
        <v>11</v>
      </c>
      <c r="W48" s="355">
        <v>18</v>
      </c>
      <c r="X48" s="355">
        <v>20</v>
      </c>
      <c r="Y48" s="355">
        <v>34</v>
      </c>
      <c r="Z48" s="355">
        <v>49</v>
      </c>
      <c r="AA48" s="355">
        <v>41</v>
      </c>
      <c r="AB48" s="355">
        <v>20</v>
      </c>
      <c r="AC48" s="355">
        <v>5</v>
      </c>
      <c r="AD48" s="355">
        <v>0</v>
      </c>
      <c r="AF48" s="355">
        <f t="shared" si="0"/>
        <v>0</v>
      </c>
      <c r="AG48" s="355">
        <f t="shared" si="1"/>
        <v>25</v>
      </c>
      <c r="AH48" s="355">
        <f t="shared" si="2"/>
        <v>25</v>
      </c>
    </row>
    <row r="49" spans="1:34">
      <c r="A49" t="s">
        <v>982</v>
      </c>
      <c r="B49" t="s">
        <v>988</v>
      </c>
      <c r="C49" s="355">
        <v>145</v>
      </c>
      <c r="D49" s="355">
        <v>0</v>
      </c>
      <c r="E49" s="355">
        <v>0</v>
      </c>
      <c r="F49" s="355">
        <v>0</v>
      </c>
      <c r="G49" s="355">
        <v>0</v>
      </c>
      <c r="H49" s="355">
        <v>0</v>
      </c>
      <c r="I49" s="355">
        <v>0</v>
      </c>
      <c r="J49" s="355">
        <v>0</v>
      </c>
      <c r="K49" s="355">
        <v>0</v>
      </c>
      <c r="L49" s="355">
        <v>0</v>
      </c>
      <c r="M49" s="355">
        <v>1</v>
      </c>
      <c r="N49" s="355">
        <v>0</v>
      </c>
      <c r="O49" s="355">
        <v>0</v>
      </c>
      <c r="P49" s="355">
        <v>0</v>
      </c>
      <c r="Q49" s="355">
        <v>0</v>
      </c>
      <c r="R49" s="355">
        <v>0</v>
      </c>
      <c r="S49" s="355">
        <v>1</v>
      </c>
      <c r="T49" s="355">
        <v>1</v>
      </c>
      <c r="U49" s="355">
        <v>1</v>
      </c>
      <c r="V49" s="355">
        <v>9</v>
      </c>
      <c r="W49" s="355">
        <v>10</v>
      </c>
      <c r="X49" s="355">
        <v>11</v>
      </c>
      <c r="Y49" s="355">
        <v>25</v>
      </c>
      <c r="Z49" s="355">
        <v>37</v>
      </c>
      <c r="AA49" s="355">
        <v>32</v>
      </c>
      <c r="AB49" s="355">
        <v>11</v>
      </c>
      <c r="AC49" s="355">
        <v>6</v>
      </c>
      <c r="AD49" s="355">
        <v>0</v>
      </c>
      <c r="AF49" s="355">
        <f t="shared" si="0"/>
        <v>0</v>
      </c>
      <c r="AG49" s="355">
        <f t="shared" si="1"/>
        <v>17</v>
      </c>
      <c r="AH49" s="355">
        <f t="shared" si="2"/>
        <v>17</v>
      </c>
    </row>
    <row r="50" spans="1:34">
      <c r="A50" t="s">
        <v>983</v>
      </c>
      <c r="B50" t="s">
        <v>988</v>
      </c>
      <c r="C50" s="355">
        <v>290</v>
      </c>
      <c r="D50" s="355">
        <v>1</v>
      </c>
      <c r="E50" s="355">
        <v>0</v>
      </c>
      <c r="F50" s="355">
        <v>0</v>
      </c>
      <c r="G50" s="355">
        <v>0</v>
      </c>
      <c r="H50" s="355">
        <v>0</v>
      </c>
      <c r="I50" s="355">
        <v>1</v>
      </c>
      <c r="J50" s="355">
        <v>0</v>
      </c>
      <c r="K50" s="355">
        <v>0</v>
      </c>
      <c r="L50" s="355">
        <v>0</v>
      </c>
      <c r="M50" s="355">
        <v>0</v>
      </c>
      <c r="N50" s="355">
        <v>1</v>
      </c>
      <c r="O50" s="355">
        <v>2</v>
      </c>
      <c r="P50" s="355">
        <v>2</v>
      </c>
      <c r="Q50" s="355">
        <v>2</v>
      </c>
      <c r="R50" s="355">
        <v>5</v>
      </c>
      <c r="S50" s="355">
        <v>1</v>
      </c>
      <c r="T50" s="355">
        <v>4</v>
      </c>
      <c r="U50" s="355">
        <v>10</v>
      </c>
      <c r="V50" s="355">
        <v>23</v>
      </c>
      <c r="W50" s="355">
        <v>29</v>
      </c>
      <c r="X50" s="355">
        <v>44</v>
      </c>
      <c r="Y50" s="355">
        <v>48</v>
      </c>
      <c r="Z50" s="355">
        <v>61</v>
      </c>
      <c r="AA50" s="355">
        <v>35</v>
      </c>
      <c r="AB50" s="355">
        <v>20</v>
      </c>
      <c r="AC50" s="355">
        <v>2</v>
      </c>
      <c r="AD50" s="355">
        <v>0</v>
      </c>
      <c r="AF50" s="355">
        <f t="shared" si="0"/>
        <v>0</v>
      </c>
      <c r="AG50" s="355">
        <f t="shared" si="1"/>
        <v>22</v>
      </c>
      <c r="AH50" s="355">
        <f t="shared" si="2"/>
        <v>22</v>
      </c>
    </row>
    <row r="51" spans="1:34">
      <c r="A51" t="s">
        <v>984</v>
      </c>
      <c r="B51" t="s">
        <v>988</v>
      </c>
      <c r="C51" s="355">
        <v>201</v>
      </c>
      <c r="D51" s="355">
        <v>0</v>
      </c>
      <c r="E51" s="355">
        <v>0</v>
      </c>
      <c r="F51" s="355">
        <v>0</v>
      </c>
      <c r="G51" s="355">
        <v>0</v>
      </c>
      <c r="H51" s="355">
        <v>0</v>
      </c>
      <c r="I51" s="355">
        <v>0</v>
      </c>
      <c r="J51" s="355">
        <v>0</v>
      </c>
      <c r="K51" s="355">
        <v>0</v>
      </c>
      <c r="L51" s="355">
        <v>0</v>
      </c>
      <c r="M51" s="355">
        <v>1</v>
      </c>
      <c r="N51" s="355">
        <v>0</v>
      </c>
      <c r="O51" s="355">
        <v>0</v>
      </c>
      <c r="P51" s="355">
        <v>0</v>
      </c>
      <c r="Q51" s="355">
        <v>0</v>
      </c>
      <c r="R51" s="355">
        <v>1</v>
      </c>
      <c r="S51" s="355">
        <v>2</v>
      </c>
      <c r="T51" s="355">
        <v>3</v>
      </c>
      <c r="U51" s="355">
        <v>5</v>
      </c>
      <c r="V51" s="355">
        <v>13</v>
      </c>
      <c r="W51" s="355">
        <v>14</v>
      </c>
      <c r="X51" s="355">
        <v>25</v>
      </c>
      <c r="Y51" s="355">
        <v>40</v>
      </c>
      <c r="Z51" s="355">
        <v>36</v>
      </c>
      <c r="AA51" s="355">
        <v>40</v>
      </c>
      <c r="AB51" s="355">
        <v>18</v>
      </c>
      <c r="AC51" s="355">
        <v>3</v>
      </c>
      <c r="AD51" s="355">
        <v>0</v>
      </c>
      <c r="AF51" s="355">
        <f t="shared" si="0"/>
        <v>0</v>
      </c>
      <c r="AG51" s="355">
        <f t="shared" si="1"/>
        <v>21</v>
      </c>
      <c r="AH51" s="355">
        <f t="shared" si="2"/>
        <v>21</v>
      </c>
    </row>
    <row r="52" spans="1:34">
      <c r="A52" t="s">
        <v>985</v>
      </c>
      <c r="B52" t="s">
        <v>988</v>
      </c>
      <c r="C52" s="355">
        <v>309</v>
      </c>
      <c r="D52" s="355">
        <v>1</v>
      </c>
      <c r="E52" s="355">
        <v>0</v>
      </c>
      <c r="F52" s="355">
        <v>0</v>
      </c>
      <c r="G52" s="355">
        <v>0</v>
      </c>
      <c r="H52" s="355">
        <v>0</v>
      </c>
      <c r="I52" s="355">
        <v>1</v>
      </c>
      <c r="J52" s="355">
        <v>0</v>
      </c>
      <c r="K52" s="355">
        <v>0</v>
      </c>
      <c r="L52" s="355">
        <v>0</v>
      </c>
      <c r="M52" s="355">
        <v>0</v>
      </c>
      <c r="N52" s="355">
        <v>1</v>
      </c>
      <c r="O52" s="355">
        <v>2</v>
      </c>
      <c r="P52" s="355">
        <v>1</v>
      </c>
      <c r="Q52" s="355">
        <v>1</v>
      </c>
      <c r="R52" s="355">
        <v>3</v>
      </c>
      <c r="S52" s="355">
        <v>1</v>
      </c>
      <c r="T52" s="355">
        <v>7</v>
      </c>
      <c r="U52" s="355">
        <v>6</v>
      </c>
      <c r="V52" s="355">
        <v>17</v>
      </c>
      <c r="W52" s="355">
        <v>12</v>
      </c>
      <c r="X52" s="355">
        <v>22</v>
      </c>
      <c r="Y52" s="355">
        <v>67</v>
      </c>
      <c r="Z52" s="355">
        <v>72</v>
      </c>
      <c r="AA52" s="355">
        <v>56</v>
      </c>
      <c r="AB52" s="355">
        <v>33</v>
      </c>
      <c r="AC52" s="355">
        <v>7</v>
      </c>
      <c r="AD52" s="355">
        <v>0</v>
      </c>
      <c r="AF52" s="355">
        <f t="shared" si="0"/>
        <v>0</v>
      </c>
      <c r="AG52" s="355">
        <f t="shared" si="1"/>
        <v>40</v>
      </c>
      <c r="AH52" s="355">
        <f t="shared" si="2"/>
        <v>40</v>
      </c>
    </row>
    <row r="53" spans="1:34">
      <c r="A53" t="s">
        <v>986</v>
      </c>
      <c r="B53" t="s">
        <v>988</v>
      </c>
      <c r="C53" s="355">
        <v>324</v>
      </c>
      <c r="D53" s="355">
        <v>0</v>
      </c>
      <c r="E53" s="355">
        <v>0</v>
      </c>
      <c r="F53" s="355">
        <v>0</v>
      </c>
      <c r="G53" s="355">
        <v>0</v>
      </c>
      <c r="H53" s="355">
        <v>0</v>
      </c>
      <c r="I53" s="355">
        <v>0</v>
      </c>
      <c r="J53" s="355">
        <v>0</v>
      </c>
      <c r="K53" s="355">
        <v>0</v>
      </c>
      <c r="L53" s="355">
        <v>0</v>
      </c>
      <c r="M53" s="355">
        <v>1</v>
      </c>
      <c r="N53" s="355">
        <v>0</v>
      </c>
      <c r="O53" s="355">
        <v>1</v>
      </c>
      <c r="P53" s="355">
        <v>0</v>
      </c>
      <c r="Q53" s="355">
        <v>2</v>
      </c>
      <c r="R53" s="355">
        <v>2</v>
      </c>
      <c r="S53" s="355">
        <v>4</v>
      </c>
      <c r="T53" s="355">
        <v>6</v>
      </c>
      <c r="U53" s="355">
        <v>14</v>
      </c>
      <c r="V53" s="355">
        <v>16</v>
      </c>
      <c r="W53" s="355">
        <v>19</v>
      </c>
      <c r="X53" s="355">
        <v>37</v>
      </c>
      <c r="Y53" s="355">
        <v>56</v>
      </c>
      <c r="Z53" s="355">
        <v>79</v>
      </c>
      <c r="AA53" s="355">
        <v>56</v>
      </c>
      <c r="AB53" s="355">
        <v>24</v>
      </c>
      <c r="AC53" s="355">
        <v>7</v>
      </c>
      <c r="AD53" s="355">
        <v>0</v>
      </c>
      <c r="AF53" s="355">
        <f t="shared" si="0"/>
        <v>0</v>
      </c>
      <c r="AG53" s="355">
        <f t="shared" si="1"/>
        <v>31</v>
      </c>
      <c r="AH53" s="355">
        <f t="shared" si="2"/>
        <v>31</v>
      </c>
    </row>
    <row r="54" spans="1:34">
      <c r="A54" t="s">
        <v>987</v>
      </c>
      <c r="B54" t="s">
        <v>926</v>
      </c>
      <c r="C54" s="355">
        <v>226</v>
      </c>
      <c r="D54" s="355">
        <v>0</v>
      </c>
      <c r="E54" s="355">
        <v>0</v>
      </c>
      <c r="F54" s="355">
        <v>0</v>
      </c>
      <c r="G54" s="355">
        <v>0</v>
      </c>
      <c r="H54" s="355">
        <v>0</v>
      </c>
      <c r="I54" s="355">
        <v>0</v>
      </c>
      <c r="J54" s="355">
        <v>0</v>
      </c>
      <c r="K54" s="355">
        <v>0</v>
      </c>
      <c r="L54" s="355">
        <v>0</v>
      </c>
      <c r="M54" s="355">
        <v>0</v>
      </c>
      <c r="N54" s="355">
        <v>0</v>
      </c>
      <c r="O54" s="355">
        <v>0</v>
      </c>
      <c r="P54" s="355">
        <v>2</v>
      </c>
      <c r="Q54" s="355">
        <v>1</v>
      </c>
      <c r="R54" s="355">
        <v>0</v>
      </c>
      <c r="S54" s="355">
        <v>1</v>
      </c>
      <c r="T54" s="355">
        <v>2</v>
      </c>
      <c r="U54" s="355">
        <v>7</v>
      </c>
      <c r="V54" s="355">
        <v>14</v>
      </c>
      <c r="W54" s="355">
        <v>18</v>
      </c>
      <c r="X54" s="355">
        <v>12</v>
      </c>
      <c r="Y54" s="355">
        <v>33</v>
      </c>
      <c r="Z54" s="355">
        <v>49</v>
      </c>
      <c r="AA54" s="355">
        <v>58</v>
      </c>
      <c r="AB54" s="355">
        <v>22</v>
      </c>
      <c r="AC54" s="355">
        <v>7</v>
      </c>
      <c r="AD54" s="355">
        <v>0</v>
      </c>
      <c r="AF54" s="355">
        <f t="shared" si="0"/>
        <v>0</v>
      </c>
      <c r="AG54" s="355">
        <f t="shared" si="1"/>
        <v>29</v>
      </c>
      <c r="AH54" s="355">
        <f t="shared" si="2"/>
        <v>29</v>
      </c>
    </row>
    <row r="55" spans="1:34">
      <c r="A55" t="s">
        <v>937</v>
      </c>
      <c r="B55" t="s">
        <v>411</v>
      </c>
      <c r="C55" s="355">
        <v>28505</v>
      </c>
      <c r="D55" s="355">
        <v>32</v>
      </c>
      <c r="E55" s="355">
        <v>5</v>
      </c>
      <c r="F55" s="355">
        <v>6</v>
      </c>
      <c r="G55" s="355">
        <v>3</v>
      </c>
      <c r="H55" s="355">
        <v>2</v>
      </c>
      <c r="I55" s="355">
        <v>48</v>
      </c>
      <c r="J55" s="355">
        <v>10</v>
      </c>
      <c r="K55" s="355">
        <v>9</v>
      </c>
      <c r="L55" s="355">
        <v>29</v>
      </c>
      <c r="M55" s="355">
        <v>77</v>
      </c>
      <c r="N55" s="355">
        <v>63</v>
      </c>
      <c r="O55" s="355">
        <v>102</v>
      </c>
      <c r="P55" s="355">
        <v>142</v>
      </c>
      <c r="Q55" s="355">
        <v>243</v>
      </c>
      <c r="R55" s="355">
        <v>343</v>
      </c>
      <c r="S55" s="355">
        <v>514</v>
      </c>
      <c r="T55" s="355">
        <v>764</v>
      </c>
      <c r="U55" s="355">
        <v>1301</v>
      </c>
      <c r="V55" s="355">
        <v>2703</v>
      </c>
      <c r="W55" s="355">
        <v>3228</v>
      </c>
      <c r="X55" s="355">
        <v>4191</v>
      </c>
      <c r="Y55" s="355">
        <v>5554</v>
      </c>
      <c r="Z55" s="355">
        <v>5308</v>
      </c>
      <c r="AA55" s="355">
        <v>2926</v>
      </c>
      <c r="AB55" s="355">
        <v>802</v>
      </c>
      <c r="AC55" s="355">
        <v>146</v>
      </c>
      <c r="AD55" s="355">
        <v>2</v>
      </c>
      <c r="AF55" s="355">
        <f t="shared" si="0"/>
        <v>16</v>
      </c>
      <c r="AG55" s="355">
        <f t="shared" si="1"/>
        <v>948</v>
      </c>
      <c r="AH55" s="355">
        <f t="shared" si="2"/>
        <v>950</v>
      </c>
    </row>
    <row r="56" spans="1:34">
      <c r="A56" t="s">
        <v>934</v>
      </c>
      <c r="B56" t="s">
        <v>411</v>
      </c>
      <c r="C56" s="355">
        <v>7854</v>
      </c>
      <c r="D56" s="355">
        <v>5</v>
      </c>
      <c r="E56" s="355">
        <v>0</v>
      </c>
      <c r="F56" s="355">
        <v>1</v>
      </c>
      <c r="G56" s="355">
        <v>0</v>
      </c>
      <c r="H56" s="355">
        <v>1</v>
      </c>
      <c r="I56" s="355">
        <v>7</v>
      </c>
      <c r="J56" s="355">
        <v>1</v>
      </c>
      <c r="K56" s="355">
        <v>1</v>
      </c>
      <c r="L56" s="355">
        <v>4</v>
      </c>
      <c r="M56" s="355">
        <v>21</v>
      </c>
      <c r="N56" s="355">
        <v>17</v>
      </c>
      <c r="O56" s="355">
        <v>38</v>
      </c>
      <c r="P56" s="355">
        <v>40</v>
      </c>
      <c r="Q56" s="355">
        <v>75</v>
      </c>
      <c r="R56" s="355">
        <v>97</v>
      </c>
      <c r="S56" s="355">
        <v>147</v>
      </c>
      <c r="T56" s="355">
        <v>200</v>
      </c>
      <c r="U56" s="355">
        <v>370</v>
      </c>
      <c r="V56" s="355">
        <v>744</v>
      </c>
      <c r="W56" s="355">
        <v>910</v>
      </c>
      <c r="X56" s="355">
        <v>1144</v>
      </c>
      <c r="Y56" s="355">
        <v>1579</v>
      </c>
      <c r="Z56" s="355">
        <v>1441</v>
      </c>
      <c r="AA56" s="355">
        <v>766</v>
      </c>
      <c r="AB56" s="355">
        <v>211</v>
      </c>
      <c r="AC56" s="355">
        <v>41</v>
      </c>
      <c r="AD56" s="355">
        <v>0</v>
      </c>
      <c r="AF56" s="355">
        <f t="shared" si="0"/>
        <v>2</v>
      </c>
      <c r="AG56" s="355">
        <f t="shared" si="1"/>
        <v>252</v>
      </c>
      <c r="AH56" s="355">
        <f t="shared" si="2"/>
        <v>252</v>
      </c>
    </row>
    <row r="57" spans="1:34">
      <c r="A57" t="s">
        <v>938</v>
      </c>
      <c r="B57" t="s">
        <v>411</v>
      </c>
      <c r="C57" s="355">
        <v>864</v>
      </c>
      <c r="D57" s="355">
        <v>1</v>
      </c>
      <c r="E57" s="355">
        <v>0</v>
      </c>
      <c r="F57" s="355">
        <v>0</v>
      </c>
      <c r="G57" s="355">
        <v>0</v>
      </c>
      <c r="H57" s="355">
        <v>0</v>
      </c>
      <c r="I57" s="355">
        <v>1</v>
      </c>
      <c r="J57" s="355">
        <v>1</v>
      </c>
      <c r="K57" s="355">
        <v>0</v>
      </c>
      <c r="L57" s="355">
        <v>1</v>
      </c>
      <c r="M57" s="355">
        <v>0</v>
      </c>
      <c r="N57" s="355">
        <v>1</v>
      </c>
      <c r="O57" s="355">
        <v>4</v>
      </c>
      <c r="P57" s="355">
        <v>5</v>
      </c>
      <c r="Q57" s="355">
        <v>8</v>
      </c>
      <c r="R57" s="355">
        <v>16</v>
      </c>
      <c r="S57" s="355">
        <v>14</v>
      </c>
      <c r="T57" s="355">
        <v>30</v>
      </c>
      <c r="U57" s="355">
        <v>32</v>
      </c>
      <c r="V57" s="355">
        <v>66</v>
      </c>
      <c r="W57" s="355">
        <v>97</v>
      </c>
      <c r="X57" s="355">
        <v>127</v>
      </c>
      <c r="Y57" s="355">
        <v>155</v>
      </c>
      <c r="Z57" s="355">
        <v>168</v>
      </c>
      <c r="AA57" s="355">
        <v>103</v>
      </c>
      <c r="AB57" s="355">
        <v>29</v>
      </c>
      <c r="AC57" s="355">
        <v>6</v>
      </c>
      <c r="AD57" s="355">
        <v>0</v>
      </c>
      <c r="AF57" s="355">
        <f t="shared" si="0"/>
        <v>0</v>
      </c>
      <c r="AG57" s="355">
        <f t="shared" si="1"/>
        <v>35</v>
      </c>
      <c r="AH57" s="355">
        <f t="shared" si="2"/>
        <v>35</v>
      </c>
    </row>
    <row r="58" spans="1:34">
      <c r="A58" t="s">
        <v>939</v>
      </c>
      <c r="B58" t="s">
        <v>411</v>
      </c>
      <c r="C58" s="355">
        <v>606</v>
      </c>
      <c r="D58" s="355">
        <v>0</v>
      </c>
      <c r="E58" s="355">
        <v>0</v>
      </c>
      <c r="F58" s="355">
        <v>0</v>
      </c>
      <c r="G58" s="355">
        <v>0</v>
      </c>
      <c r="H58" s="355">
        <v>0</v>
      </c>
      <c r="I58" s="355">
        <v>0</v>
      </c>
      <c r="J58" s="355">
        <v>0</v>
      </c>
      <c r="K58" s="355">
        <v>0</v>
      </c>
      <c r="L58" s="355">
        <v>0</v>
      </c>
      <c r="M58" s="355">
        <v>3</v>
      </c>
      <c r="N58" s="355">
        <v>3</v>
      </c>
      <c r="O58" s="355">
        <v>1</v>
      </c>
      <c r="P58" s="355">
        <v>3</v>
      </c>
      <c r="Q58" s="355">
        <v>3</v>
      </c>
      <c r="R58" s="355">
        <v>2</v>
      </c>
      <c r="S58" s="355">
        <v>16</v>
      </c>
      <c r="T58" s="355">
        <v>15</v>
      </c>
      <c r="U58" s="355">
        <v>18</v>
      </c>
      <c r="V58" s="355">
        <v>49</v>
      </c>
      <c r="W58" s="355">
        <v>74</v>
      </c>
      <c r="X58" s="355">
        <v>84</v>
      </c>
      <c r="Y58" s="355">
        <v>129</v>
      </c>
      <c r="Z58" s="355">
        <v>130</v>
      </c>
      <c r="AA58" s="355">
        <v>57</v>
      </c>
      <c r="AB58" s="355">
        <v>14</v>
      </c>
      <c r="AC58" s="355">
        <v>5</v>
      </c>
      <c r="AD58" s="355">
        <v>0</v>
      </c>
      <c r="AF58" s="355">
        <f t="shared" si="0"/>
        <v>0</v>
      </c>
      <c r="AG58" s="355">
        <f t="shared" si="1"/>
        <v>19</v>
      </c>
      <c r="AH58" s="355">
        <f t="shared" si="2"/>
        <v>19</v>
      </c>
    </row>
    <row r="59" spans="1:34">
      <c r="A59" t="s">
        <v>940</v>
      </c>
      <c r="B59" t="s">
        <v>411</v>
      </c>
      <c r="C59" s="355">
        <v>761</v>
      </c>
      <c r="D59" s="355">
        <v>0</v>
      </c>
      <c r="E59" s="355">
        <v>0</v>
      </c>
      <c r="F59" s="355">
        <v>0</v>
      </c>
      <c r="G59" s="355">
        <v>0</v>
      </c>
      <c r="H59" s="355">
        <v>0</v>
      </c>
      <c r="I59" s="355">
        <v>0</v>
      </c>
      <c r="J59" s="355">
        <v>0</v>
      </c>
      <c r="K59" s="355">
        <v>0</v>
      </c>
      <c r="L59" s="355">
        <v>1</v>
      </c>
      <c r="M59" s="355">
        <v>3</v>
      </c>
      <c r="N59" s="355">
        <v>2</v>
      </c>
      <c r="O59" s="355">
        <v>6</v>
      </c>
      <c r="P59" s="355">
        <v>4</v>
      </c>
      <c r="Q59" s="355">
        <v>7</v>
      </c>
      <c r="R59" s="355">
        <v>17</v>
      </c>
      <c r="S59" s="355">
        <v>19</v>
      </c>
      <c r="T59" s="355">
        <v>19</v>
      </c>
      <c r="U59" s="355">
        <v>40</v>
      </c>
      <c r="V59" s="355">
        <v>84</v>
      </c>
      <c r="W59" s="355">
        <v>102</v>
      </c>
      <c r="X59" s="355">
        <v>100</v>
      </c>
      <c r="Y59" s="355">
        <v>147</v>
      </c>
      <c r="Z59" s="355">
        <v>129</v>
      </c>
      <c r="AA59" s="355">
        <v>57</v>
      </c>
      <c r="AB59" s="355">
        <v>19</v>
      </c>
      <c r="AC59" s="355">
        <v>5</v>
      </c>
      <c r="AD59" s="355">
        <v>0</v>
      </c>
      <c r="AF59" s="355">
        <f t="shared" si="0"/>
        <v>0</v>
      </c>
      <c r="AG59" s="355">
        <f t="shared" si="1"/>
        <v>24</v>
      </c>
      <c r="AH59" s="355">
        <f t="shared" si="2"/>
        <v>24</v>
      </c>
    </row>
    <row r="60" spans="1:34">
      <c r="A60" t="s">
        <v>941</v>
      </c>
      <c r="B60" t="s">
        <v>411</v>
      </c>
      <c r="C60" s="355">
        <v>710</v>
      </c>
      <c r="D60" s="355">
        <v>1</v>
      </c>
      <c r="E60" s="355">
        <v>0</v>
      </c>
      <c r="F60" s="355">
        <v>0</v>
      </c>
      <c r="G60" s="355">
        <v>0</v>
      </c>
      <c r="H60" s="355">
        <v>0</v>
      </c>
      <c r="I60" s="355">
        <v>1</v>
      </c>
      <c r="J60" s="355">
        <v>0</v>
      </c>
      <c r="K60" s="355">
        <v>0</v>
      </c>
      <c r="L60" s="355">
        <v>1</v>
      </c>
      <c r="M60" s="355">
        <v>1</v>
      </c>
      <c r="N60" s="355">
        <v>2</v>
      </c>
      <c r="O60" s="355">
        <v>0</v>
      </c>
      <c r="P60" s="355">
        <v>4</v>
      </c>
      <c r="Q60" s="355">
        <v>6</v>
      </c>
      <c r="R60" s="355">
        <v>6</v>
      </c>
      <c r="S60" s="355">
        <v>15</v>
      </c>
      <c r="T60" s="355">
        <v>16</v>
      </c>
      <c r="U60" s="355">
        <v>44</v>
      </c>
      <c r="V60" s="355">
        <v>74</v>
      </c>
      <c r="W60" s="355">
        <v>75</v>
      </c>
      <c r="X60" s="355">
        <v>92</v>
      </c>
      <c r="Y60" s="355">
        <v>146</v>
      </c>
      <c r="Z60" s="355">
        <v>128</v>
      </c>
      <c r="AA60" s="355">
        <v>78</v>
      </c>
      <c r="AB60" s="355">
        <v>19</v>
      </c>
      <c r="AC60" s="355">
        <v>2</v>
      </c>
      <c r="AD60" s="355">
        <v>0</v>
      </c>
      <c r="AF60" s="355">
        <f t="shared" si="0"/>
        <v>0</v>
      </c>
      <c r="AG60" s="355">
        <f t="shared" si="1"/>
        <v>21</v>
      </c>
      <c r="AH60" s="355">
        <f t="shared" si="2"/>
        <v>21</v>
      </c>
    </row>
    <row r="61" spans="1:34">
      <c r="A61" t="s">
        <v>942</v>
      </c>
      <c r="B61" t="s">
        <v>411</v>
      </c>
      <c r="C61" s="355">
        <v>884</v>
      </c>
      <c r="D61" s="355">
        <v>0</v>
      </c>
      <c r="E61" s="355">
        <v>0</v>
      </c>
      <c r="F61" s="355">
        <v>0</v>
      </c>
      <c r="G61" s="355">
        <v>0</v>
      </c>
      <c r="H61" s="355">
        <v>1</v>
      </c>
      <c r="I61" s="355">
        <v>1</v>
      </c>
      <c r="J61" s="355">
        <v>0</v>
      </c>
      <c r="K61" s="355">
        <v>0</v>
      </c>
      <c r="L61" s="355">
        <v>0</v>
      </c>
      <c r="M61" s="355">
        <v>3</v>
      </c>
      <c r="N61" s="355">
        <v>0</v>
      </c>
      <c r="O61" s="355">
        <v>6</v>
      </c>
      <c r="P61" s="355">
        <v>4</v>
      </c>
      <c r="Q61" s="355">
        <v>4</v>
      </c>
      <c r="R61" s="355">
        <v>5</v>
      </c>
      <c r="S61" s="355">
        <v>21</v>
      </c>
      <c r="T61" s="355">
        <v>20</v>
      </c>
      <c r="U61" s="355">
        <v>34</v>
      </c>
      <c r="V61" s="355">
        <v>72</v>
      </c>
      <c r="W61" s="355">
        <v>99</v>
      </c>
      <c r="X61" s="355">
        <v>138</v>
      </c>
      <c r="Y61" s="355">
        <v>193</v>
      </c>
      <c r="Z61" s="355">
        <v>176</v>
      </c>
      <c r="AA61" s="355">
        <v>83</v>
      </c>
      <c r="AB61" s="355">
        <v>22</v>
      </c>
      <c r="AC61" s="355">
        <v>3</v>
      </c>
      <c r="AD61" s="355">
        <v>0</v>
      </c>
      <c r="AF61" s="355">
        <f t="shared" si="0"/>
        <v>1</v>
      </c>
      <c r="AG61" s="355">
        <f t="shared" si="1"/>
        <v>25</v>
      </c>
      <c r="AH61" s="355">
        <f t="shared" si="2"/>
        <v>25</v>
      </c>
    </row>
    <row r="62" spans="1:34">
      <c r="A62" t="s">
        <v>943</v>
      </c>
      <c r="B62" t="s">
        <v>411</v>
      </c>
      <c r="C62" s="355">
        <v>1219</v>
      </c>
      <c r="D62" s="355">
        <v>1</v>
      </c>
      <c r="E62" s="355">
        <v>0</v>
      </c>
      <c r="F62" s="355">
        <v>0</v>
      </c>
      <c r="G62" s="355">
        <v>0</v>
      </c>
      <c r="H62" s="355">
        <v>0</v>
      </c>
      <c r="I62" s="355">
        <v>1</v>
      </c>
      <c r="J62" s="355">
        <v>0</v>
      </c>
      <c r="K62" s="355">
        <v>0</v>
      </c>
      <c r="L62" s="355">
        <v>0</v>
      </c>
      <c r="M62" s="355">
        <v>4</v>
      </c>
      <c r="N62" s="355">
        <v>2</v>
      </c>
      <c r="O62" s="355">
        <v>8</v>
      </c>
      <c r="P62" s="355">
        <v>3</v>
      </c>
      <c r="Q62" s="355">
        <v>14</v>
      </c>
      <c r="R62" s="355">
        <v>16</v>
      </c>
      <c r="S62" s="355">
        <v>17</v>
      </c>
      <c r="T62" s="355">
        <v>30</v>
      </c>
      <c r="U62" s="355">
        <v>58</v>
      </c>
      <c r="V62" s="355">
        <v>112</v>
      </c>
      <c r="W62" s="355">
        <v>119</v>
      </c>
      <c r="X62" s="355">
        <v>181</v>
      </c>
      <c r="Y62" s="355">
        <v>248</v>
      </c>
      <c r="Z62" s="355">
        <v>234</v>
      </c>
      <c r="AA62" s="355">
        <v>128</v>
      </c>
      <c r="AB62" s="355">
        <v>38</v>
      </c>
      <c r="AC62" s="355">
        <v>6</v>
      </c>
      <c r="AD62" s="355">
        <v>0</v>
      </c>
      <c r="AF62" s="355">
        <f t="shared" si="0"/>
        <v>0</v>
      </c>
      <c r="AG62" s="355">
        <f t="shared" si="1"/>
        <v>44</v>
      </c>
      <c r="AH62" s="355">
        <f t="shared" si="2"/>
        <v>44</v>
      </c>
    </row>
    <row r="63" spans="1:34">
      <c r="A63" t="s">
        <v>944</v>
      </c>
      <c r="B63" t="s">
        <v>411</v>
      </c>
      <c r="C63" s="355">
        <v>1146</v>
      </c>
      <c r="D63" s="355">
        <v>0</v>
      </c>
      <c r="E63" s="355">
        <v>0</v>
      </c>
      <c r="F63" s="355">
        <v>1</v>
      </c>
      <c r="G63" s="355">
        <v>0</v>
      </c>
      <c r="H63" s="355">
        <v>0</v>
      </c>
      <c r="I63" s="355">
        <v>1</v>
      </c>
      <c r="J63" s="355">
        <v>0</v>
      </c>
      <c r="K63" s="355">
        <v>0</v>
      </c>
      <c r="L63" s="355">
        <v>0</v>
      </c>
      <c r="M63" s="355">
        <v>1</v>
      </c>
      <c r="N63" s="355">
        <v>3</v>
      </c>
      <c r="O63" s="355">
        <v>2</v>
      </c>
      <c r="P63" s="355">
        <v>3</v>
      </c>
      <c r="Q63" s="355">
        <v>14</v>
      </c>
      <c r="R63" s="355">
        <v>16</v>
      </c>
      <c r="S63" s="355">
        <v>17</v>
      </c>
      <c r="T63" s="355">
        <v>26</v>
      </c>
      <c r="U63" s="355">
        <v>48</v>
      </c>
      <c r="V63" s="355">
        <v>103</v>
      </c>
      <c r="W63" s="355">
        <v>141</v>
      </c>
      <c r="X63" s="355">
        <v>172</v>
      </c>
      <c r="Y63" s="355">
        <v>228</v>
      </c>
      <c r="Z63" s="355">
        <v>217</v>
      </c>
      <c r="AA63" s="355">
        <v>120</v>
      </c>
      <c r="AB63" s="355">
        <v>29</v>
      </c>
      <c r="AC63" s="355">
        <v>5</v>
      </c>
      <c r="AD63" s="355">
        <v>0</v>
      </c>
      <c r="AF63" s="355">
        <f t="shared" si="0"/>
        <v>1</v>
      </c>
      <c r="AG63" s="355">
        <f t="shared" si="1"/>
        <v>34</v>
      </c>
      <c r="AH63" s="355">
        <f t="shared" si="2"/>
        <v>34</v>
      </c>
    </row>
    <row r="64" spans="1:34">
      <c r="A64" t="s">
        <v>945</v>
      </c>
      <c r="B64" t="s">
        <v>411</v>
      </c>
      <c r="C64" s="355">
        <v>629</v>
      </c>
      <c r="D64" s="355">
        <v>0</v>
      </c>
      <c r="E64" s="355">
        <v>0</v>
      </c>
      <c r="F64" s="355">
        <v>0</v>
      </c>
      <c r="G64" s="355">
        <v>0</v>
      </c>
      <c r="H64" s="355">
        <v>0</v>
      </c>
      <c r="I64" s="355">
        <v>0</v>
      </c>
      <c r="J64" s="355">
        <v>0</v>
      </c>
      <c r="K64" s="355">
        <v>0</v>
      </c>
      <c r="L64" s="355">
        <v>0</v>
      </c>
      <c r="M64" s="355">
        <v>0</v>
      </c>
      <c r="N64" s="355">
        <v>1</v>
      </c>
      <c r="O64" s="355">
        <v>4</v>
      </c>
      <c r="P64" s="355">
        <v>1</v>
      </c>
      <c r="Q64" s="355">
        <v>10</v>
      </c>
      <c r="R64" s="355">
        <v>11</v>
      </c>
      <c r="S64" s="355">
        <v>15</v>
      </c>
      <c r="T64" s="355">
        <v>15</v>
      </c>
      <c r="U64" s="355">
        <v>29</v>
      </c>
      <c r="V64" s="355">
        <v>69</v>
      </c>
      <c r="W64" s="355">
        <v>80</v>
      </c>
      <c r="X64" s="355">
        <v>106</v>
      </c>
      <c r="Y64" s="355">
        <v>122</v>
      </c>
      <c r="Z64" s="355">
        <v>96</v>
      </c>
      <c r="AA64" s="355">
        <v>51</v>
      </c>
      <c r="AB64" s="355">
        <v>16</v>
      </c>
      <c r="AC64" s="355">
        <v>3</v>
      </c>
      <c r="AD64" s="355">
        <v>0</v>
      </c>
      <c r="AF64" s="355">
        <f t="shared" si="0"/>
        <v>0</v>
      </c>
      <c r="AG64" s="355">
        <f t="shared" si="1"/>
        <v>19</v>
      </c>
      <c r="AH64" s="355">
        <f t="shared" si="2"/>
        <v>19</v>
      </c>
    </row>
    <row r="65" spans="1:34">
      <c r="A65" t="s">
        <v>946</v>
      </c>
      <c r="B65" t="s">
        <v>411</v>
      </c>
      <c r="C65" s="355">
        <v>1035</v>
      </c>
      <c r="D65" s="355">
        <v>2</v>
      </c>
      <c r="E65" s="355">
        <v>0</v>
      </c>
      <c r="F65" s="355">
        <v>0</v>
      </c>
      <c r="G65" s="355">
        <v>0</v>
      </c>
      <c r="H65" s="355">
        <v>0</v>
      </c>
      <c r="I65" s="355">
        <v>2</v>
      </c>
      <c r="J65" s="355">
        <v>0</v>
      </c>
      <c r="K65" s="355">
        <v>1</v>
      </c>
      <c r="L65" s="355">
        <v>1</v>
      </c>
      <c r="M65" s="355">
        <v>6</v>
      </c>
      <c r="N65" s="355">
        <v>3</v>
      </c>
      <c r="O65" s="355">
        <v>7</v>
      </c>
      <c r="P65" s="355">
        <v>13</v>
      </c>
      <c r="Q65" s="355">
        <v>9</v>
      </c>
      <c r="R65" s="355">
        <v>8</v>
      </c>
      <c r="S65" s="355">
        <v>13</v>
      </c>
      <c r="T65" s="355">
        <v>29</v>
      </c>
      <c r="U65" s="355">
        <v>67</v>
      </c>
      <c r="V65" s="355">
        <v>115</v>
      </c>
      <c r="W65" s="355">
        <v>123</v>
      </c>
      <c r="X65" s="355">
        <v>144</v>
      </c>
      <c r="Y65" s="355">
        <v>211</v>
      </c>
      <c r="Z65" s="355">
        <v>163</v>
      </c>
      <c r="AA65" s="355">
        <v>89</v>
      </c>
      <c r="AB65" s="355">
        <v>25</v>
      </c>
      <c r="AC65" s="355">
        <v>6</v>
      </c>
      <c r="AD65" s="355">
        <v>0</v>
      </c>
      <c r="AF65" s="355">
        <f t="shared" si="0"/>
        <v>0</v>
      </c>
      <c r="AG65" s="355">
        <f t="shared" si="1"/>
        <v>31</v>
      </c>
      <c r="AH65" s="355">
        <f t="shared" si="2"/>
        <v>31</v>
      </c>
    </row>
    <row r="66" spans="1:34">
      <c r="A66" t="s">
        <v>947</v>
      </c>
      <c r="B66" t="s">
        <v>411</v>
      </c>
      <c r="C66" s="355">
        <v>2716</v>
      </c>
      <c r="D66" s="355">
        <v>6</v>
      </c>
      <c r="E66" s="355">
        <v>0</v>
      </c>
      <c r="F66" s="355">
        <v>1</v>
      </c>
      <c r="G66" s="355">
        <v>0</v>
      </c>
      <c r="H66" s="355">
        <v>0</v>
      </c>
      <c r="I66" s="355">
        <v>7</v>
      </c>
      <c r="J66" s="355">
        <v>1</v>
      </c>
      <c r="K66" s="355">
        <v>2</v>
      </c>
      <c r="L66" s="355">
        <v>6</v>
      </c>
      <c r="M66" s="355">
        <v>15</v>
      </c>
      <c r="N66" s="355">
        <v>9</v>
      </c>
      <c r="O66" s="355">
        <v>12</v>
      </c>
      <c r="P66" s="355">
        <v>13</v>
      </c>
      <c r="Q66" s="355">
        <v>16</v>
      </c>
      <c r="R66" s="355">
        <v>37</v>
      </c>
      <c r="S66" s="355">
        <v>52</v>
      </c>
      <c r="T66" s="355">
        <v>78</v>
      </c>
      <c r="U66" s="355">
        <v>138</v>
      </c>
      <c r="V66" s="355">
        <v>280</v>
      </c>
      <c r="W66" s="355">
        <v>324</v>
      </c>
      <c r="X66" s="355">
        <v>378</v>
      </c>
      <c r="Y66" s="355">
        <v>534</v>
      </c>
      <c r="Z66" s="355">
        <v>500</v>
      </c>
      <c r="AA66" s="355">
        <v>247</v>
      </c>
      <c r="AB66" s="355">
        <v>63</v>
      </c>
      <c r="AC66" s="355">
        <v>4</v>
      </c>
      <c r="AD66" s="355">
        <v>0</v>
      </c>
      <c r="AF66" s="355">
        <f t="shared" si="0"/>
        <v>1</v>
      </c>
      <c r="AG66" s="355">
        <f t="shared" si="1"/>
        <v>67</v>
      </c>
      <c r="AH66" s="355">
        <f t="shared" si="2"/>
        <v>67</v>
      </c>
    </row>
    <row r="67" spans="1:34">
      <c r="A67" t="s">
        <v>948</v>
      </c>
      <c r="B67" t="s">
        <v>411</v>
      </c>
      <c r="C67" s="355">
        <v>2469</v>
      </c>
      <c r="D67" s="355">
        <v>5</v>
      </c>
      <c r="E67" s="355">
        <v>1</v>
      </c>
      <c r="F67" s="355">
        <v>0</v>
      </c>
      <c r="G67" s="355">
        <v>1</v>
      </c>
      <c r="H67" s="355">
        <v>0</v>
      </c>
      <c r="I67" s="355">
        <v>7</v>
      </c>
      <c r="J67" s="355">
        <v>1</v>
      </c>
      <c r="K67" s="355">
        <v>0</v>
      </c>
      <c r="L67" s="355">
        <v>2</v>
      </c>
      <c r="M67" s="355">
        <v>8</v>
      </c>
      <c r="N67" s="355">
        <v>6</v>
      </c>
      <c r="O67" s="355">
        <v>6</v>
      </c>
      <c r="P67" s="355">
        <v>17</v>
      </c>
      <c r="Q67" s="355">
        <v>24</v>
      </c>
      <c r="R67" s="355">
        <v>35</v>
      </c>
      <c r="S67" s="355">
        <v>65</v>
      </c>
      <c r="T67" s="355">
        <v>80</v>
      </c>
      <c r="U67" s="355">
        <v>123</v>
      </c>
      <c r="V67" s="355">
        <v>260</v>
      </c>
      <c r="W67" s="355">
        <v>314</v>
      </c>
      <c r="X67" s="355">
        <v>411</v>
      </c>
      <c r="Y67" s="355">
        <v>484</v>
      </c>
      <c r="Z67" s="355">
        <v>360</v>
      </c>
      <c r="AA67" s="355">
        <v>203</v>
      </c>
      <c r="AB67" s="355">
        <v>47</v>
      </c>
      <c r="AC67" s="355">
        <v>14</v>
      </c>
      <c r="AD67" s="355">
        <v>2</v>
      </c>
      <c r="AF67" s="355">
        <f t="shared" si="0"/>
        <v>2</v>
      </c>
      <c r="AG67" s="355">
        <f t="shared" si="1"/>
        <v>61</v>
      </c>
      <c r="AH67" s="355">
        <f t="shared" si="2"/>
        <v>63</v>
      </c>
    </row>
    <row r="68" spans="1:34">
      <c r="A68" t="s">
        <v>949</v>
      </c>
      <c r="B68" t="s">
        <v>411</v>
      </c>
      <c r="C68" s="355">
        <v>1423</v>
      </c>
      <c r="D68" s="355">
        <v>5</v>
      </c>
      <c r="E68" s="355">
        <v>1</v>
      </c>
      <c r="F68" s="355">
        <v>1</v>
      </c>
      <c r="G68" s="355">
        <v>0</v>
      </c>
      <c r="H68" s="355">
        <v>0</v>
      </c>
      <c r="I68" s="355">
        <v>7</v>
      </c>
      <c r="J68" s="355">
        <v>0</v>
      </c>
      <c r="K68" s="355">
        <v>2</v>
      </c>
      <c r="L68" s="355">
        <v>4</v>
      </c>
      <c r="M68" s="355">
        <v>2</v>
      </c>
      <c r="N68" s="355">
        <v>1</v>
      </c>
      <c r="O68" s="355">
        <v>3</v>
      </c>
      <c r="P68" s="355">
        <v>5</v>
      </c>
      <c r="Q68" s="355">
        <v>15</v>
      </c>
      <c r="R68" s="355">
        <v>20</v>
      </c>
      <c r="S68" s="355">
        <v>36</v>
      </c>
      <c r="T68" s="355">
        <v>36</v>
      </c>
      <c r="U68" s="355">
        <v>64</v>
      </c>
      <c r="V68" s="355">
        <v>134</v>
      </c>
      <c r="W68" s="355">
        <v>190</v>
      </c>
      <c r="X68" s="355">
        <v>219</v>
      </c>
      <c r="Y68" s="355">
        <v>277</v>
      </c>
      <c r="Z68" s="355">
        <v>230</v>
      </c>
      <c r="AA68" s="355">
        <v>136</v>
      </c>
      <c r="AB68" s="355">
        <v>36</v>
      </c>
      <c r="AC68" s="355">
        <v>6</v>
      </c>
      <c r="AD68" s="355">
        <v>0</v>
      </c>
      <c r="AF68" s="355">
        <f t="shared" si="0"/>
        <v>2</v>
      </c>
      <c r="AG68" s="355">
        <f t="shared" si="1"/>
        <v>42</v>
      </c>
      <c r="AH68" s="355">
        <f t="shared" si="2"/>
        <v>42</v>
      </c>
    </row>
    <row r="69" spans="1:34">
      <c r="A69" t="s">
        <v>950</v>
      </c>
      <c r="B69" t="s">
        <v>411</v>
      </c>
      <c r="C69" s="355">
        <v>1964</v>
      </c>
      <c r="D69" s="355">
        <v>0</v>
      </c>
      <c r="E69" s="355">
        <v>1</v>
      </c>
      <c r="F69" s="355">
        <v>1</v>
      </c>
      <c r="G69" s="355">
        <v>1</v>
      </c>
      <c r="H69" s="355">
        <v>1</v>
      </c>
      <c r="I69" s="355">
        <v>4</v>
      </c>
      <c r="J69" s="355">
        <v>1</v>
      </c>
      <c r="K69" s="355">
        <v>0</v>
      </c>
      <c r="L69" s="355">
        <v>0</v>
      </c>
      <c r="M69" s="355">
        <v>6</v>
      </c>
      <c r="N69" s="355">
        <v>1</v>
      </c>
      <c r="O69" s="355">
        <v>7</v>
      </c>
      <c r="P69" s="355">
        <v>12</v>
      </c>
      <c r="Q69" s="355">
        <v>17</v>
      </c>
      <c r="R69" s="355">
        <v>34</v>
      </c>
      <c r="S69" s="355">
        <v>37</v>
      </c>
      <c r="T69" s="355">
        <v>53</v>
      </c>
      <c r="U69" s="355">
        <v>90</v>
      </c>
      <c r="V69" s="355">
        <v>180</v>
      </c>
      <c r="W69" s="355">
        <v>228</v>
      </c>
      <c r="X69" s="355">
        <v>305</v>
      </c>
      <c r="Y69" s="355">
        <v>394</v>
      </c>
      <c r="Z69" s="355">
        <v>348</v>
      </c>
      <c r="AA69" s="355">
        <v>184</v>
      </c>
      <c r="AB69" s="355">
        <v>57</v>
      </c>
      <c r="AC69" s="355">
        <v>6</v>
      </c>
      <c r="AD69" s="355">
        <v>0</v>
      </c>
      <c r="AF69" s="355">
        <f t="shared" ref="AF69:AF132" si="3">SUM(E69:H69)</f>
        <v>4</v>
      </c>
      <c r="AG69" s="355">
        <f t="shared" ref="AG69:AG132" si="4">SUM(AB69:AC69)</f>
        <v>63</v>
      </c>
      <c r="AH69" s="355">
        <f t="shared" ref="AH69:AH132" si="5">SUM(AB69:AD69)</f>
        <v>63</v>
      </c>
    </row>
    <row r="70" spans="1:34">
      <c r="A70" t="s">
        <v>951</v>
      </c>
      <c r="B70" t="s">
        <v>411</v>
      </c>
      <c r="C70" s="355">
        <v>346</v>
      </c>
      <c r="D70" s="355">
        <v>0</v>
      </c>
      <c r="E70" s="355">
        <v>0</v>
      </c>
      <c r="F70" s="355">
        <v>0</v>
      </c>
      <c r="G70" s="355">
        <v>0</v>
      </c>
      <c r="H70" s="355">
        <v>0</v>
      </c>
      <c r="I70" s="355">
        <v>0</v>
      </c>
      <c r="J70" s="355">
        <v>0</v>
      </c>
      <c r="K70" s="355">
        <v>0</v>
      </c>
      <c r="L70" s="355">
        <v>1</v>
      </c>
      <c r="M70" s="355">
        <v>0</v>
      </c>
      <c r="N70" s="355">
        <v>1</v>
      </c>
      <c r="O70" s="355">
        <v>1</v>
      </c>
      <c r="P70" s="355">
        <v>3</v>
      </c>
      <c r="Q70" s="355">
        <v>3</v>
      </c>
      <c r="R70" s="355">
        <v>2</v>
      </c>
      <c r="S70" s="355">
        <v>4</v>
      </c>
      <c r="T70" s="355">
        <v>7</v>
      </c>
      <c r="U70" s="355">
        <v>10</v>
      </c>
      <c r="V70" s="355">
        <v>25</v>
      </c>
      <c r="W70" s="355">
        <v>34</v>
      </c>
      <c r="X70" s="355">
        <v>36</v>
      </c>
      <c r="Y70" s="355">
        <v>67</v>
      </c>
      <c r="Z70" s="355">
        <v>86</v>
      </c>
      <c r="AA70" s="355">
        <v>48</v>
      </c>
      <c r="AB70" s="355">
        <v>16</v>
      </c>
      <c r="AC70" s="355">
        <v>2</v>
      </c>
      <c r="AD70" s="355">
        <v>0</v>
      </c>
      <c r="AF70" s="355">
        <f t="shared" si="3"/>
        <v>0</v>
      </c>
      <c r="AG70" s="355">
        <f t="shared" si="4"/>
        <v>18</v>
      </c>
      <c r="AH70" s="355">
        <f t="shared" si="5"/>
        <v>18</v>
      </c>
    </row>
    <row r="71" spans="1:34">
      <c r="A71" t="s">
        <v>952</v>
      </c>
      <c r="B71" t="s">
        <v>411</v>
      </c>
      <c r="C71" s="355">
        <v>448</v>
      </c>
      <c r="D71" s="355">
        <v>0</v>
      </c>
      <c r="E71" s="355">
        <v>0</v>
      </c>
      <c r="F71" s="355">
        <v>0</v>
      </c>
      <c r="G71" s="355">
        <v>0</v>
      </c>
      <c r="H71" s="355">
        <v>0</v>
      </c>
      <c r="I71" s="355">
        <v>0</v>
      </c>
      <c r="J71" s="355">
        <v>0</v>
      </c>
      <c r="K71" s="355">
        <v>0</v>
      </c>
      <c r="L71" s="355">
        <v>0</v>
      </c>
      <c r="M71" s="355">
        <v>2</v>
      </c>
      <c r="N71" s="355">
        <v>0</v>
      </c>
      <c r="O71" s="355">
        <v>2</v>
      </c>
      <c r="P71" s="355">
        <v>2</v>
      </c>
      <c r="Q71" s="355">
        <v>1</v>
      </c>
      <c r="R71" s="355">
        <v>5</v>
      </c>
      <c r="S71" s="355">
        <v>6</v>
      </c>
      <c r="T71" s="355">
        <v>8</v>
      </c>
      <c r="U71" s="355">
        <v>17</v>
      </c>
      <c r="V71" s="355">
        <v>32</v>
      </c>
      <c r="W71" s="355">
        <v>35</v>
      </c>
      <c r="X71" s="355">
        <v>66</v>
      </c>
      <c r="Y71" s="355">
        <v>92</v>
      </c>
      <c r="Z71" s="355">
        <v>97</v>
      </c>
      <c r="AA71" s="355">
        <v>53</v>
      </c>
      <c r="AB71" s="355">
        <v>27</v>
      </c>
      <c r="AC71" s="355">
        <v>3</v>
      </c>
      <c r="AD71" s="355">
        <v>0</v>
      </c>
      <c r="AF71" s="355">
        <f t="shared" si="3"/>
        <v>0</v>
      </c>
      <c r="AG71" s="355">
        <f t="shared" si="4"/>
        <v>30</v>
      </c>
      <c r="AH71" s="355">
        <f t="shared" si="5"/>
        <v>30</v>
      </c>
    </row>
    <row r="72" spans="1:34">
      <c r="A72" t="s">
        <v>953</v>
      </c>
      <c r="B72" t="s">
        <v>411</v>
      </c>
      <c r="C72" s="355">
        <v>832</v>
      </c>
      <c r="D72" s="355">
        <v>1</v>
      </c>
      <c r="E72" s="355">
        <v>0</v>
      </c>
      <c r="F72" s="355">
        <v>0</v>
      </c>
      <c r="G72" s="355">
        <v>0</v>
      </c>
      <c r="H72" s="355">
        <v>0</v>
      </c>
      <c r="I72" s="355">
        <v>1</v>
      </c>
      <c r="J72" s="355">
        <v>1</v>
      </c>
      <c r="K72" s="355">
        <v>0</v>
      </c>
      <c r="L72" s="355">
        <v>2</v>
      </c>
      <c r="M72" s="355">
        <v>1</v>
      </c>
      <c r="N72" s="355">
        <v>3</v>
      </c>
      <c r="O72" s="355">
        <v>4</v>
      </c>
      <c r="P72" s="355">
        <v>0</v>
      </c>
      <c r="Q72" s="355">
        <v>7</v>
      </c>
      <c r="R72" s="355">
        <v>15</v>
      </c>
      <c r="S72" s="355">
        <v>17</v>
      </c>
      <c r="T72" s="355">
        <v>22</v>
      </c>
      <c r="U72" s="355">
        <v>31</v>
      </c>
      <c r="V72" s="355">
        <v>92</v>
      </c>
      <c r="W72" s="355">
        <v>113</v>
      </c>
      <c r="X72" s="355">
        <v>134</v>
      </c>
      <c r="Y72" s="355">
        <v>164</v>
      </c>
      <c r="Z72" s="355">
        <v>130</v>
      </c>
      <c r="AA72" s="355">
        <v>67</v>
      </c>
      <c r="AB72" s="355">
        <v>21</v>
      </c>
      <c r="AC72" s="355">
        <v>7</v>
      </c>
      <c r="AD72" s="355">
        <v>0</v>
      </c>
      <c r="AF72" s="355">
        <f t="shared" si="3"/>
        <v>0</v>
      </c>
      <c r="AG72" s="355">
        <f t="shared" si="4"/>
        <v>28</v>
      </c>
      <c r="AH72" s="355">
        <f t="shared" si="5"/>
        <v>28</v>
      </c>
    </row>
    <row r="73" spans="1:34">
      <c r="A73" t="s">
        <v>954</v>
      </c>
      <c r="B73" t="s">
        <v>411</v>
      </c>
      <c r="C73" s="355">
        <v>206</v>
      </c>
      <c r="D73" s="355">
        <v>0</v>
      </c>
      <c r="E73" s="355">
        <v>0</v>
      </c>
      <c r="F73" s="355">
        <v>0</v>
      </c>
      <c r="G73" s="355">
        <v>0</v>
      </c>
      <c r="H73" s="355">
        <v>0</v>
      </c>
      <c r="I73" s="355">
        <v>0</v>
      </c>
      <c r="J73" s="355">
        <v>0</v>
      </c>
      <c r="K73" s="355">
        <v>0</v>
      </c>
      <c r="L73" s="355">
        <v>0</v>
      </c>
      <c r="M73" s="355">
        <v>0</v>
      </c>
      <c r="N73" s="355">
        <v>0</v>
      </c>
      <c r="O73" s="355">
        <v>0</v>
      </c>
      <c r="P73" s="355">
        <v>0</v>
      </c>
      <c r="Q73" s="355">
        <v>1</v>
      </c>
      <c r="R73" s="355">
        <v>2</v>
      </c>
      <c r="S73" s="355">
        <v>2</v>
      </c>
      <c r="T73" s="355">
        <v>5</v>
      </c>
      <c r="U73" s="355">
        <v>6</v>
      </c>
      <c r="V73" s="355">
        <v>21</v>
      </c>
      <c r="W73" s="355">
        <v>23</v>
      </c>
      <c r="X73" s="355">
        <v>37</v>
      </c>
      <c r="Y73" s="355">
        <v>37</v>
      </c>
      <c r="Z73" s="355">
        <v>38</v>
      </c>
      <c r="AA73" s="355">
        <v>29</v>
      </c>
      <c r="AB73" s="355">
        <v>4</v>
      </c>
      <c r="AC73" s="355">
        <v>1</v>
      </c>
      <c r="AD73" s="355">
        <v>0</v>
      </c>
      <c r="AF73" s="355">
        <f t="shared" si="3"/>
        <v>0</v>
      </c>
      <c r="AG73" s="355">
        <f t="shared" si="4"/>
        <v>5</v>
      </c>
      <c r="AH73" s="355">
        <f t="shared" si="5"/>
        <v>5</v>
      </c>
    </row>
    <row r="74" spans="1:34">
      <c r="A74" t="s">
        <v>955</v>
      </c>
      <c r="B74" t="s">
        <v>411</v>
      </c>
      <c r="C74" s="355">
        <v>574</v>
      </c>
      <c r="D74" s="355">
        <v>0</v>
      </c>
      <c r="E74" s="355">
        <v>0</v>
      </c>
      <c r="F74" s="355">
        <v>0</v>
      </c>
      <c r="G74" s="355">
        <v>0</v>
      </c>
      <c r="H74" s="355">
        <v>0</v>
      </c>
      <c r="I74" s="355">
        <v>0</v>
      </c>
      <c r="J74" s="355">
        <v>0</v>
      </c>
      <c r="K74" s="355">
        <v>0</v>
      </c>
      <c r="L74" s="355">
        <v>0</v>
      </c>
      <c r="M74" s="355">
        <v>0</v>
      </c>
      <c r="N74" s="355">
        <v>0</v>
      </c>
      <c r="O74" s="355">
        <v>4</v>
      </c>
      <c r="P74" s="355">
        <v>2</v>
      </c>
      <c r="Q74" s="355">
        <v>7</v>
      </c>
      <c r="R74" s="355">
        <v>3</v>
      </c>
      <c r="S74" s="355">
        <v>14</v>
      </c>
      <c r="T74" s="355">
        <v>18</v>
      </c>
      <c r="U74" s="355">
        <v>36</v>
      </c>
      <c r="V74" s="355">
        <v>50</v>
      </c>
      <c r="W74" s="355">
        <v>50</v>
      </c>
      <c r="X74" s="355">
        <v>70</v>
      </c>
      <c r="Y74" s="355">
        <v>97</v>
      </c>
      <c r="Z74" s="355">
        <v>128</v>
      </c>
      <c r="AA74" s="355">
        <v>71</v>
      </c>
      <c r="AB74" s="355">
        <v>21</v>
      </c>
      <c r="AC74" s="355">
        <v>3</v>
      </c>
      <c r="AD74" s="355">
        <v>0</v>
      </c>
      <c r="AF74" s="355">
        <f t="shared" si="3"/>
        <v>0</v>
      </c>
      <c r="AG74" s="355">
        <f t="shared" si="4"/>
        <v>24</v>
      </c>
      <c r="AH74" s="355">
        <f t="shared" si="5"/>
        <v>24</v>
      </c>
    </row>
    <row r="75" spans="1:34">
      <c r="A75" t="s">
        <v>956</v>
      </c>
      <c r="B75" t="s">
        <v>411</v>
      </c>
      <c r="C75" s="355">
        <v>1277</v>
      </c>
      <c r="D75" s="355">
        <v>1</v>
      </c>
      <c r="E75" s="355">
        <v>0</v>
      </c>
      <c r="F75" s="355">
        <v>1</v>
      </c>
      <c r="G75" s="355">
        <v>0</v>
      </c>
      <c r="H75" s="355">
        <v>0</v>
      </c>
      <c r="I75" s="355">
        <v>2</v>
      </c>
      <c r="J75" s="355">
        <v>1</v>
      </c>
      <c r="K75" s="355">
        <v>1</v>
      </c>
      <c r="L75" s="355">
        <v>1</v>
      </c>
      <c r="M75" s="355">
        <v>5</v>
      </c>
      <c r="N75" s="355">
        <v>3</v>
      </c>
      <c r="O75" s="355">
        <v>4</v>
      </c>
      <c r="P75" s="355">
        <v>6</v>
      </c>
      <c r="Q75" s="355">
        <v>20</v>
      </c>
      <c r="R75" s="355">
        <v>11</v>
      </c>
      <c r="S75" s="355">
        <v>13</v>
      </c>
      <c r="T75" s="355">
        <v>38</v>
      </c>
      <c r="U75" s="355">
        <v>62</v>
      </c>
      <c r="V75" s="355">
        <v>134</v>
      </c>
      <c r="W75" s="355">
        <v>149</v>
      </c>
      <c r="X75" s="355">
        <v>220</v>
      </c>
      <c r="Y75" s="355">
        <v>232</v>
      </c>
      <c r="Z75" s="355">
        <v>231</v>
      </c>
      <c r="AA75" s="355">
        <v>113</v>
      </c>
      <c r="AB75" s="355">
        <v>28</v>
      </c>
      <c r="AC75" s="355">
        <v>3</v>
      </c>
      <c r="AD75" s="355">
        <v>0</v>
      </c>
      <c r="AF75" s="355">
        <f t="shared" si="3"/>
        <v>1</v>
      </c>
      <c r="AG75" s="355">
        <f t="shared" si="4"/>
        <v>31</v>
      </c>
      <c r="AH75" s="355">
        <f t="shared" si="5"/>
        <v>31</v>
      </c>
    </row>
    <row r="76" spans="1:34">
      <c r="A76" t="s">
        <v>957</v>
      </c>
      <c r="B76" t="s">
        <v>411</v>
      </c>
      <c r="C76" s="355">
        <v>301</v>
      </c>
      <c r="D76" s="355">
        <v>0</v>
      </c>
      <c r="E76" s="355">
        <v>0</v>
      </c>
      <c r="F76" s="355">
        <v>0</v>
      </c>
      <c r="G76" s="355">
        <v>0</v>
      </c>
      <c r="H76" s="355">
        <v>0</v>
      </c>
      <c r="I76" s="355">
        <v>0</v>
      </c>
      <c r="J76" s="355">
        <v>0</v>
      </c>
      <c r="K76" s="355">
        <v>0</v>
      </c>
      <c r="L76" s="355">
        <v>0</v>
      </c>
      <c r="M76" s="355">
        <v>0</v>
      </c>
      <c r="N76" s="355">
        <v>3</v>
      </c>
      <c r="O76" s="355">
        <v>0</v>
      </c>
      <c r="P76" s="355">
        <v>2</v>
      </c>
      <c r="Q76" s="355">
        <v>6</v>
      </c>
      <c r="R76" s="355">
        <v>2</v>
      </c>
      <c r="S76" s="355">
        <v>2</v>
      </c>
      <c r="T76" s="355">
        <v>4</v>
      </c>
      <c r="U76" s="355">
        <v>12</v>
      </c>
      <c r="V76" s="355">
        <v>19</v>
      </c>
      <c r="W76" s="355">
        <v>32</v>
      </c>
      <c r="X76" s="355">
        <v>40</v>
      </c>
      <c r="Y76" s="355">
        <v>62</v>
      </c>
      <c r="Z76" s="355">
        <v>76</v>
      </c>
      <c r="AA76" s="355">
        <v>31</v>
      </c>
      <c r="AB76" s="355">
        <v>8</v>
      </c>
      <c r="AC76" s="355">
        <v>2</v>
      </c>
      <c r="AD76" s="355">
        <v>0</v>
      </c>
      <c r="AF76" s="355">
        <f t="shared" si="3"/>
        <v>0</v>
      </c>
      <c r="AG76" s="355">
        <f t="shared" si="4"/>
        <v>10</v>
      </c>
      <c r="AH76" s="355">
        <f t="shared" si="5"/>
        <v>10</v>
      </c>
    </row>
    <row r="77" spans="1:34">
      <c r="A77" t="s">
        <v>958</v>
      </c>
      <c r="B77" t="s">
        <v>411</v>
      </c>
      <c r="C77" s="355">
        <v>256</v>
      </c>
      <c r="D77" s="355">
        <v>0</v>
      </c>
      <c r="E77" s="355">
        <v>0</v>
      </c>
      <c r="F77" s="355">
        <v>0</v>
      </c>
      <c r="G77" s="355">
        <v>0</v>
      </c>
      <c r="H77" s="355">
        <v>0</v>
      </c>
      <c r="I77" s="355">
        <v>0</v>
      </c>
      <c r="J77" s="355">
        <v>0</v>
      </c>
      <c r="K77" s="355">
        <v>1</v>
      </c>
      <c r="L77" s="355">
        <v>1</v>
      </c>
      <c r="M77" s="355">
        <v>0</v>
      </c>
      <c r="N77" s="355">
        <v>0</v>
      </c>
      <c r="O77" s="355">
        <v>0</v>
      </c>
      <c r="P77" s="355">
        <v>0</v>
      </c>
      <c r="Q77" s="355">
        <v>2</v>
      </c>
      <c r="R77" s="355">
        <v>1</v>
      </c>
      <c r="S77" s="355">
        <v>6</v>
      </c>
      <c r="T77" s="355">
        <v>6</v>
      </c>
      <c r="U77" s="355">
        <v>12</v>
      </c>
      <c r="V77" s="355">
        <v>19</v>
      </c>
      <c r="W77" s="355">
        <v>29</v>
      </c>
      <c r="X77" s="355">
        <v>33</v>
      </c>
      <c r="Y77" s="355">
        <v>55</v>
      </c>
      <c r="Z77" s="355">
        <v>50</v>
      </c>
      <c r="AA77" s="355">
        <v>29</v>
      </c>
      <c r="AB77" s="355">
        <v>11</v>
      </c>
      <c r="AC77" s="355">
        <v>1</v>
      </c>
      <c r="AD77" s="355">
        <v>0</v>
      </c>
      <c r="AF77" s="355">
        <f t="shared" si="3"/>
        <v>0</v>
      </c>
      <c r="AG77" s="355">
        <f t="shared" si="4"/>
        <v>12</v>
      </c>
      <c r="AH77" s="355">
        <f t="shared" si="5"/>
        <v>12</v>
      </c>
    </row>
    <row r="78" spans="1:34">
      <c r="A78" t="s">
        <v>959</v>
      </c>
      <c r="B78" t="s">
        <v>411</v>
      </c>
      <c r="C78" s="355">
        <v>1003</v>
      </c>
      <c r="D78" s="355">
        <v>0</v>
      </c>
      <c r="E78" s="355">
        <v>0</v>
      </c>
      <c r="F78" s="355">
        <v>0</v>
      </c>
      <c r="G78" s="355">
        <v>0</v>
      </c>
      <c r="H78" s="355">
        <v>0</v>
      </c>
      <c r="I78" s="355">
        <v>0</v>
      </c>
      <c r="J78" s="355">
        <v>1</v>
      </c>
      <c r="K78" s="355">
        <v>0</v>
      </c>
      <c r="L78" s="355">
        <v>0</v>
      </c>
      <c r="M78" s="355">
        <v>2</v>
      </c>
      <c r="N78" s="355">
        <v>2</v>
      </c>
      <c r="O78" s="355">
        <v>1</v>
      </c>
      <c r="P78" s="355">
        <v>4</v>
      </c>
      <c r="Q78" s="355">
        <v>8</v>
      </c>
      <c r="R78" s="355">
        <v>11</v>
      </c>
      <c r="S78" s="355">
        <v>25</v>
      </c>
      <c r="T78" s="355">
        <v>26</v>
      </c>
      <c r="U78" s="355">
        <v>40</v>
      </c>
      <c r="V78" s="355">
        <v>99</v>
      </c>
      <c r="W78" s="355">
        <v>110</v>
      </c>
      <c r="X78" s="355">
        <v>148</v>
      </c>
      <c r="Y78" s="355">
        <v>173</v>
      </c>
      <c r="Z78" s="355">
        <v>191</v>
      </c>
      <c r="AA78" s="355">
        <v>129</v>
      </c>
      <c r="AB78" s="355">
        <v>26</v>
      </c>
      <c r="AC78" s="355">
        <v>7</v>
      </c>
      <c r="AD78" s="355">
        <v>0</v>
      </c>
      <c r="AF78" s="355">
        <f t="shared" si="3"/>
        <v>0</v>
      </c>
      <c r="AG78" s="355">
        <f t="shared" si="4"/>
        <v>33</v>
      </c>
      <c r="AH78" s="355">
        <f t="shared" si="5"/>
        <v>33</v>
      </c>
    </row>
    <row r="79" spans="1:34">
      <c r="A79" t="s">
        <v>960</v>
      </c>
      <c r="B79" t="s">
        <v>411</v>
      </c>
      <c r="C79" s="355">
        <v>447</v>
      </c>
      <c r="D79" s="355">
        <v>0</v>
      </c>
      <c r="E79" s="355">
        <v>0</v>
      </c>
      <c r="F79" s="355">
        <v>0</v>
      </c>
      <c r="G79" s="355">
        <v>0</v>
      </c>
      <c r="H79" s="355">
        <v>0</v>
      </c>
      <c r="I79" s="355">
        <v>0</v>
      </c>
      <c r="J79" s="355">
        <v>0</v>
      </c>
      <c r="K79" s="355">
        <v>0</v>
      </c>
      <c r="L79" s="355">
        <v>0</v>
      </c>
      <c r="M79" s="355">
        <v>1</v>
      </c>
      <c r="N79" s="355">
        <v>0</v>
      </c>
      <c r="O79" s="355">
        <v>1</v>
      </c>
      <c r="P79" s="355">
        <v>2</v>
      </c>
      <c r="Q79" s="355">
        <v>7</v>
      </c>
      <c r="R79" s="355">
        <v>4</v>
      </c>
      <c r="S79" s="355">
        <v>6</v>
      </c>
      <c r="T79" s="355">
        <v>7</v>
      </c>
      <c r="U79" s="355">
        <v>21</v>
      </c>
      <c r="V79" s="355">
        <v>43</v>
      </c>
      <c r="W79" s="355">
        <v>40</v>
      </c>
      <c r="X79" s="355">
        <v>74</v>
      </c>
      <c r="Y79" s="355">
        <v>88</v>
      </c>
      <c r="Z79" s="355">
        <v>85</v>
      </c>
      <c r="AA79" s="355">
        <v>53</v>
      </c>
      <c r="AB79" s="355">
        <v>13</v>
      </c>
      <c r="AC79" s="355">
        <v>2</v>
      </c>
      <c r="AD79" s="355">
        <v>0</v>
      </c>
      <c r="AF79" s="355">
        <f t="shared" si="3"/>
        <v>0</v>
      </c>
      <c r="AG79" s="355">
        <f t="shared" si="4"/>
        <v>15</v>
      </c>
      <c r="AH79" s="355">
        <f t="shared" si="5"/>
        <v>15</v>
      </c>
    </row>
    <row r="80" spans="1:34">
      <c r="A80" t="s">
        <v>961</v>
      </c>
      <c r="B80" t="s">
        <v>411</v>
      </c>
      <c r="C80" s="355">
        <v>451</v>
      </c>
      <c r="D80" s="355">
        <v>3</v>
      </c>
      <c r="E80" s="355">
        <v>0</v>
      </c>
      <c r="F80" s="355">
        <v>0</v>
      </c>
      <c r="G80" s="355">
        <v>0</v>
      </c>
      <c r="H80" s="355">
        <v>0</v>
      </c>
      <c r="I80" s="355">
        <v>3</v>
      </c>
      <c r="J80" s="355">
        <v>0</v>
      </c>
      <c r="K80" s="355">
        <v>0</v>
      </c>
      <c r="L80" s="355">
        <v>0</v>
      </c>
      <c r="M80" s="355">
        <v>0</v>
      </c>
      <c r="N80" s="355">
        <v>0</v>
      </c>
      <c r="O80" s="355">
        <v>0</v>
      </c>
      <c r="P80" s="355">
        <v>2</v>
      </c>
      <c r="Q80" s="355">
        <v>2</v>
      </c>
      <c r="R80" s="355">
        <v>10</v>
      </c>
      <c r="S80" s="355">
        <v>8</v>
      </c>
      <c r="T80" s="355">
        <v>4</v>
      </c>
      <c r="U80" s="355">
        <v>24</v>
      </c>
      <c r="V80" s="355">
        <v>54</v>
      </c>
      <c r="W80" s="355">
        <v>62</v>
      </c>
      <c r="X80" s="355">
        <v>81</v>
      </c>
      <c r="Y80" s="355">
        <v>87</v>
      </c>
      <c r="Z80" s="355">
        <v>63</v>
      </c>
      <c r="AA80" s="355">
        <v>33</v>
      </c>
      <c r="AB80" s="355">
        <v>15</v>
      </c>
      <c r="AC80" s="355">
        <v>3</v>
      </c>
      <c r="AD80" s="355">
        <v>0</v>
      </c>
      <c r="AF80" s="355">
        <f t="shared" si="3"/>
        <v>0</v>
      </c>
      <c r="AG80" s="355">
        <f t="shared" si="4"/>
        <v>18</v>
      </c>
      <c r="AH80" s="355">
        <f t="shared" si="5"/>
        <v>18</v>
      </c>
    </row>
    <row r="81" spans="1:34">
      <c r="A81" t="s">
        <v>962</v>
      </c>
      <c r="B81" t="s">
        <v>411</v>
      </c>
      <c r="C81" s="355">
        <v>744</v>
      </c>
      <c r="D81" s="355">
        <v>1</v>
      </c>
      <c r="E81" s="355">
        <v>0</v>
      </c>
      <c r="F81" s="355">
        <v>1</v>
      </c>
      <c r="G81" s="355">
        <v>0</v>
      </c>
      <c r="H81" s="355">
        <v>0</v>
      </c>
      <c r="I81" s="355">
        <v>2</v>
      </c>
      <c r="J81" s="355">
        <v>1</v>
      </c>
      <c r="K81" s="355">
        <v>0</v>
      </c>
      <c r="L81" s="355">
        <v>1</v>
      </c>
      <c r="M81" s="355">
        <v>1</v>
      </c>
      <c r="N81" s="355">
        <v>3</v>
      </c>
      <c r="O81" s="355">
        <v>3</v>
      </c>
      <c r="P81" s="355">
        <v>1</v>
      </c>
      <c r="Q81" s="355">
        <v>6</v>
      </c>
      <c r="R81" s="355">
        <v>5</v>
      </c>
      <c r="S81" s="355">
        <v>10</v>
      </c>
      <c r="T81" s="355">
        <v>15</v>
      </c>
      <c r="U81" s="355">
        <v>28</v>
      </c>
      <c r="V81" s="355">
        <v>66</v>
      </c>
      <c r="W81" s="355">
        <v>92</v>
      </c>
      <c r="X81" s="355">
        <v>115</v>
      </c>
      <c r="Y81" s="355">
        <v>165</v>
      </c>
      <c r="Z81" s="355">
        <v>135</v>
      </c>
      <c r="AA81" s="355">
        <v>76</v>
      </c>
      <c r="AB81" s="355">
        <v>17</v>
      </c>
      <c r="AC81" s="355">
        <v>2</v>
      </c>
      <c r="AD81" s="355">
        <v>0</v>
      </c>
      <c r="AF81" s="355">
        <f t="shared" si="3"/>
        <v>1</v>
      </c>
      <c r="AG81" s="355">
        <f t="shared" si="4"/>
        <v>19</v>
      </c>
      <c r="AH81" s="355">
        <f t="shared" si="5"/>
        <v>19</v>
      </c>
    </row>
    <row r="82" spans="1:34">
      <c r="A82" t="s">
        <v>963</v>
      </c>
      <c r="B82" t="s">
        <v>411</v>
      </c>
      <c r="C82" s="355">
        <v>218</v>
      </c>
      <c r="D82" s="355">
        <v>0</v>
      </c>
      <c r="E82" s="355">
        <v>0</v>
      </c>
      <c r="F82" s="355">
        <v>0</v>
      </c>
      <c r="G82" s="355">
        <v>0</v>
      </c>
      <c r="H82" s="355">
        <v>0</v>
      </c>
      <c r="I82" s="355">
        <v>0</v>
      </c>
      <c r="J82" s="355">
        <v>0</v>
      </c>
      <c r="K82" s="355">
        <v>0</v>
      </c>
      <c r="L82" s="355">
        <v>0</v>
      </c>
      <c r="M82" s="355">
        <v>1</v>
      </c>
      <c r="N82" s="355">
        <v>1</v>
      </c>
      <c r="O82" s="355">
        <v>1</v>
      </c>
      <c r="P82" s="355">
        <v>4</v>
      </c>
      <c r="Q82" s="355">
        <v>0</v>
      </c>
      <c r="R82" s="355">
        <v>4</v>
      </c>
      <c r="S82" s="355">
        <v>5</v>
      </c>
      <c r="T82" s="355">
        <v>10</v>
      </c>
      <c r="U82" s="355">
        <v>14</v>
      </c>
      <c r="V82" s="355">
        <v>23</v>
      </c>
      <c r="W82" s="355">
        <v>12</v>
      </c>
      <c r="X82" s="355">
        <v>32</v>
      </c>
      <c r="Y82" s="355">
        <v>45</v>
      </c>
      <c r="Z82" s="355">
        <v>33</v>
      </c>
      <c r="AA82" s="355">
        <v>25</v>
      </c>
      <c r="AB82" s="355">
        <v>4</v>
      </c>
      <c r="AC82" s="355">
        <v>4</v>
      </c>
      <c r="AD82" s="355">
        <v>0</v>
      </c>
      <c r="AF82" s="355">
        <f t="shared" si="3"/>
        <v>0</v>
      </c>
      <c r="AG82" s="355">
        <f t="shared" si="4"/>
        <v>8</v>
      </c>
      <c r="AH82" s="355">
        <f t="shared" si="5"/>
        <v>8</v>
      </c>
    </row>
    <row r="83" spans="1:34">
      <c r="A83" t="s">
        <v>964</v>
      </c>
      <c r="B83" t="s">
        <v>411</v>
      </c>
      <c r="C83" s="355">
        <v>447</v>
      </c>
      <c r="D83" s="355">
        <v>1</v>
      </c>
      <c r="E83" s="355">
        <v>0</v>
      </c>
      <c r="F83" s="355">
        <v>0</v>
      </c>
      <c r="G83" s="355">
        <v>0</v>
      </c>
      <c r="H83" s="355">
        <v>0</v>
      </c>
      <c r="I83" s="355">
        <v>1</v>
      </c>
      <c r="J83" s="355">
        <v>1</v>
      </c>
      <c r="K83" s="355">
        <v>0</v>
      </c>
      <c r="L83" s="355">
        <v>2</v>
      </c>
      <c r="M83" s="355">
        <v>0</v>
      </c>
      <c r="N83" s="355">
        <v>3</v>
      </c>
      <c r="O83" s="355">
        <v>3</v>
      </c>
      <c r="P83" s="355">
        <v>4</v>
      </c>
      <c r="Q83" s="355">
        <v>1</v>
      </c>
      <c r="R83" s="355">
        <v>3</v>
      </c>
      <c r="S83" s="355">
        <v>8</v>
      </c>
      <c r="T83" s="355">
        <v>18</v>
      </c>
      <c r="U83" s="355">
        <v>26</v>
      </c>
      <c r="V83" s="355">
        <v>45</v>
      </c>
      <c r="W83" s="355">
        <v>38</v>
      </c>
      <c r="X83" s="355">
        <v>76</v>
      </c>
      <c r="Y83" s="355">
        <v>82</v>
      </c>
      <c r="Z83" s="355">
        <v>71</v>
      </c>
      <c r="AA83" s="355">
        <v>58</v>
      </c>
      <c r="AB83" s="355">
        <v>5</v>
      </c>
      <c r="AC83" s="355">
        <v>2</v>
      </c>
      <c r="AD83" s="355">
        <v>0</v>
      </c>
      <c r="AF83" s="355">
        <f t="shared" si="3"/>
        <v>0</v>
      </c>
      <c r="AG83" s="355">
        <f t="shared" si="4"/>
        <v>7</v>
      </c>
      <c r="AH83" s="355">
        <f t="shared" si="5"/>
        <v>7</v>
      </c>
    </row>
    <row r="84" spans="1:34">
      <c r="A84" t="s">
        <v>965</v>
      </c>
      <c r="B84" t="s">
        <v>411</v>
      </c>
      <c r="C84" s="355">
        <v>244</v>
      </c>
      <c r="D84" s="355">
        <v>0</v>
      </c>
      <c r="E84" s="355">
        <v>0</v>
      </c>
      <c r="F84" s="355">
        <v>0</v>
      </c>
      <c r="G84" s="355">
        <v>0</v>
      </c>
      <c r="H84" s="355">
        <v>0</v>
      </c>
      <c r="I84" s="355">
        <v>0</v>
      </c>
      <c r="J84" s="355">
        <v>0</v>
      </c>
      <c r="K84" s="355">
        <v>0</v>
      </c>
      <c r="L84" s="355">
        <v>1</v>
      </c>
      <c r="M84" s="355">
        <v>0</v>
      </c>
      <c r="N84" s="355">
        <v>1</v>
      </c>
      <c r="O84" s="355">
        <v>3</v>
      </c>
      <c r="P84" s="355">
        <v>3</v>
      </c>
      <c r="Q84" s="355">
        <v>1</v>
      </c>
      <c r="R84" s="355">
        <v>3</v>
      </c>
      <c r="S84" s="355">
        <v>3</v>
      </c>
      <c r="T84" s="355">
        <v>5</v>
      </c>
      <c r="U84" s="355">
        <v>10</v>
      </c>
      <c r="V84" s="355">
        <v>15</v>
      </c>
      <c r="W84" s="355">
        <v>24</v>
      </c>
      <c r="X84" s="355">
        <v>39</v>
      </c>
      <c r="Y84" s="355">
        <v>39</v>
      </c>
      <c r="Z84" s="355">
        <v>49</v>
      </c>
      <c r="AA84" s="355">
        <v>36</v>
      </c>
      <c r="AB84" s="355">
        <v>11</v>
      </c>
      <c r="AC84" s="355">
        <v>1</v>
      </c>
      <c r="AD84" s="355">
        <v>0</v>
      </c>
      <c r="AF84" s="355">
        <f t="shared" si="3"/>
        <v>0</v>
      </c>
      <c r="AG84" s="355">
        <f t="shared" si="4"/>
        <v>12</v>
      </c>
      <c r="AH84" s="355">
        <f t="shared" si="5"/>
        <v>12</v>
      </c>
    </row>
    <row r="85" spans="1:34">
      <c r="A85" t="s">
        <v>966</v>
      </c>
      <c r="B85" t="s">
        <v>411</v>
      </c>
      <c r="C85" s="355">
        <v>274</v>
      </c>
      <c r="D85" s="355">
        <v>0</v>
      </c>
      <c r="E85" s="355">
        <v>0</v>
      </c>
      <c r="F85" s="355">
        <v>0</v>
      </c>
      <c r="G85" s="355">
        <v>0</v>
      </c>
      <c r="H85" s="355">
        <v>0</v>
      </c>
      <c r="I85" s="355">
        <v>0</v>
      </c>
      <c r="J85" s="355">
        <v>0</v>
      </c>
      <c r="K85" s="355">
        <v>1</v>
      </c>
      <c r="L85" s="355">
        <v>0</v>
      </c>
      <c r="M85" s="355">
        <v>2</v>
      </c>
      <c r="N85" s="355">
        <v>1</v>
      </c>
      <c r="O85" s="355">
        <v>0</v>
      </c>
      <c r="P85" s="355">
        <v>3</v>
      </c>
      <c r="Q85" s="355">
        <v>0</v>
      </c>
      <c r="R85" s="355">
        <v>2</v>
      </c>
      <c r="S85" s="355">
        <v>6</v>
      </c>
      <c r="T85" s="355">
        <v>5</v>
      </c>
      <c r="U85" s="355">
        <v>10</v>
      </c>
      <c r="V85" s="355">
        <v>24</v>
      </c>
      <c r="W85" s="355">
        <v>28</v>
      </c>
      <c r="X85" s="355">
        <v>27</v>
      </c>
      <c r="Y85" s="355">
        <v>53</v>
      </c>
      <c r="Z85" s="355">
        <v>66</v>
      </c>
      <c r="AA85" s="355">
        <v>35</v>
      </c>
      <c r="AB85" s="355">
        <v>9</v>
      </c>
      <c r="AC85" s="355">
        <v>2</v>
      </c>
      <c r="AD85" s="355">
        <v>0</v>
      </c>
      <c r="AF85" s="355">
        <f t="shared" si="3"/>
        <v>0</v>
      </c>
      <c r="AG85" s="355">
        <f t="shared" si="4"/>
        <v>11</v>
      </c>
      <c r="AH85" s="355">
        <f t="shared" si="5"/>
        <v>11</v>
      </c>
    </row>
    <row r="86" spans="1:34">
      <c r="A86" t="s">
        <v>967</v>
      </c>
      <c r="B86" t="s">
        <v>411</v>
      </c>
      <c r="C86" s="355">
        <v>197</v>
      </c>
      <c r="D86" s="355">
        <v>0</v>
      </c>
      <c r="E86" s="355">
        <v>0</v>
      </c>
      <c r="F86" s="355">
        <v>0</v>
      </c>
      <c r="G86" s="355">
        <v>0</v>
      </c>
      <c r="H86" s="355">
        <v>0</v>
      </c>
      <c r="I86" s="355">
        <v>0</v>
      </c>
      <c r="J86" s="355">
        <v>0</v>
      </c>
      <c r="K86" s="355">
        <v>0</v>
      </c>
      <c r="L86" s="355">
        <v>0</v>
      </c>
      <c r="M86" s="355">
        <v>1</v>
      </c>
      <c r="N86" s="355">
        <v>0</v>
      </c>
      <c r="O86" s="355">
        <v>0</v>
      </c>
      <c r="P86" s="355">
        <v>0</v>
      </c>
      <c r="Q86" s="355">
        <v>1</v>
      </c>
      <c r="R86" s="355">
        <v>1</v>
      </c>
      <c r="S86" s="355">
        <v>3</v>
      </c>
      <c r="T86" s="355">
        <v>6</v>
      </c>
      <c r="U86" s="355">
        <v>8</v>
      </c>
      <c r="V86" s="355">
        <v>15</v>
      </c>
      <c r="W86" s="355">
        <v>12</v>
      </c>
      <c r="X86" s="355">
        <v>20</v>
      </c>
      <c r="Y86" s="355">
        <v>39</v>
      </c>
      <c r="Z86" s="355">
        <v>47</v>
      </c>
      <c r="AA86" s="355">
        <v>27</v>
      </c>
      <c r="AB86" s="355">
        <v>15</v>
      </c>
      <c r="AC86" s="355">
        <v>2</v>
      </c>
      <c r="AD86" s="355">
        <v>0</v>
      </c>
      <c r="AF86" s="355">
        <f t="shared" si="3"/>
        <v>0</v>
      </c>
      <c r="AG86" s="355">
        <f t="shared" si="4"/>
        <v>17</v>
      </c>
      <c r="AH86" s="355">
        <f t="shared" si="5"/>
        <v>17</v>
      </c>
    </row>
    <row r="87" spans="1:34">
      <c r="A87" t="s">
        <v>968</v>
      </c>
      <c r="B87" t="s">
        <v>411</v>
      </c>
      <c r="C87" s="355">
        <v>443</v>
      </c>
      <c r="D87" s="355">
        <v>0</v>
      </c>
      <c r="E87" s="355">
        <v>0</v>
      </c>
      <c r="F87" s="355">
        <v>0</v>
      </c>
      <c r="G87" s="355">
        <v>0</v>
      </c>
      <c r="H87" s="355">
        <v>0</v>
      </c>
      <c r="I87" s="355">
        <v>0</v>
      </c>
      <c r="J87" s="355">
        <v>0</v>
      </c>
      <c r="K87" s="355">
        <v>0</v>
      </c>
      <c r="L87" s="355">
        <v>1</v>
      </c>
      <c r="M87" s="355">
        <v>0</v>
      </c>
      <c r="N87" s="355">
        <v>0</v>
      </c>
      <c r="O87" s="355">
        <v>0</v>
      </c>
      <c r="P87" s="355">
        <v>1</v>
      </c>
      <c r="Q87" s="355">
        <v>3</v>
      </c>
      <c r="R87" s="355">
        <v>3</v>
      </c>
      <c r="S87" s="355">
        <v>5</v>
      </c>
      <c r="T87" s="355">
        <v>14</v>
      </c>
      <c r="U87" s="355">
        <v>11</v>
      </c>
      <c r="V87" s="355">
        <v>30</v>
      </c>
      <c r="W87" s="355">
        <v>48</v>
      </c>
      <c r="X87" s="355">
        <v>51</v>
      </c>
      <c r="Y87" s="355">
        <v>69</v>
      </c>
      <c r="Z87" s="355">
        <v>103</v>
      </c>
      <c r="AA87" s="355">
        <v>78</v>
      </c>
      <c r="AB87" s="355">
        <v>25</v>
      </c>
      <c r="AC87" s="355">
        <v>1</v>
      </c>
      <c r="AD87" s="355">
        <v>0</v>
      </c>
      <c r="AF87" s="355">
        <f t="shared" si="3"/>
        <v>0</v>
      </c>
      <c r="AG87" s="355">
        <f t="shared" si="4"/>
        <v>26</v>
      </c>
      <c r="AH87" s="355">
        <f t="shared" si="5"/>
        <v>26</v>
      </c>
    </row>
    <row r="88" spans="1:34">
      <c r="A88" t="s">
        <v>969</v>
      </c>
      <c r="B88" t="s">
        <v>411</v>
      </c>
      <c r="C88" s="355">
        <v>349</v>
      </c>
      <c r="D88" s="355">
        <v>0</v>
      </c>
      <c r="E88" s="355">
        <v>0</v>
      </c>
      <c r="F88" s="355">
        <v>0</v>
      </c>
      <c r="G88" s="355">
        <v>0</v>
      </c>
      <c r="H88" s="355">
        <v>0</v>
      </c>
      <c r="I88" s="355">
        <v>0</v>
      </c>
      <c r="J88" s="355">
        <v>0</v>
      </c>
      <c r="K88" s="355">
        <v>0</v>
      </c>
      <c r="L88" s="355">
        <v>1</v>
      </c>
      <c r="M88" s="355">
        <v>1</v>
      </c>
      <c r="N88" s="355">
        <v>3</v>
      </c>
      <c r="O88" s="355">
        <v>0</v>
      </c>
      <c r="P88" s="355">
        <v>2</v>
      </c>
      <c r="Q88" s="355">
        <v>1</v>
      </c>
      <c r="R88" s="355">
        <v>1</v>
      </c>
      <c r="S88" s="355">
        <v>6</v>
      </c>
      <c r="T88" s="355">
        <v>12</v>
      </c>
      <c r="U88" s="355">
        <v>13</v>
      </c>
      <c r="V88" s="355">
        <v>34</v>
      </c>
      <c r="W88" s="355">
        <v>26</v>
      </c>
      <c r="X88" s="355">
        <v>40</v>
      </c>
      <c r="Y88" s="355">
        <v>65</v>
      </c>
      <c r="Z88" s="355">
        <v>89</v>
      </c>
      <c r="AA88" s="355">
        <v>39</v>
      </c>
      <c r="AB88" s="355">
        <v>14</v>
      </c>
      <c r="AC88" s="355">
        <v>2</v>
      </c>
      <c r="AD88" s="355">
        <v>0</v>
      </c>
      <c r="AF88" s="355">
        <f t="shared" si="3"/>
        <v>0</v>
      </c>
      <c r="AG88" s="355">
        <f t="shared" si="4"/>
        <v>16</v>
      </c>
      <c r="AH88" s="355">
        <f t="shared" si="5"/>
        <v>16</v>
      </c>
    </row>
    <row r="89" spans="1:34">
      <c r="A89" t="s">
        <v>970</v>
      </c>
      <c r="B89" t="s">
        <v>411</v>
      </c>
      <c r="C89" s="355">
        <v>238</v>
      </c>
      <c r="D89" s="355">
        <v>0</v>
      </c>
      <c r="E89" s="355">
        <v>0</v>
      </c>
      <c r="F89" s="355">
        <v>0</v>
      </c>
      <c r="G89" s="355">
        <v>0</v>
      </c>
      <c r="H89" s="355">
        <v>0</v>
      </c>
      <c r="I89" s="355">
        <v>0</v>
      </c>
      <c r="J89" s="355">
        <v>0</v>
      </c>
      <c r="K89" s="355">
        <v>0</v>
      </c>
      <c r="L89" s="355">
        <v>0</v>
      </c>
      <c r="M89" s="355">
        <v>0</v>
      </c>
      <c r="N89" s="355">
        <v>0</v>
      </c>
      <c r="O89" s="355">
        <v>0</v>
      </c>
      <c r="P89" s="355">
        <v>0</v>
      </c>
      <c r="Q89" s="355">
        <v>3</v>
      </c>
      <c r="R89" s="355">
        <v>3</v>
      </c>
      <c r="S89" s="355">
        <v>0</v>
      </c>
      <c r="T89" s="355">
        <v>8</v>
      </c>
      <c r="U89" s="355">
        <v>8</v>
      </c>
      <c r="V89" s="355">
        <v>14</v>
      </c>
      <c r="W89" s="355">
        <v>16</v>
      </c>
      <c r="X89" s="355">
        <v>26</v>
      </c>
      <c r="Y89" s="355">
        <v>46</v>
      </c>
      <c r="Z89" s="355">
        <v>65</v>
      </c>
      <c r="AA89" s="355">
        <v>38</v>
      </c>
      <c r="AB89" s="355">
        <v>11</v>
      </c>
      <c r="AC89" s="355">
        <v>0</v>
      </c>
      <c r="AD89" s="355">
        <v>0</v>
      </c>
      <c r="AF89" s="355">
        <f t="shared" si="3"/>
        <v>0</v>
      </c>
      <c r="AG89" s="355">
        <f t="shared" si="4"/>
        <v>11</v>
      </c>
      <c r="AH89" s="355">
        <f t="shared" si="5"/>
        <v>11</v>
      </c>
    </row>
    <row r="90" spans="1:34">
      <c r="A90" t="s">
        <v>971</v>
      </c>
      <c r="B90" t="s">
        <v>411</v>
      </c>
      <c r="C90" s="355">
        <v>342</v>
      </c>
      <c r="D90" s="355">
        <v>1</v>
      </c>
      <c r="E90" s="355">
        <v>0</v>
      </c>
      <c r="F90" s="355">
        <v>0</v>
      </c>
      <c r="G90" s="355">
        <v>0</v>
      </c>
      <c r="H90" s="355">
        <v>0</v>
      </c>
      <c r="I90" s="355">
        <v>1</v>
      </c>
      <c r="J90" s="355">
        <v>0</v>
      </c>
      <c r="K90" s="355">
        <v>0</v>
      </c>
      <c r="L90" s="355">
        <v>0</v>
      </c>
      <c r="M90" s="355">
        <v>0</v>
      </c>
      <c r="N90" s="355">
        <v>0</v>
      </c>
      <c r="O90" s="355">
        <v>0</v>
      </c>
      <c r="P90" s="355">
        <v>2</v>
      </c>
      <c r="Q90" s="355">
        <v>3</v>
      </c>
      <c r="R90" s="355">
        <v>3</v>
      </c>
      <c r="S90" s="355">
        <v>3</v>
      </c>
      <c r="T90" s="355">
        <v>9</v>
      </c>
      <c r="U90" s="355">
        <v>11</v>
      </c>
      <c r="V90" s="355">
        <v>35</v>
      </c>
      <c r="W90" s="355">
        <v>40</v>
      </c>
      <c r="X90" s="355">
        <v>30</v>
      </c>
      <c r="Y90" s="355">
        <v>65</v>
      </c>
      <c r="Z90" s="355">
        <v>70</v>
      </c>
      <c r="AA90" s="355">
        <v>54</v>
      </c>
      <c r="AB90" s="355">
        <v>10</v>
      </c>
      <c r="AC90" s="355">
        <v>6</v>
      </c>
      <c r="AD90" s="355">
        <v>0</v>
      </c>
      <c r="AF90" s="355">
        <f t="shared" si="3"/>
        <v>0</v>
      </c>
      <c r="AG90" s="355">
        <f t="shared" si="4"/>
        <v>16</v>
      </c>
      <c r="AH90" s="355">
        <f t="shared" si="5"/>
        <v>16</v>
      </c>
    </row>
    <row r="91" spans="1:34">
      <c r="A91" t="s">
        <v>972</v>
      </c>
      <c r="B91" t="s">
        <v>411</v>
      </c>
      <c r="C91" s="355">
        <v>254</v>
      </c>
      <c r="D91" s="355">
        <v>0</v>
      </c>
      <c r="E91" s="355">
        <v>1</v>
      </c>
      <c r="F91" s="355">
        <v>0</v>
      </c>
      <c r="G91" s="355">
        <v>0</v>
      </c>
      <c r="H91" s="355">
        <v>0</v>
      </c>
      <c r="I91" s="355">
        <v>1</v>
      </c>
      <c r="J91" s="355">
        <v>0</v>
      </c>
      <c r="K91" s="355">
        <v>0</v>
      </c>
      <c r="L91" s="355">
        <v>1</v>
      </c>
      <c r="M91" s="355">
        <v>0</v>
      </c>
      <c r="N91" s="355">
        <v>0</v>
      </c>
      <c r="O91" s="355">
        <v>1</v>
      </c>
      <c r="P91" s="355">
        <v>1</v>
      </c>
      <c r="Q91" s="355">
        <v>0</v>
      </c>
      <c r="R91" s="355">
        <v>2</v>
      </c>
      <c r="S91" s="355">
        <v>1</v>
      </c>
      <c r="T91" s="355">
        <v>9</v>
      </c>
      <c r="U91" s="355">
        <v>10</v>
      </c>
      <c r="V91" s="355">
        <v>19</v>
      </c>
      <c r="W91" s="355">
        <v>25</v>
      </c>
      <c r="X91" s="355">
        <v>30</v>
      </c>
      <c r="Y91" s="355">
        <v>53</v>
      </c>
      <c r="Z91" s="355">
        <v>60</v>
      </c>
      <c r="AA91" s="355">
        <v>31</v>
      </c>
      <c r="AB91" s="355">
        <v>7</v>
      </c>
      <c r="AC91" s="355">
        <v>3</v>
      </c>
      <c r="AD91" s="355">
        <v>0</v>
      </c>
      <c r="AF91" s="355">
        <f t="shared" si="3"/>
        <v>1</v>
      </c>
      <c r="AG91" s="355">
        <f t="shared" si="4"/>
        <v>10</v>
      </c>
      <c r="AH91" s="355">
        <f t="shared" si="5"/>
        <v>10</v>
      </c>
    </row>
    <row r="92" spans="1:34">
      <c r="A92" t="s">
        <v>973</v>
      </c>
      <c r="B92" t="s">
        <v>411</v>
      </c>
      <c r="C92" s="355">
        <v>203</v>
      </c>
      <c r="D92" s="355">
        <v>0</v>
      </c>
      <c r="E92" s="355">
        <v>0</v>
      </c>
      <c r="F92" s="355">
        <v>0</v>
      </c>
      <c r="G92" s="355">
        <v>0</v>
      </c>
      <c r="H92" s="355">
        <v>0</v>
      </c>
      <c r="I92" s="355">
        <v>0</v>
      </c>
      <c r="J92" s="355">
        <v>1</v>
      </c>
      <c r="K92" s="355">
        <v>0</v>
      </c>
      <c r="L92" s="355">
        <v>0</v>
      </c>
      <c r="M92" s="355">
        <v>0</v>
      </c>
      <c r="N92" s="355">
        <v>1</v>
      </c>
      <c r="O92" s="355">
        <v>2</v>
      </c>
      <c r="P92" s="355">
        <v>1</v>
      </c>
      <c r="Q92" s="355">
        <v>3</v>
      </c>
      <c r="R92" s="355">
        <v>2</v>
      </c>
      <c r="S92" s="355">
        <v>2</v>
      </c>
      <c r="T92" s="355">
        <v>6</v>
      </c>
      <c r="U92" s="355">
        <v>7</v>
      </c>
      <c r="V92" s="355">
        <v>15</v>
      </c>
      <c r="W92" s="355">
        <v>19</v>
      </c>
      <c r="X92" s="355">
        <v>31</v>
      </c>
      <c r="Y92" s="355">
        <v>33</v>
      </c>
      <c r="Z92" s="355">
        <v>37</v>
      </c>
      <c r="AA92" s="355">
        <v>30</v>
      </c>
      <c r="AB92" s="355">
        <v>9</v>
      </c>
      <c r="AC92" s="355">
        <v>4</v>
      </c>
      <c r="AD92" s="355">
        <v>0</v>
      </c>
      <c r="AF92" s="355">
        <f t="shared" si="3"/>
        <v>0</v>
      </c>
      <c r="AG92" s="355">
        <f t="shared" si="4"/>
        <v>13</v>
      </c>
      <c r="AH92" s="355">
        <f t="shared" si="5"/>
        <v>13</v>
      </c>
    </row>
    <row r="93" spans="1:34">
      <c r="A93" t="s">
        <v>974</v>
      </c>
      <c r="B93" t="s">
        <v>411</v>
      </c>
      <c r="C93" s="355">
        <v>453</v>
      </c>
      <c r="D93" s="355">
        <v>0</v>
      </c>
      <c r="E93" s="355">
        <v>1</v>
      </c>
      <c r="F93" s="355">
        <v>0</v>
      </c>
      <c r="G93" s="355">
        <v>0</v>
      </c>
      <c r="H93" s="355">
        <v>0</v>
      </c>
      <c r="I93" s="355">
        <v>1</v>
      </c>
      <c r="J93" s="355">
        <v>0</v>
      </c>
      <c r="K93" s="355">
        <v>1</v>
      </c>
      <c r="L93" s="355">
        <v>0</v>
      </c>
      <c r="M93" s="355">
        <v>1</v>
      </c>
      <c r="N93" s="355">
        <v>1</v>
      </c>
      <c r="O93" s="355">
        <v>0</v>
      </c>
      <c r="P93" s="355">
        <v>4</v>
      </c>
      <c r="Q93" s="355">
        <v>2</v>
      </c>
      <c r="R93" s="355">
        <v>8</v>
      </c>
      <c r="S93" s="355">
        <v>4</v>
      </c>
      <c r="T93" s="355">
        <v>15</v>
      </c>
      <c r="U93" s="355">
        <v>27</v>
      </c>
      <c r="V93" s="355">
        <v>41</v>
      </c>
      <c r="W93" s="355">
        <v>51</v>
      </c>
      <c r="X93" s="355">
        <v>72</v>
      </c>
      <c r="Y93" s="355">
        <v>91</v>
      </c>
      <c r="Z93" s="355">
        <v>85</v>
      </c>
      <c r="AA93" s="355">
        <v>37</v>
      </c>
      <c r="AB93" s="355">
        <v>11</v>
      </c>
      <c r="AC93" s="355">
        <v>1</v>
      </c>
      <c r="AD93" s="355">
        <v>0</v>
      </c>
      <c r="AF93" s="355">
        <f t="shared" si="3"/>
        <v>1</v>
      </c>
      <c r="AG93" s="355">
        <f t="shared" si="4"/>
        <v>12</v>
      </c>
      <c r="AH93" s="355">
        <f t="shared" si="5"/>
        <v>12</v>
      </c>
    </row>
    <row r="94" spans="1:34">
      <c r="A94" t="s">
        <v>975</v>
      </c>
      <c r="B94" t="s">
        <v>411</v>
      </c>
      <c r="C94" s="355">
        <v>134</v>
      </c>
      <c r="D94" s="355">
        <v>1</v>
      </c>
      <c r="E94" s="355">
        <v>0</v>
      </c>
      <c r="F94" s="355">
        <v>0</v>
      </c>
      <c r="G94" s="355">
        <v>0</v>
      </c>
      <c r="H94" s="355">
        <v>0</v>
      </c>
      <c r="I94" s="355">
        <v>1</v>
      </c>
      <c r="J94" s="355">
        <v>0</v>
      </c>
      <c r="K94" s="355">
        <v>0</v>
      </c>
      <c r="L94" s="355">
        <v>0</v>
      </c>
      <c r="M94" s="355">
        <v>0</v>
      </c>
      <c r="N94" s="355">
        <v>0</v>
      </c>
      <c r="O94" s="355">
        <v>0</v>
      </c>
      <c r="P94" s="355">
        <v>1</v>
      </c>
      <c r="Q94" s="355">
        <v>0</v>
      </c>
      <c r="R94" s="355">
        <v>1</v>
      </c>
      <c r="S94" s="355">
        <v>2</v>
      </c>
      <c r="T94" s="355">
        <v>5</v>
      </c>
      <c r="U94" s="355">
        <v>4</v>
      </c>
      <c r="V94" s="355">
        <v>10</v>
      </c>
      <c r="W94" s="355">
        <v>19</v>
      </c>
      <c r="X94" s="355">
        <v>19</v>
      </c>
      <c r="Y94" s="355">
        <v>23</v>
      </c>
      <c r="Z94" s="355">
        <v>23</v>
      </c>
      <c r="AA94" s="355">
        <v>18</v>
      </c>
      <c r="AB94" s="355">
        <v>8</v>
      </c>
      <c r="AC94" s="355">
        <v>0</v>
      </c>
      <c r="AD94" s="355">
        <v>0</v>
      </c>
      <c r="AF94" s="355">
        <f t="shared" si="3"/>
        <v>0</v>
      </c>
      <c r="AG94" s="355">
        <f t="shared" si="4"/>
        <v>8</v>
      </c>
      <c r="AH94" s="355">
        <f t="shared" si="5"/>
        <v>8</v>
      </c>
    </row>
    <row r="95" spans="1:34">
      <c r="A95" t="s">
        <v>976</v>
      </c>
      <c r="B95" t="s">
        <v>411</v>
      </c>
      <c r="C95" s="355">
        <v>142</v>
      </c>
      <c r="D95" s="355">
        <v>0</v>
      </c>
      <c r="E95" s="355">
        <v>0</v>
      </c>
      <c r="F95" s="355">
        <v>0</v>
      </c>
      <c r="G95" s="355">
        <v>0</v>
      </c>
      <c r="H95" s="355">
        <v>0</v>
      </c>
      <c r="I95" s="355">
        <v>0</v>
      </c>
      <c r="J95" s="355">
        <v>0</v>
      </c>
      <c r="K95" s="355">
        <v>0</v>
      </c>
      <c r="L95" s="355">
        <v>0</v>
      </c>
      <c r="M95" s="355">
        <v>1</v>
      </c>
      <c r="N95" s="355">
        <v>0</v>
      </c>
      <c r="O95" s="355">
        <v>0</v>
      </c>
      <c r="P95" s="355">
        <v>1</v>
      </c>
      <c r="Q95" s="355">
        <v>0</v>
      </c>
      <c r="R95" s="355">
        <v>2</v>
      </c>
      <c r="S95" s="355">
        <v>2</v>
      </c>
      <c r="T95" s="355">
        <v>0</v>
      </c>
      <c r="U95" s="355">
        <v>3</v>
      </c>
      <c r="V95" s="355">
        <v>12</v>
      </c>
      <c r="W95" s="355">
        <v>15</v>
      </c>
      <c r="X95" s="355">
        <v>14</v>
      </c>
      <c r="Y95" s="355">
        <v>28</v>
      </c>
      <c r="Z95" s="355">
        <v>42</v>
      </c>
      <c r="AA95" s="355">
        <v>14</v>
      </c>
      <c r="AB95" s="355">
        <v>6</v>
      </c>
      <c r="AC95" s="355">
        <v>2</v>
      </c>
      <c r="AD95" s="355">
        <v>0</v>
      </c>
      <c r="AF95" s="355">
        <f t="shared" si="3"/>
        <v>0</v>
      </c>
      <c r="AG95" s="355">
        <f t="shared" si="4"/>
        <v>8</v>
      </c>
      <c r="AH95" s="355">
        <f t="shared" si="5"/>
        <v>8</v>
      </c>
    </row>
    <row r="96" spans="1:34">
      <c r="A96" t="s">
        <v>978</v>
      </c>
      <c r="B96" t="s">
        <v>411</v>
      </c>
      <c r="C96" s="355">
        <v>179</v>
      </c>
      <c r="D96" s="355">
        <v>1</v>
      </c>
      <c r="E96" s="355">
        <v>0</v>
      </c>
      <c r="F96" s="355">
        <v>0</v>
      </c>
      <c r="G96" s="355">
        <v>0</v>
      </c>
      <c r="H96" s="355">
        <v>0</v>
      </c>
      <c r="I96" s="355">
        <v>1</v>
      </c>
      <c r="J96" s="355">
        <v>0</v>
      </c>
      <c r="K96" s="355">
        <v>0</v>
      </c>
      <c r="L96" s="355">
        <v>0</v>
      </c>
      <c r="M96" s="355">
        <v>1</v>
      </c>
      <c r="N96" s="355">
        <v>0</v>
      </c>
      <c r="O96" s="355">
        <v>0</v>
      </c>
      <c r="P96" s="355">
        <v>1</v>
      </c>
      <c r="Q96" s="355">
        <v>2</v>
      </c>
      <c r="R96" s="355">
        <v>2</v>
      </c>
      <c r="S96" s="355">
        <v>3</v>
      </c>
      <c r="T96" s="355">
        <v>5</v>
      </c>
      <c r="U96" s="355">
        <v>7</v>
      </c>
      <c r="V96" s="355">
        <v>20</v>
      </c>
      <c r="W96" s="355">
        <v>17</v>
      </c>
      <c r="X96" s="355">
        <v>27</v>
      </c>
      <c r="Y96" s="355">
        <v>31</v>
      </c>
      <c r="Z96" s="355">
        <v>43</v>
      </c>
      <c r="AA96" s="355">
        <v>15</v>
      </c>
      <c r="AB96" s="355">
        <v>4</v>
      </c>
      <c r="AC96" s="355">
        <v>0</v>
      </c>
      <c r="AD96" s="355">
        <v>0</v>
      </c>
      <c r="AF96" s="355">
        <f t="shared" si="3"/>
        <v>0</v>
      </c>
      <c r="AG96" s="355">
        <f t="shared" si="4"/>
        <v>4</v>
      </c>
      <c r="AH96" s="355">
        <f t="shared" si="5"/>
        <v>4</v>
      </c>
    </row>
    <row r="97" spans="1:34">
      <c r="A97" t="s">
        <v>979</v>
      </c>
      <c r="B97" t="s">
        <v>411</v>
      </c>
      <c r="C97" s="355">
        <v>152</v>
      </c>
      <c r="D97" s="355">
        <v>0</v>
      </c>
      <c r="E97" s="355">
        <v>0</v>
      </c>
      <c r="F97" s="355">
        <v>0</v>
      </c>
      <c r="G97" s="355">
        <v>1</v>
      </c>
      <c r="H97" s="355">
        <v>0</v>
      </c>
      <c r="I97" s="355">
        <v>1</v>
      </c>
      <c r="J97" s="355">
        <v>0</v>
      </c>
      <c r="K97" s="355">
        <v>0</v>
      </c>
      <c r="L97" s="355">
        <v>1</v>
      </c>
      <c r="M97" s="355">
        <v>2</v>
      </c>
      <c r="N97" s="355">
        <v>2</v>
      </c>
      <c r="O97" s="355">
        <v>0</v>
      </c>
      <c r="P97" s="355">
        <v>1</v>
      </c>
      <c r="Q97" s="355">
        <v>1</v>
      </c>
      <c r="R97" s="355">
        <v>4</v>
      </c>
      <c r="S97" s="355">
        <v>3</v>
      </c>
      <c r="T97" s="355">
        <v>8</v>
      </c>
      <c r="U97" s="355">
        <v>6</v>
      </c>
      <c r="V97" s="355">
        <v>19</v>
      </c>
      <c r="W97" s="355">
        <v>12</v>
      </c>
      <c r="X97" s="355">
        <v>25</v>
      </c>
      <c r="Y97" s="355">
        <v>28</v>
      </c>
      <c r="Z97" s="355">
        <v>29</v>
      </c>
      <c r="AA97" s="355">
        <v>6</v>
      </c>
      <c r="AB97" s="355">
        <v>2</v>
      </c>
      <c r="AC97" s="355">
        <v>2</v>
      </c>
      <c r="AD97" s="355">
        <v>0</v>
      </c>
      <c r="AF97" s="355">
        <f t="shared" si="3"/>
        <v>1</v>
      </c>
      <c r="AG97" s="355">
        <f t="shared" si="4"/>
        <v>4</v>
      </c>
      <c r="AH97" s="355">
        <f t="shared" si="5"/>
        <v>4</v>
      </c>
    </row>
    <row r="98" spans="1:34">
      <c r="A98" t="s">
        <v>980</v>
      </c>
      <c r="B98" t="s">
        <v>411</v>
      </c>
      <c r="C98" s="355">
        <v>81</v>
      </c>
      <c r="D98" s="355">
        <v>0</v>
      </c>
      <c r="E98" s="355">
        <v>0</v>
      </c>
      <c r="F98" s="355">
        <v>0</v>
      </c>
      <c r="G98" s="355">
        <v>0</v>
      </c>
      <c r="H98" s="355">
        <v>0</v>
      </c>
      <c r="I98" s="355">
        <v>0</v>
      </c>
      <c r="J98" s="355">
        <v>0</v>
      </c>
      <c r="K98" s="355">
        <v>0</v>
      </c>
      <c r="L98" s="355">
        <v>0</v>
      </c>
      <c r="M98" s="355">
        <v>0</v>
      </c>
      <c r="N98" s="355">
        <v>0</v>
      </c>
      <c r="O98" s="355">
        <v>0</v>
      </c>
      <c r="P98" s="355">
        <v>0</v>
      </c>
      <c r="Q98" s="355">
        <v>0</v>
      </c>
      <c r="R98" s="355">
        <v>1</v>
      </c>
      <c r="S98" s="355">
        <v>0</v>
      </c>
      <c r="T98" s="355">
        <v>2</v>
      </c>
      <c r="U98" s="355">
        <v>5</v>
      </c>
      <c r="V98" s="355">
        <v>7</v>
      </c>
      <c r="W98" s="355">
        <v>11</v>
      </c>
      <c r="X98" s="355">
        <v>7</v>
      </c>
      <c r="Y98" s="355">
        <v>10</v>
      </c>
      <c r="Z98" s="355">
        <v>17</v>
      </c>
      <c r="AA98" s="355">
        <v>15</v>
      </c>
      <c r="AB98" s="355">
        <v>5</v>
      </c>
      <c r="AC98" s="355">
        <v>1</v>
      </c>
      <c r="AD98" s="355">
        <v>0</v>
      </c>
      <c r="AF98" s="355">
        <f t="shared" si="3"/>
        <v>0</v>
      </c>
      <c r="AG98" s="355">
        <f t="shared" si="4"/>
        <v>6</v>
      </c>
      <c r="AH98" s="355">
        <f t="shared" si="5"/>
        <v>6</v>
      </c>
    </row>
    <row r="99" spans="1:34">
      <c r="A99" t="s">
        <v>981</v>
      </c>
      <c r="B99" t="s">
        <v>411</v>
      </c>
      <c r="C99" s="355">
        <v>117</v>
      </c>
      <c r="D99" s="355">
        <v>0</v>
      </c>
      <c r="E99" s="355">
        <v>0</v>
      </c>
      <c r="F99" s="355">
        <v>0</v>
      </c>
      <c r="G99" s="355">
        <v>0</v>
      </c>
      <c r="H99" s="355">
        <v>0</v>
      </c>
      <c r="I99" s="355">
        <v>0</v>
      </c>
      <c r="J99" s="355">
        <v>0</v>
      </c>
      <c r="K99" s="355">
        <v>0</v>
      </c>
      <c r="L99" s="355">
        <v>0</v>
      </c>
      <c r="M99" s="355">
        <v>1</v>
      </c>
      <c r="N99" s="355">
        <v>0</v>
      </c>
      <c r="O99" s="355">
        <v>1</v>
      </c>
      <c r="P99" s="355">
        <v>0</v>
      </c>
      <c r="Q99" s="355">
        <v>1</v>
      </c>
      <c r="R99" s="355">
        <v>0</v>
      </c>
      <c r="S99" s="355">
        <v>2</v>
      </c>
      <c r="T99" s="355">
        <v>3</v>
      </c>
      <c r="U99" s="355">
        <v>6</v>
      </c>
      <c r="V99" s="355">
        <v>9</v>
      </c>
      <c r="W99" s="355">
        <v>15</v>
      </c>
      <c r="X99" s="355">
        <v>11</v>
      </c>
      <c r="Y99" s="355">
        <v>19</v>
      </c>
      <c r="Z99" s="355">
        <v>28</v>
      </c>
      <c r="AA99" s="355">
        <v>16</v>
      </c>
      <c r="AB99" s="355">
        <v>4</v>
      </c>
      <c r="AC99" s="355">
        <v>1</v>
      </c>
      <c r="AD99" s="355">
        <v>0</v>
      </c>
      <c r="AF99" s="355">
        <f t="shared" si="3"/>
        <v>0</v>
      </c>
      <c r="AG99" s="355">
        <f t="shared" si="4"/>
        <v>5</v>
      </c>
      <c r="AH99" s="355">
        <f t="shared" si="5"/>
        <v>5</v>
      </c>
    </row>
    <row r="100" spans="1:34">
      <c r="A100" t="s">
        <v>982</v>
      </c>
      <c r="B100" t="s">
        <v>411</v>
      </c>
      <c r="C100" s="355">
        <v>71</v>
      </c>
      <c r="D100" s="355">
        <v>0</v>
      </c>
      <c r="E100" s="355">
        <v>0</v>
      </c>
      <c r="F100" s="355">
        <v>0</v>
      </c>
      <c r="G100" s="355">
        <v>0</v>
      </c>
      <c r="H100" s="355">
        <v>0</v>
      </c>
      <c r="I100" s="355">
        <v>0</v>
      </c>
      <c r="J100" s="355">
        <v>0</v>
      </c>
      <c r="K100" s="355">
        <v>0</v>
      </c>
      <c r="L100" s="355">
        <v>0</v>
      </c>
      <c r="M100" s="355">
        <v>1</v>
      </c>
      <c r="N100" s="355">
        <v>0</v>
      </c>
      <c r="O100" s="355">
        <v>0</v>
      </c>
      <c r="P100" s="355">
        <v>0</v>
      </c>
      <c r="Q100" s="355">
        <v>0</v>
      </c>
      <c r="R100" s="355">
        <v>0</v>
      </c>
      <c r="S100" s="355">
        <v>0</v>
      </c>
      <c r="T100" s="355">
        <v>0</v>
      </c>
      <c r="U100" s="355">
        <v>1</v>
      </c>
      <c r="V100" s="355">
        <v>8</v>
      </c>
      <c r="W100" s="355">
        <v>9</v>
      </c>
      <c r="X100" s="355">
        <v>6</v>
      </c>
      <c r="Y100" s="355">
        <v>15</v>
      </c>
      <c r="Z100" s="355">
        <v>20</v>
      </c>
      <c r="AA100" s="355">
        <v>9</v>
      </c>
      <c r="AB100" s="355">
        <v>1</v>
      </c>
      <c r="AC100" s="355">
        <v>1</v>
      </c>
      <c r="AD100" s="355">
        <v>0</v>
      </c>
      <c r="AF100" s="355">
        <f t="shared" si="3"/>
        <v>0</v>
      </c>
      <c r="AG100" s="355">
        <f t="shared" si="4"/>
        <v>2</v>
      </c>
      <c r="AH100" s="355">
        <f t="shared" si="5"/>
        <v>2</v>
      </c>
    </row>
    <row r="101" spans="1:34">
      <c r="A101" t="s">
        <v>983</v>
      </c>
      <c r="B101" t="s">
        <v>411</v>
      </c>
      <c r="C101" s="355">
        <v>152</v>
      </c>
      <c r="D101" s="355">
        <v>0</v>
      </c>
      <c r="E101" s="355">
        <v>0</v>
      </c>
      <c r="F101" s="355">
        <v>0</v>
      </c>
      <c r="G101" s="355">
        <v>0</v>
      </c>
      <c r="H101" s="355">
        <v>0</v>
      </c>
      <c r="I101" s="355">
        <v>0</v>
      </c>
      <c r="J101" s="355">
        <v>0</v>
      </c>
      <c r="K101" s="355">
        <v>0</v>
      </c>
      <c r="L101" s="355">
        <v>0</v>
      </c>
      <c r="M101" s="355">
        <v>0</v>
      </c>
      <c r="N101" s="355">
        <v>1</v>
      </c>
      <c r="O101" s="355">
        <v>2</v>
      </c>
      <c r="P101" s="355">
        <v>1</v>
      </c>
      <c r="Q101" s="355">
        <v>1</v>
      </c>
      <c r="R101" s="355">
        <v>2</v>
      </c>
      <c r="S101" s="355">
        <v>1</v>
      </c>
      <c r="T101" s="355">
        <v>4</v>
      </c>
      <c r="U101" s="355">
        <v>9</v>
      </c>
      <c r="V101" s="355">
        <v>16</v>
      </c>
      <c r="W101" s="355">
        <v>17</v>
      </c>
      <c r="X101" s="355">
        <v>30</v>
      </c>
      <c r="Y101" s="355">
        <v>22</v>
      </c>
      <c r="Z101" s="355">
        <v>31</v>
      </c>
      <c r="AA101" s="355">
        <v>12</v>
      </c>
      <c r="AB101" s="355">
        <v>3</v>
      </c>
      <c r="AC101" s="355">
        <v>0</v>
      </c>
      <c r="AD101" s="355">
        <v>0</v>
      </c>
      <c r="AF101" s="355">
        <f t="shared" si="3"/>
        <v>0</v>
      </c>
      <c r="AG101" s="355">
        <f t="shared" si="4"/>
        <v>3</v>
      </c>
      <c r="AH101" s="355">
        <f t="shared" si="5"/>
        <v>3</v>
      </c>
    </row>
    <row r="102" spans="1:34">
      <c r="A102" t="s">
        <v>984</v>
      </c>
      <c r="B102" t="s">
        <v>411</v>
      </c>
      <c r="C102" s="355">
        <v>94</v>
      </c>
      <c r="D102" s="355">
        <v>0</v>
      </c>
      <c r="E102" s="355">
        <v>0</v>
      </c>
      <c r="F102" s="355">
        <v>0</v>
      </c>
      <c r="G102" s="355">
        <v>0</v>
      </c>
      <c r="H102" s="355">
        <v>0</v>
      </c>
      <c r="I102" s="355">
        <v>0</v>
      </c>
      <c r="J102" s="355">
        <v>0</v>
      </c>
      <c r="K102" s="355">
        <v>0</v>
      </c>
      <c r="L102" s="355">
        <v>0</v>
      </c>
      <c r="M102" s="355">
        <v>0</v>
      </c>
      <c r="N102" s="355">
        <v>0</v>
      </c>
      <c r="O102" s="355">
        <v>0</v>
      </c>
      <c r="P102" s="355">
        <v>0</v>
      </c>
      <c r="Q102" s="355">
        <v>0</v>
      </c>
      <c r="R102" s="355">
        <v>1</v>
      </c>
      <c r="S102" s="355">
        <v>0</v>
      </c>
      <c r="T102" s="355">
        <v>2</v>
      </c>
      <c r="U102" s="355">
        <v>3</v>
      </c>
      <c r="V102" s="355">
        <v>6</v>
      </c>
      <c r="W102" s="355">
        <v>6</v>
      </c>
      <c r="X102" s="355">
        <v>20</v>
      </c>
      <c r="Y102" s="355">
        <v>23</v>
      </c>
      <c r="Z102" s="355">
        <v>20</v>
      </c>
      <c r="AA102" s="355">
        <v>11</v>
      </c>
      <c r="AB102" s="355">
        <v>1</v>
      </c>
      <c r="AC102" s="355">
        <v>1</v>
      </c>
      <c r="AD102" s="355">
        <v>0</v>
      </c>
      <c r="AF102" s="355">
        <f t="shared" si="3"/>
        <v>0</v>
      </c>
      <c r="AG102" s="355">
        <f t="shared" si="4"/>
        <v>2</v>
      </c>
      <c r="AH102" s="355">
        <f t="shared" si="5"/>
        <v>2</v>
      </c>
    </row>
    <row r="103" spans="1:34">
      <c r="A103" t="s">
        <v>985</v>
      </c>
      <c r="B103" t="s">
        <v>411</v>
      </c>
      <c r="C103" s="355">
        <v>148</v>
      </c>
      <c r="D103" s="355">
        <v>1</v>
      </c>
      <c r="E103" s="355">
        <v>0</v>
      </c>
      <c r="F103" s="355">
        <v>0</v>
      </c>
      <c r="G103" s="355">
        <v>0</v>
      </c>
      <c r="H103" s="355">
        <v>0</v>
      </c>
      <c r="I103" s="355">
        <v>1</v>
      </c>
      <c r="J103" s="355">
        <v>0</v>
      </c>
      <c r="K103" s="355">
        <v>0</v>
      </c>
      <c r="L103" s="355">
        <v>0</v>
      </c>
      <c r="M103" s="355">
        <v>0</v>
      </c>
      <c r="N103" s="355">
        <v>0</v>
      </c>
      <c r="O103" s="355">
        <v>2</v>
      </c>
      <c r="P103" s="355">
        <v>0</v>
      </c>
      <c r="Q103" s="355">
        <v>1</v>
      </c>
      <c r="R103" s="355">
        <v>0</v>
      </c>
      <c r="S103" s="355">
        <v>0</v>
      </c>
      <c r="T103" s="355">
        <v>5</v>
      </c>
      <c r="U103" s="355">
        <v>3</v>
      </c>
      <c r="V103" s="355">
        <v>11</v>
      </c>
      <c r="W103" s="355">
        <v>9</v>
      </c>
      <c r="X103" s="355">
        <v>17</v>
      </c>
      <c r="Y103" s="355">
        <v>41</v>
      </c>
      <c r="Z103" s="355">
        <v>31</v>
      </c>
      <c r="AA103" s="355">
        <v>18</v>
      </c>
      <c r="AB103" s="355">
        <v>8</v>
      </c>
      <c r="AC103" s="355">
        <v>1</v>
      </c>
      <c r="AD103" s="355">
        <v>0</v>
      </c>
      <c r="AF103" s="355">
        <f t="shared" si="3"/>
        <v>0</v>
      </c>
      <c r="AG103" s="355">
        <f t="shared" si="4"/>
        <v>9</v>
      </c>
      <c r="AH103" s="355">
        <f t="shared" si="5"/>
        <v>9</v>
      </c>
    </row>
    <row r="104" spans="1:34">
      <c r="A104" t="s">
        <v>986</v>
      </c>
      <c r="B104" t="s">
        <v>411</v>
      </c>
      <c r="C104" s="355">
        <v>154</v>
      </c>
      <c r="D104" s="355">
        <v>0</v>
      </c>
      <c r="E104" s="355">
        <v>0</v>
      </c>
      <c r="F104" s="355">
        <v>0</v>
      </c>
      <c r="G104" s="355">
        <v>0</v>
      </c>
      <c r="H104" s="355">
        <v>0</v>
      </c>
      <c r="I104" s="355">
        <v>0</v>
      </c>
      <c r="J104" s="355">
        <v>0</v>
      </c>
      <c r="K104" s="355">
        <v>0</v>
      </c>
      <c r="L104" s="355">
        <v>0</v>
      </c>
      <c r="M104" s="355">
        <v>1</v>
      </c>
      <c r="N104" s="355">
        <v>0</v>
      </c>
      <c r="O104" s="355">
        <v>1</v>
      </c>
      <c r="P104" s="355">
        <v>0</v>
      </c>
      <c r="Q104" s="355">
        <v>1</v>
      </c>
      <c r="R104" s="355">
        <v>1</v>
      </c>
      <c r="S104" s="355">
        <v>4</v>
      </c>
      <c r="T104" s="355">
        <v>4</v>
      </c>
      <c r="U104" s="355">
        <v>10</v>
      </c>
      <c r="V104" s="355">
        <v>11</v>
      </c>
      <c r="W104" s="355">
        <v>13</v>
      </c>
      <c r="X104" s="355">
        <v>21</v>
      </c>
      <c r="Y104" s="355">
        <v>32</v>
      </c>
      <c r="Z104" s="355">
        <v>33</v>
      </c>
      <c r="AA104" s="355">
        <v>17</v>
      </c>
      <c r="AB104" s="355">
        <v>4</v>
      </c>
      <c r="AC104" s="355">
        <v>1</v>
      </c>
      <c r="AD104" s="355">
        <v>0</v>
      </c>
      <c r="AF104" s="355">
        <f t="shared" si="3"/>
        <v>0</v>
      </c>
      <c r="AG104" s="355">
        <f t="shared" si="4"/>
        <v>5</v>
      </c>
      <c r="AH104" s="355">
        <f t="shared" si="5"/>
        <v>5</v>
      </c>
    </row>
    <row r="105" spans="1:34">
      <c r="A105" t="s">
        <v>987</v>
      </c>
      <c r="B105" t="s">
        <v>411</v>
      </c>
      <c r="C105" s="355">
        <v>108</v>
      </c>
      <c r="D105" s="355">
        <v>0</v>
      </c>
      <c r="E105" s="355">
        <v>0</v>
      </c>
      <c r="F105" s="355">
        <v>0</v>
      </c>
      <c r="G105" s="355">
        <v>0</v>
      </c>
      <c r="H105" s="355">
        <v>0</v>
      </c>
      <c r="I105" s="355">
        <v>0</v>
      </c>
      <c r="J105" s="355">
        <v>0</v>
      </c>
      <c r="K105" s="355">
        <v>0</v>
      </c>
      <c r="L105" s="355">
        <v>0</v>
      </c>
      <c r="M105" s="355">
        <v>0</v>
      </c>
      <c r="N105" s="355">
        <v>0</v>
      </c>
      <c r="O105" s="355">
        <v>0</v>
      </c>
      <c r="P105" s="355">
        <v>1</v>
      </c>
      <c r="Q105" s="355">
        <v>1</v>
      </c>
      <c r="R105" s="355">
        <v>0</v>
      </c>
      <c r="S105" s="355">
        <v>1</v>
      </c>
      <c r="T105" s="355">
        <v>2</v>
      </c>
      <c r="U105" s="355">
        <v>5</v>
      </c>
      <c r="V105" s="355">
        <v>12</v>
      </c>
      <c r="W105" s="355">
        <v>11</v>
      </c>
      <c r="X105" s="355">
        <v>9</v>
      </c>
      <c r="Y105" s="355">
        <v>15</v>
      </c>
      <c r="Z105" s="355">
        <v>27</v>
      </c>
      <c r="AA105" s="355">
        <v>19</v>
      </c>
      <c r="AB105" s="355">
        <v>4</v>
      </c>
      <c r="AC105" s="355">
        <v>1</v>
      </c>
      <c r="AD105" s="355">
        <v>0</v>
      </c>
      <c r="AF105" s="355">
        <f t="shared" si="3"/>
        <v>0</v>
      </c>
      <c r="AG105" s="355">
        <f t="shared" si="4"/>
        <v>5</v>
      </c>
      <c r="AH105" s="355">
        <f t="shared" si="5"/>
        <v>5</v>
      </c>
    </row>
    <row r="106" spans="1:34">
      <c r="A106" t="s">
        <v>937</v>
      </c>
      <c r="B106" t="s">
        <v>412</v>
      </c>
      <c r="C106" s="355">
        <v>26917</v>
      </c>
      <c r="D106" s="355">
        <v>35</v>
      </c>
      <c r="E106" s="355">
        <v>9</v>
      </c>
      <c r="F106" s="355">
        <v>5</v>
      </c>
      <c r="G106" s="355">
        <v>0</v>
      </c>
      <c r="H106" s="355">
        <v>1</v>
      </c>
      <c r="I106" s="355">
        <v>50</v>
      </c>
      <c r="J106" s="355">
        <v>12</v>
      </c>
      <c r="K106" s="355">
        <v>13</v>
      </c>
      <c r="L106" s="355">
        <v>8</v>
      </c>
      <c r="M106" s="355">
        <v>23</v>
      </c>
      <c r="N106" s="355">
        <v>27</v>
      </c>
      <c r="O106" s="355">
        <v>47</v>
      </c>
      <c r="P106" s="355">
        <v>86</v>
      </c>
      <c r="Q106" s="355">
        <v>148</v>
      </c>
      <c r="R106" s="355">
        <v>220</v>
      </c>
      <c r="S106" s="355">
        <v>279</v>
      </c>
      <c r="T106" s="355">
        <v>391</v>
      </c>
      <c r="U106" s="355">
        <v>590</v>
      </c>
      <c r="V106" s="355">
        <v>1215</v>
      </c>
      <c r="W106" s="355">
        <v>1590</v>
      </c>
      <c r="X106" s="355">
        <v>2485</v>
      </c>
      <c r="Y106" s="355">
        <v>4185</v>
      </c>
      <c r="Z106" s="355">
        <v>5800</v>
      </c>
      <c r="AA106" s="355">
        <v>5642</v>
      </c>
      <c r="AB106" s="355">
        <v>3152</v>
      </c>
      <c r="AC106" s="355">
        <v>954</v>
      </c>
      <c r="AD106" s="355">
        <v>0</v>
      </c>
      <c r="AF106" s="355">
        <f t="shared" si="3"/>
        <v>15</v>
      </c>
      <c r="AG106" s="355">
        <f t="shared" si="4"/>
        <v>4106</v>
      </c>
      <c r="AH106" s="355">
        <f t="shared" si="5"/>
        <v>4106</v>
      </c>
    </row>
    <row r="107" spans="1:34">
      <c r="A107" t="s">
        <v>934</v>
      </c>
      <c r="B107" t="s">
        <v>412</v>
      </c>
      <c r="C107" s="355">
        <v>7496</v>
      </c>
      <c r="D107" s="355">
        <v>11</v>
      </c>
      <c r="E107" s="355">
        <v>2</v>
      </c>
      <c r="F107" s="355">
        <v>1</v>
      </c>
      <c r="G107" s="355">
        <v>0</v>
      </c>
      <c r="H107" s="355">
        <v>0</v>
      </c>
      <c r="I107" s="355">
        <v>14</v>
      </c>
      <c r="J107" s="355">
        <v>3</v>
      </c>
      <c r="K107" s="355">
        <v>2</v>
      </c>
      <c r="L107" s="355">
        <v>1</v>
      </c>
      <c r="M107" s="355">
        <v>8</v>
      </c>
      <c r="N107" s="355">
        <v>10</v>
      </c>
      <c r="O107" s="355">
        <v>12</v>
      </c>
      <c r="P107" s="355">
        <v>23</v>
      </c>
      <c r="Q107" s="355">
        <v>33</v>
      </c>
      <c r="R107" s="355">
        <v>64</v>
      </c>
      <c r="S107" s="355">
        <v>82</v>
      </c>
      <c r="T107" s="355">
        <v>124</v>
      </c>
      <c r="U107" s="355">
        <v>178</v>
      </c>
      <c r="V107" s="355">
        <v>359</v>
      </c>
      <c r="W107" s="355">
        <v>447</v>
      </c>
      <c r="X107" s="355">
        <v>752</v>
      </c>
      <c r="Y107" s="355">
        <v>1200</v>
      </c>
      <c r="Z107" s="355">
        <v>1608</v>
      </c>
      <c r="AA107" s="355">
        <v>1517</v>
      </c>
      <c r="AB107" s="355">
        <v>819</v>
      </c>
      <c r="AC107" s="355">
        <v>240</v>
      </c>
      <c r="AD107" s="355">
        <v>0</v>
      </c>
      <c r="AF107" s="355">
        <f t="shared" si="3"/>
        <v>3</v>
      </c>
      <c r="AG107" s="355">
        <f t="shared" si="4"/>
        <v>1059</v>
      </c>
      <c r="AH107" s="355">
        <f t="shared" si="5"/>
        <v>1059</v>
      </c>
    </row>
    <row r="108" spans="1:34">
      <c r="A108" t="s">
        <v>938</v>
      </c>
      <c r="B108" t="s">
        <v>412</v>
      </c>
      <c r="C108" s="355">
        <v>909</v>
      </c>
      <c r="D108" s="355">
        <v>1</v>
      </c>
      <c r="E108" s="355">
        <v>1</v>
      </c>
      <c r="F108" s="355">
        <v>0</v>
      </c>
      <c r="G108" s="355">
        <v>0</v>
      </c>
      <c r="H108" s="355">
        <v>0</v>
      </c>
      <c r="I108" s="355">
        <v>2</v>
      </c>
      <c r="J108" s="355">
        <v>1</v>
      </c>
      <c r="K108" s="355">
        <v>0</v>
      </c>
      <c r="L108" s="355">
        <v>0</v>
      </c>
      <c r="M108" s="355">
        <v>2</v>
      </c>
      <c r="N108" s="355">
        <v>0</v>
      </c>
      <c r="O108" s="355">
        <v>2</v>
      </c>
      <c r="P108" s="355">
        <v>1</v>
      </c>
      <c r="Q108" s="355">
        <v>7</v>
      </c>
      <c r="R108" s="355">
        <v>8</v>
      </c>
      <c r="S108" s="355">
        <v>6</v>
      </c>
      <c r="T108" s="355">
        <v>18</v>
      </c>
      <c r="U108" s="355">
        <v>26</v>
      </c>
      <c r="V108" s="355">
        <v>37</v>
      </c>
      <c r="W108" s="355">
        <v>52</v>
      </c>
      <c r="X108" s="355">
        <v>92</v>
      </c>
      <c r="Y108" s="355">
        <v>141</v>
      </c>
      <c r="Z108" s="355">
        <v>200</v>
      </c>
      <c r="AA108" s="355">
        <v>188</v>
      </c>
      <c r="AB108" s="355">
        <v>103</v>
      </c>
      <c r="AC108" s="355">
        <v>23</v>
      </c>
      <c r="AD108" s="355">
        <v>0</v>
      </c>
      <c r="AF108" s="355">
        <f t="shared" si="3"/>
        <v>1</v>
      </c>
      <c r="AG108" s="355">
        <f t="shared" si="4"/>
        <v>126</v>
      </c>
      <c r="AH108" s="355">
        <f t="shared" si="5"/>
        <v>126</v>
      </c>
    </row>
    <row r="109" spans="1:34">
      <c r="A109" t="s">
        <v>939</v>
      </c>
      <c r="B109" t="s">
        <v>412</v>
      </c>
      <c r="C109" s="355">
        <v>653</v>
      </c>
      <c r="D109" s="355">
        <v>3</v>
      </c>
      <c r="E109" s="355">
        <v>0</v>
      </c>
      <c r="F109" s="355">
        <v>0</v>
      </c>
      <c r="G109" s="355">
        <v>0</v>
      </c>
      <c r="H109" s="355">
        <v>0</v>
      </c>
      <c r="I109" s="355">
        <v>3</v>
      </c>
      <c r="J109" s="355">
        <v>0</v>
      </c>
      <c r="K109" s="355">
        <v>0</v>
      </c>
      <c r="L109" s="355">
        <v>0</v>
      </c>
      <c r="M109" s="355">
        <v>2</v>
      </c>
      <c r="N109" s="355">
        <v>1</v>
      </c>
      <c r="O109" s="355">
        <v>0</v>
      </c>
      <c r="P109" s="355">
        <v>0</v>
      </c>
      <c r="Q109" s="355">
        <v>3</v>
      </c>
      <c r="R109" s="355">
        <v>4</v>
      </c>
      <c r="S109" s="355">
        <v>6</v>
      </c>
      <c r="T109" s="355">
        <v>12</v>
      </c>
      <c r="U109" s="355">
        <v>17</v>
      </c>
      <c r="V109" s="355">
        <v>32</v>
      </c>
      <c r="W109" s="355">
        <v>31</v>
      </c>
      <c r="X109" s="355">
        <v>53</v>
      </c>
      <c r="Y109" s="355">
        <v>112</v>
      </c>
      <c r="Z109" s="355">
        <v>132</v>
      </c>
      <c r="AA109" s="355">
        <v>132</v>
      </c>
      <c r="AB109" s="355">
        <v>95</v>
      </c>
      <c r="AC109" s="355">
        <v>18</v>
      </c>
      <c r="AD109" s="355">
        <v>0</v>
      </c>
      <c r="AF109" s="355">
        <f t="shared" si="3"/>
        <v>0</v>
      </c>
      <c r="AG109" s="355">
        <f t="shared" si="4"/>
        <v>113</v>
      </c>
      <c r="AH109" s="355">
        <f t="shared" si="5"/>
        <v>113</v>
      </c>
    </row>
    <row r="110" spans="1:34">
      <c r="A110" t="s">
        <v>940</v>
      </c>
      <c r="B110" t="s">
        <v>412</v>
      </c>
      <c r="C110" s="355">
        <v>668</v>
      </c>
      <c r="D110" s="355">
        <v>5</v>
      </c>
      <c r="E110" s="355">
        <v>0</v>
      </c>
      <c r="F110" s="355">
        <v>0</v>
      </c>
      <c r="G110" s="355">
        <v>0</v>
      </c>
      <c r="H110" s="355">
        <v>0</v>
      </c>
      <c r="I110" s="355">
        <v>5</v>
      </c>
      <c r="J110" s="355">
        <v>0</v>
      </c>
      <c r="K110" s="355">
        <v>0</v>
      </c>
      <c r="L110" s="355">
        <v>0</v>
      </c>
      <c r="M110" s="355">
        <v>0</v>
      </c>
      <c r="N110" s="355">
        <v>4</v>
      </c>
      <c r="O110" s="355">
        <v>1</v>
      </c>
      <c r="P110" s="355">
        <v>2</v>
      </c>
      <c r="Q110" s="355">
        <v>3</v>
      </c>
      <c r="R110" s="355">
        <v>4</v>
      </c>
      <c r="S110" s="355">
        <v>8</v>
      </c>
      <c r="T110" s="355">
        <v>8</v>
      </c>
      <c r="U110" s="355">
        <v>14</v>
      </c>
      <c r="V110" s="355">
        <v>18</v>
      </c>
      <c r="W110" s="355">
        <v>38</v>
      </c>
      <c r="X110" s="355">
        <v>77</v>
      </c>
      <c r="Y110" s="355">
        <v>107</v>
      </c>
      <c r="Z110" s="355">
        <v>145</v>
      </c>
      <c r="AA110" s="355">
        <v>133</v>
      </c>
      <c r="AB110" s="355">
        <v>76</v>
      </c>
      <c r="AC110" s="355">
        <v>25</v>
      </c>
      <c r="AD110" s="355">
        <v>0</v>
      </c>
      <c r="AF110" s="355">
        <f t="shared" si="3"/>
        <v>0</v>
      </c>
      <c r="AG110" s="355">
        <f t="shared" si="4"/>
        <v>101</v>
      </c>
      <c r="AH110" s="355">
        <f t="shared" si="5"/>
        <v>101</v>
      </c>
    </row>
    <row r="111" spans="1:34">
      <c r="A111" t="s">
        <v>941</v>
      </c>
      <c r="B111" t="s">
        <v>412</v>
      </c>
      <c r="C111" s="355">
        <v>675</v>
      </c>
      <c r="D111" s="355">
        <v>0</v>
      </c>
      <c r="E111" s="355">
        <v>0</v>
      </c>
      <c r="F111" s="355">
        <v>0</v>
      </c>
      <c r="G111" s="355">
        <v>0</v>
      </c>
      <c r="H111" s="355">
        <v>0</v>
      </c>
      <c r="I111" s="355">
        <v>0</v>
      </c>
      <c r="J111" s="355">
        <v>0</v>
      </c>
      <c r="K111" s="355">
        <v>0</v>
      </c>
      <c r="L111" s="355">
        <v>0</v>
      </c>
      <c r="M111" s="355">
        <v>0</v>
      </c>
      <c r="N111" s="355">
        <v>1</v>
      </c>
      <c r="O111" s="355">
        <v>1</v>
      </c>
      <c r="P111" s="355">
        <v>1</v>
      </c>
      <c r="Q111" s="355">
        <v>4</v>
      </c>
      <c r="R111" s="355">
        <v>3</v>
      </c>
      <c r="S111" s="355">
        <v>8</v>
      </c>
      <c r="T111" s="355">
        <v>11</v>
      </c>
      <c r="U111" s="355">
        <v>22</v>
      </c>
      <c r="V111" s="355">
        <v>29</v>
      </c>
      <c r="W111" s="355">
        <v>41</v>
      </c>
      <c r="X111" s="355">
        <v>74</v>
      </c>
      <c r="Y111" s="355">
        <v>108</v>
      </c>
      <c r="Z111" s="355">
        <v>152</v>
      </c>
      <c r="AA111" s="355">
        <v>135</v>
      </c>
      <c r="AB111" s="355">
        <v>56</v>
      </c>
      <c r="AC111" s="355">
        <v>29</v>
      </c>
      <c r="AD111" s="355">
        <v>0</v>
      </c>
      <c r="AF111" s="355">
        <f t="shared" si="3"/>
        <v>0</v>
      </c>
      <c r="AG111" s="355">
        <f t="shared" si="4"/>
        <v>85</v>
      </c>
      <c r="AH111" s="355">
        <f t="shared" si="5"/>
        <v>85</v>
      </c>
    </row>
    <row r="112" spans="1:34">
      <c r="A112" t="s">
        <v>942</v>
      </c>
      <c r="B112" t="s">
        <v>412</v>
      </c>
      <c r="C112" s="355">
        <v>813</v>
      </c>
      <c r="D112" s="355">
        <v>0</v>
      </c>
      <c r="E112" s="355">
        <v>0</v>
      </c>
      <c r="F112" s="355">
        <v>1</v>
      </c>
      <c r="G112" s="355">
        <v>0</v>
      </c>
      <c r="H112" s="355">
        <v>0</v>
      </c>
      <c r="I112" s="355">
        <v>1</v>
      </c>
      <c r="J112" s="355">
        <v>0</v>
      </c>
      <c r="K112" s="355">
        <v>0</v>
      </c>
      <c r="L112" s="355">
        <v>1</v>
      </c>
      <c r="M112" s="355">
        <v>0</v>
      </c>
      <c r="N112" s="355">
        <v>0</v>
      </c>
      <c r="O112" s="355">
        <v>2</v>
      </c>
      <c r="P112" s="355">
        <v>0</v>
      </c>
      <c r="Q112" s="355">
        <v>1</v>
      </c>
      <c r="R112" s="355">
        <v>4</v>
      </c>
      <c r="S112" s="355">
        <v>11</v>
      </c>
      <c r="T112" s="355">
        <v>10</v>
      </c>
      <c r="U112" s="355">
        <v>15</v>
      </c>
      <c r="V112" s="355">
        <v>43</v>
      </c>
      <c r="W112" s="355">
        <v>51</v>
      </c>
      <c r="X112" s="355">
        <v>95</v>
      </c>
      <c r="Y112" s="355">
        <v>142</v>
      </c>
      <c r="Z112" s="355">
        <v>170</v>
      </c>
      <c r="AA112" s="355">
        <v>161</v>
      </c>
      <c r="AB112" s="355">
        <v>86</v>
      </c>
      <c r="AC112" s="355">
        <v>20</v>
      </c>
      <c r="AD112" s="355">
        <v>0</v>
      </c>
      <c r="AF112" s="355">
        <f t="shared" si="3"/>
        <v>1</v>
      </c>
      <c r="AG112" s="355">
        <f t="shared" si="4"/>
        <v>106</v>
      </c>
      <c r="AH112" s="355">
        <f t="shared" si="5"/>
        <v>106</v>
      </c>
    </row>
    <row r="113" spans="1:34">
      <c r="A113" t="s">
        <v>943</v>
      </c>
      <c r="B113" t="s">
        <v>412</v>
      </c>
      <c r="C113" s="355">
        <v>1097</v>
      </c>
      <c r="D113" s="355">
        <v>1</v>
      </c>
      <c r="E113" s="355">
        <v>0</v>
      </c>
      <c r="F113" s="355">
        <v>0</v>
      </c>
      <c r="G113" s="355">
        <v>0</v>
      </c>
      <c r="H113" s="355">
        <v>0</v>
      </c>
      <c r="I113" s="355">
        <v>1</v>
      </c>
      <c r="J113" s="355">
        <v>0</v>
      </c>
      <c r="K113" s="355">
        <v>2</v>
      </c>
      <c r="L113" s="355">
        <v>0</v>
      </c>
      <c r="M113" s="355">
        <v>0</v>
      </c>
      <c r="N113" s="355">
        <v>1</v>
      </c>
      <c r="O113" s="355">
        <v>1</v>
      </c>
      <c r="P113" s="355">
        <v>7</v>
      </c>
      <c r="Q113" s="355">
        <v>4</v>
      </c>
      <c r="R113" s="355">
        <v>5</v>
      </c>
      <c r="S113" s="355">
        <v>10</v>
      </c>
      <c r="T113" s="355">
        <v>19</v>
      </c>
      <c r="U113" s="355">
        <v>21</v>
      </c>
      <c r="V113" s="355">
        <v>56</v>
      </c>
      <c r="W113" s="355">
        <v>67</v>
      </c>
      <c r="X113" s="355">
        <v>102</v>
      </c>
      <c r="Y113" s="355">
        <v>174</v>
      </c>
      <c r="Z113" s="355">
        <v>252</v>
      </c>
      <c r="AA113" s="355">
        <v>234</v>
      </c>
      <c r="AB113" s="355">
        <v>102</v>
      </c>
      <c r="AC113" s="355">
        <v>39</v>
      </c>
      <c r="AD113" s="355">
        <v>0</v>
      </c>
      <c r="AF113" s="355">
        <f t="shared" si="3"/>
        <v>0</v>
      </c>
      <c r="AG113" s="355">
        <f t="shared" si="4"/>
        <v>141</v>
      </c>
      <c r="AH113" s="355">
        <f t="shared" si="5"/>
        <v>141</v>
      </c>
    </row>
    <row r="114" spans="1:34">
      <c r="A114" t="s">
        <v>944</v>
      </c>
      <c r="B114" t="s">
        <v>412</v>
      </c>
      <c r="C114" s="355">
        <v>1066</v>
      </c>
      <c r="D114" s="355">
        <v>0</v>
      </c>
      <c r="E114" s="355">
        <v>0</v>
      </c>
      <c r="F114" s="355">
        <v>0</v>
      </c>
      <c r="G114" s="355">
        <v>0</v>
      </c>
      <c r="H114" s="355">
        <v>0</v>
      </c>
      <c r="I114" s="355">
        <v>0</v>
      </c>
      <c r="J114" s="355">
        <v>1</v>
      </c>
      <c r="K114" s="355">
        <v>0</v>
      </c>
      <c r="L114" s="355">
        <v>0</v>
      </c>
      <c r="M114" s="355">
        <v>0</v>
      </c>
      <c r="N114" s="355">
        <v>3</v>
      </c>
      <c r="O114" s="355">
        <v>3</v>
      </c>
      <c r="P114" s="355">
        <v>4</v>
      </c>
      <c r="Q114" s="355">
        <v>3</v>
      </c>
      <c r="R114" s="355">
        <v>10</v>
      </c>
      <c r="S114" s="355">
        <v>12</v>
      </c>
      <c r="T114" s="355">
        <v>15</v>
      </c>
      <c r="U114" s="355">
        <v>25</v>
      </c>
      <c r="V114" s="355">
        <v>56</v>
      </c>
      <c r="W114" s="355">
        <v>60</v>
      </c>
      <c r="X114" s="355">
        <v>105</v>
      </c>
      <c r="Y114" s="355">
        <v>176</v>
      </c>
      <c r="Z114" s="355">
        <v>208</v>
      </c>
      <c r="AA114" s="355">
        <v>220</v>
      </c>
      <c r="AB114" s="355">
        <v>125</v>
      </c>
      <c r="AC114" s="355">
        <v>40</v>
      </c>
      <c r="AD114" s="355">
        <v>0</v>
      </c>
      <c r="AF114" s="355">
        <f t="shared" si="3"/>
        <v>0</v>
      </c>
      <c r="AG114" s="355">
        <f t="shared" si="4"/>
        <v>165</v>
      </c>
      <c r="AH114" s="355">
        <f t="shared" si="5"/>
        <v>165</v>
      </c>
    </row>
    <row r="115" spans="1:34">
      <c r="A115" t="s">
        <v>945</v>
      </c>
      <c r="B115" t="s">
        <v>412</v>
      </c>
      <c r="C115" s="355">
        <v>643</v>
      </c>
      <c r="D115" s="355">
        <v>0</v>
      </c>
      <c r="E115" s="355">
        <v>0</v>
      </c>
      <c r="F115" s="355">
        <v>0</v>
      </c>
      <c r="G115" s="355">
        <v>0</v>
      </c>
      <c r="H115" s="355">
        <v>0</v>
      </c>
      <c r="I115" s="355">
        <v>0</v>
      </c>
      <c r="J115" s="355">
        <v>0</v>
      </c>
      <c r="K115" s="355">
        <v>0</v>
      </c>
      <c r="L115" s="355">
        <v>0</v>
      </c>
      <c r="M115" s="355">
        <v>2</v>
      </c>
      <c r="N115" s="355">
        <v>0</v>
      </c>
      <c r="O115" s="355">
        <v>2</v>
      </c>
      <c r="P115" s="355">
        <v>4</v>
      </c>
      <c r="Q115" s="355">
        <v>2</v>
      </c>
      <c r="R115" s="355">
        <v>9</v>
      </c>
      <c r="S115" s="355">
        <v>11</v>
      </c>
      <c r="T115" s="355">
        <v>11</v>
      </c>
      <c r="U115" s="355">
        <v>15</v>
      </c>
      <c r="V115" s="355">
        <v>28</v>
      </c>
      <c r="W115" s="355">
        <v>47</v>
      </c>
      <c r="X115" s="355">
        <v>67</v>
      </c>
      <c r="Y115" s="355">
        <v>97</v>
      </c>
      <c r="Z115" s="355">
        <v>146</v>
      </c>
      <c r="AA115" s="355">
        <v>118</v>
      </c>
      <c r="AB115" s="355">
        <v>72</v>
      </c>
      <c r="AC115" s="355">
        <v>12</v>
      </c>
      <c r="AD115" s="355">
        <v>0</v>
      </c>
      <c r="AF115" s="355">
        <f t="shared" si="3"/>
        <v>0</v>
      </c>
      <c r="AG115" s="355">
        <f t="shared" si="4"/>
        <v>84</v>
      </c>
      <c r="AH115" s="355">
        <f t="shared" si="5"/>
        <v>84</v>
      </c>
    </row>
    <row r="116" spans="1:34">
      <c r="A116" t="s">
        <v>946</v>
      </c>
      <c r="B116" t="s">
        <v>412</v>
      </c>
      <c r="C116" s="355">
        <v>972</v>
      </c>
      <c r="D116" s="355">
        <v>1</v>
      </c>
      <c r="E116" s="355">
        <v>1</v>
      </c>
      <c r="F116" s="355">
        <v>0</v>
      </c>
      <c r="G116" s="355">
        <v>0</v>
      </c>
      <c r="H116" s="355">
        <v>0</v>
      </c>
      <c r="I116" s="355">
        <v>2</v>
      </c>
      <c r="J116" s="355">
        <v>1</v>
      </c>
      <c r="K116" s="355">
        <v>0</v>
      </c>
      <c r="L116" s="355">
        <v>0</v>
      </c>
      <c r="M116" s="355">
        <v>2</v>
      </c>
      <c r="N116" s="355">
        <v>0</v>
      </c>
      <c r="O116" s="355">
        <v>0</v>
      </c>
      <c r="P116" s="355">
        <v>4</v>
      </c>
      <c r="Q116" s="355">
        <v>6</v>
      </c>
      <c r="R116" s="355">
        <v>17</v>
      </c>
      <c r="S116" s="355">
        <v>10</v>
      </c>
      <c r="T116" s="355">
        <v>20</v>
      </c>
      <c r="U116" s="355">
        <v>23</v>
      </c>
      <c r="V116" s="355">
        <v>60</v>
      </c>
      <c r="W116" s="355">
        <v>60</v>
      </c>
      <c r="X116" s="355">
        <v>87</v>
      </c>
      <c r="Y116" s="355">
        <v>143</v>
      </c>
      <c r="Z116" s="355">
        <v>203</v>
      </c>
      <c r="AA116" s="355">
        <v>196</v>
      </c>
      <c r="AB116" s="355">
        <v>104</v>
      </c>
      <c r="AC116" s="355">
        <v>34</v>
      </c>
      <c r="AD116" s="355">
        <v>0</v>
      </c>
      <c r="AF116" s="355">
        <f t="shared" si="3"/>
        <v>1</v>
      </c>
      <c r="AG116" s="355">
        <f t="shared" si="4"/>
        <v>138</v>
      </c>
      <c r="AH116" s="355">
        <f t="shared" si="5"/>
        <v>138</v>
      </c>
    </row>
    <row r="117" spans="1:34">
      <c r="A117" t="s">
        <v>947</v>
      </c>
      <c r="B117" t="s">
        <v>412</v>
      </c>
      <c r="C117" s="355">
        <v>2429</v>
      </c>
      <c r="D117" s="355">
        <v>2</v>
      </c>
      <c r="E117" s="355">
        <v>0</v>
      </c>
      <c r="F117" s="355">
        <v>1</v>
      </c>
      <c r="G117" s="355">
        <v>0</v>
      </c>
      <c r="H117" s="355">
        <v>1</v>
      </c>
      <c r="I117" s="355">
        <v>4</v>
      </c>
      <c r="J117" s="355">
        <v>0</v>
      </c>
      <c r="K117" s="355">
        <v>1</v>
      </c>
      <c r="L117" s="355">
        <v>2</v>
      </c>
      <c r="M117" s="355">
        <v>2</v>
      </c>
      <c r="N117" s="355">
        <v>2</v>
      </c>
      <c r="O117" s="355">
        <v>6</v>
      </c>
      <c r="P117" s="355">
        <v>9</v>
      </c>
      <c r="Q117" s="355">
        <v>22</v>
      </c>
      <c r="R117" s="355">
        <v>16</v>
      </c>
      <c r="S117" s="355">
        <v>30</v>
      </c>
      <c r="T117" s="355">
        <v>33</v>
      </c>
      <c r="U117" s="355">
        <v>50</v>
      </c>
      <c r="V117" s="355">
        <v>124</v>
      </c>
      <c r="W117" s="355">
        <v>163</v>
      </c>
      <c r="X117" s="355">
        <v>219</v>
      </c>
      <c r="Y117" s="355">
        <v>385</v>
      </c>
      <c r="Z117" s="355">
        <v>554</v>
      </c>
      <c r="AA117" s="355">
        <v>481</v>
      </c>
      <c r="AB117" s="355">
        <v>245</v>
      </c>
      <c r="AC117" s="355">
        <v>81</v>
      </c>
      <c r="AD117" s="355">
        <v>0</v>
      </c>
      <c r="AF117" s="355">
        <f t="shared" si="3"/>
        <v>2</v>
      </c>
      <c r="AG117" s="355">
        <f t="shared" si="4"/>
        <v>326</v>
      </c>
      <c r="AH117" s="355">
        <f t="shared" si="5"/>
        <v>326</v>
      </c>
    </row>
    <row r="118" spans="1:34">
      <c r="A118" t="s">
        <v>948</v>
      </c>
      <c r="B118" t="s">
        <v>412</v>
      </c>
      <c r="C118" s="355">
        <v>2220</v>
      </c>
      <c r="D118" s="355">
        <v>2</v>
      </c>
      <c r="E118" s="355">
        <v>0</v>
      </c>
      <c r="F118" s="355">
        <v>0</v>
      </c>
      <c r="G118" s="355">
        <v>0</v>
      </c>
      <c r="H118" s="355">
        <v>0</v>
      </c>
      <c r="I118" s="355">
        <v>2</v>
      </c>
      <c r="J118" s="355">
        <v>2</v>
      </c>
      <c r="K118" s="355">
        <v>1</v>
      </c>
      <c r="L118" s="355">
        <v>2</v>
      </c>
      <c r="M118" s="355">
        <v>1</v>
      </c>
      <c r="N118" s="355">
        <v>2</v>
      </c>
      <c r="O118" s="355">
        <v>4</v>
      </c>
      <c r="P118" s="355">
        <v>8</v>
      </c>
      <c r="Q118" s="355">
        <v>13</v>
      </c>
      <c r="R118" s="355">
        <v>25</v>
      </c>
      <c r="S118" s="355">
        <v>28</v>
      </c>
      <c r="T118" s="355">
        <v>31</v>
      </c>
      <c r="U118" s="355">
        <v>50</v>
      </c>
      <c r="V118" s="355">
        <v>127</v>
      </c>
      <c r="W118" s="355">
        <v>139</v>
      </c>
      <c r="X118" s="355">
        <v>220</v>
      </c>
      <c r="Y118" s="355">
        <v>384</v>
      </c>
      <c r="Z118" s="355">
        <v>436</v>
      </c>
      <c r="AA118" s="355">
        <v>452</v>
      </c>
      <c r="AB118" s="355">
        <v>234</v>
      </c>
      <c r="AC118" s="355">
        <v>59</v>
      </c>
      <c r="AD118" s="355">
        <v>0</v>
      </c>
      <c r="AF118" s="355">
        <f t="shared" si="3"/>
        <v>0</v>
      </c>
      <c r="AG118" s="355">
        <f t="shared" si="4"/>
        <v>293</v>
      </c>
      <c r="AH118" s="355">
        <f t="shared" si="5"/>
        <v>293</v>
      </c>
    </row>
    <row r="119" spans="1:34">
      <c r="A119" t="s">
        <v>949</v>
      </c>
      <c r="B119" t="s">
        <v>412</v>
      </c>
      <c r="C119" s="355">
        <v>1283</v>
      </c>
      <c r="D119" s="355">
        <v>2</v>
      </c>
      <c r="E119" s="355">
        <v>1</v>
      </c>
      <c r="F119" s="355">
        <v>1</v>
      </c>
      <c r="G119" s="355">
        <v>0</v>
      </c>
      <c r="H119" s="355">
        <v>0</v>
      </c>
      <c r="I119" s="355">
        <v>4</v>
      </c>
      <c r="J119" s="355">
        <v>0</v>
      </c>
      <c r="K119" s="355">
        <v>0</v>
      </c>
      <c r="L119" s="355">
        <v>0</v>
      </c>
      <c r="M119" s="355">
        <v>0</v>
      </c>
      <c r="N119" s="355">
        <v>1</v>
      </c>
      <c r="O119" s="355">
        <v>3</v>
      </c>
      <c r="P119" s="355">
        <v>4</v>
      </c>
      <c r="Q119" s="355">
        <v>7</v>
      </c>
      <c r="R119" s="355">
        <v>13</v>
      </c>
      <c r="S119" s="355">
        <v>12</v>
      </c>
      <c r="T119" s="355">
        <v>22</v>
      </c>
      <c r="U119" s="355">
        <v>41</v>
      </c>
      <c r="V119" s="355">
        <v>69</v>
      </c>
      <c r="W119" s="355">
        <v>89</v>
      </c>
      <c r="X119" s="355">
        <v>130</v>
      </c>
      <c r="Y119" s="355">
        <v>197</v>
      </c>
      <c r="Z119" s="355">
        <v>262</v>
      </c>
      <c r="AA119" s="355">
        <v>246</v>
      </c>
      <c r="AB119" s="355">
        <v>133</v>
      </c>
      <c r="AC119" s="355">
        <v>50</v>
      </c>
      <c r="AD119" s="355">
        <v>0</v>
      </c>
      <c r="AF119" s="355">
        <f t="shared" si="3"/>
        <v>2</v>
      </c>
      <c r="AG119" s="355">
        <f t="shared" si="4"/>
        <v>183</v>
      </c>
      <c r="AH119" s="355">
        <f t="shared" si="5"/>
        <v>183</v>
      </c>
    </row>
    <row r="120" spans="1:34">
      <c r="A120" t="s">
        <v>950</v>
      </c>
      <c r="B120" t="s">
        <v>412</v>
      </c>
      <c r="C120" s="355">
        <v>1808</v>
      </c>
      <c r="D120" s="355">
        <v>1</v>
      </c>
      <c r="E120" s="355">
        <v>1</v>
      </c>
      <c r="F120" s="355">
        <v>0</v>
      </c>
      <c r="G120" s="355">
        <v>0</v>
      </c>
      <c r="H120" s="355">
        <v>0</v>
      </c>
      <c r="I120" s="355">
        <v>2</v>
      </c>
      <c r="J120" s="355">
        <v>1</v>
      </c>
      <c r="K120" s="355">
        <v>2</v>
      </c>
      <c r="L120" s="355">
        <v>1</v>
      </c>
      <c r="M120" s="355">
        <v>1</v>
      </c>
      <c r="N120" s="355">
        <v>1</v>
      </c>
      <c r="O120" s="355">
        <v>3</v>
      </c>
      <c r="P120" s="355">
        <v>8</v>
      </c>
      <c r="Q120" s="355">
        <v>15</v>
      </c>
      <c r="R120" s="355">
        <v>18</v>
      </c>
      <c r="S120" s="355">
        <v>18</v>
      </c>
      <c r="T120" s="355">
        <v>31</v>
      </c>
      <c r="U120" s="355">
        <v>41</v>
      </c>
      <c r="V120" s="355">
        <v>76</v>
      </c>
      <c r="W120" s="355">
        <v>116</v>
      </c>
      <c r="X120" s="355">
        <v>178</v>
      </c>
      <c r="Y120" s="355">
        <v>282</v>
      </c>
      <c r="Z120" s="355">
        <v>395</v>
      </c>
      <c r="AA120" s="355">
        <v>337</v>
      </c>
      <c r="AB120" s="355">
        <v>210</v>
      </c>
      <c r="AC120" s="355">
        <v>72</v>
      </c>
      <c r="AD120" s="355">
        <v>0</v>
      </c>
      <c r="AF120" s="355">
        <f t="shared" si="3"/>
        <v>1</v>
      </c>
      <c r="AG120" s="355">
        <f t="shared" si="4"/>
        <v>282</v>
      </c>
      <c r="AH120" s="355">
        <f t="shared" si="5"/>
        <v>282</v>
      </c>
    </row>
    <row r="121" spans="1:34">
      <c r="A121" t="s">
        <v>951</v>
      </c>
      <c r="B121" t="s">
        <v>412</v>
      </c>
      <c r="C121" s="355">
        <v>308</v>
      </c>
      <c r="D121" s="355">
        <v>1</v>
      </c>
      <c r="E121" s="355">
        <v>0</v>
      </c>
      <c r="F121" s="355">
        <v>0</v>
      </c>
      <c r="G121" s="355">
        <v>0</v>
      </c>
      <c r="H121" s="355">
        <v>0</v>
      </c>
      <c r="I121" s="355">
        <v>1</v>
      </c>
      <c r="J121" s="355">
        <v>0</v>
      </c>
      <c r="K121" s="355">
        <v>0</v>
      </c>
      <c r="L121" s="355">
        <v>2</v>
      </c>
      <c r="M121" s="355">
        <v>1</v>
      </c>
      <c r="N121" s="355">
        <v>0</v>
      </c>
      <c r="O121" s="355">
        <v>0</v>
      </c>
      <c r="P121" s="355">
        <v>1</v>
      </c>
      <c r="Q121" s="355">
        <v>2</v>
      </c>
      <c r="R121" s="355">
        <v>3</v>
      </c>
      <c r="S121" s="355">
        <v>1</v>
      </c>
      <c r="T121" s="355">
        <v>2</v>
      </c>
      <c r="U121" s="355">
        <v>6</v>
      </c>
      <c r="V121" s="355">
        <v>11</v>
      </c>
      <c r="W121" s="355">
        <v>15</v>
      </c>
      <c r="X121" s="355">
        <v>16</v>
      </c>
      <c r="Y121" s="355">
        <v>46</v>
      </c>
      <c r="Z121" s="355">
        <v>68</v>
      </c>
      <c r="AA121" s="355">
        <v>72</v>
      </c>
      <c r="AB121" s="355">
        <v>48</v>
      </c>
      <c r="AC121" s="355">
        <v>13</v>
      </c>
      <c r="AD121" s="355">
        <v>0</v>
      </c>
      <c r="AF121" s="355">
        <f t="shared" si="3"/>
        <v>0</v>
      </c>
      <c r="AG121" s="355">
        <f t="shared" si="4"/>
        <v>61</v>
      </c>
      <c r="AH121" s="355">
        <f t="shared" si="5"/>
        <v>61</v>
      </c>
    </row>
    <row r="122" spans="1:34">
      <c r="A122" t="s">
        <v>952</v>
      </c>
      <c r="B122" t="s">
        <v>412</v>
      </c>
      <c r="C122" s="355">
        <v>456</v>
      </c>
      <c r="D122" s="355">
        <v>1</v>
      </c>
      <c r="E122" s="355">
        <v>0</v>
      </c>
      <c r="F122" s="355">
        <v>0</v>
      </c>
      <c r="G122" s="355">
        <v>0</v>
      </c>
      <c r="H122" s="355">
        <v>0</v>
      </c>
      <c r="I122" s="355">
        <v>1</v>
      </c>
      <c r="J122" s="355">
        <v>0</v>
      </c>
      <c r="K122" s="355">
        <v>1</v>
      </c>
      <c r="L122" s="355">
        <v>0</v>
      </c>
      <c r="M122" s="355">
        <v>1</v>
      </c>
      <c r="N122" s="355">
        <v>0</v>
      </c>
      <c r="O122" s="355">
        <v>1</v>
      </c>
      <c r="P122" s="355">
        <v>1</v>
      </c>
      <c r="Q122" s="355">
        <v>3</v>
      </c>
      <c r="R122" s="355">
        <v>6</v>
      </c>
      <c r="S122" s="355">
        <v>6</v>
      </c>
      <c r="T122" s="355">
        <v>4</v>
      </c>
      <c r="U122" s="355">
        <v>16</v>
      </c>
      <c r="V122" s="355">
        <v>17</v>
      </c>
      <c r="W122" s="355">
        <v>28</v>
      </c>
      <c r="X122" s="355">
        <v>36</v>
      </c>
      <c r="Y122" s="355">
        <v>81</v>
      </c>
      <c r="Z122" s="355">
        <v>98</v>
      </c>
      <c r="AA122" s="355">
        <v>78</v>
      </c>
      <c r="AB122" s="355">
        <v>63</v>
      </c>
      <c r="AC122" s="355">
        <v>15</v>
      </c>
      <c r="AD122" s="355">
        <v>0</v>
      </c>
      <c r="AF122" s="355">
        <f t="shared" si="3"/>
        <v>0</v>
      </c>
      <c r="AG122" s="355">
        <f t="shared" si="4"/>
        <v>78</v>
      </c>
      <c r="AH122" s="355">
        <f t="shared" si="5"/>
        <v>78</v>
      </c>
    </row>
    <row r="123" spans="1:34">
      <c r="A123" t="s">
        <v>953</v>
      </c>
      <c r="B123" t="s">
        <v>412</v>
      </c>
      <c r="C123" s="355">
        <v>751</v>
      </c>
      <c r="D123" s="355">
        <v>4</v>
      </c>
      <c r="E123" s="355">
        <v>1</v>
      </c>
      <c r="F123" s="355">
        <v>0</v>
      </c>
      <c r="G123" s="355">
        <v>0</v>
      </c>
      <c r="H123" s="355">
        <v>0</v>
      </c>
      <c r="I123" s="355">
        <v>5</v>
      </c>
      <c r="J123" s="355">
        <v>1</v>
      </c>
      <c r="K123" s="355">
        <v>0</v>
      </c>
      <c r="L123" s="355">
        <v>0</v>
      </c>
      <c r="M123" s="355">
        <v>1</v>
      </c>
      <c r="N123" s="355">
        <v>0</v>
      </c>
      <c r="O123" s="355">
        <v>2</v>
      </c>
      <c r="P123" s="355">
        <v>1</v>
      </c>
      <c r="Q123" s="355">
        <v>7</v>
      </c>
      <c r="R123" s="355">
        <v>6</v>
      </c>
      <c r="S123" s="355">
        <v>5</v>
      </c>
      <c r="T123" s="355">
        <v>14</v>
      </c>
      <c r="U123" s="355">
        <v>21</v>
      </c>
      <c r="V123" s="355">
        <v>32</v>
      </c>
      <c r="W123" s="355">
        <v>49</v>
      </c>
      <c r="X123" s="355">
        <v>81</v>
      </c>
      <c r="Y123" s="355">
        <v>126</v>
      </c>
      <c r="Z123" s="355">
        <v>170</v>
      </c>
      <c r="AA123" s="355">
        <v>132</v>
      </c>
      <c r="AB123" s="355">
        <v>82</v>
      </c>
      <c r="AC123" s="355">
        <v>16</v>
      </c>
      <c r="AD123" s="355">
        <v>0</v>
      </c>
      <c r="AF123" s="355">
        <f t="shared" si="3"/>
        <v>1</v>
      </c>
      <c r="AG123" s="355">
        <f t="shared" si="4"/>
        <v>98</v>
      </c>
      <c r="AH123" s="355">
        <f t="shared" si="5"/>
        <v>98</v>
      </c>
    </row>
    <row r="124" spans="1:34">
      <c r="A124" t="s">
        <v>954</v>
      </c>
      <c r="B124" t="s">
        <v>412</v>
      </c>
      <c r="C124" s="355">
        <v>210</v>
      </c>
      <c r="D124" s="355">
        <v>0</v>
      </c>
      <c r="E124" s="355">
        <v>0</v>
      </c>
      <c r="F124" s="355">
        <v>0</v>
      </c>
      <c r="G124" s="355">
        <v>0</v>
      </c>
      <c r="H124" s="355">
        <v>0</v>
      </c>
      <c r="I124" s="355">
        <v>0</v>
      </c>
      <c r="J124" s="355">
        <v>0</v>
      </c>
      <c r="K124" s="355">
        <v>0</v>
      </c>
      <c r="L124" s="355">
        <v>0</v>
      </c>
      <c r="M124" s="355">
        <v>1</v>
      </c>
      <c r="N124" s="355">
        <v>0</v>
      </c>
      <c r="O124" s="355">
        <v>0</v>
      </c>
      <c r="P124" s="355">
        <v>3</v>
      </c>
      <c r="Q124" s="355">
        <v>1</v>
      </c>
      <c r="R124" s="355">
        <v>2</v>
      </c>
      <c r="S124" s="355">
        <v>1</v>
      </c>
      <c r="T124" s="355">
        <v>3</v>
      </c>
      <c r="U124" s="355">
        <v>7</v>
      </c>
      <c r="V124" s="355">
        <v>16</v>
      </c>
      <c r="W124" s="355">
        <v>11</v>
      </c>
      <c r="X124" s="355">
        <v>12</v>
      </c>
      <c r="Y124" s="355">
        <v>30</v>
      </c>
      <c r="Z124" s="355">
        <v>45</v>
      </c>
      <c r="AA124" s="355">
        <v>42</v>
      </c>
      <c r="AB124" s="355">
        <v>30</v>
      </c>
      <c r="AC124" s="355">
        <v>6</v>
      </c>
      <c r="AD124" s="355">
        <v>0</v>
      </c>
      <c r="AF124" s="355">
        <f t="shared" si="3"/>
        <v>0</v>
      </c>
      <c r="AG124" s="355">
        <f t="shared" si="4"/>
        <v>36</v>
      </c>
      <c r="AH124" s="355">
        <f t="shared" si="5"/>
        <v>36</v>
      </c>
    </row>
    <row r="125" spans="1:34">
      <c r="A125" t="s">
        <v>955</v>
      </c>
      <c r="B125" t="s">
        <v>412</v>
      </c>
      <c r="C125" s="355">
        <v>597</v>
      </c>
      <c r="D125" s="355">
        <v>0</v>
      </c>
      <c r="E125" s="355">
        <v>0</v>
      </c>
      <c r="F125" s="355">
        <v>0</v>
      </c>
      <c r="G125" s="355">
        <v>0</v>
      </c>
      <c r="H125" s="355">
        <v>0</v>
      </c>
      <c r="I125" s="355">
        <v>0</v>
      </c>
      <c r="J125" s="355">
        <v>0</v>
      </c>
      <c r="K125" s="355">
        <v>0</v>
      </c>
      <c r="L125" s="355">
        <v>0</v>
      </c>
      <c r="M125" s="355">
        <v>0</v>
      </c>
      <c r="N125" s="355">
        <v>0</v>
      </c>
      <c r="O125" s="355">
        <v>0</v>
      </c>
      <c r="P125" s="355">
        <v>2</v>
      </c>
      <c r="Q125" s="355">
        <v>3</v>
      </c>
      <c r="R125" s="355">
        <v>3</v>
      </c>
      <c r="S125" s="355">
        <v>5</v>
      </c>
      <c r="T125" s="355">
        <v>8</v>
      </c>
      <c r="U125" s="355">
        <v>6</v>
      </c>
      <c r="V125" s="355">
        <v>14</v>
      </c>
      <c r="W125" s="355">
        <v>23</v>
      </c>
      <c r="X125" s="355">
        <v>34</v>
      </c>
      <c r="Y125" s="355">
        <v>98</v>
      </c>
      <c r="Z125" s="355">
        <v>122</v>
      </c>
      <c r="AA125" s="355">
        <v>168</v>
      </c>
      <c r="AB125" s="355">
        <v>89</v>
      </c>
      <c r="AC125" s="355">
        <v>22</v>
      </c>
      <c r="AD125" s="355">
        <v>0</v>
      </c>
      <c r="AF125" s="355">
        <f t="shared" si="3"/>
        <v>0</v>
      </c>
      <c r="AG125" s="355">
        <f t="shared" si="4"/>
        <v>111</v>
      </c>
      <c r="AH125" s="355">
        <f t="shared" si="5"/>
        <v>111</v>
      </c>
    </row>
    <row r="126" spans="1:34">
      <c r="A126" t="s">
        <v>956</v>
      </c>
      <c r="B126" t="s">
        <v>412</v>
      </c>
      <c r="C126" s="355">
        <v>1111</v>
      </c>
      <c r="D126" s="355">
        <v>3</v>
      </c>
      <c r="E126" s="355">
        <v>1</v>
      </c>
      <c r="F126" s="355">
        <v>0</v>
      </c>
      <c r="G126" s="355">
        <v>0</v>
      </c>
      <c r="H126" s="355">
        <v>0</v>
      </c>
      <c r="I126" s="355">
        <v>4</v>
      </c>
      <c r="J126" s="355">
        <v>1</v>
      </c>
      <c r="K126" s="355">
        <v>3</v>
      </c>
      <c r="L126" s="355">
        <v>0</v>
      </c>
      <c r="M126" s="355">
        <v>1</v>
      </c>
      <c r="N126" s="355">
        <v>0</v>
      </c>
      <c r="O126" s="355">
        <v>2</v>
      </c>
      <c r="P126" s="355">
        <v>5</v>
      </c>
      <c r="Q126" s="355">
        <v>2</v>
      </c>
      <c r="R126" s="355">
        <v>6</v>
      </c>
      <c r="S126" s="355">
        <v>22</v>
      </c>
      <c r="T126" s="355">
        <v>22</v>
      </c>
      <c r="U126" s="355">
        <v>23</v>
      </c>
      <c r="V126" s="355">
        <v>56</v>
      </c>
      <c r="W126" s="355">
        <v>64</v>
      </c>
      <c r="X126" s="355">
        <v>116</v>
      </c>
      <c r="Y126" s="355">
        <v>198</v>
      </c>
      <c r="Z126" s="355">
        <v>235</v>
      </c>
      <c r="AA126" s="355">
        <v>215</v>
      </c>
      <c r="AB126" s="355">
        <v>101</v>
      </c>
      <c r="AC126" s="355">
        <v>35</v>
      </c>
      <c r="AD126" s="355">
        <v>0</v>
      </c>
      <c r="AF126" s="355">
        <f t="shared" si="3"/>
        <v>1</v>
      </c>
      <c r="AG126" s="355">
        <f t="shared" si="4"/>
        <v>136</v>
      </c>
      <c r="AH126" s="355">
        <f t="shared" si="5"/>
        <v>136</v>
      </c>
    </row>
    <row r="127" spans="1:34">
      <c r="A127" t="s">
        <v>957</v>
      </c>
      <c r="B127" t="s">
        <v>412</v>
      </c>
      <c r="C127" s="355">
        <v>308</v>
      </c>
      <c r="D127" s="355">
        <v>0</v>
      </c>
      <c r="E127" s="355">
        <v>0</v>
      </c>
      <c r="F127" s="355">
        <v>0</v>
      </c>
      <c r="G127" s="355">
        <v>0</v>
      </c>
      <c r="H127" s="355">
        <v>0</v>
      </c>
      <c r="I127" s="355">
        <v>0</v>
      </c>
      <c r="J127" s="355">
        <v>0</v>
      </c>
      <c r="K127" s="355">
        <v>0</v>
      </c>
      <c r="L127" s="355">
        <v>0</v>
      </c>
      <c r="M127" s="355">
        <v>0</v>
      </c>
      <c r="N127" s="355">
        <v>0</v>
      </c>
      <c r="O127" s="355">
        <v>0</v>
      </c>
      <c r="P127" s="355">
        <v>1</v>
      </c>
      <c r="Q127" s="355">
        <v>2</v>
      </c>
      <c r="R127" s="355">
        <v>2</v>
      </c>
      <c r="S127" s="355">
        <v>4</v>
      </c>
      <c r="T127" s="355">
        <v>5</v>
      </c>
      <c r="U127" s="355">
        <v>7</v>
      </c>
      <c r="V127" s="355">
        <v>6</v>
      </c>
      <c r="W127" s="355">
        <v>15</v>
      </c>
      <c r="X127" s="355">
        <v>40</v>
      </c>
      <c r="Y127" s="355">
        <v>47</v>
      </c>
      <c r="Z127" s="355">
        <v>62</v>
      </c>
      <c r="AA127" s="355">
        <v>65</v>
      </c>
      <c r="AB127" s="355">
        <v>41</v>
      </c>
      <c r="AC127" s="355">
        <v>11</v>
      </c>
      <c r="AD127" s="355">
        <v>0</v>
      </c>
      <c r="AF127" s="355">
        <f t="shared" si="3"/>
        <v>0</v>
      </c>
      <c r="AG127" s="355">
        <f t="shared" si="4"/>
        <v>52</v>
      </c>
      <c r="AH127" s="355">
        <f t="shared" si="5"/>
        <v>52</v>
      </c>
    </row>
    <row r="128" spans="1:34">
      <c r="A128" t="s">
        <v>958</v>
      </c>
      <c r="B128" t="s">
        <v>412</v>
      </c>
      <c r="C128" s="355">
        <v>249</v>
      </c>
      <c r="D128" s="355">
        <v>0</v>
      </c>
      <c r="E128" s="355">
        <v>0</v>
      </c>
      <c r="F128" s="355">
        <v>0</v>
      </c>
      <c r="G128" s="355">
        <v>0</v>
      </c>
      <c r="H128" s="355">
        <v>0</v>
      </c>
      <c r="I128" s="355">
        <v>0</v>
      </c>
      <c r="J128" s="355">
        <v>0</v>
      </c>
      <c r="K128" s="355">
        <v>0</v>
      </c>
      <c r="L128" s="355">
        <v>0</v>
      </c>
      <c r="M128" s="355">
        <v>0</v>
      </c>
      <c r="N128" s="355">
        <v>0</v>
      </c>
      <c r="O128" s="355">
        <v>1</v>
      </c>
      <c r="P128" s="355">
        <v>0</v>
      </c>
      <c r="Q128" s="355">
        <v>1</v>
      </c>
      <c r="R128" s="355">
        <v>1</v>
      </c>
      <c r="S128" s="355">
        <v>1</v>
      </c>
      <c r="T128" s="355">
        <v>3</v>
      </c>
      <c r="U128" s="355">
        <v>3</v>
      </c>
      <c r="V128" s="355">
        <v>9</v>
      </c>
      <c r="W128" s="355">
        <v>7</v>
      </c>
      <c r="X128" s="355">
        <v>26</v>
      </c>
      <c r="Y128" s="355">
        <v>53</v>
      </c>
      <c r="Z128" s="355">
        <v>59</v>
      </c>
      <c r="AA128" s="355">
        <v>50</v>
      </c>
      <c r="AB128" s="355">
        <v>25</v>
      </c>
      <c r="AC128" s="355">
        <v>10</v>
      </c>
      <c r="AD128" s="355">
        <v>0</v>
      </c>
      <c r="AF128" s="355">
        <f t="shared" si="3"/>
        <v>0</v>
      </c>
      <c r="AG128" s="355">
        <f t="shared" si="4"/>
        <v>35</v>
      </c>
      <c r="AH128" s="355">
        <f t="shared" si="5"/>
        <v>35</v>
      </c>
    </row>
    <row r="129" spans="1:34">
      <c r="A129" t="s">
        <v>959</v>
      </c>
      <c r="B129" t="s">
        <v>412</v>
      </c>
      <c r="C129" s="355">
        <v>918</v>
      </c>
      <c r="D129" s="355">
        <v>3</v>
      </c>
      <c r="E129" s="355">
        <v>0</v>
      </c>
      <c r="F129" s="355">
        <v>1</v>
      </c>
      <c r="G129" s="355">
        <v>0</v>
      </c>
      <c r="H129" s="355">
        <v>0</v>
      </c>
      <c r="I129" s="355">
        <v>4</v>
      </c>
      <c r="J129" s="355">
        <v>0</v>
      </c>
      <c r="K129" s="355">
        <v>1</v>
      </c>
      <c r="L129" s="355">
        <v>0</v>
      </c>
      <c r="M129" s="355">
        <v>0</v>
      </c>
      <c r="N129" s="355">
        <v>1</v>
      </c>
      <c r="O129" s="355">
        <v>1</v>
      </c>
      <c r="P129" s="355">
        <v>2</v>
      </c>
      <c r="Q129" s="355">
        <v>4</v>
      </c>
      <c r="R129" s="355">
        <v>10</v>
      </c>
      <c r="S129" s="355">
        <v>9</v>
      </c>
      <c r="T129" s="355">
        <v>7</v>
      </c>
      <c r="U129" s="355">
        <v>21</v>
      </c>
      <c r="V129" s="355">
        <v>38</v>
      </c>
      <c r="W129" s="355">
        <v>67</v>
      </c>
      <c r="X129" s="355">
        <v>86</v>
      </c>
      <c r="Y129" s="355">
        <v>103</v>
      </c>
      <c r="Z129" s="355">
        <v>203</v>
      </c>
      <c r="AA129" s="355">
        <v>205</v>
      </c>
      <c r="AB129" s="355">
        <v>130</v>
      </c>
      <c r="AC129" s="355">
        <v>26</v>
      </c>
      <c r="AD129" s="355">
        <v>0</v>
      </c>
      <c r="AF129" s="355">
        <f t="shared" si="3"/>
        <v>1</v>
      </c>
      <c r="AG129" s="355">
        <f t="shared" si="4"/>
        <v>156</v>
      </c>
      <c r="AH129" s="355">
        <f t="shared" si="5"/>
        <v>156</v>
      </c>
    </row>
    <row r="130" spans="1:34">
      <c r="A130" t="s">
        <v>960</v>
      </c>
      <c r="B130" t="s">
        <v>412</v>
      </c>
      <c r="C130" s="355">
        <v>403</v>
      </c>
      <c r="D130" s="355">
        <v>0</v>
      </c>
      <c r="E130" s="355">
        <v>1</v>
      </c>
      <c r="F130" s="355">
        <v>0</v>
      </c>
      <c r="G130" s="355">
        <v>0</v>
      </c>
      <c r="H130" s="355">
        <v>0</v>
      </c>
      <c r="I130" s="355">
        <v>1</v>
      </c>
      <c r="J130" s="355">
        <v>0</v>
      </c>
      <c r="K130" s="355">
        <v>0</v>
      </c>
      <c r="L130" s="355">
        <v>0</v>
      </c>
      <c r="M130" s="355">
        <v>0</v>
      </c>
      <c r="N130" s="355">
        <v>1</v>
      </c>
      <c r="O130" s="355">
        <v>0</v>
      </c>
      <c r="P130" s="355">
        <v>1</v>
      </c>
      <c r="Q130" s="355">
        <v>3</v>
      </c>
      <c r="R130" s="355">
        <v>4</v>
      </c>
      <c r="S130" s="355">
        <v>3</v>
      </c>
      <c r="T130" s="355">
        <v>7</v>
      </c>
      <c r="U130" s="355">
        <v>6</v>
      </c>
      <c r="V130" s="355">
        <v>14</v>
      </c>
      <c r="W130" s="355">
        <v>22</v>
      </c>
      <c r="X130" s="355">
        <v>29</v>
      </c>
      <c r="Y130" s="355">
        <v>62</v>
      </c>
      <c r="Z130" s="355">
        <v>85</v>
      </c>
      <c r="AA130" s="355">
        <v>93</v>
      </c>
      <c r="AB130" s="355">
        <v>51</v>
      </c>
      <c r="AC130" s="355">
        <v>21</v>
      </c>
      <c r="AD130" s="355">
        <v>0</v>
      </c>
      <c r="AF130" s="355">
        <f t="shared" si="3"/>
        <v>1</v>
      </c>
      <c r="AG130" s="355">
        <f t="shared" si="4"/>
        <v>72</v>
      </c>
      <c r="AH130" s="355">
        <f t="shared" si="5"/>
        <v>72</v>
      </c>
    </row>
    <row r="131" spans="1:34">
      <c r="A131" t="s">
        <v>961</v>
      </c>
      <c r="B131" t="s">
        <v>412</v>
      </c>
      <c r="C131" s="355">
        <v>421</v>
      </c>
      <c r="D131" s="355">
        <v>1</v>
      </c>
      <c r="E131" s="355">
        <v>1</v>
      </c>
      <c r="F131" s="355">
        <v>0</v>
      </c>
      <c r="G131" s="355">
        <v>0</v>
      </c>
      <c r="H131" s="355">
        <v>0</v>
      </c>
      <c r="I131" s="355">
        <v>2</v>
      </c>
      <c r="J131" s="355">
        <v>0</v>
      </c>
      <c r="K131" s="355">
        <v>0</v>
      </c>
      <c r="L131" s="355">
        <v>0</v>
      </c>
      <c r="M131" s="355">
        <v>1</v>
      </c>
      <c r="N131" s="355">
        <v>0</v>
      </c>
      <c r="O131" s="355">
        <v>2</v>
      </c>
      <c r="P131" s="355">
        <v>1</v>
      </c>
      <c r="Q131" s="355">
        <v>5</v>
      </c>
      <c r="R131" s="355">
        <v>2</v>
      </c>
      <c r="S131" s="355">
        <v>5</v>
      </c>
      <c r="T131" s="355">
        <v>4</v>
      </c>
      <c r="U131" s="355">
        <v>12</v>
      </c>
      <c r="V131" s="355">
        <v>19</v>
      </c>
      <c r="W131" s="355">
        <v>30</v>
      </c>
      <c r="X131" s="355">
        <v>33</v>
      </c>
      <c r="Y131" s="355">
        <v>70</v>
      </c>
      <c r="Z131" s="355">
        <v>82</v>
      </c>
      <c r="AA131" s="355">
        <v>98</v>
      </c>
      <c r="AB131" s="355">
        <v>46</v>
      </c>
      <c r="AC131" s="355">
        <v>9</v>
      </c>
      <c r="AD131" s="355">
        <v>0</v>
      </c>
      <c r="AF131" s="355">
        <f t="shared" si="3"/>
        <v>1</v>
      </c>
      <c r="AG131" s="355">
        <f t="shared" si="4"/>
        <v>55</v>
      </c>
      <c r="AH131" s="355">
        <f t="shared" si="5"/>
        <v>55</v>
      </c>
    </row>
    <row r="132" spans="1:34">
      <c r="A132" t="s">
        <v>962</v>
      </c>
      <c r="B132" t="s">
        <v>412</v>
      </c>
      <c r="C132" s="355">
        <v>733</v>
      </c>
      <c r="D132" s="355">
        <v>1</v>
      </c>
      <c r="E132" s="355">
        <v>0</v>
      </c>
      <c r="F132" s="355">
        <v>0</v>
      </c>
      <c r="G132" s="355">
        <v>0</v>
      </c>
      <c r="H132" s="355">
        <v>0</v>
      </c>
      <c r="I132" s="355">
        <v>1</v>
      </c>
      <c r="J132" s="355">
        <v>0</v>
      </c>
      <c r="K132" s="355">
        <v>1</v>
      </c>
      <c r="L132" s="355">
        <v>0</v>
      </c>
      <c r="M132" s="355">
        <v>0</v>
      </c>
      <c r="N132" s="355">
        <v>2</v>
      </c>
      <c r="O132" s="355">
        <v>1</v>
      </c>
      <c r="P132" s="355">
        <v>2</v>
      </c>
      <c r="Q132" s="355">
        <v>5</v>
      </c>
      <c r="R132" s="355">
        <v>8</v>
      </c>
      <c r="S132" s="355">
        <v>9</v>
      </c>
      <c r="T132" s="355">
        <v>10</v>
      </c>
      <c r="U132" s="355">
        <v>19</v>
      </c>
      <c r="V132" s="355">
        <v>31</v>
      </c>
      <c r="W132" s="355">
        <v>54</v>
      </c>
      <c r="X132" s="355">
        <v>87</v>
      </c>
      <c r="Y132" s="355">
        <v>104</v>
      </c>
      <c r="Z132" s="355">
        <v>156</v>
      </c>
      <c r="AA132" s="355">
        <v>126</v>
      </c>
      <c r="AB132" s="355">
        <v>86</v>
      </c>
      <c r="AC132" s="355">
        <v>31</v>
      </c>
      <c r="AD132" s="355">
        <v>0</v>
      </c>
      <c r="AF132" s="355">
        <f t="shared" si="3"/>
        <v>0</v>
      </c>
      <c r="AG132" s="355">
        <f t="shared" si="4"/>
        <v>117</v>
      </c>
      <c r="AH132" s="355">
        <f t="shared" si="5"/>
        <v>117</v>
      </c>
    </row>
    <row r="133" spans="1:34">
      <c r="A133" t="s">
        <v>963</v>
      </c>
      <c r="B133" t="s">
        <v>412</v>
      </c>
      <c r="C133" s="355">
        <v>235</v>
      </c>
      <c r="D133" s="355">
        <v>0</v>
      </c>
      <c r="E133" s="355">
        <v>0</v>
      </c>
      <c r="F133" s="355">
        <v>0</v>
      </c>
      <c r="G133" s="355">
        <v>0</v>
      </c>
      <c r="H133" s="355">
        <v>0</v>
      </c>
      <c r="I133" s="355">
        <v>0</v>
      </c>
      <c r="J133" s="355">
        <v>0</v>
      </c>
      <c r="K133" s="355">
        <v>0</v>
      </c>
      <c r="L133" s="355">
        <v>0</v>
      </c>
      <c r="M133" s="355">
        <v>0</v>
      </c>
      <c r="N133" s="355">
        <v>0</v>
      </c>
      <c r="O133" s="355">
        <v>1</v>
      </c>
      <c r="P133" s="355">
        <v>1</v>
      </c>
      <c r="Q133" s="355">
        <v>3</v>
      </c>
      <c r="R133" s="355">
        <v>1</v>
      </c>
      <c r="S133" s="355">
        <v>1</v>
      </c>
      <c r="T133" s="355">
        <v>1</v>
      </c>
      <c r="U133" s="355">
        <v>5</v>
      </c>
      <c r="V133" s="355">
        <v>12</v>
      </c>
      <c r="W133" s="355">
        <v>14</v>
      </c>
      <c r="X133" s="355">
        <v>19</v>
      </c>
      <c r="Y133" s="355">
        <v>33</v>
      </c>
      <c r="Z133" s="355">
        <v>48</v>
      </c>
      <c r="AA133" s="355">
        <v>55</v>
      </c>
      <c r="AB133" s="355">
        <v>27</v>
      </c>
      <c r="AC133" s="355">
        <v>14</v>
      </c>
      <c r="AD133" s="355">
        <v>0</v>
      </c>
      <c r="AF133" s="355">
        <f t="shared" ref="AF133:AF156" si="6">SUM(E133:H133)</f>
        <v>0</v>
      </c>
      <c r="AG133" s="355">
        <f t="shared" ref="AG133:AG156" si="7">SUM(AB133:AC133)</f>
        <v>41</v>
      </c>
      <c r="AH133" s="355">
        <f t="shared" ref="AH133:AH156" si="8">SUM(AB133:AD133)</f>
        <v>41</v>
      </c>
    </row>
    <row r="134" spans="1:34">
      <c r="A134" t="s">
        <v>964</v>
      </c>
      <c r="B134" t="s">
        <v>412</v>
      </c>
      <c r="C134" s="355">
        <v>394</v>
      </c>
      <c r="D134" s="355">
        <v>0</v>
      </c>
      <c r="E134" s="355">
        <v>0</v>
      </c>
      <c r="F134" s="355">
        <v>1</v>
      </c>
      <c r="G134" s="355">
        <v>0</v>
      </c>
      <c r="H134" s="355">
        <v>0</v>
      </c>
      <c r="I134" s="355">
        <v>1</v>
      </c>
      <c r="J134" s="355">
        <v>0</v>
      </c>
      <c r="K134" s="355">
        <v>0</v>
      </c>
      <c r="L134" s="355">
        <v>0</v>
      </c>
      <c r="M134" s="355">
        <v>0</v>
      </c>
      <c r="N134" s="355">
        <v>1</v>
      </c>
      <c r="O134" s="355">
        <v>1</v>
      </c>
      <c r="P134" s="355">
        <v>1</v>
      </c>
      <c r="Q134" s="355">
        <v>1</v>
      </c>
      <c r="R134" s="355">
        <v>2</v>
      </c>
      <c r="S134" s="355">
        <v>3</v>
      </c>
      <c r="T134" s="355">
        <v>10</v>
      </c>
      <c r="U134" s="355">
        <v>11</v>
      </c>
      <c r="V134" s="355">
        <v>15</v>
      </c>
      <c r="W134" s="355">
        <v>23</v>
      </c>
      <c r="X134" s="355">
        <v>32</v>
      </c>
      <c r="Y134" s="355">
        <v>57</v>
      </c>
      <c r="Z134" s="355">
        <v>71</v>
      </c>
      <c r="AA134" s="355">
        <v>109</v>
      </c>
      <c r="AB134" s="355">
        <v>40</v>
      </c>
      <c r="AC134" s="355">
        <v>16</v>
      </c>
      <c r="AD134" s="355">
        <v>0</v>
      </c>
      <c r="AF134" s="355">
        <f t="shared" si="6"/>
        <v>1</v>
      </c>
      <c r="AG134" s="355">
        <f t="shared" si="7"/>
        <v>56</v>
      </c>
      <c r="AH134" s="355">
        <f t="shared" si="8"/>
        <v>56</v>
      </c>
    </row>
    <row r="135" spans="1:34">
      <c r="A135" t="s">
        <v>965</v>
      </c>
      <c r="B135" t="s">
        <v>412</v>
      </c>
      <c r="C135" s="355">
        <v>275</v>
      </c>
      <c r="D135" s="355">
        <v>0</v>
      </c>
      <c r="E135" s="355">
        <v>0</v>
      </c>
      <c r="F135" s="355">
        <v>0</v>
      </c>
      <c r="G135" s="355">
        <v>0</v>
      </c>
      <c r="H135" s="355">
        <v>0</v>
      </c>
      <c r="I135" s="355">
        <v>0</v>
      </c>
      <c r="J135" s="355">
        <v>1</v>
      </c>
      <c r="K135" s="355">
        <v>0</v>
      </c>
      <c r="L135" s="355">
        <v>0</v>
      </c>
      <c r="M135" s="355">
        <v>0</v>
      </c>
      <c r="N135" s="355">
        <v>0</v>
      </c>
      <c r="O135" s="355">
        <v>1</v>
      </c>
      <c r="P135" s="355">
        <v>0</v>
      </c>
      <c r="Q135" s="355">
        <v>0</v>
      </c>
      <c r="R135" s="355">
        <v>2</v>
      </c>
      <c r="S135" s="355">
        <v>3</v>
      </c>
      <c r="T135" s="355">
        <v>5</v>
      </c>
      <c r="U135" s="355">
        <v>4</v>
      </c>
      <c r="V135" s="355">
        <v>7</v>
      </c>
      <c r="W135" s="355">
        <v>17</v>
      </c>
      <c r="X135" s="355">
        <v>17</v>
      </c>
      <c r="Y135" s="355">
        <v>35</v>
      </c>
      <c r="Z135" s="355">
        <v>61</v>
      </c>
      <c r="AA135" s="355">
        <v>73</v>
      </c>
      <c r="AB135" s="355">
        <v>34</v>
      </c>
      <c r="AC135" s="355">
        <v>15</v>
      </c>
      <c r="AD135" s="355">
        <v>0</v>
      </c>
      <c r="AF135" s="355">
        <f t="shared" si="6"/>
        <v>0</v>
      </c>
      <c r="AG135" s="355">
        <f t="shared" si="7"/>
        <v>49</v>
      </c>
      <c r="AH135" s="355">
        <f t="shared" si="8"/>
        <v>49</v>
      </c>
    </row>
    <row r="136" spans="1:34">
      <c r="A136" t="s">
        <v>966</v>
      </c>
      <c r="B136" t="s">
        <v>412</v>
      </c>
      <c r="C136" s="355">
        <v>278</v>
      </c>
      <c r="D136" s="355">
        <v>0</v>
      </c>
      <c r="E136" s="355">
        <v>0</v>
      </c>
      <c r="F136" s="355">
        <v>0</v>
      </c>
      <c r="G136" s="355">
        <v>0</v>
      </c>
      <c r="H136" s="355">
        <v>0</v>
      </c>
      <c r="I136" s="355">
        <v>0</v>
      </c>
      <c r="J136" s="355">
        <v>1</v>
      </c>
      <c r="K136" s="355">
        <v>0</v>
      </c>
      <c r="L136" s="355">
        <v>0</v>
      </c>
      <c r="M136" s="355">
        <v>0</v>
      </c>
      <c r="N136" s="355">
        <v>1</v>
      </c>
      <c r="O136" s="355">
        <v>0</v>
      </c>
      <c r="P136" s="355">
        <v>0</v>
      </c>
      <c r="Q136" s="355">
        <v>1</v>
      </c>
      <c r="R136" s="355">
        <v>2</v>
      </c>
      <c r="S136" s="355">
        <v>3</v>
      </c>
      <c r="T136" s="355">
        <v>6</v>
      </c>
      <c r="U136" s="355">
        <v>2</v>
      </c>
      <c r="V136" s="355">
        <v>7</v>
      </c>
      <c r="W136" s="355">
        <v>12</v>
      </c>
      <c r="X136" s="355">
        <v>16</v>
      </c>
      <c r="Y136" s="355">
        <v>40</v>
      </c>
      <c r="Z136" s="355">
        <v>64</v>
      </c>
      <c r="AA136" s="355">
        <v>63</v>
      </c>
      <c r="AB136" s="355">
        <v>45</v>
      </c>
      <c r="AC136" s="355">
        <v>15</v>
      </c>
      <c r="AD136" s="355">
        <v>0</v>
      </c>
      <c r="AF136" s="355">
        <f t="shared" si="6"/>
        <v>0</v>
      </c>
      <c r="AG136" s="355">
        <f t="shared" si="7"/>
        <v>60</v>
      </c>
      <c r="AH136" s="355">
        <f t="shared" si="8"/>
        <v>60</v>
      </c>
    </row>
    <row r="137" spans="1:34">
      <c r="A137" t="s">
        <v>967</v>
      </c>
      <c r="B137" t="s">
        <v>412</v>
      </c>
      <c r="C137" s="355">
        <v>186</v>
      </c>
      <c r="D137" s="355">
        <v>0</v>
      </c>
      <c r="E137" s="355">
        <v>0</v>
      </c>
      <c r="F137" s="355">
        <v>0</v>
      </c>
      <c r="G137" s="355">
        <v>0</v>
      </c>
      <c r="H137" s="355">
        <v>0</v>
      </c>
      <c r="I137" s="355">
        <v>0</v>
      </c>
      <c r="J137" s="355">
        <v>0</v>
      </c>
      <c r="K137" s="355">
        <v>0</v>
      </c>
      <c r="L137" s="355">
        <v>0</v>
      </c>
      <c r="M137" s="355">
        <v>0</v>
      </c>
      <c r="N137" s="355">
        <v>0</v>
      </c>
      <c r="O137" s="355">
        <v>0</v>
      </c>
      <c r="P137" s="355">
        <v>0</v>
      </c>
      <c r="Q137" s="355">
        <v>0</v>
      </c>
      <c r="R137" s="355">
        <v>2</v>
      </c>
      <c r="S137" s="355">
        <v>1</v>
      </c>
      <c r="T137" s="355">
        <v>2</v>
      </c>
      <c r="U137" s="355">
        <v>2</v>
      </c>
      <c r="V137" s="355">
        <v>5</v>
      </c>
      <c r="W137" s="355">
        <v>3</v>
      </c>
      <c r="X137" s="355">
        <v>14</v>
      </c>
      <c r="Y137" s="355">
        <v>31</v>
      </c>
      <c r="Z137" s="355">
        <v>46</v>
      </c>
      <c r="AA137" s="355">
        <v>40</v>
      </c>
      <c r="AB137" s="355">
        <v>23</v>
      </c>
      <c r="AC137" s="355">
        <v>17</v>
      </c>
      <c r="AD137" s="355">
        <v>0</v>
      </c>
      <c r="AF137" s="355">
        <f t="shared" si="6"/>
        <v>0</v>
      </c>
      <c r="AG137" s="355">
        <f t="shared" si="7"/>
        <v>40</v>
      </c>
      <c r="AH137" s="355">
        <f t="shared" si="8"/>
        <v>40</v>
      </c>
    </row>
    <row r="138" spans="1:34">
      <c r="A138" t="s">
        <v>968</v>
      </c>
      <c r="B138" t="s">
        <v>412</v>
      </c>
      <c r="C138" s="355">
        <v>455</v>
      </c>
      <c r="D138" s="355">
        <v>1</v>
      </c>
      <c r="E138" s="355">
        <v>1</v>
      </c>
      <c r="F138" s="355">
        <v>0</v>
      </c>
      <c r="G138" s="355">
        <v>0</v>
      </c>
      <c r="H138" s="355">
        <v>0</v>
      </c>
      <c r="I138" s="355">
        <v>2</v>
      </c>
      <c r="J138" s="355">
        <v>0</v>
      </c>
      <c r="K138" s="355">
        <v>0</v>
      </c>
      <c r="L138" s="355">
        <v>0</v>
      </c>
      <c r="M138" s="355">
        <v>2</v>
      </c>
      <c r="N138" s="355">
        <v>0</v>
      </c>
      <c r="O138" s="355">
        <v>0</v>
      </c>
      <c r="P138" s="355">
        <v>0</v>
      </c>
      <c r="Q138" s="355">
        <v>2</v>
      </c>
      <c r="R138" s="355">
        <v>1</v>
      </c>
      <c r="S138" s="355">
        <v>1</v>
      </c>
      <c r="T138" s="355">
        <v>3</v>
      </c>
      <c r="U138" s="355">
        <v>6</v>
      </c>
      <c r="V138" s="355">
        <v>15</v>
      </c>
      <c r="W138" s="355">
        <v>15</v>
      </c>
      <c r="X138" s="355">
        <v>38</v>
      </c>
      <c r="Y138" s="355">
        <v>64</v>
      </c>
      <c r="Z138" s="355">
        <v>102</v>
      </c>
      <c r="AA138" s="355">
        <v>109</v>
      </c>
      <c r="AB138" s="355">
        <v>79</v>
      </c>
      <c r="AC138" s="355">
        <v>16</v>
      </c>
      <c r="AD138" s="355">
        <v>0</v>
      </c>
      <c r="AF138" s="355">
        <f t="shared" si="6"/>
        <v>1</v>
      </c>
      <c r="AG138" s="355">
        <f t="shared" si="7"/>
        <v>95</v>
      </c>
      <c r="AH138" s="355">
        <f t="shared" si="8"/>
        <v>95</v>
      </c>
    </row>
    <row r="139" spans="1:34">
      <c r="A139" t="s">
        <v>969</v>
      </c>
      <c r="B139" t="s">
        <v>412</v>
      </c>
      <c r="C139" s="355">
        <v>356</v>
      </c>
      <c r="D139" s="355">
        <v>0</v>
      </c>
      <c r="E139" s="355">
        <v>0</v>
      </c>
      <c r="F139" s="355">
        <v>0</v>
      </c>
      <c r="G139" s="355">
        <v>0</v>
      </c>
      <c r="H139" s="355">
        <v>0</v>
      </c>
      <c r="I139" s="355">
        <v>0</v>
      </c>
      <c r="J139" s="355">
        <v>1</v>
      </c>
      <c r="K139" s="355">
        <v>0</v>
      </c>
      <c r="L139" s="355">
        <v>0</v>
      </c>
      <c r="M139" s="355">
        <v>0</v>
      </c>
      <c r="N139" s="355">
        <v>1</v>
      </c>
      <c r="O139" s="355">
        <v>0</v>
      </c>
      <c r="P139" s="355">
        <v>2</v>
      </c>
      <c r="Q139" s="355">
        <v>1</v>
      </c>
      <c r="R139" s="355">
        <v>3</v>
      </c>
      <c r="S139" s="355">
        <v>2</v>
      </c>
      <c r="T139" s="355">
        <v>3</v>
      </c>
      <c r="U139" s="355">
        <v>5</v>
      </c>
      <c r="V139" s="355">
        <v>21</v>
      </c>
      <c r="W139" s="355">
        <v>12</v>
      </c>
      <c r="X139" s="355">
        <v>27</v>
      </c>
      <c r="Y139" s="355">
        <v>52</v>
      </c>
      <c r="Z139" s="355">
        <v>81</v>
      </c>
      <c r="AA139" s="355">
        <v>82</v>
      </c>
      <c r="AB139" s="355">
        <v>47</v>
      </c>
      <c r="AC139" s="355">
        <v>16</v>
      </c>
      <c r="AD139" s="355">
        <v>0</v>
      </c>
      <c r="AF139" s="355">
        <f t="shared" si="6"/>
        <v>0</v>
      </c>
      <c r="AG139" s="355">
        <f t="shared" si="7"/>
        <v>63</v>
      </c>
      <c r="AH139" s="355">
        <f t="shared" si="8"/>
        <v>63</v>
      </c>
    </row>
    <row r="140" spans="1:34">
      <c r="A140" t="s">
        <v>970</v>
      </c>
      <c r="B140" t="s">
        <v>412</v>
      </c>
      <c r="C140" s="355">
        <v>262</v>
      </c>
      <c r="D140" s="355">
        <v>0</v>
      </c>
      <c r="E140" s="355">
        <v>0</v>
      </c>
      <c r="F140" s="355">
        <v>0</v>
      </c>
      <c r="G140" s="355">
        <v>0</v>
      </c>
      <c r="H140" s="355">
        <v>0</v>
      </c>
      <c r="I140" s="355">
        <v>0</v>
      </c>
      <c r="J140" s="355">
        <v>0</v>
      </c>
      <c r="K140" s="355">
        <v>1</v>
      </c>
      <c r="L140" s="355">
        <v>0</v>
      </c>
      <c r="M140" s="355">
        <v>0</v>
      </c>
      <c r="N140" s="355">
        <v>0</v>
      </c>
      <c r="O140" s="355">
        <v>0</v>
      </c>
      <c r="P140" s="355">
        <v>1</v>
      </c>
      <c r="Q140" s="355">
        <v>2</v>
      </c>
      <c r="R140" s="355">
        <v>1</v>
      </c>
      <c r="S140" s="355">
        <v>2</v>
      </c>
      <c r="T140" s="355">
        <v>4</v>
      </c>
      <c r="U140" s="355">
        <v>5</v>
      </c>
      <c r="V140" s="355">
        <v>6</v>
      </c>
      <c r="W140" s="355">
        <v>15</v>
      </c>
      <c r="X140" s="355">
        <v>16</v>
      </c>
      <c r="Y140" s="355">
        <v>27</v>
      </c>
      <c r="Z140" s="355">
        <v>65</v>
      </c>
      <c r="AA140" s="355">
        <v>58</v>
      </c>
      <c r="AB140" s="355">
        <v>47</v>
      </c>
      <c r="AC140" s="355">
        <v>12</v>
      </c>
      <c r="AD140" s="355">
        <v>0</v>
      </c>
      <c r="AF140" s="355">
        <f t="shared" si="6"/>
        <v>0</v>
      </c>
      <c r="AG140" s="355">
        <f t="shared" si="7"/>
        <v>59</v>
      </c>
      <c r="AH140" s="355">
        <f t="shared" si="8"/>
        <v>59</v>
      </c>
    </row>
    <row r="141" spans="1:34">
      <c r="A141" t="s">
        <v>971</v>
      </c>
      <c r="B141" t="s">
        <v>412</v>
      </c>
      <c r="C141" s="355">
        <v>353</v>
      </c>
      <c r="D141" s="355">
        <v>1</v>
      </c>
      <c r="E141" s="355">
        <v>0</v>
      </c>
      <c r="F141" s="355">
        <v>0</v>
      </c>
      <c r="G141" s="355">
        <v>0</v>
      </c>
      <c r="H141" s="355">
        <v>0</v>
      </c>
      <c r="I141" s="355">
        <v>1</v>
      </c>
      <c r="J141" s="355">
        <v>0</v>
      </c>
      <c r="K141" s="355">
        <v>0</v>
      </c>
      <c r="L141" s="355">
        <v>0</v>
      </c>
      <c r="M141" s="355">
        <v>0</v>
      </c>
      <c r="N141" s="355">
        <v>1</v>
      </c>
      <c r="O141" s="355">
        <v>0</v>
      </c>
      <c r="P141" s="355">
        <v>1</v>
      </c>
      <c r="Q141" s="355">
        <v>1</v>
      </c>
      <c r="R141" s="355">
        <v>1</v>
      </c>
      <c r="S141" s="355">
        <v>3</v>
      </c>
      <c r="T141" s="355">
        <v>4</v>
      </c>
      <c r="U141" s="355">
        <v>7</v>
      </c>
      <c r="V141" s="355">
        <v>14</v>
      </c>
      <c r="W141" s="355">
        <v>16</v>
      </c>
      <c r="X141" s="355">
        <v>24</v>
      </c>
      <c r="Y141" s="355">
        <v>50</v>
      </c>
      <c r="Z141" s="355">
        <v>92</v>
      </c>
      <c r="AA141" s="355">
        <v>78</v>
      </c>
      <c r="AB141" s="355">
        <v>36</v>
      </c>
      <c r="AC141" s="355">
        <v>24</v>
      </c>
      <c r="AD141" s="355">
        <v>0</v>
      </c>
      <c r="AF141" s="355">
        <f t="shared" si="6"/>
        <v>0</v>
      </c>
      <c r="AG141" s="355">
        <f t="shared" si="7"/>
        <v>60</v>
      </c>
      <c r="AH141" s="355">
        <f t="shared" si="8"/>
        <v>60</v>
      </c>
    </row>
    <row r="142" spans="1:34">
      <c r="A142" t="s">
        <v>972</v>
      </c>
      <c r="B142" t="s">
        <v>412</v>
      </c>
      <c r="C142" s="355">
        <v>277</v>
      </c>
      <c r="D142" s="355">
        <v>0</v>
      </c>
      <c r="E142" s="355">
        <v>0</v>
      </c>
      <c r="F142" s="355">
        <v>0</v>
      </c>
      <c r="G142" s="355">
        <v>0</v>
      </c>
      <c r="H142" s="355">
        <v>0</v>
      </c>
      <c r="I142" s="355">
        <v>0</v>
      </c>
      <c r="J142" s="355">
        <v>0</v>
      </c>
      <c r="K142" s="355">
        <v>0</v>
      </c>
      <c r="L142" s="355">
        <v>0</v>
      </c>
      <c r="M142" s="355">
        <v>0</v>
      </c>
      <c r="N142" s="355">
        <v>1</v>
      </c>
      <c r="O142" s="355">
        <v>0</v>
      </c>
      <c r="P142" s="355">
        <v>0</v>
      </c>
      <c r="Q142" s="355">
        <v>0</v>
      </c>
      <c r="R142" s="355">
        <v>0</v>
      </c>
      <c r="S142" s="355">
        <v>2</v>
      </c>
      <c r="T142" s="355">
        <v>2</v>
      </c>
      <c r="U142" s="355">
        <v>2</v>
      </c>
      <c r="V142" s="355">
        <v>3</v>
      </c>
      <c r="W142" s="355">
        <v>10</v>
      </c>
      <c r="X142" s="355">
        <v>22</v>
      </c>
      <c r="Y142" s="355">
        <v>42</v>
      </c>
      <c r="Z142" s="355">
        <v>60</v>
      </c>
      <c r="AA142" s="355">
        <v>67</v>
      </c>
      <c r="AB142" s="355">
        <v>52</v>
      </c>
      <c r="AC142" s="355">
        <v>14</v>
      </c>
      <c r="AD142" s="355">
        <v>0</v>
      </c>
      <c r="AF142" s="355">
        <f t="shared" si="6"/>
        <v>0</v>
      </c>
      <c r="AG142" s="355">
        <f t="shared" si="7"/>
        <v>66</v>
      </c>
      <c r="AH142" s="355">
        <f t="shared" si="8"/>
        <v>66</v>
      </c>
    </row>
    <row r="143" spans="1:34">
      <c r="A143" t="s">
        <v>973</v>
      </c>
      <c r="B143" t="s">
        <v>412</v>
      </c>
      <c r="C143" s="355">
        <v>199</v>
      </c>
      <c r="D143" s="355">
        <v>0</v>
      </c>
      <c r="E143" s="355">
        <v>0</v>
      </c>
      <c r="F143" s="355">
        <v>0</v>
      </c>
      <c r="G143" s="355">
        <v>0</v>
      </c>
      <c r="H143" s="355">
        <v>0</v>
      </c>
      <c r="I143" s="355">
        <v>0</v>
      </c>
      <c r="J143" s="355">
        <v>0</v>
      </c>
      <c r="K143" s="355">
        <v>0</v>
      </c>
      <c r="L143" s="355">
        <v>0</v>
      </c>
      <c r="M143" s="355">
        <v>1</v>
      </c>
      <c r="N143" s="355">
        <v>0</v>
      </c>
      <c r="O143" s="355">
        <v>3</v>
      </c>
      <c r="P143" s="355">
        <v>1</v>
      </c>
      <c r="Q143" s="355">
        <v>3</v>
      </c>
      <c r="R143" s="355">
        <v>1</v>
      </c>
      <c r="S143" s="355">
        <v>0</v>
      </c>
      <c r="T143" s="355">
        <v>2</v>
      </c>
      <c r="U143" s="355">
        <v>3</v>
      </c>
      <c r="V143" s="355">
        <v>10</v>
      </c>
      <c r="W143" s="355">
        <v>11</v>
      </c>
      <c r="X143" s="355">
        <v>18</v>
      </c>
      <c r="Y143" s="355">
        <v>21</v>
      </c>
      <c r="Z143" s="355">
        <v>43</v>
      </c>
      <c r="AA143" s="355">
        <v>46</v>
      </c>
      <c r="AB143" s="355">
        <v>27</v>
      </c>
      <c r="AC143" s="355">
        <v>9</v>
      </c>
      <c r="AD143" s="355">
        <v>0</v>
      </c>
      <c r="AF143" s="355">
        <f t="shared" si="6"/>
        <v>0</v>
      </c>
      <c r="AG143" s="355">
        <f t="shared" si="7"/>
        <v>36</v>
      </c>
      <c r="AH143" s="355">
        <f t="shared" si="8"/>
        <v>36</v>
      </c>
    </row>
    <row r="144" spans="1:34">
      <c r="A144" t="s">
        <v>974</v>
      </c>
      <c r="B144" t="s">
        <v>412</v>
      </c>
      <c r="C144" s="355">
        <v>434</v>
      </c>
      <c r="D144" s="355">
        <v>0</v>
      </c>
      <c r="E144" s="355">
        <v>0</v>
      </c>
      <c r="F144" s="355">
        <v>0</v>
      </c>
      <c r="G144" s="355">
        <v>0</v>
      </c>
      <c r="H144" s="355">
        <v>0</v>
      </c>
      <c r="I144" s="355">
        <v>0</v>
      </c>
      <c r="J144" s="355">
        <v>1</v>
      </c>
      <c r="K144" s="355">
        <v>0</v>
      </c>
      <c r="L144" s="355">
        <v>0</v>
      </c>
      <c r="M144" s="355">
        <v>1</v>
      </c>
      <c r="N144" s="355">
        <v>1</v>
      </c>
      <c r="O144" s="355">
        <v>2</v>
      </c>
      <c r="P144" s="355">
        <v>1</v>
      </c>
      <c r="Q144" s="355">
        <v>1</v>
      </c>
      <c r="R144" s="355">
        <v>5</v>
      </c>
      <c r="S144" s="355">
        <v>4</v>
      </c>
      <c r="T144" s="355">
        <v>4</v>
      </c>
      <c r="U144" s="355">
        <v>8</v>
      </c>
      <c r="V144" s="355">
        <v>19</v>
      </c>
      <c r="W144" s="355">
        <v>30</v>
      </c>
      <c r="X144" s="355">
        <v>33</v>
      </c>
      <c r="Y144" s="355">
        <v>53</v>
      </c>
      <c r="Z144" s="355">
        <v>91</v>
      </c>
      <c r="AA144" s="355">
        <v>113</v>
      </c>
      <c r="AB144" s="355">
        <v>49</v>
      </c>
      <c r="AC144" s="355">
        <v>18</v>
      </c>
      <c r="AD144" s="355">
        <v>0</v>
      </c>
      <c r="AF144" s="355">
        <f t="shared" si="6"/>
        <v>0</v>
      </c>
      <c r="AG144" s="355">
        <f t="shared" si="7"/>
        <v>67</v>
      </c>
      <c r="AH144" s="355">
        <f t="shared" si="8"/>
        <v>67</v>
      </c>
    </row>
    <row r="145" spans="1:34">
      <c r="A145" t="s">
        <v>975</v>
      </c>
      <c r="B145" t="s">
        <v>412</v>
      </c>
      <c r="C145" s="355">
        <v>124</v>
      </c>
      <c r="D145" s="355">
        <v>0</v>
      </c>
      <c r="E145" s="355">
        <v>0</v>
      </c>
      <c r="F145" s="355">
        <v>0</v>
      </c>
      <c r="G145" s="355">
        <v>0</v>
      </c>
      <c r="H145" s="355">
        <v>0</v>
      </c>
      <c r="I145" s="355">
        <v>0</v>
      </c>
      <c r="J145" s="355">
        <v>0</v>
      </c>
      <c r="K145" s="355">
        <v>0</v>
      </c>
      <c r="L145" s="355">
        <v>0</v>
      </c>
      <c r="M145" s="355">
        <v>0</v>
      </c>
      <c r="N145" s="355">
        <v>0</v>
      </c>
      <c r="O145" s="355">
        <v>0</v>
      </c>
      <c r="P145" s="355">
        <v>1</v>
      </c>
      <c r="Q145" s="355">
        <v>2</v>
      </c>
      <c r="R145" s="355">
        <v>2</v>
      </c>
      <c r="S145" s="355">
        <v>2</v>
      </c>
      <c r="T145" s="355">
        <v>5</v>
      </c>
      <c r="U145" s="355">
        <v>3</v>
      </c>
      <c r="V145" s="355">
        <v>0</v>
      </c>
      <c r="W145" s="355">
        <v>4</v>
      </c>
      <c r="X145" s="355">
        <v>9</v>
      </c>
      <c r="Y145" s="355">
        <v>18</v>
      </c>
      <c r="Z145" s="355">
        <v>27</v>
      </c>
      <c r="AA145" s="355">
        <v>27</v>
      </c>
      <c r="AB145" s="355">
        <v>21</v>
      </c>
      <c r="AC145" s="355">
        <v>3</v>
      </c>
      <c r="AD145" s="355">
        <v>0</v>
      </c>
      <c r="AF145" s="355">
        <f t="shared" si="6"/>
        <v>0</v>
      </c>
      <c r="AG145" s="355">
        <f t="shared" si="7"/>
        <v>24</v>
      </c>
      <c r="AH145" s="355">
        <f t="shared" si="8"/>
        <v>24</v>
      </c>
    </row>
    <row r="146" spans="1:34">
      <c r="A146" t="s">
        <v>977</v>
      </c>
      <c r="B146" t="s">
        <v>412</v>
      </c>
      <c r="C146" s="355">
        <v>148</v>
      </c>
      <c r="D146" s="355">
        <v>0</v>
      </c>
      <c r="E146" s="355">
        <v>0</v>
      </c>
      <c r="F146" s="355">
        <v>0</v>
      </c>
      <c r="G146" s="355">
        <v>0</v>
      </c>
      <c r="H146" s="355">
        <v>0</v>
      </c>
      <c r="I146" s="355">
        <v>0</v>
      </c>
      <c r="J146" s="355">
        <v>0</v>
      </c>
      <c r="K146" s="355">
        <v>0</v>
      </c>
      <c r="L146" s="355">
        <v>0</v>
      </c>
      <c r="M146" s="355">
        <v>0</v>
      </c>
      <c r="N146" s="355">
        <v>0</v>
      </c>
      <c r="O146" s="355">
        <v>0</v>
      </c>
      <c r="P146" s="355">
        <v>0</v>
      </c>
      <c r="Q146" s="355">
        <v>0</v>
      </c>
      <c r="R146" s="355">
        <v>0</v>
      </c>
      <c r="S146" s="355">
        <v>0</v>
      </c>
      <c r="T146" s="355">
        <v>1</v>
      </c>
      <c r="U146" s="355">
        <v>2</v>
      </c>
      <c r="V146" s="355">
        <v>5</v>
      </c>
      <c r="W146" s="355">
        <v>2</v>
      </c>
      <c r="X146" s="355">
        <v>18</v>
      </c>
      <c r="Y146" s="355">
        <v>19</v>
      </c>
      <c r="Z146" s="355">
        <v>34</v>
      </c>
      <c r="AA146" s="355">
        <v>31</v>
      </c>
      <c r="AB146" s="355">
        <v>30</v>
      </c>
      <c r="AC146" s="355">
        <v>6</v>
      </c>
      <c r="AD146" s="355">
        <v>0</v>
      </c>
      <c r="AF146" s="355">
        <f t="shared" si="6"/>
        <v>0</v>
      </c>
      <c r="AG146" s="355">
        <f t="shared" si="7"/>
        <v>36</v>
      </c>
      <c r="AH146" s="355">
        <f t="shared" si="8"/>
        <v>36</v>
      </c>
    </row>
    <row r="147" spans="1:34">
      <c r="A147" t="s">
        <v>978</v>
      </c>
      <c r="B147" t="s">
        <v>412</v>
      </c>
      <c r="C147" s="355">
        <v>148</v>
      </c>
      <c r="D147" s="355">
        <v>0</v>
      </c>
      <c r="E147" s="355">
        <v>0</v>
      </c>
      <c r="F147" s="355">
        <v>0</v>
      </c>
      <c r="G147" s="355">
        <v>0</v>
      </c>
      <c r="H147" s="355">
        <v>0</v>
      </c>
      <c r="I147" s="355">
        <v>0</v>
      </c>
      <c r="J147" s="355">
        <v>0</v>
      </c>
      <c r="K147" s="355">
        <v>0</v>
      </c>
      <c r="L147" s="355">
        <v>0</v>
      </c>
      <c r="M147" s="355">
        <v>0</v>
      </c>
      <c r="N147" s="355">
        <v>0</v>
      </c>
      <c r="O147" s="355">
        <v>0</v>
      </c>
      <c r="P147" s="355">
        <v>1</v>
      </c>
      <c r="Q147" s="355">
        <v>1</v>
      </c>
      <c r="R147" s="355">
        <v>0</v>
      </c>
      <c r="S147" s="355">
        <v>0</v>
      </c>
      <c r="T147" s="355">
        <v>0</v>
      </c>
      <c r="U147" s="355">
        <v>3</v>
      </c>
      <c r="V147" s="355">
        <v>13</v>
      </c>
      <c r="W147" s="355">
        <v>11</v>
      </c>
      <c r="X147" s="355">
        <v>7</v>
      </c>
      <c r="Y147" s="355">
        <v>14</v>
      </c>
      <c r="Z147" s="355">
        <v>35</v>
      </c>
      <c r="AA147" s="355">
        <v>43</v>
      </c>
      <c r="AB147" s="355">
        <v>15</v>
      </c>
      <c r="AC147" s="355">
        <v>5</v>
      </c>
      <c r="AD147" s="355">
        <v>0</v>
      </c>
      <c r="AF147" s="355">
        <f t="shared" si="6"/>
        <v>0</v>
      </c>
      <c r="AG147" s="355">
        <f t="shared" si="7"/>
        <v>20</v>
      </c>
      <c r="AH147" s="355">
        <f t="shared" si="8"/>
        <v>20</v>
      </c>
    </row>
    <row r="148" spans="1:34">
      <c r="A148" t="s">
        <v>979</v>
      </c>
      <c r="B148" t="s">
        <v>412</v>
      </c>
      <c r="C148" s="355">
        <v>131</v>
      </c>
      <c r="D148" s="355">
        <v>0</v>
      </c>
      <c r="E148" s="355">
        <v>0</v>
      </c>
      <c r="F148" s="355">
        <v>0</v>
      </c>
      <c r="G148" s="355">
        <v>0</v>
      </c>
      <c r="H148" s="355">
        <v>0</v>
      </c>
      <c r="I148" s="355">
        <v>0</v>
      </c>
      <c r="J148" s="355">
        <v>0</v>
      </c>
      <c r="K148" s="355">
        <v>0</v>
      </c>
      <c r="L148" s="355">
        <v>0</v>
      </c>
      <c r="M148" s="355">
        <v>0</v>
      </c>
      <c r="N148" s="355">
        <v>0</v>
      </c>
      <c r="O148" s="355">
        <v>1</v>
      </c>
      <c r="P148" s="355">
        <v>0</v>
      </c>
      <c r="Q148" s="355">
        <v>0</v>
      </c>
      <c r="R148" s="355">
        <v>1</v>
      </c>
      <c r="S148" s="355">
        <v>6</v>
      </c>
      <c r="T148" s="355">
        <v>0</v>
      </c>
      <c r="U148" s="355">
        <v>2</v>
      </c>
      <c r="V148" s="355">
        <v>10</v>
      </c>
      <c r="W148" s="355">
        <v>11</v>
      </c>
      <c r="X148" s="355">
        <v>15</v>
      </c>
      <c r="Y148" s="355">
        <v>12</v>
      </c>
      <c r="Z148" s="355">
        <v>29</v>
      </c>
      <c r="AA148" s="355">
        <v>32</v>
      </c>
      <c r="AB148" s="355">
        <v>8</v>
      </c>
      <c r="AC148" s="355">
        <v>4</v>
      </c>
      <c r="AD148" s="355">
        <v>0</v>
      </c>
      <c r="AF148" s="355">
        <f t="shared" si="6"/>
        <v>0</v>
      </c>
      <c r="AG148" s="355">
        <f t="shared" si="7"/>
        <v>12</v>
      </c>
      <c r="AH148" s="355">
        <f t="shared" si="8"/>
        <v>12</v>
      </c>
    </row>
    <row r="149" spans="1:34">
      <c r="A149" t="s">
        <v>980</v>
      </c>
      <c r="B149" t="s">
        <v>412</v>
      </c>
      <c r="C149" s="355">
        <v>94</v>
      </c>
      <c r="D149" s="355">
        <v>0</v>
      </c>
      <c r="E149" s="355">
        <v>0</v>
      </c>
      <c r="F149" s="355">
        <v>0</v>
      </c>
      <c r="G149" s="355">
        <v>0</v>
      </c>
      <c r="H149" s="355">
        <v>0</v>
      </c>
      <c r="I149" s="355">
        <v>0</v>
      </c>
      <c r="J149" s="355">
        <v>0</v>
      </c>
      <c r="K149" s="355">
        <v>0</v>
      </c>
      <c r="L149" s="355">
        <v>0</v>
      </c>
      <c r="M149" s="355">
        <v>0</v>
      </c>
      <c r="N149" s="355">
        <v>0</v>
      </c>
      <c r="O149" s="355">
        <v>0</v>
      </c>
      <c r="P149" s="355">
        <v>1</v>
      </c>
      <c r="Q149" s="355">
        <v>0</v>
      </c>
      <c r="R149" s="355">
        <v>0</v>
      </c>
      <c r="S149" s="355">
        <v>0</v>
      </c>
      <c r="T149" s="355">
        <v>0</v>
      </c>
      <c r="U149" s="355">
        <v>1</v>
      </c>
      <c r="V149" s="355">
        <v>5</v>
      </c>
      <c r="W149" s="355">
        <v>5</v>
      </c>
      <c r="X149" s="355">
        <v>8</v>
      </c>
      <c r="Y149" s="355">
        <v>15</v>
      </c>
      <c r="Z149" s="355">
        <v>18</v>
      </c>
      <c r="AA149" s="355">
        <v>23</v>
      </c>
      <c r="AB149" s="355">
        <v>16</v>
      </c>
      <c r="AC149" s="355">
        <v>2</v>
      </c>
      <c r="AD149" s="355">
        <v>0</v>
      </c>
      <c r="AF149" s="355">
        <f t="shared" si="6"/>
        <v>0</v>
      </c>
      <c r="AG149" s="355">
        <f t="shared" si="7"/>
        <v>18</v>
      </c>
      <c r="AH149" s="355">
        <f t="shared" si="8"/>
        <v>18</v>
      </c>
    </row>
    <row r="150" spans="1:34">
      <c r="A150" t="s">
        <v>981</v>
      </c>
      <c r="B150" t="s">
        <v>412</v>
      </c>
      <c r="C150" s="355">
        <v>99</v>
      </c>
      <c r="D150" s="355">
        <v>0</v>
      </c>
      <c r="E150" s="355">
        <v>0</v>
      </c>
      <c r="F150" s="355">
        <v>0</v>
      </c>
      <c r="G150" s="355">
        <v>0</v>
      </c>
      <c r="H150" s="355">
        <v>0</v>
      </c>
      <c r="I150" s="355">
        <v>0</v>
      </c>
      <c r="J150" s="355">
        <v>0</v>
      </c>
      <c r="K150" s="355">
        <v>0</v>
      </c>
      <c r="L150" s="355">
        <v>0</v>
      </c>
      <c r="M150" s="355">
        <v>0</v>
      </c>
      <c r="N150" s="355">
        <v>0</v>
      </c>
      <c r="O150" s="355">
        <v>0</v>
      </c>
      <c r="P150" s="355">
        <v>0</v>
      </c>
      <c r="Q150" s="355">
        <v>0</v>
      </c>
      <c r="R150" s="355">
        <v>0</v>
      </c>
      <c r="S150" s="355">
        <v>1</v>
      </c>
      <c r="T150" s="355">
        <v>3</v>
      </c>
      <c r="U150" s="355">
        <v>0</v>
      </c>
      <c r="V150" s="355">
        <v>2</v>
      </c>
      <c r="W150" s="355">
        <v>3</v>
      </c>
      <c r="X150" s="355">
        <v>9</v>
      </c>
      <c r="Y150" s="355">
        <v>15</v>
      </c>
      <c r="Z150" s="355">
        <v>21</v>
      </c>
      <c r="AA150" s="355">
        <v>25</v>
      </c>
      <c r="AB150" s="355">
        <v>16</v>
      </c>
      <c r="AC150" s="355">
        <v>4</v>
      </c>
      <c r="AD150" s="355">
        <v>0</v>
      </c>
      <c r="AF150" s="355">
        <f t="shared" si="6"/>
        <v>0</v>
      </c>
      <c r="AG150" s="355">
        <f t="shared" si="7"/>
        <v>20</v>
      </c>
      <c r="AH150" s="355">
        <f t="shared" si="8"/>
        <v>20</v>
      </c>
    </row>
    <row r="151" spans="1:34">
      <c r="A151" t="s">
        <v>982</v>
      </c>
      <c r="B151" t="s">
        <v>412</v>
      </c>
      <c r="C151" s="355">
        <v>74</v>
      </c>
      <c r="D151" s="355">
        <v>0</v>
      </c>
      <c r="E151" s="355">
        <v>0</v>
      </c>
      <c r="F151" s="355">
        <v>0</v>
      </c>
      <c r="G151" s="355">
        <v>0</v>
      </c>
      <c r="H151" s="355">
        <v>0</v>
      </c>
      <c r="I151" s="355">
        <v>0</v>
      </c>
      <c r="J151" s="355">
        <v>0</v>
      </c>
      <c r="K151" s="355">
        <v>0</v>
      </c>
      <c r="L151" s="355">
        <v>0</v>
      </c>
      <c r="M151" s="355">
        <v>0</v>
      </c>
      <c r="N151" s="355">
        <v>0</v>
      </c>
      <c r="O151" s="355">
        <v>0</v>
      </c>
      <c r="P151" s="355">
        <v>0</v>
      </c>
      <c r="Q151" s="355">
        <v>0</v>
      </c>
      <c r="R151" s="355">
        <v>0</v>
      </c>
      <c r="S151" s="355">
        <v>1</v>
      </c>
      <c r="T151" s="355">
        <v>1</v>
      </c>
      <c r="U151" s="355">
        <v>0</v>
      </c>
      <c r="V151" s="355">
        <v>1</v>
      </c>
      <c r="W151" s="355">
        <v>1</v>
      </c>
      <c r="X151" s="355">
        <v>5</v>
      </c>
      <c r="Y151" s="355">
        <v>10</v>
      </c>
      <c r="Z151" s="355">
        <v>17</v>
      </c>
      <c r="AA151" s="355">
        <v>23</v>
      </c>
      <c r="AB151" s="355">
        <v>10</v>
      </c>
      <c r="AC151" s="355">
        <v>5</v>
      </c>
      <c r="AD151" s="355">
        <v>0</v>
      </c>
      <c r="AF151" s="355">
        <f t="shared" si="6"/>
        <v>0</v>
      </c>
      <c r="AG151" s="355">
        <f t="shared" si="7"/>
        <v>15</v>
      </c>
      <c r="AH151" s="355">
        <f t="shared" si="8"/>
        <v>15</v>
      </c>
    </row>
    <row r="152" spans="1:34">
      <c r="A152" t="s">
        <v>983</v>
      </c>
      <c r="B152" t="s">
        <v>412</v>
      </c>
      <c r="C152" s="355">
        <v>138</v>
      </c>
      <c r="D152" s="355">
        <v>1</v>
      </c>
      <c r="E152" s="355">
        <v>0</v>
      </c>
      <c r="F152" s="355">
        <v>0</v>
      </c>
      <c r="G152" s="355">
        <v>0</v>
      </c>
      <c r="H152" s="355">
        <v>0</v>
      </c>
      <c r="I152" s="355">
        <v>1</v>
      </c>
      <c r="J152" s="355">
        <v>0</v>
      </c>
      <c r="K152" s="355">
        <v>0</v>
      </c>
      <c r="L152" s="355">
        <v>0</v>
      </c>
      <c r="M152" s="355">
        <v>0</v>
      </c>
      <c r="N152" s="355">
        <v>0</v>
      </c>
      <c r="O152" s="355">
        <v>0</v>
      </c>
      <c r="P152" s="355">
        <v>1</v>
      </c>
      <c r="Q152" s="355">
        <v>1</v>
      </c>
      <c r="R152" s="355">
        <v>3</v>
      </c>
      <c r="S152" s="355">
        <v>0</v>
      </c>
      <c r="T152" s="355">
        <v>0</v>
      </c>
      <c r="U152" s="355">
        <v>1</v>
      </c>
      <c r="V152" s="355">
        <v>7</v>
      </c>
      <c r="W152" s="355">
        <v>12</v>
      </c>
      <c r="X152" s="355">
        <v>14</v>
      </c>
      <c r="Y152" s="355">
        <v>26</v>
      </c>
      <c r="Z152" s="355">
        <v>30</v>
      </c>
      <c r="AA152" s="355">
        <v>23</v>
      </c>
      <c r="AB152" s="355">
        <v>17</v>
      </c>
      <c r="AC152" s="355">
        <v>2</v>
      </c>
      <c r="AD152" s="355">
        <v>0</v>
      </c>
      <c r="AF152" s="355">
        <f t="shared" si="6"/>
        <v>0</v>
      </c>
      <c r="AG152" s="355">
        <f t="shared" si="7"/>
        <v>19</v>
      </c>
      <c r="AH152" s="355">
        <f t="shared" si="8"/>
        <v>19</v>
      </c>
    </row>
    <row r="153" spans="1:34">
      <c r="A153" t="s">
        <v>984</v>
      </c>
      <c r="B153" t="s">
        <v>412</v>
      </c>
      <c r="C153" s="355">
        <v>107</v>
      </c>
      <c r="D153" s="355">
        <v>0</v>
      </c>
      <c r="E153" s="355">
        <v>0</v>
      </c>
      <c r="F153" s="355">
        <v>0</v>
      </c>
      <c r="G153" s="355">
        <v>0</v>
      </c>
      <c r="H153" s="355">
        <v>0</v>
      </c>
      <c r="I153" s="355">
        <v>0</v>
      </c>
      <c r="J153" s="355">
        <v>0</v>
      </c>
      <c r="K153" s="355">
        <v>0</v>
      </c>
      <c r="L153" s="355">
        <v>0</v>
      </c>
      <c r="M153" s="355">
        <v>1</v>
      </c>
      <c r="N153" s="355">
        <v>0</v>
      </c>
      <c r="O153" s="355">
        <v>0</v>
      </c>
      <c r="P153" s="355">
        <v>0</v>
      </c>
      <c r="Q153" s="355">
        <v>0</v>
      </c>
      <c r="R153" s="355">
        <v>0</v>
      </c>
      <c r="S153" s="355">
        <v>2</v>
      </c>
      <c r="T153" s="355">
        <v>1</v>
      </c>
      <c r="U153" s="355">
        <v>2</v>
      </c>
      <c r="V153" s="355">
        <v>7</v>
      </c>
      <c r="W153" s="355">
        <v>8</v>
      </c>
      <c r="X153" s="355">
        <v>5</v>
      </c>
      <c r="Y153" s="355">
        <v>17</v>
      </c>
      <c r="Z153" s="355">
        <v>16</v>
      </c>
      <c r="AA153" s="355">
        <v>29</v>
      </c>
      <c r="AB153" s="355">
        <v>17</v>
      </c>
      <c r="AC153" s="355">
        <v>2</v>
      </c>
      <c r="AD153" s="355">
        <v>0</v>
      </c>
      <c r="AF153" s="355">
        <f t="shared" si="6"/>
        <v>0</v>
      </c>
      <c r="AG153" s="355">
        <f t="shared" si="7"/>
        <v>19</v>
      </c>
      <c r="AH153" s="355">
        <f t="shared" si="8"/>
        <v>19</v>
      </c>
    </row>
    <row r="154" spans="1:34">
      <c r="A154" t="s">
        <v>985</v>
      </c>
      <c r="B154" t="s">
        <v>412</v>
      </c>
      <c r="C154" s="355">
        <v>161</v>
      </c>
      <c r="D154" s="355">
        <v>0</v>
      </c>
      <c r="E154" s="355">
        <v>0</v>
      </c>
      <c r="F154" s="355">
        <v>0</v>
      </c>
      <c r="G154" s="355">
        <v>0</v>
      </c>
      <c r="H154" s="355">
        <v>0</v>
      </c>
      <c r="I154" s="355">
        <v>0</v>
      </c>
      <c r="J154" s="355">
        <v>0</v>
      </c>
      <c r="K154" s="355">
        <v>0</v>
      </c>
      <c r="L154" s="355">
        <v>0</v>
      </c>
      <c r="M154" s="355">
        <v>0</v>
      </c>
      <c r="N154" s="355">
        <v>1</v>
      </c>
      <c r="O154" s="355">
        <v>0</v>
      </c>
      <c r="P154" s="355">
        <v>1</v>
      </c>
      <c r="Q154" s="355">
        <v>0</v>
      </c>
      <c r="R154" s="355">
        <v>3</v>
      </c>
      <c r="S154" s="355">
        <v>1</v>
      </c>
      <c r="T154" s="355">
        <v>2</v>
      </c>
      <c r="U154" s="355">
        <v>3</v>
      </c>
      <c r="V154" s="355">
        <v>6</v>
      </c>
      <c r="W154" s="355">
        <v>3</v>
      </c>
      <c r="X154" s="355">
        <v>5</v>
      </c>
      <c r="Y154" s="355">
        <v>26</v>
      </c>
      <c r="Z154" s="355">
        <v>41</v>
      </c>
      <c r="AA154" s="355">
        <v>38</v>
      </c>
      <c r="AB154" s="355">
        <v>25</v>
      </c>
      <c r="AC154" s="355">
        <v>6</v>
      </c>
      <c r="AD154" s="355">
        <v>0</v>
      </c>
      <c r="AF154" s="355">
        <f t="shared" si="6"/>
        <v>0</v>
      </c>
      <c r="AG154" s="355">
        <f t="shared" si="7"/>
        <v>31</v>
      </c>
      <c r="AH154" s="355">
        <f t="shared" si="8"/>
        <v>31</v>
      </c>
    </row>
    <row r="155" spans="1:34">
      <c r="A155" s="448" t="s">
        <v>986</v>
      </c>
      <c r="B155" s="448" t="s">
        <v>412</v>
      </c>
      <c r="C155" s="283">
        <v>170</v>
      </c>
      <c r="D155" s="283">
        <v>0</v>
      </c>
      <c r="E155" s="283">
        <v>0</v>
      </c>
      <c r="F155" s="283">
        <v>0</v>
      </c>
      <c r="G155" s="283">
        <v>0</v>
      </c>
      <c r="H155" s="283">
        <v>0</v>
      </c>
      <c r="I155" s="283">
        <v>0</v>
      </c>
      <c r="J155" s="283">
        <v>0</v>
      </c>
      <c r="K155" s="283">
        <v>0</v>
      </c>
      <c r="L155" s="283">
        <v>0</v>
      </c>
      <c r="M155" s="283">
        <v>0</v>
      </c>
      <c r="N155" s="283">
        <v>0</v>
      </c>
      <c r="O155" s="283">
        <v>0</v>
      </c>
      <c r="P155" s="283">
        <v>0</v>
      </c>
      <c r="Q155" s="283">
        <v>1</v>
      </c>
      <c r="R155" s="283">
        <v>1</v>
      </c>
      <c r="S155" s="283">
        <v>0</v>
      </c>
      <c r="T155" s="283">
        <v>2</v>
      </c>
      <c r="U155" s="283">
        <v>4</v>
      </c>
      <c r="V155" s="283">
        <v>5</v>
      </c>
      <c r="W155" s="283">
        <v>6</v>
      </c>
      <c r="X155" s="283">
        <v>16</v>
      </c>
      <c r="Y155" s="283">
        <v>24</v>
      </c>
      <c r="Z155" s="283">
        <v>46</v>
      </c>
      <c r="AA155" s="283">
        <v>39</v>
      </c>
      <c r="AB155" s="283">
        <v>20</v>
      </c>
      <c r="AC155" s="283">
        <v>6</v>
      </c>
      <c r="AD155" s="283">
        <v>0</v>
      </c>
      <c r="AF155" s="355">
        <f t="shared" si="6"/>
        <v>0</v>
      </c>
      <c r="AG155" s="355">
        <f t="shared" si="7"/>
        <v>26</v>
      </c>
      <c r="AH155" s="355">
        <f t="shared" si="8"/>
        <v>26</v>
      </c>
    </row>
    <row r="156" spans="1:34">
      <c r="A156" s="526" t="s">
        <v>987</v>
      </c>
      <c r="B156" s="526" t="s">
        <v>412</v>
      </c>
      <c r="C156" s="284">
        <v>118</v>
      </c>
      <c r="D156" s="284">
        <v>0</v>
      </c>
      <c r="E156" s="284">
        <v>0</v>
      </c>
      <c r="F156" s="284">
        <v>0</v>
      </c>
      <c r="G156" s="284">
        <v>0</v>
      </c>
      <c r="H156" s="284">
        <v>0</v>
      </c>
      <c r="I156" s="284">
        <v>0</v>
      </c>
      <c r="J156" s="284">
        <v>0</v>
      </c>
      <c r="K156" s="284">
        <v>0</v>
      </c>
      <c r="L156" s="284">
        <v>0</v>
      </c>
      <c r="M156" s="284">
        <v>0</v>
      </c>
      <c r="N156" s="284">
        <v>0</v>
      </c>
      <c r="O156" s="284">
        <v>0</v>
      </c>
      <c r="P156" s="284">
        <v>1</v>
      </c>
      <c r="Q156" s="284">
        <v>0</v>
      </c>
      <c r="R156" s="284">
        <v>0</v>
      </c>
      <c r="S156" s="284">
        <v>0</v>
      </c>
      <c r="T156" s="284">
        <v>0</v>
      </c>
      <c r="U156" s="284">
        <v>2</v>
      </c>
      <c r="V156" s="284">
        <v>2</v>
      </c>
      <c r="W156" s="284">
        <v>7</v>
      </c>
      <c r="X156" s="284">
        <v>3</v>
      </c>
      <c r="Y156" s="284">
        <v>18</v>
      </c>
      <c r="Z156" s="284">
        <v>22</v>
      </c>
      <c r="AA156" s="284">
        <v>39</v>
      </c>
      <c r="AB156" s="284">
        <v>18</v>
      </c>
      <c r="AC156" s="284">
        <v>6</v>
      </c>
      <c r="AD156" s="284">
        <v>0</v>
      </c>
      <c r="AF156" s="355">
        <f t="shared" si="6"/>
        <v>0</v>
      </c>
      <c r="AG156" s="355">
        <f t="shared" si="7"/>
        <v>24</v>
      </c>
      <c r="AH156" s="355">
        <f t="shared" si="8"/>
        <v>24</v>
      </c>
    </row>
  </sheetData>
  <phoneticPr fontId="33"/>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7"/>
  <sheetViews>
    <sheetView workbookViewId="0">
      <pane xSplit="2" ySplit="3" topLeftCell="C4" activePane="bottomRight" state="frozen"/>
      <selection pane="topRight"/>
      <selection pane="bottomLeft"/>
      <selection pane="bottomRight"/>
    </sheetView>
  </sheetViews>
  <sheetFormatPr defaultRowHeight="13.5"/>
  <cols>
    <col min="1" max="1" width="10.5" customWidth="1"/>
    <col min="2" max="2" width="5.25" customWidth="1"/>
  </cols>
  <sheetData>
    <row r="1" spans="1:34">
      <c r="A1" s="88" t="s">
        <v>936</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E3" s="10"/>
      <c r="AF3" s="10" t="s">
        <v>989</v>
      </c>
      <c r="AG3" s="10" t="s">
        <v>990</v>
      </c>
      <c r="AH3" s="10" t="s">
        <v>991</v>
      </c>
    </row>
    <row r="4" spans="1:34">
      <c r="A4" t="s">
        <v>937</v>
      </c>
      <c r="B4" t="s">
        <v>988</v>
      </c>
      <c r="C4" s="354">
        <v>51568</v>
      </c>
      <c r="D4" s="354">
        <v>105</v>
      </c>
      <c r="E4" s="354">
        <v>15</v>
      </c>
      <c r="F4" s="354">
        <v>15</v>
      </c>
      <c r="G4" s="354">
        <v>9</v>
      </c>
      <c r="H4" s="354">
        <v>4</v>
      </c>
      <c r="I4" s="354">
        <v>148</v>
      </c>
      <c r="J4" s="354">
        <v>30</v>
      </c>
      <c r="K4" s="354">
        <v>29</v>
      </c>
      <c r="L4" s="354">
        <v>48</v>
      </c>
      <c r="M4" s="354">
        <v>147</v>
      </c>
      <c r="N4" s="354">
        <v>144</v>
      </c>
      <c r="O4" s="354">
        <v>189</v>
      </c>
      <c r="P4" s="354">
        <v>308</v>
      </c>
      <c r="Q4" s="354">
        <v>419</v>
      </c>
      <c r="R4" s="354">
        <v>616</v>
      </c>
      <c r="S4" s="354">
        <v>892</v>
      </c>
      <c r="T4" s="354">
        <v>1648</v>
      </c>
      <c r="U4" s="354">
        <v>2891</v>
      </c>
      <c r="V4" s="354">
        <v>3670</v>
      </c>
      <c r="W4" s="354">
        <v>4924</v>
      </c>
      <c r="X4" s="354">
        <v>7199</v>
      </c>
      <c r="Y4" s="354">
        <v>9239</v>
      </c>
      <c r="Z4" s="354">
        <v>8682</v>
      </c>
      <c r="AA4" s="354">
        <v>6337</v>
      </c>
      <c r="AB4" s="354">
        <v>3255</v>
      </c>
      <c r="AC4" s="354">
        <v>751</v>
      </c>
      <c r="AD4" s="354">
        <v>2</v>
      </c>
      <c r="AF4" s="355">
        <f>SUM(E4:H4)</f>
        <v>43</v>
      </c>
      <c r="AG4" s="355">
        <f>SUM(AB4:AC4)</f>
        <v>4006</v>
      </c>
      <c r="AH4" s="355">
        <f>SUM(AB4:AD4)</f>
        <v>4008</v>
      </c>
    </row>
    <row r="5" spans="1:34">
      <c r="A5" t="s">
        <v>934</v>
      </c>
      <c r="B5" t="s">
        <v>988</v>
      </c>
      <c r="C5" s="354">
        <f t="shared" ref="C5:AD5" si="0">C8+C11+C14+C17+C20+C23+C26+C29+C32</f>
        <v>11881</v>
      </c>
      <c r="D5" s="354">
        <f t="shared" si="0"/>
        <v>19</v>
      </c>
      <c r="E5" s="354">
        <f t="shared" si="0"/>
        <v>6</v>
      </c>
      <c r="F5" s="354">
        <f t="shared" si="0"/>
        <v>1</v>
      </c>
      <c r="G5" s="354">
        <f t="shared" si="0"/>
        <v>1</v>
      </c>
      <c r="H5" s="354">
        <f t="shared" si="0"/>
        <v>0</v>
      </c>
      <c r="I5" s="354">
        <f t="shared" si="0"/>
        <v>27</v>
      </c>
      <c r="J5" s="354">
        <f t="shared" si="0"/>
        <v>7</v>
      </c>
      <c r="K5" s="354">
        <f t="shared" si="0"/>
        <v>6</v>
      </c>
      <c r="L5" s="354">
        <f t="shared" si="0"/>
        <v>13</v>
      </c>
      <c r="M5" s="354">
        <f t="shared" si="0"/>
        <v>34</v>
      </c>
      <c r="N5" s="354">
        <f t="shared" si="0"/>
        <v>43</v>
      </c>
      <c r="O5" s="354">
        <f t="shared" si="0"/>
        <v>50</v>
      </c>
      <c r="P5" s="354">
        <f t="shared" si="0"/>
        <v>64</v>
      </c>
      <c r="Q5" s="354">
        <f t="shared" si="0"/>
        <v>102</v>
      </c>
      <c r="R5" s="354">
        <f t="shared" si="0"/>
        <v>154</v>
      </c>
      <c r="S5" s="354">
        <f t="shared" si="0"/>
        <v>184</v>
      </c>
      <c r="T5" s="354">
        <f t="shared" si="0"/>
        <v>408</v>
      </c>
      <c r="U5" s="354">
        <f t="shared" si="0"/>
        <v>674</v>
      </c>
      <c r="V5" s="354">
        <f t="shared" si="0"/>
        <v>842</v>
      </c>
      <c r="W5" s="354">
        <f t="shared" si="0"/>
        <v>1105</v>
      </c>
      <c r="X5" s="354">
        <f t="shared" si="0"/>
        <v>1613</v>
      </c>
      <c r="Y5" s="354">
        <f t="shared" si="0"/>
        <v>2154</v>
      </c>
      <c r="Z5" s="354">
        <f t="shared" si="0"/>
        <v>2056</v>
      </c>
      <c r="AA5" s="354">
        <f t="shared" si="0"/>
        <v>1443</v>
      </c>
      <c r="AB5" s="354">
        <f t="shared" si="0"/>
        <v>734</v>
      </c>
      <c r="AC5" s="354">
        <f t="shared" si="0"/>
        <v>168</v>
      </c>
      <c r="AD5" s="354">
        <f t="shared" si="0"/>
        <v>0</v>
      </c>
      <c r="AE5" s="354"/>
      <c r="AF5" s="355">
        <f t="shared" ref="AF5:AF68" si="1">SUM(E5:H5)</f>
        <v>8</v>
      </c>
      <c r="AG5" s="355">
        <f t="shared" ref="AG5:AG68" si="2">SUM(AB5:AC5)</f>
        <v>902</v>
      </c>
      <c r="AH5" s="355">
        <f t="shared" ref="AH5:AH68" si="3">SUM(AB5:AD5)</f>
        <v>902</v>
      </c>
    </row>
    <row r="6" spans="1:34">
      <c r="A6" t="s">
        <v>938</v>
      </c>
      <c r="B6" t="s">
        <v>988</v>
      </c>
      <c r="C6" s="354">
        <v>1517</v>
      </c>
      <c r="D6" s="354">
        <v>8</v>
      </c>
      <c r="E6" s="354">
        <v>0</v>
      </c>
      <c r="F6" s="354">
        <v>0</v>
      </c>
      <c r="G6" s="354">
        <v>0</v>
      </c>
      <c r="H6" s="354">
        <v>1</v>
      </c>
      <c r="I6" s="354">
        <v>9</v>
      </c>
      <c r="J6" s="354">
        <v>0</v>
      </c>
      <c r="K6" s="354">
        <v>1</v>
      </c>
      <c r="L6" s="354">
        <v>0</v>
      </c>
      <c r="M6" s="354">
        <v>2</v>
      </c>
      <c r="N6" s="354">
        <v>4</v>
      </c>
      <c r="O6" s="354">
        <v>7</v>
      </c>
      <c r="P6" s="354">
        <v>13</v>
      </c>
      <c r="Q6" s="354">
        <v>12</v>
      </c>
      <c r="R6" s="354">
        <v>16</v>
      </c>
      <c r="S6" s="354">
        <v>22</v>
      </c>
      <c r="T6" s="354">
        <v>52</v>
      </c>
      <c r="U6" s="354">
        <v>81</v>
      </c>
      <c r="V6" s="354">
        <v>88</v>
      </c>
      <c r="W6" s="354">
        <v>157</v>
      </c>
      <c r="X6" s="354">
        <v>201</v>
      </c>
      <c r="Y6" s="354">
        <v>270</v>
      </c>
      <c r="Z6" s="354">
        <v>264</v>
      </c>
      <c r="AA6" s="354">
        <v>202</v>
      </c>
      <c r="AB6" s="354">
        <v>98</v>
      </c>
      <c r="AC6" s="354">
        <v>18</v>
      </c>
      <c r="AD6" s="354">
        <v>0</v>
      </c>
      <c r="AF6" s="355">
        <f t="shared" si="1"/>
        <v>1</v>
      </c>
      <c r="AG6" s="355">
        <f t="shared" si="2"/>
        <v>116</v>
      </c>
      <c r="AH6" s="355">
        <f t="shared" si="3"/>
        <v>116</v>
      </c>
    </row>
    <row r="7" spans="1:34">
      <c r="A7" t="s">
        <v>939</v>
      </c>
      <c r="B7" t="s">
        <v>988</v>
      </c>
      <c r="C7" s="354">
        <v>1201</v>
      </c>
      <c r="D7" s="354">
        <v>3</v>
      </c>
      <c r="E7" s="354">
        <v>0</v>
      </c>
      <c r="F7" s="354">
        <v>3</v>
      </c>
      <c r="G7" s="354">
        <v>0</v>
      </c>
      <c r="H7" s="354">
        <v>0</v>
      </c>
      <c r="I7" s="354">
        <v>6</v>
      </c>
      <c r="J7" s="354">
        <v>1</v>
      </c>
      <c r="K7" s="354">
        <v>0</v>
      </c>
      <c r="L7" s="354">
        <v>1</v>
      </c>
      <c r="M7" s="354">
        <v>5</v>
      </c>
      <c r="N7" s="354">
        <v>5</v>
      </c>
      <c r="O7" s="354">
        <v>4</v>
      </c>
      <c r="P7" s="354">
        <v>10</v>
      </c>
      <c r="Q7" s="354">
        <v>12</v>
      </c>
      <c r="R7" s="354">
        <v>12</v>
      </c>
      <c r="S7" s="354">
        <v>19</v>
      </c>
      <c r="T7" s="354">
        <v>32</v>
      </c>
      <c r="U7" s="354">
        <v>74</v>
      </c>
      <c r="V7" s="354">
        <v>101</v>
      </c>
      <c r="W7" s="354">
        <v>121</v>
      </c>
      <c r="X7" s="354">
        <v>147</v>
      </c>
      <c r="Y7" s="354">
        <v>222</v>
      </c>
      <c r="Z7" s="354">
        <v>195</v>
      </c>
      <c r="AA7" s="354">
        <v>130</v>
      </c>
      <c r="AB7" s="354">
        <v>87</v>
      </c>
      <c r="AC7" s="354">
        <v>17</v>
      </c>
      <c r="AD7" s="354">
        <v>0</v>
      </c>
      <c r="AF7" s="355">
        <f t="shared" si="1"/>
        <v>3</v>
      </c>
      <c r="AG7" s="355">
        <f t="shared" si="2"/>
        <v>104</v>
      </c>
      <c r="AH7" s="355">
        <f t="shared" si="3"/>
        <v>104</v>
      </c>
    </row>
    <row r="8" spans="1:34">
      <c r="A8" t="s">
        <v>940</v>
      </c>
      <c r="B8" t="s">
        <v>988</v>
      </c>
      <c r="C8" s="354">
        <v>1449</v>
      </c>
      <c r="D8" s="354">
        <v>1</v>
      </c>
      <c r="E8" s="354">
        <v>0</v>
      </c>
      <c r="F8" s="354">
        <v>0</v>
      </c>
      <c r="G8" s="354">
        <v>0</v>
      </c>
      <c r="H8" s="354">
        <v>0</v>
      </c>
      <c r="I8" s="354">
        <v>1</v>
      </c>
      <c r="J8" s="354">
        <v>1</v>
      </c>
      <c r="K8" s="354">
        <v>0</v>
      </c>
      <c r="L8" s="354">
        <v>0</v>
      </c>
      <c r="M8" s="354">
        <v>1</v>
      </c>
      <c r="N8" s="354">
        <v>6</v>
      </c>
      <c r="O8" s="354">
        <v>6</v>
      </c>
      <c r="P8" s="354">
        <v>3</v>
      </c>
      <c r="Q8" s="354">
        <v>10</v>
      </c>
      <c r="R8" s="354">
        <v>12</v>
      </c>
      <c r="S8" s="354">
        <v>23</v>
      </c>
      <c r="T8" s="354">
        <v>49</v>
      </c>
      <c r="U8" s="354">
        <v>83</v>
      </c>
      <c r="V8" s="354">
        <v>130</v>
      </c>
      <c r="W8" s="354">
        <v>150</v>
      </c>
      <c r="X8" s="354">
        <v>200</v>
      </c>
      <c r="Y8" s="354">
        <v>275</v>
      </c>
      <c r="Z8" s="354">
        <v>234</v>
      </c>
      <c r="AA8" s="354">
        <v>159</v>
      </c>
      <c r="AB8" s="354">
        <v>85</v>
      </c>
      <c r="AC8" s="354">
        <v>21</v>
      </c>
      <c r="AD8" s="354">
        <v>0</v>
      </c>
      <c r="AF8" s="355">
        <f t="shared" si="1"/>
        <v>0</v>
      </c>
      <c r="AG8" s="355">
        <f t="shared" si="2"/>
        <v>106</v>
      </c>
      <c r="AH8" s="355">
        <f t="shared" si="3"/>
        <v>106</v>
      </c>
    </row>
    <row r="9" spans="1:34">
      <c r="A9" t="s">
        <v>941</v>
      </c>
      <c r="B9" t="s">
        <v>988</v>
      </c>
      <c r="C9" s="354">
        <v>1252</v>
      </c>
      <c r="D9" s="354">
        <v>1</v>
      </c>
      <c r="E9" s="354">
        <v>0</v>
      </c>
      <c r="F9" s="354">
        <v>1</v>
      </c>
      <c r="G9" s="354">
        <v>0</v>
      </c>
      <c r="H9" s="354">
        <v>0</v>
      </c>
      <c r="I9" s="354">
        <v>2</v>
      </c>
      <c r="J9" s="354">
        <v>0</v>
      </c>
      <c r="K9" s="354">
        <v>1</v>
      </c>
      <c r="L9" s="354">
        <v>1</v>
      </c>
      <c r="M9" s="354">
        <v>2</v>
      </c>
      <c r="N9" s="354">
        <v>3</v>
      </c>
      <c r="O9" s="354">
        <v>4</v>
      </c>
      <c r="P9" s="354">
        <v>6</v>
      </c>
      <c r="Q9" s="354">
        <v>8</v>
      </c>
      <c r="R9" s="354">
        <v>15</v>
      </c>
      <c r="S9" s="354">
        <v>23</v>
      </c>
      <c r="T9" s="354">
        <v>44</v>
      </c>
      <c r="U9" s="354">
        <v>80</v>
      </c>
      <c r="V9" s="354">
        <v>97</v>
      </c>
      <c r="W9" s="354">
        <v>134</v>
      </c>
      <c r="X9" s="354">
        <v>177</v>
      </c>
      <c r="Y9" s="354">
        <v>230</v>
      </c>
      <c r="Z9" s="354">
        <v>209</v>
      </c>
      <c r="AA9" s="354">
        <v>137</v>
      </c>
      <c r="AB9" s="354">
        <v>66</v>
      </c>
      <c r="AC9" s="354">
        <v>13</v>
      </c>
      <c r="AD9" s="354">
        <v>0</v>
      </c>
      <c r="AF9" s="355">
        <f t="shared" si="1"/>
        <v>1</v>
      </c>
      <c r="AG9" s="355">
        <f t="shared" si="2"/>
        <v>79</v>
      </c>
      <c r="AH9" s="355">
        <f t="shared" si="3"/>
        <v>79</v>
      </c>
    </row>
    <row r="10" spans="1:34">
      <c r="A10" t="s">
        <v>942</v>
      </c>
      <c r="B10" t="s">
        <v>988</v>
      </c>
      <c r="C10" s="354">
        <v>1629</v>
      </c>
      <c r="D10" s="354">
        <v>5</v>
      </c>
      <c r="E10" s="354">
        <v>0</v>
      </c>
      <c r="F10" s="354">
        <v>0</v>
      </c>
      <c r="G10" s="354">
        <v>1</v>
      </c>
      <c r="H10" s="354">
        <v>0</v>
      </c>
      <c r="I10" s="354">
        <v>6</v>
      </c>
      <c r="J10" s="354">
        <v>0</v>
      </c>
      <c r="K10" s="354">
        <v>0</v>
      </c>
      <c r="L10" s="354">
        <v>1</v>
      </c>
      <c r="M10" s="354">
        <v>2</v>
      </c>
      <c r="N10" s="354">
        <v>4</v>
      </c>
      <c r="O10" s="354">
        <v>3</v>
      </c>
      <c r="P10" s="354">
        <v>8</v>
      </c>
      <c r="Q10" s="354">
        <v>13</v>
      </c>
      <c r="R10" s="354">
        <v>15</v>
      </c>
      <c r="S10" s="354">
        <v>31</v>
      </c>
      <c r="T10" s="354">
        <v>44</v>
      </c>
      <c r="U10" s="354">
        <v>87</v>
      </c>
      <c r="V10" s="354">
        <v>136</v>
      </c>
      <c r="W10" s="354">
        <v>153</v>
      </c>
      <c r="X10" s="354">
        <v>259</v>
      </c>
      <c r="Y10" s="354">
        <v>295</v>
      </c>
      <c r="Z10" s="354">
        <v>250</v>
      </c>
      <c r="AA10" s="354">
        <v>203</v>
      </c>
      <c r="AB10" s="354">
        <v>96</v>
      </c>
      <c r="AC10" s="354">
        <v>23</v>
      </c>
      <c r="AD10" s="354">
        <v>0</v>
      </c>
      <c r="AF10" s="355">
        <f t="shared" si="1"/>
        <v>1</v>
      </c>
      <c r="AG10" s="355">
        <f t="shared" si="2"/>
        <v>119</v>
      </c>
      <c r="AH10" s="355">
        <f t="shared" si="3"/>
        <v>119</v>
      </c>
    </row>
    <row r="11" spans="1:34">
      <c r="A11" t="s">
        <v>943</v>
      </c>
      <c r="B11" t="s">
        <v>988</v>
      </c>
      <c r="C11" s="354">
        <v>2193</v>
      </c>
      <c r="D11" s="354">
        <v>2</v>
      </c>
      <c r="E11" s="354">
        <v>1</v>
      </c>
      <c r="F11" s="354">
        <v>0</v>
      </c>
      <c r="G11" s="354">
        <v>1</v>
      </c>
      <c r="H11" s="354">
        <v>0</v>
      </c>
      <c r="I11" s="354">
        <v>4</v>
      </c>
      <c r="J11" s="354">
        <v>0</v>
      </c>
      <c r="K11" s="354">
        <v>1</v>
      </c>
      <c r="L11" s="354">
        <v>3</v>
      </c>
      <c r="M11" s="354">
        <v>6</v>
      </c>
      <c r="N11" s="354">
        <v>6</v>
      </c>
      <c r="O11" s="354">
        <v>7</v>
      </c>
      <c r="P11" s="354">
        <v>15</v>
      </c>
      <c r="Q11" s="354">
        <v>15</v>
      </c>
      <c r="R11" s="354">
        <v>27</v>
      </c>
      <c r="S11" s="354">
        <v>29</v>
      </c>
      <c r="T11" s="354">
        <v>69</v>
      </c>
      <c r="U11" s="354">
        <v>118</v>
      </c>
      <c r="V11" s="354">
        <v>145</v>
      </c>
      <c r="W11" s="354">
        <v>221</v>
      </c>
      <c r="X11" s="354">
        <v>319</v>
      </c>
      <c r="Y11" s="354">
        <v>413</v>
      </c>
      <c r="Z11" s="354">
        <v>395</v>
      </c>
      <c r="AA11" s="354">
        <v>244</v>
      </c>
      <c r="AB11" s="354">
        <v>125</v>
      </c>
      <c r="AC11" s="354">
        <v>31</v>
      </c>
      <c r="AD11" s="354">
        <v>0</v>
      </c>
      <c r="AF11" s="355">
        <f t="shared" si="1"/>
        <v>2</v>
      </c>
      <c r="AG11" s="355">
        <f t="shared" si="2"/>
        <v>156</v>
      </c>
      <c r="AH11" s="355">
        <f t="shared" si="3"/>
        <v>156</v>
      </c>
    </row>
    <row r="12" spans="1:34">
      <c r="A12" t="s">
        <v>944</v>
      </c>
      <c r="B12" t="s">
        <v>988</v>
      </c>
      <c r="C12" s="354">
        <v>1886</v>
      </c>
      <c r="D12" s="354">
        <v>7</v>
      </c>
      <c r="E12" s="354">
        <v>0</v>
      </c>
      <c r="F12" s="354">
        <v>2</v>
      </c>
      <c r="G12" s="354">
        <v>1</v>
      </c>
      <c r="H12" s="354">
        <v>0</v>
      </c>
      <c r="I12" s="354">
        <v>10</v>
      </c>
      <c r="J12" s="354">
        <v>1</v>
      </c>
      <c r="K12" s="354">
        <v>2</v>
      </c>
      <c r="L12" s="354">
        <v>2</v>
      </c>
      <c r="M12" s="354">
        <v>6</v>
      </c>
      <c r="N12" s="354">
        <v>3</v>
      </c>
      <c r="O12" s="354">
        <v>10</v>
      </c>
      <c r="P12" s="354">
        <v>8</v>
      </c>
      <c r="Q12" s="354">
        <v>9</v>
      </c>
      <c r="R12" s="354">
        <v>20</v>
      </c>
      <c r="S12" s="354">
        <v>38</v>
      </c>
      <c r="T12" s="354">
        <v>74</v>
      </c>
      <c r="U12" s="354">
        <v>99</v>
      </c>
      <c r="V12" s="354">
        <v>155</v>
      </c>
      <c r="W12" s="354">
        <v>188</v>
      </c>
      <c r="X12" s="354">
        <v>257</v>
      </c>
      <c r="Y12" s="354">
        <v>363</v>
      </c>
      <c r="Z12" s="354">
        <v>282</v>
      </c>
      <c r="AA12" s="354">
        <v>213</v>
      </c>
      <c r="AB12" s="354">
        <v>117</v>
      </c>
      <c r="AC12" s="354">
        <v>29</v>
      </c>
      <c r="AD12" s="354">
        <v>0</v>
      </c>
      <c r="AF12" s="355">
        <f t="shared" si="1"/>
        <v>3</v>
      </c>
      <c r="AG12" s="355">
        <f t="shared" si="2"/>
        <v>146</v>
      </c>
      <c r="AH12" s="355">
        <f t="shared" si="3"/>
        <v>146</v>
      </c>
    </row>
    <row r="13" spans="1:34">
      <c r="A13" t="s">
        <v>945</v>
      </c>
      <c r="B13" t="s">
        <v>988</v>
      </c>
      <c r="C13" s="354">
        <v>1174</v>
      </c>
      <c r="D13" s="354">
        <v>2</v>
      </c>
      <c r="E13" s="354">
        <v>0</v>
      </c>
      <c r="F13" s="354">
        <v>0</v>
      </c>
      <c r="G13" s="354">
        <v>0</v>
      </c>
      <c r="H13" s="354">
        <v>0</v>
      </c>
      <c r="I13" s="354">
        <v>2</v>
      </c>
      <c r="J13" s="354">
        <v>1</v>
      </c>
      <c r="K13" s="354">
        <v>1</v>
      </c>
      <c r="L13" s="354">
        <v>0</v>
      </c>
      <c r="M13" s="354">
        <v>4</v>
      </c>
      <c r="N13" s="354">
        <v>4</v>
      </c>
      <c r="O13" s="354">
        <v>4</v>
      </c>
      <c r="P13" s="354">
        <v>11</v>
      </c>
      <c r="Q13" s="354">
        <v>3</v>
      </c>
      <c r="R13" s="354">
        <v>18</v>
      </c>
      <c r="S13" s="354">
        <v>27</v>
      </c>
      <c r="T13" s="354">
        <v>36</v>
      </c>
      <c r="U13" s="354">
        <v>80</v>
      </c>
      <c r="V13" s="354">
        <v>88</v>
      </c>
      <c r="W13" s="354">
        <v>119</v>
      </c>
      <c r="X13" s="354">
        <v>175</v>
      </c>
      <c r="Y13" s="354">
        <v>220</v>
      </c>
      <c r="Z13" s="354">
        <v>166</v>
      </c>
      <c r="AA13" s="354">
        <v>147</v>
      </c>
      <c r="AB13" s="354">
        <v>50</v>
      </c>
      <c r="AC13" s="354">
        <v>16</v>
      </c>
      <c r="AD13" s="354">
        <v>2</v>
      </c>
      <c r="AF13" s="355">
        <f t="shared" si="1"/>
        <v>0</v>
      </c>
      <c r="AG13" s="355">
        <f t="shared" si="2"/>
        <v>66</v>
      </c>
      <c r="AH13" s="355">
        <f t="shared" si="3"/>
        <v>68</v>
      </c>
    </row>
    <row r="14" spans="1:34">
      <c r="A14" t="s">
        <v>946</v>
      </c>
      <c r="B14" t="s">
        <v>988</v>
      </c>
      <c r="C14" s="354">
        <v>1747</v>
      </c>
      <c r="D14" s="354">
        <v>2</v>
      </c>
      <c r="E14" s="354">
        <v>1</v>
      </c>
      <c r="F14" s="354">
        <v>0</v>
      </c>
      <c r="G14" s="354">
        <v>0</v>
      </c>
      <c r="H14" s="354">
        <v>0</v>
      </c>
      <c r="I14" s="354">
        <v>3</v>
      </c>
      <c r="J14" s="354">
        <v>2</v>
      </c>
      <c r="K14" s="354">
        <v>2</v>
      </c>
      <c r="L14" s="354">
        <v>5</v>
      </c>
      <c r="M14" s="354">
        <v>7</v>
      </c>
      <c r="N14" s="354">
        <v>8</v>
      </c>
      <c r="O14" s="354">
        <v>10</v>
      </c>
      <c r="P14" s="354">
        <v>15</v>
      </c>
      <c r="Q14" s="354">
        <v>18</v>
      </c>
      <c r="R14" s="354">
        <v>24</v>
      </c>
      <c r="S14" s="354">
        <v>36</v>
      </c>
      <c r="T14" s="354">
        <v>70</v>
      </c>
      <c r="U14" s="354">
        <v>105</v>
      </c>
      <c r="V14" s="354">
        <v>108</v>
      </c>
      <c r="W14" s="354">
        <v>142</v>
      </c>
      <c r="X14" s="354">
        <v>242</v>
      </c>
      <c r="Y14" s="354">
        <v>312</v>
      </c>
      <c r="Z14" s="354">
        <v>298</v>
      </c>
      <c r="AA14" s="354">
        <v>225</v>
      </c>
      <c r="AB14" s="354">
        <v>95</v>
      </c>
      <c r="AC14" s="354">
        <v>20</v>
      </c>
      <c r="AD14" s="354">
        <v>0</v>
      </c>
      <c r="AF14" s="355">
        <f t="shared" si="1"/>
        <v>1</v>
      </c>
      <c r="AG14" s="355">
        <f t="shared" si="2"/>
        <v>115</v>
      </c>
      <c r="AH14" s="355">
        <f t="shared" si="3"/>
        <v>115</v>
      </c>
    </row>
    <row r="15" spans="1:34">
      <c r="A15" t="s">
        <v>947</v>
      </c>
      <c r="B15" t="s">
        <v>988</v>
      </c>
      <c r="C15" s="354">
        <v>4837</v>
      </c>
      <c r="D15" s="354">
        <v>12</v>
      </c>
      <c r="E15" s="354">
        <v>3</v>
      </c>
      <c r="F15" s="354">
        <v>1</v>
      </c>
      <c r="G15" s="354">
        <v>1</v>
      </c>
      <c r="H15" s="354">
        <v>0</v>
      </c>
      <c r="I15" s="354">
        <v>17</v>
      </c>
      <c r="J15" s="354">
        <v>4</v>
      </c>
      <c r="K15" s="354">
        <v>3</v>
      </c>
      <c r="L15" s="354">
        <v>8</v>
      </c>
      <c r="M15" s="354">
        <v>19</v>
      </c>
      <c r="N15" s="354">
        <v>12</v>
      </c>
      <c r="O15" s="354">
        <v>11</v>
      </c>
      <c r="P15" s="354">
        <v>34</v>
      </c>
      <c r="Q15" s="354">
        <v>44</v>
      </c>
      <c r="R15" s="354">
        <v>49</v>
      </c>
      <c r="S15" s="354">
        <v>97</v>
      </c>
      <c r="T15" s="354">
        <v>159</v>
      </c>
      <c r="U15" s="354">
        <v>295</v>
      </c>
      <c r="V15" s="354">
        <v>362</v>
      </c>
      <c r="W15" s="354">
        <v>476</v>
      </c>
      <c r="X15" s="354">
        <v>741</v>
      </c>
      <c r="Y15" s="354">
        <v>834</v>
      </c>
      <c r="Z15" s="354">
        <v>762</v>
      </c>
      <c r="AA15" s="354">
        <v>545</v>
      </c>
      <c r="AB15" s="354">
        <v>301</v>
      </c>
      <c r="AC15" s="354">
        <v>64</v>
      </c>
      <c r="AD15" s="354">
        <v>0</v>
      </c>
      <c r="AF15" s="355">
        <f t="shared" si="1"/>
        <v>5</v>
      </c>
      <c r="AG15" s="355">
        <f t="shared" si="2"/>
        <v>365</v>
      </c>
      <c r="AH15" s="355">
        <f t="shared" si="3"/>
        <v>365</v>
      </c>
    </row>
    <row r="16" spans="1:34">
      <c r="A16" t="s">
        <v>948</v>
      </c>
      <c r="B16" t="s">
        <v>988</v>
      </c>
      <c r="C16" s="354">
        <v>4408</v>
      </c>
      <c r="D16" s="354">
        <v>4</v>
      </c>
      <c r="E16" s="354">
        <v>0</v>
      </c>
      <c r="F16" s="354">
        <v>0</v>
      </c>
      <c r="G16" s="354">
        <v>0</v>
      </c>
      <c r="H16" s="354">
        <v>2</v>
      </c>
      <c r="I16" s="354">
        <v>6</v>
      </c>
      <c r="J16" s="354">
        <v>1</v>
      </c>
      <c r="K16" s="354">
        <v>3</v>
      </c>
      <c r="L16" s="354">
        <v>2</v>
      </c>
      <c r="M16" s="354">
        <v>15</v>
      </c>
      <c r="N16" s="354">
        <v>16</v>
      </c>
      <c r="O16" s="354">
        <v>21</v>
      </c>
      <c r="P16" s="354">
        <v>33</v>
      </c>
      <c r="Q16" s="354">
        <v>39</v>
      </c>
      <c r="R16" s="354">
        <v>69</v>
      </c>
      <c r="S16" s="354">
        <v>84</v>
      </c>
      <c r="T16" s="354">
        <v>178</v>
      </c>
      <c r="U16" s="354">
        <v>280</v>
      </c>
      <c r="V16" s="354">
        <v>430</v>
      </c>
      <c r="W16" s="354">
        <v>477</v>
      </c>
      <c r="X16" s="354">
        <v>666</v>
      </c>
      <c r="Y16" s="354">
        <v>700</v>
      </c>
      <c r="Z16" s="354">
        <v>677</v>
      </c>
      <c r="AA16" s="354">
        <v>459</v>
      </c>
      <c r="AB16" s="354">
        <v>202</v>
      </c>
      <c r="AC16" s="354">
        <v>50</v>
      </c>
      <c r="AD16" s="354">
        <v>0</v>
      </c>
      <c r="AF16" s="355">
        <f t="shared" si="1"/>
        <v>2</v>
      </c>
      <c r="AG16" s="355">
        <f t="shared" si="2"/>
        <v>252</v>
      </c>
      <c r="AH16" s="355">
        <f t="shared" si="3"/>
        <v>252</v>
      </c>
    </row>
    <row r="17" spans="1:34">
      <c r="A17" t="s">
        <v>949</v>
      </c>
      <c r="B17" t="s">
        <v>988</v>
      </c>
      <c r="C17" s="354">
        <v>2470</v>
      </c>
      <c r="D17" s="354">
        <v>2</v>
      </c>
      <c r="E17" s="354">
        <v>2</v>
      </c>
      <c r="F17" s="354">
        <v>1</v>
      </c>
      <c r="G17" s="354">
        <v>0</v>
      </c>
      <c r="H17" s="354">
        <v>0</v>
      </c>
      <c r="I17" s="354">
        <v>5</v>
      </c>
      <c r="J17" s="354">
        <v>3</v>
      </c>
      <c r="K17" s="354">
        <v>1</v>
      </c>
      <c r="L17" s="354">
        <v>4</v>
      </c>
      <c r="M17" s="354">
        <v>7</v>
      </c>
      <c r="N17" s="354">
        <v>10</v>
      </c>
      <c r="O17" s="354">
        <v>11</v>
      </c>
      <c r="P17" s="354">
        <v>13</v>
      </c>
      <c r="Q17" s="354">
        <v>26</v>
      </c>
      <c r="R17" s="354">
        <v>37</v>
      </c>
      <c r="S17" s="354">
        <v>41</v>
      </c>
      <c r="T17" s="354">
        <v>91</v>
      </c>
      <c r="U17" s="354">
        <v>144</v>
      </c>
      <c r="V17" s="354">
        <v>192</v>
      </c>
      <c r="W17" s="354">
        <v>265</v>
      </c>
      <c r="X17" s="354">
        <v>339</v>
      </c>
      <c r="Y17" s="354">
        <v>399</v>
      </c>
      <c r="Z17" s="354">
        <v>395</v>
      </c>
      <c r="AA17" s="354">
        <v>306</v>
      </c>
      <c r="AB17" s="354">
        <v>148</v>
      </c>
      <c r="AC17" s="354">
        <v>33</v>
      </c>
      <c r="AD17" s="354">
        <v>0</v>
      </c>
      <c r="AF17" s="355">
        <f t="shared" si="1"/>
        <v>3</v>
      </c>
      <c r="AG17" s="355">
        <f t="shared" si="2"/>
        <v>181</v>
      </c>
      <c r="AH17" s="355">
        <f t="shared" si="3"/>
        <v>181</v>
      </c>
    </row>
    <row r="18" spans="1:34">
      <c r="A18" t="s">
        <v>950</v>
      </c>
      <c r="B18" t="s">
        <v>988</v>
      </c>
      <c r="C18" s="354">
        <v>3546</v>
      </c>
      <c r="D18" s="354">
        <v>6</v>
      </c>
      <c r="E18" s="354">
        <v>2</v>
      </c>
      <c r="F18" s="354">
        <v>1</v>
      </c>
      <c r="G18" s="354">
        <v>4</v>
      </c>
      <c r="H18" s="354">
        <v>0</v>
      </c>
      <c r="I18" s="354">
        <v>13</v>
      </c>
      <c r="J18" s="354">
        <v>2</v>
      </c>
      <c r="K18" s="354">
        <v>1</v>
      </c>
      <c r="L18" s="354">
        <v>1</v>
      </c>
      <c r="M18" s="354">
        <v>10</v>
      </c>
      <c r="N18" s="354">
        <v>10</v>
      </c>
      <c r="O18" s="354">
        <v>15</v>
      </c>
      <c r="P18" s="354">
        <v>24</v>
      </c>
      <c r="Q18" s="354">
        <v>37</v>
      </c>
      <c r="R18" s="354">
        <v>47</v>
      </c>
      <c r="S18" s="354">
        <v>58</v>
      </c>
      <c r="T18" s="354">
        <v>117</v>
      </c>
      <c r="U18" s="354">
        <v>208</v>
      </c>
      <c r="V18" s="354">
        <v>263</v>
      </c>
      <c r="W18" s="354">
        <v>360</v>
      </c>
      <c r="X18" s="354">
        <v>500</v>
      </c>
      <c r="Y18" s="354">
        <v>616</v>
      </c>
      <c r="Z18" s="354">
        <v>610</v>
      </c>
      <c r="AA18" s="354">
        <v>406</v>
      </c>
      <c r="AB18" s="354">
        <v>196</v>
      </c>
      <c r="AC18" s="354">
        <v>52</v>
      </c>
      <c r="AD18" s="354">
        <v>0</v>
      </c>
      <c r="AF18" s="355">
        <f t="shared" si="1"/>
        <v>7</v>
      </c>
      <c r="AG18" s="355">
        <f t="shared" si="2"/>
        <v>248</v>
      </c>
      <c r="AH18" s="355">
        <f t="shared" si="3"/>
        <v>248</v>
      </c>
    </row>
    <row r="19" spans="1:34">
      <c r="A19" t="s">
        <v>951</v>
      </c>
      <c r="B19" t="s">
        <v>988</v>
      </c>
      <c r="C19" s="354">
        <v>641</v>
      </c>
      <c r="D19" s="354">
        <v>1</v>
      </c>
      <c r="E19" s="354">
        <v>0</v>
      </c>
      <c r="F19" s="354">
        <v>1</v>
      </c>
      <c r="G19" s="354">
        <v>0</v>
      </c>
      <c r="H19" s="354">
        <v>0</v>
      </c>
      <c r="I19" s="354">
        <v>2</v>
      </c>
      <c r="J19" s="354">
        <v>0</v>
      </c>
      <c r="K19" s="354">
        <v>0</v>
      </c>
      <c r="L19" s="354">
        <v>2</v>
      </c>
      <c r="M19" s="354">
        <v>2</v>
      </c>
      <c r="N19" s="354">
        <v>0</v>
      </c>
      <c r="O19" s="354">
        <v>2</v>
      </c>
      <c r="P19" s="354">
        <v>6</v>
      </c>
      <c r="Q19" s="354">
        <v>2</v>
      </c>
      <c r="R19" s="354">
        <v>3</v>
      </c>
      <c r="S19" s="354">
        <v>13</v>
      </c>
      <c r="T19" s="354">
        <v>14</v>
      </c>
      <c r="U19" s="354">
        <v>39</v>
      </c>
      <c r="V19" s="354">
        <v>34</v>
      </c>
      <c r="W19" s="354">
        <v>46</v>
      </c>
      <c r="X19" s="354">
        <v>93</v>
      </c>
      <c r="Y19" s="354">
        <v>98</v>
      </c>
      <c r="Z19" s="354">
        <v>114</v>
      </c>
      <c r="AA19" s="354">
        <v>112</v>
      </c>
      <c r="AB19" s="354">
        <v>48</v>
      </c>
      <c r="AC19" s="354">
        <v>11</v>
      </c>
      <c r="AD19" s="354">
        <v>0</v>
      </c>
      <c r="AF19" s="355">
        <f t="shared" si="1"/>
        <v>1</v>
      </c>
      <c r="AG19" s="355">
        <f t="shared" si="2"/>
        <v>59</v>
      </c>
      <c r="AH19" s="355">
        <f t="shared" si="3"/>
        <v>59</v>
      </c>
    </row>
    <row r="20" spans="1:34">
      <c r="A20" t="s">
        <v>952</v>
      </c>
      <c r="B20" t="s">
        <v>988</v>
      </c>
      <c r="C20" s="354">
        <v>815</v>
      </c>
      <c r="D20" s="354">
        <v>1</v>
      </c>
      <c r="E20" s="354">
        <v>1</v>
      </c>
      <c r="F20" s="354">
        <v>0</v>
      </c>
      <c r="G20" s="354">
        <v>0</v>
      </c>
      <c r="H20" s="354">
        <v>0</v>
      </c>
      <c r="I20" s="354">
        <v>2</v>
      </c>
      <c r="J20" s="354">
        <v>0</v>
      </c>
      <c r="K20" s="354">
        <v>0</v>
      </c>
      <c r="L20" s="354">
        <v>0</v>
      </c>
      <c r="M20" s="354">
        <v>2</v>
      </c>
      <c r="N20" s="354">
        <v>1</v>
      </c>
      <c r="O20" s="354">
        <v>2</v>
      </c>
      <c r="P20" s="354">
        <v>3</v>
      </c>
      <c r="Q20" s="354">
        <v>10</v>
      </c>
      <c r="R20" s="354">
        <v>8</v>
      </c>
      <c r="S20" s="354">
        <v>11</v>
      </c>
      <c r="T20" s="354">
        <v>20</v>
      </c>
      <c r="U20" s="354">
        <v>48</v>
      </c>
      <c r="V20" s="354">
        <v>55</v>
      </c>
      <c r="W20" s="354">
        <v>62</v>
      </c>
      <c r="X20" s="354">
        <v>100</v>
      </c>
      <c r="Y20" s="354">
        <v>161</v>
      </c>
      <c r="Z20" s="354">
        <v>163</v>
      </c>
      <c r="AA20" s="354">
        <v>92</v>
      </c>
      <c r="AB20" s="354">
        <v>57</v>
      </c>
      <c r="AC20" s="354">
        <v>18</v>
      </c>
      <c r="AD20" s="354">
        <v>0</v>
      </c>
      <c r="AF20" s="355">
        <f t="shared" si="1"/>
        <v>1</v>
      </c>
      <c r="AG20" s="355">
        <f t="shared" si="2"/>
        <v>75</v>
      </c>
      <c r="AH20" s="355">
        <f t="shared" si="3"/>
        <v>75</v>
      </c>
    </row>
    <row r="21" spans="1:34">
      <c r="A21" t="s">
        <v>953</v>
      </c>
      <c r="B21" t="s">
        <v>988</v>
      </c>
      <c r="C21" s="354">
        <v>1424</v>
      </c>
      <c r="D21" s="354">
        <v>7</v>
      </c>
      <c r="E21" s="354">
        <v>0</v>
      </c>
      <c r="F21" s="354">
        <v>1</v>
      </c>
      <c r="G21" s="354">
        <v>0</v>
      </c>
      <c r="H21" s="354">
        <v>0</v>
      </c>
      <c r="I21" s="354">
        <v>8</v>
      </c>
      <c r="J21" s="354">
        <v>3</v>
      </c>
      <c r="K21" s="354">
        <v>2</v>
      </c>
      <c r="L21" s="354">
        <v>2</v>
      </c>
      <c r="M21" s="354">
        <v>6</v>
      </c>
      <c r="N21" s="354">
        <v>4</v>
      </c>
      <c r="O21" s="354">
        <v>8</v>
      </c>
      <c r="P21" s="354">
        <v>3</v>
      </c>
      <c r="Q21" s="354">
        <v>14</v>
      </c>
      <c r="R21" s="354">
        <v>30</v>
      </c>
      <c r="S21" s="354">
        <v>24</v>
      </c>
      <c r="T21" s="354">
        <v>47</v>
      </c>
      <c r="U21" s="354">
        <v>98</v>
      </c>
      <c r="V21" s="354">
        <v>117</v>
      </c>
      <c r="W21" s="354">
        <v>152</v>
      </c>
      <c r="X21" s="354">
        <v>199</v>
      </c>
      <c r="Y21" s="354">
        <v>258</v>
      </c>
      <c r="Z21" s="354">
        <v>201</v>
      </c>
      <c r="AA21" s="354">
        <v>154</v>
      </c>
      <c r="AB21" s="354">
        <v>78</v>
      </c>
      <c r="AC21" s="354">
        <v>16</v>
      </c>
      <c r="AD21" s="354">
        <v>0</v>
      </c>
      <c r="AF21" s="355">
        <f t="shared" si="1"/>
        <v>1</v>
      </c>
      <c r="AG21" s="355">
        <f t="shared" si="2"/>
        <v>94</v>
      </c>
      <c r="AH21" s="355">
        <f t="shared" si="3"/>
        <v>94</v>
      </c>
    </row>
    <row r="22" spans="1:34">
      <c r="A22" t="s">
        <v>954</v>
      </c>
      <c r="B22" t="s">
        <v>988</v>
      </c>
      <c r="C22" s="354">
        <v>357</v>
      </c>
      <c r="D22" s="354">
        <v>0</v>
      </c>
      <c r="E22" s="354">
        <v>0</v>
      </c>
      <c r="F22" s="354">
        <v>0</v>
      </c>
      <c r="G22" s="354">
        <v>0</v>
      </c>
      <c r="H22" s="354">
        <v>0</v>
      </c>
      <c r="I22" s="354">
        <v>0</v>
      </c>
      <c r="J22" s="354">
        <v>0</v>
      </c>
      <c r="K22" s="354">
        <v>0</v>
      </c>
      <c r="L22" s="354">
        <v>0</v>
      </c>
      <c r="M22" s="354">
        <v>1</v>
      </c>
      <c r="N22" s="354">
        <v>1</v>
      </c>
      <c r="O22" s="354">
        <v>1</v>
      </c>
      <c r="P22" s="354">
        <v>1</v>
      </c>
      <c r="Q22" s="354">
        <v>3</v>
      </c>
      <c r="R22" s="354">
        <v>0</v>
      </c>
      <c r="S22" s="354">
        <v>3</v>
      </c>
      <c r="T22" s="354">
        <v>14</v>
      </c>
      <c r="U22" s="354">
        <v>26</v>
      </c>
      <c r="V22" s="354">
        <v>18</v>
      </c>
      <c r="W22" s="354">
        <v>31</v>
      </c>
      <c r="X22" s="354">
        <v>64</v>
      </c>
      <c r="Y22" s="354">
        <v>61</v>
      </c>
      <c r="Z22" s="354">
        <v>58</v>
      </c>
      <c r="AA22" s="354">
        <v>48</v>
      </c>
      <c r="AB22" s="354">
        <v>20</v>
      </c>
      <c r="AC22" s="354">
        <v>7</v>
      </c>
      <c r="AD22" s="354">
        <v>0</v>
      </c>
      <c r="AF22" s="355">
        <f t="shared" si="1"/>
        <v>0</v>
      </c>
      <c r="AG22" s="355">
        <f t="shared" si="2"/>
        <v>27</v>
      </c>
      <c r="AH22" s="355">
        <f t="shared" si="3"/>
        <v>27</v>
      </c>
    </row>
    <row r="23" spans="1:34">
      <c r="A23" t="s">
        <v>955</v>
      </c>
      <c r="B23" t="s">
        <v>988</v>
      </c>
      <c r="C23" s="354">
        <v>1143</v>
      </c>
      <c r="D23" s="354">
        <v>2</v>
      </c>
      <c r="E23" s="354">
        <v>0</v>
      </c>
      <c r="F23" s="354">
        <v>0</v>
      </c>
      <c r="G23" s="354">
        <v>0</v>
      </c>
      <c r="H23" s="354">
        <v>0</v>
      </c>
      <c r="I23" s="354">
        <v>2</v>
      </c>
      <c r="J23" s="354">
        <v>1</v>
      </c>
      <c r="K23" s="354">
        <v>0</v>
      </c>
      <c r="L23" s="354">
        <v>0</v>
      </c>
      <c r="M23" s="354">
        <v>3</v>
      </c>
      <c r="N23" s="354">
        <v>6</v>
      </c>
      <c r="O23" s="354">
        <v>3</v>
      </c>
      <c r="P23" s="354">
        <v>2</v>
      </c>
      <c r="Q23" s="354">
        <v>5</v>
      </c>
      <c r="R23" s="354">
        <v>9</v>
      </c>
      <c r="S23" s="354">
        <v>13</v>
      </c>
      <c r="T23" s="354">
        <v>39</v>
      </c>
      <c r="U23" s="354">
        <v>57</v>
      </c>
      <c r="V23" s="354">
        <v>64</v>
      </c>
      <c r="W23" s="354">
        <v>76</v>
      </c>
      <c r="X23" s="354">
        <v>141</v>
      </c>
      <c r="Y23" s="354">
        <v>216</v>
      </c>
      <c r="Z23" s="354">
        <v>214</v>
      </c>
      <c r="AA23" s="354">
        <v>177</v>
      </c>
      <c r="AB23" s="354">
        <v>99</v>
      </c>
      <c r="AC23" s="354">
        <v>16</v>
      </c>
      <c r="AD23" s="354">
        <v>0</v>
      </c>
      <c r="AF23" s="355">
        <f t="shared" si="1"/>
        <v>0</v>
      </c>
      <c r="AG23" s="355">
        <f t="shared" si="2"/>
        <v>115</v>
      </c>
      <c r="AH23" s="355">
        <f t="shared" si="3"/>
        <v>115</v>
      </c>
    </row>
    <row r="24" spans="1:34">
      <c r="A24" t="s">
        <v>956</v>
      </c>
      <c r="B24" t="s">
        <v>988</v>
      </c>
      <c r="C24" s="354">
        <v>2123</v>
      </c>
      <c r="D24" s="354">
        <v>5</v>
      </c>
      <c r="E24" s="354">
        <v>1</v>
      </c>
      <c r="F24" s="354">
        <v>0</v>
      </c>
      <c r="G24" s="354">
        <v>0</v>
      </c>
      <c r="H24" s="354">
        <v>1</v>
      </c>
      <c r="I24" s="354">
        <v>7</v>
      </c>
      <c r="J24" s="354">
        <v>2</v>
      </c>
      <c r="K24" s="354">
        <v>2</v>
      </c>
      <c r="L24" s="354">
        <v>5</v>
      </c>
      <c r="M24" s="354">
        <v>8</v>
      </c>
      <c r="N24" s="354">
        <v>8</v>
      </c>
      <c r="O24" s="354">
        <v>8</v>
      </c>
      <c r="P24" s="354">
        <v>12</v>
      </c>
      <c r="Q24" s="354">
        <v>21</v>
      </c>
      <c r="R24" s="354">
        <v>41</v>
      </c>
      <c r="S24" s="354">
        <v>39</v>
      </c>
      <c r="T24" s="354">
        <v>70</v>
      </c>
      <c r="U24" s="354">
        <v>136</v>
      </c>
      <c r="V24" s="354">
        <v>169</v>
      </c>
      <c r="W24" s="354">
        <v>237</v>
      </c>
      <c r="X24" s="354">
        <v>296</v>
      </c>
      <c r="Y24" s="354">
        <v>365</v>
      </c>
      <c r="Z24" s="354">
        <v>306</v>
      </c>
      <c r="AA24" s="354">
        <v>243</v>
      </c>
      <c r="AB24" s="354">
        <v>132</v>
      </c>
      <c r="AC24" s="354">
        <v>16</v>
      </c>
      <c r="AD24" s="354">
        <v>0</v>
      </c>
      <c r="AF24" s="355">
        <f t="shared" si="1"/>
        <v>2</v>
      </c>
      <c r="AG24" s="355">
        <f t="shared" si="2"/>
        <v>148</v>
      </c>
      <c r="AH24" s="355">
        <f t="shared" si="3"/>
        <v>148</v>
      </c>
    </row>
    <row r="25" spans="1:34">
      <c r="A25" t="s">
        <v>957</v>
      </c>
      <c r="B25" t="s">
        <v>988</v>
      </c>
      <c r="C25" s="354">
        <v>561</v>
      </c>
      <c r="D25" s="354">
        <v>2</v>
      </c>
      <c r="E25" s="354">
        <v>0</v>
      </c>
      <c r="F25" s="354">
        <v>0</v>
      </c>
      <c r="G25" s="354">
        <v>0</v>
      </c>
      <c r="H25" s="354">
        <v>0</v>
      </c>
      <c r="I25" s="354">
        <v>2</v>
      </c>
      <c r="J25" s="354">
        <v>1</v>
      </c>
      <c r="K25" s="354">
        <v>0</v>
      </c>
      <c r="L25" s="354">
        <v>1</v>
      </c>
      <c r="M25" s="354">
        <v>3</v>
      </c>
      <c r="N25" s="354">
        <v>1</v>
      </c>
      <c r="O25" s="354">
        <v>2</v>
      </c>
      <c r="P25" s="354">
        <v>2</v>
      </c>
      <c r="Q25" s="354">
        <v>3</v>
      </c>
      <c r="R25" s="354">
        <v>0</v>
      </c>
      <c r="S25" s="354">
        <v>13</v>
      </c>
      <c r="T25" s="354">
        <v>19</v>
      </c>
      <c r="U25" s="354">
        <v>31</v>
      </c>
      <c r="V25" s="354">
        <v>32</v>
      </c>
      <c r="W25" s="354">
        <v>51</v>
      </c>
      <c r="X25" s="354">
        <v>68</v>
      </c>
      <c r="Y25" s="354">
        <v>105</v>
      </c>
      <c r="Z25" s="354">
        <v>103</v>
      </c>
      <c r="AA25" s="354">
        <v>69</v>
      </c>
      <c r="AB25" s="354">
        <v>46</v>
      </c>
      <c r="AC25" s="354">
        <v>9</v>
      </c>
      <c r="AD25" s="354">
        <v>0</v>
      </c>
      <c r="AF25" s="355">
        <f t="shared" si="1"/>
        <v>0</v>
      </c>
      <c r="AG25" s="355">
        <f t="shared" si="2"/>
        <v>55</v>
      </c>
      <c r="AH25" s="355">
        <f t="shared" si="3"/>
        <v>55</v>
      </c>
    </row>
    <row r="26" spans="1:34">
      <c r="A26" t="s">
        <v>958</v>
      </c>
      <c r="B26" t="s">
        <v>988</v>
      </c>
      <c r="C26" s="354">
        <v>494</v>
      </c>
      <c r="D26" s="354">
        <v>2</v>
      </c>
      <c r="E26" s="354">
        <v>1</v>
      </c>
      <c r="F26" s="354">
        <v>0</v>
      </c>
      <c r="G26" s="354">
        <v>0</v>
      </c>
      <c r="H26" s="354">
        <v>0</v>
      </c>
      <c r="I26" s="354">
        <v>3</v>
      </c>
      <c r="J26" s="354">
        <v>0</v>
      </c>
      <c r="K26" s="354">
        <v>0</v>
      </c>
      <c r="L26" s="354">
        <v>1</v>
      </c>
      <c r="M26" s="354">
        <v>2</v>
      </c>
      <c r="N26" s="354">
        <v>1</v>
      </c>
      <c r="O26" s="354">
        <v>3</v>
      </c>
      <c r="P26" s="354">
        <v>1</v>
      </c>
      <c r="Q26" s="354">
        <v>3</v>
      </c>
      <c r="R26" s="354">
        <v>8</v>
      </c>
      <c r="S26" s="354">
        <v>8</v>
      </c>
      <c r="T26" s="354">
        <v>16</v>
      </c>
      <c r="U26" s="354">
        <v>28</v>
      </c>
      <c r="V26" s="354">
        <v>30</v>
      </c>
      <c r="W26" s="354">
        <v>38</v>
      </c>
      <c r="X26" s="354">
        <v>70</v>
      </c>
      <c r="Y26" s="354">
        <v>91</v>
      </c>
      <c r="Z26" s="354">
        <v>90</v>
      </c>
      <c r="AA26" s="354">
        <v>57</v>
      </c>
      <c r="AB26" s="354">
        <v>36</v>
      </c>
      <c r="AC26" s="354">
        <v>8</v>
      </c>
      <c r="AD26" s="354">
        <v>0</v>
      </c>
      <c r="AF26" s="355">
        <f t="shared" si="1"/>
        <v>1</v>
      </c>
      <c r="AG26" s="355">
        <f t="shared" si="2"/>
        <v>44</v>
      </c>
      <c r="AH26" s="355">
        <f t="shared" si="3"/>
        <v>44</v>
      </c>
    </row>
    <row r="27" spans="1:34">
      <c r="A27" t="s">
        <v>959</v>
      </c>
      <c r="B27" t="s">
        <v>988</v>
      </c>
      <c r="C27" s="354">
        <v>1655</v>
      </c>
      <c r="D27" s="354">
        <v>5</v>
      </c>
      <c r="E27" s="354">
        <v>1</v>
      </c>
      <c r="F27" s="354">
        <v>0</v>
      </c>
      <c r="G27" s="354">
        <v>0</v>
      </c>
      <c r="H27" s="354">
        <v>0</v>
      </c>
      <c r="I27" s="354">
        <v>6</v>
      </c>
      <c r="J27" s="354">
        <v>1</v>
      </c>
      <c r="K27" s="354">
        <v>0</v>
      </c>
      <c r="L27" s="354">
        <v>2</v>
      </c>
      <c r="M27" s="354">
        <v>4</v>
      </c>
      <c r="N27" s="354">
        <v>2</v>
      </c>
      <c r="O27" s="354">
        <v>7</v>
      </c>
      <c r="P27" s="354">
        <v>19</v>
      </c>
      <c r="Q27" s="354">
        <v>17</v>
      </c>
      <c r="R27" s="354">
        <v>16</v>
      </c>
      <c r="S27" s="354">
        <v>30</v>
      </c>
      <c r="T27" s="354">
        <v>48</v>
      </c>
      <c r="U27" s="354">
        <v>89</v>
      </c>
      <c r="V27" s="354">
        <v>115</v>
      </c>
      <c r="W27" s="354">
        <v>140</v>
      </c>
      <c r="X27" s="354">
        <v>222</v>
      </c>
      <c r="Y27" s="354">
        <v>312</v>
      </c>
      <c r="Z27" s="354">
        <v>279</v>
      </c>
      <c r="AA27" s="354">
        <v>203</v>
      </c>
      <c r="AB27" s="354">
        <v>115</v>
      </c>
      <c r="AC27" s="354">
        <v>28</v>
      </c>
      <c r="AD27" s="354">
        <v>0</v>
      </c>
      <c r="AF27" s="355">
        <f t="shared" si="1"/>
        <v>1</v>
      </c>
      <c r="AG27" s="355">
        <f t="shared" si="2"/>
        <v>143</v>
      </c>
      <c r="AH27" s="355">
        <f t="shared" si="3"/>
        <v>143</v>
      </c>
    </row>
    <row r="28" spans="1:34">
      <c r="A28" t="s">
        <v>960</v>
      </c>
      <c r="B28" t="s">
        <v>988</v>
      </c>
      <c r="C28" s="354">
        <v>775</v>
      </c>
      <c r="D28" s="354">
        <v>2</v>
      </c>
      <c r="E28" s="354">
        <v>0</v>
      </c>
      <c r="F28" s="354">
        <v>0</v>
      </c>
      <c r="G28" s="354">
        <v>1</v>
      </c>
      <c r="H28" s="354">
        <v>0</v>
      </c>
      <c r="I28" s="354">
        <v>3</v>
      </c>
      <c r="J28" s="354">
        <v>0</v>
      </c>
      <c r="K28" s="354">
        <v>0</v>
      </c>
      <c r="L28" s="354">
        <v>0</v>
      </c>
      <c r="M28" s="354">
        <v>2</v>
      </c>
      <c r="N28" s="354">
        <v>1</v>
      </c>
      <c r="O28" s="354">
        <v>3</v>
      </c>
      <c r="P28" s="354">
        <v>2</v>
      </c>
      <c r="Q28" s="354">
        <v>5</v>
      </c>
      <c r="R28" s="354">
        <v>8</v>
      </c>
      <c r="S28" s="354">
        <v>15</v>
      </c>
      <c r="T28" s="354">
        <v>25</v>
      </c>
      <c r="U28" s="354">
        <v>29</v>
      </c>
      <c r="V28" s="354">
        <v>45</v>
      </c>
      <c r="W28" s="354">
        <v>74</v>
      </c>
      <c r="X28" s="354">
        <v>90</v>
      </c>
      <c r="Y28" s="354">
        <v>157</v>
      </c>
      <c r="Z28" s="354">
        <v>136</v>
      </c>
      <c r="AA28" s="354">
        <v>95</v>
      </c>
      <c r="AB28" s="354">
        <v>70</v>
      </c>
      <c r="AC28" s="354">
        <v>15</v>
      </c>
      <c r="AD28" s="354">
        <v>0</v>
      </c>
      <c r="AF28" s="355">
        <f t="shared" si="1"/>
        <v>1</v>
      </c>
      <c r="AG28" s="355">
        <f t="shared" si="2"/>
        <v>85</v>
      </c>
      <c r="AH28" s="355">
        <f t="shared" si="3"/>
        <v>85</v>
      </c>
    </row>
    <row r="29" spans="1:34">
      <c r="A29" t="s">
        <v>961</v>
      </c>
      <c r="B29" t="s">
        <v>988</v>
      </c>
      <c r="C29" s="354">
        <v>855</v>
      </c>
      <c r="D29" s="354">
        <v>4</v>
      </c>
      <c r="E29" s="354">
        <v>0</v>
      </c>
      <c r="F29" s="354">
        <v>0</v>
      </c>
      <c r="G29" s="354">
        <v>0</v>
      </c>
      <c r="H29" s="354">
        <v>0</v>
      </c>
      <c r="I29" s="354">
        <v>4</v>
      </c>
      <c r="J29" s="354">
        <v>0</v>
      </c>
      <c r="K29" s="354">
        <v>1</v>
      </c>
      <c r="L29" s="354">
        <v>0</v>
      </c>
      <c r="M29" s="354">
        <v>2</v>
      </c>
      <c r="N29" s="354">
        <v>2</v>
      </c>
      <c r="O29" s="354">
        <v>5</v>
      </c>
      <c r="P29" s="354">
        <v>9</v>
      </c>
      <c r="Q29" s="354">
        <v>11</v>
      </c>
      <c r="R29" s="354">
        <v>12</v>
      </c>
      <c r="S29" s="354">
        <v>13</v>
      </c>
      <c r="T29" s="354">
        <v>29</v>
      </c>
      <c r="U29" s="354">
        <v>48</v>
      </c>
      <c r="V29" s="354">
        <v>64</v>
      </c>
      <c r="W29" s="354">
        <v>84</v>
      </c>
      <c r="X29" s="354">
        <v>101</v>
      </c>
      <c r="Y29" s="354">
        <v>146</v>
      </c>
      <c r="Z29" s="354">
        <v>148</v>
      </c>
      <c r="AA29" s="354">
        <v>114</v>
      </c>
      <c r="AB29" s="354">
        <v>53</v>
      </c>
      <c r="AC29" s="354">
        <v>9</v>
      </c>
      <c r="AD29" s="354">
        <v>0</v>
      </c>
      <c r="AF29" s="355">
        <f t="shared" si="1"/>
        <v>0</v>
      </c>
      <c r="AG29" s="355">
        <f t="shared" si="2"/>
        <v>62</v>
      </c>
      <c r="AH29" s="355">
        <f t="shared" si="3"/>
        <v>62</v>
      </c>
    </row>
    <row r="30" spans="1:34">
      <c r="A30" t="s">
        <v>962</v>
      </c>
      <c r="B30" t="s">
        <v>988</v>
      </c>
      <c r="C30" s="354">
        <v>1269</v>
      </c>
      <c r="D30" s="354">
        <v>4</v>
      </c>
      <c r="E30" s="354">
        <v>0</v>
      </c>
      <c r="F30" s="354">
        <v>0</v>
      </c>
      <c r="G30" s="354">
        <v>0</v>
      </c>
      <c r="H30" s="354">
        <v>0</v>
      </c>
      <c r="I30" s="354">
        <v>4</v>
      </c>
      <c r="J30" s="354">
        <v>1</v>
      </c>
      <c r="K30" s="354">
        <v>0</v>
      </c>
      <c r="L30" s="354">
        <v>0</v>
      </c>
      <c r="M30" s="354">
        <v>3</v>
      </c>
      <c r="N30" s="354">
        <v>5</v>
      </c>
      <c r="O30" s="354">
        <v>7</v>
      </c>
      <c r="P30" s="354">
        <v>5</v>
      </c>
      <c r="Q30" s="354">
        <v>10</v>
      </c>
      <c r="R30" s="354">
        <v>7</v>
      </c>
      <c r="S30" s="354">
        <v>21</v>
      </c>
      <c r="T30" s="354">
        <v>29</v>
      </c>
      <c r="U30" s="354">
        <v>78</v>
      </c>
      <c r="V30" s="354">
        <v>73</v>
      </c>
      <c r="W30" s="354">
        <v>130</v>
      </c>
      <c r="X30" s="354">
        <v>176</v>
      </c>
      <c r="Y30" s="354">
        <v>233</v>
      </c>
      <c r="Z30" s="354">
        <v>209</v>
      </c>
      <c r="AA30" s="354">
        <v>163</v>
      </c>
      <c r="AB30" s="354">
        <v>86</v>
      </c>
      <c r="AC30" s="354">
        <v>29</v>
      </c>
      <c r="AD30" s="354">
        <v>0</v>
      </c>
      <c r="AF30" s="355">
        <f t="shared" si="1"/>
        <v>0</v>
      </c>
      <c r="AG30" s="355">
        <f t="shared" si="2"/>
        <v>115</v>
      </c>
      <c r="AH30" s="355">
        <f t="shared" si="3"/>
        <v>115</v>
      </c>
    </row>
    <row r="31" spans="1:34">
      <c r="A31" t="s">
        <v>963</v>
      </c>
      <c r="B31" t="s">
        <v>988</v>
      </c>
      <c r="C31" s="354">
        <v>457</v>
      </c>
      <c r="D31" s="354">
        <v>1</v>
      </c>
      <c r="E31" s="354">
        <v>0</v>
      </c>
      <c r="F31" s="354">
        <v>0</v>
      </c>
      <c r="G31" s="354">
        <v>0</v>
      </c>
      <c r="H31" s="354">
        <v>0</v>
      </c>
      <c r="I31" s="354">
        <v>1</v>
      </c>
      <c r="J31" s="354">
        <v>0</v>
      </c>
      <c r="K31" s="354">
        <v>1</v>
      </c>
      <c r="L31" s="354">
        <v>0</v>
      </c>
      <c r="M31" s="354">
        <v>0</v>
      </c>
      <c r="N31" s="354">
        <v>0</v>
      </c>
      <c r="O31" s="354">
        <v>2</v>
      </c>
      <c r="P31" s="354">
        <v>2</v>
      </c>
      <c r="Q31" s="354">
        <v>5</v>
      </c>
      <c r="R31" s="354">
        <v>4</v>
      </c>
      <c r="S31" s="354">
        <v>2</v>
      </c>
      <c r="T31" s="354">
        <v>11</v>
      </c>
      <c r="U31" s="354">
        <v>25</v>
      </c>
      <c r="V31" s="354">
        <v>36</v>
      </c>
      <c r="W31" s="354">
        <v>38</v>
      </c>
      <c r="X31" s="354">
        <v>60</v>
      </c>
      <c r="Y31" s="354">
        <v>89</v>
      </c>
      <c r="Z31" s="354">
        <v>78</v>
      </c>
      <c r="AA31" s="354">
        <v>54</v>
      </c>
      <c r="AB31" s="354">
        <v>38</v>
      </c>
      <c r="AC31" s="354">
        <v>11</v>
      </c>
      <c r="AD31" s="354">
        <v>0</v>
      </c>
      <c r="AF31" s="355">
        <f t="shared" si="1"/>
        <v>0</v>
      </c>
      <c r="AG31" s="355">
        <f t="shared" si="2"/>
        <v>49</v>
      </c>
      <c r="AH31" s="355">
        <f t="shared" si="3"/>
        <v>49</v>
      </c>
    </row>
    <row r="32" spans="1:34">
      <c r="A32" t="s">
        <v>964</v>
      </c>
      <c r="B32" t="s">
        <v>988</v>
      </c>
      <c r="C32" s="354">
        <v>715</v>
      </c>
      <c r="D32" s="354">
        <v>3</v>
      </c>
      <c r="E32" s="354">
        <v>0</v>
      </c>
      <c r="F32" s="354">
        <v>0</v>
      </c>
      <c r="G32" s="354">
        <v>0</v>
      </c>
      <c r="H32" s="354">
        <v>0</v>
      </c>
      <c r="I32" s="354">
        <v>3</v>
      </c>
      <c r="J32" s="354">
        <v>0</v>
      </c>
      <c r="K32" s="354">
        <v>1</v>
      </c>
      <c r="L32" s="354">
        <v>0</v>
      </c>
      <c r="M32" s="354">
        <v>4</v>
      </c>
      <c r="N32" s="354">
        <v>3</v>
      </c>
      <c r="O32" s="354">
        <v>3</v>
      </c>
      <c r="P32" s="354">
        <v>3</v>
      </c>
      <c r="Q32" s="354">
        <v>4</v>
      </c>
      <c r="R32" s="354">
        <v>17</v>
      </c>
      <c r="S32" s="354">
        <v>10</v>
      </c>
      <c r="T32" s="354">
        <v>25</v>
      </c>
      <c r="U32" s="354">
        <v>43</v>
      </c>
      <c r="V32" s="354">
        <v>54</v>
      </c>
      <c r="W32" s="354">
        <v>67</v>
      </c>
      <c r="X32" s="354">
        <v>101</v>
      </c>
      <c r="Y32" s="354">
        <v>141</v>
      </c>
      <c r="Z32" s="354">
        <v>119</v>
      </c>
      <c r="AA32" s="354">
        <v>69</v>
      </c>
      <c r="AB32" s="354">
        <v>36</v>
      </c>
      <c r="AC32" s="354">
        <v>12</v>
      </c>
      <c r="AD32" s="354">
        <v>0</v>
      </c>
      <c r="AF32" s="355">
        <f t="shared" si="1"/>
        <v>0</v>
      </c>
      <c r="AG32" s="355">
        <f t="shared" si="2"/>
        <v>48</v>
      </c>
      <c r="AH32" s="355">
        <f t="shared" si="3"/>
        <v>48</v>
      </c>
    </row>
    <row r="33" spans="1:34">
      <c r="A33" t="s">
        <v>965</v>
      </c>
      <c r="B33" t="s">
        <v>988</v>
      </c>
      <c r="C33" s="354">
        <v>549</v>
      </c>
      <c r="D33" s="354">
        <v>1</v>
      </c>
      <c r="E33" s="354">
        <v>1</v>
      </c>
      <c r="F33" s="354">
        <v>0</v>
      </c>
      <c r="G33" s="354">
        <v>0</v>
      </c>
      <c r="H33" s="354">
        <v>0</v>
      </c>
      <c r="I33" s="354">
        <v>2</v>
      </c>
      <c r="J33" s="354">
        <v>0</v>
      </c>
      <c r="K33" s="354">
        <v>2</v>
      </c>
      <c r="L33" s="354">
        <v>0</v>
      </c>
      <c r="M33" s="354">
        <v>2</v>
      </c>
      <c r="N33" s="354">
        <v>3</v>
      </c>
      <c r="O33" s="354">
        <v>5</v>
      </c>
      <c r="P33" s="354">
        <v>6</v>
      </c>
      <c r="Q33" s="354">
        <v>4</v>
      </c>
      <c r="R33" s="354">
        <v>6</v>
      </c>
      <c r="S33" s="354">
        <v>10</v>
      </c>
      <c r="T33" s="354">
        <v>16</v>
      </c>
      <c r="U33" s="354">
        <v>19</v>
      </c>
      <c r="V33" s="354">
        <v>30</v>
      </c>
      <c r="W33" s="354">
        <v>44</v>
      </c>
      <c r="X33" s="354">
        <v>76</v>
      </c>
      <c r="Y33" s="354">
        <v>100</v>
      </c>
      <c r="Z33" s="354">
        <v>109</v>
      </c>
      <c r="AA33" s="354">
        <v>70</v>
      </c>
      <c r="AB33" s="354">
        <v>38</v>
      </c>
      <c r="AC33" s="354">
        <v>7</v>
      </c>
      <c r="AD33" s="354">
        <v>0</v>
      </c>
      <c r="AF33" s="355">
        <f t="shared" si="1"/>
        <v>1</v>
      </c>
      <c r="AG33" s="355">
        <f t="shared" si="2"/>
        <v>45</v>
      </c>
      <c r="AH33" s="355">
        <f t="shared" si="3"/>
        <v>45</v>
      </c>
    </row>
    <row r="34" spans="1:34">
      <c r="A34" t="s">
        <v>966</v>
      </c>
      <c r="B34" t="s">
        <v>988</v>
      </c>
      <c r="C34" s="354">
        <v>589</v>
      </c>
      <c r="D34" s="354">
        <v>1</v>
      </c>
      <c r="E34" s="354">
        <v>1</v>
      </c>
      <c r="F34" s="354">
        <v>0</v>
      </c>
      <c r="G34" s="354">
        <v>0</v>
      </c>
      <c r="H34" s="354">
        <v>0</v>
      </c>
      <c r="I34" s="354">
        <v>2</v>
      </c>
      <c r="J34" s="354">
        <v>1</v>
      </c>
      <c r="K34" s="354">
        <v>0</v>
      </c>
      <c r="L34" s="354">
        <v>0</v>
      </c>
      <c r="M34" s="354">
        <v>1</v>
      </c>
      <c r="N34" s="354">
        <v>0</v>
      </c>
      <c r="O34" s="354">
        <v>1</v>
      </c>
      <c r="P34" s="354">
        <v>5</v>
      </c>
      <c r="Q34" s="354">
        <v>3</v>
      </c>
      <c r="R34" s="354">
        <v>3</v>
      </c>
      <c r="S34" s="354">
        <v>7</v>
      </c>
      <c r="T34" s="354">
        <v>12</v>
      </c>
      <c r="U34" s="354">
        <v>15</v>
      </c>
      <c r="V34" s="354">
        <v>30</v>
      </c>
      <c r="W34" s="354">
        <v>46</v>
      </c>
      <c r="X34" s="354">
        <v>83</v>
      </c>
      <c r="Y34" s="354">
        <v>116</v>
      </c>
      <c r="Z34" s="354">
        <v>119</v>
      </c>
      <c r="AA34" s="354">
        <v>88</v>
      </c>
      <c r="AB34" s="354">
        <v>45</v>
      </c>
      <c r="AC34" s="354">
        <v>12</v>
      </c>
      <c r="AD34" s="354">
        <v>0</v>
      </c>
      <c r="AF34" s="355">
        <f t="shared" si="1"/>
        <v>1</v>
      </c>
      <c r="AG34" s="355">
        <f t="shared" si="2"/>
        <v>57</v>
      </c>
      <c r="AH34" s="355">
        <f t="shared" si="3"/>
        <v>57</v>
      </c>
    </row>
    <row r="35" spans="1:34">
      <c r="A35" t="s">
        <v>967</v>
      </c>
      <c r="B35" t="s">
        <v>988</v>
      </c>
      <c r="C35" s="354">
        <v>399</v>
      </c>
      <c r="D35" s="354">
        <v>0</v>
      </c>
      <c r="E35" s="354">
        <v>0</v>
      </c>
      <c r="F35" s="354">
        <v>0</v>
      </c>
      <c r="G35" s="354">
        <v>0</v>
      </c>
      <c r="H35" s="354">
        <v>0</v>
      </c>
      <c r="I35" s="354">
        <v>0</v>
      </c>
      <c r="J35" s="354">
        <v>0</v>
      </c>
      <c r="K35" s="354">
        <v>0</v>
      </c>
      <c r="L35" s="354">
        <v>1</v>
      </c>
      <c r="M35" s="354">
        <v>0</v>
      </c>
      <c r="N35" s="354">
        <v>0</v>
      </c>
      <c r="O35" s="354">
        <v>1</v>
      </c>
      <c r="P35" s="354">
        <v>0</v>
      </c>
      <c r="Q35" s="354">
        <v>2</v>
      </c>
      <c r="R35" s="354">
        <v>4</v>
      </c>
      <c r="S35" s="354">
        <v>8</v>
      </c>
      <c r="T35" s="354">
        <v>8</v>
      </c>
      <c r="U35" s="354">
        <v>11</v>
      </c>
      <c r="V35" s="354">
        <v>15</v>
      </c>
      <c r="W35" s="354">
        <v>27</v>
      </c>
      <c r="X35" s="354">
        <v>60</v>
      </c>
      <c r="Y35" s="354">
        <v>64</v>
      </c>
      <c r="Z35" s="354">
        <v>84</v>
      </c>
      <c r="AA35" s="354">
        <v>62</v>
      </c>
      <c r="AB35" s="354">
        <v>36</v>
      </c>
      <c r="AC35" s="354">
        <v>16</v>
      </c>
      <c r="AD35" s="354">
        <v>0</v>
      </c>
      <c r="AF35" s="355">
        <f t="shared" si="1"/>
        <v>0</v>
      </c>
      <c r="AG35" s="355">
        <f t="shared" si="2"/>
        <v>52</v>
      </c>
      <c r="AH35" s="355">
        <f t="shared" si="3"/>
        <v>52</v>
      </c>
    </row>
    <row r="36" spans="1:34">
      <c r="A36" t="s">
        <v>968</v>
      </c>
      <c r="B36" t="s">
        <v>988</v>
      </c>
      <c r="C36" s="354">
        <v>877</v>
      </c>
      <c r="D36" s="354">
        <v>1</v>
      </c>
      <c r="E36" s="354">
        <v>0</v>
      </c>
      <c r="F36" s="354">
        <v>1</v>
      </c>
      <c r="G36" s="354">
        <v>0</v>
      </c>
      <c r="H36" s="354">
        <v>0</v>
      </c>
      <c r="I36" s="354">
        <v>2</v>
      </c>
      <c r="J36" s="354">
        <v>2</v>
      </c>
      <c r="K36" s="354">
        <v>1</v>
      </c>
      <c r="L36" s="354">
        <v>1</v>
      </c>
      <c r="M36" s="354">
        <v>0</v>
      </c>
      <c r="N36" s="354">
        <v>1</v>
      </c>
      <c r="O36" s="354">
        <v>1</v>
      </c>
      <c r="P36" s="354">
        <v>3</v>
      </c>
      <c r="Q36" s="354">
        <v>7</v>
      </c>
      <c r="R36" s="354">
        <v>6</v>
      </c>
      <c r="S36" s="354">
        <v>19</v>
      </c>
      <c r="T36" s="354">
        <v>14</v>
      </c>
      <c r="U36" s="354">
        <v>43</v>
      </c>
      <c r="V36" s="354">
        <v>50</v>
      </c>
      <c r="W36" s="354">
        <v>74</v>
      </c>
      <c r="X36" s="354">
        <v>121</v>
      </c>
      <c r="Y36" s="354">
        <v>178</v>
      </c>
      <c r="Z36" s="354">
        <v>173</v>
      </c>
      <c r="AA36" s="354">
        <v>114</v>
      </c>
      <c r="AB36" s="354">
        <v>50</v>
      </c>
      <c r="AC36" s="354">
        <v>17</v>
      </c>
      <c r="AD36" s="354">
        <v>0</v>
      </c>
      <c r="AF36" s="355">
        <f t="shared" si="1"/>
        <v>1</v>
      </c>
      <c r="AG36" s="355">
        <f t="shared" si="2"/>
        <v>67</v>
      </c>
      <c r="AH36" s="355">
        <f t="shared" si="3"/>
        <v>67</v>
      </c>
    </row>
    <row r="37" spans="1:34">
      <c r="A37" t="s">
        <v>969</v>
      </c>
      <c r="B37" t="s">
        <v>988</v>
      </c>
      <c r="C37" s="354">
        <v>684</v>
      </c>
      <c r="D37" s="354">
        <v>0</v>
      </c>
      <c r="E37" s="354">
        <v>0</v>
      </c>
      <c r="F37" s="354">
        <v>0</v>
      </c>
      <c r="G37" s="354">
        <v>0</v>
      </c>
      <c r="H37" s="354">
        <v>0</v>
      </c>
      <c r="I37" s="354">
        <v>0</v>
      </c>
      <c r="J37" s="354">
        <v>0</v>
      </c>
      <c r="K37" s="354">
        <v>0</v>
      </c>
      <c r="L37" s="354">
        <v>0</v>
      </c>
      <c r="M37" s="354">
        <v>1</v>
      </c>
      <c r="N37" s="354">
        <v>2</v>
      </c>
      <c r="O37" s="354">
        <v>1</v>
      </c>
      <c r="P37" s="354">
        <v>3</v>
      </c>
      <c r="Q37" s="354">
        <v>5</v>
      </c>
      <c r="R37" s="354">
        <v>7</v>
      </c>
      <c r="S37" s="354">
        <v>12</v>
      </c>
      <c r="T37" s="354">
        <v>22</v>
      </c>
      <c r="U37" s="354">
        <v>30</v>
      </c>
      <c r="V37" s="354">
        <v>29</v>
      </c>
      <c r="W37" s="354">
        <v>53</v>
      </c>
      <c r="X37" s="354">
        <v>101</v>
      </c>
      <c r="Y37" s="354">
        <v>121</v>
      </c>
      <c r="Z37" s="354">
        <v>127</v>
      </c>
      <c r="AA37" s="354">
        <v>99</v>
      </c>
      <c r="AB37" s="354">
        <v>57</v>
      </c>
      <c r="AC37" s="354">
        <v>14</v>
      </c>
      <c r="AD37" s="354">
        <v>0</v>
      </c>
      <c r="AF37" s="355">
        <f t="shared" si="1"/>
        <v>0</v>
      </c>
      <c r="AG37" s="355">
        <f t="shared" si="2"/>
        <v>71</v>
      </c>
      <c r="AH37" s="355">
        <f t="shared" si="3"/>
        <v>71</v>
      </c>
    </row>
    <row r="38" spans="1:34">
      <c r="A38" t="s">
        <v>970</v>
      </c>
      <c r="B38" t="s">
        <v>988</v>
      </c>
      <c r="C38" s="354">
        <v>430</v>
      </c>
      <c r="D38" s="354">
        <v>0</v>
      </c>
      <c r="E38" s="354">
        <v>0</v>
      </c>
      <c r="F38" s="354">
        <v>0</v>
      </c>
      <c r="G38" s="354">
        <v>0</v>
      </c>
      <c r="H38" s="354">
        <v>0</v>
      </c>
      <c r="I38" s="354">
        <v>0</v>
      </c>
      <c r="J38" s="354">
        <v>0</v>
      </c>
      <c r="K38" s="354">
        <v>0</v>
      </c>
      <c r="L38" s="354">
        <v>1</v>
      </c>
      <c r="M38" s="354">
        <v>0</v>
      </c>
      <c r="N38" s="354">
        <v>1</v>
      </c>
      <c r="O38" s="354">
        <v>0</v>
      </c>
      <c r="P38" s="354">
        <v>2</v>
      </c>
      <c r="Q38" s="354">
        <v>4</v>
      </c>
      <c r="R38" s="354">
        <v>9</v>
      </c>
      <c r="S38" s="354">
        <v>8</v>
      </c>
      <c r="T38" s="354">
        <v>9</v>
      </c>
      <c r="U38" s="354">
        <v>16</v>
      </c>
      <c r="V38" s="354">
        <v>17</v>
      </c>
      <c r="W38" s="354">
        <v>23</v>
      </c>
      <c r="X38" s="354">
        <v>54</v>
      </c>
      <c r="Y38" s="354">
        <v>84</v>
      </c>
      <c r="Z38" s="354">
        <v>85</v>
      </c>
      <c r="AA38" s="354">
        <v>68</v>
      </c>
      <c r="AB38" s="354">
        <v>40</v>
      </c>
      <c r="AC38" s="354">
        <v>9</v>
      </c>
      <c r="AD38" s="354">
        <v>0</v>
      </c>
      <c r="AF38" s="355">
        <f t="shared" si="1"/>
        <v>0</v>
      </c>
      <c r="AG38" s="355">
        <f t="shared" si="2"/>
        <v>49</v>
      </c>
      <c r="AH38" s="355">
        <f t="shared" si="3"/>
        <v>49</v>
      </c>
    </row>
    <row r="39" spans="1:34">
      <c r="A39" t="s">
        <v>971</v>
      </c>
      <c r="B39" t="s">
        <v>988</v>
      </c>
      <c r="C39" s="354">
        <v>752</v>
      </c>
      <c r="D39" s="354">
        <v>1</v>
      </c>
      <c r="E39" s="354">
        <v>0</v>
      </c>
      <c r="F39" s="354">
        <v>0</v>
      </c>
      <c r="G39" s="354">
        <v>0</v>
      </c>
      <c r="H39" s="354">
        <v>0</v>
      </c>
      <c r="I39" s="354">
        <v>1</v>
      </c>
      <c r="J39" s="354">
        <v>0</v>
      </c>
      <c r="K39" s="354">
        <v>1</v>
      </c>
      <c r="L39" s="354">
        <v>1</v>
      </c>
      <c r="M39" s="354">
        <v>2</v>
      </c>
      <c r="N39" s="354">
        <v>2</v>
      </c>
      <c r="O39" s="354">
        <v>1</v>
      </c>
      <c r="P39" s="354">
        <v>3</v>
      </c>
      <c r="Q39" s="354">
        <v>5</v>
      </c>
      <c r="R39" s="354">
        <v>7</v>
      </c>
      <c r="S39" s="354">
        <v>13</v>
      </c>
      <c r="T39" s="354">
        <v>24</v>
      </c>
      <c r="U39" s="354">
        <v>32</v>
      </c>
      <c r="V39" s="354">
        <v>26</v>
      </c>
      <c r="W39" s="354">
        <v>50</v>
      </c>
      <c r="X39" s="354">
        <v>94</v>
      </c>
      <c r="Y39" s="354">
        <v>136</v>
      </c>
      <c r="Z39" s="354">
        <v>144</v>
      </c>
      <c r="AA39" s="354">
        <v>129</v>
      </c>
      <c r="AB39" s="354">
        <v>69</v>
      </c>
      <c r="AC39" s="354">
        <v>12</v>
      </c>
      <c r="AD39" s="354">
        <v>0</v>
      </c>
      <c r="AF39" s="355">
        <f t="shared" si="1"/>
        <v>0</v>
      </c>
      <c r="AG39" s="355">
        <f t="shared" si="2"/>
        <v>81</v>
      </c>
      <c r="AH39" s="355">
        <f t="shared" si="3"/>
        <v>81</v>
      </c>
    </row>
    <row r="40" spans="1:34">
      <c r="A40" t="s">
        <v>972</v>
      </c>
      <c r="B40" t="s">
        <v>988</v>
      </c>
      <c r="C40" s="354">
        <v>548</v>
      </c>
      <c r="D40" s="354">
        <v>0</v>
      </c>
      <c r="E40" s="354">
        <v>0</v>
      </c>
      <c r="F40" s="354">
        <v>0</v>
      </c>
      <c r="G40" s="354">
        <v>0</v>
      </c>
      <c r="H40" s="354">
        <v>0</v>
      </c>
      <c r="I40" s="354">
        <v>0</v>
      </c>
      <c r="J40" s="354">
        <v>1</v>
      </c>
      <c r="K40" s="354">
        <v>0</v>
      </c>
      <c r="L40" s="354">
        <v>1</v>
      </c>
      <c r="M40" s="354">
        <v>3</v>
      </c>
      <c r="N40" s="354">
        <v>0</v>
      </c>
      <c r="O40" s="354">
        <v>0</v>
      </c>
      <c r="P40" s="354">
        <v>2</v>
      </c>
      <c r="Q40" s="354">
        <v>3</v>
      </c>
      <c r="R40" s="354">
        <v>4</v>
      </c>
      <c r="S40" s="354">
        <v>5</v>
      </c>
      <c r="T40" s="354">
        <v>24</v>
      </c>
      <c r="U40" s="354">
        <v>21</v>
      </c>
      <c r="V40" s="354">
        <v>21</v>
      </c>
      <c r="W40" s="354">
        <v>48</v>
      </c>
      <c r="X40" s="354">
        <v>65</v>
      </c>
      <c r="Y40" s="354">
        <v>115</v>
      </c>
      <c r="Z40" s="354">
        <v>96</v>
      </c>
      <c r="AA40" s="354">
        <v>98</v>
      </c>
      <c r="AB40" s="354">
        <v>35</v>
      </c>
      <c r="AC40" s="354">
        <v>6</v>
      </c>
      <c r="AD40" s="354">
        <v>0</v>
      </c>
      <c r="AF40" s="355">
        <f t="shared" si="1"/>
        <v>0</v>
      </c>
      <c r="AG40" s="355">
        <f t="shared" si="2"/>
        <v>41</v>
      </c>
      <c r="AH40" s="355">
        <f t="shared" si="3"/>
        <v>41</v>
      </c>
    </row>
    <row r="41" spans="1:34">
      <c r="A41" t="s">
        <v>973</v>
      </c>
      <c r="B41" t="s">
        <v>988</v>
      </c>
      <c r="C41" s="354">
        <v>361</v>
      </c>
      <c r="D41" s="354">
        <v>0</v>
      </c>
      <c r="E41" s="354">
        <v>0</v>
      </c>
      <c r="F41" s="354">
        <v>1</v>
      </c>
      <c r="G41" s="354">
        <v>0</v>
      </c>
      <c r="H41" s="354">
        <v>0</v>
      </c>
      <c r="I41" s="354">
        <v>1</v>
      </c>
      <c r="J41" s="354">
        <v>0</v>
      </c>
      <c r="K41" s="354">
        <v>0</v>
      </c>
      <c r="L41" s="354">
        <v>0</v>
      </c>
      <c r="M41" s="354">
        <v>1</v>
      </c>
      <c r="N41" s="354">
        <v>2</v>
      </c>
      <c r="O41" s="354">
        <v>0</v>
      </c>
      <c r="P41" s="354">
        <v>1</v>
      </c>
      <c r="Q41" s="354">
        <v>2</v>
      </c>
      <c r="R41" s="354">
        <v>2</v>
      </c>
      <c r="S41" s="354">
        <v>7</v>
      </c>
      <c r="T41" s="354">
        <v>11</v>
      </c>
      <c r="U41" s="354">
        <v>24</v>
      </c>
      <c r="V41" s="354">
        <v>21</v>
      </c>
      <c r="W41" s="354">
        <v>34</v>
      </c>
      <c r="X41" s="354">
        <v>41</v>
      </c>
      <c r="Y41" s="354">
        <v>66</v>
      </c>
      <c r="Z41" s="354">
        <v>72</v>
      </c>
      <c r="AA41" s="354">
        <v>46</v>
      </c>
      <c r="AB41" s="354">
        <v>28</v>
      </c>
      <c r="AC41" s="354">
        <v>2</v>
      </c>
      <c r="AD41" s="354">
        <v>0</v>
      </c>
      <c r="AF41" s="355">
        <f t="shared" si="1"/>
        <v>1</v>
      </c>
      <c r="AG41" s="355">
        <f t="shared" si="2"/>
        <v>30</v>
      </c>
      <c r="AH41" s="355">
        <f t="shared" si="3"/>
        <v>30</v>
      </c>
    </row>
    <row r="42" spans="1:34">
      <c r="A42" t="s">
        <v>974</v>
      </c>
      <c r="B42" t="s">
        <v>988</v>
      </c>
      <c r="C42" s="354">
        <v>856</v>
      </c>
      <c r="D42" s="354">
        <v>3</v>
      </c>
      <c r="E42" s="354">
        <v>0</v>
      </c>
      <c r="F42" s="354">
        <v>2</v>
      </c>
      <c r="G42" s="354">
        <v>0</v>
      </c>
      <c r="H42" s="354">
        <v>0</v>
      </c>
      <c r="I42" s="354">
        <v>5</v>
      </c>
      <c r="J42" s="354">
        <v>0</v>
      </c>
      <c r="K42" s="354">
        <v>2</v>
      </c>
      <c r="L42" s="354">
        <v>1</v>
      </c>
      <c r="M42" s="354">
        <v>2</v>
      </c>
      <c r="N42" s="354">
        <v>2</v>
      </c>
      <c r="O42" s="354">
        <v>4</v>
      </c>
      <c r="P42" s="354">
        <v>5</v>
      </c>
      <c r="Q42" s="354">
        <v>3</v>
      </c>
      <c r="R42" s="354">
        <v>11</v>
      </c>
      <c r="S42" s="354">
        <v>17</v>
      </c>
      <c r="T42" s="354">
        <v>25</v>
      </c>
      <c r="U42" s="354">
        <v>41</v>
      </c>
      <c r="V42" s="354">
        <v>59</v>
      </c>
      <c r="W42" s="354">
        <v>82</v>
      </c>
      <c r="X42" s="354">
        <v>107</v>
      </c>
      <c r="Y42" s="354">
        <v>168</v>
      </c>
      <c r="Z42" s="354">
        <v>145</v>
      </c>
      <c r="AA42" s="354">
        <v>112</v>
      </c>
      <c r="AB42" s="354">
        <v>55</v>
      </c>
      <c r="AC42" s="354">
        <v>10</v>
      </c>
      <c r="AD42" s="354">
        <v>0</v>
      </c>
      <c r="AF42" s="355">
        <f t="shared" si="1"/>
        <v>2</v>
      </c>
      <c r="AG42" s="355">
        <f t="shared" si="2"/>
        <v>65</v>
      </c>
      <c r="AH42" s="355">
        <f t="shared" si="3"/>
        <v>65</v>
      </c>
    </row>
    <row r="43" spans="1:34">
      <c r="A43" t="s">
        <v>975</v>
      </c>
      <c r="B43" t="s">
        <v>988</v>
      </c>
      <c r="C43" s="354">
        <v>222</v>
      </c>
      <c r="D43" s="354">
        <v>1</v>
      </c>
      <c r="E43" s="354">
        <v>0</v>
      </c>
      <c r="F43" s="354">
        <v>0</v>
      </c>
      <c r="G43" s="354">
        <v>0</v>
      </c>
      <c r="H43" s="354">
        <v>0</v>
      </c>
      <c r="I43" s="354">
        <v>1</v>
      </c>
      <c r="J43" s="354">
        <v>0</v>
      </c>
      <c r="K43" s="354">
        <v>0</v>
      </c>
      <c r="L43" s="354">
        <v>0</v>
      </c>
      <c r="M43" s="354">
        <v>1</v>
      </c>
      <c r="N43" s="354">
        <v>1</v>
      </c>
      <c r="O43" s="354">
        <v>1</v>
      </c>
      <c r="P43" s="354">
        <v>0</v>
      </c>
      <c r="Q43" s="354">
        <v>2</v>
      </c>
      <c r="R43" s="354">
        <v>2</v>
      </c>
      <c r="S43" s="354">
        <v>4</v>
      </c>
      <c r="T43" s="354">
        <v>7</v>
      </c>
      <c r="U43" s="354">
        <v>16</v>
      </c>
      <c r="V43" s="354">
        <v>19</v>
      </c>
      <c r="W43" s="354">
        <v>22</v>
      </c>
      <c r="X43" s="354">
        <v>29</v>
      </c>
      <c r="Y43" s="354">
        <v>38</v>
      </c>
      <c r="Z43" s="354">
        <v>47</v>
      </c>
      <c r="AA43" s="354">
        <v>16</v>
      </c>
      <c r="AB43" s="354">
        <v>15</v>
      </c>
      <c r="AC43" s="354">
        <v>1</v>
      </c>
      <c r="AD43" s="354">
        <v>0</v>
      </c>
      <c r="AF43" s="355">
        <f t="shared" si="1"/>
        <v>0</v>
      </c>
      <c r="AG43" s="355">
        <f t="shared" si="2"/>
        <v>16</v>
      </c>
      <c r="AH43" s="355">
        <f t="shared" si="3"/>
        <v>16</v>
      </c>
    </row>
    <row r="44" spans="1:34">
      <c r="A44" t="s">
        <v>976</v>
      </c>
      <c r="B44" t="s">
        <v>988</v>
      </c>
      <c r="C44" s="354">
        <v>311</v>
      </c>
      <c r="D44" s="354">
        <v>0</v>
      </c>
      <c r="E44" s="354">
        <v>0</v>
      </c>
      <c r="F44" s="354">
        <v>0</v>
      </c>
      <c r="G44" s="354">
        <v>0</v>
      </c>
      <c r="H44" s="354">
        <v>0</v>
      </c>
      <c r="I44" s="354">
        <v>0</v>
      </c>
      <c r="J44" s="354">
        <v>0</v>
      </c>
      <c r="K44" s="354">
        <v>0</v>
      </c>
      <c r="L44" s="354">
        <v>0</v>
      </c>
      <c r="M44" s="354">
        <v>1</v>
      </c>
      <c r="N44" s="354">
        <v>0</v>
      </c>
      <c r="O44" s="354">
        <v>0</v>
      </c>
      <c r="P44" s="354">
        <v>3</v>
      </c>
      <c r="Q44" s="354">
        <v>4</v>
      </c>
      <c r="R44" s="354">
        <v>6</v>
      </c>
      <c r="S44" s="354">
        <v>7</v>
      </c>
      <c r="T44" s="354">
        <v>1</v>
      </c>
      <c r="U44" s="354">
        <v>9</v>
      </c>
      <c r="V44" s="354">
        <v>10</v>
      </c>
      <c r="W44" s="354">
        <v>18</v>
      </c>
      <c r="X44" s="354">
        <v>40</v>
      </c>
      <c r="Y44" s="354">
        <v>48</v>
      </c>
      <c r="Z44" s="354">
        <v>69</v>
      </c>
      <c r="AA44" s="354">
        <v>56</v>
      </c>
      <c r="AB44" s="354">
        <v>28</v>
      </c>
      <c r="AC44" s="354">
        <v>11</v>
      </c>
      <c r="AD44" s="354">
        <v>0</v>
      </c>
      <c r="AF44" s="355">
        <f t="shared" si="1"/>
        <v>0</v>
      </c>
      <c r="AG44" s="355">
        <f t="shared" si="2"/>
        <v>39</v>
      </c>
      <c r="AH44" s="355">
        <f t="shared" si="3"/>
        <v>39</v>
      </c>
    </row>
    <row r="45" spans="1:34">
      <c r="A45" t="s">
        <v>978</v>
      </c>
      <c r="B45" t="s">
        <v>988</v>
      </c>
      <c r="C45" s="354">
        <v>284</v>
      </c>
      <c r="D45" s="354">
        <v>0</v>
      </c>
      <c r="E45" s="354">
        <v>0</v>
      </c>
      <c r="F45" s="354">
        <v>0</v>
      </c>
      <c r="G45" s="354">
        <v>0</v>
      </c>
      <c r="H45" s="354">
        <v>0</v>
      </c>
      <c r="I45" s="354">
        <v>0</v>
      </c>
      <c r="J45" s="354">
        <v>0</v>
      </c>
      <c r="K45" s="354">
        <v>0</v>
      </c>
      <c r="L45" s="354">
        <v>0</v>
      </c>
      <c r="M45" s="354">
        <v>0</v>
      </c>
      <c r="N45" s="354">
        <v>0</v>
      </c>
      <c r="O45" s="354">
        <v>1</v>
      </c>
      <c r="P45" s="354">
        <v>2</v>
      </c>
      <c r="Q45" s="354">
        <v>1</v>
      </c>
      <c r="R45" s="354">
        <v>4</v>
      </c>
      <c r="S45" s="354">
        <v>6</v>
      </c>
      <c r="T45" s="354">
        <v>12</v>
      </c>
      <c r="U45" s="354">
        <v>17</v>
      </c>
      <c r="V45" s="354">
        <v>24</v>
      </c>
      <c r="W45" s="354">
        <v>28</v>
      </c>
      <c r="X45" s="354">
        <v>40</v>
      </c>
      <c r="Y45" s="354">
        <v>47</v>
      </c>
      <c r="Z45" s="354">
        <v>46</v>
      </c>
      <c r="AA45" s="354">
        <v>39</v>
      </c>
      <c r="AB45" s="354">
        <v>17</v>
      </c>
      <c r="AC45" s="354">
        <v>0</v>
      </c>
      <c r="AD45" s="354">
        <v>0</v>
      </c>
      <c r="AF45" s="355">
        <f t="shared" si="1"/>
        <v>0</v>
      </c>
      <c r="AG45" s="355">
        <f t="shared" si="2"/>
        <v>17</v>
      </c>
      <c r="AH45" s="355">
        <f t="shared" si="3"/>
        <v>17</v>
      </c>
    </row>
    <row r="46" spans="1:34">
      <c r="A46" t="s">
        <v>979</v>
      </c>
      <c r="B46" t="s">
        <v>988</v>
      </c>
      <c r="C46" s="354">
        <v>269</v>
      </c>
      <c r="D46" s="354">
        <v>0</v>
      </c>
      <c r="E46" s="354">
        <v>0</v>
      </c>
      <c r="F46" s="354">
        <v>0</v>
      </c>
      <c r="G46" s="354">
        <v>0</v>
      </c>
      <c r="H46" s="354">
        <v>0</v>
      </c>
      <c r="I46" s="354">
        <v>0</v>
      </c>
      <c r="J46" s="354">
        <v>1</v>
      </c>
      <c r="K46" s="354">
        <v>0</v>
      </c>
      <c r="L46" s="354">
        <v>0</v>
      </c>
      <c r="M46" s="354">
        <v>0</v>
      </c>
      <c r="N46" s="354">
        <v>0</v>
      </c>
      <c r="O46" s="354">
        <v>0</v>
      </c>
      <c r="P46" s="354">
        <v>2</v>
      </c>
      <c r="Q46" s="354">
        <v>2</v>
      </c>
      <c r="R46" s="354">
        <v>4</v>
      </c>
      <c r="S46" s="354">
        <v>2</v>
      </c>
      <c r="T46" s="354">
        <v>6</v>
      </c>
      <c r="U46" s="354">
        <v>13</v>
      </c>
      <c r="V46" s="354">
        <v>26</v>
      </c>
      <c r="W46" s="354">
        <v>35</v>
      </c>
      <c r="X46" s="354">
        <v>46</v>
      </c>
      <c r="Y46" s="354">
        <v>45</v>
      </c>
      <c r="Z46" s="354">
        <v>40</v>
      </c>
      <c r="AA46" s="354">
        <v>29</v>
      </c>
      <c r="AB46" s="354">
        <v>13</v>
      </c>
      <c r="AC46" s="354">
        <v>5</v>
      </c>
      <c r="AD46" s="354">
        <v>0</v>
      </c>
      <c r="AF46" s="355">
        <f t="shared" si="1"/>
        <v>0</v>
      </c>
      <c r="AG46" s="355">
        <f t="shared" si="2"/>
        <v>18</v>
      </c>
      <c r="AH46" s="355">
        <f t="shared" si="3"/>
        <v>18</v>
      </c>
    </row>
    <row r="47" spans="1:34">
      <c r="A47" t="s">
        <v>980</v>
      </c>
      <c r="B47" t="s">
        <v>988</v>
      </c>
      <c r="C47" s="354">
        <v>180</v>
      </c>
      <c r="D47" s="354">
        <v>0</v>
      </c>
      <c r="E47" s="354">
        <v>0</v>
      </c>
      <c r="F47" s="354">
        <v>0</v>
      </c>
      <c r="G47" s="354">
        <v>0</v>
      </c>
      <c r="H47" s="354">
        <v>0</v>
      </c>
      <c r="I47" s="354">
        <v>0</v>
      </c>
      <c r="J47" s="354">
        <v>0</v>
      </c>
      <c r="K47" s="354">
        <v>0</v>
      </c>
      <c r="L47" s="354">
        <v>1</v>
      </c>
      <c r="M47" s="354">
        <v>0</v>
      </c>
      <c r="N47" s="354">
        <v>0</v>
      </c>
      <c r="O47" s="354">
        <v>0</v>
      </c>
      <c r="P47" s="354">
        <v>1</v>
      </c>
      <c r="Q47" s="354">
        <v>1</v>
      </c>
      <c r="R47" s="354">
        <v>2</v>
      </c>
      <c r="S47" s="354">
        <v>2</v>
      </c>
      <c r="T47" s="354">
        <v>4</v>
      </c>
      <c r="U47" s="354">
        <v>5</v>
      </c>
      <c r="V47" s="354">
        <v>9</v>
      </c>
      <c r="W47" s="354">
        <v>14</v>
      </c>
      <c r="X47" s="354">
        <v>25</v>
      </c>
      <c r="Y47" s="354">
        <v>31</v>
      </c>
      <c r="Z47" s="354">
        <v>43</v>
      </c>
      <c r="AA47" s="354">
        <v>26</v>
      </c>
      <c r="AB47" s="354">
        <v>13</v>
      </c>
      <c r="AC47" s="354">
        <v>3</v>
      </c>
      <c r="AD47" s="354">
        <v>0</v>
      </c>
      <c r="AF47" s="355">
        <f t="shared" si="1"/>
        <v>0</v>
      </c>
      <c r="AG47" s="355">
        <f t="shared" si="2"/>
        <v>16</v>
      </c>
      <c r="AH47" s="355">
        <f t="shared" si="3"/>
        <v>16</v>
      </c>
    </row>
    <row r="48" spans="1:34">
      <c r="A48" t="s">
        <v>981</v>
      </c>
      <c r="B48" t="s">
        <v>988</v>
      </c>
      <c r="C48" s="354">
        <v>225</v>
      </c>
      <c r="D48" s="354">
        <v>2</v>
      </c>
      <c r="E48" s="354">
        <v>0</v>
      </c>
      <c r="F48" s="354">
        <v>0</v>
      </c>
      <c r="G48" s="354">
        <v>0</v>
      </c>
      <c r="H48" s="354">
        <v>0</v>
      </c>
      <c r="I48" s="354">
        <v>2</v>
      </c>
      <c r="J48" s="354">
        <v>0</v>
      </c>
      <c r="K48" s="354">
        <v>0</v>
      </c>
      <c r="L48" s="354">
        <v>0</v>
      </c>
      <c r="M48" s="354">
        <v>1</v>
      </c>
      <c r="N48" s="354">
        <v>1</v>
      </c>
      <c r="O48" s="354">
        <v>0</v>
      </c>
      <c r="P48" s="354">
        <v>0</v>
      </c>
      <c r="Q48" s="354">
        <v>3</v>
      </c>
      <c r="R48" s="354">
        <v>3</v>
      </c>
      <c r="S48" s="354">
        <v>1</v>
      </c>
      <c r="T48" s="354">
        <v>2</v>
      </c>
      <c r="U48" s="354">
        <v>9</v>
      </c>
      <c r="V48" s="354">
        <v>8</v>
      </c>
      <c r="W48" s="354">
        <v>21</v>
      </c>
      <c r="X48" s="354">
        <v>28</v>
      </c>
      <c r="Y48" s="354">
        <v>42</v>
      </c>
      <c r="Z48" s="354">
        <v>36</v>
      </c>
      <c r="AA48" s="354">
        <v>41</v>
      </c>
      <c r="AB48" s="354">
        <v>24</v>
      </c>
      <c r="AC48" s="354">
        <v>3</v>
      </c>
      <c r="AD48" s="354">
        <v>0</v>
      </c>
      <c r="AF48" s="355">
        <f t="shared" si="1"/>
        <v>0</v>
      </c>
      <c r="AG48" s="355">
        <f t="shared" si="2"/>
        <v>27</v>
      </c>
      <c r="AH48" s="355">
        <f t="shared" si="3"/>
        <v>27</v>
      </c>
    </row>
    <row r="49" spans="1:34">
      <c r="A49" t="s">
        <v>982</v>
      </c>
      <c r="B49" t="s">
        <v>988</v>
      </c>
      <c r="C49" s="354">
        <v>155</v>
      </c>
      <c r="D49" s="354">
        <v>0</v>
      </c>
      <c r="E49" s="354">
        <v>0</v>
      </c>
      <c r="F49" s="354">
        <v>0</v>
      </c>
      <c r="G49" s="354">
        <v>0</v>
      </c>
      <c r="H49" s="354">
        <v>0</v>
      </c>
      <c r="I49" s="354">
        <v>0</v>
      </c>
      <c r="J49" s="354">
        <v>0</v>
      </c>
      <c r="K49" s="354">
        <v>0</v>
      </c>
      <c r="L49" s="354">
        <v>0</v>
      </c>
      <c r="M49" s="354">
        <v>0</v>
      </c>
      <c r="N49" s="354">
        <v>0</v>
      </c>
      <c r="O49" s="354">
        <v>0</v>
      </c>
      <c r="P49" s="354">
        <v>2</v>
      </c>
      <c r="Q49" s="354">
        <v>1</v>
      </c>
      <c r="R49" s="354">
        <v>1</v>
      </c>
      <c r="S49" s="354">
        <v>1</v>
      </c>
      <c r="T49" s="354">
        <v>5</v>
      </c>
      <c r="U49" s="354">
        <v>6</v>
      </c>
      <c r="V49" s="354">
        <v>7</v>
      </c>
      <c r="W49" s="354">
        <v>12</v>
      </c>
      <c r="X49" s="354">
        <v>18</v>
      </c>
      <c r="Y49" s="354">
        <v>29</v>
      </c>
      <c r="Z49" s="354">
        <v>34</v>
      </c>
      <c r="AA49" s="354">
        <v>27</v>
      </c>
      <c r="AB49" s="354">
        <v>8</v>
      </c>
      <c r="AC49" s="354">
        <v>4</v>
      </c>
      <c r="AD49" s="354">
        <v>0</v>
      </c>
      <c r="AF49" s="355">
        <f t="shared" si="1"/>
        <v>0</v>
      </c>
      <c r="AG49" s="355">
        <f t="shared" si="2"/>
        <v>12</v>
      </c>
      <c r="AH49" s="355">
        <f t="shared" si="3"/>
        <v>12</v>
      </c>
    </row>
    <row r="50" spans="1:34">
      <c r="A50" t="s">
        <v>983</v>
      </c>
      <c r="B50" t="s">
        <v>988</v>
      </c>
      <c r="C50" s="354">
        <v>242</v>
      </c>
      <c r="D50" s="354">
        <v>0</v>
      </c>
      <c r="E50" s="354">
        <v>0</v>
      </c>
      <c r="F50" s="354">
        <v>0</v>
      </c>
      <c r="G50" s="354">
        <v>0</v>
      </c>
      <c r="H50" s="354">
        <v>0</v>
      </c>
      <c r="I50" s="354">
        <v>0</v>
      </c>
      <c r="J50" s="354">
        <v>0</v>
      </c>
      <c r="K50" s="354">
        <v>0</v>
      </c>
      <c r="L50" s="354">
        <v>0</v>
      </c>
      <c r="M50" s="354">
        <v>3</v>
      </c>
      <c r="N50" s="354">
        <v>1</v>
      </c>
      <c r="O50" s="354">
        <v>2</v>
      </c>
      <c r="P50" s="354">
        <v>4</v>
      </c>
      <c r="Q50" s="354">
        <v>4</v>
      </c>
      <c r="R50" s="354">
        <v>3</v>
      </c>
      <c r="S50" s="354">
        <v>6</v>
      </c>
      <c r="T50" s="354">
        <v>6</v>
      </c>
      <c r="U50" s="354">
        <v>13</v>
      </c>
      <c r="V50" s="354">
        <v>25</v>
      </c>
      <c r="W50" s="354">
        <v>16</v>
      </c>
      <c r="X50" s="354">
        <v>26</v>
      </c>
      <c r="Y50" s="354">
        <v>39</v>
      </c>
      <c r="Z50" s="354">
        <v>47</v>
      </c>
      <c r="AA50" s="354">
        <v>31</v>
      </c>
      <c r="AB50" s="354">
        <v>11</v>
      </c>
      <c r="AC50" s="354">
        <v>5</v>
      </c>
      <c r="AD50" s="354">
        <v>0</v>
      </c>
      <c r="AF50" s="355">
        <f t="shared" si="1"/>
        <v>0</v>
      </c>
      <c r="AG50" s="355">
        <f t="shared" si="2"/>
        <v>16</v>
      </c>
      <c r="AH50" s="355">
        <f t="shared" si="3"/>
        <v>16</v>
      </c>
    </row>
    <row r="51" spans="1:34">
      <c r="A51" t="s">
        <v>984</v>
      </c>
      <c r="B51" t="s">
        <v>988</v>
      </c>
      <c r="C51" s="354">
        <v>244</v>
      </c>
      <c r="D51" s="354">
        <v>0</v>
      </c>
      <c r="E51" s="354">
        <v>0</v>
      </c>
      <c r="F51" s="354">
        <v>0</v>
      </c>
      <c r="G51" s="354">
        <v>0</v>
      </c>
      <c r="H51" s="354">
        <v>0</v>
      </c>
      <c r="I51" s="354">
        <v>0</v>
      </c>
      <c r="J51" s="354">
        <v>0</v>
      </c>
      <c r="K51" s="354">
        <v>0</v>
      </c>
      <c r="L51" s="354">
        <v>0</v>
      </c>
      <c r="M51" s="354">
        <v>1</v>
      </c>
      <c r="N51" s="354">
        <v>0</v>
      </c>
      <c r="O51" s="354">
        <v>0</v>
      </c>
      <c r="P51" s="354">
        <v>0</v>
      </c>
      <c r="Q51" s="354">
        <v>1</v>
      </c>
      <c r="R51" s="354">
        <v>3</v>
      </c>
      <c r="S51" s="354">
        <v>4</v>
      </c>
      <c r="T51" s="354">
        <v>4</v>
      </c>
      <c r="U51" s="354">
        <v>13</v>
      </c>
      <c r="V51" s="354">
        <v>10</v>
      </c>
      <c r="W51" s="354">
        <v>25</v>
      </c>
      <c r="X51" s="354">
        <v>36</v>
      </c>
      <c r="Y51" s="354">
        <v>46</v>
      </c>
      <c r="Z51" s="354">
        <v>42</v>
      </c>
      <c r="AA51" s="354">
        <v>36</v>
      </c>
      <c r="AB51" s="354">
        <v>18</v>
      </c>
      <c r="AC51" s="354">
        <v>5</v>
      </c>
      <c r="AD51" s="354">
        <v>0</v>
      </c>
      <c r="AF51" s="355">
        <f t="shared" si="1"/>
        <v>0</v>
      </c>
      <c r="AG51" s="355">
        <f t="shared" si="2"/>
        <v>23</v>
      </c>
      <c r="AH51" s="355">
        <f t="shared" si="3"/>
        <v>23</v>
      </c>
    </row>
    <row r="52" spans="1:34">
      <c r="A52" t="s">
        <v>985</v>
      </c>
      <c r="B52" t="s">
        <v>988</v>
      </c>
      <c r="C52" s="354">
        <v>286</v>
      </c>
      <c r="D52" s="354">
        <v>1</v>
      </c>
      <c r="E52" s="354">
        <v>0</v>
      </c>
      <c r="F52" s="354">
        <v>0</v>
      </c>
      <c r="G52" s="354">
        <v>0</v>
      </c>
      <c r="H52" s="354">
        <v>0</v>
      </c>
      <c r="I52" s="354">
        <v>1</v>
      </c>
      <c r="J52" s="354">
        <v>0</v>
      </c>
      <c r="K52" s="354">
        <v>0</v>
      </c>
      <c r="L52" s="354">
        <v>0</v>
      </c>
      <c r="M52" s="354">
        <v>0</v>
      </c>
      <c r="N52" s="354">
        <v>0</v>
      </c>
      <c r="O52" s="354">
        <v>0</v>
      </c>
      <c r="P52" s="354">
        <v>1</v>
      </c>
      <c r="Q52" s="354">
        <v>2</v>
      </c>
      <c r="R52" s="354">
        <v>1</v>
      </c>
      <c r="S52" s="354">
        <v>3</v>
      </c>
      <c r="T52" s="354">
        <v>2</v>
      </c>
      <c r="U52" s="354">
        <v>8</v>
      </c>
      <c r="V52" s="354">
        <v>10</v>
      </c>
      <c r="W52" s="354">
        <v>26</v>
      </c>
      <c r="X52" s="354">
        <v>38</v>
      </c>
      <c r="Y52" s="354">
        <v>59</v>
      </c>
      <c r="Z52" s="354">
        <v>64</v>
      </c>
      <c r="AA52" s="354">
        <v>37</v>
      </c>
      <c r="AB52" s="354">
        <v>26</v>
      </c>
      <c r="AC52" s="354">
        <v>8</v>
      </c>
      <c r="AD52" s="354">
        <v>0</v>
      </c>
      <c r="AF52" s="355">
        <f t="shared" si="1"/>
        <v>0</v>
      </c>
      <c r="AG52" s="355">
        <f t="shared" si="2"/>
        <v>34</v>
      </c>
      <c r="AH52" s="355">
        <f t="shared" si="3"/>
        <v>34</v>
      </c>
    </row>
    <row r="53" spans="1:34">
      <c r="A53" t="s">
        <v>986</v>
      </c>
      <c r="B53" t="s">
        <v>988</v>
      </c>
      <c r="C53" s="354">
        <v>295</v>
      </c>
      <c r="D53" s="354">
        <v>0</v>
      </c>
      <c r="E53" s="354">
        <v>0</v>
      </c>
      <c r="F53" s="354">
        <v>0</v>
      </c>
      <c r="G53" s="354">
        <v>0</v>
      </c>
      <c r="H53" s="354">
        <v>0</v>
      </c>
      <c r="I53" s="354">
        <v>0</v>
      </c>
      <c r="J53" s="354">
        <v>0</v>
      </c>
      <c r="K53" s="354">
        <v>0</v>
      </c>
      <c r="L53" s="354">
        <v>0</v>
      </c>
      <c r="M53" s="354">
        <v>0</v>
      </c>
      <c r="N53" s="354">
        <v>1</v>
      </c>
      <c r="O53" s="354">
        <v>1</v>
      </c>
      <c r="P53" s="354">
        <v>0</v>
      </c>
      <c r="Q53" s="354">
        <v>1</v>
      </c>
      <c r="R53" s="354">
        <v>4</v>
      </c>
      <c r="S53" s="354">
        <v>5</v>
      </c>
      <c r="T53" s="354">
        <v>3</v>
      </c>
      <c r="U53" s="354">
        <v>15</v>
      </c>
      <c r="V53" s="354">
        <v>12</v>
      </c>
      <c r="W53" s="354">
        <v>21</v>
      </c>
      <c r="X53" s="354">
        <v>41</v>
      </c>
      <c r="Y53" s="354">
        <v>44</v>
      </c>
      <c r="Z53" s="354">
        <v>55</v>
      </c>
      <c r="AA53" s="354">
        <v>60</v>
      </c>
      <c r="AB53" s="354">
        <v>27</v>
      </c>
      <c r="AC53" s="354">
        <v>5</v>
      </c>
      <c r="AD53" s="354">
        <v>0</v>
      </c>
      <c r="AF53" s="355">
        <f t="shared" si="1"/>
        <v>0</v>
      </c>
      <c r="AG53" s="355">
        <f t="shared" si="2"/>
        <v>32</v>
      </c>
      <c r="AH53" s="355">
        <f t="shared" si="3"/>
        <v>32</v>
      </c>
    </row>
    <row r="54" spans="1:34">
      <c r="A54" t="s">
        <v>987</v>
      </c>
      <c r="B54" t="s">
        <v>926</v>
      </c>
      <c r="C54" s="354">
        <v>217</v>
      </c>
      <c r="D54" s="354">
        <v>0</v>
      </c>
      <c r="E54" s="354">
        <v>0</v>
      </c>
      <c r="F54" s="354">
        <v>0</v>
      </c>
      <c r="G54" s="354">
        <v>0</v>
      </c>
      <c r="H54" s="354">
        <v>0</v>
      </c>
      <c r="I54" s="354">
        <v>0</v>
      </c>
      <c r="J54" s="354">
        <v>0</v>
      </c>
      <c r="K54" s="354">
        <v>0</v>
      </c>
      <c r="L54" s="354">
        <v>0</v>
      </c>
      <c r="M54" s="354">
        <v>0</v>
      </c>
      <c r="N54" s="354">
        <v>1</v>
      </c>
      <c r="O54" s="354">
        <v>1</v>
      </c>
      <c r="P54" s="354">
        <v>0</v>
      </c>
      <c r="Q54" s="354">
        <v>0</v>
      </c>
      <c r="R54" s="354">
        <v>0</v>
      </c>
      <c r="S54" s="354">
        <v>2</v>
      </c>
      <c r="T54" s="354">
        <v>10</v>
      </c>
      <c r="U54" s="354">
        <v>6</v>
      </c>
      <c r="V54" s="354">
        <v>11</v>
      </c>
      <c r="W54" s="354">
        <v>16</v>
      </c>
      <c r="X54" s="354">
        <v>26</v>
      </c>
      <c r="Y54" s="354">
        <v>41</v>
      </c>
      <c r="Z54" s="354">
        <v>50</v>
      </c>
      <c r="AA54" s="354">
        <v>27</v>
      </c>
      <c r="AB54" s="354">
        <v>22</v>
      </c>
      <c r="AC54" s="354">
        <v>4</v>
      </c>
      <c r="AD54" s="354">
        <v>0</v>
      </c>
      <c r="AF54" s="355">
        <f t="shared" si="1"/>
        <v>0</v>
      </c>
      <c r="AG54" s="355">
        <f t="shared" si="2"/>
        <v>26</v>
      </c>
      <c r="AH54" s="355">
        <f t="shared" si="3"/>
        <v>26</v>
      </c>
    </row>
    <row r="55" spans="1:34">
      <c r="A55" t="s">
        <v>937</v>
      </c>
      <c r="B55" t="s">
        <v>411</v>
      </c>
      <c r="C55" s="354">
        <v>27056</v>
      </c>
      <c r="D55" s="354">
        <v>50</v>
      </c>
      <c r="E55" s="354">
        <v>10</v>
      </c>
      <c r="F55" s="354">
        <v>9</v>
      </c>
      <c r="G55" s="354">
        <v>5</v>
      </c>
      <c r="H55" s="354">
        <v>3</v>
      </c>
      <c r="I55" s="354">
        <v>77</v>
      </c>
      <c r="J55" s="354">
        <v>13</v>
      </c>
      <c r="K55" s="354">
        <v>20</v>
      </c>
      <c r="L55" s="354">
        <v>30</v>
      </c>
      <c r="M55" s="354">
        <v>98</v>
      </c>
      <c r="N55" s="354">
        <v>96</v>
      </c>
      <c r="O55" s="354">
        <v>117</v>
      </c>
      <c r="P55" s="354">
        <v>194</v>
      </c>
      <c r="Q55" s="354">
        <v>267</v>
      </c>
      <c r="R55" s="354">
        <v>395</v>
      </c>
      <c r="S55" s="354">
        <v>588</v>
      </c>
      <c r="T55" s="354">
        <v>1099</v>
      </c>
      <c r="U55" s="354">
        <v>2073</v>
      </c>
      <c r="V55" s="354">
        <v>2534</v>
      </c>
      <c r="W55" s="354">
        <v>3262</v>
      </c>
      <c r="X55" s="354">
        <v>4491</v>
      </c>
      <c r="Y55" s="354">
        <v>5207</v>
      </c>
      <c r="Z55" s="354">
        <v>3680</v>
      </c>
      <c r="AA55" s="354">
        <v>1933</v>
      </c>
      <c r="AB55" s="354">
        <v>763</v>
      </c>
      <c r="AC55" s="354">
        <v>117</v>
      </c>
      <c r="AD55" s="354">
        <v>2</v>
      </c>
      <c r="AF55" s="355">
        <f t="shared" si="1"/>
        <v>27</v>
      </c>
      <c r="AG55" s="355">
        <f t="shared" si="2"/>
        <v>880</v>
      </c>
      <c r="AH55" s="355">
        <f t="shared" si="3"/>
        <v>882</v>
      </c>
    </row>
    <row r="56" spans="1:34">
      <c r="A56" t="s">
        <v>934</v>
      </c>
      <c r="B56" t="s">
        <v>411</v>
      </c>
      <c r="C56" s="354">
        <f t="shared" ref="C56:AD56" si="4">C59+C62+C65+C68+C71+C74+C77+C80+C83</f>
        <v>6225</v>
      </c>
      <c r="D56" s="354">
        <f t="shared" si="4"/>
        <v>7</v>
      </c>
      <c r="E56" s="354">
        <f t="shared" si="4"/>
        <v>3</v>
      </c>
      <c r="F56" s="354">
        <f t="shared" si="4"/>
        <v>1</v>
      </c>
      <c r="G56" s="354">
        <f t="shared" si="4"/>
        <v>0</v>
      </c>
      <c r="H56" s="354">
        <f t="shared" si="4"/>
        <v>0</v>
      </c>
      <c r="I56" s="354">
        <f t="shared" si="4"/>
        <v>11</v>
      </c>
      <c r="J56" s="354">
        <f t="shared" si="4"/>
        <v>2</v>
      </c>
      <c r="K56" s="354">
        <f t="shared" si="4"/>
        <v>5</v>
      </c>
      <c r="L56" s="354">
        <f t="shared" si="4"/>
        <v>7</v>
      </c>
      <c r="M56" s="354">
        <f t="shared" si="4"/>
        <v>24</v>
      </c>
      <c r="N56" s="354">
        <f t="shared" si="4"/>
        <v>31</v>
      </c>
      <c r="O56" s="354">
        <f t="shared" si="4"/>
        <v>23</v>
      </c>
      <c r="P56" s="354">
        <f t="shared" si="4"/>
        <v>30</v>
      </c>
      <c r="Q56" s="354">
        <f t="shared" si="4"/>
        <v>58</v>
      </c>
      <c r="R56" s="354">
        <f t="shared" si="4"/>
        <v>94</v>
      </c>
      <c r="S56" s="354">
        <f t="shared" si="4"/>
        <v>122</v>
      </c>
      <c r="T56" s="354">
        <f t="shared" si="4"/>
        <v>283</v>
      </c>
      <c r="U56" s="354">
        <f t="shared" si="4"/>
        <v>460</v>
      </c>
      <c r="V56" s="354">
        <f t="shared" si="4"/>
        <v>587</v>
      </c>
      <c r="W56" s="354">
        <f t="shared" si="4"/>
        <v>761</v>
      </c>
      <c r="X56" s="354">
        <f t="shared" si="4"/>
        <v>988</v>
      </c>
      <c r="Y56" s="354">
        <f t="shared" si="4"/>
        <v>1205</v>
      </c>
      <c r="Z56" s="354">
        <f t="shared" si="4"/>
        <v>906</v>
      </c>
      <c r="AA56" s="354">
        <f t="shared" si="4"/>
        <v>428</v>
      </c>
      <c r="AB56" s="354">
        <f t="shared" si="4"/>
        <v>170</v>
      </c>
      <c r="AC56" s="354">
        <f t="shared" si="4"/>
        <v>30</v>
      </c>
      <c r="AD56" s="354">
        <f t="shared" si="4"/>
        <v>0</v>
      </c>
      <c r="AE56" s="354"/>
      <c r="AF56" s="355">
        <f t="shared" si="1"/>
        <v>4</v>
      </c>
      <c r="AG56" s="355">
        <f t="shared" si="2"/>
        <v>200</v>
      </c>
      <c r="AH56" s="355">
        <f t="shared" si="3"/>
        <v>200</v>
      </c>
    </row>
    <row r="57" spans="1:34">
      <c r="A57" t="s">
        <v>938</v>
      </c>
      <c r="B57" t="s">
        <v>411</v>
      </c>
      <c r="C57" s="354">
        <v>775</v>
      </c>
      <c r="D57" s="354">
        <v>4</v>
      </c>
      <c r="E57" s="354">
        <v>0</v>
      </c>
      <c r="F57" s="354">
        <v>0</v>
      </c>
      <c r="G57" s="354">
        <v>0</v>
      </c>
      <c r="H57" s="354">
        <v>1</v>
      </c>
      <c r="I57" s="354">
        <v>5</v>
      </c>
      <c r="J57" s="354">
        <v>0</v>
      </c>
      <c r="K57" s="354">
        <v>0</v>
      </c>
      <c r="L57" s="354">
        <v>0</v>
      </c>
      <c r="M57" s="354">
        <v>1</v>
      </c>
      <c r="N57" s="354">
        <v>4</v>
      </c>
      <c r="O57" s="354">
        <v>6</v>
      </c>
      <c r="P57" s="354">
        <v>7</v>
      </c>
      <c r="Q57" s="354">
        <v>7</v>
      </c>
      <c r="R57" s="354">
        <v>9</v>
      </c>
      <c r="S57" s="354">
        <v>10</v>
      </c>
      <c r="T57" s="354">
        <v>30</v>
      </c>
      <c r="U57" s="354">
        <v>57</v>
      </c>
      <c r="V57" s="354">
        <v>62</v>
      </c>
      <c r="W57" s="354">
        <v>104</v>
      </c>
      <c r="X57" s="354">
        <v>122</v>
      </c>
      <c r="Y57" s="354">
        <v>151</v>
      </c>
      <c r="Z57" s="354">
        <v>110</v>
      </c>
      <c r="AA57" s="354">
        <v>66</v>
      </c>
      <c r="AB57" s="354">
        <v>20</v>
      </c>
      <c r="AC57" s="354">
        <v>4</v>
      </c>
      <c r="AD57" s="354">
        <v>0</v>
      </c>
      <c r="AF57" s="355">
        <f t="shared" si="1"/>
        <v>1</v>
      </c>
      <c r="AG57" s="355">
        <f t="shared" si="2"/>
        <v>24</v>
      </c>
      <c r="AH57" s="355">
        <f t="shared" si="3"/>
        <v>24</v>
      </c>
    </row>
    <row r="58" spans="1:34">
      <c r="A58" t="s">
        <v>939</v>
      </c>
      <c r="B58" t="s">
        <v>411</v>
      </c>
      <c r="C58" s="354">
        <v>625</v>
      </c>
      <c r="D58" s="354">
        <v>2</v>
      </c>
      <c r="E58" s="354">
        <v>0</v>
      </c>
      <c r="F58" s="354">
        <v>3</v>
      </c>
      <c r="G58" s="354">
        <v>0</v>
      </c>
      <c r="H58" s="354">
        <v>0</v>
      </c>
      <c r="I58" s="354">
        <v>5</v>
      </c>
      <c r="J58" s="354">
        <v>0</v>
      </c>
      <c r="K58" s="354">
        <v>0</v>
      </c>
      <c r="L58" s="354">
        <v>1</v>
      </c>
      <c r="M58" s="354">
        <v>4</v>
      </c>
      <c r="N58" s="354">
        <v>3</v>
      </c>
      <c r="O58" s="354">
        <v>2</v>
      </c>
      <c r="P58" s="354">
        <v>7</v>
      </c>
      <c r="Q58" s="354">
        <v>5</v>
      </c>
      <c r="R58" s="354">
        <v>9</v>
      </c>
      <c r="S58" s="354">
        <v>13</v>
      </c>
      <c r="T58" s="354">
        <v>21</v>
      </c>
      <c r="U58" s="354">
        <v>52</v>
      </c>
      <c r="V58" s="354">
        <v>65</v>
      </c>
      <c r="W58" s="354">
        <v>82</v>
      </c>
      <c r="X58" s="354">
        <v>90</v>
      </c>
      <c r="Y58" s="354">
        <v>116</v>
      </c>
      <c r="Z58" s="354">
        <v>74</v>
      </c>
      <c r="AA58" s="354">
        <v>51</v>
      </c>
      <c r="AB58" s="354">
        <v>22</v>
      </c>
      <c r="AC58" s="354">
        <v>3</v>
      </c>
      <c r="AD58" s="354">
        <v>0</v>
      </c>
      <c r="AF58" s="355">
        <f t="shared" si="1"/>
        <v>3</v>
      </c>
      <c r="AG58" s="355">
        <f t="shared" si="2"/>
        <v>25</v>
      </c>
      <c r="AH58" s="355">
        <f t="shared" si="3"/>
        <v>25</v>
      </c>
    </row>
    <row r="59" spans="1:34">
      <c r="A59" t="s">
        <v>940</v>
      </c>
      <c r="B59" t="s">
        <v>411</v>
      </c>
      <c r="C59" s="354">
        <v>753</v>
      </c>
      <c r="D59" s="354">
        <v>1</v>
      </c>
      <c r="E59" s="354">
        <v>0</v>
      </c>
      <c r="F59" s="354">
        <v>0</v>
      </c>
      <c r="G59" s="354">
        <v>0</v>
      </c>
      <c r="H59" s="354">
        <v>0</v>
      </c>
      <c r="I59" s="354">
        <v>1</v>
      </c>
      <c r="J59" s="354">
        <v>0</v>
      </c>
      <c r="K59" s="354">
        <v>0</v>
      </c>
      <c r="L59" s="354">
        <v>0</v>
      </c>
      <c r="M59" s="354">
        <v>0</v>
      </c>
      <c r="N59" s="354">
        <v>4</v>
      </c>
      <c r="O59" s="354">
        <v>2</v>
      </c>
      <c r="P59" s="354">
        <v>2</v>
      </c>
      <c r="Q59" s="354">
        <v>6</v>
      </c>
      <c r="R59" s="354">
        <v>11</v>
      </c>
      <c r="S59" s="354">
        <v>18</v>
      </c>
      <c r="T59" s="354">
        <v>37</v>
      </c>
      <c r="U59" s="354">
        <v>63</v>
      </c>
      <c r="V59" s="354">
        <v>90</v>
      </c>
      <c r="W59" s="354">
        <v>97</v>
      </c>
      <c r="X59" s="354">
        <v>115</v>
      </c>
      <c r="Y59" s="354">
        <v>138</v>
      </c>
      <c r="Z59" s="354">
        <v>103</v>
      </c>
      <c r="AA59" s="354">
        <v>49</v>
      </c>
      <c r="AB59" s="354">
        <v>14</v>
      </c>
      <c r="AC59" s="354">
        <v>3</v>
      </c>
      <c r="AD59" s="354">
        <v>0</v>
      </c>
      <c r="AF59" s="355">
        <f t="shared" si="1"/>
        <v>0</v>
      </c>
      <c r="AG59" s="355">
        <f t="shared" si="2"/>
        <v>17</v>
      </c>
      <c r="AH59" s="355">
        <f t="shared" si="3"/>
        <v>17</v>
      </c>
    </row>
    <row r="60" spans="1:34">
      <c r="A60" t="s">
        <v>941</v>
      </c>
      <c r="B60" t="s">
        <v>411</v>
      </c>
      <c r="C60" s="354">
        <v>634</v>
      </c>
      <c r="D60" s="354">
        <v>0</v>
      </c>
      <c r="E60" s="354">
        <v>0</v>
      </c>
      <c r="F60" s="354">
        <v>0</v>
      </c>
      <c r="G60" s="354">
        <v>0</v>
      </c>
      <c r="H60" s="354">
        <v>0</v>
      </c>
      <c r="I60" s="354">
        <v>0</v>
      </c>
      <c r="J60" s="354">
        <v>0</v>
      </c>
      <c r="K60" s="354">
        <v>0</v>
      </c>
      <c r="L60" s="354">
        <v>0</v>
      </c>
      <c r="M60" s="354">
        <v>1</v>
      </c>
      <c r="N60" s="354">
        <v>2</v>
      </c>
      <c r="O60" s="354">
        <v>3</v>
      </c>
      <c r="P60" s="354">
        <v>5</v>
      </c>
      <c r="Q60" s="354">
        <v>5</v>
      </c>
      <c r="R60" s="354">
        <v>8</v>
      </c>
      <c r="S60" s="354">
        <v>15</v>
      </c>
      <c r="T60" s="354">
        <v>26</v>
      </c>
      <c r="U60" s="354">
        <v>54</v>
      </c>
      <c r="V60" s="354">
        <v>63</v>
      </c>
      <c r="W60" s="354">
        <v>83</v>
      </c>
      <c r="X60" s="354">
        <v>107</v>
      </c>
      <c r="Y60" s="354">
        <v>128</v>
      </c>
      <c r="Z60" s="354">
        <v>86</v>
      </c>
      <c r="AA60" s="354">
        <v>36</v>
      </c>
      <c r="AB60" s="354">
        <v>11</v>
      </c>
      <c r="AC60" s="354">
        <v>1</v>
      </c>
      <c r="AD60" s="354">
        <v>0</v>
      </c>
      <c r="AF60" s="355">
        <f t="shared" si="1"/>
        <v>0</v>
      </c>
      <c r="AG60" s="355">
        <f t="shared" si="2"/>
        <v>12</v>
      </c>
      <c r="AH60" s="355">
        <f t="shared" si="3"/>
        <v>12</v>
      </c>
    </row>
    <row r="61" spans="1:34">
      <c r="A61" t="s">
        <v>942</v>
      </c>
      <c r="B61" t="s">
        <v>411</v>
      </c>
      <c r="C61" s="354">
        <v>889</v>
      </c>
      <c r="D61" s="354">
        <v>3</v>
      </c>
      <c r="E61" s="354">
        <v>0</v>
      </c>
      <c r="F61" s="354">
        <v>0</v>
      </c>
      <c r="G61" s="354">
        <v>1</v>
      </c>
      <c r="H61" s="354">
        <v>0</v>
      </c>
      <c r="I61" s="354">
        <v>4</v>
      </c>
      <c r="J61" s="354">
        <v>0</v>
      </c>
      <c r="K61" s="354">
        <v>0</v>
      </c>
      <c r="L61" s="354">
        <v>1</v>
      </c>
      <c r="M61" s="354">
        <v>1</v>
      </c>
      <c r="N61" s="354">
        <v>3</v>
      </c>
      <c r="O61" s="354">
        <v>2</v>
      </c>
      <c r="P61" s="354">
        <v>7</v>
      </c>
      <c r="Q61" s="354">
        <v>8</v>
      </c>
      <c r="R61" s="354">
        <v>7</v>
      </c>
      <c r="S61" s="354">
        <v>19</v>
      </c>
      <c r="T61" s="354">
        <v>28</v>
      </c>
      <c r="U61" s="354">
        <v>60</v>
      </c>
      <c r="V61" s="354">
        <v>90</v>
      </c>
      <c r="W61" s="354">
        <v>101</v>
      </c>
      <c r="X61" s="354">
        <v>172</v>
      </c>
      <c r="Y61" s="354">
        <v>181</v>
      </c>
      <c r="Z61" s="354">
        <v>115</v>
      </c>
      <c r="AA61" s="354">
        <v>64</v>
      </c>
      <c r="AB61" s="354">
        <v>22</v>
      </c>
      <c r="AC61" s="354">
        <v>4</v>
      </c>
      <c r="AD61" s="354">
        <v>0</v>
      </c>
      <c r="AF61" s="355">
        <f t="shared" si="1"/>
        <v>1</v>
      </c>
      <c r="AG61" s="355">
        <f t="shared" si="2"/>
        <v>26</v>
      </c>
      <c r="AH61" s="355">
        <f t="shared" si="3"/>
        <v>26</v>
      </c>
    </row>
    <row r="62" spans="1:34">
      <c r="A62" t="s">
        <v>943</v>
      </c>
      <c r="B62" t="s">
        <v>411</v>
      </c>
      <c r="C62" s="354">
        <v>1163</v>
      </c>
      <c r="D62" s="354">
        <v>1</v>
      </c>
      <c r="E62" s="354">
        <v>0</v>
      </c>
      <c r="F62" s="354">
        <v>0</v>
      </c>
      <c r="G62" s="354">
        <v>0</v>
      </c>
      <c r="H62" s="354">
        <v>0</v>
      </c>
      <c r="I62" s="354">
        <v>1</v>
      </c>
      <c r="J62" s="354">
        <v>0</v>
      </c>
      <c r="K62" s="354">
        <v>0</v>
      </c>
      <c r="L62" s="354">
        <v>2</v>
      </c>
      <c r="M62" s="354">
        <v>4</v>
      </c>
      <c r="N62" s="354">
        <v>3</v>
      </c>
      <c r="O62" s="354">
        <v>5</v>
      </c>
      <c r="P62" s="354">
        <v>5</v>
      </c>
      <c r="Q62" s="354">
        <v>7</v>
      </c>
      <c r="R62" s="354">
        <v>11</v>
      </c>
      <c r="S62" s="354">
        <v>19</v>
      </c>
      <c r="T62" s="354">
        <v>46</v>
      </c>
      <c r="U62" s="354">
        <v>76</v>
      </c>
      <c r="V62" s="354">
        <v>95</v>
      </c>
      <c r="W62" s="354">
        <v>147</v>
      </c>
      <c r="X62" s="354">
        <v>203</v>
      </c>
      <c r="Y62" s="354">
        <v>240</v>
      </c>
      <c r="Z62" s="354">
        <v>181</v>
      </c>
      <c r="AA62" s="354">
        <v>85</v>
      </c>
      <c r="AB62" s="354">
        <v>29</v>
      </c>
      <c r="AC62" s="354">
        <v>4</v>
      </c>
      <c r="AD62" s="354">
        <v>0</v>
      </c>
      <c r="AF62" s="355">
        <f t="shared" si="1"/>
        <v>0</v>
      </c>
      <c r="AG62" s="355">
        <f t="shared" si="2"/>
        <v>33</v>
      </c>
      <c r="AH62" s="355">
        <f t="shared" si="3"/>
        <v>33</v>
      </c>
    </row>
    <row r="63" spans="1:34">
      <c r="A63" t="s">
        <v>944</v>
      </c>
      <c r="B63" t="s">
        <v>411</v>
      </c>
      <c r="C63" s="354">
        <v>1012</v>
      </c>
      <c r="D63" s="354">
        <v>5</v>
      </c>
      <c r="E63" s="354">
        <v>0</v>
      </c>
      <c r="F63" s="354">
        <v>0</v>
      </c>
      <c r="G63" s="354">
        <v>0</v>
      </c>
      <c r="H63" s="354">
        <v>0</v>
      </c>
      <c r="I63" s="354">
        <v>5</v>
      </c>
      <c r="J63" s="354">
        <v>1</v>
      </c>
      <c r="K63" s="354">
        <v>1</v>
      </c>
      <c r="L63" s="354">
        <v>1</v>
      </c>
      <c r="M63" s="354">
        <v>5</v>
      </c>
      <c r="N63" s="354">
        <v>1</v>
      </c>
      <c r="O63" s="354">
        <v>8</v>
      </c>
      <c r="P63" s="354">
        <v>4</v>
      </c>
      <c r="Q63" s="354">
        <v>7</v>
      </c>
      <c r="R63" s="354">
        <v>14</v>
      </c>
      <c r="S63" s="354">
        <v>31</v>
      </c>
      <c r="T63" s="354">
        <v>43</v>
      </c>
      <c r="U63" s="354">
        <v>74</v>
      </c>
      <c r="V63" s="354">
        <v>105</v>
      </c>
      <c r="W63" s="354">
        <v>123</v>
      </c>
      <c r="X63" s="354">
        <v>163</v>
      </c>
      <c r="Y63" s="354">
        <v>207</v>
      </c>
      <c r="Z63" s="354">
        <v>120</v>
      </c>
      <c r="AA63" s="354">
        <v>69</v>
      </c>
      <c r="AB63" s="354">
        <v>26</v>
      </c>
      <c r="AC63" s="354">
        <v>4</v>
      </c>
      <c r="AD63" s="354">
        <v>0</v>
      </c>
      <c r="AF63" s="355">
        <f t="shared" si="1"/>
        <v>0</v>
      </c>
      <c r="AG63" s="355">
        <f t="shared" si="2"/>
        <v>30</v>
      </c>
      <c r="AH63" s="355">
        <f t="shared" si="3"/>
        <v>30</v>
      </c>
    </row>
    <row r="64" spans="1:34">
      <c r="A64" t="s">
        <v>945</v>
      </c>
      <c r="B64" t="s">
        <v>411</v>
      </c>
      <c r="C64" s="354">
        <v>630</v>
      </c>
      <c r="D64" s="354">
        <v>2</v>
      </c>
      <c r="E64" s="354">
        <v>0</v>
      </c>
      <c r="F64" s="354">
        <v>0</v>
      </c>
      <c r="G64" s="354">
        <v>0</v>
      </c>
      <c r="H64" s="354">
        <v>0</v>
      </c>
      <c r="I64" s="354">
        <v>2</v>
      </c>
      <c r="J64" s="354">
        <v>0</v>
      </c>
      <c r="K64" s="354">
        <v>1</v>
      </c>
      <c r="L64" s="354">
        <v>0</v>
      </c>
      <c r="M64" s="354">
        <v>3</v>
      </c>
      <c r="N64" s="354">
        <v>1</v>
      </c>
      <c r="O64" s="354">
        <v>4</v>
      </c>
      <c r="P64" s="354">
        <v>8</v>
      </c>
      <c r="Q64" s="354">
        <v>2</v>
      </c>
      <c r="R64" s="354">
        <v>13</v>
      </c>
      <c r="S64" s="354">
        <v>17</v>
      </c>
      <c r="T64" s="354">
        <v>22</v>
      </c>
      <c r="U64" s="354">
        <v>58</v>
      </c>
      <c r="V64" s="354">
        <v>56</v>
      </c>
      <c r="W64" s="354">
        <v>78</v>
      </c>
      <c r="X64" s="354">
        <v>103</v>
      </c>
      <c r="Y64" s="354">
        <v>119</v>
      </c>
      <c r="Z64" s="354">
        <v>76</v>
      </c>
      <c r="AA64" s="354">
        <v>50</v>
      </c>
      <c r="AB64" s="354">
        <v>12</v>
      </c>
      <c r="AC64" s="354">
        <v>3</v>
      </c>
      <c r="AD64" s="354">
        <v>2</v>
      </c>
      <c r="AF64" s="355">
        <f t="shared" si="1"/>
        <v>0</v>
      </c>
      <c r="AG64" s="355">
        <f t="shared" si="2"/>
        <v>15</v>
      </c>
      <c r="AH64" s="355">
        <f t="shared" si="3"/>
        <v>17</v>
      </c>
    </row>
    <row r="65" spans="1:34">
      <c r="A65" t="s">
        <v>946</v>
      </c>
      <c r="B65" t="s">
        <v>411</v>
      </c>
      <c r="C65" s="354">
        <v>895</v>
      </c>
      <c r="D65" s="354">
        <v>2</v>
      </c>
      <c r="E65" s="354">
        <v>1</v>
      </c>
      <c r="F65" s="354">
        <v>0</v>
      </c>
      <c r="G65" s="354">
        <v>0</v>
      </c>
      <c r="H65" s="354">
        <v>0</v>
      </c>
      <c r="I65" s="354">
        <v>3</v>
      </c>
      <c r="J65" s="354">
        <v>0</v>
      </c>
      <c r="K65" s="354">
        <v>2</v>
      </c>
      <c r="L65" s="354">
        <v>3</v>
      </c>
      <c r="M65" s="354">
        <v>5</v>
      </c>
      <c r="N65" s="354">
        <v>6</v>
      </c>
      <c r="O65" s="354">
        <v>3</v>
      </c>
      <c r="P65" s="354">
        <v>9</v>
      </c>
      <c r="Q65" s="354">
        <v>12</v>
      </c>
      <c r="R65" s="354">
        <v>13</v>
      </c>
      <c r="S65" s="354">
        <v>22</v>
      </c>
      <c r="T65" s="354">
        <v>45</v>
      </c>
      <c r="U65" s="354">
        <v>73</v>
      </c>
      <c r="V65" s="354">
        <v>76</v>
      </c>
      <c r="W65" s="354">
        <v>97</v>
      </c>
      <c r="X65" s="354">
        <v>156</v>
      </c>
      <c r="Y65" s="354">
        <v>164</v>
      </c>
      <c r="Z65" s="354">
        <v>120</v>
      </c>
      <c r="AA65" s="354">
        <v>57</v>
      </c>
      <c r="AB65" s="354">
        <v>28</v>
      </c>
      <c r="AC65" s="354">
        <v>1</v>
      </c>
      <c r="AD65" s="354">
        <v>0</v>
      </c>
      <c r="AF65" s="355">
        <f t="shared" si="1"/>
        <v>1</v>
      </c>
      <c r="AG65" s="355">
        <f t="shared" si="2"/>
        <v>29</v>
      </c>
      <c r="AH65" s="355">
        <f t="shared" si="3"/>
        <v>29</v>
      </c>
    </row>
    <row r="66" spans="1:34">
      <c r="A66" t="s">
        <v>947</v>
      </c>
      <c r="B66" t="s">
        <v>411</v>
      </c>
      <c r="C66" s="354">
        <v>2523</v>
      </c>
      <c r="D66" s="354">
        <v>7</v>
      </c>
      <c r="E66" s="354">
        <v>2</v>
      </c>
      <c r="F66" s="354">
        <v>1</v>
      </c>
      <c r="G66" s="354">
        <v>1</v>
      </c>
      <c r="H66" s="354">
        <v>0</v>
      </c>
      <c r="I66" s="354">
        <v>11</v>
      </c>
      <c r="J66" s="354">
        <v>3</v>
      </c>
      <c r="K66" s="354">
        <v>3</v>
      </c>
      <c r="L66" s="354">
        <v>5</v>
      </c>
      <c r="M66" s="354">
        <v>11</v>
      </c>
      <c r="N66" s="354">
        <v>7</v>
      </c>
      <c r="O66" s="354">
        <v>5</v>
      </c>
      <c r="P66" s="354">
        <v>28</v>
      </c>
      <c r="Q66" s="354">
        <v>32</v>
      </c>
      <c r="R66" s="354">
        <v>39</v>
      </c>
      <c r="S66" s="354">
        <v>66</v>
      </c>
      <c r="T66" s="354">
        <v>108</v>
      </c>
      <c r="U66" s="354">
        <v>211</v>
      </c>
      <c r="V66" s="354">
        <v>241</v>
      </c>
      <c r="W66" s="354">
        <v>315</v>
      </c>
      <c r="X66" s="354">
        <v>454</v>
      </c>
      <c r="Y66" s="354">
        <v>454</v>
      </c>
      <c r="Z66" s="354">
        <v>298</v>
      </c>
      <c r="AA66" s="354">
        <v>144</v>
      </c>
      <c r="AB66" s="354">
        <v>82</v>
      </c>
      <c r="AC66" s="354">
        <v>6</v>
      </c>
      <c r="AD66" s="354">
        <v>0</v>
      </c>
      <c r="AF66" s="355">
        <f t="shared" si="1"/>
        <v>4</v>
      </c>
      <c r="AG66" s="355">
        <f t="shared" si="2"/>
        <v>88</v>
      </c>
      <c r="AH66" s="355">
        <f t="shared" si="3"/>
        <v>88</v>
      </c>
    </row>
    <row r="67" spans="1:34">
      <c r="A67" t="s">
        <v>948</v>
      </c>
      <c r="B67" t="s">
        <v>411</v>
      </c>
      <c r="C67" s="354">
        <v>2411</v>
      </c>
      <c r="D67" s="354">
        <v>1</v>
      </c>
      <c r="E67" s="354">
        <v>0</v>
      </c>
      <c r="F67" s="354">
        <v>0</v>
      </c>
      <c r="G67" s="354">
        <v>0</v>
      </c>
      <c r="H67" s="354">
        <v>1</v>
      </c>
      <c r="I67" s="354">
        <v>2</v>
      </c>
      <c r="J67" s="354">
        <v>1</v>
      </c>
      <c r="K67" s="354">
        <v>1</v>
      </c>
      <c r="L67" s="354">
        <v>1</v>
      </c>
      <c r="M67" s="354">
        <v>13</v>
      </c>
      <c r="N67" s="354">
        <v>11</v>
      </c>
      <c r="O67" s="354">
        <v>18</v>
      </c>
      <c r="P67" s="354">
        <v>19</v>
      </c>
      <c r="Q67" s="354">
        <v>25</v>
      </c>
      <c r="R67" s="354">
        <v>43</v>
      </c>
      <c r="S67" s="354">
        <v>56</v>
      </c>
      <c r="T67" s="354">
        <v>133</v>
      </c>
      <c r="U67" s="354">
        <v>206</v>
      </c>
      <c r="V67" s="354">
        <v>318</v>
      </c>
      <c r="W67" s="354">
        <v>296</v>
      </c>
      <c r="X67" s="354">
        <v>412</v>
      </c>
      <c r="Y67" s="354">
        <v>380</v>
      </c>
      <c r="Z67" s="354">
        <v>282</v>
      </c>
      <c r="AA67" s="354">
        <v>133</v>
      </c>
      <c r="AB67" s="354">
        <v>53</v>
      </c>
      <c r="AC67" s="354">
        <v>8</v>
      </c>
      <c r="AD67" s="354">
        <v>0</v>
      </c>
      <c r="AF67" s="355">
        <f t="shared" si="1"/>
        <v>1</v>
      </c>
      <c r="AG67" s="355">
        <f t="shared" si="2"/>
        <v>61</v>
      </c>
      <c r="AH67" s="355">
        <f t="shared" si="3"/>
        <v>61</v>
      </c>
    </row>
    <row r="68" spans="1:34">
      <c r="A68" t="s">
        <v>949</v>
      </c>
      <c r="B68" t="s">
        <v>411</v>
      </c>
      <c r="C68" s="354">
        <v>1342</v>
      </c>
      <c r="D68" s="354">
        <v>1</v>
      </c>
      <c r="E68" s="354">
        <v>1</v>
      </c>
      <c r="F68" s="354">
        <v>1</v>
      </c>
      <c r="G68" s="354">
        <v>0</v>
      </c>
      <c r="H68" s="354">
        <v>0</v>
      </c>
      <c r="I68" s="354">
        <v>3</v>
      </c>
      <c r="J68" s="354">
        <v>2</v>
      </c>
      <c r="K68" s="354">
        <v>1</v>
      </c>
      <c r="L68" s="354">
        <v>1</v>
      </c>
      <c r="M68" s="354">
        <v>5</v>
      </c>
      <c r="N68" s="354">
        <v>9</v>
      </c>
      <c r="O68" s="354">
        <v>5</v>
      </c>
      <c r="P68" s="354">
        <v>5</v>
      </c>
      <c r="Q68" s="354">
        <v>16</v>
      </c>
      <c r="R68" s="354">
        <v>25</v>
      </c>
      <c r="S68" s="354">
        <v>30</v>
      </c>
      <c r="T68" s="354">
        <v>62</v>
      </c>
      <c r="U68" s="354">
        <v>100</v>
      </c>
      <c r="V68" s="354">
        <v>134</v>
      </c>
      <c r="W68" s="354">
        <v>189</v>
      </c>
      <c r="X68" s="354">
        <v>206</v>
      </c>
      <c r="Y68" s="354">
        <v>232</v>
      </c>
      <c r="Z68" s="354">
        <v>185</v>
      </c>
      <c r="AA68" s="354">
        <v>90</v>
      </c>
      <c r="AB68" s="354">
        <v>35</v>
      </c>
      <c r="AC68" s="354">
        <v>7</v>
      </c>
      <c r="AD68" s="354">
        <v>0</v>
      </c>
      <c r="AF68" s="355">
        <f t="shared" si="1"/>
        <v>2</v>
      </c>
      <c r="AG68" s="355">
        <f t="shared" si="2"/>
        <v>42</v>
      </c>
      <c r="AH68" s="355">
        <f t="shared" si="3"/>
        <v>42</v>
      </c>
    </row>
    <row r="69" spans="1:34">
      <c r="A69" t="s">
        <v>950</v>
      </c>
      <c r="B69" t="s">
        <v>411</v>
      </c>
      <c r="C69" s="354">
        <v>1859</v>
      </c>
      <c r="D69" s="354">
        <v>1</v>
      </c>
      <c r="E69" s="354">
        <v>2</v>
      </c>
      <c r="F69" s="354">
        <v>1</v>
      </c>
      <c r="G69" s="354">
        <v>2</v>
      </c>
      <c r="H69" s="354">
        <v>0</v>
      </c>
      <c r="I69" s="354">
        <v>6</v>
      </c>
      <c r="J69" s="354">
        <v>0</v>
      </c>
      <c r="K69" s="354">
        <v>1</v>
      </c>
      <c r="L69" s="354">
        <v>1</v>
      </c>
      <c r="M69" s="354">
        <v>4</v>
      </c>
      <c r="N69" s="354">
        <v>4</v>
      </c>
      <c r="O69" s="354">
        <v>7</v>
      </c>
      <c r="P69" s="354">
        <v>16</v>
      </c>
      <c r="Q69" s="354">
        <v>23</v>
      </c>
      <c r="R69" s="354">
        <v>30</v>
      </c>
      <c r="S69" s="354">
        <v>37</v>
      </c>
      <c r="T69" s="354">
        <v>79</v>
      </c>
      <c r="U69" s="354">
        <v>150</v>
      </c>
      <c r="V69" s="354">
        <v>189</v>
      </c>
      <c r="W69" s="354">
        <v>241</v>
      </c>
      <c r="X69" s="354">
        <v>298</v>
      </c>
      <c r="Y69" s="354">
        <v>358</v>
      </c>
      <c r="Z69" s="354">
        <v>247</v>
      </c>
      <c r="AA69" s="354">
        <v>125</v>
      </c>
      <c r="AB69" s="354">
        <v>35</v>
      </c>
      <c r="AC69" s="354">
        <v>8</v>
      </c>
      <c r="AD69" s="354">
        <v>0</v>
      </c>
      <c r="AF69" s="355">
        <f t="shared" ref="AF69:AF132" si="5">SUM(E69:H69)</f>
        <v>5</v>
      </c>
      <c r="AG69" s="355">
        <f t="shared" ref="AG69:AG132" si="6">SUM(AB69:AC69)</f>
        <v>43</v>
      </c>
      <c r="AH69" s="355">
        <f t="shared" ref="AH69:AH132" si="7">SUM(AB69:AD69)</f>
        <v>43</v>
      </c>
    </row>
    <row r="70" spans="1:34">
      <c r="A70" t="s">
        <v>951</v>
      </c>
      <c r="B70" t="s">
        <v>411</v>
      </c>
      <c r="C70" s="354">
        <v>330</v>
      </c>
      <c r="D70" s="354">
        <v>0</v>
      </c>
      <c r="E70" s="354">
        <v>0</v>
      </c>
      <c r="F70" s="354">
        <v>0</v>
      </c>
      <c r="G70" s="354">
        <v>0</v>
      </c>
      <c r="H70" s="354">
        <v>0</v>
      </c>
      <c r="I70" s="354">
        <v>0</v>
      </c>
      <c r="J70" s="354">
        <v>0</v>
      </c>
      <c r="K70" s="354">
        <v>0</v>
      </c>
      <c r="L70" s="354">
        <v>2</v>
      </c>
      <c r="M70" s="354">
        <v>1</v>
      </c>
      <c r="N70" s="354">
        <v>0</v>
      </c>
      <c r="O70" s="354">
        <v>2</v>
      </c>
      <c r="P70" s="354">
        <v>4</v>
      </c>
      <c r="Q70" s="354">
        <v>2</v>
      </c>
      <c r="R70" s="354">
        <v>2</v>
      </c>
      <c r="S70" s="354">
        <v>11</v>
      </c>
      <c r="T70" s="354">
        <v>10</v>
      </c>
      <c r="U70" s="354">
        <v>29</v>
      </c>
      <c r="V70" s="354">
        <v>22</v>
      </c>
      <c r="W70" s="354">
        <v>34</v>
      </c>
      <c r="X70" s="354">
        <v>57</v>
      </c>
      <c r="Y70" s="354">
        <v>51</v>
      </c>
      <c r="Z70" s="354">
        <v>55</v>
      </c>
      <c r="AA70" s="354">
        <v>36</v>
      </c>
      <c r="AB70" s="354">
        <v>10</v>
      </c>
      <c r="AC70" s="354">
        <v>2</v>
      </c>
      <c r="AD70" s="354">
        <v>0</v>
      </c>
      <c r="AF70" s="355">
        <f t="shared" si="5"/>
        <v>0</v>
      </c>
      <c r="AG70" s="355">
        <f t="shared" si="6"/>
        <v>12</v>
      </c>
      <c r="AH70" s="355">
        <f t="shared" si="7"/>
        <v>12</v>
      </c>
    </row>
    <row r="71" spans="1:34">
      <c r="A71" t="s">
        <v>952</v>
      </c>
      <c r="B71" t="s">
        <v>411</v>
      </c>
      <c r="C71" s="354">
        <v>398</v>
      </c>
      <c r="D71" s="354">
        <v>0</v>
      </c>
      <c r="E71" s="354">
        <v>0</v>
      </c>
      <c r="F71" s="354">
        <v>0</v>
      </c>
      <c r="G71" s="354">
        <v>0</v>
      </c>
      <c r="H71" s="354">
        <v>0</v>
      </c>
      <c r="I71" s="354">
        <v>0</v>
      </c>
      <c r="J71" s="354">
        <v>0</v>
      </c>
      <c r="K71" s="354">
        <v>0</v>
      </c>
      <c r="L71" s="354">
        <v>0</v>
      </c>
      <c r="M71" s="354">
        <v>2</v>
      </c>
      <c r="N71" s="354">
        <v>1</v>
      </c>
      <c r="O71" s="354">
        <v>1</v>
      </c>
      <c r="P71" s="354">
        <v>0</v>
      </c>
      <c r="Q71" s="354">
        <v>5</v>
      </c>
      <c r="R71" s="354">
        <v>6</v>
      </c>
      <c r="S71" s="354">
        <v>6</v>
      </c>
      <c r="T71" s="354">
        <v>15</v>
      </c>
      <c r="U71" s="354">
        <v>32</v>
      </c>
      <c r="V71" s="354">
        <v>40</v>
      </c>
      <c r="W71" s="354">
        <v>40</v>
      </c>
      <c r="X71" s="354">
        <v>57</v>
      </c>
      <c r="Y71" s="354">
        <v>82</v>
      </c>
      <c r="Z71" s="354">
        <v>65</v>
      </c>
      <c r="AA71" s="354">
        <v>31</v>
      </c>
      <c r="AB71" s="354">
        <v>14</v>
      </c>
      <c r="AC71" s="354">
        <v>1</v>
      </c>
      <c r="AD71" s="354">
        <v>0</v>
      </c>
      <c r="AF71" s="355">
        <f t="shared" si="5"/>
        <v>0</v>
      </c>
      <c r="AG71" s="355">
        <f t="shared" si="6"/>
        <v>15</v>
      </c>
      <c r="AH71" s="355">
        <f t="shared" si="7"/>
        <v>15</v>
      </c>
    </row>
    <row r="72" spans="1:34">
      <c r="A72" t="s">
        <v>953</v>
      </c>
      <c r="B72" t="s">
        <v>411</v>
      </c>
      <c r="C72" s="354">
        <v>788</v>
      </c>
      <c r="D72" s="354">
        <v>6</v>
      </c>
      <c r="E72" s="354">
        <v>0</v>
      </c>
      <c r="F72" s="354">
        <v>1</v>
      </c>
      <c r="G72" s="354">
        <v>0</v>
      </c>
      <c r="H72" s="354">
        <v>0</v>
      </c>
      <c r="I72" s="354">
        <v>7</v>
      </c>
      <c r="J72" s="354">
        <v>1</v>
      </c>
      <c r="K72" s="354">
        <v>1</v>
      </c>
      <c r="L72" s="354">
        <v>1</v>
      </c>
      <c r="M72" s="354">
        <v>5</v>
      </c>
      <c r="N72" s="354">
        <v>4</v>
      </c>
      <c r="O72" s="354">
        <v>4</v>
      </c>
      <c r="P72" s="354">
        <v>3</v>
      </c>
      <c r="Q72" s="354">
        <v>7</v>
      </c>
      <c r="R72" s="354">
        <v>19</v>
      </c>
      <c r="S72" s="354">
        <v>13</v>
      </c>
      <c r="T72" s="354">
        <v>25</v>
      </c>
      <c r="U72" s="354">
        <v>73</v>
      </c>
      <c r="V72" s="354">
        <v>82</v>
      </c>
      <c r="W72" s="354">
        <v>93</v>
      </c>
      <c r="X72" s="354">
        <v>130</v>
      </c>
      <c r="Y72" s="354">
        <v>147</v>
      </c>
      <c r="Z72" s="354">
        <v>96</v>
      </c>
      <c r="AA72" s="354">
        <v>53</v>
      </c>
      <c r="AB72" s="354">
        <v>23</v>
      </c>
      <c r="AC72" s="354">
        <v>1</v>
      </c>
      <c r="AD72" s="354">
        <v>0</v>
      </c>
      <c r="AF72" s="355">
        <f t="shared" si="5"/>
        <v>1</v>
      </c>
      <c r="AG72" s="355">
        <f t="shared" si="6"/>
        <v>24</v>
      </c>
      <c r="AH72" s="355">
        <f t="shared" si="7"/>
        <v>24</v>
      </c>
    </row>
    <row r="73" spans="1:34">
      <c r="A73" t="s">
        <v>954</v>
      </c>
      <c r="B73" t="s">
        <v>411</v>
      </c>
      <c r="C73" s="354">
        <v>193</v>
      </c>
      <c r="D73" s="354">
        <v>0</v>
      </c>
      <c r="E73" s="354">
        <v>0</v>
      </c>
      <c r="F73" s="354">
        <v>0</v>
      </c>
      <c r="G73" s="354">
        <v>0</v>
      </c>
      <c r="H73" s="354">
        <v>0</v>
      </c>
      <c r="I73" s="354">
        <v>0</v>
      </c>
      <c r="J73" s="354">
        <v>0</v>
      </c>
      <c r="K73" s="354">
        <v>0</v>
      </c>
      <c r="L73" s="354">
        <v>0</v>
      </c>
      <c r="M73" s="354">
        <v>1</v>
      </c>
      <c r="N73" s="354">
        <v>0</v>
      </c>
      <c r="O73" s="354">
        <v>1</v>
      </c>
      <c r="P73" s="354">
        <v>1</v>
      </c>
      <c r="Q73" s="354">
        <v>2</v>
      </c>
      <c r="R73" s="354">
        <v>0</v>
      </c>
      <c r="S73" s="354">
        <v>3</v>
      </c>
      <c r="T73" s="354">
        <v>7</v>
      </c>
      <c r="U73" s="354">
        <v>16</v>
      </c>
      <c r="V73" s="354">
        <v>14</v>
      </c>
      <c r="W73" s="354">
        <v>22</v>
      </c>
      <c r="X73" s="354">
        <v>49</v>
      </c>
      <c r="Y73" s="354">
        <v>33</v>
      </c>
      <c r="Z73" s="354">
        <v>25</v>
      </c>
      <c r="AA73" s="354">
        <v>14</v>
      </c>
      <c r="AB73" s="354">
        <v>4</v>
      </c>
      <c r="AC73" s="354">
        <v>1</v>
      </c>
      <c r="AD73" s="354">
        <v>0</v>
      </c>
      <c r="AF73" s="355">
        <f t="shared" si="5"/>
        <v>0</v>
      </c>
      <c r="AG73" s="355">
        <f t="shared" si="6"/>
        <v>5</v>
      </c>
      <c r="AH73" s="355">
        <f t="shared" si="7"/>
        <v>5</v>
      </c>
    </row>
    <row r="74" spans="1:34">
      <c r="A74" t="s">
        <v>955</v>
      </c>
      <c r="B74" t="s">
        <v>411</v>
      </c>
      <c r="C74" s="354">
        <v>572</v>
      </c>
      <c r="D74" s="354">
        <v>1</v>
      </c>
      <c r="E74" s="354">
        <v>0</v>
      </c>
      <c r="F74" s="354">
        <v>0</v>
      </c>
      <c r="G74" s="354">
        <v>0</v>
      </c>
      <c r="H74" s="354">
        <v>0</v>
      </c>
      <c r="I74" s="354">
        <v>1</v>
      </c>
      <c r="J74" s="354">
        <v>0</v>
      </c>
      <c r="K74" s="354">
        <v>0</v>
      </c>
      <c r="L74" s="354">
        <v>0</v>
      </c>
      <c r="M74" s="354">
        <v>2</v>
      </c>
      <c r="N74" s="354">
        <v>5</v>
      </c>
      <c r="O74" s="354">
        <v>1</v>
      </c>
      <c r="P74" s="354">
        <v>2</v>
      </c>
      <c r="Q74" s="354">
        <v>2</v>
      </c>
      <c r="R74" s="354">
        <v>4</v>
      </c>
      <c r="S74" s="354">
        <v>7</v>
      </c>
      <c r="T74" s="354">
        <v>28</v>
      </c>
      <c r="U74" s="354">
        <v>33</v>
      </c>
      <c r="V74" s="354">
        <v>49</v>
      </c>
      <c r="W74" s="354">
        <v>55</v>
      </c>
      <c r="X74" s="354">
        <v>87</v>
      </c>
      <c r="Y74" s="354">
        <v>131</v>
      </c>
      <c r="Z74" s="354">
        <v>91</v>
      </c>
      <c r="AA74" s="354">
        <v>48</v>
      </c>
      <c r="AB74" s="354">
        <v>22</v>
      </c>
      <c r="AC74" s="354">
        <v>4</v>
      </c>
      <c r="AD74" s="354">
        <v>0</v>
      </c>
      <c r="AF74" s="355">
        <f t="shared" si="5"/>
        <v>0</v>
      </c>
      <c r="AG74" s="355">
        <f t="shared" si="6"/>
        <v>26</v>
      </c>
      <c r="AH74" s="355">
        <f t="shared" si="7"/>
        <v>26</v>
      </c>
    </row>
    <row r="75" spans="1:34">
      <c r="A75" t="s">
        <v>956</v>
      </c>
      <c r="B75" t="s">
        <v>411</v>
      </c>
      <c r="C75" s="354">
        <v>1115</v>
      </c>
      <c r="D75" s="354">
        <v>1</v>
      </c>
      <c r="E75" s="354">
        <v>1</v>
      </c>
      <c r="F75" s="354">
        <v>0</v>
      </c>
      <c r="G75" s="354">
        <v>0</v>
      </c>
      <c r="H75" s="354">
        <v>1</v>
      </c>
      <c r="I75" s="354">
        <v>3</v>
      </c>
      <c r="J75" s="354">
        <v>1</v>
      </c>
      <c r="K75" s="354">
        <v>2</v>
      </c>
      <c r="L75" s="354">
        <v>3</v>
      </c>
      <c r="M75" s="354">
        <v>4</v>
      </c>
      <c r="N75" s="354">
        <v>5</v>
      </c>
      <c r="O75" s="354">
        <v>4</v>
      </c>
      <c r="P75" s="354">
        <v>8</v>
      </c>
      <c r="Q75" s="354">
        <v>14</v>
      </c>
      <c r="R75" s="354">
        <v>27</v>
      </c>
      <c r="S75" s="354">
        <v>20</v>
      </c>
      <c r="T75" s="354">
        <v>42</v>
      </c>
      <c r="U75" s="354">
        <v>106</v>
      </c>
      <c r="V75" s="354">
        <v>111</v>
      </c>
      <c r="W75" s="354">
        <v>163</v>
      </c>
      <c r="X75" s="354">
        <v>198</v>
      </c>
      <c r="Y75" s="354">
        <v>189</v>
      </c>
      <c r="Z75" s="354">
        <v>116</v>
      </c>
      <c r="AA75" s="354">
        <v>69</v>
      </c>
      <c r="AB75" s="354">
        <v>27</v>
      </c>
      <c r="AC75" s="354">
        <v>3</v>
      </c>
      <c r="AD75" s="354">
        <v>0</v>
      </c>
      <c r="AF75" s="355">
        <f t="shared" si="5"/>
        <v>2</v>
      </c>
      <c r="AG75" s="355">
        <f t="shared" si="6"/>
        <v>30</v>
      </c>
      <c r="AH75" s="355">
        <f t="shared" si="7"/>
        <v>30</v>
      </c>
    </row>
    <row r="76" spans="1:34">
      <c r="A76" t="s">
        <v>957</v>
      </c>
      <c r="B76" t="s">
        <v>411</v>
      </c>
      <c r="C76" s="354">
        <v>295</v>
      </c>
      <c r="D76" s="354">
        <v>1</v>
      </c>
      <c r="E76" s="354">
        <v>0</v>
      </c>
      <c r="F76" s="354">
        <v>0</v>
      </c>
      <c r="G76" s="354">
        <v>0</v>
      </c>
      <c r="H76" s="354">
        <v>0</v>
      </c>
      <c r="I76" s="354">
        <v>1</v>
      </c>
      <c r="J76" s="354">
        <v>0</v>
      </c>
      <c r="K76" s="354">
        <v>0</v>
      </c>
      <c r="L76" s="354">
        <v>1</v>
      </c>
      <c r="M76" s="354">
        <v>2</v>
      </c>
      <c r="N76" s="354">
        <v>1</v>
      </c>
      <c r="O76" s="354">
        <v>2</v>
      </c>
      <c r="P76" s="354">
        <v>2</v>
      </c>
      <c r="Q76" s="354">
        <v>1</v>
      </c>
      <c r="R76" s="354">
        <v>0</v>
      </c>
      <c r="S76" s="354">
        <v>11</v>
      </c>
      <c r="T76" s="354">
        <v>13</v>
      </c>
      <c r="U76" s="354">
        <v>22</v>
      </c>
      <c r="V76" s="354">
        <v>25</v>
      </c>
      <c r="W76" s="354">
        <v>33</v>
      </c>
      <c r="X76" s="354">
        <v>44</v>
      </c>
      <c r="Y76" s="354">
        <v>62</v>
      </c>
      <c r="Z76" s="354">
        <v>43</v>
      </c>
      <c r="AA76" s="354">
        <v>21</v>
      </c>
      <c r="AB76" s="354">
        <v>10</v>
      </c>
      <c r="AC76" s="354">
        <v>1</v>
      </c>
      <c r="AD76" s="354">
        <v>0</v>
      </c>
      <c r="AF76" s="355">
        <f t="shared" si="5"/>
        <v>0</v>
      </c>
      <c r="AG76" s="355">
        <f t="shared" si="6"/>
        <v>11</v>
      </c>
      <c r="AH76" s="355">
        <f t="shared" si="7"/>
        <v>11</v>
      </c>
    </row>
    <row r="77" spans="1:34">
      <c r="A77" t="s">
        <v>958</v>
      </c>
      <c r="B77" t="s">
        <v>411</v>
      </c>
      <c r="C77" s="354">
        <v>246</v>
      </c>
      <c r="D77" s="354">
        <v>0</v>
      </c>
      <c r="E77" s="354">
        <v>1</v>
      </c>
      <c r="F77" s="354">
        <v>0</v>
      </c>
      <c r="G77" s="354">
        <v>0</v>
      </c>
      <c r="H77" s="354">
        <v>0</v>
      </c>
      <c r="I77" s="354">
        <v>1</v>
      </c>
      <c r="J77" s="354">
        <v>0</v>
      </c>
      <c r="K77" s="354">
        <v>0</v>
      </c>
      <c r="L77" s="354">
        <v>1</v>
      </c>
      <c r="M77" s="354">
        <v>2</v>
      </c>
      <c r="N77" s="354">
        <v>0</v>
      </c>
      <c r="O77" s="354">
        <v>1</v>
      </c>
      <c r="P77" s="354">
        <v>0</v>
      </c>
      <c r="Q77" s="354">
        <v>1</v>
      </c>
      <c r="R77" s="354">
        <v>4</v>
      </c>
      <c r="S77" s="354">
        <v>6</v>
      </c>
      <c r="T77" s="354">
        <v>11</v>
      </c>
      <c r="U77" s="354">
        <v>21</v>
      </c>
      <c r="V77" s="354">
        <v>20</v>
      </c>
      <c r="W77" s="354">
        <v>26</v>
      </c>
      <c r="X77" s="354">
        <v>41</v>
      </c>
      <c r="Y77" s="354">
        <v>52</v>
      </c>
      <c r="Z77" s="354">
        <v>42</v>
      </c>
      <c r="AA77" s="354">
        <v>10</v>
      </c>
      <c r="AB77" s="354">
        <v>5</v>
      </c>
      <c r="AC77" s="354">
        <v>2</v>
      </c>
      <c r="AD77" s="354">
        <v>0</v>
      </c>
      <c r="AF77" s="355">
        <f t="shared" si="5"/>
        <v>1</v>
      </c>
      <c r="AG77" s="355">
        <f t="shared" si="6"/>
        <v>7</v>
      </c>
      <c r="AH77" s="355">
        <f t="shared" si="7"/>
        <v>7</v>
      </c>
    </row>
    <row r="78" spans="1:34">
      <c r="A78" t="s">
        <v>959</v>
      </c>
      <c r="B78" t="s">
        <v>411</v>
      </c>
      <c r="C78" s="354">
        <v>844</v>
      </c>
      <c r="D78" s="354">
        <v>3</v>
      </c>
      <c r="E78" s="354">
        <v>1</v>
      </c>
      <c r="F78" s="354">
        <v>0</v>
      </c>
      <c r="G78" s="354">
        <v>0</v>
      </c>
      <c r="H78" s="354">
        <v>0</v>
      </c>
      <c r="I78" s="354">
        <v>4</v>
      </c>
      <c r="J78" s="354">
        <v>1</v>
      </c>
      <c r="K78" s="354">
        <v>0</v>
      </c>
      <c r="L78" s="354">
        <v>2</v>
      </c>
      <c r="M78" s="354">
        <v>3</v>
      </c>
      <c r="N78" s="354">
        <v>2</v>
      </c>
      <c r="O78" s="354">
        <v>4</v>
      </c>
      <c r="P78" s="354">
        <v>5</v>
      </c>
      <c r="Q78" s="354">
        <v>9</v>
      </c>
      <c r="R78" s="354">
        <v>8</v>
      </c>
      <c r="S78" s="354">
        <v>16</v>
      </c>
      <c r="T78" s="354">
        <v>28</v>
      </c>
      <c r="U78" s="354">
        <v>65</v>
      </c>
      <c r="V78" s="354">
        <v>72</v>
      </c>
      <c r="W78" s="354">
        <v>85</v>
      </c>
      <c r="X78" s="354">
        <v>153</v>
      </c>
      <c r="Y78" s="354">
        <v>178</v>
      </c>
      <c r="Z78" s="354">
        <v>112</v>
      </c>
      <c r="AA78" s="354">
        <v>62</v>
      </c>
      <c r="AB78" s="354">
        <v>29</v>
      </c>
      <c r="AC78" s="354">
        <v>6</v>
      </c>
      <c r="AD78" s="354">
        <v>0</v>
      </c>
      <c r="AF78" s="355">
        <f t="shared" si="5"/>
        <v>1</v>
      </c>
      <c r="AG78" s="355">
        <f t="shared" si="6"/>
        <v>35</v>
      </c>
      <c r="AH78" s="355">
        <f t="shared" si="7"/>
        <v>35</v>
      </c>
    </row>
    <row r="79" spans="1:34">
      <c r="A79" t="s">
        <v>960</v>
      </c>
      <c r="B79" t="s">
        <v>411</v>
      </c>
      <c r="C79" s="354">
        <v>385</v>
      </c>
      <c r="D79" s="354">
        <v>0</v>
      </c>
      <c r="E79" s="354">
        <v>0</v>
      </c>
      <c r="F79" s="354">
        <v>0</v>
      </c>
      <c r="G79" s="354">
        <v>1</v>
      </c>
      <c r="H79" s="354">
        <v>0</v>
      </c>
      <c r="I79" s="354">
        <v>1</v>
      </c>
      <c r="J79" s="354">
        <v>0</v>
      </c>
      <c r="K79" s="354">
        <v>0</v>
      </c>
      <c r="L79" s="354">
        <v>0</v>
      </c>
      <c r="M79" s="354">
        <v>1</v>
      </c>
      <c r="N79" s="354">
        <v>0</v>
      </c>
      <c r="O79" s="354">
        <v>3</v>
      </c>
      <c r="P79" s="354">
        <v>0</v>
      </c>
      <c r="Q79" s="354">
        <v>3</v>
      </c>
      <c r="R79" s="354">
        <v>6</v>
      </c>
      <c r="S79" s="354">
        <v>11</v>
      </c>
      <c r="T79" s="354">
        <v>14</v>
      </c>
      <c r="U79" s="354">
        <v>22</v>
      </c>
      <c r="V79" s="354">
        <v>30</v>
      </c>
      <c r="W79" s="354">
        <v>45</v>
      </c>
      <c r="X79" s="354">
        <v>58</v>
      </c>
      <c r="Y79" s="354">
        <v>85</v>
      </c>
      <c r="Z79" s="354">
        <v>55</v>
      </c>
      <c r="AA79" s="354">
        <v>35</v>
      </c>
      <c r="AB79" s="354">
        <v>15</v>
      </c>
      <c r="AC79" s="354">
        <v>1</v>
      </c>
      <c r="AD79" s="354">
        <v>0</v>
      </c>
      <c r="AF79" s="355">
        <f t="shared" si="5"/>
        <v>1</v>
      </c>
      <c r="AG79" s="355">
        <f t="shared" si="6"/>
        <v>16</v>
      </c>
      <c r="AH79" s="355">
        <f t="shared" si="7"/>
        <v>16</v>
      </c>
    </row>
    <row r="80" spans="1:34">
      <c r="A80" t="s">
        <v>961</v>
      </c>
      <c r="B80" t="s">
        <v>411</v>
      </c>
      <c r="C80" s="354">
        <v>472</v>
      </c>
      <c r="D80" s="354">
        <v>1</v>
      </c>
      <c r="E80" s="354">
        <v>0</v>
      </c>
      <c r="F80" s="354">
        <v>0</v>
      </c>
      <c r="G80" s="354">
        <v>0</v>
      </c>
      <c r="H80" s="354">
        <v>0</v>
      </c>
      <c r="I80" s="354">
        <v>1</v>
      </c>
      <c r="J80" s="354">
        <v>0</v>
      </c>
      <c r="K80" s="354">
        <v>1</v>
      </c>
      <c r="L80" s="354">
        <v>0</v>
      </c>
      <c r="M80" s="354">
        <v>1</v>
      </c>
      <c r="N80" s="354">
        <v>2</v>
      </c>
      <c r="O80" s="354">
        <v>3</v>
      </c>
      <c r="P80" s="354">
        <v>6</v>
      </c>
      <c r="Q80" s="354">
        <v>8</v>
      </c>
      <c r="R80" s="354">
        <v>9</v>
      </c>
      <c r="S80" s="354">
        <v>10</v>
      </c>
      <c r="T80" s="354">
        <v>21</v>
      </c>
      <c r="U80" s="354">
        <v>32</v>
      </c>
      <c r="V80" s="354">
        <v>48</v>
      </c>
      <c r="W80" s="354">
        <v>60</v>
      </c>
      <c r="X80" s="354">
        <v>58</v>
      </c>
      <c r="Y80" s="354">
        <v>90</v>
      </c>
      <c r="Z80" s="354">
        <v>64</v>
      </c>
      <c r="AA80" s="354">
        <v>36</v>
      </c>
      <c r="AB80" s="354">
        <v>16</v>
      </c>
      <c r="AC80" s="354">
        <v>6</v>
      </c>
      <c r="AD80" s="354">
        <v>0</v>
      </c>
      <c r="AF80" s="355">
        <f t="shared" si="5"/>
        <v>0</v>
      </c>
      <c r="AG80" s="355">
        <f t="shared" si="6"/>
        <v>22</v>
      </c>
      <c r="AH80" s="355">
        <f t="shared" si="7"/>
        <v>22</v>
      </c>
    </row>
    <row r="81" spans="1:34">
      <c r="A81" t="s">
        <v>962</v>
      </c>
      <c r="B81" t="s">
        <v>411</v>
      </c>
      <c r="C81" s="354">
        <v>659</v>
      </c>
      <c r="D81" s="354">
        <v>2</v>
      </c>
      <c r="E81" s="354">
        <v>0</v>
      </c>
      <c r="F81" s="354">
        <v>0</v>
      </c>
      <c r="G81" s="354">
        <v>0</v>
      </c>
      <c r="H81" s="354">
        <v>0</v>
      </c>
      <c r="I81" s="354">
        <v>2</v>
      </c>
      <c r="J81" s="354">
        <v>1</v>
      </c>
      <c r="K81" s="354">
        <v>0</v>
      </c>
      <c r="L81" s="354">
        <v>0</v>
      </c>
      <c r="M81" s="354">
        <v>2</v>
      </c>
      <c r="N81" s="354">
        <v>3</v>
      </c>
      <c r="O81" s="354">
        <v>4</v>
      </c>
      <c r="P81" s="354">
        <v>5</v>
      </c>
      <c r="Q81" s="354">
        <v>9</v>
      </c>
      <c r="R81" s="354">
        <v>3</v>
      </c>
      <c r="S81" s="354">
        <v>16</v>
      </c>
      <c r="T81" s="354">
        <v>15</v>
      </c>
      <c r="U81" s="354">
        <v>53</v>
      </c>
      <c r="V81" s="354">
        <v>47</v>
      </c>
      <c r="W81" s="354">
        <v>88</v>
      </c>
      <c r="X81" s="354">
        <v>105</v>
      </c>
      <c r="Y81" s="354">
        <v>134</v>
      </c>
      <c r="Z81" s="354">
        <v>90</v>
      </c>
      <c r="AA81" s="354">
        <v>52</v>
      </c>
      <c r="AB81" s="354">
        <v>26</v>
      </c>
      <c r="AC81" s="354">
        <v>4</v>
      </c>
      <c r="AD81" s="354">
        <v>0</v>
      </c>
      <c r="AF81" s="355">
        <f t="shared" si="5"/>
        <v>0</v>
      </c>
      <c r="AG81" s="355">
        <f t="shared" si="6"/>
        <v>30</v>
      </c>
      <c r="AH81" s="355">
        <f t="shared" si="7"/>
        <v>30</v>
      </c>
    </row>
    <row r="82" spans="1:34">
      <c r="A82" t="s">
        <v>963</v>
      </c>
      <c r="B82" t="s">
        <v>411</v>
      </c>
      <c r="C82" s="354">
        <v>244</v>
      </c>
      <c r="D82" s="354">
        <v>0</v>
      </c>
      <c r="E82" s="354">
        <v>0</v>
      </c>
      <c r="F82" s="354">
        <v>0</v>
      </c>
      <c r="G82" s="354">
        <v>0</v>
      </c>
      <c r="H82" s="354">
        <v>0</v>
      </c>
      <c r="I82" s="354">
        <v>0</v>
      </c>
      <c r="J82" s="354">
        <v>0</v>
      </c>
      <c r="K82" s="354">
        <v>1</v>
      </c>
      <c r="L82" s="354">
        <v>0</v>
      </c>
      <c r="M82" s="354">
        <v>0</v>
      </c>
      <c r="N82" s="354">
        <v>0</v>
      </c>
      <c r="O82" s="354">
        <v>1</v>
      </c>
      <c r="P82" s="354">
        <v>2</v>
      </c>
      <c r="Q82" s="354">
        <v>4</v>
      </c>
      <c r="R82" s="354">
        <v>2</v>
      </c>
      <c r="S82" s="354">
        <v>2</v>
      </c>
      <c r="T82" s="354">
        <v>7</v>
      </c>
      <c r="U82" s="354">
        <v>20</v>
      </c>
      <c r="V82" s="354">
        <v>24</v>
      </c>
      <c r="W82" s="354">
        <v>28</v>
      </c>
      <c r="X82" s="354">
        <v>39</v>
      </c>
      <c r="Y82" s="354">
        <v>55</v>
      </c>
      <c r="Z82" s="354">
        <v>28</v>
      </c>
      <c r="AA82" s="354">
        <v>19</v>
      </c>
      <c r="AB82" s="354">
        <v>10</v>
      </c>
      <c r="AC82" s="354">
        <v>2</v>
      </c>
      <c r="AD82" s="354">
        <v>0</v>
      </c>
      <c r="AF82" s="355">
        <f t="shared" si="5"/>
        <v>0</v>
      </c>
      <c r="AG82" s="355">
        <f t="shared" si="6"/>
        <v>12</v>
      </c>
      <c r="AH82" s="355">
        <f t="shared" si="7"/>
        <v>12</v>
      </c>
    </row>
    <row r="83" spans="1:34">
      <c r="A83" t="s">
        <v>964</v>
      </c>
      <c r="B83" t="s">
        <v>411</v>
      </c>
      <c r="C83" s="354">
        <v>384</v>
      </c>
      <c r="D83" s="354">
        <v>0</v>
      </c>
      <c r="E83" s="354">
        <v>0</v>
      </c>
      <c r="F83" s="354">
        <v>0</v>
      </c>
      <c r="G83" s="354">
        <v>0</v>
      </c>
      <c r="H83" s="354">
        <v>0</v>
      </c>
      <c r="I83" s="354">
        <v>0</v>
      </c>
      <c r="J83" s="354">
        <v>0</v>
      </c>
      <c r="K83" s="354">
        <v>1</v>
      </c>
      <c r="L83" s="354">
        <v>0</v>
      </c>
      <c r="M83" s="354">
        <v>3</v>
      </c>
      <c r="N83" s="354">
        <v>1</v>
      </c>
      <c r="O83" s="354">
        <v>2</v>
      </c>
      <c r="P83" s="354">
        <v>1</v>
      </c>
      <c r="Q83" s="354">
        <v>1</v>
      </c>
      <c r="R83" s="354">
        <v>11</v>
      </c>
      <c r="S83" s="354">
        <v>4</v>
      </c>
      <c r="T83" s="354">
        <v>18</v>
      </c>
      <c r="U83" s="354">
        <v>30</v>
      </c>
      <c r="V83" s="354">
        <v>35</v>
      </c>
      <c r="W83" s="354">
        <v>50</v>
      </c>
      <c r="X83" s="354">
        <v>65</v>
      </c>
      <c r="Y83" s="354">
        <v>76</v>
      </c>
      <c r="Z83" s="354">
        <v>55</v>
      </c>
      <c r="AA83" s="354">
        <v>22</v>
      </c>
      <c r="AB83" s="354">
        <v>7</v>
      </c>
      <c r="AC83" s="354">
        <v>2</v>
      </c>
      <c r="AD83" s="354">
        <v>0</v>
      </c>
      <c r="AF83" s="355">
        <f t="shared" si="5"/>
        <v>0</v>
      </c>
      <c r="AG83" s="355">
        <f t="shared" si="6"/>
        <v>9</v>
      </c>
      <c r="AH83" s="355">
        <f t="shared" si="7"/>
        <v>9</v>
      </c>
    </row>
    <row r="84" spans="1:34">
      <c r="A84" t="s">
        <v>965</v>
      </c>
      <c r="B84" t="s">
        <v>411</v>
      </c>
      <c r="C84" s="354">
        <v>279</v>
      </c>
      <c r="D84" s="354">
        <v>1</v>
      </c>
      <c r="E84" s="354">
        <v>1</v>
      </c>
      <c r="F84" s="354">
        <v>0</v>
      </c>
      <c r="G84" s="354">
        <v>0</v>
      </c>
      <c r="H84" s="354">
        <v>0</v>
      </c>
      <c r="I84" s="354">
        <v>2</v>
      </c>
      <c r="J84" s="354">
        <v>0</v>
      </c>
      <c r="K84" s="354">
        <v>1</v>
      </c>
      <c r="L84" s="354">
        <v>0</v>
      </c>
      <c r="M84" s="354">
        <v>2</v>
      </c>
      <c r="N84" s="354">
        <v>2</v>
      </c>
      <c r="O84" s="354">
        <v>5</v>
      </c>
      <c r="P84" s="354">
        <v>4</v>
      </c>
      <c r="Q84" s="354">
        <v>4</v>
      </c>
      <c r="R84" s="354">
        <v>4</v>
      </c>
      <c r="S84" s="354">
        <v>5</v>
      </c>
      <c r="T84" s="354">
        <v>9</v>
      </c>
      <c r="U84" s="354">
        <v>14</v>
      </c>
      <c r="V84" s="354">
        <v>20</v>
      </c>
      <c r="W84" s="354">
        <v>31</v>
      </c>
      <c r="X84" s="354">
        <v>46</v>
      </c>
      <c r="Y84" s="354">
        <v>54</v>
      </c>
      <c r="Z84" s="354">
        <v>38</v>
      </c>
      <c r="AA84" s="354">
        <v>26</v>
      </c>
      <c r="AB84" s="354">
        <v>12</v>
      </c>
      <c r="AC84" s="354">
        <v>0</v>
      </c>
      <c r="AD84" s="354">
        <v>0</v>
      </c>
      <c r="AF84" s="355">
        <f t="shared" si="5"/>
        <v>1</v>
      </c>
      <c r="AG84" s="355">
        <f t="shared" si="6"/>
        <v>12</v>
      </c>
      <c r="AH84" s="355">
        <f t="shared" si="7"/>
        <v>12</v>
      </c>
    </row>
    <row r="85" spans="1:34">
      <c r="A85" t="s">
        <v>966</v>
      </c>
      <c r="B85" t="s">
        <v>411</v>
      </c>
      <c r="C85" s="354">
        <v>296</v>
      </c>
      <c r="D85" s="354">
        <v>0</v>
      </c>
      <c r="E85" s="354">
        <v>0</v>
      </c>
      <c r="F85" s="354">
        <v>0</v>
      </c>
      <c r="G85" s="354">
        <v>0</v>
      </c>
      <c r="H85" s="354">
        <v>0</v>
      </c>
      <c r="I85" s="354">
        <v>0</v>
      </c>
      <c r="J85" s="354">
        <v>0</v>
      </c>
      <c r="K85" s="354">
        <v>0</v>
      </c>
      <c r="L85" s="354">
        <v>0</v>
      </c>
      <c r="M85" s="354">
        <v>1</v>
      </c>
      <c r="N85" s="354">
        <v>0</v>
      </c>
      <c r="O85" s="354">
        <v>1</v>
      </c>
      <c r="P85" s="354">
        <v>4</v>
      </c>
      <c r="Q85" s="354">
        <v>2</v>
      </c>
      <c r="R85" s="354">
        <v>2</v>
      </c>
      <c r="S85" s="354">
        <v>4</v>
      </c>
      <c r="T85" s="354">
        <v>6</v>
      </c>
      <c r="U85" s="354">
        <v>12</v>
      </c>
      <c r="V85" s="354">
        <v>20</v>
      </c>
      <c r="W85" s="354">
        <v>29</v>
      </c>
      <c r="X85" s="354">
        <v>53</v>
      </c>
      <c r="Y85" s="354">
        <v>63</v>
      </c>
      <c r="Z85" s="354">
        <v>54</v>
      </c>
      <c r="AA85" s="354">
        <v>27</v>
      </c>
      <c r="AB85" s="354">
        <v>12</v>
      </c>
      <c r="AC85" s="354">
        <v>6</v>
      </c>
      <c r="AD85" s="354">
        <v>0</v>
      </c>
      <c r="AF85" s="355">
        <f t="shared" si="5"/>
        <v>0</v>
      </c>
      <c r="AG85" s="355">
        <f t="shared" si="6"/>
        <v>18</v>
      </c>
      <c r="AH85" s="355">
        <f t="shared" si="7"/>
        <v>18</v>
      </c>
    </row>
    <row r="86" spans="1:34">
      <c r="A86" t="s">
        <v>967</v>
      </c>
      <c r="B86" t="s">
        <v>411</v>
      </c>
      <c r="C86" s="354">
        <v>199</v>
      </c>
      <c r="D86" s="354">
        <v>0</v>
      </c>
      <c r="E86" s="354">
        <v>0</v>
      </c>
      <c r="F86" s="354">
        <v>0</v>
      </c>
      <c r="G86" s="354">
        <v>0</v>
      </c>
      <c r="H86" s="354">
        <v>0</v>
      </c>
      <c r="I86" s="354">
        <v>0</v>
      </c>
      <c r="J86" s="354">
        <v>0</v>
      </c>
      <c r="K86" s="354">
        <v>0</v>
      </c>
      <c r="L86" s="354">
        <v>0</v>
      </c>
      <c r="M86" s="354">
        <v>0</v>
      </c>
      <c r="N86" s="354">
        <v>0</v>
      </c>
      <c r="O86" s="354">
        <v>1</v>
      </c>
      <c r="P86" s="354">
        <v>0</v>
      </c>
      <c r="Q86" s="354">
        <v>1</v>
      </c>
      <c r="R86" s="354">
        <v>4</v>
      </c>
      <c r="S86" s="354">
        <v>5</v>
      </c>
      <c r="T86" s="354">
        <v>8</v>
      </c>
      <c r="U86" s="354">
        <v>9</v>
      </c>
      <c r="V86" s="354">
        <v>11</v>
      </c>
      <c r="W86" s="354">
        <v>16</v>
      </c>
      <c r="X86" s="354">
        <v>38</v>
      </c>
      <c r="Y86" s="354">
        <v>39</v>
      </c>
      <c r="Z86" s="354">
        <v>36</v>
      </c>
      <c r="AA86" s="354">
        <v>19</v>
      </c>
      <c r="AB86" s="354">
        <v>9</v>
      </c>
      <c r="AC86" s="354">
        <v>3</v>
      </c>
      <c r="AD86" s="354">
        <v>0</v>
      </c>
      <c r="AF86" s="355">
        <f t="shared" si="5"/>
        <v>0</v>
      </c>
      <c r="AG86" s="355">
        <f t="shared" si="6"/>
        <v>12</v>
      </c>
      <c r="AH86" s="355">
        <f t="shared" si="7"/>
        <v>12</v>
      </c>
    </row>
    <row r="87" spans="1:34">
      <c r="A87" t="s">
        <v>968</v>
      </c>
      <c r="B87" t="s">
        <v>411</v>
      </c>
      <c r="C87" s="354">
        <v>447</v>
      </c>
      <c r="D87" s="354">
        <v>0</v>
      </c>
      <c r="E87" s="354">
        <v>0</v>
      </c>
      <c r="F87" s="354">
        <v>1</v>
      </c>
      <c r="G87" s="354">
        <v>0</v>
      </c>
      <c r="H87" s="354">
        <v>0</v>
      </c>
      <c r="I87" s="354">
        <v>1</v>
      </c>
      <c r="J87" s="354">
        <v>0</v>
      </c>
      <c r="K87" s="354">
        <v>0</v>
      </c>
      <c r="L87" s="354">
        <v>1</v>
      </c>
      <c r="M87" s="354">
        <v>0</v>
      </c>
      <c r="N87" s="354">
        <v>1</v>
      </c>
      <c r="O87" s="354">
        <v>1</v>
      </c>
      <c r="P87" s="354">
        <v>2</v>
      </c>
      <c r="Q87" s="354">
        <v>6</v>
      </c>
      <c r="R87" s="354">
        <v>5</v>
      </c>
      <c r="S87" s="354">
        <v>10</v>
      </c>
      <c r="T87" s="354">
        <v>7</v>
      </c>
      <c r="U87" s="354">
        <v>30</v>
      </c>
      <c r="V87" s="354">
        <v>38</v>
      </c>
      <c r="W87" s="354">
        <v>45</v>
      </c>
      <c r="X87" s="354">
        <v>81</v>
      </c>
      <c r="Y87" s="354">
        <v>107</v>
      </c>
      <c r="Z87" s="354">
        <v>66</v>
      </c>
      <c r="AA87" s="354">
        <v>33</v>
      </c>
      <c r="AB87" s="354">
        <v>11</v>
      </c>
      <c r="AC87" s="354">
        <v>2</v>
      </c>
      <c r="AD87" s="354">
        <v>0</v>
      </c>
      <c r="AF87" s="355">
        <f t="shared" si="5"/>
        <v>1</v>
      </c>
      <c r="AG87" s="355">
        <f t="shared" si="6"/>
        <v>13</v>
      </c>
      <c r="AH87" s="355">
        <f t="shared" si="7"/>
        <v>13</v>
      </c>
    </row>
    <row r="88" spans="1:34">
      <c r="A88" t="s">
        <v>969</v>
      </c>
      <c r="B88" t="s">
        <v>411</v>
      </c>
      <c r="C88" s="354">
        <v>331</v>
      </c>
      <c r="D88" s="354">
        <v>0</v>
      </c>
      <c r="E88" s="354">
        <v>0</v>
      </c>
      <c r="F88" s="354">
        <v>0</v>
      </c>
      <c r="G88" s="354">
        <v>0</v>
      </c>
      <c r="H88" s="354">
        <v>0</v>
      </c>
      <c r="I88" s="354">
        <v>0</v>
      </c>
      <c r="J88" s="354">
        <v>0</v>
      </c>
      <c r="K88" s="354">
        <v>0</v>
      </c>
      <c r="L88" s="354">
        <v>0</v>
      </c>
      <c r="M88" s="354">
        <v>0</v>
      </c>
      <c r="N88" s="354">
        <v>0</v>
      </c>
      <c r="O88" s="354">
        <v>0</v>
      </c>
      <c r="P88" s="354">
        <v>1</v>
      </c>
      <c r="Q88" s="354">
        <v>3</v>
      </c>
      <c r="R88" s="354">
        <v>7</v>
      </c>
      <c r="S88" s="354">
        <v>9</v>
      </c>
      <c r="T88" s="354">
        <v>16</v>
      </c>
      <c r="U88" s="354">
        <v>24</v>
      </c>
      <c r="V88" s="354">
        <v>23</v>
      </c>
      <c r="W88" s="354">
        <v>33</v>
      </c>
      <c r="X88" s="354">
        <v>50</v>
      </c>
      <c r="Y88" s="354">
        <v>64</v>
      </c>
      <c r="Z88" s="354">
        <v>55</v>
      </c>
      <c r="AA88" s="354">
        <v>34</v>
      </c>
      <c r="AB88" s="354">
        <v>9</v>
      </c>
      <c r="AC88" s="354">
        <v>3</v>
      </c>
      <c r="AD88" s="354">
        <v>0</v>
      </c>
      <c r="AF88" s="355">
        <f t="shared" si="5"/>
        <v>0</v>
      </c>
      <c r="AG88" s="355">
        <f t="shared" si="6"/>
        <v>12</v>
      </c>
      <c r="AH88" s="355">
        <f t="shared" si="7"/>
        <v>12</v>
      </c>
    </row>
    <row r="89" spans="1:34">
      <c r="A89" t="s">
        <v>970</v>
      </c>
      <c r="B89" t="s">
        <v>411</v>
      </c>
      <c r="C89" s="354">
        <v>232</v>
      </c>
      <c r="D89" s="354">
        <v>0</v>
      </c>
      <c r="E89" s="354">
        <v>0</v>
      </c>
      <c r="F89" s="354">
        <v>0</v>
      </c>
      <c r="G89" s="354">
        <v>0</v>
      </c>
      <c r="H89" s="354">
        <v>0</v>
      </c>
      <c r="I89" s="354">
        <v>0</v>
      </c>
      <c r="J89" s="354">
        <v>0</v>
      </c>
      <c r="K89" s="354">
        <v>0</v>
      </c>
      <c r="L89" s="354">
        <v>0</v>
      </c>
      <c r="M89" s="354">
        <v>0</v>
      </c>
      <c r="N89" s="354">
        <v>1</v>
      </c>
      <c r="O89" s="354">
        <v>0</v>
      </c>
      <c r="P89" s="354">
        <v>2</v>
      </c>
      <c r="Q89" s="354">
        <v>3</v>
      </c>
      <c r="R89" s="354">
        <v>7</v>
      </c>
      <c r="S89" s="354">
        <v>8</v>
      </c>
      <c r="T89" s="354">
        <v>7</v>
      </c>
      <c r="U89" s="354">
        <v>14</v>
      </c>
      <c r="V89" s="354">
        <v>13</v>
      </c>
      <c r="W89" s="354">
        <v>15</v>
      </c>
      <c r="X89" s="354">
        <v>36</v>
      </c>
      <c r="Y89" s="354">
        <v>55</v>
      </c>
      <c r="Z89" s="354">
        <v>44</v>
      </c>
      <c r="AA89" s="354">
        <v>19</v>
      </c>
      <c r="AB89" s="354">
        <v>8</v>
      </c>
      <c r="AC89" s="354">
        <v>0</v>
      </c>
      <c r="AD89" s="354">
        <v>0</v>
      </c>
      <c r="AF89" s="355">
        <f t="shared" si="5"/>
        <v>0</v>
      </c>
      <c r="AG89" s="355">
        <f t="shared" si="6"/>
        <v>8</v>
      </c>
      <c r="AH89" s="355">
        <f t="shared" si="7"/>
        <v>8</v>
      </c>
    </row>
    <row r="90" spans="1:34">
      <c r="A90" t="s">
        <v>971</v>
      </c>
      <c r="B90" t="s">
        <v>411</v>
      </c>
      <c r="C90" s="354">
        <v>397</v>
      </c>
      <c r="D90" s="354">
        <v>0</v>
      </c>
      <c r="E90" s="354">
        <v>0</v>
      </c>
      <c r="F90" s="354">
        <v>0</v>
      </c>
      <c r="G90" s="354">
        <v>0</v>
      </c>
      <c r="H90" s="354">
        <v>0</v>
      </c>
      <c r="I90" s="354">
        <v>0</v>
      </c>
      <c r="J90" s="354">
        <v>0</v>
      </c>
      <c r="K90" s="354">
        <v>1</v>
      </c>
      <c r="L90" s="354">
        <v>1</v>
      </c>
      <c r="M90" s="354">
        <v>2</v>
      </c>
      <c r="N90" s="354">
        <v>1</v>
      </c>
      <c r="O90" s="354">
        <v>1</v>
      </c>
      <c r="P90" s="354">
        <v>3</v>
      </c>
      <c r="Q90" s="354">
        <v>4</v>
      </c>
      <c r="R90" s="354">
        <v>3</v>
      </c>
      <c r="S90" s="354">
        <v>7</v>
      </c>
      <c r="T90" s="354">
        <v>21</v>
      </c>
      <c r="U90" s="354">
        <v>26</v>
      </c>
      <c r="V90" s="354">
        <v>23</v>
      </c>
      <c r="W90" s="354">
        <v>31</v>
      </c>
      <c r="X90" s="354">
        <v>58</v>
      </c>
      <c r="Y90" s="354">
        <v>80</v>
      </c>
      <c r="Z90" s="354">
        <v>67</v>
      </c>
      <c r="AA90" s="354">
        <v>42</v>
      </c>
      <c r="AB90" s="354">
        <v>23</v>
      </c>
      <c r="AC90" s="354">
        <v>3</v>
      </c>
      <c r="AD90" s="354">
        <v>0</v>
      </c>
      <c r="AF90" s="355">
        <f t="shared" si="5"/>
        <v>0</v>
      </c>
      <c r="AG90" s="355">
        <f t="shared" si="6"/>
        <v>26</v>
      </c>
      <c r="AH90" s="355">
        <f t="shared" si="7"/>
        <v>26</v>
      </c>
    </row>
    <row r="91" spans="1:34">
      <c r="A91" t="s">
        <v>972</v>
      </c>
      <c r="B91" t="s">
        <v>411</v>
      </c>
      <c r="C91" s="354">
        <v>287</v>
      </c>
      <c r="D91" s="354">
        <v>0</v>
      </c>
      <c r="E91" s="354">
        <v>0</v>
      </c>
      <c r="F91" s="354">
        <v>0</v>
      </c>
      <c r="G91" s="354">
        <v>0</v>
      </c>
      <c r="H91" s="354">
        <v>0</v>
      </c>
      <c r="I91" s="354">
        <v>0</v>
      </c>
      <c r="J91" s="354">
        <v>1</v>
      </c>
      <c r="K91" s="354">
        <v>0</v>
      </c>
      <c r="L91" s="354">
        <v>0</v>
      </c>
      <c r="M91" s="354">
        <v>0</v>
      </c>
      <c r="N91" s="354">
        <v>0</v>
      </c>
      <c r="O91" s="354">
        <v>0</v>
      </c>
      <c r="P91" s="354">
        <v>1</v>
      </c>
      <c r="Q91" s="354">
        <v>2</v>
      </c>
      <c r="R91" s="354">
        <v>2</v>
      </c>
      <c r="S91" s="354">
        <v>3</v>
      </c>
      <c r="T91" s="354">
        <v>18</v>
      </c>
      <c r="U91" s="354">
        <v>15</v>
      </c>
      <c r="V91" s="354">
        <v>9</v>
      </c>
      <c r="W91" s="354">
        <v>42</v>
      </c>
      <c r="X91" s="354">
        <v>42</v>
      </c>
      <c r="Y91" s="354">
        <v>77</v>
      </c>
      <c r="Z91" s="354">
        <v>47</v>
      </c>
      <c r="AA91" s="354">
        <v>24</v>
      </c>
      <c r="AB91" s="354">
        <v>4</v>
      </c>
      <c r="AC91" s="354">
        <v>0</v>
      </c>
      <c r="AD91" s="354">
        <v>0</v>
      </c>
      <c r="AF91" s="355">
        <f t="shared" si="5"/>
        <v>0</v>
      </c>
      <c r="AG91" s="355">
        <f t="shared" si="6"/>
        <v>4</v>
      </c>
      <c r="AH91" s="355">
        <f t="shared" si="7"/>
        <v>4</v>
      </c>
    </row>
    <row r="92" spans="1:34">
      <c r="A92" t="s">
        <v>973</v>
      </c>
      <c r="B92" t="s">
        <v>411</v>
      </c>
      <c r="C92" s="354">
        <v>191</v>
      </c>
      <c r="D92" s="354">
        <v>0</v>
      </c>
      <c r="E92" s="354">
        <v>0</v>
      </c>
      <c r="F92" s="354">
        <v>1</v>
      </c>
      <c r="G92" s="354">
        <v>0</v>
      </c>
      <c r="H92" s="354">
        <v>0</v>
      </c>
      <c r="I92" s="354">
        <v>1</v>
      </c>
      <c r="J92" s="354">
        <v>0</v>
      </c>
      <c r="K92" s="354">
        <v>0</v>
      </c>
      <c r="L92" s="354">
        <v>0</v>
      </c>
      <c r="M92" s="354">
        <v>1</v>
      </c>
      <c r="N92" s="354">
        <v>2</v>
      </c>
      <c r="O92" s="354">
        <v>0</v>
      </c>
      <c r="P92" s="354">
        <v>1</v>
      </c>
      <c r="Q92" s="354">
        <v>1</v>
      </c>
      <c r="R92" s="354">
        <v>0</v>
      </c>
      <c r="S92" s="354">
        <v>5</v>
      </c>
      <c r="T92" s="354">
        <v>6</v>
      </c>
      <c r="U92" s="354">
        <v>20</v>
      </c>
      <c r="V92" s="354">
        <v>15</v>
      </c>
      <c r="W92" s="354">
        <v>22</v>
      </c>
      <c r="X92" s="354">
        <v>27</v>
      </c>
      <c r="Y92" s="354">
        <v>35</v>
      </c>
      <c r="Z92" s="354">
        <v>36</v>
      </c>
      <c r="AA92" s="354">
        <v>11</v>
      </c>
      <c r="AB92" s="354">
        <v>8</v>
      </c>
      <c r="AC92" s="354">
        <v>0</v>
      </c>
      <c r="AD92" s="354">
        <v>0</v>
      </c>
      <c r="AF92" s="355">
        <f t="shared" si="5"/>
        <v>1</v>
      </c>
      <c r="AG92" s="355">
        <f t="shared" si="6"/>
        <v>8</v>
      </c>
      <c r="AH92" s="355">
        <f t="shared" si="7"/>
        <v>8</v>
      </c>
    </row>
    <row r="93" spans="1:34">
      <c r="A93" t="s">
        <v>974</v>
      </c>
      <c r="B93" t="s">
        <v>411</v>
      </c>
      <c r="C93" s="354">
        <v>451</v>
      </c>
      <c r="D93" s="354">
        <v>2</v>
      </c>
      <c r="E93" s="354">
        <v>0</v>
      </c>
      <c r="F93" s="354">
        <v>0</v>
      </c>
      <c r="G93" s="354">
        <v>0</v>
      </c>
      <c r="H93" s="354">
        <v>0</v>
      </c>
      <c r="I93" s="354">
        <v>2</v>
      </c>
      <c r="J93" s="354">
        <v>0</v>
      </c>
      <c r="K93" s="354">
        <v>2</v>
      </c>
      <c r="L93" s="354">
        <v>1</v>
      </c>
      <c r="M93" s="354">
        <v>1</v>
      </c>
      <c r="N93" s="354">
        <v>2</v>
      </c>
      <c r="O93" s="354">
        <v>2</v>
      </c>
      <c r="P93" s="354">
        <v>3</v>
      </c>
      <c r="Q93" s="354">
        <v>1</v>
      </c>
      <c r="R93" s="354">
        <v>7</v>
      </c>
      <c r="S93" s="354">
        <v>13</v>
      </c>
      <c r="T93" s="354">
        <v>22</v>
      </c>
      <c r="U93" s="354">
        <v>28</v>
      </c>
      <c r="V93" s="354">
        <v>39</v>
      </c>
      <c r="W93" s="354">
        <v>50</v>
      </c>
      <c r="X93" s="354">
        <v>74</v>
      </c>
      <c r="Y93" s="354">
        <v>95</v>
      </c>
      <c r="Z93" s="354">
        <v>56</v>
      </c>
      <c r="AA93" s="354">
        <v>40</v>
      </c>
      <c r="AB93" s="354">
        <v>13</v>
      </c>
      <c r="AC93" s="354">
        <v>0</v>
      </c>
      <c r="AD93" s="354">
        <v>0</v>
      </c>
      <c r="AF93" s="355">
        <f t="shared" si="5"/>
        <v>0</v>
      </c>
      <c r="AG93" s="355">
        <f t="shared" si="6"/>
        <v>13</v>
      </c>
      <c r="AH93" s="355">
        <f t="shared" si="7"/>
        <v>13</v>
      </c>
    </row>
    <row r="94" spans="1:34">
      <c r="A94" t="s">
        <v>975</v>
      </c>
      <c r="B94" t="s">
        <v>411</v>
      </c>
      <c r="C94" s="354">
        <v>114</v>
      </c>
      <c r="D94" s="354">
        <v>0</v>
      </c>
      <c r="E94" s="354">
        <v>0</v>
      </c>
      <c r="F94" s="354">
        <v>0</v>
      </c>
      <c r="G94" s="354">
        <v>0</v>
      </c>
      <c r="H94" s="354">
        <v>0</v>
      </c>
      <c r="I94" s="354">
        <v>0</v>
      </c>
      <c r="J94" s="354">
        <v>0</v>
      </c>
      <c r="K94" s="354">
        <v>0</v>
      </c>
      <c r="L94" s="354">
        <v>0</v>
      </c>
      <c r="M94" s="354">
        <v>1</v>
      </c>
      <c r="N94" s="354">
        <v>1</v>
      </c>
      <c r="O94" s="354">
        <v>0</v>
      </c>
      <c r="P94" s="354">
        <v>0</v>
      </c>
      <c r="Q94" s="354">
        <v>2</v>
      </c>
      <c r="R94" s="354">
        <v>2</v>
      </c>
      <c r="S94" s="354">
        <v>3</v>
      </c>
      <c r="T94" s="354">
        <v>5</v>
      </c>
      <c r="U94" s="354">
        <v>9</v>
      </c>
      <c r="V94" s="354">
        <v>13</v>
      </c>
      <c r="W94" s="354">
        <v>15</v>
      </c>
      <c r="X94" s="354">
        <v>13</v>
      </c>
      <c r="Y94" s="354">
        <v>20</v>
      </c>
      <c r="Z94" s="354">
        <v>20</v>
      </c>
      <c r="AA94" s="354">
        <v>4</v>
      </c>
      <c r="AB94" s="354">
        <v>6</v>
      </c>
      <c r="AC94" s="354">
        <v>0</v>
      </c>
      <c r="AD94" s="354">
        <v>0</v>
      </c>
      <c r="AF94" s="355">
        <f t="shared" si="5"/>
        <v>0</v>
      </c>
      <c r="AG94" s="355">
        <f t="shared" si="6"/>
        <v>6</v>
      </c>
      <c r="AH94" s="355">
        <f t="shared" si="7"/>
        <v>6</v>
      </c>
    </row>
    <row r="95" spans="1:34">
      <c r="A95" t="s">
        <v>976</v>
      </c>
      <c r="B95" t="s">
        <v>411</v>
      </c>
      <c r="C95" s="354">
        <v>166</v>
      </c>
      <c r="D95" s="354">
        <v>0</v>
      </c>
      <c r="E95" s="354">
        <v>0</v>
      </c>
      <c r="F95" s="354">
        <v>0</v>
      </c>
      <c r="G95" s="354">
        <v>0</v>
      </c>
      <c r="H95" s="354">
        <v>0</v>
      </c>
      <c r="I95" s="354">
        <v>0</v>
      </c>
      <c r="J95" s="354">
        <v>0</v>
      </c>
      <c r="K95" s="354">
        <v>0</v>
      </c>
      <c r="L95" s="354">
        <v>0</v>
      </c>
      <c r="M95" s="354">
        <v>1</v>
      </c>
      <c r="N95" s="354">
        <v>0</v>
      </c>
      <c r="O95" s="354">
        <v>0</v>
      </c>
      <c r="P95" s="354">
        <v>3</v>
      </c>
      <c r="Q95" s="354">
        <v>2</v>
      </c>
      <c r="R95" s="354">
        <v>4</v>
      </c>
      <c r="S95" s="354">
        <v>5</v>
      </c>
      <c r="T95" s="354">
        <v>1</v>
      </c>
      <c r="U95" s="354">
        <v>8</v>
      </c>
      <c r="V95" s="354">
        <v>8</v>
      </c>
      <c r="W95" s="354">
        <v>15</v>
      </c>
      <c r="X95" s="354">
        <v>28</v>
      </c>
      <c r="Y95" s="354">
        <v>29</v>
      </c>
      <c r="Z95" s="354">
        <v>32</v>
      </c>
      <c r="AA95" s="354">
        <v>21</v>
      </c>
      <c r="AB95" s="354">
        <v>4</v>
      </c>
      <c r="AC95" s="354">
        <v>5</v>
      </c>
      <c r="AD95" s="354">
        <v>0</v>
      </c>
      <c r="AF95" s="355">
        <f t="shared" si="5"/>
        <v>0</v>
      </c>
      <c r="AG95" s="355">
        <f t="shared" si="6"/>
        <v>9</v>
      </c>
      <c r="AH95" s="355">
        <f t="shared" si="7"/>
        <v>9</v>
      </c>
    </row>
    <row r="96" spans="1:34">
      <c r="A96" t="s">
        <v>978</v>
      </c>
      <c r="B96" t="s">
        <v>411</v>
      </c>
      <c r="C96" s="354">
        <v>160</v>
      </c>
      <c r="D96" s="354">
        <v>0</v>
      </c>
      <c r="E96" s="354">
        <v>0</v>
      </c>
      <c r="F96" s="354">
        <v>0</v>
      </c>
      <c r="G96" s="354">
        <v>0</v>
      </c>
      <c r="H96" s="354">
        <v>0</v>
      </c>
      <c r="I96" s="354">
        <v>0</v>
      </c>
      <c r="J96" s="354">
        <v>0</v>
      </c>
      <c r="K96" s="354">
        <v>0</v>
      </c>
      <c r="L96" s="354">
        <v>0</v>
      </c>
      <c r="M96" s="354">
        <v>0</v>
      </c>
      <c r="N96" s="354">
        <v>0</v>
      </c>
      <c r="O96" s="354">
        <v>1</v>
      </c>
      <c r="P96" s="354">
        <v>2</v>
      </c>
      <c r="Q96" s="354">
        <v>1</v>
      </c>
      <c r="R96" s="354">
        <v>2</v>
      </c>
      <c r="S96" s="354">
        <v>4</v>
      </c>
      <c r="T96" s="354">
        <v>9</v>
      </c>
      <c r="U96" s="354">
        <v>12</v>
      </c>
      <c r="V96" s="354">
        <v>18</v>
      </c>
      <c r="W96" s="354">
        <v>18</v>
      </c>
      <c r="X96" s="354">
        <v>27</v>
      </c>
      <c r="Y96" s="354">
        <v>28</v>
      </c>
      <c r="Z96" s="354">
        <v>19</v>
      </c>
      <c r="AA96" s="354">
        <v>16</v>
      </c>
      <c r="AB96" s="354">
        <v>3</v>
      </c>
      <c r="AC96" s="354">
        <v>0</v>
      </c>
      <c r="AD96" s="354">
        <v>0</v>
      </c>
      <c r="AF96" s="355">
        <f t="shared" si="5"/>
        <v>0</v>
      </c>
      <c r="AG96" s="355">
        <f t="shared" si="6"/>
        <v>3</v>
      </c>
      <c r="AH96" s="355">
        <f t="shared" si="7"/>
        <v>3</v>
      </c>
    </row>
    <row r="97" spans="1:34">
      <c r="A97" t="s">
        <v>979</v>
      </c>
      <c r="B97" t="s">
        <v>411</v>
      </c>
      <c r="C97" s="354">
        <v>151</v>
      </c>
      <c r="D97" s="354">
        <v>0</v>
      </c>
      <c r="E97" s="354">
        <v>0</v>
      </c>
      <c r="F97" s="354">
        <v>0</v>
      </c>
      <c r="G97" s="354">
        <v>0</v>
      </c>
      <c r="H97" s="354">
        <v>0</v>
      </c>
      <c r="I97" s="354">
        <v>0</v>
      </c>
      <c r="J97" s="354">
        <v>1</v>
      </c>
      <c r="K97" s="354">
        <v>0</v>
      </c>
      <c r="L97" s="354">
        <v>0</v>
      </c>
      <c r="M97" s="354">
        <v>0</v>
      </c>
      <c r="N97" s="354">
        <v>0</v>
      </c>
      <c r="O97" s="354">
        <v>0</v>
      </c>
      <c r="P97" s="354">
        <v>2</v>
      </c>
      <c r="Q97" s="354">
        <v>2</v>
      </c>
      <c r="R97" s="354">
        <v>3</v>
      </c>
      <c r="S97" s="354">
        <v>2</v>
      </c>
      <c r="T97" s="354">
        <v>5</v>
      </c>
      <c r="U97" s="354">
        <v>9</v>
      </c>
      <c r="V97" s="354">
        <v>19</v>
      </c>
      <c r="W97" s="354">
        <v>25</v>
      </c>
      <c r="X97" s="354">
        <v>31</v>
      </c>
      <c r="Y97" s="354">
        <v>27</v>
      </c>
      <c r="Z97" s="354">
        <v>18</v>
      </c>
      <c r="AA97" s="354">
        <v>6</v>
      </c>
      <c r="AB97" s="354">
        <v>1</v>
      </c>
      <c r="AC97" s="354">
        <v>0</v>
      </c>
      <c r="AD97" s="354">
        <v>0</v>
      </c>
      <c r="AF97" s="355">
        <f t="shared" si="5"/>
        <v>0</v>
      </c>
      <c r="AG97" s="355">
        <f t="shared" si="6"/>
        <v>1</v>
      </c>
      <c r="AH97" s="355">
        <f t="shared" si="7"/>
        <v>1</v>
      </c>
    </row>
    <row r="98" spans="1:34">
      <c r="A98" t="s">
        <v>980</v>
      </c>
      <c r="B98" t="s">
        <v>411</v>
      </c>
      <c r="C98" s="354">
        <v>91</v>
      </c>
      <c r="D98" s="354">
        <v>0</v>
      </c>
      <c r="E98" s="354">
        <v>0</v>
      </c>
      <c r="F98" s="354">
        <v>0</v>
      </c>
      <c r="G98" s="354">
        <v>0</v>
      </c>
      <c r="H98" s="354">
        <v>0</v>
      </c>
      <c r="I98" s="354">
        <v>0</v>
      </c>
      <c r="J98" s="354">
        <v>0</v>
      </c>
      <c r="K98" s="354">
        <v>0</v>
      </c>
      <c r="L98" s="354">
        <v>1</v>
      </c>
      <c r="M98" s="354">
        <v>0</v>
      </c>
      <c r="N98" s="354">
        <v>0</v>
      </c>
      <c r="O98" s="354">
        <v>0</v>
      </c>
      <c r="P98" s="354">
        <v>0</v>
      </c>
      <c r="Q98" s="354">
        <v>0</v>
      </c>
      <c r="R98" s="354">
        <v>1</v>
      </c>
      <c r="S98" s="354">
        <v>2</v>
      </c>
      <c r="T98" s="354">
        <v>2</v>
      </c>
      <c r="U98" s="354">
        <v>5</v>
      </c>
      <c r="V98" s="354">
        <v>5</v>
      </c>
      <c r="W98" s="354">
        <v>11</v>
      </c>
      <c r="X98" s="354">
        <v>15</v>
      </c>
      <c r="Y98" s="354">
        <v>18</v>
      </c>
      <c r="Z98" s="354">
        <v>19</v>
      </c>
      <c r="AA98" s="354">
        <v>8</v>
      </c>
      <c r="AB98" s="354">
        <v>4</v>
      </c>
      <c r="AC98" s="354">
        <v>0</v>
      </c>
      <c r="AD98" s="354">
        <v>0</v>
      </c>
      <c r="AF98" s="355">
        <f t="shared" si="5"/>
        <v>0</v>
      </c>
      <c r="AG98" s="355">
        <f t="shared" si="6"/>
        <v>4</v>
      </c>
      <c r="AH98" s="355">
        <f t="shared" si="7"/>
        <v>4</v>
      </c>
    </row>
    <row r="99" spans="1:34">
      <c r="A99" t="s">
        <v>981</v>
      </c>
      <c r="B99" t="s">
        <v>411</v>
      </c>
      <c r="C99" s="354">
        <v>104</v>
      </c>
      <c r="D99" s="354">
        <v>1</v>
      </c>
      <c r="E99" s="354">
        <v>0</v>
      </c>
      <c r="F99" s="354">
        <v>0</v>
      </c>
      <c r="G99" s="354">
        <v>0</v>
      </c>
      <c r="H99" s="354">
        <v>0</v>
      </c>
      <c r="I99" s="354">
        <v>1</v>
      </c>
      <c r="J99" s="354">
        <v>0</v>
      </c>
      <c r="K99" s="354">
        <v>0</v>
      </c>
      <c r="L99" s="354">
        <v>0</v>
      </c>
      <c r="M99" s="354">
        <v>1</v>
      </c>
      <c r="N99" s="354">
        <v>1</v>
      </c>
      <c r="O99" s="354">
        <v>0</v>
      </c>
      <c r="P99" s="354">
        <v>0</v>
      </c>
      <c r="Q99" s="354">
        <v>3</v>
      </c>
      <c r="R99" s="354">
        <v>1</v>
      </c>
      <c r="S99" s="354">
        <v>0</v>
      </c>
      <c r="T99" s="354">
        <v>1</v>
      </c>
      <c r="U99" s="354">
        <v>8</v>
      </c>
      <c r="V99" s="354">
        <v>3</v>
      </c>
      <c r="W99" s="354">
        <v>13</v>
      </c>
      <c r="X99" s="354">
        <v>18</v>
      </c>
      <c r="Y99" s="354">
        <v>25</v>
      </c>
      <c r="Z99" s="354">
        <v>12</v>
      </c>
      <c r="AA99" s="354">
        <v>10</v>
      </c>
      <c r="AB99" s="354">
        <v>6</v>
      </c>
      <c r="AC99" s="354">
        <v>1</v>
      </c>
      <c r="AD99" s="354">
        <v>0</v>
      </c>
      <c r="AF99" s="355">
        <f t="shared" si="5"/>
        <v>0</v>
      </c>
      <c r="AG99" s="355">
        <f t="shared" si="6"/>
        <v>7</v>
      </c>
      <c r="AH99" s="355">
        <f t="shared" si="7"/>
        <v>7</v>
      </c>
    </row>
    <row r="100" spans="1:34">
      <c r="A100" t="s">
        <v>982</v>
      </c>
      <c r="B100" t="s">
        <v>411</v>
      </c>
      <c r="C100" s="354">
        <v>79</v>
      </c>
      <c r="D100" s="354">
        <v>0</v>
      </c>
      <c r="E100" s="354">
        <v>0</v>
      </c>
      <c r="F100" s="354">
        <v>0</v>
      </c>
      <c r="G100" s="354">
        <v>0</v>
      </c>
      <c r="H100" s="354">
        <v>0</v>
      </c>
      <c r="I100" s="354">
        <v>0</v>
      </c>
      <c r="J100" s="354">
        <v>0</v>
      </c>
      <c r="K100" s="354">
        <v>0</v>
      </c>
      <c r="L100" s="354">
        <v>0</v>
      </c>
      <c r="M100" s="354">
        <v>0</v>
      </c>
      <c r="N100" s="354">
        <v>0</v>
      </c>
      <c r="O100" s="354">
        <v>0</v>
      </c>
      <c r="P100" s="354">
        <v>1</v>
      </c>
      <c r="Q100" s="354">
        <v>1</v>
      </c>
      <c r="R100" s="354">
        <v>1</v>
      </c>
      <c r="S100" s="354">
        <v>1</v>
      </c>
      <c r="T100" s="354">
        <v>4</v>
      </c>
      <c r="U100" s="354">
        <v>4</v>
      </c>
      <c r="V100" s="354">
        <v>5</v>
      </c>
      <c r="W100" s="354">
        <v>5</v>
      </c>
      <c r="X100" s="354">
        <v>16</v>
      </c>
      <c r="Y100" s="354">
        <v>14</v>
      </c>
      <c r="Z100" s="354">
        <v>16</v>
      </c>
      <c r="AA100" s="354">
        <v>10</v>
      </c>
      <c r="AB100" s="354">
        <v>1</v>
      </c>
      <c r="AC100" s="354">
        <v>0</v>
      </c>
      <c r="AD100" s="354">
        <v>0</v>
      </c>
      <c r="AF100" s="355">
        <f t="shared" si="5"/>
        <v>0</v>
      </c>
      <c r="AG100" s="355">
        <f t="shared" si="6"/>
        <v>1</v>
      </c>
      <c r="AH100" s="355">
        <f t="shared" si="7"/>
        <v>1</v>
      </c>
    </row>
    <row r="101" spans="1:34">
      <c r="A101" t="s">
        <v>983</v>
      </c>
      <c r="B101" t="s">
        <v>411</v>
      </c>
      <c r="C101" s="354">
        <v>128</v>
      </c>
      <c r="D101" s="354">
        <v>0</v>
      </c>
      <c r="E101" s="354">
        <v>0</v>
      </c>
      <c r="F101" s="354">
        <v>0</v>
      </c>
      <c r="G101" s="354">
        <v>0</v>
      </c>
      <c r="H101" s="354">
        <v>0</v>
      </c>
      <c r="I101" s="354">
        <v>0</v>
      </c>
      <c r="J101" s="354">
        <v>0</v>
      </c>
      <c r="K101" s="354">
        <v>0</v>
      </c>
      <c r="L101" s="354">
        <v>0</v>
      </c>
      <c r="M101" s="354">
        <v>2</v>
      </c>
      <c r="N101" s="354">
        <v>1</v>
      </c>
      <c r="O101" s="354">
        <v>1</v>
      </c>
      <c r="P101" s="354">
        <v>3</v>
      </c>
      <c r="Q101" s="354">
        <v>4</v>
      </c>
      <c r="R101" s="354">
        <v>3</v>
      </c>
      <c r="S101" s="354">
        <v>4</v>
      </c>
      <c r="T101" s="354">
        <v>5</v>
      </c>
      <c r="U101" s="354">
        <v>8</v>
      </c>
      <c r="V101" s="354">
        <v>18</v>
      </c>
      <c r="W101" s="354">
        <v>11</v>
      </c>
      <c r="X101" s="354">
        <v>12</v>
      </c>
      <c r="Y101" s="354">
        <v>30</v>
      </c>
      <c r="Z101" s="354">
        <v>18</v>
      </c>
      <c r="AA101" s="354">
        <v>7</v>
      </c>
      <c r="AB101" s="354">
        <v>1</v>
      </c>
      <c r="AC101" s="354">
        <v>0</v>
      </c>
      <c r="AD101" s="354">
        <v>0</v>
      </c>
      <c r="AF101" s="355">
        <f t="shared" si="5"/>
        <v>0</v>
      </c>
      <c r="AG101" s="355">
        <f t="shared" si="6"/>
        <v>1</v>
      </c>
      <c r="AH101" s="355">
        <f t="shared" si="7"/>
        <v>1</v>
      </c>
    </row>
    <row r="102" spans="1:34">
      <c r="A102" t="s">
        <v>984</v>
      </c>
      <c r="B102" t="s">
        <v>411</v>
      </c>
      <c r="C102" s="354">
        <v>118</v>
      </c>
      <c r="D102" s="354">
        <v>0</v>
      </c>
      <c r="E102" s="354">
        <v>0</v>
      </c>
      <c r="F102" s="354">
        <v>0</v>
      </c>
      <c r="G102" s="354">
        <v>0</v>
      </c>
      <c r="H102" s="354">
        <v>0</v>
      </c>
      <c r="I102" s="354">
        <v>0</v>
      </c>
      <c r="J102" s="354">
        <v>0</v>
      </c>
      <c r="K102" s="354">
        <v>0</v>
      </c>
      <c r="L102" s="354">
        <v>0</v>
      </c>
      <c r="M102" s="354">
        <v>0</v>
      </c>
      <c r="N102" s="354">
        <v>0</v>
      </c>
      <c r="O102" s="354">
        <v>0</v>
      </c>
      <c r="P102" s="354">
        <v>0</v>
      </c>
      <c r="Q102" s="354">
        <v>1</v>
      </c>
      <c r="R102" s="354">
        <v>1</v>
      </c>
      <c r="S102" s="354">
        <v>2</v>
      </c>
      <c r="T102" s="354">
        <v>3</v>
      </c>
      <c r="U102" s="354">
        <v>8</v>
      </c>
      <c r="V102" s="354">
        <v>7</v>
      </c>
      <c r="W102" s="354">
        <v>17</v>
      </c>
      <c r="X102" s="354">
        <v>17</v>
      </c>
      <c r="Y102" s="354">
        <v>32</v>
      </c>
      <c r="Z102" s="354">
        <v>18</v>
      </c>
      <c r="AA102" s="354">
        <v>10</v>
      </c>
      <c r="AB102" s="354">
        <v>2</v>
      </c>
      <c r="AC102" s="354">
        <v>0</v>
      </c>
      <c r="AD102" s="354">
        <v>0</v>
      </c>
      <c r="AF102" s="355">
        <f t="shared" si="5"/>
        <v>0</v>
      </c>
      <c r="AG102" s="355">
        <f t="shared" si="6"/>
        <v>2</v>
      </c>
      <c r="AH102" s="355">
        <f t="shared" si="7"/>
        <v>2</v>
      </c>
    </row>
    <row r="103" spans="1:34">
      <c r="A103" t="s">
        <v>985</v>
      </c>
      <c r="B103" t="s">
        <v>411</v>
      </c>
      <c r="C103" s="354">
        <v>139</v>
      </c>
      <c r="D103" s="354">
        <v>1</v>
      </c>
      <c r="E103" s="354">
        <v>0</v>
      </c>
      <c r="F103" s="354">
        <v>0</v>
      </c>
      <c r="G103" s="354">
        <v>0</v>
      </c>
      <c r="H103" s="354">
        <v>0</v>
      </c>
      <c r="I103" s="354">
        <v>1</v>
      </c>
      <c r="J103" s="354">
        <v>0</v>
      </c>
      <c r="K103" s="354">
        <v>0</v>
      </c>
      <c r="L103" s="354">
        <v>0</v>
      </c>
      <c r="M103" s="354">
        <v>0</v>
      </c>
      <c r="N103" s="354">
        <v>0</v>
      </c>
      <c r="O103" s="354">
        <v>0</v>
      </c>
      <c r="P103" s="354">
        <v>1</v>
      </c>
      <c r="Q103" s="354">
        <v>1</v>
      </c>
      <c r="R103" s="354">
        <v>0</v>
      </c>
      <c r="S103" s="354">
        <v>2</v>
      </c>
      <c r="T103" s="354">
        <v>0</v>
      </c>
      <c r="U103" s="354">
        <v>6</v>
      </c>
      <c r="V103" s="354">
        <v>7</v>
      </c>
      <c r="W103" s="354">
        <v>16</v>
      </c>
      <c r="X103" s="354">
        <v>20</v>
      </c>
      <c r="Y103" s="354">
        <v>31</v>
      </c>
      <c r="Z103" s="354">
        <v>36</v>
      </c>
      <c r="AA103" s="354">
        <v>11</v>
      </c>
      <c r="AB103" s="354">
        <v>5</v>
      </c>
      <c r="AC103" s="354">
        <v>2</v>
      </c>
      <c r="AD103" s="354">
        <v>0</v>
      </c>
      <c r="AF103" s="355">
        <f t="shared" si="5"/>
        <v>0</v>
      </c>
      <c r="AG103" s="355">
        <f t="shared" si="6"/>
        <v>7</v>
      </c>
      <c r="AH103" s="355">
        <f t="shared" si="7"/>
        <v>7</v>
      </c>
    </row>
    <row r="104" spans="1:34">
      <c r="A104" t="s">
        <v>986</v>
      </c>
      <c r="B104" t="s">
        <v>411</v>
      </c>
      <c r="C104" s="354">
        <v>152</v>
      </c>
      <c r="D104" s="354">
        <v>0</v>
      </c>
      <c r="E104" s="354">
        <v>0</v>
      </c>
      <c r="F104" s="354">
        <v>0</v>
      </c>
      <c r="G104" s="354">
        <v>0</v>
      </c>
      <c r="H104" s="354">
        <v>0</v>
      </c>
      <c r="I104" s="354">
        <v>0</v>
      </c>
      <c r="J104" s="354">
        <v>0</v>
      </c>
      <c r="K104" s="354">
        <v>0</v>
      </c>
      <c r="L104" s="354">
        <v>0</v>
      </c>
      <c r="M104" s="354">
        <v>0</v>
      </c>
      <c r="N104" s="354">
        <v>1</v>
      </c>
      <c r="O104" s="354">
        <v>1</v>
      </c>
      <c r="P104" s="354">
        <v>0</v>
      </c>
      <c r="Q104" s="354">
        <v>0</v>
      </c>
      <c r="R104" s="354">
        <v>3</v>
      </c>
      <c r="S104" s="354">
        <v>4</v>
      </c>
      <c r="T104" s="354">
        <v>2</v>
      </c>
      <c r="U104" s="354">
        <v>13</v>
      </c>
      <c r="V104" s="354">
        <v>9</v>
      </c>
      <c r="W104" s="354">
        <v>16</v>
      </c>
      <c r="X104" s="354">
        <v>32</v>
      </c>
      <c r="Y104" s="354">
        <v>27</v>
      </c>
      <c r="Z104" s="354">
        <v>21</v>
      </c>
      <c r="AA104" s="354">
        <v>17</v>
      </c>
      <c r="AB104" s="354">
        <v>6</v>
      </c>
      <c r="AC104" s="354">
        <v>0</v>
      </c>
      <c r="AD104" s="354">
        <v>0</v>
      </c>
      <c r="AF104" s="355">
        <f t="shared" si="5"/>
        <v>0</v>
      </c>
      <c r="AG104" s="355">
        <f t="shared" si="6"/>
        <v>6</v>
      </c>
      <c r="AH104" s="355">
        <f t="shared" si="7"/>
        <v>6</v>
      </c>
    </row>
    <row r="105" spans="1:34">
      <c r="A105" t="s">
        <v>987</v>
      </c>
      <c r="B105" t="s">
        <v>411</v>
      </c>
      <c r="C105" s="354">
        <v>108</v>
      </c>
      <c r="D105" s="354">
        <v>0</v>
      </c>
      <c r="E105" s="354">
        <v>0</v>
      </c>
      <c r="F105" s="354">
        <v>0</v>
      </c>
      <c r="G105" s="354">
        <v>0</v>
      </c>
      <c r="H105" s="354">
        <v>0</v>
      </c>
      <c r="I105" s="354">
        <v>0</v>
      </c>
      <c r="J105" s="354">
        <v>0</v>
      </c>
      <c r="K105" s="354">
        <v>0</v>
      </c>
      <c r="L105" s="354">
        <v>0</v>
      </c>
      <c r="M105" s="354">
        <v>0</v>
      </c>
      <c r="N105" s="354">
        <v>1</v>
      </c>
      <c r="O105" s="354">
        <v>0</v>
      </c>
      <c r="P105" s="354">
        <v>0</v>
      </c>
      <c r="Q105" s="354">
        <v>0</v>
      </c>
      <c r="R105" s="354">
        <v>0</v>
      </c>
      <c r="S105" s="354">
        <v>1</v>
      </c>
      <c r="T105" s="354">
        <v>8</v>
      </c>
      <c r="U105" s="354">
        <v>3</v>
      </c>
      <c r="V105" s="354">
        <v>8</v>
      </c>
      <c r="W105" s="354">
        <v>11</v>
      </c>
      <c r="X105" s="354">
        <v>15</v>
      </c>
      <c r="Y105" s="354">
        <v>24</v>
      </c>
      <c r="Z105" s="354">
        <v>18</v>
      </c>
      <c r="AA105" s="354">
        <v>11</v>
      </c>
      <c r="AB105" s="354">
        <v>8</v>
      </c>
      <c r="AC105" s="354">
        <v>0</v>
      </c>
      <c r="AD105" s="354">
        <v>0</v>
      </c>
      <c r="AF105" s="355">
        <f t="shared" si="5"/>
        <v>0</v>
      </c>
      <c r="AG105" s="355">
        <f t="shared" si="6"/>
        <v>8</v>
      </c>
      <c r="AH105" s="355">
        <f t="shared" si="7"/>
        <v>8</v>
      </c>
    </row>
    <row r="106" spans="1:34">
      <c r="A106" t="s">
        <v>937</v>
      </c>
      <c r="B106" t="s">
        <v>412</v>
      </c>
      <c r="C106" s="354">
        <v>24512</v>
      </c>
      <c r="D106" s="354">
        <v>55</v>
      </c>
      <c r="E106" s="354">
        <v>5</v>
      </c>
      <c r="F106" s="354">
        <v>6</v>
      </c>
      <c r="G106" s="354">
        <v>4</v>
      </c>
      <c r="H106" s="354">
        <v>1</v>
      </c>
      <c r="I106" s="354">
        <v>71</v>
      </c>
      <c r="J106" s="354">
        <v>17</v>
      </c>
      <c r="K106" s="354">
        <v>9</v>
      </c>
      <c r="L106" s="354">
        <v>18</v>
      </c>
      <c r="M106" s="354">
        <v>49</v>
      </c>
      <c r="N106" s="354">
        <v>48</v>
      </c>
      <c r="O106" s="354">
        <v>72</v>
      </c>
      <c r="P106" s="354">
        <v>114</v>
      </c>
      <c r="Q106" s="354">
        <v>152</v>
      </c>
      <c r="R106" s="354">
        <v>221</v>
      </c>
      <c r="S106" s="354">
        <v>304</v>
      </c>
      <c r="T106" s="354">
        <v>549</v>
      </c>
      <c r="U106" s="354">
        <v>818</v>
      </c>
      <c r="V106" s="354">
        <v>1136</v>
      </c>
      <c r="W106" s="354">
        <v>1662</v>
      </c>
      <c r="X106" s="354">
        <v>2708</v>
      </c>
      <c r="Y106" s="354">
        <v>4032</v>
      </c>
      <c r="Z106" s="354">
        <v>5002</v>
      </c>
      <c r="AA106" s="354">
        <v>4404</v>
      </c>
      <c r="AB106" s="354">
        <v>2492</v>
      </c>
      <c r="AC106" s="354">
        <v>634</v>
      </c>
      <c r="AD106" s="354">
        <v>0</v>
      </c>
      <c r="AF106" s="355">
        <f t="shared" si="5"/>
        <v>16</v>
      </c>
      <c r="AG106" s="355">
        <f t="shared" si="6"/>
        <v>3126</v>
      </c>
      <c r="AH106" s="355">
        <f t="shared" si="7"/>
        <v>3126</v>
      </c>
    </row>
    <row r="107" spans="1:34">
      <c r="A107" t="s">
        <v>934</v>
      </c>
      <c r="B107" t="s">
        <v>412</v>
      </c>
      <c r="C107" s="354">
        <f t="shared" ref="C107:AD107" si="8">C110+C113+C116+C119+C122+C125+C128+C131+C134</f>
        <v>5656</v>
      </c>
      <c r="D107" s="354">
        <f t="shared" si="8"/>
        <v>12</v>
      </c>
      <c r="E107" s="354">
        <f t="shared" si="8"/>
        <v>3</v>
      </c>
      <c r="F107" s="354">
        <f t="shared" si="8"/>
        <v>0</v>
      </c>
      <c r="G107" s="354">
        <f t="shared" si="8"/>
        <v>1</v>
      </c>
      <c r="H107" s="354">
        <f t="shared" si="8"/>
        <v>0</v>
      </c>
      <c r="I107" s="354">
        <f t="shared" si="8"/>
        <v>16</v>
      </c>
      <c r="J107" s="354">
        <f t="shared" si="8"/>
        <v>5</v>
      </c>
      <c r="K107" s="354">
        <f t="shared" si="8"/>
        <v>1</v>
      </c>
      <c r="L107" s="354">
        <f t="shared" si="8"/>
        <v>6</v>
      </c>
      <c r="M107" s="354">
        <f t="shared" si="8"/>
        <v>10</v>
      </c>
      <c r="N107" s="354">
        <f t="shared" si="8"/>
        <v>12</v>
      </c>
      <c r="O107" s="354">
        <f t="shared" si="8"/>
        <v>27</v>
      </c>
      <c r="P107" s="354">
        <f t="shared" si="8"/>
        <v>34</v>
      </c>
      <c r="Q107" s="354">
        <f t="shared" si="8"/>
        <v>44</v>
      </c>
      <c r="R107" s="354">
        <f t="shared" si="8"/>
        <v>60</v>
      </c>
      <c r="S107" s="354">
        <f t="shared" si="8"/>
        <v>62</v>
      </c>
      <c r="T107" s="354">
        <f t="shared" si="8"/>
        <v>125</v>
      </c>
      <c r="U107" s="354">
        <f t="shared" si="8"/>
        <v>214</v>
      </c>
      <c r="V107" s="354">
        <f t="shared" si="8"/>
        <v>255</v>
      </c>
      <c r="W107" s="354">
        <f t="shared" si="8"/>
        <v>344</v>
      </c>
      <c r="X107" s="354">
        <f t="shared" si="8"/>
        <v>625</v>
      </c>
      <c r="Y107" s="354">
        <f t="shared" si="8"/>
        <v>949</v>
      </c>
      <c r="Z107" s="354">
        <f t="shared" si="8"/>
        <v>1150</v>
      </c>
      <c r="AA107" s="354">
        <f t="shared" si="8"/>
        <v>1015</v>
      </c>
      <c r="AB107" s="354">
        <f t="shared" si="8"/>
        <v>564</v>
      </c>
      <c r="AC107" s="354">
        <f t="shared" si="8"/>
        <v>138</v>
      </c>
      <c r="AD107" s="354">
        <f t="shared" si="8"/>
        <v>0</v>
      </c>
      <c r="AE107" s="354"/>
      <c r="AF107" s="355">
        <f t="shared" si="5"/>
        <v>4</v>
      </c>
      <c r="AG107" s="355">
        <f t="shared" si="6"/>
        <v>702</v>
      </c>
      <c r="AH107" s="355">
        <f t="shared" si="7"/>
        <v>702</v>
      </c>
    </row>
    <row r="108" spans="1:34">
      <c r="A108" t="s">
        <v>938</v>
      </c>
      <c r="B108" t="s">
        <v>412</v>
      </c>
      <c r="C108" s="354">
        <v>742</v>
      </c>
      <c r="D108" s="354">
        <v>4</v>
      </c>
      <c r="E108" s="354">
        <v>0</v>
      </c>
      <c r="F108" s="354">
        <v>0</v>
      </c>
      <c r="G108" s="354">
        <v>0</v>
      </c>
      <c r="H108" s="354">
        <v>0</v>
      </c>
      <c r="I108" s="354">
        <v>4</v>
      </c>
      <c r="J108" s="354">
        <v>0</v>
      </c>
      <c r="K108" s="354">
        <v>1</v>
      </c>
      <c r="L108" s="354">
        <v>0</v>
      </c>
      <c r="M108" s="354">
        <v>1</v>
      </c>
      <c r="N108" s="354">
        <v>0</v>
      </c>
      <c r="O108" s="354">
        <v>1</v>
      </c>
      <c r="P108" s="354">
        <v>6</v>
      </c>
      <c r="Q108" s="354">
        <v>5</v>
      </c>
      <c r="R108" s="354">
        <v>7</v>
      </c>
      <c r="S108" s="354">
        <v>12</v>
      </c>
      <c r="T108" s="354">
        <v>22</v>
      </c>
      <c r="U108" s="354">
        <v>24</v>
      </c>
      <c r="V108" s="354">
        <v>26</v>
      </c>
      <c r="W108" s="354">
        <v>53</v>
      </c>
      <c r="X108" s="354">
        <v>79</v>
      </c>
      <c r="Y108" s="354">
        <v>119</v>
      </c>
      <c r="Z108" s="354">
        <v>154</v>
      </c>
      <c r="AA108" s="354">
        <v>136</v>
      </c>
      <c r="AB108" s="354">
        <v>78</v>
      </c>
      <c r="AC108" s="354">
        <v>14</v>
      </c>
      <c r="AD108" s="354">
        <v>0</v>
      </c>
      <c r="AF108" s="355">
        <f t="shared" si="5"/>
        <v>0</v>
      </c>
      <c r="AG108" s="355">
        <f t="shared" si="6"/>
        <v>92</v>
      </c>
      <c r="AH108" s="355">
        <f t="shared" si="7"/>
        <v>92</v>
      </c>
    </row>
    <row r="109" spans="1:34">
      <c r="A109" t="s">
        <v>939</v>
      </c>
      <c r="B109" t="s">
        <v>412</v>
      </c>
      <c r="C109" s="354">
        <v>576</v>
      </c>
      <c r="D109" s="354">
        <v>1</v>
      </c>
      <c r="E109" s="354">
        <v>0</v>
      </c>
      <c r="F109" s="354">
        <v>0</v>
      </c>
      <c r="G109" s="354">
        <v>0</v>
      </c>
      <c r="H109" s="354">
        <v>0</v>
      </c>
      <c r="I109" s="354">
        <v>1</v>
      </c>
      <c r="J109" s="354">
        <v>1</v>
      </c>
      <c r="K109" s="354">
        <v>0</v>
      </c>
      <c r="L109" s="354">
        <v>0</v>
      </c>
      <c r="M109" s="354">
        <v>1</v>
      </c>
      <c r="N109" s="354">
        <v>2</v>
      </c>
      <c r="O109" s="354">
        <v>2</v>
      </c>
      <c r="P109" s="354">
        <v>3</v>
      </c>
      <c r="Q109" s="354">
        <v>7</v>
      </c>
      <c r="R109" s="354">
        <v>3</v>
      </c>
      <c r="S109" s="354">
        <v>6</v>
      </c>
      <c r="T109" s="354">
        <v>11</v>
      </c>
      <c r="U109" s="354">
        <v>22</v>
      </c>
      <c r="V109" s="354">
        <v>36</v>
      </c>
      <c r="W109" s="354">
        <v>39</v>
      </c>
      <c r="X109" s="354">
        <v>57</v>
      </c>
      <c r="Y109" s="354">
        <v>106</v>
      </c>
      <c r="Z109" s="354">
        <v>121</v>
      </c>
      <c r="AA109" s="354">
        <v>79</v>
      </c>
      <c r="AB109" s="354">
        <v>65</v>
      </c>
      <c r="AC109" s="354">
        <v>14</v>
      </c>
      <c r="AD109" s="354">
        <v>0</v>
      </c>
      <c r="AF109" s="355">
        <f t="shared" si="5"/>
        <v>0</v>
      </c>
      <c r="AG109" s="355">
        <f t="shared" si="6"/>
        <v>79</v>
      </c>
      <c r="AH109" s="355">
        <f t="shared" si="7"/>
        <v>79</v>
      </c>
    </row>
    <row r="110" spans="1:34">
      <c r="A110" t="s">
        <v>940</v>
      </c>
      <c r="B110" t="s">
        <v>412</v>
      </c>
      <c r="C110" s="354">
        <v>696</v>
      </c>
      <c r="D110" s="354">
        <v>0</v>
      </c>
      <c r="E110" s="354">
        <v>0</v>
      </c>
      <c r="F110" s="354">
        <v>0</v>
      </c>
      <c r="G110" s="354">
        <v>0</v>
      </c>
      <c r="H110" s="354">
        <v>0</v>
      </c>
      <c r="I110" s="354">
        <v>0</v>
      </c>
      <c r="J110" s="354">
        <v>1</v>
      </c>
      <c r="K110" s="354">
        <v>0</v>
      </c>
      <c r="L110" s="354">
        <v>0</v>
      </c>
      <c r="M110" s="354">
        <v>1</v>
      </c>
      <c r="N110" s="354">
        <v>2</v>
      </c>
      <c r="O110" s="354">
        <v>4</v>
      </c>
      <c r="P110" s="354">
        <v>1</v>
      </c>
      <c r="Q110" s="354">
        <v>4</v>
      </c>
      <c r="R110" s="354">
        <v>1</v>
      </c>
      <c r="S110" s="354">
        <v>5</v>
      </c>
      <c r="T110" s="354">
        <v>12</v>
      </c>
      <c r="U110" s="354">
        <v>20</v>
      </c>
      <c r="V110" s="354">
        <v>40</v>
      </c>
      <c r="W110" s="354">
        <v>53</v>
      </c>
      <c r="X110" s="354">
        <v>85</v>
      </c>
      <c r="Y110" s="354">
        <v>137</v>
      </c>
      <c r="Z110" s="354">
        <v>131</v>
      </c>
      <c r="AA110" s="354">
        <v>110</v>
      </c>
      <c r="AB110" s="354">
        <v>71</v>
      </c>
      <c r="AC110" s="354">
        <v>18</v>
      </c>
      <c r="AD110" s="354">
        <v>0</v>
      </c>
      <c r="AF110" s="355">
        <f t="shared" si="5"/>
        <v>0</v>
      </c>
      <c r="AG110" s="355">
        <f t="shared" si="6"/>
        <v>89</v>
      </c>
      <c r="AH110" s="355">
        <f t="shared" si="7"/>
        <v>89</v>
      </c>
    </row>
    <row r="111" spans="1:34">
      <c r="A111" t="s">
        <v>941</v>
      </c>
      <c r="B111" t="s">
        <v>412</v>
      </c>
      <c r="C111" s="354">
        <v>618</v>
      </c>
      <c r="D111" s="354">
        <v>1</v>
      </c>
      <c r="E111" s="354">
        <v>0</v>
      </c>
      <c r="F111" s="354">
        <v>1</v>
      </c>
      <c r="G111" s="354">
        <v>0</v>
      </c>
      <c r="H111" s="354">
        <v>0</v>
      </c>
      <c r="I111" s="354">
        <v>2</v>
      </c>
      <c r="J111" s="354">
        <v>0</v>
      </c>
      <c r="K111" s="354">
        <v>1</v>
      </c>
      <c r="L111" s="354">
        <v>1</v>
      </c>
      <c r="M111" s="354">
        <v>1</v>
      </c>
      <c r="N111" s="354">
        <v>1</v>
      </c>
      <c r="O111" s="354">
        <v>1</v>
      </c>
      <c r="P111" s="354">
        <v>1</v>
      </c>
      <c r="Q111" s="354">
        <v>3</v>
      </c>
      <c r="R111" s="354">
        <v>7</v>
      </c>
      <c r="S111" s="354">
        <v>8</v>
      </c>
      <c r="T111" s="354">
        <v>18</v>
      </c>
      <c r="U111" s="354">
        <v>26</v>
      </c>
      <c r="V111" s="354">
        <v>34</v>
      </c>
      <c r="W111" s="354">
        <v>51</v>
      </c>
      <c r="X111" s="354">
        <v>70</v>
      </c>
      <c r="Y111" s="354">
        <v>102</v>
      </c>
      <c r="Z111" s="354">
        <v>123</v>
      </c>
      <c r="AA111" s="354">
        <v>101</v>
      </c>
      <c r="AB111" s="354">
        <v>55</v>
      </c>
      <c r="AC111" s="354">
        <v>12</v>
      </c>
      <c r="AD111" s="354">
        <v>0</v>
      </c>
      <c r="AF111" s="355">
        <f t="shared" si="5"/>
        <v>1</v>
      </c>
      <c r="AG111" s="355">
        <f t="shared" si="6"/>
        <v>67</v>
      </c>
      <c r="AH111" s="355">
        <f t="shared" si="7"/>
        <v>67</v>
      </c>
    </row>
    <row r="112" spans="1:34">
      <c r="A112" t="s">
        <v>942</v>
      </c>
      <c r="B112" t="s">
        <v>412</v>
      </c>
      <c r="C112" s="354">
        <v>740</v>
      </c>
      <c r="D112" s="354">
        <v>2</v>
      </c>
      <c r="E112" s="354">
        <v>0</v>
      </c>
      <c r="F112" s="354">
        <v>0</v>
      </c>
      <c r="G112" s="354">
        <v>0</v>
      </c>
      <c r="H112" s="354">
        <v>0</v>
      </c>
      <c r="I112" s="354">
        <v>2</v>
      </c>
      <c r="J112" s="354">
        <v>0</v>
      </c>
      <c r="K112" s="354">
        <v>0</v>
      </c>
      <c r="L112" s="354">
        <v>0</v>
      </c>
      <c r="M112" s="354">
        <v>1</v>
      </c>
      <c r="N112" s="354">
        <v>1</v>
      </c>
      <c r="O112" s="354">
        <v>1</v>
      </c>
      <c r="P112" s="354">
        <v>1</v>
      </c>
      <c r="Q112" s="354">
        <v>5</v>
      </c>
      <c r="R112" s="354">
        <v>8</v>
      </c>
      <c r="S112" s="354">
        <v>12</v>
      </c>
      <c r="T112" s="354">
        <v>16</v>
      </c>
      <c r="U112" s="354">
        <v>27</v>
      </c>
      <c r="V112" s="354">
        <v>46</v>
      </c>
      <c r="W112" s="354">
        <v>52</v>
      </c>
      <c r="X112" s="354">
        <v>87</v>
      </c>
      <c r="Y112" s="354">
        <v>114</v>
      </c>
      <c r="Z112" s="354">
        <v>135</v>
      </c>
      <c r="AA112" s="354">
        <v>139</v>
      </c>
      <c r="AB112" s="354">
        <v>74</v>
      </c>
      <c r="AC112" s="354">
        <v>19</v>
      </c>
      <c r="AD112" s="354">
        <v>0</v>
      </c>
      <c r="AF112" s="355">
        <f t="shared" si="5"/>
        <v>0</v>
      </c>
      <c r="AG112" s="355">
        <f t="shared" si="6"/>
        <v>93</v>
      </c>
      <c r="AH112" s="355">
        <f t="shared" si="7"/>
        <v>93</v>
      </c>
    </row>
    <row r="113" spans="1:34">
      <c r="A113" t="s">
        <v>943</v>
      </c>
      <c r="B113" t="s">
        <v>412</v>
      </c>
      <c r="C113" s="354">
        <v>1030</v>
      </c>
      <c r="D113" s="354">
        <v>1</v>
      </c>
      <c r="E113" s="354">
        <v>1</v>
      </c>
      <c r="F113" s="354">
        <v>0</v>
      </c>
      <c r="G113" s="354">
        <v>1</v>
      </c>
      <c r="H113" s="354">
        <v>0</v>
      </c>
      <c r="I113" s="354">
        <v>3</v>
      </c>
      <c r="J113" s="354">
        <v>0</v>
      </c>
      <c r="K113" s="354">
        <v>1</v>
      </c>
      <c r="L113" s="354">
        <v>1</v>
      </c>
      <c r="M113" s="354">
        <v>2</v>
      </c>
      <c r="N113" s="354">
        <v>3</v>
      </c>
      <c r="O113" s="354">
        <v>2</v>
      </c>
      <c r="P113" s="354">
        <v>10</v>
      </c>
      <c r="Q113" s="354">
        <v>8</v>
      </c>
      <c r="R113" s="354">
        <v>16</v>
      </c>
      <c r="S113" s="354">
        <v>10</v>
      </c>
      <c r="T113" s="354">
        <v>23</v>
      </c>
      <c r="U113" s="354">
        <v>42</v>
      </c>
      <c r="V113" s="354">
        <v>50</v>
      </c>
      <c r="W113" s="354">
        <v>74</v>
      </c>
      <c r="X113" s="354">
        <v>116</v>
      </c>
      <c r="Y113" s="354">
        <v>173</v>
      </c>
      <c r="Z113" s="354">
        <v>214</v>
      </c>
      <c r="AA113" s="354">
        <v>159</v>
      </c>
      <c r="AB113" s="354">
        <v>96</v>
      </c>
      <c r="AC113" s="354">
        <v>27</v>
      </c>
      <c r="AD113" s="354">
        <v>0</v>
      </c>
      <c r="AF113" s="355">
        <f t="shared" si="5"/>
        <v>2</v>
      </c>
      <c r="AG113" s="355">
        <f t="shared" si="6"/>
        <v>123</v>
      </c>
      <c r="AH113" s="355">
        <f t="shared" si="7"/>
        <v>123</v>
      </c>
    </row>
    <row r="114" spans="1:34">
      <c r="A114" t="s">
        <v>944</v>
      </c>
      <c r="B114" t="s">
        <v>412</v>
      </c>
      <c r="C114" s="354">
        <v>874</v>
      </c>
      <c r="D114" s="354">
        <v>2</v>
      </c>
      <c r="E114" s="354">
        <v>0</v>
      </c>
      <c r="F114" s="354">
        <v>2</v>
      </c>
      <c r="G114" s="354">
        <v>1</v>
      </c>
      <c r="H114" s="354">
        <v>0</v>
      </c>
      <c r="I114" s="354">
        <v>5</v>
      </c>
      <c r="J114" s="354">
        <v>0</v>
      </c>
      <c r="K114" s="354">
        <v>1</v>
      </c>
      <c r="L114" s="354">
        <v>1</v>
      </c>
      <c r="M114" s="354">
        <v>1</v>
      </c>
      <c r="N114" s="354">
        <v>2</v>
      </c>
      <c r="O114" s="354">
        <v>2</v>
      </c>
      <c r="P114" s="354">
        <v>4</v>
      </c>
      <c r="Q114" s="354">
        <v>2</v>
      </c>
      <c r="R114" s="354">
        <v>6</v>
      </c>
      <c r="S114" s="354">
        <v>7</v>
      </c>
      <c r="T114" s="354">
        <v>31</v>
      </c>
      <c r="U114" s="354">
        <v>25</v>
      </c>
      <c r="V114" s="354">
        <v>50</v>
      </c>
      <c r="W114" s="354">
        <v>65</v>
      </c>
      <c r="X114" s="354">
        <v>94</v>
      </c>
      <c r="Y114" s="354">
        <v>156</v>
      </c>
      <c r="Z114" s="354">
        <v>162</v>
      </c>
      <c r="AA114" s="354">
        <v>144</v>
      </c>
      <c r="AB114" s="354">
        <v>91</v>
      </c>
      <c r="AC114" s="354">
        <v>25</v>
      </c>
      <c r="AD114" s="354">
        <v>0</v>
      </c>
      <c r="AF114" s="355">
        <f t="shared" si="5"/>
        <v>3</v>
      </c>
      <c r="AG114" s="355">
        <f t="shared" si="6"/>
        <v>116</v>
      </c>
      <c r="AH114" s="355">
        <f t="shared" si="7"/>
        <v>116</v>
      </c>
    </row>
    <row r="115" spans="1:34">
      <c r="A115" t="s">
        <v>945</v>
      </c>
      <c r="B115" t="s">
        <v>412</v>
      </c>
      <c r="C115" s="354">
        <v>544</v>
      </c>
      <c r="D115" s="354">
        <v>0</v>
      </c>
      <c r="E115" s="354">
        <v>0</v>
      </c>
      <c r="F115" s="354">
        <v>0</v>
      </c>
      <c r="G115" s="354">
        <v>0</v>
      </c>
      <c r="H115" s="354">
        <v>0</v>
      </c>
      <c r="I115" s="354">
        <v>0</v>
      </c>
      <c r="J115" s="354">
        <v>1</v>
      </c>
      <c r="K115" s="354">
        <v>0</v>
      </c>
      <c r="L115" s="354">
        <v>0</v>
      </c>
      <c r="M115" s="354">
        <v>1</v>
      </c>
      <c r="N115" s="354">
        <v>3</v>
      </c>
      <c r="O115" s="354">
        <v>0</v>
      </c>
      <c r="P115" s="354">
        <v>3</v>
      </c>
      <c r="Q115" s="354">
        <v>1</v>
      </c>
      <c r="R115" s="354">
        <v>5</v>
      </c>
      <c r="S115" s="354">
        <v>10</v>
      </c>
      <c r="T115" s="354">
        <v>14</v>
      </c>
      <c r="U115" s="354">
        <v>22</v>
      </c>
      <c r="V115" s="354">
        <v>32</v>
      </c>
      <c r="W115" s="354">
        <v>41</v>
      </c>
      <c r="X115" s="354">
        <v>72</v>
      </c>
      <c r="Y115" s="354">
        <v>101</v>
      </c>
      <c r="Z115" s="354">
        <v>90</v>
      </c>
      <c r="AA115" s="354">
        <v>97</v>
      </c>
      <c r="AB115" s="354">
        <v>38</v>
      </c>
      <c r="AC115" s="354">
        <v>13</v>
      </c>
      <c r="AD115" s="354">
        <v>0</v>
      </c>
      <c r="AF115" s="355">
        <f t="shared" si="5"/>
        <v>0</v>
      </c>
      <c r="AG115" s="355">
        <f t="shared" si="6"/>
        <v>51</v>
      </c>
      <c r="AH115" s="355">
        <f t="shared" si="7"/>
        <v>51</v>
      </c>
    </row>
    <row r="116" spans="1:34">
      <c r="A116" t="s">
        <v>946</v>
      </c>
      <c r="B116" t="s">
        <v>412</v>
      </c>
      <c r="C116" s="354">
        <v>852</v>
      </c>
      <c r="D116" s="354">
        <v>0</v>
      </c>
      <c r="E116" s="354">
        <v>0</v>
      </c>
      <c r="F116" s="354">
        <v>0</v>
      </c>
      <c r="G116" s="354">
        <v>0</v>
      </c>
      <c r="H116" s="354">
        <v>0</v>
      </c>
      <c r="I116" s="354">
        <v>0</v>
      </c>
      <c r="J116" s="354">
        <v>2</v>
      </c>
      <c r="K116" s="354">
        <v>0</v>
      </c>
      <c r="L116" s="354">
        <v>2</v>
      </c>
      <c r="M116" s="354">
        <v>2</v>
      </c>
      <c r="N116" s="354">
        <v>2</v>
      </c>
      <c r="O116" s="354">
        <v>7</v>
      </c>
      <c r="P116" s="354">
        <v>6</v>
      </c>
      <c r="Q116" s="354">
        <v>6</v>
      </c>
      <c r="R116" s="354">
        <v>11</v>
      </c>
      <c r="S116" s="354">
        <v>14</v>
      </c>
      <c r="T116" s="354">
        <v>25</v>
      </c>
      <c r="U116" s="354">
        <v>32</v>
      </c>
      <c r="V116" s="354">
        <v>32</v>
      </c>
      <c r="W116" s="354">
        <v>45</v>
      </c>
      <c r="X116" s="354">
        <v>86</v>
      </c>
      <c r="Y116" s="354">
        <v>148</v>
      </c>
      <c r="Z116" s="354">
        <v>178</v>
      </c>
      <c r="AA116" s="354">
        <v>168</v>
      </c>
      <c r="AB116" s="354">
        <v>67</v>
      </c>
      <c r="AC116" s="354">
        <v>19</v>
      </c>
      <c r="AD116" s="354">
        <v>0</v>
      </c>
      <c r="AF116" s="355">
        <f t="shared" si="5"/>
        <v>0</v>
      </c>
      <c r="AG116" s="355">
        <f t="shared" si="6"/>
        <v>86</v>
      </c>
      <c r="AH116" s="355">
        <f t="shared" si="7"/>
        <v>86</v>
      </c>
    </row>
    <row r="117" spans="1:34">
      <c r="A117" t="s">
        <v>947</v>
      </c>
      <c r="B117" t="s">
        <v>412</v>
      </c>
      <c r="C117" s="354">
        <v>2314</v>
      </c>
      <c r="D117" s="354">
        <v>5</v>
      </c>
      <c r="E117" s="354">
        <v>1</v>
      </c>
      <c r="F117" s="354">
        <v>0</v>
      </c>
      <c r="G117" s="354">
        <v>0</v>
      </c>
      <c r="H117" s="354">
        <v>0</v>
      </c>
      <c r="I117" s="354">
        <v>6</v>
      </c>
      <c r="J117" s="354">
        <v>1</v>
      </c>
      <c r="K117" s="354">
        <v>0</v>
      </c>
      <c r="L117" s="354">
        <v>3</v>
      </c>
      <c r="M117" s="354">
        <v>8</v>
      </c>
      <c r="N117" s="354">
        <v>5</v>
      </c>
      <c r="O117" s="354">
        <v>6</v>
      </c>
      <c r="P117" s="354">
        <v>6</v>
      </c>
      <c r="Q117" s="354">
        <v>12</v>
      </c>
      <c r="R117" s="354">
        <v>10</v>
      </c>
      <c r="S117" s="354">
        <v>31</v>
      </c>
      <c r="T117" s="354">
        <v>51</v>
      </c>
      <c r="U117" s="354">
        <v>84</v>
      </c>
      <c r="V117" s="354">
        <v>121</v>
      </c>
      <c r="W117" s="354">
        <v>161</v>
      </c>
      <c r="X117" s="354">
        <v>287</v>
      </c>
      <c r="Y117" s="354">
        <v>380</v>
      </c>
      <c r="Z117" s="354">
        <v>464</v>
      </c>
      <c r="AA117" s="354">
        <v>401</v>
      </c>
      <c r="AB117" s="354">
        <v>219</v>
      </c>
      <c r="AC117" s="354">
        <v>58</v>
      </c>
      <c r="AD117" s="354">
        <v>0</v>
      </c>
      <c r="AF117" s="355">
        <f t="shared" si="5"/>
        <v>1</v>
      </c>
      <c r="AG117" s="355">
        <f t="shared" si="6"/>
        <v>277</v>
      </c>
      <c r="AH117" s="355">
        <f t="shared" si="7"/>
        <v>277</v>
      </c>
    </row>
    <row r="118" spans="1:34">
      <c r="A118" t="s">
        <v>948</v>
      </c>
      <c r="B118" t="s">
        <v>412</v>
      </c>
      <c r="C118" s="354">
        <v>1997</v>
      </c>
      <c r="D118" s="354">
        <v>3</v>
      </c>
      <c r="E118" s="354">
        <v>0</v>
      </c>
      <c r="F118" s="354">
        <v>0</v>
      </c>
      <c r="G118" s="354">
        <v>0</v>
      </c>
      <c r="H118" s="354">
        <v>1</v>
      </c>
      <c r="I118" s="354">
        <v>4</v>
      </c>
      <c r="J118" s="354">
        <v>0</v>
      </c>
      <c r="K118" s="354">
        <v>2</v>
      </c>
      <c r="L118" s="354">
        <v>1</v>
      </c>
      <c r="M118" s="354">
        <v>2</v>
      </c>
      <c r="N118" s="354">
        <v>5</v>
      </c>
      <c r="O118" s="354">
        <v>3</v>
      </c>
      <c r="P118" s="354">
        <v>14</v>
      </c>
      <c r="Q118" s="354">
        <v>14</v>
      </c>
      <c r="R118" s="354">
        <v>26</v>
      </c>
      <c r="S118" s="354">
        <v>28</v>
      </c>
      <c r="T118" s="354">
        <v>45</v>
      </c>
      <c r="U118" s="354">
        <v>74</v>
      </c>
      <c r="V118" s="354">
        <v>112</v>
      </c>
      <c r="W118" s="354">
        <v>181</v>
      </c>
      <c r="X118" s="354">
        <v>254</v>
      </c>
      <c r="Y118" s="354">
        <v>320</v>
      </c>
      <c r="Z118" s="354">
        <v>395</v>
      </c>
      <c r="AA118" s="354">
        <v>326</v>
      </c>
      <c r="AB118" s="354">
        <v>149</v>
      </c>
      <c r="AC118" s="354">
        <v>42</v>
      </c>
      <c r="AD118" s="354">
        <v>0</v>
      </c>
      <c r="AF118" s="355">
        <f t="shared" si="5"/>
        <v>1</v>
      </c>
      <c r="AG118" s="355">
        <f t="shared" si="6"/>
        <v>191</v>
      </c>
      <c r="AH118" s="355">
        <f t="shared" si="7"/>
        <v>191</v>
      </c>
    </row>
    <row r="119" spans="1:34">
      <c r="A119" t="s">
        <v>949</v>
      </c>
      <c r="B119" t="s">
        <v>412</v>
      </c>
      <c r="C119" s="354">
        <v>1128</v>
      </c>
      <c r="D119" s="354">
        <v>1</v>
      </c>
      <c r="E119" s="354">
        <v>1</v>
      </c>
      <c r="F119" s="354">
        <v>0</v>
      </c>
      <c r="G119" s="354">
        <v>0</v>
      </c>
      <c r="H119" s="354">
        <v>0</v>
      </c>
      <c r="I119" s="354">
        <v>2</v>
      </c>
      <c r="J119" s="354">
        <v>1</v>
      </c>
      <c r="K119" s="354">
        <v>0</v>
      </c>
      <c r="L119" s="354">
        <v>3</v>
      </c>
      <c r="M119" s="354">
        <v>2</v>
      </c>
      <c r="N119" s="354">
        <v>1</v>
      </c>
      <c r="O119" s="354">
        <v>6</v>
      </c>
      <c r="P119" s="354">
        <v>8</v>
      </c>
      <c r="Q119" s="354">
        <v>10</v>
      </c>
      <c r="R119" s="354">
        <v>12</v>
      </c>
      <c r="S119" s="354">
        <v>11</v>
      </c>
      <c r="T119" s="354">
        <v>29</v>
      </c>
      <c r="U119" s="354">
        <v>44</v>
      </c>
      <c r="V119" s="354">
        <v>58</v>
      </c>
      <c r="W119" s="354">
        <v>76</v>
      </c>
      <c r="X119" s="354">
        <v>133</v>
      </c>
      <c r="Y119" s="354">
        <v>167</v>
      </c>
      <c r="Z119" s="354">
        <v>210</v>
      </c>
      <c r="AA119" s="354">
        <v>216</v>
      </c>
      <c r="AB119" s="354">
        <v>113</v>
      </c>
      <c r="AC119" s="354">
        <v>26</v>
      </c>
      <c r="AD119" s="354">
        <v>0</v>
      </c>
      <c r="AF119" s="355">
        <f t="shared" si="5"/>
        <v>1</v>
      </c>
      <c r="AG119" s="355">
        <f t="shared" si="6"/>
        <v>139</v>
      </c>
      <c r="AH119" s="355">
        <f t="shared" si="7"/>
        <v>139</v>
      </c>
    </row>
    <row r="120" spans="1:34">
      <c r="A120" t="s">
        <v>950</v>
      </c>
      <c r="B120" t="s">
        <v>412</v>
      </c>
      <c r="C120" s="354">
        <v>1687</v>
      </c>
      <c r="D120" s="354">
        <v>5</v>
      </c>
      <c r="E120" s="354">
        <v>0</v>
      </c>
      <c r="F120" s="354">
        <v>0</v>
      </c>
      <c r="G120" s="354">
        <v>2</v>
      </c>
      <c r="H120" s="354">
        <v>0</v>
      </c>
      <c r="I120" s="354">
        <v>7</v>
      </c>
      <c r="J120" s="354">
        <v>2</v>
      </c>
      <c r="K120" s="354">
        <v>0</v>
      </c>
      <c r="L120" s="354">
        <v>0</v>
      </c>
      <c r="M120" s="354">
        <v>6</v>
      </c>
      <c r="N120" s="354">
        <v>6</v>
      </c>
      <c r="O120" s="354">
        <v>8</v>
      </c>
      <c r="P120" s="354">
        <v>8</v>
      </c>
      <c r="Q120" s="354">
        <v>14</v>
      </c>
      <c r="R120" s="354">
        <v>17</v>
      </c>
      <c r="S120" s="354">
        <v>21</v>
      </c>
      <c r="T120" s="354">
        <v>38</v>
      </c>
      <c r="U120" s="354">
        <v>58</v>
      </c>
      <c r="V120" s="354">
        <v>74</v>
      </c>
      <c r="W120" s="354">
        <v>119</v>
      </c>
      <c r="X120" s="354">
        <v>202</v>
      </c>
      <c r="Y120" s="354">
        <v>258</v>
      </c>
      <c r="Z120" s="354">
        <v>363</v>
      </c>
      <c r="AA120" s="354">
        <v>281</v>
      </c>
      <c r="AB120" s="354">
        <v>161</v>
      </c>
      <c r="AC120" s="354">
        <v>44</v>
      </c>
      <c r="AD120" s="354">
        <v>0</v>
      </c>
      <c r="AF120" s="355">
        <f t="shared" si="5"/>
        <v>2</v>
      </c>
      <c r="AG120" s="355">
        <f t="shared" si="6"/>
        <v>205</v>
      </c>
      <c r="AH120" s="355">
        <f t="shared" si="7"/>
        <v>205</v>
      </c>
    </row>
    <row r="121" spans="1:34">
      <c r="A121" t="s">
        <v>951</v>
      </c>
      <c r="B121" t="s">
        <v>412</v>
      </c>
      <c r="C121" s="354">
        <v>311</v>
      </c>
      <c r="D121" s="354">
        <v>1</v>
      </c>
      <c r="E121" s="354">
        <v>0</v>
      </c>
      <c r="F121" s="354">
        <v>1</v>
      </c>
      <c r="G121" s="354">
        <v>0</v>
      </c>
      <c r="H121" s="354">
        <v>0</v>
      </c>
      <c r="I121" s="354">
        <v>2</v>
      </c>
      <c r="J121" s="354">
        <v>0</v>
      </c>
      <c r="K121" s="354">
        <v>0</v>
      </c>
      <c r="L121" s="354">
        <v>0</v>
      </c>
      <c r="M121" s="354">
        <v>1</v>
      </c>
      <c r="N121" s="354">
        <v>0</v>
      </c>
      <c r="O121" s="354">
        <v>0</v>
      </c>
      <c r="P121" s="354">
        <v>2</v>
      </c>
      <c r="Q121" s="354">
        <v>0</v>
      </c>
      <c r="R121" s="354">
        <v>1</v>
      </c>
      <c r="S121" s="354">
        <v>2</v>
      </c>
      <c r="T121" s="354">
        <v>4</v>
      </c>
      <c r="U121" s="354">
        <v>10</v>
      </c>
      <c r="V121" s="354">
        <v>12</v>
      </c>
      <c r="W121" s="354">
        <v>12</v>
      </c>
      <c r="X121" s="354">
        <v>36</v>
      </c>
      <c r="Y121" s="354">
        <v>47</v>
      </c>
      <c r="Z121" s="354">
        <v>59</v>
      </c>
      <c r="AA121" s="354">
        <v>76</v>
      </c>
      <c r="AB121" s="354">
        <v>38</v>
      </c>
      <c r="AC121" s="354">
        <v>9</v>
      </c>
      <c r="AD121" s="354">
        <v>0</v>
      </c>
      <c r="AF121" s="355">
        <f t="shared" si="5"/>
        <v>1</v>
      </c>
      <c r="AG121" s="355">
        <f t="shared" si="6"/>
        <v>47</v>
      </c>
      <c r="AH121" s="355">
        <f t="shared" si="7"/>
        <v>47</v>
      </c>
    </row>
    <row r="122" spans="1:34">
      <c r="A122" t="s">
        <v>952</v>
      </c>
      <c r="B122" t="s">
        <v>412</v>
      </c>
      <c r="C122" s="354">
        <v>417</v>
      </c>
      <c r="D122" s="354">
        <v>1</v>
      </c>
      <c r="E122" s="354">
        <v>1</v>
      </c>
      <c r="F122" s="354">
        <v>0</v>
      </c>
      <c r="G122" s="354">
        <v>0</v>
      </c>
      <c r="H122" s="354">
        <v>0</v>
      </c>
      <c r="I122" s="354">
        <v>2</v>
      </c>
      <c r="J122" s="354">
        <v>0</v>
      </c>
      <c r="K122" s="354">
        <v>0</v>
      </c>
      <c r="L122" s="354">
        <v>0</v>
      </c>
      <c r="M122" s="354">
        <v>0</v>
      </c>
      <c r="N122" s="354">
        <v>0</v>
      </c>
      <c r="O122" s="354">
        <v>1</v>
      </c>
      <c r="P122" s="354">
        <v>3</v>
      </c>
      <c r="Q122" s="354">
        <v>5</v>
      </c>
      <c r="R122" s="354">
        <v>2</v>
      </c>
      <c r="S122" s="354">
        <v>5</v>
      </c>
      <c r="T122" s="354">
        <v>5</v>
      </c>
      <c r="U122" s="354">
        <v>16</v>
      </c>
      <c r="V122" s="354">
        <v>15</v>
      </c>
      <c r="W122" s="354">
        <v>22</v>
      </c>
      <c r="X122" s="354">
        <v>43</v>
      </c>
      <c r="Y122" s="354">
        <v>79</v>
      </c>
      <c r="Z122" s="354">
        <v>98</v>
      </c>
      <c r="AA122" s="354">
        <v>61</v>
      </c>
      <c r="AB122" s="354">
        <v>43</v>
      </c>
      <c r="AC122" s="354">
        <v>17</v>
      </c>
      <c r="AD122" s="354">
        <v>0</v>
      </c>
      <c r="AF122" s="355">
        <f t="shared" si="5"/>
        <v>1</v>
      </c>
      <c r="AG122" s="355">
        <f t="shared" si="6"/>
        <v>60</v>
      </c>
      <c r="AH122" s="355">
        <f t="shared" si="7"/>
        <v>60</v>
      </c>
    </row>
    <row r="123" spans="1:34">
      <c r="A123" t="s">
        <v>953</v>
      </c>
      <c r="B123" t="s">
        <v>412</v>
      </c>
      <c r="C123" s="354">
        <v>636</v>
      </c>
      <c r="D123" s="354">
        <v>1</v>
      </c>
      <c r="E123" s="354">
        <v>0</v>
      </c>
      <c r="F123" s="354">
        <v>0</v>
      </c>
      <c r="G123" s="354">
        <v>0</v>
      </c>
      <c r="H123" s="354">
        <v>0</v>
      </c>
      <c r="I123" s="354">
        <v>1</v>
      </c>
      <c r="J123" s="354">
        <v>2</v>
      </c>
      <c r="K123" s="354">
        <v>1</v>
      </c>
      <c r="L123" s="354">
        <v>1</v>
      </c>
      <c r="M123" s="354">
        <v>1</v>
      </c>
      <c r="N123" s="354">
        <v>0</v>
      </c>
      <c r="O123" s="354">
        <v>4</v>
      </c>
      <c r="P123" s="354">
        <v>0</v>
      </c>
      <c r="Q123" s="354">
        <v>7</v>
      </c>
      <c r="R123" s="354">
        <v>11</v>
      </c>
      <c r="S123" s="354">
        <v>11</v>
      </c>
      <c r="T123" s="354">
        <v>22</v>
      </c>
      <c r="U123" s="354">
        <v>25</v>
      </c>
      <c r="V123" s="354">
        <v>35</v>
      </c>
      <c r="W123" s="354">
        <v>59</v>
      </c>
      <c r="X123" s="354">
        <v>69</v>
      </c>
      <c r="Y123" s="354">
        <v>111</v>
      </c>
      <c r="Z123" s="354">
        <v>105</v>
      </c>
      <c r="AA123" s="354">
        <v>101</v>
      </c>
      <c r="AB123" s="354">
        <v>55</v>
      </c>
      <c r="AC123" s="354">
        <v>15</v>
      </c>
      <c r="AD123" s="354">
        <v>0</v>
      </c>
      <c r="AF123" s="355">
        <f t="shared" si="5"/>
        <v>0</v>
      </c>
      <c r="AG123" s="355">
        <f t="shared" si="6"/>
        <v>70</v>
      </c>
      <c r="AH123" s="355">
        <f t="shared" si="7"/>
        <v>70</v>
      </c>
    </row>
    <row r="124" spans="1:34">
      <c r="A124" t="s">
        <v>954</v>
      </c>
      <c r="B124" t="s">
        <v>412</v>
      </c>
      <c r="C124" s="354">
        <v>164</v>
      </c>
      <c r="D124" s="354">
        <v>0</v>
      </c>
      <c r="E124" s="354">
        <v>0</v>
      </c>
      <c r="F124" s="354">
        <v>0</v>
      </c>
      <c r="G124" s="354">
        <v>0</v>
      </c>
      <c r="H124" s="354">
        <v>0</v>
      </c>
      <c r="I124" s="354">
        <v>0</v>
      </c>
      <c r="J124" s="354">
        <v>0</v>
      </c>
      <c r="K124" s="354">
        <v>0</v>
      </c>
      <c r="L124" s="354">
        <v>0</v>
      </c>
      <c r="M124" s="354">
        <v>0</v>
      </c>
      <c r="N124" s="354">
        <v>1</v>
      </c>
      <c r="O124" s="354">
        <v>0</v>
      </c>
      <c r="P124" s="354">
        <v>0</v>
      </c>
      <c r="Q124" s="354">
        <v>1</v>
      </c>
      <c r="R124" s="354">
        <v>0</v>
      </c>
      <c r="S124" s="354">
        <v>0</v>
      </c>
      <c r="T124" s="354">
        <v>7</v>
      </c>
      <c r="U124" s="354">
        <v>10</v>
      </c>
      <c r="V124" s="354">
        <v>4</v>
      </c>
      <c r="W124" s="354">
        <v>9</v>
      </c>
      <c r="X124" s="354">
        <v>15</v>
      </c>
      <c r="Y124" s="354">
        <v>28</v>
      </c>
      <c r="Z124" s="354">
        <v>33</v>
      </c>
      <c r="AA124" s="354">
        <v>34</v>
      </c>
      <c r="AB124" s="354">
        <v>16</v>
      </c>
      <c r="AC124" s="354">
        <v>6</v>
      </c>
      <c r="AD124" s="354">
        <v>0</v>
      </c>
      <c r="AF124" s="355">
        <f t="shared" si="5"/>
        <v>0</v>
      </c>
      <c r="AG124" s="355">
        <f t="shared" si="6"/>
        <v>22</v>
      </c>
      <c r="AH124" s="355">
        <f t="shared" si="7"/>
        <v>22</v>
      </c>
    </row>
    <row r="125" spans="1:34">
      <c r="A125" t="s">
        <v>955</v>
      </c>
      <c r="B125" t="s">
        <v>412</v>
      </c>
      <c r="C125" s="354">
        <v>571</v>
      </c>
      <c r="D125" s="354">
        <v>1</v>
      </c>
      <c r="E125" s="354">
        <v>0</v>
      </c>
      <c r="F125" s="354">
        <v>0</v>
      </c>
      <c r="G125" s="354">
        <v>0</v>
      </c>
      <c r="H125" s="354">
        <v>0</v>
      </c>
      <c r="I125" s="354">
        <v>1</v>
      </c>
      <c r="J125" s="354">
        <v>1</v>
      </c>
      <c r="K125" s="354">
        <v>0</v>
      </c>
      <c r="L125" s="354">
        <v>0</v>
      </c>
      <c r="M125" s="354">
        <v>1</v>
      </c>
      <c r="N125" s="354">
        <v>1</v>
      </c>
      <c r="O125" s="354">
        <v>2</v>
      </c>
      <c r="P125" s="354">
        <v>0</v>
      </c>
      <c r="Q125" s="354">
        <v>3</v>
      </c>
      <c r="R125" s="354">
        <v>5</v>
      </c>
      <c r="S125" s="354">
        <v>6</v>
      </c>
      <c r="T125" s="354">
        <v>11</v>
      </c>
      <c r="U125" s="354">
        <v>24</v>
      </c>
      <c r="V125" s="354">
        <v>15</v>
      </c>
      <c r="W125" s="354">
        <v>21</v>
      </c>
      <c r="X125" s="354">
        <v>54</v>
      </c>
      <c r="Y125" s="354">
        <v>85</v>
      </c>
      <c r="Z125" s="354">
        <v>123</v>
      </c>
      <c r="AA125" s="354">
        <v>129</v>
      </c>
      <c r="AB125" s="354">
        <v>77</v>
      </c>
      <c r="AC125" s="354">
        <v>12</v>
      </c>
      <c r="AD125" s="354">
        <v>0</v>
      </c>
      <c r="AF125" s="355">
        <f t="shared" si="5"/>
        <v>0</v>
      </c>
      <c r="AG125" s="355">
        <f t="shared" si="6"/>
        <v>89</v>
      </c>
      <c r="AH125" s="355">
        <f t="shared" si="7"/>
        <v>89</v>
      </c>
    </row>
    <row r="126" spans="1:34">
      <c r="A126" t="s">
        <v>956</v>
      </c>
      <c r="B126" t="s">
        <v>412</v>
      </c>
      <c r="C126" s="354">
        <v>1008</v>
      </c>
      <c r="D126" s="354">
        <v>4</v>
      </c>
      <c r="E126" s="354">
        <v>0</v>
      </c>
      <c r="F126" s="354">
        <v>0</v>
      </c>
      <c r="G126" s="354">
        <v>0</v>
      </c>
      <c r="H126" s="354">
        <v>0</v>
      </c>
      <c r="I126" s="354">
        <v>4</v>
      </c>
      <c r="J126" s="354">
        <v>1</v>
      </c>
      <c r="K126" s="354">
        <v>0</v>
      </c>
      <c r="L126" s="354">
        <v>2</v>
      </c>
      <c r="M126" s="354">
        <v>4</v>
      </c>
      <c r="N126" s="354">
        <v>3</v>
      </c>
      <c r="O126" s="354">
        <v>4</v>
      </c>
      <c r="P126" s="354">
        <v>4</v>
      </c>
      <c r="Q126" s="354">
        <v>7</v>
      </c>
      <c r="R126" s="354">
        <v>14</v>
      </c>
      <c r="S126" s="354">
        <v>19</v>
      </c>
      <c r="T126" s="354">
        <v>28</v>
      </c>
      <c r="U126" s="354">
        <v>30</v>
      </c>
      <c r="V126" s="354">
        <v>58</v>
      </c>
      <c r="W126" s="354">
        <v>74</v>
      </c>
      <c r="X126" s="354">
        <v>98</v>
      </c>
      <c r="Y126" s="354">
        <v>176</v>
      </c>
      <c r="Z126" s="354">
        <v>190</v>
      </c>
      <c r="AA126" s="354">
        <v>174</v>
      </c>
      <c r="AB126" s="354">
        <v>105</v>
      </c>
      <c r="AC126" s="354">
        <v>13</v>
      </c>
      <c r="AD126" s="354">
        <v>0</v>
      </c>
      <c r="AF126" s="355">
        <f t="shared" si="5"/>
        <v>0</v>
      </c>
      <c r="AG126" s="355">
        <f t="shared" si="6"/>
        <v>118</v>
      </c>
      <c r="AH126" s="355">
        <f t="shared" si="7"/>
        <v>118</v>
      </c>
    </row>
    <row r="127" spans="1:34">
      <c r="A127" t="s">
        <v>957</v>
      </c>
      <c r="B127" t="s">
        <v>412</v>
      </c>
      <c r="C127" s="354">
        <v>266</v>
      </c>
      <c r="D127" s="354">
        <v>1</v>
      </c>
      <c r="E127" s="354">
        <v>0</v>
      </c>
      <c r="F127" s="354">
        <v>0</v>
      </c>
      <c r="G127" s="354">
        <v>0</v>
      </c>
      <c r="H127" s="354">
        <v>0</v>
      </c>
      <c r="I127" s="354">
        <v>1</v>
      </c>
      <c r="J127" s="354">
        <v>1</v>
      </c>
      <c r="K127" s="354">
        <v>0</v>
      </c>
      <c r="L127" s="354">
        <v>0</v>
      </c>
      <c r="M127" s="354">
        <v>1</v>
      </c>
      <c r="N127" s="354">
        <v>0</v>
      </c>
      <c r="O127" s="354">
        <v>0</v>
      </c>
      <c r="P127" s="354">
        <v>0</v>
      </c>
      <c r="Q127" s="354">
        <v>2</v>
      </c>
      <c r="R127" s="354">
        <v>0</v>
      </c>
      <c r="S127" s="354">
        <v>2</v>
      </c>
      <c r="T127" s="354">
        <v>6</v>
      </c>
      <c r="U127" s="354">
        <v>9</v>
      </c>
      <c r="V127" s="354">
        <v>7</v>
      </c>
      <c r="W127" s="354">
        <v>18</v>
      </c>
      <c r="X127" s="354">
        <v>24</v>
      </c>
      <c r="Y127" s="354">
        <v>43</v>
      </c>
      <c r="Z127" s="354">
        <v>60</v>
      </c>
      <c r="AA127" s="354">
        <v>48</v>
      </c>
      <c r="AB127" s="354">
        <v>36</v>
      </c>
      <c r="AC127" s="354">
        <v>8</v>
      </c>
      <c r="AD127" s="354">
        <v>0</v>
      </c>
      <c r="AF127" s="355">
        <f t="shared" si="5"/>
        <v>0</v>
      </c>
      <c r="AG127" s="355">
        <f t="shared" si="6"/>
        <v>44</v>
      </c>
      <c r="AH127" s="355">
        <f t="shared" si="7"/>
        <v>44</v>
      </c>
    </row>
    <row r="128" spans="1:34">
      <c r="A128" t="s">
        <v>958</v>
      </c>
      <c r="B128" t="s">
        <v>412</v>
      </c>
      <c r="C128" s="354">
        <v>248</v>
      </c>
      <c r="D128" s="354">
        <v>2</v>
      </c>
      <c r="E128" s="354">
        <v>0</v>
      </c>
      <c r="F128" s="354">
        <v>0</v>
      </c>
      <c r="G128" s="354">
        <v>0</v>
      </c>
      <c r="H128" s="354">
        <v>0</v>
      </c>
      <c r="I128" s="354">
        <v>2</v>
      </c>
      <c r="J128" s="354">
        <v>0</v>
      </c>
      <c r="K128" s="354">
        <v>0</v>
      </c>
      <c r="L128" s="354">
        <v>0</v>
      </c>
      <c r="M128" s="354">
        <v>0</v>
      </c>
      <c r="N128" s="354">
        <v>1</v>
      </c>
      <c r="O128" s="354">
        <v>2</v>
      </c>
      <c r="P128" s="354">
        <v>1</v>
      </c>
      <c r="Q128" s="354">
        <v>2</v>
      </c>
      <c r="R128" s="354">
        <v>4</v>
      </c>
      <c r="S128" s="354">
        <v>2</v>
      </c>
      <c r="T128" s="354">
        <v>5</v>
      </c>
      <c r="U128" s="354">
        <v>7</v>
      </c>
      <c r="V128" s="354">
        <v>10</v>
      </c>
      <c r="W128" s="354">
        <v>12</v>
      </c>
      <c r="X128" s="354">
        <v>29</v>
      </c>
      <c r="Y128" s="354">
        <v>39</v>
      </c>
      <c r="Z128" s="354">
        <v>48</v>
      </c>
      <c r="AA128" s="354">
        <v>47</v>
      </c>
      <c r="AB128" s="354">
        <v>31</v>
      </c>
      <c r="AC128" s="354">
        <v>6</v>
      </c>
      <c r="AD128" s="354">
        <v>0</v>
      </c>
      <c r="AF128" s="355">
        <f t="shared" si="5"/>
        <v>0</v>
      </c>
      <c r="AG128" s="355">
        <f t="shared" si="6"/>
        <v>37</v>
      </c>
      <c r="AH128" s="355">
        <f t="shared" si="7"/>
        <v>37</v>
      </c>
    </row>
    <row r="129" spans="1:34">
      <c r="A129" t="s">
        <v>959</v>
      </c>
      <c r="B129" t="s">
        <v>412</v>
      </c>
      <c r="C129" s="354">
        <v>811</v>
      </c>
      <c r="D129" s="354">
        <v>2</v>
      </c>
      <c r="E129" s="354">
        <v>0</v>
      </c>
      <c r="F129" s="354">
        <v>0</v>
      </c>
      <c r="G129" s="354">
        <v>0</v>
      </c>
      <c r="H129" s="354">
        <v>0</v>
      </c>
      <c r="I129" s="354">
        <v>2</v>
      </c>
      <c r="J129" s="354">
        <v>0</v>
      </c>
      <c r="K129" s="354">
        <v>0</v>
      </c>
      <c r="L129" s="354">
        <v>0</v>
      </c>
      <c r="M129" s="354">
        <v>1</v>
      </c>
      <c r="N129" s="354">
        <v>0</v>
      </c>
      <c r="O129" s="354">
        <v>3</v>
      </c>
      <c r="P129" s="354">
        <v>14</v>
      </c>
      <c r="Q129" s="354">
        <v>8</v>
      </c>
      <c r="R129" s="354">
        <v>8</v>
      </c>
      <c r="S129" s="354">
        <v>14</v>
      </c>
      <c r="T129" s="354">
        <v>20</v>
      </c>
      <c r="U129" s="354">
        <v>24</v>
      </c>
      <c r="V129" s="354">
        <v>43</v>
      </c>
      <c r="W129" s="354">
        <v>55</v>
      </c>
      <c r="X129" s="354">
        <v>69</v>
      </c>
      <c r="Y129" s="354">
        <v>134</v>
      </c>
      <c r="Z129" s="354">
        <v>167</v>
      </c>
      <c r="AA129" s="354">
        <v>141</v>
      </c>
      <c r="AB129" s="354">
        <v>86</v>
      </c>
      <c r="AC129" s="354">
        <v>22</v>
      </c>
      <c r="AD129" s="354">
        <v>0</v>
      </c>
      <c r="AF129" s="355">
        <f t="shared" si="5"/>
        <v>0</v>
      </c>
      <c r="AG129" s="355">
        <f t="shared" si="6"/>
        <v>108</v>
      </c>
      <c r="AH129" s="355">
        <f t="shared" si="7"/>
        <v>108</v>
      </c>
    </row>
    <row r="130" spans="1:34">
      <c r="A130" t="s">
        <v>960</v>
      </c>
      <c r="B130" t="s">
        <v>412</v>
      </c>
      <c r="C130" s="354">
        <v>390</v>
      </c>
      <c r="D130" s="354">
        <v>2</v>
      </c>
      <c r="E130" s="354">
        <v>0</v>
      </c>
      <c r="F130" s="354">
        <v>0</v>
      </c>
      <c r="G130" s="354">
        <v>0</v>
      </c>
      <c r="H130" s="354">
        <v>0</v>
      </c>
      <c r="I130" s="354">
        <v>2</v>
      </c>
      <c r="J130" s="354">
        <v>0</v>
      </c>
      <c r="K130" s="354">
        <v>0</v>
      </c>
      <c r="L130" s="354">
        <v>0</v>
      </c>
      <c r="M130" s="354">
        <v>1</v>
      </c>
      <c r="N130" s="354">
        <v>1</v>
      </c>
      <c r="O130" s="354">
        <v>0</v>
      </c>
      <c r="P130" s="354">
        <v>2</v>
      </c>
      <c r="Q130" s="354">
        <v>2</v>
      </c>
      <c r="R130" s="354">
        <v>2</v>
      </c>
      <c r="S130" s="354">
        <v>4</v>
      </c>
      <c r="T130" s="354">
        <v>11</v>
      </c>
      <c r="U130" s="354">
        <v>7</v>
      </c>
      <c r="V130" s="354">
        <v>15</v>
      </c>
      <c r="W130" s="354">
        <v>29</v>
      </c>
      <c r="X130" s="354">
        <v>32</v>
      </c>
      <c r="Y130" s="354">
        <v>72</v>
      </c>
      <c r="Z130" s="354">
        <v>81</v>
      </c>
      <c r="AA130" s="354">
        <v>60</v>
      </c>
      <c r="AB130" s="354">
        <v>55</v>
      </c>
      <c r="AC130" s="354">
        <v>14</v>
      </c>
      <c r="AD130" s="354">
        <v>0</v>
      </c>
      <c r="AF130" s="355">
        <f t="shared" si="5"/>
        <v>0</v>
      </c>
      <c r="AG130" s="355">
        <f t="shared" si="6"/>
        <v>69</v>
      </c>
      <c r="AH130" s="355">
        <f t="shared" si="7"/>
        <v>69</v>
      </c>
    </row>
    <row r="131" spans="1:34">
      <c r="A131" t="s">
        <v>961</v>
      </c>
      <c r="B131" t="s">
        <v>412</v>
      </c>
      <c r="C131" s="354">
        <v>383</v>
      </c>
      <c r="D131" s="354">
        <v>3</v>
      </c>
      <c r="E131" s="354">
        <v>0</v>
      </c>
      <c r="F131" s="354">
        <v>0</v>
      </c>
      <c r="G131" s="354">
        <v>0</v>
      </c>
      <c r="H131" s="354">
        <v>0</v>
      </c>
      <c r="I131" s="354">
        <v>3</v>
      </c>
      <c r="J131" s="354">
        <v>0</v>
      </c>
      <c r="K131" s="354">
        <v>0</v>
      </c>
      <c r="L131" s="354">
        <v>0</v>
      </c>
      <c r="M131" s="354">
        <v>1</v>
      </c>
      <c r="N131" s="354">
        <v>0</v>
      </c>
      <c r="O131" s="354">
        <v>2</v>
      </c>
      <c r="P131" s="354">
        <v>3</v>
      </c>
      <c r="Q131" s="354">
        <v>3</v>
      </c>
      <c r="R131" s="354">
        <v>3</v>
      </c>
      <c r="S131" s="354">
        <v>3</v>
      </c>
      <c r="T131" s="354">
        <v>8</v>
      </c>
      <c r="U131" s="354">
        <v>16</v>
      </c>
      <c r="V131" s="354">
        <v>16</v>
      </c>
      <c r="W131" s="354">
        <v>24</v>
      </c>
      <c r="X131" s="354">
        <v>43</v>
      </c>
      <c r="Y131" s="354">
        <v>56</v>
      </c>
      <c r="Z131" s="354">
        <v>84</v>
      </c>
      <c r="AA131" s="354">
        <v>78</v>
      </c>
      <c r="AB131" s="354">
        <v>37</v>
      </c>
      <c r="AC131" s="354">
        <v>3</v>
      </c>
      <c r="AD131" s="354">
        <v>0</v>
      </c>
      <c r="AF131" s="355">
        <f t="shared" si="5"/>
        <v>0</v>
      </c>
      <c r="AG131" s="355">
        <f t="shared" si="6"/>
        <v>40</v>
      </c>
      <c r="AH131" s="355">
        <f t="shared" si="7"/>
        <v>40</v>
      </c>
    </row>
    <row r="132" spans="1:34">
      <c r="A132" t="s">
        <v>962</v>
      </c>
      <c r="B132" t="s">
        <v>412</v>
      </c>
      <c r="C132" s="354">
        <v>610</v>
      </c>
      <c r="D132" s="354">
        <v>2</v>
      </c>
      <c r="E132" s="354">
        <v>0</v>
      </c>
      <c r="F132" s="354">
        <v>0</v>
      </c>
      <c r="G132" s="354">
        <v>0</v>
      </c>
      <c r="H132" s="354">
        <v>0</v>
      </c>
      <c r="I132" s="354">
        <v>2</v>
      </c>
      <c r="J132" s="354">
        <v>0</v>
      </c>
      <c r="K132" s="354">
        <v>0</v>
      </c>
      <c r="L132" s="354">
        <v>0</v>
      </c>
      <c r="M132" s="354">
        <v>1</v>
      </c>
      <c r="N132" s="354">
        <v>2</v>
      </c>
      <c r="O132" s="354">
        <v>3</v>
      </c>
      <c r="P132" s="354">
        <v>0</v>
      </c>
      <c r="Q132" s="354">
        <v>1</v>
      </c>
      <c r="R132" s="354">
        <v>4</v>
      </c>
      <c r="S132" s="354">
        <v>5</v>
      </c>
      <c r="T132" s="354">
        <v>14</v>
      </c>
      <c r="U132" s="354">
        <v>25</v>
      </c>
      <c r="V132" s="354">
        <v>26</v>
      </c>
      <c r="W132" s="354">
        <v>42</v>
      </c>
      <c r="X132" s="354">
        <v>71</v>
      </c>
      <c r="Y132" s="354">
        <v>99</v>
      </c>
      <c r="Z132" s="354">
        <v>119</v>
      </c>
      <c r="AA132" s="354">
        <v>111</v>
      </c>
      <c r="AB132" s="354">
        <v>60</v>
      </c>
      <c r="AC132" s="354">
        <v>25</v>
      </c>
      <c r="AD132" s="354">
        <v>0</v>
      </c>
      <c r="AF132" s="355">
        <f t="shared" si="5"/>
        <v>0</v>
      </c>
      <c r="AG132" s="355">
        <f t="shared" si="6"/>
        <v>85</v>
      </c>
      <c r="AH132" s="355">
        <f t="shared" si="7"/>
        <v>85</v>
      </c>
    </row>
    <row r="133" spans="1:34">
      <c r="A133" t="s">
        <v>963</v>
      </c>
      <c r="B133" t="s">
        <v>412</v>
      </c>
      <c r="C133" s="354">
        <v>213</v>
      </c>
      <c r="D133" s="354">
        <v>1</v>
      </c>
      <c r="E133" s="354">
        <v>0</v>
      </c>
      <c r="F133" s="354">
        <v>0</v>
      </c>
      <c r="G133" s="354">
        <v>0</v>
      </c>
      <c r="H133" s="354">
        <v>0</v>
      </c>
      <c r="I133" s="354">
        <v>1</v>
      </c>
      <c r="J133" s="354">
        <v>0</v>
      </c>
      <c r="K133" s="354">
        <v>0</v>
      </c>
      <c r="L133" s="354">
        <v>0</v>
      </c>
      <c r="M133" s="354">
        <v>0</v>
      </c>
      <c r="N133" s="354">
        <v>0</v>
      </c>
      <c r="O133" s="354">
        <v>1</v>
      </c>
      <c r="P133" s="354">
        <v>0</v>
      </c>
      <c r="Q133" s="354">
        <v>1</v>
      </c>
      <c r="R133" s="354">
        <v>2</v>
      </c>
      <c r="S133" s="354">
        <v>0</v>
      </c>
      <c r="T133" s="354">
        <v>4</v>
      </c>
      <c r="U133" s="354">
        <v>5</v>
      </c>
      <c r="V133" s="354">
        <v>12</v>
      </c>
      <c r="W133" s="354">
        <v>10</v>
      </c>
      <c r="X133" s="354">
        <v>21</v>
      </c>
      <c r="Y133" s="354">
        <v>34</v>
      </c>
      <c r="Z133" s="354">
        <v>50</v>
      </c>
      <c r="AA133" s="354">
        <v>35</v>
      </c>
      <c r="AB133" s="354">
        <v>28</v>
      </c>
      <c r="AC133" s="354">
        <v>9</v>
      </c>
      <c r="AD133" s="354">
        <v>0</v>
      </c>
      <c r="AF133" s="355">
        <f t="shared" ref="AF133:AF156" si="9">SUM(E133:H133)</f>
        <v>0</v>
      </c>
      <c r="AG133" s="355">
        <f t="shared" ref="AG133:AG156" si="10">SUM(AB133:AC133)</f>
        <v>37</v>
      </c>
      <c r="AH133" s="355">
        <f t="shared" ref="AH133:AH156" si="11">SUM(AB133:AD133)</f>
        <v>37</v>
      </c>
    </row>
    <row r="134" spans="1:34">
      <c r="A134" t="s">
        <v>964</v>
      </c>
      <c r="B134" t="s">
        <v>412</v>
      </c>
      <c r="C134" s="354">
        <v>331</v>
      </c>
      <c r="D134" s="354">
        <v>3</v>
      </c>
      <c r="E134" s="354">
        <v>0</v>
      </c>
      <c r="F134" s="354">
        <v>0</v>
      </c>
      <c r="G134" s="354">
        <v>0</v>
      </c>
      <c r="H134" s="354">
        <v>0</v>
      </c>
      <c r="I134" s="354">
        <v>3</v>
      </c>
      <c r="J134" s="354">
        <v>0</v>
      </c>
      <c r="K134" s="354">
        <v>0</v>
      </c>
      <c r="L134" s="354">
        <v>0</v>
      </c>
      <c r="M134" s="354">
        <v>1</v>
      </c>
      <c r="N134" s="354">
        <v>2</v>
      </c>
      <c r="O134" s="354">
        <v>1</v>
      </c>
      <c r="P134" s="354">
        <v>2</v>
      </c>
      <c r="Q134" s="354">
        <v>3</v>
      </c>
      <c r="R134" s="354">
        <v>6</v>
      </c>
      <c r="S134" s="354">
        <v>6</v>
      </c>
      <c r="T134" s="354">
        <v>7</v>
      </c>
      <c r="U134" s="354">
        <v>13</v>
      </c>
      <c r="V134" s="354">
        <v>19</v>
      </c>
      <c r="W134" s="354">
        <v>17</v>
      </c>
      <c r="X134" s="354">
        <v>36</v>
      </c>
      <c r="Y134" s="354">
        <v>65</v>
      </c>
      <c r="Z134" s="354">
        <v>64</v>
      </c>
      <c r="AA134" s="354">
        <v>47</v>
      </c>
      <c r="AB134" s="354">
        <v>29</v>
      </c>
      <c r="AC134" s="354">
        <v>10</v>
      </c>
      <c r="AD134" s="354">
        <v>0</v>
      </c>
      <c r="AF134" s="355">
        <f t="shared" si="9"/>
        <v>0</v>
      </c>
      <c r="AG134" s="355">
        <f t="shared" si="10"/>
        <v>39</v>
      </c>
      <c r="AH134" s="355">
        <f t="shared" si="11"/>
        <v>39</v>
      </c>
    </row>
    <row r="135" spans="1:34">
      <c r="A135" t="s">
        <v>965</v>
      </c>
      <c r="B135" t="s">
        <v>412</v>
      </c>
      <c r="C135" s="354">
        <v>270</v>
      </c>
      <c r="D135" s="354">
        <v>0</v>
      </c>
      <c r="E135" s="354">
        <v>0</v>
      </c>
      <c r="F135" s="354">
        <v>0</v>
      </c>
      <c r="G135" s="354">
        <v>0</v>
      </c>
      <c r="H135" s="354">
        <v>0</v>
      </c>
      <c r="I135" s="354">
        <v>0</v>
      </c>
      <c r="J135" s="354">
        <v>0</v>
      </c>
      <c r="K135" s="354">
        <v>1</v>
      </c>
      <c r="L135" s="354">
        <v>0</v>
      </c>
      <c r="M135" s="354">
        <v>0</v>
      </c>
      <c r="N135" s="354">
        <v>1</v>
      </c>
      <c r="O135" s="354">
        <v>0</v>
      </c>
      <c r="P135" s="354">
        <v>2</v>
      </c>
      <c r="Q135" s="354">
        <v>0</v>
      </c>
      <c r="R135" s="354">
        <v>2</v>
      </c>
      <c r="S135" s="354">
        <v>5</v>
      </c>
      <c r="T135" s="354">
        <v>7</v>
      </c>
      <c r="U135" s="354">
        <v>5</v>
      </c>
      <c r="V135" s="354">
        <v>10</v>
      </c>
      <c r="W135" s="354">
        <v>13</v>
      </c>
      <c r="X135" s="354">
        <v>30</v>
      </c>
      <c r="Y135" s="354">
        <v>46</v>
      </c>
      <c r="Z135" s="354">
        <v>71</v>
      </c>
      <c r="AA135" s="354">
        <v>44</v>
      </c>
      <c r="AB135" s="354">
        <v>26</v>
      </c>
      <c r="AC135" s="354">
        <v>7</v>
      </c>
      <c r="AD135" s="354">
        <v>0</v>
      </c>
      <c r="AF135" s="355">
        <f t="shared" si="9"/>
        <v>0</v>
      </c>
      <c r="AG135" s="355">
        <f t="shared" si="10"/>
        <v>33</v>
      </c>
      <c r="AH135" s="355">
        <f t="shared" si="11"/>
        <v>33</v>
      </c>
    </row>
    <row r="136" spans="1:34">
      <c r="A136" t="s">
        <v>966</v>
      </c>
      <c r="B136" t="s">
        <v>412</v>
      </c>
      <c r="C136" s="354">
        <v>293</v>
      </c>
      <c r="D136" s="354">
        <v>1</v>
      </c>
      <c r="E136" s="354">
        <v>1</v>
      </c>
      <c r="F136" s="354">
        <v>0</v>
      </c>
      <c r="G136" s="354">
        <v>0</v>
      </c>
      <c r="H136" s="354">
        <v>0</v>
      </c>
      <c r="I136" s="354">
        <v>2</v>
      </c>
      <c r="J136" s="354">
        <v>1</v>
      </c>
      <c r="K136" s="354">
        <v>0</v>
      </c>
      <c r="L136" s="354">
        <v>0</v>
      </c>
      <c r="M136" s="354">
        <v>0</v>
      </c>
      <c r="N136" s="354">
        <v>0</v>
      </c>
      <c r="O136" s="354">
        <v>0</v>
      </c>
      <c r="P136" s="354">
        <v>1</v>
      </c>
      <c r="Q136" s="354">
        <v>1</v>
      </c>
      <c r="R136" s="354">
        <v>1</v>
      </c>
      <c r="S136" s="354">
        <v>3</v>
      </c>
      <c r="T136" s="354">
        <v>6</v>
      </c>
      <c r="U136" s="354">
        <v>3</v>
      </c>
      <c r="V136" s="354">
        <v>10</v>
      </c>
      <c r="W136" s="354">
        <v>17</v>
      </c>
      <c r="X136" s="354">
        <v>30</v>
      </c>
      <c r="Y136" s="354">
        <v>53</v>
      </c>
      <c r="Z136" s="354">
        <v>65</v>
      </c>
      <c r="AA136" s="354">
        <v>61</v>
      </c>
      <c r="AB136" s="354">
        <v>33</v>
      </c>
      <c r="AC136" s="354">
        <v>6</v>
      </c>
      <c r="AD136" s="354">
        <v>0</v>
      </c>
      <c r="AF136" s="355">
        <f t="shared" si="9"/>
        <v>1</v>
      </c>
      <c r="AG136" s="355">
        <f t="shared" si="10"/>
        <v>39</v>
      </c>
      <c r="AH136" s="355">
        <f t="shared" si="11"/>
        <v>39</v>
      </c>
    </row>
    <row r="137" spans="1:34">
      <c r="A137" t="s">
        <v>967</v>
      </c>
      <c r="B137" t="s">
        <v>412</v>
      </c>
      <c r="C137" s="354">
        <v>200</v>
      </c>
      <c r="D137" s="354">
        <v>0</v>
      </c>
      <c r="E137" s="354">
        <v>0</v>
      </c>
      <c r="F137" s="354">
        <v>0</v>
      </c>
      <c r="G137" s="354">
        <v>0</v>
      </c>
      <c r="H137" s="354">
        <v>0</v>
      </c>
      <c r="I137" s="354">
        <v>0</v>
      </c>
      <c r="J137" s="354">
        <v>0</v>
      </c>
      <c r="K137" s="354">
        <v>0</v>
      </c>
      <c r="L137" s="354">
        <v>1</v>
      </c>
      <c r="M137" s="354">
        <v>0</v>
      </c>
      <c r="N137" s="354">
        <v>0</v>
      </c>
      <c r="O137" s="354">
        <v>0</v>
      </c>
      <c r="P137" s="354">
        <v>0</v>
      </c>
      <c r="Q137" s="354">
        <v>1</v>
      </c>
      <c r="R137" s="354">
        <v>0</v>
      </c>
      <c r="S137" s="354">
        <v>3</v>
      </c>
      <c r="T137" s="354">
        <v>0</v>
      </c>
      <c r="U137" s="354">
        <v>2</v>
      </c>
      <c r="V137" s="354">
        <v>4</v>
      </c>
      <c r="W137" s="354">
        <v>11</v>
      </c>
      <c r="X137" s="354">
        <v>22</v>
      </c>
      <c r="Y137" s="354">
        <v>25</v>
      </c>
      <c r="Z137" s="354">
        <v>48</v>
      </c>
      <c r="AA137" s="354">
        <v>43</v>
      </c>
      <c r="AB137" s="354">
        <v>27</v>
      </c>
      <c r="AC137" s="354">
        <v>13</v>
      </c>
      <c r="AD137" s="354">
        <v>0</v>
      </c>
      <c r="AF137" s="355">
        <f t="shared" si="9"/>
        <v>0</v>
      </c>
      <c r="AG137" s="355">
        <f t="shared" si="10"/>
        <v>40</v>
      </c>
      <c r="AH137" s="355">
        <f t="shared" si="11"/>
        <v>40</v>
      </c>
    </row>
    <row r="138" spans="1:34">
      <c r="A138" t="s">
        <v>968</v>
      </c>
      <c r="B138" t="s">
        <v>412</v>
      </c>
      <c r="C138" s="354">
        <v>430</v>
      </c>
      <c r="D138" s="354">
        <v>1</v>
      </c>
      <c r="E138" s="354">
        <v>0</v>
      </c>
      <c r="F138" s="354">
        <v>0</v>
      </c>
      <c r="G138" s="354">
        <v>0</v>
      </c>
      <c r="H138" s="354">
        <v>0</v>
      </c>
      <c r="I138" s="354">
        <v>1</v>
      </c>
      <c r="J138" s="354">
        <v>2</v>
      </c>
      <c r="K138" s="354">
        <v>1</v>
      </c>
      <c r="L138" s="354">
        <v>0</v>
      </c>
      <c r="M138" s="354">
        <v>0</v>
      </c>
      <c r="N138" s="354">
        <v>0</v>
      </c>
      <c r="O138" s="354">
        <v>0</v>
      </c>
      <c r="P138" s="354">
        <v>1</v>
      </c>
      <c r="Q138" s="354">
        <v>1</v>
      </c>
      <c r="R138" s="354">
        <v>1</v>
      </c>
      <c r="S138" s="354">
        <v>9</v>
      </c>
      <c r="T138" s="354">
        <v>7</v>
      </c>
      <c r="U138" s="354">
        <v>13</v>
      </c>
      <c r="V138" s="354">
        <v>12</v>
      </c>
      <c r="W138" s="354">
        <v>29</v>
      </c>
      <c r="X138" s="354">
        <v>40</v>
      </c>
      <c r="Y138" s="354">
        <v>71</v>
      </c>
      <c r="Z138" s="354">
        <v>107</v>
      </c>
      <c r="AA138" s="354">
        <v>81</v>
      </c>
      <c r="AB138" s="354">
        <v>39</v>
      </c>
      <c r="AC138" s="354">
        <v>15</v>
      </c>
      <c r="AD138" s="354">
        <v>0</v>
      </c>
      <c r="AF138" s="355">
        <f t="shared" si="9"/>
        <v>0</v>
      </c>
      <c r="AG138" s="355">
        <f t="shared" si="10"/>
        <v>54</v>
      </c>
      <c r="AH138" s="355">
        <f t="shared" si="11"/>
        <v>54</v>
      </c>
    </row>
    <row r="139" spans="1:34">
      <c r="A139" t="s">
        <v>969</v>
      </c>
      <c r="B139" t="s">
        <v>412</v>
      </c>
      <c r="C139" s="354">
        <v>353</v>
      </c>
      <c r="D139" s="354">
        <v>0</v>
      </c>
      <c r="E139" s="354">
        <v>0</v>
      </c>
      <c r="F139" s="354">
        <v>0</v>
      </c>
      <c r="G139" s="354">
        <v>0</v>
      </c>
      <c r="H139" s="354">
        <v>0</v>
      </c>
      <c r="I139" s="354">
        <v>0</v>
      </c>
      <c r="J139" s="354">
        <v>0</v>
      </c>
      <c r="K139" s="354">
        <v>0</v>
      </c>
      <c r="L139" s="354">
        <v>0</v>
      </c>
      <c r="M139" s="354">
        <v>1</v>
      </c>
      <c r="N139" s="354">
        <v>2</v>
      </c>
      <c r="O139" s="354">
        <v>1</v>
      </c>
      <c r="P139" s="354">
        <v>2</v>
      </c>
      <c r="Q139" s="354">
        <v>2</v>
      </c>
      <c r="R139" s="354">
        <v>0</v>
      </c>
      <c r="S139" s="354">
        <v>3</v>
      </c>
      <c r="T139" s="354">
        <v>6</v>
      </c>
      <c r="U139" s="354">
        <v>6</v>
      </c>
      <c r="V139" s="354">
        <v>6</v>
      </c>
      <c r="W139" s="354">
        <v>20</v>
      </c>
      <c r="X139" s="354">
        <v>51</v>
      </c>
      <c r="Y139" s="354">
        <v>57</v>
      </c>
      <c r="Z139" s="354">
        <v>72</v>
      </c>
      <c r="AA139" s="354">
        <v>65</v>
      </c>
      <c r="AB139" s="354">
        <v>48</v>
      </c>
      <c r="AC139" s="354">
        <v>11</v>
      </c>
      <c r="AD139" s="354">
        <v>0</v>
      </c>
      <c r="AF139" s="355">
        <f t="shared" si="9"/>
        <v>0</v>
      </c>
      <c r="AG139" s="355">
        <f t="shared" si="10"/>
        <v>59</v>
      </c>
      <c r="AH139" s="355">
        <f t="shared" si="11"/>
        <v>59</v>
      </c>
    </row>
    <row r="140" spans="1:34">
      <c r="A140" t="s">
        <v>970</v>
      </c>
      <c r="B140" t="s">
        <v>412</v>
      </c>
      <c r="C140" s="354">
        <v>198</v>
      </c>
      <c r="D140" s="354">
        <v>0</v>
      </c>
      <c r="E140" s="354">
        <v>0</v>
      </c>
      <c r="F140" s="354">
        <v>0</v>
      </c>
      <c r="G140" s="354">
        <v>0</v>
      </c>
      <c r="H140" s="354">
        <v>0</v>
      </c>
      <c r="I140" s="354">
        <v>0</v>
      </c>
      <c r="J140" s="354">
        <v>0</v>
      </c>
      <c r="K140" s="354">
        <v>0</v>
      </c>
      <c r="L140" s="354">
        <v>1</v>
      </c>
      <c r="M140" s="354">
        <v>0</v>
      </c>
      <c r="N140" s="354">
        <v>0</v>
      </c>
      <c r="O140" s="354">
        <v>0</v>
      </c>
      <c r="P140" s="354">
        <v>0</v>
      </c>
      <c r="Q140" s="354">
        <v>1</v>
      </c>
      <c r="R140" s="354">
        <v>2</v>
      </c>
      <c r="S140" s="354">
        <v>0</v>
      </c>
      <c r="T140" s="354">
        <v>2</v>
      </c>
      <c r="U140" s="354">
        <v>2</v>
      </c>
      <c r="V140" s="354">
        <v>4</v>
      </c>
      <c r="W140" s="354">
        <v>8</v>
      </c>
      <c r="X140" s="354">
        <v>18</v>
      </c>
      <c r="Y140" s="354">
        <v>29</v>
      </c>
      <c r="Z140" s="354">
        <v>41</v>
      </c>
      <c r="AA140" s="354">
        <v>49</v>
      </c>
      <c r="AB140" s="354">
        <v>32</v>
      </c>
      <c r="AC140" s="354">
        <v>9</v>
      </c>
      <c r="AD140" s="354">
        <v>0</v>
      </c>
      <c r="AF140" s="355">
        <f t="shared" si="9"/>
        <v>0</v>
      </c>
      <c r="AG140" s="355">
        <f t="shared" si="10"/>
        <v>41</v>
      </c>
      <c r="AH140" s="355">
        <f t="shared" si="11"/>
        <v>41</v>
      </c>
    </row>
    <row r="141" spans="1:34">
      <c r="A141" t="s">
        <v>971</v>
      </c>
      <c r="B141" t="s">
        <v>412</v>
      </c>
      <c r="C141" s="354">
        <v>355</v>
      </c>
      <c r="D141" s="354">
        <v>1</v>
      </c>
      <c r="E141" s="354">
        <v>0</v>
      </c>
      <c r="F141" s="354">
        <v>0</v>
      </c>
      <c r="G141" s="354">
        <v>0</v>
      </c>
      <c r="H141" s="354">
        <v>0</v>
      </c>
      <c r="I141" s="354">
        <v>1</v>
      </c>
      <c r="J141" s="354">
        <v>0</v>
      </c>
      <c r="K141" s="354">
        <v>0</v>
      </c>
      <c r="L141" s="354">
        <v>0</v>
      </c>
      <c r="M141" s="354">
        <v>0</v>
      </c>
      <c r="N141" s="354">
        <v>1</v>
      </c>
      <c r="O141" s="354">
        <v>0</v>
      </c>
      <c r="P141" s="354">
        <v>0</v>
      </c>
      <c r="Q141" s="354">
        <v>1</v>
      </c>
      <c r="R141" s="354">
        <v>4</v>
      </c>
      <c r="S141" s="354">
        <v>6</v>
      </c>
      <c r="T141" s="354">
        <v>3</v>
      </c>
      <c r="U141" s="354">
        <v>6</v>
      </c>
      <c r="V141" s="354">
        <v>3</v>
      </c>
      <c r="W141" s="354">
        <v>19</v>
      </c>
      <c r="X141" s="354">
        <v>36</v>
      </c>
      <c r="Y141" s="354">
        <v>56</v>
      </c>
      <c r="Z141" s="354">
        <v>77</v>
      </c>
      <c r="AA141" s="354">
        <v>87</v>
      </c>
      <c r="AB141" s="354">
        <v>46</v>
      </c>
      <c r="AC141" s="354">
        <v>9</v>
      </c>
      <c r="AD141" s="354">
        <v>0</v>
      </c>
      <c r="AF141" s="355">
        <f t="shared" si="9"/>
        <v>0</v>
      </c>
      <c r="AG141" s="355">
        <f t="shared" si="10"/>
        <v>55</v>
      </c>
      <c r="AH141" s="355">
        <f t="shared" si="11"/>
        <v>55</v>
      </c>
    </row>
    <row r="142" spans="1:34">
      <c r="A142" t="s">
        <v>972</v>
      </c>
      <c r="B142" t="s">
        <v>412</v>
      </c>
      <c r="C142" s="354">
        <v>261</v>
      </c>
      <c r="D142" s="354">
        <v>0</v>
      </c>
      <c r="E142" s="354">
        <v>0</v>
      </c>
      <c r="F142" s="354">
        <v>0</v>
      </c>
      <c r="G142" s="354">
        <v>0</v>
      </c>
      <c r="H142" s="354">
        <v>0</v>
      </c>
      <c r="I142" s="354">
        <v>0</v>
      </c>
      <c r="J142" s="354">
        <v>0</v>
      </c>
      <c r="K142" s="354">
        <v>0</v>
      </c>
      <c r="L142" s="354">
        <v>1</v>
      </c>
      <c r="M142" s="354">
        <v>3</v>
      </c>
      <c r="N142" s="354">
        <v>0</v>
      </c>
      <c r="O142" s="354">
        <v>0</v>
      </c>
      <c r="P142" s="354">
        <v>1</v>
      </c>
      <c r="Q142" s="354">
        <v>1</v>
      </c>
      <c r="R142" s="354">
        <v>2</v>
      </c>
      <c r="S142" s="354">
        <v>2</v>
      </c>
      <c r="T142" s="354">
        <v>6</v>
      </c>
      <c r="U142" s="354">
        <v>6</v>
      </c>
      <c r="V142" s="354">
        <v>12</v>
      </c>
      <c r="W142" s="354">
        <v>6</v>
      </c>
      <c r="X142" s="354">
        <v>23</v>
      </c>
      <c r="Y142" s="354">
        <v>38</v>
      </c>
      <c r="Z142" s="354">
        <v>49</v>
      </c>
      <c r="AA142" s="354">
        <v>74</v>
      </c>
      <c r="AB142" s="354">
        <v>31</v>
      </c>
      <c r="AC142" s="354">
        <v>6</v>
      </c>
      <c r="AD142" s="354">
        <v>0</v>
      </c>
      <c r="AF142" s="355">
        <f t="shared" si="9"/>
        <v>0</v>
      </c>
      <c r="AG142" s="355">
        <f t="shared" si="10"/>
        <v>37</v>
      </c>
      <c r="AH142" s="355">
        <f t="shared" si="11"/>
        <v>37</v>
      </c>
    </row>
    <row r="143" spans="1:34">
      <c r="A143" t="s">
        <v>973</v>
      </c>
      <c r="B143" t="s">
        <v>412</v>
      </c>
      <c r="C143" s="354">
        <v>170</v>
      </c>
      <c r="D143" s="354">
        <v>0</v>
      </c>
      <c r="E143" s="354">
        <v>0</v>
      </c>
      <c r="F143" s="354">
        <v>0</v>
      </c>
      <c r="G143" s="354">
        <v>0</v>
      </c>
      <c r="H143" s="354">
        <v>0</v>
      </c>
      <c r="I143" s="354">
        <v>0</v>
      </c>
      <c r="J143" s="354">
        <v>0</v>
      </c>
      <c r="K143" s="354">
        <v>0</v>
      </c>
      <c r="L143" s="354">
        <v>0</v>
      </c>
      <c r="M143" s="354">
        <v>0</v>
      </c>
      <c r="N143" s="354">
        <v>0</v>
      </c>
      <c r="O143" s="354">
        <v>0</v>
      </c>
      <c r="P143" s="354">
        <v>0</v>
      </c>
      <c r="Q143" s="354">
        <v>1</v>
      </c>
      <c r="R143" s="354">
        <v>2</v>
      </c>
      <c r="S143" s="354">
        <v>2</v>
      </c>
      <c r="T143" s="354">
        <v>5</v>
      </c>
      <c r="U143" s="354">
        <v>4</v>
      </c>
      <c r="V143" s="354">
        <v>6</v>
      </c>
      <c r="W143" s="354">
        <v>12</v>
      </c>
      <c r="X143" s="354">
        <v>14</v>
      </c>
      <c r="Y143" s="354">
        <v>31</v>
      </c>
      <c r="Z143" s="354">
        <v>36</v>
      </c>
      <c r="AA143" s="354">
        <v>35</v>
      </c>
      <c r="AB143" s="354">
        <v>20</v>
      </c>
      <c r="AC143" s="354">
        <v>2</v>
      </c>
      <c r="AD143" s="354">
        <v>0</v>
      </c>
      <c r="AF143" s="355">
        <f t="shared" si="9"/>
        <v>0</v>
      </c>
      <c r="AG143" s="355">
        <f t="shared" si="10"/>
        <v>22</v>
      </c>
      <c r="AH143" s="355">
        <f t="shared" si="11"/>
        <v>22</v>
      </c>
    </row>
    <row r="144" spans="1:34">
      <c r="A144" t="s">
        <v>974</v>
      </c>
      <c r="B144" t="s">
        <v>412</v>
      </c>
      <c r="C144" s="354">
        <v>405</v>
      </c>
      <c r="D144" s="354">
        <v>1</v>
      </c>
      <c r="E144" s="354">
        <v>0</v>
      </c>
      <c r="F144" s="354">
        <v>2</v>
      </c>
      <c r="G144" s="354">
        <v>0</v>
      </c>
      <c r="H144" s="354">
        <v>0</v>
      </c>
      <c r="I144" s="354">
        <v>3</v>
      </c>
      <c r="J144" s="354">
        <v>0</v>
      </c>
      <c r="K144" s="354">
        <v>0</v>
      </c>
      <c r="L144" s="354">
        <v>0</v>
      </c>
      <c r="M144" s="354">
        <v>1</v>
      </c>
      <c r="N144" s="354">
        <v>0</v>
      </c>
      <c r="O144" s="354">
        <v>2</v>
      </c>
      <c r="P144" s="354">
        <v>2</v>
      </c>
      <c r="Q144" s="354">
        <v>2</v>
      </c>
      <c r="R144" s="354">
        <v>4</v>
      </c>
      <c r="S144" s="354">
        <v>4</v>
      </c>
      <c r="T144" s="354">
        <v>3</v>
      </c>
      <c r="U144" s="354">
        <v>13</v>
      </c>
      <c r="V144" s="354">
        <v>20</v>
      </c>
      <c r="W144" s="354">
        <v>32</v>
      </c>
      <c r="X144" s="354">
        <v>33</v>
      </c>
      <c r="Y144" s="354">
        <v>73</v>
      </c>
      <c r="Z144" s="354">
        <v>89</v>
      </c>
      <c r="AA144" s="354">
        <v>72</v>
      </c>
      <c r="AB144" s="354">
        <v>42</v>
      </c>
      <c r="AC144" s="354">
        <v>10</v>
      </c>
      <c r="AD144" s="354">
        <v>0</v>
      </c>
      <c r="AF144" s="355">
        <f t="shared" si="9"/>
        <v>2</v>
      </c>
      <c r="AG144" s="355">
        <f t="shared" si="10"/>
        <v>52</v>
      </c>
      <c r="AH144" s="355">
        <f t="shared" si="11"/>
        <v>52</v>
      </c>
    </row>
    <row r="145" spans="1:34">
      <c r="A145" t="s">
        <v>975</v>
      </c>
      <c r="B145" t="s">
        <v>412</v>
      </c>
      <c r="C145" s="354">
        <v>108</v>
      </c>
      <c r="D145" s="354">
        <v>1</v>
      </c>
      <c r="E145" s="354">
        <v>0</v>
      </c>
      <c r="F145" s="354">
        <v>0</v>
      </c>
      <c r="G145" s="354">
        <v>0</v>
      </c>
      <c r="H145" s="354">
        <v>0</v>
      </c>
      <c r="I145" s="354">
        <v>1</v>
      </c>
      <c r="J145" s="354">
        <v>0</v>
      </c>
      <c r="K145" s="354">
        <v>0</v>
      </c>
      <c r="L145" s="354">
        <v>0</v>
      </c>
      <c r="M145" s="354">
        <v>0</v>
      </c>
      <c r="N145" s="354">
        <v>0</v>
      </c>
      <c r="O145" s="354">
        <v>1</v>
      </c>
      <c r="P145" s="354">
        <v>0</v>
      </c>
      <c r="Q145" s="354">
        <v>0</v>
      </c>
      <c r="R145" s="354">
        <v>0</v>
      </c>
      <c r="S145" s="354">
        <v>1</v>
      </c>
      <c r="T145" s="354">
        <v>2</v>
      </c>
      <c r="U145" s="354">
        <v>7</v>
      </c>
      <c r="V145" s="354">
        <v>6</v>
      </c>
      <c r="W145" s="354">
        <v>7</v>
      </c>
      <c r="X145" s="354">
        <v>16</v>
      </c>
      <c r="Y145" s="354">
        <v>18</v>
      </c>
      <c r="Z145" s="354">
        <v>27</v>
      </c>
      <c r="AA145" s="354">
        <v>12</v>
      </c>
      <c r="AB145" s="354">
        <v>9</v>
      </c>
      <c r="AC145" s="354">
        <v>1</v>
      </c>
      <c r="AD145" s="354">
        <v>0</v>
      </c>
      <c r="AF145" s="355">
        <f t="shared" si="9"/>
        <v>0</v>
      </c>
      <c r="AG145" s="355">
        <f t="shared" si="10"/>
        <v>10</v>
      </c>
      <c r="AH145" s="355">
        <f t="shared" si="11"/>
        <v>10</v>
      </c>
    </row>
    <row r="146" spans="1:34">
      <c r="A146" t="s">
        <v>977</v>
      </c>
      <c r="B146" t="s">
        <v>412</v>
      </c>
      <c r="C146" s="354">
        <v>145</v>
      </c>
      <c r="D146" s="354">
        <v>0</v>
      </c>
      <c r="E146" s="354">
        <v>0</v>
      </c>
      <c r="F146" s="354">
        <v>0</v>
      </c>
      <c r="G146" s="354">
        <v>0</v>
      </c>
      <c r="H146" s="354">
        <v>0</v>
      </c>
      <c r="I146" s="354">
        <v>0</v>
      </c>
      <c r="J146" s="354">
        <v>0</v>
      </c>
      <c r="K146" s="354">
        <v>0</v>
      </c>
      <c r="L146" s="354">
        <v>0</v>
      </c>
      <c r="M146" s="354">
        <v>0</v>
      </c>
      <c r="N146" s="354">
        <v>0</v>
      </c>
      <c r="O146" s="354">
        <v>0</v>
      </c>
      <c r="P146" s="354">
        <v>0</v>
      </c>
      <c r="Q146" s="354">
        <v>2</v>
      </c>
      <c r="R146" s="354">
        <v>2</v>
      </c>
      <c r="S146" s="354">
        <v>2</v>
      </c>
      <c r="T146" s="354">
        <v>0</v>
      </c>
      <c r="U146" s="354">
        <v>1</v>
      </c>
      <c r="V146" s="354">
        <v>2</v>
      </c>
      <c r="W146" s="354">
        <v>3</v>
      </c>
      <c r="X146" s="354">
        <v>12</v>
      </c>
      <c r="Y146" s="354">
        <v>19</v>
      </c>
      <c r="Z146" s="354">
        <v>37</v>
      </c>
      <c r="AA146" s="354">
        <v>35</v>
      </c>
      <c r="AB146" s="354">
        <v>24</v>
      </c>
      <c r="AC146" s="354">
        <v>6</v>
      </c>
      <c r="AD146" s="354">
        <v>0</v>
      </c>
      <c r="AF146" s="355">
        <f t="shared" si="9"/>
        <v>0</v>
      </c>
      <c r="AG146" s="355">
        <f t="shared" si="10"/>
        <v>30</v>
      </c>
      <c r="AH146" s="355">
        <f t="shared" si="11"/>
        <v>30</v>
      </c>
    </row>
    <row r="147" spans="1:34">
      <c r="A147" t="s">
        <v>978</v>
      </c>
      <c r="B147" t="s">
        <v>412</v>
      </c>
      <c r="C147" s="354">
        <v>124</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2</v>
      </c>
      <c r="S147" s="354">
        <v>2</v>
      </c>
      <c r="T147" s="354">
        <v>3</v>
      </c>
      <c r="U147" s="354">
        <v>5</v>
      </c>
      <c r="V147" s="354">
        <v>6</v>
      </c>
      <c r="W147" s="354">
        <v>10</v>
      </c>
      <c r="X147" s="354">
        <v>13</v>
      </c>
      <c r="Y147" s="354">
        <v>19</v>
      </c>
      <c r="Z147" s="354">
        <v>27</v>
      </c>
      <c r="AA147" s="354">
        <v>23</v>
      </c>
      <c r="AB147" s="354">
        <v>14</v>
      </c>
      <c r="AC147" s="354">
        <v>0</v>
      </c>
      <c r="AD147" s="354">
        <v>0</v>
      </c>
      <c r="AF147" s="355">
        <f t="shared" si="9"/>
        <v>0</v>
      </c>
      <c r="AG147" s="355">
        <f t="shared" si="10"/>
        <v>14</v>
      </c>
      <c r="AH147" s="355">
        <f t="shared" si="11"/>
        <v>14</v>
      </c>
    </row>
    <row r="148" spans="1:34">
      <c r="A148" t="s">
        <v>979</v>
      </c>
      <c r="B148" t="s">
        <v>412</v>
      </c>
      <c r="C148" s="354">
        <v>118</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1</v>
      </c>
      <c r="S148" s="354">
        <v>0</v>
      </c>
      <c r="T148" s="354">
        <v>1</v>
      </c>
      <c r="U148" s="354">
        <v>4</v>
      </c>
      <c r="V148" s="354">
        <v>7</v>
      </c>
      <c r="W148" s="354">
        <v>10</v>
      </c>
      <c r="X148" s="354">
        <v>15</v>
      </c>
      <c r="Y148" s="354">
        <v>18</v>
      </c>
      <c r="Z148" s="354">
        <v>22</v>
      </c>
      <c r="AA148" s="354">
        <v>23</v>
      </c>
      <c r="AB148" s="354">
        <v>12</v>
      </c>
      <c r="AC148" s="354">
        <v>5</v>
      </c>
      <c r="AD148" s="354">
        <v>0</v>
      </c>
      <c r="AF148" s="355">
        <f t="shared" si="9"/>
        <v>0</v>
      </c>
      <c r="AG148" s="355">
        <f t="shared" si="10"/>
        <v>17</v>
      </c>
      <c r="AH148" s="355">
        <f t="shared" si="11"/>
        <v>17</v>
      </c>
    </row>
    <row r="149" spans="1:34">
      <c r="A149" t="s">
        <v>980</v>
      </c>
      <c r="B149" t="s">
        <v>412</v>
      </c>
      <c r="C149" s="354">
        <v>89</v>
      </c>
      <c r="D149" s="354">
        <v>0</v>
      </c>
      <c r="E149" s="354">
        <v>0</v>
      </c>
      <c r="F149" s="354">
        <v>0</v>
      </c>
      <c r="G149" s="354">
        <v>0</v>
      </c>
      <c r="H149" s="354">
        <v>0</v>
      </c>
      <c r="I149" s="354">
        <v>0</v>
      </c>
      <c r="J149" s="354">
        <v>0</v>
      </c>
      <c r="K149" s="354">
        <v>0</v>
      </c>
      <c r="L149" s="354">
        <v>0</v>
      </c>
      <c r="M149" s="354">
        <v>0</v>
      </c>
      <c r="N149" s="354">
        <v>0</v>
      </c>
      <c r="O149" s="354">
        <v>0</v>
      </c>
      <c r="P149" s="354">
        <v>1</v>
      </c>
      <c r="Q149" s="354">
        <v>1</v>
      </c>
      <c r="R149" s="354">
        <v>1</v>
      </c>
      <c r="S149" s="354">
        <v>0</v>
      </c>
      <c r="T149" s="354">
        <v>2</v>
      </c>
      <c r="U149" s="354">
        <v>0</v>
      </c>
      <c r="V149" s="354">
        <v>4</v>
      </c>
      <c r="W149" s="354">
        <v>3</v>
      </c>
      <c r="X149" s="354">
        <v>10</v>
      </c>
      <c r="Y149" s="354">
        <v>13</v>
      </c>
      <c r="Z149" s="354">
        <v>24</v>
      </c>
      <c r="AA149" s="354">
        <v>18</v>
      </c>
      <c r="AB149" s="354">
        <v>9</v>
      </c>
      <c r="AC149" s="354">
        <v>3</v>
      </c>
      <c r="AD149" s="354">
        <v>0</v>
      </c>
      <c r="AF149" s="355">
        <f t="shared" si="9"/>
        <v>0</v>
      </c>
      <c r="AG149" s="355">
        <f t="shared" si="10"/>
        <v>12</v>
      </c>
      <c r="AH149" s="355">
        <f t="shared" si="11"/>
        <v>12</v>
      </c>
    </row>
    <row r="150" spans="1:34">
      <c r="A150" t="s">
        <v>981</v>
      </c>
      <c r="B150" t="s">
        <v>412</v>
      </c>
      <c r="C150" s="354">
        <v>121</v>
      </c>
      <c r="D150" s="354">
        <v>1</v>
      </c>
      <c r="E150" s="354">
        <v>0</v>
      </c>
      <c r="F150" s="354">
        <v>0</v>
      </c>
      <c r="G150" s="354">
        <v>0</v>
      </c>
      <c r="H150" s="354">
        <v>0</v>
      </c>
      <c r="I150" s="354">
        <v>1</v>
      </c>
      <c r="J150" s="354">
        <v>0</v>
      </c>
      <c r="K150" s="354">
        <v>0</v>
      </c>
      <c r="L150" s="354">
        <v>0</v>
      </c>
      <c r="M150" s="354">
        <v>0</v>
      </c>
      <c r="N150" s="354">
        <v>0</v>
      </c>
      <c r="O150" s="354">
        <v>0</v>
      </c>
      <c r="P150" s="354">
        <v>0</v>
      </c>
      <c r="Q150" s="354">
        <v>0</v>
      </c>
      <c r="R150" s="354">
        <v>2</v>
      </c>
      <c r="S150" s="354">
        <v>1</v>
      </c>
      <c r="T150" s="354">
        <v>1</v>
      </c>
      <c r="U150" s="354">
        <v>1</v>
      </c>
      <c r="V150" s="354">
        <v>5</v>
      </c>
      <c r="W150" s="354">
        <v>8</v>
      </c>
      <c r="X150" s="354">
        <v>10</v>
      </c>
      <c r="Y150" s="354">
        <v>17</v>
      </c>
      <c r="Z150" s="354">
        <v>24</v>
      </c>
      <c r="AA150" s="354">
        <v>31</v>
      </c>
      <c r="AB150" s="354">
        <v>18</v>
      </c>
      <c r="AC150" s="354">
        <v>2</v>
      </c>
      <c r="AD150" s="354">
        <v>0</v>
      </c>
      <c r="AF150" s="355">
        <f t="shared" si="9"/>
        <v>0</v>
      </c>
      <c r="AG150" s="355">
        <f t="shared" si="10"/>
        <v>20</v>
      </c>
      <c r="AH150" s="355">
        <f t="shared" si="11"/>
        <v>20</v>
      </c>
    </row>
    <row r="151" spans="1:34">
      <c r="A151" t="s">
        <v>982</v>
      </c>
      <c r="B151" t="s">
        <v>412</v>
      </c>
      <c r="C151" s="354">
        <v>76</v>
      </c>
      <c r="D151" s="354">
        <v>0</v>
      </c>
      <c r="E151" s="354">
        <v>0</v>
      </c>
      <c r="F151" s="354">
        <v>0</v>
      </c>
      <c r="G151" s="354">
        <v>0</v>
      </c>
      <c r="H151" s="354">
        <v>0</v>
      </c>
      <c r="I151" s="354">
        <v>0</v>
      </c>
      <c r="J151" s="354">
        <v>0</v>
      </c>
      <c r="K151" s="354">
        <v>0</v>
      </c>
      <c r="L151" s="354">
        <v>0</v>
      </c>
      <c r="M151" s="354">
        <v>0</v>
      </c>
      <c r="N151" s="354">
        <v>0</v>
      </c>
      <c r="O151" s="354">
        <v>0</v>
      </c>
      <c r="P151" s="354">
        <v>1</v>
      </c>
      <c r="Q151" s="354">
        <v>0</v>
      </c>
      <c r="R151" s="354">
        <v>0</v>
      </c>
      <c r="S151" s="354">
        <v>0</v>
      </c>
      <c r="T151" s="354">
        <v>1</v>
      </c>
      <c r="U151" s="354">
        <v>2</v>
      </c>
      <c r="V151" s="354">
        <v>2</v>
      </c>
      <c r="W151" s="354">
        <v>7</v>
      </c>
      <c r="X151" s="354">
        <v>2</v>
      </c>
      <c r="Y151" s="354">
        <v>15</v>
      </c>
      <c r="Z151" s="354">
        <v>18</v>
      </c>
      <c r="AA151" s="354">
        <v>17</v>
      </c>
      <c r="AB151" s="354">
        <v>7</v>
      </c>
      <c r="AC151" s="354">
        <v>4</v>
      </c>
      <c r="AD151" s="354">
        <v>0</v>
      </c>
      <c r="AF151" s="355">
        <f t="shared" si="9"/>
        <v>0</v>
      </c>
      <c r="AG151" s="355">
        <f t="shared" si="10"/>
        <v>11</v>
      </c>
      <c r="AH151" s="355">
        <f t="shared" si="11"/>
        <v>11</v>
      </c>
    </row>
    <row r="152" spans="1:34">
      <c r="A152" t="s">
        <v>983</v>
      </c>
      <c r="B152" t="s">
        <v>412</v>
      </c>
      <c r="C152" s="354">
        <v>114</v>
      </c>
      <c r="D152" s="354">
        <v>0</v>
      </c>
      <c r="E152" s="354">
        <v>0</v>
      </c>
      <c r="F152" s="354">
        <v>0</v>
      </c>
      <c r="G152" s="354">
        <v>0</v>
      </c>
      <c r="H152" s="354">
        <v>0</v>
      </c>
      <c r="I152" s="354">
        <v>0</v>
      </c>
      <c r="J152" s="354">
        <v>0</v>
      </c>
      <c r="K152" s="354">
        <v>0</v>
      </c>
      <c r="L152" s="354">
        <v>0</v>
      </c>
      <c r="M152" s="354">
        <v>1</v>
      </c>
      <c r="N152" s="354">
        <v>0</v>
      </c>
      <c r="O152" s="354">
        <v>1</v>
      </c>
      <c r="P152" s="354">
        <v>1</v>
      </c>
      <c r="Q152" s="354">
        <v>0</v>
      </c>
      <c r="R152" s="354">
        <v>0</v>
      </c>
      <c r="S152" s="354">
        <v>2</v>
      </c>
      <c r="T152" s="354">
        <v>1</v>
      </c>
      <c r="U152" s="354">
        <v>5</v>
      </c>
      <c r="V152" s="354">
        <v>7</v>
      </c>
      <c r="W152" s="354">
        <v>5</v>
      </c>
      <c r="X152" s="354">
        <v>14</v>
      </c>
      <c r="Y152" s="354">
        <v>9</v>
      </c>
      <c r="Z152" s="354">
        <v>29</v>
      </c>
      <c r="AA152" s="354">
        <v>24</v>
      </c>
      <c r="AB152" s="354">
        <v>10</v>
      </c>
      <c r="AC152" s="354">
        <v>5</v>
      </c>
      <c r="AD152" s="354">
        <v>0</v>
      </c>
      <c r="AF152" s="355">
        <f t="shared" si="9"/>
        <v>0</v>
      </c>
      <c r="AG152" s="355">
        <f t="shared" si="10"/>
        <v>15</v>
      </c>
      <c r="AH152" s="355">
        <f t="shared" si="11"/>
        <v>15</v>
      </c>
    </row>
    <row r="153" spans="1:34">
      <c r="A153" t="s">
        <v>984</v>
      </c>
      <c r="B153" t="s">
        <v>412</v>
      </c>
      <c r="C153" s="354">
        <v>126</v>
      </c>
      <c r="D153" s="354">
        <v>0</v>
      </c>
      <c r="E153" s="354">
        <v>0</v>
      </c>
      <c r="F153" s="354">
        <v>0</v>
      </c>
      <c r="G153" s="354">
        <v>0</v>
      </c>
      <c r="H153" s="354">
        <v>0</v>
      </c>
      <c r="I153" s="354">
        <v>0</v>
      </c>
      <c r="J153" s="354">
        <v>0</v>
      </c>
      <c r="K153" s="354">
        <v>0</v>
      </c>
      <c r="L153" s="354">
        <v>0</v>
      </c>
      <c r="M153" s="354">
        <v>1</v>
      </c>
      <c r="N153" s="354">
        <v>0</v>
      </c>
      <c r="O153" s="354">
        <v>0</v>
      </c>
      <c r="P153" s="354">
        <v>0</v>
      </c>
      <c r="Q153" s="354">
        <v>0</v>
      </c>
      <c r="R153" s="354">
        <v>2</v>
      </c>
      <c r="S153" s="354">
        <v>2</v>
      </c>
      <c r="T153" s="354">
        <v>1</v>
      </c>
      <c r="U153" s="354">
        <v>5</v>
      </c>
      <c r="V153" s="354">
        <v>3</v>
      </c>
      <c r="W153" s="354">
        <v>8</v>
      </c>
      <c r="X153" s="354">
        <v>19</v>
      </c>
      <c r="Y153" s="354">
        <v>14</v>
      </c>
      <c r="Z153" s="354">
        <v>24</v>
      </c>
      <c r="AA153" s="354">
        <v>26</v>
      </c>
      <c r="AB153" s="354">
        <v>16</v>
      </c>
      <c r="AC153" s="354">
        <v>5</v>
      </c>
      <c r="AD153" s="354">
        <v>0</v>
      </c>
      <c r="AF153" s="355">
        <f t="shared" si="9"/>
        <v>0</v>
      </c>
      <c r="AG153" s="355">
        <f t="shared" si="10"/>
        <v>21</v>
      </c>
      <c r="AH153" s="355">
        <f t="shared" si="11"/>
        <v>21</v>
      </c>
    </row>
    <row r="154" spans="1:34">
      <c r="A154" s="448" t="s">
        <v>985</v>
      </c>
      <c r="B154" s="448" t="s">
        <v>412</v>
      </c>
      <c r="C154" s="283">
        <v>147</v>
      </c>
      <c r="D154" s="283">
        <v>0</v>
      </c>
      <c r="E154" s="283">
        <v>0</v>
      </c>
      <c r="F154" s="283">
        <v>0</v>
      </c>
      <c r="G154" s="283">
        <v>0</v>
      </c>
      <c r="H154" s="283">
        <v>0</v>
      </c>
      <c r="I154" s="283">
        <v>0</v>
      </c>
      <c r="J154" s="283">
        <v>0</v>
      </c>
      <c r="K154" s="283">
        <v>0</v>
      </c>
      <c r="L154" s="283">
        <v>0</v>
      </c>
      <c r="M154" s="283">
        <v>0</v>
      </c>
      <c r="N154" s="283">
        <v>0</v>
      </c>
      <c r="O154" s="283">
        <v>0</v>
      </c>
      <c r="P154" s="283">
        <v>0</v>
      </c>
      <c r="Q154" s="283">
        <v>1</v>
      </c>
      <c r="R154" s="283">
        <v>1</v>
      </c>
      <c r="S154" s="283">
        <v>1</v>
      </c>
      <c r="T154" s="283">
        <v>2</v>
      </c>
      <c r="U154" s="283">
        <v>2</v>
      </c>
      <c r="V154" s="283">
        <v>3</v>
      </c>
      <c r="W154" s="283">
        <v>10</v>
      </c>
      <c r="X154" s="283">
        <v>18</v>
      </c>
      <c r="Y154" s="283">
        <v>28</v>
      </c>
      <c r="Z154" s="283">
        <v>28</v>
      </c>
      <c r="AA154" s="283">
        <v>26</v>
      </c>
      <c r="AB154" s="283">
        <v>21</v>
      </c>
      <c r="AC154" s="283">
        <v>6</v>
      </c>
      <c r="AD154" s="283">
        <v>0</v>
      </c>
      <c r="AF154" s="355">
        <f t="shared" si="9"/>
        <v>0</v>
      </c>
      <c r="AG154" s="355">
        <f t="shared" si="10"/>
        <v>27</v>
      </c>
      <c r="AH154" s="355">
        <f t="shared" si="11"/>
        <v>27</v>
      </c>
    </row>
    <row r="155" spans="1:34">
      <c r="A155" s="448" t="s">
        <v>986</v>
      </c>
      <c r="B155" s="448" t="s">
        <v>412</v>
      </c>
      <c r="C155" s="283">
        <v>143</v>
      </c>
      <c r="D155" s="283">
        <v>0</v>
      </c>
      <c r="E155" s="283">
        <v>0</v>
      </c>
      <c r="F155" s="283">
        <v>0</v>
      </c>
      <c r="G155" s="283">
        <v>0</v>
      </c>
      <c r="H155" s="283">
        <v>0</v>
      </c>
      <c r="I155" s="283">
        <v>0</v>
      </c>
      <c r="J155" s="283">
        <v>0</v>
      </c>
      <c r="K155" s="283">
        <v>0</v>
      </c>
      <c r="L155" s="283">
        <v>0</v>
      </c>
      <c r="M155" s="283">
        <v>0</v>
      </c>
      <c r="N155" s="283">
        <v>0</v>
      </c>
      <c r="O155" s="283">
        <v>0</v>
      </c>
      <c r="P155" s="283">
        <v>0</v>
      </c>
      <c r="Q155" s="283">
        <v>1</v>
      </c>
      <c r="R155" s="283">
        <v>1</v>
      </c>
      <c r="S155" s="283">
        <v>1</v>
      </c>
      <c r="T155" s="283">
        <v>1</v>
      </c>
      <c r="U155" s="283">
        <v>2</v>
      </c>
      <c r="V155" s="283">
        <v>3</v>
      </c>
      <c r="W155" s="283">
        <v>5</v>
      </c>
      <c r="X155" s="283">
        <v>9</v>
      </c>
      <c r="Y155" s="283">
        <v>17</v>
      </c>
      <c r="Z155" s="283">
        <v>34</v>
      </c>
      <c r="AA155" s="283">
        <v>43</v>
      </c>
      <c r="AB155" s="283">
        <v>21</v>
      </c>
      <c r="AC155" s="283">
        <v>5</v>
      </c>
      <c r="AD155" s="283">
        <v>0</v>
      </c>
      <c r="AF155" s="355">
        <f t="shared" si="9"/>
        <v>0</v>
      </c>
      <c r="AG155" s="355">
        <f t="shared" si="10"/>
        <v>26</v>
      </c>
      <c r="AH155" s="355">
        <f t="shared" si="11"/>
        <v>26</v>
      </c>
    </row>
    <row r="156" spans="1:34">
      <c r="A156" s="526" t="s">
        <v>987</v>
      </c>
      <c r="B156" s="526" t="s">
        <v>412</v>
      </c>
      <c r="C156" s="284">
        <v>109</v>
      </c>
      <c r="D156" s="284">
        <v>0</v>
      </c>
      <c r="E156" s="284">
        <v>0</v>
      </c>
      <c r="F156" s="284">
        <v>0</v>
      </c>
      <c r="G156" s="284">
        <v>0</v>
      </c>
      <c r="H156" s="284">
        <v>0</v>
      </c>
      <c r="I156" s="284">
        <v>0</v>
      </c>
      <c r="J156" s="284">
        <v>0</v>
      </c>
      <c r="K156" s="284">
        <v>0</v>
      </c>
      <c r="L156" s="284">
        <v>0</v>
      </c>
      <c r="M156" s="284">
        <v>0</v>
      </c>
      <c r="N156" s="284">
        <v>0</v>
      </c>
      <c r="O156" s="284">
        <v>1</v>
      </c>
      <c r="P156" s="284">
        <v>0</v>
      </c>
      <c r="Q156" s="284">
        <v>0</v>
      </c>
      <c r="R156" s="284">
        <v>0</v>
      </c>
      <c r="S156" s="284">
        <v>1</v>
      </c>
      <c r="T156" s="284">
        <v>2</v>
      </c>
      <c r="U156" s="284">
        <v>3</v>
      </c>
      <c r="V156" s="284">
        <v>3</v>
      </c>
      <c r="W156" s="284">
        <v>5</v>
      </c>
      <c r="X156" s="284">
        <v>11</v>
      </c>
      <c r="Y156" s="284">
        <v>17</v>
      </c>
      <c r="Z156" s="284">
        <v>32</v>
      </c>
      <c r="AA156" s="284">
        <v>16</v>
      </c>
      <c r="AB156" s="284">
        <v>14</v>
      </c>
      <c r="AC156" s="284">
        <v>4</v>
      </c>
      <c r="AD156" s="284">
        <v>0</v>
      </c>
      <c r="AF156" s="355">
        <f t="shared" si="9"/>
        <v>0</v>
      </c>
      <c r="AG156" s="355">
        <f t="shared" si="10"/>
        <v>18</v>
      </c>
      <c r="AH156" s="355">
        <f t="shared" si="11"/>
        <v>18</v>
      </c>
    </row>
    <row r="157" spans="1:34">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c r="AA157" s="354"/>
      <c r="AB157" s="354"/>
      <c r="AC157" s="354"/>
      <c r="AD157" s="354"/>
    </row>
  </sheetData>
  <phoneticPr fontId="37"/>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9"/>
  <sheetViews>
    <sheetView workbookViewId="0">
      <pane xSplit="2" ySplit="3" topLeftCell="C4" activePane="bottomRight" state="frozen"/>
      <selection pane="topRight"/>
      <selection pane="bottomLeft"/>
      <selection pane="bottomRight"/>
    </sheetView>
  </sheetViews>
  <sheetFormatPr defaultRowHeight="13.5"/>
  <cols>
    <col min="1" max="1" width="11.625" customWidth="1"/>
    <col min="2" max="2" width="6" customWidth="1"/>
  </cols>
  <sheetData>
    <row r="1" spans="1:34">
      <c r="A1" s="88" t="s">
        <v>935</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F3" s="10" t="s">
        <v>989</v>
      </c>
      <c r="AG3" s="10" t="s">
        <v>990</v>
      </c>
      <c r="AH3" s="10" t="s">
        <v>991</v>
      </c>
    </row>
    <row r="4" spans="1:34">
      <c r="A4" t="s">
        <v>937</v>
      </c>
      <c r="B4" t="s">
        <v>988</v>
      </c>
      <c r="C4" s="355">
        <v>52259</v>
      </c>
      <c r="D4" s="355">
        <v>96</v>
      </c>
      <c r="E4" s="355">
        <v>16</v>
      </c>
      <c r="F4" s="355">
        <v>7</v>
      </c>
      <c r="G4" s="355">
        <v>7</v>
      </c>
      <c r="H4" s="355">
        <v>6</v>
      </c>
      <c r="I4" s="355">
        <v>132</v>
      </c>
      <c r="J4" s="355">
        <v>19</v>
      </c>
      <c r="K4" s="355">
        <v>22</v>
      </c>
      <c r="L4" s="355">
        <v>64</v>
      </c>
      <c r="M4" s="355">
        <v>117</v>
      </c>
      <c r="N4" s="355">
        <v>136</v>
      </c>
      <c r="O4" s="355">
        <v>199</v>
      </c>
      <c r="P4" s="355">
        <v>347</v>
      </c>
      <c r="Q4" s="355">
        <v>431</v>
      </c>
      <c r="R4" s="355">
        <v>577</v>
      </c>
      <c r="S4" s="355">
        <v>860</v>
      </c>
      <c r="T4" s="355">
        <v>1459</v>
      </c>
      <c r="U4" s="355">
        <v>3116</v>
      </c>
      <c r="V4" s="355">
        <v>3524</v>
      </c>
      <c r="W4" s="355">
        <v>4808</v>
      </c>
      <c r="X4" s="355">
        <v>7193</v>
      </c>
      <c r="Y4" s="355">
        <v>9443</v>
      </c>
      <c r="Z4" s="355">
        <v>9212</v>
      </c>
      <c r="AA4" s="355">
        <v>6431</v>
      </c>
      <c r="AB4" s="355">
        <v>3353</v>
      </c>
      <c r="AC4" s="355">
        <v>816</v>
      </c>
      <c r="AD4" s="355">
        <v>0</v>
      </c>
      <c r="AF4" s="355">
        <f>SUM(E4:H4)</f>
        <v>36</v>
      </c>
      <c r="AG4" s="355">
        <f>SUM(AB4:AC4)</f>
        <v>4169</v>
      </c>
      <c r="AH4" s="355">
        <f>SUM(AB4:AD4)</f>
        <v>4169</v>
      </c>
    </row>
    <row r="5" spans="1:34">
      <c r="A5" t="s">
        <v>934</v>
      </c>
      <c r="B5" t="s">
        <v>988</v>
      </c>
      <c r="C5" s="355">
        <f t="shared" ref="C5:AD5" si="0">C8+C11+C14+C17+C20+C23+C26+C29+C32</f>
        <v>11847</v>
      </c>
      <c r="D5" s="355">
        <f t="shared" si="0"/>
        <v>14</v>
      </c>
      <c r="E5" s="355">
        <f t="shared" si="0"/>
        <v>5</v>
      </c>
      <c r="F5" s="355">
        <f t="shared" si="0"/>
        <v>2</v>
      </c>
      <c r="G5" s="355">
        <f t="shared" si="0"/>
        <v>2</v>
      </c>
      <c r="H5" s="355">
        <f t="shared" si="0"/>
        <v>2</v>
      </c>
      <c r="I5" s="355">
        <f t="shared" si="0"/>
        <v>25</v>
      </c>
      <c r="J5" s="355">
        <f t="shared" si="0"/>
        <v>5</v>
      </c>
      <c r="K5" s="355">
        <f t="shared" si="0"/>
        <v>5</v>
      </c>
      <c r="L5" s="355">
        <f t="shared" si="0"/>
        <v>23</v>
      </c>
      <c r="M5" s="355">
        <f t="shared" si="0"/>
        <v>32</v>
      </c>
      <c r="N5" s="355">
        <f t="shared" si="0"/>
        <v>35</v>
      </c>
      <c r="O5" s="355">
        <f t="shared" si="0"/>
        <v>58</v>
      </c>
      <c r="P5" s="355">
        <f t="shared" si="0"/>
        <v>75</v>
      </c>
      <c r="Q5" s="355">
        <f t="shared" si="0"/>
        <v>95</v>
      </c>
      <c r="R5" s="355">
        <f t="shared" si="0"/>
        <v>141</v>
      </c>
      <c r="S5" s="355">
        <f t="shared" si="0"/>
        <v>192</v>
      </c>
      <c r="T5" s="355">
        <f t="shared" si="0"/>
        <v>340</v>
      </c>
      <c r="U5" s="355">
        <f t="shared" si="0"/>
        <v>719</v>
      </c>
      <c r="V5" s="355">
        <f t="shared" si="0"/>
        <v>779</v>
      </c>
      <c r="W5" s="355">
        <f t="shared" si="0"/>
        <v>1101</v>
      </c>
      <c r="X5" s="355">
        <f t="shared" si="0"/>
        <v>1624</v>
      </c>
      <c r="Y5" s="355">
        <f t="shared" si="0"/>
        <v>2164</v>
      </c>
      <c r="Z5" s="355">
        <f t="shared" si="0"/>
        <v>2054</v>
      </c>
      <c r="AA5" s="355">
        <f t="shared" si="0"/>
        <v>1431</v>
      </c>
      <c r="AB5" s="355">
        <f t="shared" si="0"/>
        <v>756</v>
      </c>
      <c r="AC5" s="355">
        <f t="shared" si="0"/>
        <v>193</v>
      </c>
      <c r="AD5" s="355">
        <f t="shared" si="0"/>
        <v>0</v>
      </c>
      <c r="AF5" s="355">
        <f t="shared" ref="AF5:AF68" si="1">SUM(E5:H5)</f>
        <v>11</v>
      </c>
      <c r="AG5" s="355">
        <f t="shared" ref="AG5:AG68" si="2">SUM(AB5:AC5)</f>
        <v>949</v>
      </c>
      <c r="AH5" s="355">
        <f t="shared" ref="AH5:AH68" si="3">SUM(AB5:AD5)</f>
        <v>949</v>
      </c>
    </row>
    <row r="6" spans="1:34">
      <c r="A6" t="s">
        <v>938</v>
      </c>
      <c r="B6" t="s">
        <v>988</v>
      </c>
      <c r="C6" s="355">
        <v>1595</v>
      </c>
      <c r="D6" s="355">
        <v>3</v>
      </c>
      <c r="E6" s="355">
        <v>0</v>
      </c>
      <c r="F6" s="355">
        <v>0</v>
      </c>
      <c r="G6" s="355">
        <v>0</v>
      </c>
      <c r="H6" s="355">
        <v>0</v>
      </c>
      <c r="I6" s="355">
        <v>3</v>
      </c>
      <c r="J6" s="355">
        <v>0</v>
      </c>
      <c r="K6" s="355">
        <v>1</v>
      </c>
      <c r="L6" s="355">
        <v>3</v>
      </c>
      <c r="M6" s="355">
        <v>5</v>
      </c>
      <c r="N6" s="355">
        <v>2</v>
      </c>
      <c r="O6" s="355">
        <v>4</v>
      </c>
      <c r="P6" s="355">
        <v>10</v>
      </c>
      <c r="Q6" s="355">
        <v>17</v>
      </c>
      <c r="R6" s="355">
        <v>23</v>
      </c>
      <c r="S6" s="355">
        <v>33</v>
      </c>
      <c r="T6" s="355">
        <v>47</v>
      </c>
      <c r="U6" s="355">
        <v>91</v>
      </c>
      <c r="V6" s="355">
        <v>98</v>
      </c>
      <c r="W6" s="355">
        <v>136</v>
      </c>
      <c r="X6" s="355">
        <v>197</v>
      </c>
      <c r="Y6" s="355">
        <v>286</v>
      </c>
      <c r="Z6" s="355">
        <v>290</v>
      </c>
      <c r="AA6" s="355">
        <v>176</v>
      </c>
      <c r="AB6" s="355">
        <v>124</v>
      </c>
      <c r="AC6" s="355">
        <v>49</v>
      </c>
      <c r="AD6" s="355">
        <v>0</v>
      </c>
      <c r="AF6" s="355">
        <f t="shared" si="1"/>
        <v>0</v>
      </c>
      <c r="AG6" s="355">
        <f t="shared" si="2"/>
        <v>173</v>
      </c>
      <c r="AH6" s="355">
        <f t="shared" si="3"/>
        <v>173</v>
      </c>
    </row>
    <row r="7" spans="1:34">
      <c r="A7" t="s">
        <v>939</v>
      </c>
      <c r="B7" t="s">
        <v>988</v>
      </c>
      <c r="C7" s="355">
        <v>1192</v>
      </c>
      <c r="D7" s="355">
        <v>5</v>
      </c>
      <c r="E7" s="355">
        <v>0</v>
      </c>
      <c r="F7" s="355">
        <v>0</v>
      </c>
      <c r="G7" s="355">
        <v>0</v>
      </c>
      <c r="H7" s="355">
        <v>0</v>
      </c>
      <c r="I7" s="355">
        <v>5</v>
      </c>
      <c r="J7" s="355">
        <v>0</v>
      </c>
      <c r="K7" s="355">
        <v>0</v>
      </c>
      <c r="L7" s="355">
        <v>1</v>
      </c>
      <c r="M7" s="355">
        <v>2</v>
      </c>
      <c r="N7" s="355">
        <v>5</v>
      </c>
      <c r="O7" s="355">
        <v>2</v>
      </c>
      <c r="P7" s="355">
        <v>13</v>
      </c>
      <c r="Q7" s="355">
        <v>14</v>
      </c>
      <c r="R7" s="355">
        <v>13</v>
      </c>
      <c r="S7" s="355">
        <v>20</v>
      </c>
      <c r="T7" s="355">
        <v>24</v>
      </c>
      <c r="U7" s="355">
        <v>80</v>
      </c>
      <c r="V7" s="355">
        <v>75</v>
      </c>
      <c r="W7" s="355">
        <v>110</v>
      </c>
      <c r="X7" s="355">
        <v>148</v>
      </c>
      <c r="Y7" s="355">
        <v>233</v>
      </c>
      <c r="Z7" s="355">
        <v>226</v>
      </c>
      <c r="AA7" s="355">
        <v>135</v>
      </c>
      <c r="AB7" s="355">
        <v>65</v>
      </c>
      <c r="AC7" s="355">
        <v>21</v>
      </c>
      <c r="AD7" s="355">
        <v>0</v>
      </c>
      <c r="AF7" s="355">
        <f t="shared" si="1"/>
        <v>0</v>
      </c>
      <c r="AG7" s="355">
        <f t="shared" si="2"/>
        <v>86</v>
      </c>
      <c r="AH7" s="355">
        <f t="shared" si="3"/>
        <v>86</v>
      </c>
    </row>
    <row r="8" spans="1:34">
      <c r="A8" t="s">
        <v>940</v>
      </c>
      <c r="B8" t="s">
        <v>988</v>
      </c>
      <c r="C8" s="355">
        <v>1377</v>
      </c>
      <c r="D8" s="355">
        <v>3</v>
      </c>
      <c r="E8" s="355">
        <v>0</v>
      </c>
      <c r="F8" s="355">
        <v>0</v>
      </c>
      <c r="G8" s="355">
        <v>0</v>
      </c>
      <c r="H8" s="355">
        <v>0</v>
      </c>
      <c r="I8" s="355">
        <v>3</v>
      </c>
      <c r="J8" s="355">
        <v>0</v>
      </c>
      <c r="K8" s="355">
        <v>0</v>
      </c>
      <c r="L8" s="355">
        <v>3</v>
      </c>
      <c r="M8" s="355">
        <v>1</v>
      </c>
      <c r="N8" s="355">
        <v>1</v>
      </c>
      <c r="O8" s="355">
        <v>5</v>
      </c>
      <c r="P8" s="355">
        <v>4</v>
      </c>
      <c r="Q8" s="355">
        <v>5</v>
      </c>
      <c r="R8" s="355">
        <v>10</v>
      </c>
      <c r="S8" s="355">
        <v>24</v>
      </c>
      <c r="T8" s="355">
        <v>47</v>
      </c>
      <c r="U8" s="355">
        <v>106</v>
      </c>
      <c r="V8" s="355">
        <v>81</v>
      </c>
      <c r="W8" s="355">
        <v>140</v>
      </c>
      <c r="X8" s="355">
        <v>179</v>
      </c>
      <c r="Y8" s="355">
        <v>269</v>
      </c>
      <c r="Z8" s="355">
        <v>236</v>
      </c>
      <c r="AA8" s="355">
        <v>168</v>
      </c>
      <c r="AB8" s="355">
        <v>75</v>
      </c>
      <c r="AC8" s="355">
        <v>20</v>
      </c>
      <c r="AD8" s="355">
        <v>0</v>
      </c>
      <c r="AF8" s="355">
        <f t="shared" si="1"/>
        <v>0</v>
      </c>
      <c r="AG8" s="355">
        <f t="shared" si="2"/>
        <v>95</v>
      </c>
      <c r="AH8" s="355">
        <f t="shared" si="3"/>
        <v>95</v>
      </c>
    </row>
    <row r="9" spans="1:34">
      <c r="A9" t="s">
        <v>941</v>
      </c>
      <c r="B9" t="s">
        <v>988</v>
      </c>
      <c r="C9" s="355">
        <v>1313</v>
      </c>
      <c r="D9" s="355">
        <v>3</v>
      </c>
      <c r="E9" s="355">
        <v>0</v>
      </c>
      <c r="F9" s="355">
        <v>0</v>
      </c>
      <c r="G9" s="355">
        <v>0</v>
      </c>
      <c r="H9" s="355">
        <v>0</v>
      </c>
      <c r="I9" s="355">
        <v>3</v>
      </c>
      <c r="J9" s="355">
        <v>0</v>
      </c>
      <c r="K9" s="355">
        <v>0</v>
      </c>
      <c r="L9" s="355">
        <v>3</v>
      </c>
      <c r="M9" s="355">
        <v>0</v>
      </c>
      <c r="N9" s="355">
        <v>1</v>
      </c>
      <c r="O9" s="355">
        <v>4</v>
      </c>
      <c r="P9" s="355">
        <v>5</v>
      </c>
      <c r="Q9" s="355">
        <v>17</v>
      </c>
      <c r="R9" s="355">
        <v>16</v>
      </c>
      <c r="S9" s="355">
        <v>17</v>
      </c>
      <c r="T9" s="355">
        <v>46</v>
      </c>
      <c r="U9" s="355">
        <v>60</v>
      </c>
      <c r="V9" s="355">
        <v>96</v>
      </c>
      <c r="W9" s="355">
        <v>120</v>
      </c>
      <c r="X9" s="355">
        <v>198</v>
      </c>
      <c r="Y9" s="355">
        <v>248</v>
      </c>
      <c r="Z9" s="355">
        <v>240</v>
      </c>
      <c r="AA9" s="355">
        <v>147</v>
      </c>
      <c r="AB9" s="355">
        <v>73</v>
      </c>
      <c r="AC9" s="355">
        <v>19</v>
      </c>
      <c r="AD9" s="355">
        <v>0</v>
      </c>
      <c r="AF9" s="355">
        <f t="shared" si="1"/>
        <v>0</v>
      </c>
      <c r="AG9" s="355">
        <f t="shared" si="2"/>
        <v>92</v>
      </c>
      <c r="AH9" s="355">
        <f t="shared" si="3"/>
        <v>92</v>
      </c>
    </row>
    <row r="10" spans="1:34">
      <c r="A10" t="s">
        <v>942</v>
      </c>
      <c r="B10" t="s">
        <v>988</v>
      </c>
      <c r="C10" s="355">
        <v>1585</v>
      </c>
      <c r="D10" s="355">
        <v>3</v>
      </c>
      <c r="E10" s="355">
        <v>0</v>
      </c>
      <c r="F10" s="355">
        <v>0</v>
      </c>
      <c r="G10" s="355">
        <v>0</v>
      </c>
      <c r="H10" s="355">
        <v>0</v>
      </c>
      <c r="I10" s="355">
        <v>3</v>
      </c>
      <c r="J10" s="355">
        <v>1</v>
      </c>
      <c r="K10" s="355">
        <v>0</v>
      </c>
      <c r="L10" s="355">
        <v>3</v>
      </c>
      <c r="M10" s="355">
        <v>4</v>
      </c>
      <c r="N10" s="355">
        <v>4</v>
      </c>
      <c r="O10" s="355">
        <v>4</v>
      </c>
      <c r="P10" s="355">
        <v>10</v>
      </c>
      <c r="Q10" s="355">
        <v>15</v>
      </c>
      <c r="R10" s="355">
        <v>21</v>
      </c>
      <c r="S10" s="355">
        <v>22</v>
      </c>
      <c r="T10" s="355">
        <v>42</v>
      </c>
      <c r="U10" s="355">
        <v>118</v>
      </c>
      <c r="V10" s="355">
        <v>124</v>
      </c>
      <c r="W10" s="355">
        <v>137</v>
      </c>
      <c r="X10" s="355">
        <v>239</v>
      </c>
      <c r="Y10" s="355">
        <v>296</v>
      </c>
      <c r="Z10" s="355">
        <v>251</v>
      </c>
      <c r="AA10" s="355">
        <v>169</v>
      </c>
      <c r="AB10" s="355">
        <v>98</v>
      </c>
      <c r="AC10" s="355">
        <v>24</v>
      </c>
      <c r="AD10" s="355">
        <v>0</v>
      </c>
      <c r="AF10" s="355">
        <f t="shared" si="1"/>
        <v>0</v>
      </c>
      <c r="AG10" s="355">
        <f t="shared" si="2"/>
        <v>122</v>
      </c>
      <c r="AH10" s="355">
        <f t="shared" si="3"/>
        <v>122</v>
      </c>
    </row>
    <row r="11" spans="1:34">
      <c r="A11" t="s">
        <v>943</v>
      </c>
      <c r="B11" t="s">
        <v>988</v>
      </c>
      <c r="C11" s="355">
        <v>2235</v>
      </c>
      <c r="D11" s="355">
        <v>0</v>
      </c>
      <c r="E11" s="355">
        <v>0</v>
      </c>
      <c r="F11" s="355">
        <v>0</v>
      </c>
      <c r="G11" s="355">
        <v>0</v>
      </c>
      <c r="H11" s="355">
        <v>0</v>
      </c>
      <c r="I11" s="355">
        <v>0</v>
      </c>
      <c r="J11" s="355">
        <v>0</v>
      </c>
      <c r="K11" s="355">
        <v>2</v>
      </c>
      <c r="L11" s="355">
        <v>6</v>
      </c>
      <c r="M11" s="355">
        <v>3</v>
      </c>
      <c r="N11" s="355">
        <v>8</v>
      </c>
      <c r="O11" s="355">
        <v>15</v>
      </c>
      <c r="P11" s="355">
        <v>18</v>
      </c>
      <c r="Q11" s="355">
        <v>22</v>
      </c>
      <c r="R11" s="355">
        <v>25</v>
      </c>
      <c r="S11" s="355">
        <v>35</v>
      </c>
      <c r="T11" s="355">
        <v>65</v>
      </c>
      <c r="U11" s="355">
        <v>136</v>
      </c>
      <c r="V11" s="355">
        <v>147</v>
      </c>
      <c r="W11" s="355">
        <v>233</v>
      </c>
      <c r="X11" s="355">
        <v>304</v>
      </c>
      <c r="Y11" s="355">
        <v>428</v>
      </c>
      <c r="Z11" s="355">
        <v>382</v>
      </c>
      <c r="AA11" s="355">
        <v>232</v>
      </c>
      <c r="AB11" s="355">
        <v>148</v>
      </c>
      <c r="AC11" s="355">
        <v>26</v>
      </c>
      <c r="AD11" s="355">
        <v>0</v>
      </c>
      <c r="AF11" s="355">
        <f t="shared" si="1"/>
        <v>0</v>
      </c>
      <c r="AG11" s="355">
        <f t="shared" si="2"/>
        <v>174</v>
      </c>
      <c r="AH11" s="355">
        <f t="shared" si="3"/>
        <v>174</v>
      </c>
    </row>
    <row r="12" spans="1:34">
      <c r="A12" t="s">
        <v>944</v>
      </c>
      <c r="B12" t="s">
        <v>988</v>
      </c>
      <c r="C12" s="355">
        <v>1964</v>
      </c>
      <c r="D12" s="355">
        <v>1</v>
      </c>
      <c r="E12" s="355">
        <v>1</v>
      </c>
      <c r="F12" s="355">
        <v>0</v>
      </c>
      <c r="G12" s="355">
        <v>0</v>
      </c>
      <c r="H12" s="355">
        <v>1</v>
      </c>
      <c r="I12" s="355">
        <v>3</v>
      </c>
      <c r="J12" s="355">
        <v>2</v>
      </c>
      <c r="K12" s="355">
        <v>1</v>
      </c>
      <c r="L12" s="355">
        <v>3</v>
      </c>
      <c r="M12" s="355">
        <v>4</v>
      </c>
      <c r="N12" s="355">
        <v>5</v>
      </c>
      <c r="O12" s="355">
        <v>6</v>
      </c>
      <c r="P12" s="355">
        <v>12</v>
      </c>
      <c r="Q12" s="355">
        <v>8</v>
      </c>
      <c r="R12" s="355">
        <v>19</v>
      </c>
      <c r="S12" s="355">
        <v>33</v>
      </c>
      <c r="T12" s="355">
        <v>45</v>
      </c>
      <c r="U12" s="355">
        <v>110</v>
      </c>
      <c r="V12" s="355">
        <v>144</v>
      </c>
      <c r="W12" s="355">
        <v>186</v>
      </c>
      <c r="X12" s="355">
        <v>274</v>
      </c>
      <c r="Y12" s="355">
        <v>332</v>
      </c>
      <c r="Z12" s="355">
        <v>349</v>
      </c>
      <c r="AA12" s="355">
        <v>271</v>
      </c>
      <c r="AB12" s="355">
        <v>133</v>
      </c>
      <c r="AC12" s="355">
        <v>24</v>
      </c>
      <c r="AD12" s="355">
        <v>0</v>
      </c>
      <c r="AF12" s="355">
        <f t="shared" si="1"/>
        <v>2</v>
      </c>
      <c r="AG12" s="355">
        <f t="shared" si="2"/>
        <v>157</v>
      </c>
      <c r="AH12" s="355">
        <f t="shared" si="3"/>
        <v>157</v>
      </c>
    </row>
    <row r="13" spans="1:34">
      <c r="A13" t="s">
        <v>945</v>
      </c>
      <c r="B13" t="s">
        <v>988</v>
      </c>
      <c r="C13" s="355">
        <v>1175</v>
      </c>
      <c r="D13" s="355">
        <v>1</v>
      </c>
      <c r="E13" s="355">
        <v>0</v>
      </c>
      <c r="F13" s="355">
        <v>0</v>
      </c>
      <c r="G13" s="355">
        <v>2</v>
      </c>
      <c r="H13" s="355">
        <v>0</v>
      </c>
      <c r="I13" s="355">
        <v>3</v>
      </c>
      <c r="J13" s="355">
        <v>0</v>
      </c>
      <c r="K13" s="355">
        <v>2</v>
      </c>
      <c r="L13" s="355">
        <v>0</v>
      </c>
      <c r="M13" s="355">
        <v>5</v>
      </c>
      <c r="N13" s="355">
        <v>2</v>
      </c>
      <c r="O13" s="355">
        <v>3</v>
      </c>
      <c r="P13" s="355">
        <v>8</v>
      </c>
      <c r="Q13" s="355">
        <v>12</v>
      </c>
      <c r="R13" s="355">
        <v>13</v>
      </c>
      <c r="S13" s="355">
        <v>22</v>
      </c>
      <c r="T13" s="355">
        <v>36</v>
      </c>
      <c r="U13" s="355">
        <v>70</v>
      </c>
      <c r="V13" s="355">
        <v>77</v>
      </c>
      <c r="W13" s="355">
        <v>140</v>
      </c>
      <c r="X13" s="355">
        <v>167</v>
      </c>
      <c r="Y13" s="355">
        <v>195</v>
      </c>
      <c r="Z13" s="355">
        <v>218</v>
      </c>
      <c r="AA13" s="355">
        <v>125</v>
      </c>
      <c r="AB13" s="355">
        <v>58</v>
      </c>
      <c r="AC13" s="355">
        <v>19</v>
      </c>
      <c r="AD13" s="355">
        <v>0</v>
      </c>
      <c r="AF13" s="355">
        <f t="shared" si="1"/>
        <v>2</v>
      </c>
      <c r="AG13" s="355">
        <f t="shared" si="2"/>
        <v>77</v>
      </c>
      <c r="AH13" s="355">
        <f t="shared" si="3"/>
        <v>77</v>
      </c>
    </row>
    <row r="14" spans="1:34">
      <c r="A14" t="s">
        <v>946</v>
      </c>
      <c r="B14" t="s">
        <v>988</v>
      </c>
      <c r="C14" s="355">
        <v>1853</v>
      </c>
      <c r="D14" s="355">
        <v>0</v>
      </c>
      <c r="E14" s="355">
        <v>1</v>
      </c>
      <c r="F14" s="355">
        <v>0</v>
      </c>
      <c r="G14" s="355">
        <v>1</v>
      </c>
      <c r="H14" s="355">
        <v>0</v>
      </c>
      <c r="I14" s="355">
        <v>2</v>
      </c>
      <c r="J14" s="355">
        <v>0</v>
      </c>
      <c r="K14" s="355">
        <v>0</v>
      </c>
      <c r="L14" s="355">
        <v>5</v>
      </c>
      <c r="M14" s="355">
        <v>7</v>
      </c>
      <c r="N14" s="355">
        <v>3</v>
      </c>
      <c r="O14" s="355">
        <v>17</v>
      </c>
      <c r="P14" s="355">
        <v>14</v>
      </c>
      <c r="Q14" s="355">
        <v>13</v>
      </c>
      <c r="R14" s="355">
        <v>32</v>
      </c>
      <c r="S14" s="355">
        <v>33</v>
      </c>
      <c r="T14" s="355">
        <v>60</v>
      </c>
      <c r="U14" s="355">
        <v>114</v>
      </c>
      <c r="V14" s="355">
        <v>132</v>
      </c>
      <c r="W14" s="355">
        <v>171</v>
      </c>
      <c r="X14" s="355">
        <v>221</v>
      </c>
      <c r="Y14" s="355">
        <v>342</v>
      </c>
      <c r="Z14" s="355">
        <v>315</v>
      </c>
      <c r="AA14" s="355">
        <v>218</v>
      </c>
      <c r="AB14" s="355">
        <v>122</v>
      </c>
      <c r="AC14" s="355">
        <v>32</v>
      </c>
      <c r="AD14" s="355">
        <v>0</v>
      </c>
      <c r="AF14" s="355">
        <f t="shared" si="1"/>
        <v>2</v>
      </c>
      <c r="AG14" s="355">
        <f t="shared" si="2"/>
        <v>154</v>
      </c>
      <c r="AH14" s="355">
        <f t="shared" si="3"/>
        <v>154</v>
      </c>
    </row>
    <row r="15" spans="1:34">
      <c r="A15" t="s">
        <v>947</v>
      </c>
      <c r="B15" t="s">
        <v>988</v>
      </c>
      <c r="C15" s="355">
        <v>5027</v>
      </c>
      <c r="D15" s="355">
        <v>11</v>
      </c>
      <c r="E15" s="355">
        <v>4</v>
      </c>
      <c r="F15" s="355">
        <v>2</v>
      </c>
      <c r="G15" s="355">
        <v>2</v>
      </c>
      <c r="H15" s="355">
        <v>1</v>
      </c>
      <c r="I15" s="355">
        <v>20</v>
      </c>
      <c r="J15" s="355">
        <v>1</v>
      </c>
      <c r="K15" s="355">
        <v>2</v>
      </c>
      <c r="L15" s="355">
        <v>3</v>
      </c>
      <c r="M15" s="355">
        <v>19</v>
      </c>
      <c r="N15" s="355">
        <v>14</v>
      </c>
      <c r="O15" s="355">
        <v>20</v>
      </c>
      <c r="P15" s="355">
        <v>46</v>
      </c>
      <c r="Q15" s="355">
        <v>36</v>
      </c>
      <c r="R15" s="355">
        <v>59</v>
      </c>
      <c r="S15" s="355">
        <v>89</v>
      </c>
      <c r="T15" s="355">
        <v>136</v>
      </c>
      <c r="U15" s="355">
        <v>325</v>
      </c>
      <c r="V15" s="355">
        <v>386</v>
      </c>
      <c r="W15" s="355">
        <v>517</v>
      </c>
      <c r="X15" s="355">
        <v>748</v>
      </c>
      <c r="Y15" s="355">
        <v>908</v>
      </c>
      <c r="Z15" s="355">
        <v>797</v>
      </c>
      <c r="AA15" s="355">
        <v>551</v>
      </c>
      <c r="AB15" s="355">
        <v>297</v>
      </c>
      <c r="AC15" s="355">
        <v>53</v>
      </c>
      <c r="AD15" s="355">
        <v>0</v>
      </c>
      <c r="AF15" s="355">
        <f t="shared" si="1"/>
        <v>9</v>
      </c>
      <c r="AG15" s="355">
        <f t="shared" si="2"/>
        <v>350</v>
      </c>
      <c r="AH15" s="355">
        <f t="shared" si="3"/>
        <v>350</v>
      </c>
    </row>
    <row r="16" spans="1:34">
      <c r="A16" t="s">
        <v>948</v>
      </c>
      <c r="B16" t="s">
        <v>988</v>
      </c>
      <c r="C16" s="355">
        <v>4597</v>
      </c>
      <c r="D16" s="355">
        <v>8</v>
      </c>
      <c r="E16" s="355">
        <v>0</v>
      </c>
      <c r="F16" s="355">
        <v>0</v>
      </c>
      <c r="G16" s="355">
        <v>0</v>
      </c>
      <c r="H16" s="355">
        <v>1</v>
      </c>
      <c r="I16" s="355">
        <v>9</v>
      </c>
      <c r="J16" s="355">
        <v>5</v>
      </c>
      <c r="K16" s="355">
        <v>0</v>
      </c>
      <c r="L16" s="355">
        <v>6</v>
      </c>
      <c r="M16" s="355">
        <v>4</v>
      </c>
      <c r="N16" s="355">
        <v>10</v>
      </c>
      <c r="O16" s="355">
        <v>20</v>
      </c>
      <c r="P16" s="355">
        <v>42</v>
      </c>
      <c r="Q16" s="355">
        <v>51</v>
      </c>
      <c r="R16" s="355">
        <v>57</v>
      </c>
      <c r="S16" s="355">
        <v>98</v>
      </c>
      <c r="T16" s="355">
        <v>170</v>
      </c>
      <c r="U16" s="355">
        <v>322</v>
      </c>
      <c r="V16" s="355">
        <v>388</v>
      </c>
      <c r="W16" s="355">
        <v>493</v>
      </c>
      <c r="X16" s="355">
        <v>624</v>
      </c>
      <c r="Y16" s="355">
        <v>828</v>
      </c>
      <c r="Z16" s="355">
        <v>719</v>
      </c>
      <c r="AA16" s="355">
        <v>464</v>
      </c>
      <c r="AB16" s="355">
        <v>238</v>
      </c>
      <c r="AC16" s="355">
        <v>49</v>
      </c>
      <c r="AD16" s="355">
        <v>0</v>
      </c>
      <c r="AF16" s="355">
        <f t="shared" si="1"/>
        <v>1</v>
      </c>
      <c r="AG16" s="355">
        <f t="shared" si="2"/>
        <v>287</v>
      </c>
      <c r="AH16" s="355">
        <f t="shared" si="3"/>
        <v>287</v>
      </c>
    </row>
    <row r="17" spans="1:34">
      <c r="A17" t="s">
        <v>949</v>
      </c>
      <c r="B17" t="s">
        <v>988</v>
      </c>
      <c r="C17" s="355">
        <v>2499</v>
      </c>
      <c r="D17" s="355">
        <v>5</v>
      </c>
      <c r="E17" s="355">
        <v>3</v>
      </c>
      <c r="F17" s="355">
        <v>2</v>
      </c>
      <c r="G17" s="355">
        <v>0</v>
      </c>
      <c r="H17" s="355">
        <v>0</v>
      </c>
      <c r="I17" s="355">
        <v>10</v>
      </c>
      <c r="J17" s="355">
        <v>3</v>
      </c>
      <c r="K17" s="355">
        <v>1</v>
      </c>
      <c r="L17" s="355">
        <v>6</v>
      </c>
      <c r="M17" s="355">
        <v>4</v>
      </c>
      <c r="N17" s="355">
        <v>13</v>
      </c>
      <c r="O17" s="355">
        <v>12</v>
      </c>
      <c r="P17" s="355">
        <v>14</v>
      </c>
      <c r="Q17" s="355">
        <v>26</v>
      </c>
      <c r="R17" s="355">
        <v>30</v>
      </c>
      <c r="S17" s="355">
        <v>36</v>
      </c>
      <c r="T17" s="355">
        <v>71</v>
      </c>
      <c r="U17" s="355">
        <v>154</v>
      </c>
      <c r="V17" s="355">
        <v>183</v>
      </c>
      <c r="W17" s="355">
        <v>240</v>
      </c>
      <c r="X17" s="355">
        <v>376</v>
      </c>
      <c r="Y17" s="355">
        <v>425</v>
      </c>
      <c r="Z17" s="355">
        <v>419</v>
      </c>
      <c r="AA17" s="355">
        <v>301</v>
      </c>
      <c r="AB17" s="355">
        <v>136</v>
      </c>
      <c r="AC17" s="355">
        <v>39</v>
      </c>
      <c r="AD17" s="355">
        <v>0</v>
      </c>
      <c r="AF17" s="355">
        <f t="shared" si="1"/>
        <v>5</v>
      </c>
      <c r="AG17" s="355">
        <f t="shared" si="2"/>
        <v>175</v>
      </c>
      <c r="AH17" s="355">
        <f t="shared" si="3"/>
        <v>175</v>
      </c>
    </row>
    <row r="18" spans="1:34">
      <c r="A18" t="s">
        <v>950</v>
      </c>
      <c r="B18" t="s">
        <v>988</v>
      </c>
      <c r="C18" s="355">
        <v>3550</v>
      </c>
      <c r="D18" s="355">
        <v>10</v>
      </c>
      <c r="E18" s="355">
        <v>3</v>
      </c>
      <c r="F18" s="355">
        <v>0</v>
      </c>
      <c r="G18" s="355">
        <v>0</v>
      </c>
      <c r="H18" s="355">
        <v>0</v>
      </c>
      <c r="I18" s="355">
        <v>13</v>
      </c>
      <c r="J18" s="355">
        <v>1</v>
      </c>
      <c r="K18" s="355">
        <v>2</v>
      </c>
      <c r="L18" s="355">
        <v>5</v>
      </c>
      <c r="M18" s="355">
        <v>11</v>
      </c>
      <c r="N18" s="355">
        <v>8</v>
      </c>
      <c r="O18" s="355">
        <v>9</v>
      </c>
      <c r="P18" s="355">
        <v>26</v>
      </c>
      <c r="Q18" s="355">
        <v>35</v>
      </c>
      <c r="R18" s="355">
        <v>48</v>
      </c>
      <c r="S18" s="355">
        <v>70</v>
      </c>
      <c r="T18" s="355">
        <v>93</v>
      </c>
      <c r="U18" s="355">
        <v>211</v>
      </c>
      <c r="V18" s="355">
        <v>261</v>
      </c>
      <c r="W18" s="355">
        <v>329</v>
      </c>
      <c r="X18" s="355">
        <v>494</v>
      </c>
      <c r="Y18" s="355">
        <v>615</v>
      </c>
      <c r="Z18" s="355">
        <v>612</v>
      </c>
      <c r="AA18" s="355">
        <v>440</v>
      </c>
      <c r="AB18" s="355">
        <v>209</v>
      </c>
      <c r="AC18" s="355">
        <v>58</v>
      </c>
      <c r="AD18" s="355">
        <v>0</v>
      </c>
      <c r="AF18" s="355">
        <f t="shared" si="1"/>
        <v>3</v>
      </c>
      <c r="AG18" s="355">
        <f t="shared" si="2"/>
        <v>267</v>
      </c>
      <c r="AH18" s="355">
        <f t="shared" si="3"/>
        <v>267</v>
      </c>
    </row>
    <row r="19" spans="1:34">
      <c r="A19" t="s">
        <v>951</v>
      </c>
      <c r="B19" t="s">
        <v>988</v>
      </c>
      <c r="C19" s="355">
        <v>649</v>
      </c>
      <c r="D19" s="355">
        <v>3</v>
      </c>
      <c r="E19" s="355">
        <v>0</v>
      </c>
      <c r="F19" s="355">
        <v>0</v>
      </c>
      <c r="G19" s="355">
        <v>0</v>
      </c>
      <c r="H19" s="355">
        <v>0</v>
      </c>
      <c r="I19" s="355">
        <v>3</v>
      </c>
      <c r="J19" s="355">
        <v>0</v>
      </c>
      <c r="K19" s="355">
        <v>0</v>
      </c>
      <c r="L19" s="355">
        <v>1</v>
      </c>
      <c r="M19" s="355">
        <v>1</v>
      </c>
      <c r="N19" s="355">
        <v>0</v>
      </c>
      <c r="O19" s="355">
        <v>0</v>
      </c>
      <c r="P19" s="355">
        <v>3</v>
      </c>
      <c r="Q19" s="355">
        <v>5</v>
      </c>
      <c r="R19" s="355">
        <v>6</v>
      </c>
      <c r="S19" s="355">
        <v>12</v>
      </c>
      <c r="T19" s="355">
        <v>18</v>
      </c>
      <c r="U19" s="355">
        <v>25</v>
      </c>
      <c r="V19" s="355">
        <v>28</v>
      </c>
      <c r="W19" s="355">
        <v>45</v>
      </c>
      <c r="X19" s="355">
        <v>97</v>
      </c>
      <c r="Y19" s="355">
        <v>112</v>
      </c>
      <c r="Z19" s="355">
        <v>130</v>
      </c>
      <c r="AA19" s="355">
        <v>99</v>
      </c>
      <c r="AB19" s="355">
        <v>51</v>
      </c>
      <c r="AC19" s="355">
        <v>13</v>
      </c>
      <c r="AD19" s="355">
        <v>0</v>
      </c>
      <c r="AF19" s="355">
        <f t="shared" si="1"/>
        <v>0</v>
      </c>
      <c r="AG19" s="355">
        <f t="shared" si="2"/>
        <v>64</v>
      </c>
      <c r="AH19" s="355">
        <f t="shared" si="3"/>
        <v>64</v>
      </c>
    </row>
    <row r="20" spans="1:34">
      <c r="A20" t="s">
        <v>952</v>
      </c>
      <c r="B20" t="s">
        <v>988</v>
      </c>
      <c r="C20" s="355">
        <v>792</v>
      </c>
      <c r="D20" s="355">
        <v>1</v>
      </c>
      <c r="E20" s="355">
        <v>0</v>
      </c>
      <c r="F20" s="355">
        <v>0</v>
      </c>
      <c r="G20" s="355">
        <v>0</v>
      </c>
      <c r="H20" s="355">
        <v>0</v>
      </c>
      <c r="I20" s="355">
        <v>1</v>
      </c>
      <c r="J20" s="355">
        <v>0</v>
      </c>
      <c r="K20" s="355">
        <v>1</v>
      </c>
      <c r="L20" s="355">
        <v>2</v>
      </c>
      <c r="M20" s="355">
        <v>3</v>
      </c>
      <c r="N20" s="355">
        <v>2</v>
      </c>
      <c r="O20" s="355">
        <v>2</v>
      </c>
      <c r="P20" s="355">
        <v>6</v>
      </c>
      <c r="Q20" s="355">
        <v>4</v>
      </c>
      <c r="R20" s="355">
        <v>11</v>
      </c>
      <c r="S20" s="355">
        <v>12</v>
      </c>
      <c r="T20" s="355">
        <v>14</v>
      </c>
      <c r="U20" s="355">
        <v>38</v>
      </c>
      <c r="V20" s="355">
        <v>52</v>
      </c>
      <c r="W20" s="355">
        <v>74</v>
      </c>
      <c r="X20" s="355">
        <v>110</v>
      </c>
      <c r="Y20" s="355">
        <v>138</v>
      </c>
      <c r="Z20" s="355">
        <v>142</v>
      </c>
      <c r="AA20" s="355">
        <v>103</v>
      </c>
      <c r="AB20" s="355">
        <v>59</v>
      </c>
      <c r="AC20" s="355">
        <v>18</v>
      </c>
      <c r="AD20" s="355">
        <v>0</v>
      </c>
      <c r="AF20" s="355">
        <f t="shared" si="1"/>
        <v>0</v>
      </c>
      <c r="AG20" s="355">
        <f t="shared" si="2"/>
        <v>77</v>
      </c>
      <c r="AH20" s="355">
        <f t="shared" si="3"/>
        <v>77</v>
      </c>
    </row>
    <row r="21" spans="1:34">
      <c r="A21" t="s">
        <v>953</v>
      </c>
      <c r="B21" t="s">
        <v>988</v>
      </c>
      <c r="C21" s="355">
        <v>1474</v>
      </c>
      <c r="D21" s="355">
        <v>3</v>
      </c>
      <c r="E21" s="355">
        <v>0</v>
      </c>
      <c r="F21" s="355">
        <v>0</v>
      </c>
      <c r="G21" s="355">
        <v>0</v>
      </c>
      <c r="H21" s="355">
        <v>0</v>
      </c>
      <c r="I21" s="355">
        <v>3</v>
      </c>
      <c r="J21" s="355">
        <v>0</v>
      </c>
      <c r="K21" s="355">
        <v>0</v>
      </c>
      <c r="L21" s="355">
        <v>0</v>
      </c>
      <c r="M21" s="355">
        <v>4</v>
      </c>
      <c r="N21" s="355">
        <v>3</v>
      </c>
      <c r="O21" s="355">
        <v>3</v>
      </c>
      <c r="P21" s="355">
        <v>14</v>
      </c>
      <c r="Q21" s="355">
        <v>14</v>
      </c>
      <c r="R21" s="355">
        <v>8</v>
      </c>
      <c r="S21" s="355">
        <v>26</v>
      </c>
      <c r="T21" s="355">
        <v>47</v>
      </c>
      <c r="U21" s="355">
        <v>96</v>
      </c>
      <c r="V21" s="355">
        <v>129</v>
      </c>
      <c r="W21" s="355">
        <v>161</v>
      </c>
      <c r="X21" s="355">
        <v>236</v>
      </c>
      <c r="Y21" s="355">
        <v>237</v>
      </c>
      <c r="Z21" s="355">
        <v>220</v>
      </c>
      <c r="AA21" s="355">
        <v>178</v>
      </c>
      <c r="AB21" s="355">
        <v>76</v>
      </c>
      <c r="AC21" s="355">
        <v>19</v>
      </c>
      <c r="AD21" s="355">
        <v>0</v>
      </c>
      <c r="AF21" s="355">
        <f t="shared" si="1"/>
        <v>0</v>
      </c>
      <c r="AG21" s="355">
        <f t="shared" si="2"/>
        <v>95</v>
      </c>
      <c r="AH21" s="355">
        <f t="shared" si="3"/>
        <v>95</v>
      </c>
    </row>
    <row r="22" spans="1:34">
      <c r="A22" t="s">
        <v>954</v>
      </c>
      <c r="B22" t="s">
        <v>988</v>
      </c>
      <c r="C22" s="355">
        <v>417</v>
      </c>
      <c r="D22" s="355">
        <v>0</v>
      </c>
      <c r="E22" s="355">
        <v>1</v>
      </c>
      <c r="F22" s="355">
        <v>0</v>
      </c>
      <c r="G22" s="355">
        <v>0</v>
      </c>
      <c r="H22" s="355">
        <v>0</v>
      </c>
      <c r="I22" s="355">
        <v>1</v>
      </c>
      <c r="J22" s="355">
        <v>1</v>
      </c>
      <c r="K22" s="355">
        <v>0</v>
      </c>
      <c r="L22" s="355">
        <v>0</v>
      </c>
      <c r="M22" s="355">
        <v>2</v>
      </c>
      <c r="N22" s="355">
        <v>0</v>
      </c>
      <c r="O22" s="355">
        <v>0</v>
      </c>
      <c r="P22" s="355">
        <v>9</v>
      </c>
      <c r="Q22" s="355">
        <v>5</v>
      </c>
      <c r="R22" s="355">
        <v>4</v>
      </c>
      <c r="S22" s="355">
        <v>7</v>
      </c>
      <c r="T22" s="355">
        <v>11</v>
      </c>
      <c r="U22" s="355">
        <v>26</v>
      </c>
      <c r="V22" s="355">
        <v>22</v>
      </c>
      <c r="W22" s="355">
        <v>29</v>
      </c>
      <c r="X22" s="355">
        <v>60</v>
      </c>
      <c r="Y22" s="355">
        <v>63</v>
      </c>
      <c r="Z22" s="355">
        <v>75</v>
      </c>
      <c r="AA22" s="355">
        <v>59</v>
      </c>
      <c r="AB22" s="355">
        <v>35</v>
      </c>
      <c r="AC22" s="355">
        <v>8</v>
      </c>
      <c r="AD22" s="355">
        <v>0</v>
      </c>
      <c r="AF22" s="355">
        <f t="shared" si="1"/>
        <v>1</v>
      </c>
      <c r="AG22" s="355">
        <f t="shared" si="2"/>
        <v>43</v>
      </c>
      <c r="AH22" s="355">
        <f t="shared" si="3"/>
        <v>43</v>
      </c>
    </row>
    <row r="23" spans="1:34">
      <c r="A23" t="s">
        <v>955</v>
      </c>
      <c r="B23" t="s">
        <v>988</v>
      </c>
      <c r="C23" s="355">
        <v>1036</v>
      </c>
      <c r="D23" s="355">
        <v>4</v>
      </c>
      <c r="E23" s="355">
        <v>1</v>
      </c>
      <c r="F23" s="355">
        <v>0</v>
      </c>
      <c r="G23" s="355">
        <v>0</v>
      </c>
      <c r="H23" s="355">
        <v>1</v>
      </c>
      <c r="I23" s="355">
        <v>6</v>
      </c>
      <c r="J23" s="355">
        <v>0</v>
      </c>
      <c r="K23" s="355">
        <v>0</v>
      </c>
      <c r="L23" s="355">
        <v>0</v>
      </c>
      <c r="M23" s="355">
        <v>2</v>
      </c>
      <c r="N23" s="355">
        <v>3</v>
      </c>
      <c r="O23" s="355">
        <v>3</v>
      </c>
      <c r="P23" s="355">
        <v>5</v>
      </c>
      <c r="Q23" s="355">
        <v>8</v>
      </c>
      <c r="R23" s="355">
        <v>8</v>
      </c>
      <c r="S23" s="355">
        <v>11</v>
      </c>
      <c r="T23" s="355">
        <v>24</v>
      </c>
      <c r="U23" s="355">
        <v>53</v>
      </c>
      <c r="V23" s="355">
        <v>41</v>
      </c>
      <c r="W23" s="355">
        <v>69</v>
      </c>
      <c r="X23" s="355">
        <v>148</v>
      </c>
      <c r="Y23" s="355">
        <v>198</v>
      </c>
      <c r="Z23" s="355">
        <v>191</v>
      </c>
      <c r="AA23" s="355">
        <v>156</v>
      </c>
      <c r="AB23" s="355">
        <v>85</v>
      </c>
      <c r="AC23" s="355">
        <v>25</v>
      </c>
      <c r="AD23" s="355">
        <v>0</v>
      </c>
      <c r="AF23" s="355">
        <f t="shared" si="1"/>
        <v>2</v>
      </c>
      <c r="AG23" s="355">
        <f t="shared" si="2"/>
        <v>110</v>
      </c>
      <c r="AH23" s="355">
        <f t="shared" si="3"/>
        <v>110</v>
      </c>
    </row>
    <row r="24" spans="1:34">
      <c r="A24" t="s">
        <v>956</v>
      </c>
      <c r="B24" t="s">
        <v>988</v>
      </c>
      <c r="C24" s="355">
        <v>2093</v>
      </c>
      <c r="D24" s="355">
        <v>2</v>
      </c>
      <c r="E24" s="355">
        <v>1</v>
      </c>
      <c r="F24" s="355">
        <v>0</v>
      </c>
      <c r="G24" s="355">
        <v>0</v>
      </c>
      <c r="H24" s="355">
        <v>0</v>
      </c>
      <c r="I24" s="355">
        <v>3</v>
      </c>
      <c r="J24" s="355">
        <v>0</v>
      </c>
      <c r="K24" s="355">
        <v>1</v>
      </c>
      <c r="L24" s="355">
        <v>2</v>
      </c>
      <c r="M24" s="355">
        <v>3</v>
      </c>
      <c r="N24" s="355">
        <v>7</v>
      </c>
      <c r="O24" s="355">
        <v>13</v>
      </c>
      <c r="P24" s="355">
        <v>18</v>
      </c>
      <c r="Q24" s="355">
        <v>8</v>
      </c>
      <c r="R24" s="355">
        <v>31</v>
      </c>
      <c r="S24" s="355">
        <v>37</v>
      </c>
      <c r="T24" s="355">
        <v>60</v>
      </c>
      <c r="U24" s="355">
        <v>148</v>
      </c>
      <c r="V24" s="355">
        <v>161</v>
      </c>
      <c r="W24" s="355">
        <v>229</v>
      </c>
      <c r="X24" s="355">
        <v>273</v>
      </c>
      <c r="Y24" s="355">
        <v>350</v>
      </c>
      <c r="Z24" s="355">
        <v>362</v>
      </c>
      <c r="AA24" s="355">
        <v>234</v>
      </c>
      <c r="AB24" s="355">
        <v>117</v>
      </c>
      <c r="AC24" s="355">
        <v>36</v>
      </c>
      <c r="AD24" s="355">
        <v>0</v>
      </c>
      <c r="AF24" s="355">
        <f t="shared" si="1"/>
        <v>1</v>
      </c>
      <c r="AG24" s="355">
        <f t="shared" si="2"/>
        <v>153</v>
      </c>
      <c r="AH24" s="355">
        <f t="shared" si="3"/>
        <v>153</v>
      </c>
    </row>
    <row r="25" spans="1:34">
      <c r="A25" t="s">
        <v>957</v>
      </c>
      <c r="B25" t="s">
        <v>988</v>
      </c>
      <c r="C25" s="355">
        <v>502</v>
      </c>
      <c r="D25" s="355">
        <v>0</v>
      </c>
      <c r="E25" s="355">
        <v>0</v>
      </c>
      <c r="F25" s="355">
        <v>0</v>
      </c>
      <c r="G25" s="355">
        <v>0</v>
      </c>
      <c r="H25" s="355">
        <v>0</v>
      </c>
      <c r="I25" s="355">
        <v>0</v>
      </c>
      <c r="J25" s="355">
        <v>0</v>
      </c>
      <c r="K25" s="355">
        <v>0</v>
      </c>
      <c r="L25" s="355">
        <v>0</v>
      </c>
      <c r="M25" s="355">
        <v>1</v>
      </c>
      <c r="N25" s="355">
        <v>0</v>
      </c>
      <c r="O25" s="355">
        <v>2</v>
      </c>
      <c r="P25" s="355">
        <v>1</v>
      </c>
      <c r="Q25" s="355">
        <v>3</v>
      </c>
      <c r="R25" s="355">
        <v>5</v>
      </c>
      <c r="S25" s="355">
        <v>6</v>
      </c>
      <c r="T25" s="355">
        <v>11</v>
      </c>
      <c r="U25" s="355">
        <v>32</v>
      </c>
      <c r="V25" s="355">
        <v>28</v>
      </c>
      <c r="W25" s="355">
        <v>44</v>
      </c>
      <c r="X25" s="355">
        <v>54</v>
      </c>
      <c r="Y25" s="355">
        <v>111</v>
      </c>
      <c r="Z25" s="355">
        <v>84</v>
      </c>
      <c r="AA25" s="355">
        <v>75</v>
      </c>
      <c r="AB25" s="355">
        <v>40</v>
      </c>
      <c r="AC25" s="355">
        <v>5</v>
      </c>
      <c r="AD25" s="355">
        <v>0</v>
      </c>
      <c r="AF25" s="355">
        <f t="shared" si="1"/>
        <v>0</v>
      </c>
      <c r="AG25" s="355">
        <f t="shared" si="2"/>
        <v>45</v>
      </c>
      <c r="AH25" s="355">
        <f t="shared" si="3"/>
        <v>45</v>
      </c>
    </row>
    <row r="26" spans="1:34">
      <c r="A26" t="s">
        <v>958</v>
      </c>
      <c r="B26" t="s">
        <v>988</v>
      </c>
      <c r="C26" s="355">
        <v>519</v>
      </c>
      <c r="D26" s="355">
        <v>0</v>
      </c>
      <c r="E26" s="355">
        <v>0</v>
      </c>
      <c r="F26" s="355">
        <v>0</v>
      </c>
      <c r="G26" s="355">
        <v>0</v>
      </c>
      <c r="H26" s="355">
        <v>0</v>
      </c>
      <c r="I26" s="355">
        <v>0</v>
      </c>
      <c r="J26" s="355">
        <v>1</v>
      </c>
      <c r="K26" s="355">
        <v>1</v>
      </c>
      <c r="L26" s="355">
        <v>1</v>
      </c>
      <c r="M26" s="355">
        <v>0</v>
      </c>
      <c r="N26" s="355">
        <v>0</v>
      </c>
      <c r="O26" s="355">
        <v>0</v>
      </c>
      <c r="P26" s="355">
        <v>1</v>
      </c>
      <c r="Q26" s="355">
        <v>1</v>
      </c>
      <c r="R26" s="355">
        <v>2</v>
      </c>
      <c r="S26" s="355">
        <v>7</v>
      </c>
      <c r="T26" s="355">
        <v>8</v>
      </c>
      <c r="U26" s="355">
        <v>27</v>
      </c>
      <c r="V26" s="355">
        <v>31</v>
      </c>
      <c r="W26" s="355">
        <v>45</v>
      </c>
      <c r="X26" s="355">
        <v>66</v>
      </c>
      <c r="Y26" s="355">
        <v>104</v>
      </c>
      <c r="Z26" s="355">
        <v>107</v>
      </c>
      <c r="AA26" s="355">
        <v>67</v>
      </c>
      <c r="AB26" s="355">
        <v>41</v>
      </c>
      <c r="AC26" s="355">
        <v>9</v>
      </c>
      <c r="AD26" s="355">
        <v>0</v>
      </c>
      <c r="AF26" s="355">
        <f t="shared" si="1"/>
        <v>0</v>
      </c>
      <c r="AG26" s="355">
        <f t="shared" si="2"/>
        <v>50</v>
      </c>
      <c r="AH26" s="355">
        <f t="shared" si="3"/>
        <v>50</v>
      </c>
    </row>
    <row r="27" spans="1:34">
      <c r="A27" t="s">
        <v>959</v>
      </c>
      <c r="B27" t="s">
        <v>988</v>
      </c>
      <c r="C27" s="355">
        <v>1772</v>
      </c>
      <c r="D27" s="355">
        <v>3</v>
      </c>
      <c r="E27" s="355">
        <v>0</v>
      </c>
      <c r="F27" s="355">
        <v>3</v>
      </c>
      <c r="G27" s="355">
        <v>0</v>
      </c>
      <c r="H27" s="355">
        <v>0</v>
      </c>
      <c r="I27" s="355">
        <v>6</v>
      </c>
      <c r="J27" s="355">
        <v>0</v>
      </c>
      <c r="K27" s="355">
        <v>2</v>
      </c>
      <c r="L27" s="355">
        <v>2</v>
      </c>
      <c r="M27" s="355">
        <v>2</v>
      </c>
      <c r="N27" s="355">
        <v>10</v>
      </c>
      <c r="O27" s="355">
        <v>5</v>
      </c>
      <c r="P27" s="355">
        <v>8</v>
      </c>
      <c r="Q27" s="355">
        <v>12</v>
      </c>
      <c r="R27" s="355">
        <v>24</v>
      </c>
      <c r="S27" s="355">
        <v>30</v>
      </c>
      <c r="T27" s="355">
        <v>50</v>
      </c>
      <c r="U27" s="355">
        <v>101</v>
      </c>
      <c r="V27" s="355">
        <v>127</v>
      </c>
      <c r="W27" s="355">
        <v>164</v>
      </c>
      <c r="X27" s="355">
        <v>236</v>
      </c>
      <c r="Y27" s="355">
        <v>309</v>
      </c>
      <c r="Z27" s="355">
        <v>299</v>
      </c>
      <c r="AA27" s="355">
        <v>222</v>
      </c>
      <c r="AB27" s="355">
        <v>138</v>
      </c>
      <c r="AC27" s="355">
        <v>25</v>
      </c>
      <c r="AD27" s="355">
        <v>0</v>
      </c>
      <c r="AF27" s="355">
        <f t="shared" si="1"/>
        <v>3</v>
      </c>
      <c r="AG27" s="355">
        <f t="shared" si="2"/>
        <v>163</v>
      </c>
      <c r="AH27" s="355">
        <f t="shared" si="3"/>
        <v>163</v>
      </c>
    </row>
    <row r="28" spans="1:34">
      <c r="A28" t="s">
        <v>960</v>
      </c>
      <c r="B28" t="s">
        <v>988</v>
      </c>
      <c r="C28" s="355">
        <v>827</v>
      </c>
      <c r="D28" s="355">
        <v>5</v>
      </c>
      <c r="E28" s="355">
        <v>0</v>
      </c>
      <c r="F28" s="355">
        <v>0</v>
      </c>
      <c r="G28" s="355">
        <v>0</v>
      </c>
      <c r="H28" s="355">
        <v>0</v>
      </c>
      <c r="I28" s="355">
        <v>5</v>
      </c>
      <c r="J28" s="355">
        <v>0</v>
      </c>
      <c r="K28" s="355">
        <v>0</v>
      </c>
      <c r="L28" s="355">
        <v>0</v>
      </c>
      <c r="M28" s="355">
        <v>0</v>
      </c>
      <c r="N28" s="355">
        <v>5</v>
      </c>
      <c r="O28" s="355">
        <v>3</v>
      </c>
      <c r="P28" s="355">
        <v>2</v>
      </c>
      <c r="Q28" s="355">
        <v>7</v>
      </c>
      <c r="R28" s="355">
        <v>9</v>
      </c>
      <c r="S28" s="355">
        <v>5</v>
      </c>
      <c r="T28" s="355">
        <v>19</v>
      </c>
      <c r="U28" s="355">
        <v>51</v>
      </c>
      <c r="V28" s="355">
        <v>46</v>
      </c>
      <c r="W28" s="355">
        <v>69</v>
      </c>
      <c r="X28" s="355">
        <v>112</v>
      </c>
      <c r="Y28" s="355">
        <v>151</v>
      </c>
      <c r="Z28" s="355">
        <v>136</v>
      </c>
      <c r="AA28" s="355">
        <v>123</v>
      </c>
      <c r="AB28" s="355">
        <v>66</v>
      </c>
      <c r="AC28" s="355">
        <v>18</v>
      </c>
      <c r="AD28" s="355">
        <v>0</v>
      </c>
      <c r="AF28" s="355">
        <f t="shared" si="1"/>
        <v>0</v>
      </c>
      <c r="AG28" s="355">
        <f t="shared" si="2"/>
        <v>84</v>
      </c>
      <c r="AH28" s="355">
        <f t="shared" si="3"/>
        <v>84</v>
      </c>
    </row>
    <row r="29" spans="1:34">
      <c r="A29" t="s">
        <v>961</v>
      </c>
      <c r="B29" t="s">
        <v>988</v>
      </c>
      <c r="C29" s="355">
        <v>836</v>
      </c>
      <c r="D29" s="355">
        <v>1</v>
      </c>
      <c r="E29" s="355">
        <v>0</v>
      </c>
      <c r="F29" s="355">
        <v>0</v>
      </c>
      <c r="G29" s="355">
        <v>1</v>
      </c>
      <c r="H29" s="355">
        <v>1</v>
      </c>
      <c r="I29" s="355">
        <v>3</v>
      </c>
      <c r="J29" s="355">
        <v>1</v>
      </c>
      <c r="K29" s="355">
        <v>0</v>
      </c>
      <c r="L29" s="355">
        <v>0</v>
      </c>
      <c r="M29" s="355">
        <v>8</v>
      </c>
      <c r="N29" s="355">
        <v>4</v>
      </c>
      <c r="O29" s="355">
        <v>1</v>
      </c>
      <c r="P29" s="355">
        <v>7</v>
      </c>
      <c r="Q29" s="355">
        <v>4</v>
      </c>
      <c r="R29" s="355">
        <v>11</v>
      </c>
      <c r="S29" s="355">
        <v>12</v>
      </c>
      <c r="T29" s="355">
        <v>29</v>
      </c>
      <c r="U29" s="355">
        <v>52</v>
      </c>
      <c r="V29" s="355">
        <v>71</v>
      </c>
      <c r="W29" s="355">
        <v>71</v>
      </c>
      <c r="X29" s="355">
        <v>137</v>
      </c>
      <c r="Y29" s="355">
        <v>134</v>
      </c>
      <c r="Z29" s="355">
        <v>130</v>
      </c>
      <c r="AA29" s="355">
        <v>98</v>
      </c>
      <c r="AB29" s="355">
        <v>49</v>
      </c>
      <c r="AC29" s="355">
        <v>14</v>
      </c>
      <c r="AD29" s="355">
        <v>0</v>
      </c>
      <c r="AF29" s="355">
        <f t="shared" si="1"/>
        <v>2</v>
      </c>
      <c r="AG29" s="355">
        <f t="shared" si="2"/>
        <v>63</v>
      </c>
      <c r="AH29" s="355">
        <f t="shared" si="3"/>
        <v>63</v>
      </c>
    </row>
    <row r="30" spans="1:34">
      <c r="A30" t="s">
        <v>962</v>
      </c>
      <c r="B30" t="s">
        <v>988</v>
      </c>
      <c r="C30" s="355">
        <v>1365</v>
      </c>
      <c r="D30" s="355">
        <v>4</v>
      </c>
      <c r="E30" s="355">
        <v>1</v>
      </c>
      <c r="F30" s="355">
        <v>0</v>
      </c>
      <c r="G30" s="355">
        <v>0</v>
      </c>
      <c r="H30" s="355">
        <v>0</v>
      </c>
      <c r="I30" s="355">
        <v>5</v>
      </c>
      <c r="J30" s="355">
        <v>0</v>
      </c>
      <c r="K30" s="355">
        <v>0</v>
      </c>
      <c r="L30" s="355">
        <v>1</v>
      </c>
      <c r="M30" s="355">
        <v>0</v>
      </c>
      <c r="N30" s="355">
        <v>3</v>
      </c>
      <c r="O30" s="355">
        <v>8</v>
      </c>
      <c r="P30" s="355">
        <v>7</v>
      </c>
      <c r="Q30" s="355">
        <v>14</v>
      </c>
      <c r="R30" s="355">
        <v>12</v>
      </c>
      <c r="S30" s="355">
        <v>16</v>
      </c>
      <c r="T30" s="355">
        <v>34</v>
      </c>
      <c r="U30" s="355">
        <v>63</v>
      </c>
      <c r="V30" s="355">
        <v>100</v>
      </c>
      <c r="W30" s="355">
        <v>139</v>
      </c>
      <c r="X30" s="355">
        <v>210</v>
      </c>
      <c r="Y30" s="355">
        <v>220</v>
      </c>
      <c r="Z30" s="355">
        <v>244</v>
      </c>
      <c r="AA30" s="355">
        <v>176</v>
      </c>
      <c r="AB30" s="355">
        <v>87</v>
      </c>
      <c r="AC30" s="355">
        <v>26</v>
      </c>
      <c r="AD30" s="355">
        <v>0</v>
      </c>
      <c r="AF30" s="355">
        <f t="shared" si="1"/>
        <v>1</v>
      </c>
      <c r="AG30" s="355">
        <f t="shared" si="2"/>
        <v>113</v>
      </c>
      <c r="AH30" s="355">
        <f t="shared" si="3"/>
        <v>113</v>
      </c>
    </row>
    <row r="31" spans="1:34">
      <c r="A31" t="s">
        <v>963</v>
      </c>
      <c r="B31" t="s">
        <v>988</v>
      </c>
      <c r="C31" s="355">
        <v>462</v>
      </c>
      <c r="D31" s="355">
        <v>0</v>
      </c>
      <c r="E31" s="355">
        <v>0</v>
      </c>
      <c r="F31" s="355">
        <v>0</v>
      </c>
      <c r="G31" s="355">
        <v>0</v>
      </c>
      <c r="H31" s="355">
        <v>0</v>
      </c>
      <c r="I31" s="355">
        <v>0</v>
      </c>
      <c r="J31" s="355">
        <v>0</v>
      </c>
      <c r="K31" s="355">
        <v>0</v>
      </c>
      <c r="L31" s="355">
        <v>0</v>
      </c>
      <c r="M31" s="355">
        <v>1</v>
      </c>
      <c r="N31" s="355">
        <v>2</v>
      </c>
      <c r="O31" s="355">
        <v>2</v>
      </c>
      <c r="P31" s="355">
        <v>5</v>
      </c>
      <c r="Q31" s="355">
        <v>5</v>
      </c>
      <c r="R31" s="355">
        <v>5</v>
      </c>
      <c r="S31" s="355">
        <v>9</v>
      </c>
      <c r="T31" s="355">
        <v>9</v>
      </c>
      <c r="U31" s="355">
        <v>23</v>
      </c>
      <c r="V31" s="355">
        <v>28</v>
      </c>
      <c r="W31" s="355">
        <v>29</v>
      </c>
      <c r="X31" s="355">
        <v>59</v>
      </c>
      <c r="Y31" s="355">
        <v>88</v>
      </c>
      <c r="Z31" s="355">
        <v>97</v>
      </c>
      <c r="AA31" s="355">
        <v>64</v>
      </c>
      <c r="AB31" s="355">
        <v>29</v>
      </c>
      <c r="AC31" s="355">
        <v>7</v>
      </c>
      <c r="AD31" s="355">
        <v>0</v>
      </c>
      <c r="AF31" s="355">
        <f t="shared" si="1"/>
        <v>0</v>
      </c>
      <c r="AG31" s="355">
        <f t="shared" si="2"/>
        <v>36</v>
      </c>
      <c r="AH31" s="355">
        <f t="shared" si="3"/>
        <v>36</v>
      </c>
    </row>
    <row r="32" spans="1:34">
      <c r="A32" t="s">
        <v>964</v>
      </c>
      <c r="B32" t="s">
        <v>988</v>
      </c>
      <c r="C32" s="355">
        <v>700</v>
      </c>
      <c r="D32" s="355">
        <v>0</v>
      </c>
      <c r="E32" s="355">
        <v>0</v>
      </c>
      <c r="F32" s="355">
        <v>0</v>
      </c>
      <c r="G32" s="355">
        <v>0</v>
      </c>
      <c r="H32" s="355">
        <v>0</v>
      </c>
      <c r="I32" s="355">
        <v>0</v>
      </c>
      <c r="J32" s="355">
        <v>0</v>
      </c>
      <c r="K32" s="355">
        <v>0</v>
      </c>
      <c r="L32" s="355">
        <v>0</v>
      </c>
      <c r="M32" s="355">
        <v>4</v>
      </c>
      <c r="N32" s="355">
        <v>1</v>
      </c>
      <c r="O32" s="355">
        <v>3</v>
      </c>
      <c r="P32" s="355">
        <v>6</v>
      </c>
      <c r="Q32" s="355">
        <v>12</v>
      </c>
      <c r="R32" s="355">
        <v>12</v>
      </c>
      <c r="S32" s="355">
        <v>22</v>
      </c>
      <c r="T32" s="355">
        <v>22</v>
      </c>
      <c r="U32" s="355">
        <v>39</v>
      </c>
      <c r="V32" s="355">
        <v>41</v>
      </c>
      <c r="W32" s="355">
        <v>58</v>
      </c>
      <c r="X32" s="355">
        <v>83</v>
      </c>
      <c r="Y32" s="355">
        <v>126</v>
      </c>
      <c r="Z32" s="355">
        <v>132</v>
      </c>
      <c r="AA32" s="355">
        <v>88</v>
      </c>
      <c r="AB32" s="355">
        <v>41</v>
      </c>
      <c r="AC32" s="355">
        <v>10</v>
      </c>
      <c r="AD32" s="355">
        <v>0</v>
      </c>
      <c r="AF32" s="355">
        <f t="shared" si="1"/>
        <v>0</v>
      </c>
      <c r="AG32" s="355">
        <f t="shared" si="2"/>
        <v>51</v>
      </c>
      <c r="AH32" s="355">
        <f t="shared" si="3"/>
        <v>51</v>
      </c>
    </row>
    <row r="33" spans="1:34">
      <c r="A33" t="s">
        <v>965</v>
      </c>
      <c r="B33" t="s">
        <v>988</v>
      </c>
      <c r="C33" s="355">
        <v>497</v>
      </c>
      <c r="D33" s="355">
        <v>2</v>
      </c>
      <c r="E33" s="355">
        <v>0</v>
      </c>
      <c r="F33" s="355">
        <v>0</v>
      </c>
      <c r="G33" s="355">
        <v>1</v>
      </c>
      <c r="H33" s="355">
        <v>0</v>
      </c>
      <c r="I33" s="355">
        <v>3</v>
      </c>
      <c r="J33" s="355">
        <v>1</v>
      </c>
      <c r="K33" s="355">
        <v>2</v>
      </c>
      <c r="L33" s="355">
        <v>1</v>
      </c>
      <c r="M33" s="355">
        <v>1</v>
      </c>
      <c r="N33" s="355">
        <v>1</v>
      </c>
      <c r="O33" s="355">
        <v>3</v>
      </c>
      <c r="P33" s="355">
        <v>4</v>
      </c>
      <c r="Q33" s="355">
        <v>2</v>
      </c>
      <c r="R33" s="355">
        <v>1</v>
      </c>
      <c r="S33" s="355">
        <v>10</v>
      </c>
      <c r="T33" s="355">
        <v>14</v>
      </c>
      <c r="U33" s="355">
        <v>26</v>
      </c>
      <c r="V33" s="355">
        <v>26</v>
      </c>
      <c r="W33" s="355">
        <v>33</v>
      </c>
      <c r="X33" s="355">
        <v>61</v>
      </c>
      <c r="Y33" s="355">
        <v>101</v>
      </c>
      <c r="Z33" s="355">
        <v>94</v>
      </c>
      <c r="AA33" s="355">
        <v>75</v>
      </c>
      <c r="AB33" s="355">
        <v>31</v>
      </c>
      <c r="AC33" s="355">
        <v>7</v>
      </c>
      <c r="AD33" s="355">
        <v>0</v>
      </c>
      <c r="AF33" s="355">
        <f t="shared" si="1"/>
        <v>1</v>
      </c>
      <c r="AG33" s="355">
        <f t="shared" si="2"/>
        <v>38</v>
      </c>
      <c r="AH33" s="355">
        <f t="shared" si="3"/>
        <v>38</v>
      </c>
    </row>
    <row r="34" spans="1:34">
      <c r="A34" t="s">
        <v>966</v>
      </c>
      <c r="B34" t="s">
        <v>988</v>
      </c>
      <c r="C34" s="355">
        <v>539</v>
      </c>
      <c r="D34" s="355">
        <v>2</v>
      </c>
      <c r="E34" s="355">
        <v>0</v>
      </c>
      <c r="F34" s="355">
        <v>0</v>
      </c>
      <c r="G34" s="355">
        <v>0</v>
      </c>
      <c r="H34" s="355">
        <v>0</v>
      </c>
      <c r="I34" s="355">
        <v>2</v>
      </c>
      <c r="J34" s="355">
        <v>0</v>
      </c>
      <c r="K34" s="355">
        <v>0</v>
      </c>
      <c r="L34" s="355">
        <v>0</v>
      </c>
      <c r="M34" s="355">
        <v>2</v>
      </c>
      <c r="N34" s="355">
        <v>2</v>
      </c>
      <c r="O34" s="355">
        <v>4</v>
      </c>
      <c r="P34" s="355">
        <v>1</v>
      </c>
      <c r="Q34" s="355">
        <v>1</v>
      </c>
      <c r="R34" s="355">
        <v>4</v>
      </c>
      <c r="S34" s="355">
        <v>4</v>
      </c>
      <c r="T34" s="355">
        <v>22</v>
      </c>
      <c r="U34" s="355">
        <v>20</v>
      </c>
      <c r="V34" s="355">
        <v>28</v>
      </c>
      <c r="W34" s="355">
        <v>36</v>
      </c>
      <c r="X34" s="355">
        <v>59</v>
      </c>
      <c r="Y34" s="355">
        <v>109</v>
      </c>
      <c r="Z34" s="355">
        <v>108</v>
      </c>
      <c r="AA34" s="355">
        <v>76</v>
      </c>
      <c r="AB34" s="355">
        <v>50</v>
      </c>
      <c r="AC34" s="355">
        <v>11</v>
      </c>
      <c r="AD34" s="355">
        <v>0</v>
      </c>
      <c r="AF34" s="355">
        <f t="shared" si="1"/>
        <v>0</v>
      </c>
      <c r="AG34" s="355">
        <f t="shared" si="2"/>
        <v>61</v>
      </c>
      <c r="AH34" s="355">
        <f t="shared" si="3"/>
        <v>61</v>
      </c>
    </row>
    <row r="35" spans="1:34">
      <c r="A35" t="s">
        <v>967</v>
      </c>
      <c r="B35" t="s">
        <v>988</v>
      </c>
      <c r="C35" s="355">
        <v>406</v>
      </c>
      <c r="D35" s="355">
        <v>0</v>
      </c>
      <c r="E35" s="355">
        <v>0</v>
      </c>
      <c r="F35" s="355">
        <v>0</v>
      </c>
      <c r="G35" s="355">
        <v>0</v>
      </c>
      <c r="H35" s="355">
        <v>0</v>
      </c>
      <c r="I35" s="355">
        <v>0</v>
      </c>
      <c r="J35" s="355">
        <v>0</v>
      </c>
      <c r="K35" s="355">
        <v>0</v>
      </c>
      <c r="L35" s="355">
        <v>0</v>
      </c>
      <c r="M35" s="355">
        <v>0</v>
      </c>
      <c r="N35" s="355">
        <v>0</v>
      </c>
      <c r="O35" s="355">
        <v>1</v>
      </c>
      <c r="P35" s="355">
        <v>1</v>
      </c>
      <c r="Q35" s="355">
        <v>5</v>
      </c>
      <c r="R35" s="355">
        <v>3</v>
      </c>
      <c r="S35" s="355">
        <v>5</v>
      </c>
      <c r="T35" s="355">
        <v>7</v>
      </c>
      <c r="U35" s="355">
        <v>17</v>
      </c>
      <c r="V35" s="355">
        <v>15</v>
      </c>
      <c r="W35" s="355">
        <v>22</v>
      </c>
      <c r="X35" s="355">
        <v>45</v>
      </c>
      <c r="Y35" s="355">
        <v>70</v>
      </c>
      <c r="Z35" s="355">
        <v>97</v>
      </c>
      <c r="AA35" s="355">
        <v>70</v>
      </c>
      <c r="AB35" s="355">
        <v>37</v>
      </c>
      <c r="AC35" s="355">
        <v>11</v>
      </c>
      <c r="AD35" s="355">
        <v>0</v>
      </c>
      <c r="AF35" s="355">
        <f t="shared" si="1"/>
        <v>0</v>
      </c>
      <c r="AG35" s="355">
        <f t="shared" si="2"/>
        <v>48</v>
      </c>
      <c r="AH35" s="355">
        <f t="shared" si="3"/>
        <v>48</v>
      </c>
    </row>
    <row r="36" spans="1:34">
      <c r="A36" t="s">
        <v>968</v>
      </c>
      <c r="B36" t="s">
        <v>988</v>
      </c>
      <c r="C36" s="355">
        <v>881</v>
      </c>
      <c r="D36" s="355">
        <v>2</v>
      </c>
      <c r="E36" s="355">
        <v>0</v>
      </c>
      <c r="F36" s="355">
        <v>0</v>
      </c>
      <c r="G36" s="355">
        <v>0</v>
      </c>
      <c r="H36" s="355">
        <v>0</v>
      </c>
      <c r="I36" s="355">
        <v>2</v>
      </c>
      <c r="J36" s="355">
        <v>0</v>
      </c>
      <c r="K36" s="355">
        <v>0</v>
      </c>
      <c r="L36" s="355">
        <v>2</v>
      </c>
      <c r="M36" s="355">
        <v>0</v>
      </c>
      <c r="N36" s="355">
        <v>3</v>
      </c>
      <c r="O36" s="355">
        <v>2</v>
      </c>
      <c r="P36" s="355">
        <v>1</v>
      </c>
      <c r="Q36" s="355">
        <v>4</v>
      </c>
      <c r="R36" s="355">
        <v>7</v>
      </c>
      <c r="S36" s="355">
        <v>12</v>
      </c>
      <c r="T36" s="355">
        <v>11</v>
      </c>
      <c r="U36" s="355">
        <v>40</v>
      </c>
      <c r="V36" s="355">
        <v>30</v>
      </c>
      <c r="W36" s="355">
        <v>52</v>
      </c>
      <c r="X36" s="355">
        <v>106</v>
      </c>
      <c r="Y36" s="355">
        <v>171</v>
      </c>
      <c r="Z36" s="355">
        <v>212</v>
      </c>
      <c r="AA36" s="355">
        <v>135</v>
      </c>
      <c r="AB36" s="355">
        <v>80</v>
      </c>
      <c r="AC36" s="355">
        <v>11</v>
      </c>
      <c r="AD36" s="355">
        <v>0</v>
      </c>
      <c r="AF36" s="355">
        <f t="shared" si="1"/>
        <v>0</v>
      </c>
      <c r="AG36" s="355">
        <f t="shared" si="2"/>
        <v>91</v>
      </c>
      <c r="AH36" s="355">
        <f t="shared" si="3"/>
        <v>91</v>
      </c>
    </row>
    <row r="37" spans="1:34">
      <c r="A37" t="s">
        <v>969</v>
      </c>
      <c r="B37" t="s">
        <v>988</v>
      </c>
      <c r="C37" s="355">
        <v>674</v>
      </c>
      <c r="D37" s="355">
        <v>0</v>
      </c>
      <c r="E37" s="355">
        <v>0</v>
      </c>
      <c r="F37" s="355">
        <v>0</v>
      </c>
      <c r="G37" s="355">
        <v>0</v>
      </c>
      <c r="H37" s="355">
        <v>0</v>
      </c>
      <c r="I37" s="355">
        <v>0</v>
      </c>
      <c r="J37" s="355">
        <v>0</v>
      </c>
      <c r="K37" s="355">
        <v>0</v>
      </c>
      <c r="L37" s="355">
        <v>0</v>
      </c>
      <c r="M37" s="355">
        <v>2</v>
      </c>
      <c r="N37" s="355">
        <v>0</v>
      </c>
      <c r="O37" s="355">
        <v>3</v>
      </c>
      <c r="P37" s="355">
        <v>2</v>
      </c>
      <c r="Q37" s="355">
        <v>4</v>
      </c>
      <c r="R37" s="355">
        <v>8</v>
      </c>
      <c r="S37" s="355">
        <v>9</v>
      </c>
      <c r="T37" s="355">
        <v>17</v>
      </c>
      <c r="U37" s="355">
        <v>32</v>
      </c>
      <c r="V37" s="355">
        <v>37</v>
      </c>
      <c r="W37" s="355">
        <v>43</v>
      </c>
      <c r="X37" s="355">
        <v>93</v>
      </c>
      <c r="Y37" s="355">
        <v>124</v>
      </c>
      <c r="Z37" s="355">
        <v>133</v>
      </c>
      <c r="AA37" s="355">
        <v>108</v>
      </c>
      <c r="AB37" s="355">
        <v>48</v>
      </c>
      <c r="AC37" s="355">
        <v>11</v>
      </c>
      <c r="AD37" s="355">
        <v>0</v>
      </c>
      <c r="AF37" s="355">
        <f t="shared" si="1"/>
        <v>0</v>
      </c>
      <c r="AG37" s="355">
        <f t="shared" si="2"/>
        <v>59</v>
      </c>
      <c r="AH37" s="355">
        <f t="shared" si="3"/>
        <v>59</v>
      </c>
    </row>
    <row r="38" spans="1:34">
      <c r="A38" t="s">
        <v>970</v>
      </c>
      <c r="B38" t="s">
        <v>988</v>
      </c>
      <c r="C38" s="355">
        <v>434</v>
      </c>
      <c r="D38" s="355">
        <v>1</v>
      </c>
      <c r="E38" s="355">
        <v>0</v>
      </c>
      <c r="F38" s="355">
        <v>0</v>
      </c>
      <c r="G38" s="355">
        <v>0</v>
      </c>
      <c r="H38" s="355">
        <v>0</v>
      </c>
      <c r="I38" s="355">
        <v>1</v>
      </c>
      <c r="J38" s="355">
        <v>1</v>
      </c>
      <c r="K38" s="355">
        <v>0</v>
      </c>
      <c r="L38" s="355">
        <v>0</v>
      </c>
      <c r="M38" s="355">
        <v>2</v>
      </c>
      <c r="N38" s="355">
        <v>1</v>
      </c>
      <c r="O38" s="355">
        <v>0</v>
      </c>
      <c r="P38" s="355">
        <v>3</v>
      </c>
      <c r="Q38" s="355">
        <v>4</v>
      </c>
      <c r="R38" s="355">
        <v>3</v>
      </c>
      <c r="S38" s="355">
        <v>1</v>
      </c>
      <c r="T38" s="355">
        <v>11</v>
      </c>
      <c r="U38" s="355">
        <v>15</v>
      </c>
      <c r="V38" s="355">
        <v>12</v>
      </c>
      <c r="W38" s="355">
        <v>26</v>
      </c>
      <c r="X38" s="355">
        <v>46</v>
      </c>
      <c r="Y38" s="355">
        <v>98</v>
      </c>
      <c r="Z38" s="355">
        <v>96</v>
      </c>
      <c r="AA38" s="355">
        <v>66</v>
      </c>
      <c r="AB38" s="355">
        <v>33</v>
      </c>
      <c r="AC38" s="355">
        <v>15</v>
      </c>
      <c r="AD38" s="355">
        <v>0</v>
      </c>
      <c r="AF38" s="355">
        <f t="shared" si="1"/>
        <v>0</v>
      </c>
      <c r="AG38" s="355">
        <f t="shared" si="2"/>
        <v>48</v>
      </c>
      <c r="AH38" s="355">
        <f t="shared" si="3"/>
        <v>48</v>
      </c>
    </row>
    <row r="39" spans="1:34">
      <c r="A39" t="s">
        <v>971</v>
      </c>
      <c r="B39" t="s">
        <v>988</v>
      </c>
      <c r="C39" s="355">
        <v>715</v>
      </c>
      <c r="D39" s="355">
        <v>0</v>
      </c>
      <c r="E39" s="355">
        <v>0</v>
      </c>
      <c r="F39" s="355">
        <v>0</v>
      </c>
      <c r="G39" s="355">
        <v>0</v>
      </c>
      <c r="H39" s="355">
        <v>0</v>
      </c>
      <c r="I39" s="355">
        <v>0</v>
      </c>
      <c r="J39" s="355">
        <v>0</v>
      </c>
      <c r="K39" s="355">
        <v>0</v>
      </c>
      <c r="L39" s="355">
        <v>0</v>
      </c>
      <c r="M39" s="355">
        <v>1</v>
      </c>
      <c r="N39" s="355">
        <v>1</v>
      </c>
      <c r="O39" s="355">
        <v>2</v>
      </c>
      <c r="P39" s="355">
        <v>6</v>
      </c>
      <c r="Q39" s="355">
        <v>4</v>
      </c>
      <c r="R39" s="355">
        <v>5</v>
      </c>
      <c r="S39" s="355">
        <v>9</v>
      </c>
      <c r="T39" s="355">
        <v>20</v>
      </c>
      <c r="U39" s="355">
        <v>44</v>
      </c>
      <c r="V39" s="355">
        <v>34</v>
      </c>
      <c r="W39" s="355">
        <v>40</v>
      </c>
      <c r="X39" s="355">
        <v>87</v>
      </c>
      <c r="Y39" s="355">
        <v>152</v>
      </c>
      <c r="Z39" s="355">
        <v>132</v>
      </c>
      <c r="AA39" s="355">
        <v>104</v>
      </c>
      <c r="AB39" s="355">
        <v>59</v>
      </c>
      <c r="AC39" s="355">
        <v>15</v>
      </c>
      <c r="AD39" s="355">
        <v>0</v>
      </c>
      <c r="AF39" s="355">
        <f t="shared" si="1"/>
        <v>0</v>
      </c>
      <c r="AG39" s="355">
        <f t="shared" si="2"/>
        <v>74</v>
      </c>
      <c r="AH39" s="355">
        <f t="shared" si="3"/>
        <v>74</v>
      </c>
    </row>
    <row r="40" spans="1:34">
      <c r="A40" t="s">
        <v>972</v>
      </c>
      <c r="B40" t="s">
        <v>988</v>
      </c>
      <c r="C40" s="355">
        <v>510</v>
      </c>
      <c r="D40" s="355">
        <v>1</v>
      </c>
      <c r="E40" s="355">
        <v>0</v>
      </c>
      <c r="F40" s="355">
        <v>0</v>
      </c>
      <c r="G40" s="355">
        <v>0</v>
      </c>
      <c r="H40" s="355">
        <v>0</v>
      </c>
      <c r="I40" s="355">
        <v>1</v>
      </c>
      <c r="J40" s="355">
        <v>0</v>
      </c>
      <c r="K40" s="355">
        <v>1</v>
      </c>
      <c r="L40" s="355">
        <v>0</v>
      </c>
      <c r="M40" s="355">
        <v>1</v>
      </c>
      <c r="N40" s="355">
        <v>1</v>
      </c>
      <c r="O40" s="355">
        <v>1</v>
      </c>
      <c r="P40" s="355">
        <v>1</v>
      </c>
      <c r="Q40" s="355">
        <v>0</v>
      </c>
      <c r="R40" s="355">
        <v>1</v>
      </c>
      <c r="S40" s="355">
        <v>7</v>
      </c>
      <c r="T40" s="355">
        <v>8</v>
      </c>
      <c r="U40" s="355">
        <v>20</v>
      </c>
      <c r="V40" s="355">
        <v>22</v>
      </c>
      <c r="W40" s="355">
        <v>35</v>
      </c>
      <c r="X40" s="355">
        <v>67</v>
      </c>
      <c r="Y40" s="355">
        <v>105</v>
      </c>
      <c r="Z40" s="355">
        <v>117</v>
      </c>
      <c r="AA40" s="355">
        <v>75</v>
      </c>
      <c r="AB40" s="355">
        <v>41</v>
      </c>
      <c r="AC40" s="355">
        <v>6</v>
      </c>
      <c r="AD40" s="355">
        <v>0</v>
      </c>
      <c r="AF40" s="355">
        <f t="shared" si="1"/>
        <v>0</v>
      </c>
      <c r="AG40" s="355">
        <f t="shared" si="2"/>
        <v>47</v>
      </c>
      <c r="AH40" s="355">
        <f t="shared" si="3"/>
        <v>47</v>
      </c>
    </row>
    <row r="41" spans="1:34">
      <c r="A41" t="s">
        <v>973</v>
      </c>
      <c r="B41" t="s">
        <v>988</v>
      </c>
      <c r="C41" s="355">
        <v>356</v>
      </c>
      <c r="D41" s="355">
        <v>1</v>
      </c>
      <c r="E41" s="355">
        <v>0</v>
      </c>
      <c r="F41" s="355">
        <v>0</v>
      </c>
      <c r="G41" s="355">
        <v>0</v>
      </c>
      <c r="H41" s="355">
        <v>1</v>
      </c>
      <c r="I41" s="355">
        <v>2</v>
      </c>
      <c r="J41" s="355">
        <v>0</v>
      </c>
      <c r="K41" s="355">
        <v>0</v>
      </c>
      <c r="L41" s="355">
        <v>2</v>
      </c>
      <c r="M41" s="355">
        <v>0</v>
      </c>
      <c r="N41" s="355">
        <v>1</v>
      </c>
      <c r="O41" s="355">
        <v>1</v>
      </c>
      <c r="P41" s="355">
        <v>0</v>
      </c>
      <c r="Q41" s="355">
        <v>4</v>
      </c>
      <c r="R41" s="355">
        <v>6</v>
      </c>
      <c r="S41" s="355">
        <v>7</v>
      </c>
      <c r="T41" s="355">
        <v>11</v>
      </c>
      <c r="U41" s="355">
        <v>21</v>
      </c>
      <c r="V41" s="355">
        <v>21</v>
      </c>
      <c r="W41" s="355">
        <v>22</v>
      </c>
      <c r="X41" s="355">
        <v>53</v>
      </c>
      <c r="Y41" s="355">
        <v>57</v>
      </c>
      <c r="Z41" s="355">
        <v>76</v>
      </c>
      <c r="AA41" s="355">
        <v>43</v>
      </c>
      <c r="AB41" s="355">
        <v>22</v>
      </c>
      <c r="AC41" s="355">
        <v>7</v>
      </c>
      <c r="AD41" s="355">
        <v>0</v>
      </c>
      <c r="AF41" s="355">
        <f t="shared" si="1"/>
        <v>1</v>
      </c>
      <c r="AG41" s="355">
        <f t="shared" si="2"/>
        <v>29</v>
      </c>
      <c r="AH41" s="355">
        <f t="shared" si="3"/>
        <v>29</v>
      </c>
    </row>
    <row r="42" spans="1:34">
      <c r="A42" t="s">
        <v>974</v>
      </c>
      <c r="B42" t="s">
        <v>988</v>
      </c>
      <c r="C42" s="355">
        <v>894</v>
      </c>
      <c r="D42" s="355">
        <v>0</v>
      </c>
      <c r="E42" s="355">
        <v>0</v>
      </c>
      <c r="F42" s="355">
        <v>0</v>
      </c>
      <c r="G42" s="355">
        <v>0</v>
      </c>
      <c r="H42" s="355">
        <v>0</v>
      </c>
      <c r="I42" s="355">
        <v>0</v>
      </c>
      <c r="J42" s="355">
        <v>0</v>
      </c>
      <c r="K42" s="355">
        <v>1</v>
      </c>
      <c r="L42" s="355">
        <v>0</v>
      </c>
      <c r="M42" s="355">
        <v>1</v>
      </c>
      <c r="N42" s="355">
        <v>4</v>
      </c>
      <c r="O42" s="355">
        <v>5</v>
      </c>
      <c r="P42" s="355">
        <v>3</v>
      </c>
      <c r="Q42" s="355">
        <v>6</v>
      </c>
      <c r="R42" s="355">
        <v>10</v>
      </c>
      <c r="S42" s="355">
        <v>15</v>
      </c>
      <c r="T42" s="355">
        <v>27</v>
      </c>
      <c r="U42" s="355">
        <v>63</v>
      </c>
      <c r="V42" s="355">
        <v>47</v>
      </c>
      <c r="W42" s="355">
        <v>77</v>
      </c>
      <c r="X42" s="355">
        <v>129</v>
      </c>
      <c r="Y42" s="355">
        <v>170</v>
      </c>
      <c r="Z42" s="355">
        <v>146</v>
      </c>
      <c r="AA42" s="355">
        <v>120</v>
      </c>
      <c r="AB42" s="355">
        <v>62</v>
      </c>
      <c r="AC42" s="355">
        <v>8</v>
      </c>
      <c r="AD42" s="355">
        <v>0</v>
      </c>
      <c r="AF42" s="355">
        <f t="shared" si="1"/>
        <v>0</v>
      </c>
      <c r="AG42" s="355">
        <f t="shared" si="2"/>
        <v>70</v>
      </c>
      <c r="AH42" s="355">
        <f t="shared" si="3"/>
        <v>70</v>
      </c>
    </row>
    <row r="43" spans="1:34">
      <c r="A43" t="s">
        <v>975</v>
      </c>
      <c r="B43" t="s">
        <v>988</v>
      </c>
      <c r="C43" s="355">
        <v>253</v>
      </c>
      <c r="D43" s="355">
        <v>2</v>
      </c>
      <c r="E43" s="355">
        <v>0</v>
      </c>
      <c r="F43" s="355">
        <v>0</v>
      </c>
      <c r="G43" s="355">
        <v>0</v>
      </c>
      <c r="H43" s="355">
        <v>0</v>
      </c>
      <c r="I43" s="355">
        <v>2</v>
      </c>
      <c r="J43" s="355">
        <v>1</v>
      </c>
      <c r="K43" s="355">
        <v>0</v>
      </c>
      <c r="L43" s="355">
        <v>0</v>
      </c>
      <c r="M43" s="355">
        <v>0</v>
      </c>
      <c r="N43" s="355">
        <v>0</v>
      </c>
      <c r="O43" s="355">
        <v>1</v>
      </c>
      <c r="P43" s="355">
        <v>2</v>
      </c>
      <c r="Q43" s="355">
        <v>3</v>
      </c>
      <c r="R43" s="355">
        <v>0</v>
      </c>
      <c r="S43" s="355">
        <v>1</v>
      </c>
      <c r="T43" s="355">
        <v>6</v>
      </c>
      <c r="U43" s="355">
        <v>17</v>
      </c>
      <c r="V43" s="355">
        <v>12</v>
      </c>
      <c r="W43" s="355">
        <v>27</v>
      </c>
      <c r="X43" s="355">
        <v>40</v>
      </c>
      <c r="Y43" s="355">
        <v>40</v>
      </c>
      <c r="Z43" s="355">
        <v>38</v>
      </c>
      <c r="AA43" s="355">
        <v>41</v>
      </c>
      <c r="AB43" s="355">
        <v>16</v>
      </c>
      <c r="AC43" s="355">
        <v>6</v>
      </c>
      <c r="AD43" s="355">
        <v>0</v>
      </c>
      <c r="AF43" s="355">
        <f t="shared" si="1"/>
        <v>0</v>
      </c>
      <c r="AG43" s="355">
        <f t="shared" si="2"/>
        <v>22</v>
      </c>
      <c r="AH43" s="355">
        <f t="shared" si="3"/>
        <v>22</v>
      </c>
    </row>
    <row r="44" spans="1:34">
      <c r="A44" t="s">
        <v>976</v>
      </c>
      <c r="B44" t="s">
        <v>988</v>
      </c>
      <c r="C44" s="355">
        <v>307</v>
      </c>
      <c r="D44" s="355">
        <v>0</v>
      </c>
      <c r="E44" s="355">
        <v>0</v>
      </c>
      <c r="F44" s="355">
        <v>0</v>
      </c>
      <c r="G44" s="355">
        <v>0</v>
      </c>
      <c r="H44" s="355">
        <v>0</v>
      </c>
      <c r="I44" s="355">
        <v>0</v>
      </c>
      <c r="J44" s="355">
        <v>0</v>
      </c>
      <c r="K44" s="355">
        <v>1</v>
      </c>
      <c r="L44" s="355">
        <v>0</v>
      </c>
      <c r="M44" s="355">
        <v>1</v>
      </c>
      <c r="N44" s="355">
        <v>0</v>
      </c>
      <c r="O44" s="355">
        <v>0</v>
      </c>
      <c r="P44" s="355">
        <v>2</v>
      </c>
      <c r="Q44" s="355">
        <v>2</v>
      </c>
      <c r="R44" s="355">
        <v>1</v>
      </c>
      <c r="S44" s="355">
        <v>6</v>
      </c>
      <c r="T44" s="355">
        <v>5</v>
      </c>
      <c r="U44" s="355">
        <v>12</v>
      </c>
      <c r="V44" s="355">
        <v>12</v>
      </c>
      <c r="W44" s="355">
        <v>19</v>
      </c>
      <c r="X44" s="355">
        <v>26</v>
      </c>
      <c r="Y44" s="355">
        <v>66</v>
      </c>
      <c r="Z44" s="355">
        <v>69</v>
      </c>
      <c r="AA44" s="355">
        <v>50</v>
      </c>
      <c r="AB44" s="355">
        <v>28</v>
      </c>
      <c r="AC44" s="355">
        <v>7</v>
      </c>
      <c r="AD44" s="355">
        <v>0</v>
      </c>
      <c r="AF44" s="355">
        <f t="shared" si="1"/>
        <v>0</v>
      </c>
      <c r="AG44" s="355">
        <f t="shared" si="2"/>
        <v>35</v>
      </c>
      <c r="AH44" s="355">
        <f t="shared" si="3"/>
        <v>35</v>
      </c>
    </row>
    <row r="45" spans="1:34">
      <c r="A45" t="s">
        <v>978</v>
      </c>
      <c r="B45" t="s">
        <v>988</v>
      </c>
      <c r="C45" s="355">
        <v>294</v>
      </c>
      <c r="D45" s="355">
        <v>0</v>
      </c>
      <c r="E45" s="355">
        <v>0</v>
      </c>
      <c r="F45" s="355">
        <v>0</v>
      </c>
      <c r="G45" s="355">
        <v>0</v>
      </c>
      <c r="H45" s="355">
        <v>0</v>
      </c>
      <c r="I45" s="355">
        <v>0</v>
      </c>
      <c r="J45" s="355">
        <v>0</v>
      </c>
      <c r="K45" s="355">
        <v>1</v>
      </c>
      <c r="L45" s="355">
        <v>0</v>
      </c>
      <c r="M45" s="355">
        <v>1</v>
      </c>
      <c r="N45" s="355">
        <v>1</v>
      </c>
      <c r="O45" s="355">
        <v>1</v>
      </c>
      <c r="P45" s="355">
        <v>1</v>
      </c>
      <c r="Q45" s="355">
        <v>6</v>
      </c>
      <c r="R45" s="355">
        <v>1</v>
      </c>
      <c r="S45" s="355">
        <v>5</v>
      </c>
      <c r="T45" s="355">
        <v>8</v>
      </c>
      <c r="U45" s="355">
        <v>15</v>
      </c>
      <c r="V45" s="355">
        <v>22</v>
      </c>
      <c r="W45" s="355">
        <v>25</v>
      </c>
      <c r="X45" s="355">
        <v>35</v>
      </c>
      <c r="Y45" s="355">
        <v>54</v>
      </c>
      <c r="Z45" s="355">
        <v>59</v>
      </c>
      <c r="AA45" s="355">
        <v>42</v>
      </c>
      <c r="AB45" s="355">
        <v>15</v>
      </c>
      <c r="AC45" s="355">
        <v>2</v>
      </c>
      <c r="AD45" s="355">
        <v>0</v>
      </c>
      <c r="AF45" s="355">
        <f t="shared" si="1"/>
        <v>0</v>
      </c>
      <c r="AG45" s="355">
        <f t="shared" si="2"/>
        <v>17</v>
      </c>
      <c r="AH45" s="355">
        <f t="shared" si="3"/>
        <v>17</v>
      </c>
    </row>
    <row r="46" spans="1:34">
      <c r="A46" t="s">
        <v>979</v>
      </c>
      <c r="B46" t="s">
        <v>988</v>
      </c>
      <c r="C46" s="355">
        <v>293</v>
      </c>
      <c r="D46" s="355">
        <v>4</v>
      </c>
      <c r="E46" s="355">
        <v>0</v>
      </c>
      <c r="F46" s="355">
        <v>0</v>
      </c>
      <c r="G46" s="355">
        <v>0</v>
      </c>
      <c r="H46" s="355">
        <v>0</v>
      </c>
      <c r="I46" s="355">
        <v>4</v>
      </c>
      <c r="J46" s="355">
        <v>0</v>
      </c>
      <c r="K46" s="355">
        <v>0</v>
      </c>
      <c r="L46" s="355">
        <v>0</v>
      </c>
      <c r="M46" s="355">
        <v>0</v>
      </c>
      <c r="N46" s="355">
        <v>0</v>
      </c>
      <c r="O46" s="355">
        <v>2</v>
      </c>
      <c r="P46" s="355">
        <v>0</v>
      </c>
      <c r="Q46" s="355">
        <v>1</v>
      </c>
      <c r="R46" s="355">
        <v>3</v>
      </c>
      <c r="S46" s="355">
        <v>2</v>
      </c>
      <c r="T46" s="355">
        <v>12</v>
      </c>
      <c r="U46" s="355">
        <v>19</v>
      </c>
      <c r="V46" s="355">
        <v>27</v>
      </c>
      <c r="W46" s="355">
        <v>34</v>
      </c>
      <c r="X46" s="355">
        <v>49</v>
      </c>
      <c r="Y46" s="355">
        <v>45</v>
      </c>
      <c r="Z46" s="355">
        <v>52</v>
      </c>
      <c r="AA46" s="355">
        <v>31</v>
      </c>
      <c r="AB46" s="355">
        <v>10</v>
      </c>
      <c r="AC46" s="355">
        <v>2</v>
      </c>
      <c r="AD46" s="355">
        <v>0</v>
      </c>
      <c r="AF46" s="355">
        <f t="shared" si="1"/>
        <v>0</v>
      </c>
      <c r="AG46" s="355">
        <f t="shared" si="2"/>
        <v>12</v>
      </c>
      <c r="AH46" s="355">
        <f t="shared" si="3"/>
        <v>12</v>
      </c>
    </row>
    <row r="47" spans="1:34">
      <c r="A47" t="s">
        <v>980</v>
      </c>
      <c r="B47" t="s">
        <v>988</v>
      </c>
      <c r="C47" s="355">
        <v>161</v>
      </c>
      <c r="D47" s="355">
        <v>0</v>
      </c>
      <c r="E47" s="355">
        <v>0</v>
      </c>
      <c r="F47" s="355">
        <v>0</v>
      </c>
      <c r="G47" s="355">
        <v>0</v>
      </c>
      <c r="H47" s="355">
        <v>0</v>
      </c>
      <c r="I47" s="355">
        <v>0</v>
      </c>
      <c r="J47" s="355">
        <v>0</v>
      </c>
      <c r="K47" s="355">
        <v>0</v>
      </c>
      <c r="L47" s="355">
        <v>0</v>
      </c>
      <c r="M47" s="355">
        <v>1</v>
      </c>
      <c r="N47" s="355">
        <v>0</v>
      </c>
      <c r="O47" s="355">
        <v>2</v>
      </c>
      <c r="P47" s="355">
        <v>1</v>
      </c>
      <c r="Q47" s="355">
        <v>0</v>
      </c>
      <c r="R47" s="355">
        <v>1</v>
      </c>
      <c r="S47" s="355">
        <v>3</v>
      </c>
      <c r="T47" s="355">
        <v>1</v>
      </c>
      <c r="U47" s="355">
        <v>12</v>
      </c>
      <c r="V47" s="355">
        <v>6</v>
      </c>
      <c r="W47" s="355">
        <v>7</v>
      </c>
      <c r="X47" s="355">
        <v>23</v>
      </c>
      <c r="Y47" s="355">
        <v>35</v>
      </c>
      <c r="Z47" s="355">
        <v>39</v>
      </c>
      <c r="AA47" s="355">
        <v>15</v>
      </c>
      <c r="AB47" s="355">
        <v>12</v>
      </c>
      <c r="AC47" s="355">
        <v>3</v>
      </c>
      <c r="AD47" s="355">
        <v>0</v>
      </c>
      <c r="AF47" s="355">
        <f t="shared" si="1"/>
        <v>0</v>
      </c>
      <c r="AG47" s="355">
        <f t="shared" si="2"/>
        <v>15</v>
      </c>
      <c r="AH47" s="355">
        <f t="shared" si="3"/>
        <v>15</v>
      </c>
    </row>
    <row r="48" spans="1:34">
      <c r="A48" t="s">
        <v>981</v>
      </c>
      <c r="B48" t="s">
        <v>988</v>
      </c>
      <c r="C48" s="355">
        <v>182</v>
      </c>
      <c r="D48" s="355">
        <v>0</v>
      </c>
      <c r="E48" s="355">
        <v>0</v>
      </c>
      <c r="F48" s="355">
        <v>0</v>
      </c>
      <c r="G48" s="355">
        <v>0</v>
      </c>
      <c r="H48" s="355">
        <v>0</v>
      </c>
      <c r="I48" s="355">
        <v>0</v>
      </c>
      <c r="J48" s="355">
        <v>0</v>
      </c>
      <c r="K48" s="355">
        <v>0</v>
      </c>
      <c r="L48" s="355">
        <v>1</v>
      </c>
      <c r="M48" s="355">
        <v>0</v>
      </c>
      <c r="N48" s="355">
        <v>2</v>
      </c>
      <c r="O48" s="355">
        <v>1</v>
      </c>
      <c r="P48" s="355">
        <v>0</v>
      </c>
      <c r="Q48" s="355">
        <v>0</v>
      </c>
      <c r="R48" s="355">
        <v>1</v>
      </c>
      <c r="S48" s="355">
        <v>0</v>
      </c>
      <c r="T48" s="355">
        <v>7</v>
      </c>
      <c r="U48" s="355">
        <v>6</v>
      </c>
      <c r="V48" s="355">
        <v>9</v>
      </c>
      <c r="W48" s="355">
        <v>17</v>
      </c>
      <c r="X48" s="355">
        <v>26</v>
      </c>
      <c r="Y48" s="355">
        <v>26</v>
      </c>
      <c r="Z48" s="355">
        <v>38</v>
      </c>
      <c r="AA48" s="355">
        <v>27</v>
      </c>
      <c r="AB48" s="355">
        <v>19</v>
      </c>
      <c r="AC48" s="355">
        <v>2</v>
      </c>
      <c r="AD48" s="355">
        <v>0</v>
      </c>
      <c r="AF48" s="355">
        <f t="shared" si="1"/>
        <v>0</v>
      </c>
      <c r="AG48" s="355">
        <f t="shared" si="2"/>
        <v>21</v>
      </c>
      <c r="AH48" s="355">
        <f t="shared" si="3"/>
        <v>21</v>
      </c>
    </row>
    <row r="49" spans="1:34">
      <c r="A49" t="s">
        <v>982</v>
      </c>
      <c r="B49" t="s">
        <v>988</v>
      </c>
      <c r="C49" s="355">
        <v>175</v>
      </c>
      <c r="D49" s="355">
        <v>0</v>
      </c>
      <c r="E49" s="355">
        <v>0</v>
      </c>
      <c r="F49" s="355">
        <v>0</v>
      </c>
      <c r="G49" s="355">
        <v>0</v>
      </c>
      <c r="H49" s="355">
        <v>0</v>
      </c>
      <c r="I49" s="355">
        <v>0</v>
      </c>
      <c r="J49" s="355">
        <v>0</v>
      </c>
      <c r="K49" s="355">
        <v>0</v>
      </c>
      <c r="L49" s="355">
        <v>0</v>
      </c>
      <c r="M49" s="355">
        <v>1</v>
      </c>
      <c r="N49" s="355">
        <v>0</v>
      </c>
      <c r="O49" s="355">
        <v>0</v>
      </c>
      <c r="P49" s="355">
        <v>0</v>
      </c>
      <c r="Q49" s="355">
        <v>1</v>
      </c>
      <c r="R49" s="355">
        <v>0</v>
      </c>
      <c r="S49" s="355">
        <v>2</v>
      </c>
      <c r="T49" s="355">
        <v>2</v>
      </c>
      <c r="U49" s="355">
        <v>2</v>
      </c>
      <c r="V49" s="355">
        <v>7</v>
      </c>
      <c r="W49" s="355">
        <v>9</v>
      </c>
      <c r="X49" s="355">
        <v>31</v>
      </c>
      <c r="Y49" s="355">
        <v>37</v>
      </c>
      <c r="Z49" s="355">
        <v>34</v>
      </c>
      <c r="AA49" s="355">
        <v>30</v>
      </c>
      <c r="AB49" s="355">
        <v>17</v>
      </c>
      <c r="AC49" s="355">
        <v>2</v>
      </c>
      <c r="AD49" s="355">
        <v>0</v>
      </c>
      <c r="AF49" s="355">
        <f t="shared" si="1"/>
        <v>0</v>
      </c>
      <c r="AG49" s="355">
        <f t="shared" si="2"/>
        <v>19</v>
      </c>
      <c r="AH49" s="355">
        <f t="shared" si="3"/>
        <v>19</v>
      </c>
    </row>
    <row r="50" spans="1:34">
      <c r="A50" t="s">
        <v>983</v>
      </c>
      <c r="B50" t="s">
        <v>988</v>
      </c>
      <c r="C50" s="355">
        <v>261</v>
      </c>
      <c r="D50" s="355">
        <v>1</v>
      </c>
      <c r="E50" s="355">
        <v>0</v>
      </c>
      <c r="F50" s="355">
        <v>0</v>
      </c>
      <c r="G50" s="355">
        <v>0</v>
      </c>
      <c r="H50" s="355">
        <v>0</v>
      </c>
      <c r="I50" s="355">
        <v>1</v>
      </c>
      <c r="J50" s="355">
        <v>0</v>
      </c>
      <c r="K50" s="355">
        <v>0</v>
      </c>
      <c r="L50" s="355">
        <v>1</v>
      </c>
      <c r="M50" s="355">
        <v>1</v>
      </c>
      <c r="N50" s="355">
        <v>0</v>
      </c>
      <c r="O50" s="355">
        <v>3</v>
      </c>
      <c r="P50" s="355">
        <v>2</v>
      </c>
      <c r="Q50" s="355">
        <v>1</v>
      </c>
      <c r="R50" s="355">
        <v>3</v>
      </c>
      <c r="S50" s="355">
        <v>7</v>
      </c>
      <c r="T50" s="355">
        <v>5</v>
      </c>
      <c r="U50" s="355">
        <v>17</v>
      </c>
      <c r="V50" s="355">
        <v>18</v>
      </c>
      <c r="W50" s="355">
        <v>28</v>
      </c>
      <c r="X50" s="355">
        <v>36</v>
      </c>
      <c r="Y50" s="355">
        <v>39</v>
      </c>
      <c r="Z50" s="355">
        <v>52</v>
      </c>
      <c r="AA50" s="355">
        <v>28</v>
      </c>
      <c r="AB50" s="355">
        <v>16</v>
      </c>
      <c r="AC50" s="355">
        <v>3</v>
      </c>
      <c r="AD50" s="355">
        <v>0</v>
      </c>
      <c r="AF50" s="355">
        <f t="shared" si="1"/>
        <v>0</v>
      </c>
      <c r="AG50" s="355">
        <f t="shared" si="2"/>
        <v>19</v>
      </c>
      <c r="AH50" s="355">
        <f t="shared" si="3"/>
        <v>19</v>
      </c>
    </row>
    <row r="51" spans="1:34">
      <c r="A51" t="s">
        <v>984</v>
      </c>
      <c r="B51" t="s">
        <v>988</v>
      </c>
      <c r="C51" s="355">
        <v>201</v>
      </c>
      <c r="D51" s="355">
        <v>0</v>
      </c>
      <c r="E51" s="355">
        <v>0</v>
      </c>
      <c r="F51" s="355">
        <v>0</v>
      </c>
      <c r="G51" s="355">
        <v>0</v>
      </c>
      <c r="H51" s="355">
        <v>0</v>
      </c>
      <c r="I51" s="355">
        <v>0</v>
      </c>
      <c r="J51" s="355">
        <v>0</v>
      </c>
      <c r="K51" s="355">
        <v>0</v>
      </c>
      <c r="L51" s="355">
        <v>0</v>
      </c>
      <c r="M51" s="355">
        <v>0</v>
      </c>
      <c r="N51" s="355">
        <v>0</v>
      </c>
      <c r="O51" s="355">
        <v>0</v>
      </c>
      <c r="P51" s="355">
        <v>1</v>
      </c>
      <c r="Q51" s="355">
        <v>3</v>
      </c>
      <c r="R51" s="355">
        <v>0</v>
      </c>
      <c r="S51" s="355">
        <v>4</v>
      </c>
      <c r="T51" s="355">
        <v>5</v>
      </c>
      <c r="U51" s="355">
        <v>11</v>
      </c>
      <c r="V51" s="355">
        <v>13</v>
      </c>
      <c r="W51" s="355">
        <v>16</v>
      </c>
      <c r="X51" s="355">
        <v>25</v>
      </c>
      <c r="Y51" s="355">
        <v>43</v>
      </c>
      <c r="Z51" s="355">
        <v>40</v>
      </c>
      <c r="AA51" s="355">
        <v>24</v>
      </c>
      <c r="AB51" s="355">
        <v>14</v>
      </c>
      <c r="AC51" s="355">
        <v>2</v>
      </c>
      <c r="AD51" s="355">
        <v>0</v>
      </c>
      <c r="AF51" s="355">
        <f t="shared" si="1"/>
        <v>0</v>
      </c>
      <c r="AG51" s="355">
        <f t="shared" si="2"/>
        <v>16</v>
      </c>
      <c r="AH51" s="355">
        <f t="shared" si="3"/>
        <v>16</v>
      </c>
    </row>
    <row r="52" spans="1:34">
      <c r="A52" t="s">
        <v>985</v>
      </c>
      <c r="B52" t="s">
        <v>988</v>
      </c>
      <c r="C52" s="355">
        <v>319</v>
      </c>
      <c r="D52" s="355">
        <v>1</v>
      </c>
      <c r="E52" s="355">
        <v>0</v>
      </c>
      <c r="F52" s="355">
        <v>0</v>
      </c>
      <c r="G52" s="355">
        <v>0</v>
      </c>
      <c r="H52" s="355">
        <v>0</v>
      </c>
      <c r="I52" s="355">
        <v>1</v>
      </c>
      <c r="J52" s="355">
        <v>0</v>
      </c>
      <c r="K52" s="355">
        <v>0</v>
      </c>
      <c r="L52" s="355">
        <v>0</v>
      </c>
      <c r="M52" s="355">
        <v>0</v>
      </c>
      <c r="N52" s="355">
        <v>1</v>
      </c>
      <c r="O52" s="355">
        <v>1</v>
      </c>
      <c r="P52" s="355">
        <v>2</v>
      </c>
      <c r="Q52" s="355">
        <v>0</v>
      </c>
      <c r="R52" s="355">
        <v>4</v>
      </c>
      <c r="S52" s="355">
        <v>3</v>
      </c>
      <c r="T52" s="355">
        <v>10</v>
      </c>
      <c r="U52" s="355">
        <v>17</v>
      </c>
      <c r="V52" s="355">
        <v>11</v>
      </c>
      <c r="W52" s="355">
        <v>17</v>
      </c>
      <c r="X52" s="355">
        <v>34</v>
      </c>
      <c r="Y52" s="355">
        <v>61</v>
      </c>
      <c r="Z52" s="355">
        <v>73</v>
      </c>
      <c r="AA52" s="355">
        <v>52</v>
      </c>
      <c r="AB52" s="355">
        <v>22</v>
      </c>
      <c r="AC52" s="355">
        <v>10</v>
      </c>
      <c r="AD52" s="355">
        <v>0</v>
      </c>
      <c r="AF52" s="355">
        <f t="shared" si="1"/>
        <v>0</v>
      </c>
      <c r="AG52" s="355">
        <f t="shared" si="2"/>
        <v>32</v>
      </c>
      <c r="AH52" s="355">
        <f t="shared" si="3"/>
        <v>32</v>
      </c>
    </row>
    <row r="53" spans="1:34">
      <c r="A53" t="s">
        <v>986</v>
      </c>
      <c r="B53" t="s">
        <v>988</v>
      </c>
      <c r="C53" s="355">
        <v>272</v>
      </c>
      <c r="D53" s="355">
        <v>0</v>
      </c>
      <c r="E53" s="355">
        <v>0</v>
      </c>
      <c r="F53" s="355">
        <v>0</v>
      </c>
      <c r="G53" s="355">
        <v>0</v>
      </c>
      <c r="H53" s="355">
        <v>0</v>
      </c>
      <c r="I53" s="355">
        <v>0</v>
      </c>
      <c r="J53" s="355">
        <v>0</v>
      </c>
      <c r="K53" s="355">
        <v>0</v>
      </c>
      <c r="L53" s="355">
        <v>0</v>
      </c>
      <c r="M53" s="355">
        <v>1</v>
      </c>
      <c r="N53" s="355">
        <v>2</v>
      </c>
      <c r="O53" s="355">
        <v>0</v>
      </c>
      <c r="P53" s="355">
        <v>0</v>
      </c>
      <c r="Q53" s="355">
        <v>6</v>
      </c>
      <c r="R53" s="355">
        <v>0</v>
      </c>
      <c r="S53" s="355">
        <v>3</v>
      </c>
      <c r="T53" s="355">
        <v>5</v>
      </c>
      <c r="U53" s="355">
        <v>11</v>
      </c>
      <c r="V53" s="355">
        <v>12</v>
      </c>
      <c r="W53" s="355">
        <v>25</v>
      </c>
      <c r="X53" s="355">
        <v>34</v>
      </c>
      <c r="Y53" s="355">
        <v>54</v>
      </c>
      <c r="Z53" s="355">
        <v>53</v>
      </c>
      <c r="AA53" s="355">
        <v>39</v>
      </c>
      <c r="AB53" s="355">
        <v>20</v>
      </c>
      <c r="AC53" s="355">
        <v>7</v>
      </c>
      <c r="AD53" s="355">
        <v>0</v>
      </c>
      <c r="AF53" s="355">
        <f t="shared" si="1"/>
        <v>0</v>
      </c>
      <c r="AG53" s="355">
        <f t="shared" si="2"/>
        <v>27</v>
      </c>
      <c r="AH53" s="355">
        <f t="shared" si="3"/>
        <v>27</v>
      </c>
    </row>
    <row r="54" spans="1:34">
      <c r="A54" t="s">
        <v>987</v>
      </c>
      <c r="B54" t="s">
        <v>926</v>
      </c>
      <c r="C54" s="355">
        <v>229</v>
      </c>
      <c r="D54" s="355">
        <v>0</v>
      </c>
      <c r="E54" s="355">
        <v>0</v>
      </c>
      <c r="F54" s="355">
        <v>0</v>
      </c>
      <c r="G54" s="355">
        <v>0</v>
      </c>
      <c r="H54" s="355">
        <v>0</v>
      </c>
      <c r="I54" s="355">
        <v>0</v>
      </c>
      <c r="J54" s="355">
        <v>0</v>
      </c>
      <c r="K54" s="355">
        <v>0</v>
      </c>
      <c r="L54" s="355">
        <v>1</v>
      </c>
      <c r="M54" s="355">
        <v>1</v>
      </c>
      <c r="N54" s="355">
        <v>0</v>
      </c>
      <c r="O54" s="355">
        <v>0</v>
      </c>
      <c r="P54" s="355">
        <v>0</v>
      </c>
      <c r="Q54" s="355">
        <v>1</v>
      </c>
      <c r="R54" s="355">
        <v>1</v>
      </c>
      <c r="S54" s="355">
        <v>1</v>
      </c>
      <c r="T54" s="355">
        <v>7</v>
      </c>
      <c r="U54" s="355">
        <v>8</v>
      </c>
      <c r="V54" s="355">
        <v>6</v>
      </c>
      <c r="W54" s="355">
        <v>20</v>
      </c>
      <c r="X54" s="355">
        <v>38</v>
      </c>
      <c r="Y54" s="355">
        <v>40</v>
      </c>
      <c r="Z54" s="355">
        <v>51</v>
      </c>
      <c r="AA54" s="355">
        <v>41</v>
      </c>
      <c r="AB54" s="355">
        <v>11</v>
      </c>
      <c r="AC54" s="355">
        <v>2</v>
      </c>
      <c r="AD54" s="355">
        <v>0</v>
      </c>
      <c r="AF54" s="355">
        <f t="shared" si="1"/>
        <v>0</v>
      </c>
      <c r="AG54" s="355">
        <f t="shared" si="2"/>
        <v>13</v>
      </c>
      <c r="AH54" s="355">
        <f t="shared" si="3"/>
        <v>13</v>
      </c>
    </row>
    <row r="55" spans="1:34">
      <c r="A55" t="s">
        <v>937</v>
      </c>
      <c r="B55" t="s">
        <v>411</v>
      </c>
      <c r="C55" s="355">
        <v>27515</v>
      </c>
      <c r="D55" s="355">
        <v>52</v>
      </c>
      <c r="E55" s="355">
        <v>11</v>
      </c>
      <c r="F55" s="355">
        <v>5</v>
      </c>
      <c r="G55" s="355">
        <v>1</v>
      </c>
      <c r="H55" s="355">
        <v>4</v>
      </c>
      <c r="I55" s="355">
        <v>73</v>
      </c>
      <c r="J55" s="355">
        <v>11</v>
      </c>
      <c r="K55" s="355">
        <v>16</v>
      </c>
      <c r="L55" s="355">
        <v>46</v>
      </c>
      <c r="M55" s="355">
        <v>78</v>
      </c>
      <c r="N55" s="355">
        <v>80</v>
      </c>
      <c r="O55" s="355">
        <v>137</v>
      </c>
      <c r="P55" s="355">
        <v>212</v>
      </c>
      <c r="Q55" s="355">
        <v>275</v>
      </c>
      <c r="R55" s="355">
        <v>367</v>
      </c>
      <c r="S55" s="355">
        <v>517</v>
      </c>
      <c r="T55" s="355">
        <v>991</v>
      </c>
      <c r="U55" s="355">
        <v>2129</v>
      </c>
      <c r="V55" s="355">
        <v>2410</v>
      </c>
      <c r="W55" s="355">
        <v>3262</v>
      </c>
      <c r="X55" s="355">
        <v>4495</v>
      </c>
      <c r="Y55" s="355">
        <v>5354</v>
      </c>
      <c r="Z55" s="355">
        <v>4178</v>
      </c>
      <c r="AA55" s="355">
        <v>2026</v>
      </c>
      <c r="AB55" s="355">
        <v>730</v>
      </c>
      <c r="AC55" s="355">
        <v>128</v>
      </c>
      <c r="AD55" s="355">
        <v>0</v>
      </c>
      <c r="AF55" s="355">
        <f t="shared" si="1"/>
        <v>21</v>
      </c>
      <c r="AG55" s="355">
        <f t="shared" si="2"/>
        <v>858</v>
      </c>
      <c r="AH55" s="355">
        <f t="shared" si="3"/>
        <v>858</v>
      </c>
    </row>
    <row r="56" spans="1:34">
      <c r="A56" t="s">
        <v>934</v>
      </c>
      <c r="B56" t="s">
        <v>411</v>
      </c>
      <c r="C56" s="355">
        <f t="shared" ref="C56:AD56" si="4">C59+C62+C65+C68+C71+C74+C77+C80+C83</f>
        <v>6234</v>
      </c>
      <c r="D56" s="355">
        <f t="shared" si="4"/>
        <v>9</v>
      </c>
      <c r="E56" s="355">
        <f t="shared" si="4"/>
        <v>4</v>
      </c>
      <c r="F56" s="355">
        <f t="shared" si="4"/>
        <v>2</v>
      </c>
      <c r="G56" s="355">
        <f t="shared" si="4"/>
        <v>0</v>
      </c>
      <c r="H56" s="355">
        <f t="shared" si="4"/>
        <v>1</v>
      </c>
      <c r="I56" s="355">
        <f t="shared" si="4"/>
        <v>16</v>
      </c>
      <c r="J56" s="355">
        <f t="shared" si="4"/>
        <v>3</v>
      </c>
      <c r="K56" s="355">
        <f t="shared" si="4"/>
        <v>2</v>
      </c>
      <c r="L56" s="355">
        <f t="shared" si="4"/>
        <v>16</v>
      </c>
      <c r="M56" s="355">
        <f t="shared" si="4"/>
        <v>26</v>
      </c>
      <c r="N56" s="355">
        <f t="shared" si="4"/>
        <v>18</v>
      </c>
      <c r="O56" s="355">
        <f t="shared" si="4"/>
        <v>36</v>
      </c>
      <c r="P56" s="355">
        <f t="shared" si="4"/>
        <v>46</v>
      </c>
      <c r="Q56" s="355">
        <f t="shared" si="4"/>
        <v>58</v>
      </c>
      <c r="R56" s="355">
        <f t="shared" si="4"/>
        <v>83</v>
      </c>
      <c r="S56" s="355">
        <f t="shared" si="4"/>
        <v>121</v>
      </c>
      <c r="T56" s="355">
        <f t="shared" si="4"/>
        <v>235</v>
      </c>
      <c r="U56" s="355">
        <f t="shared" si="4"/>
        <v>501</v>
      </c>
      <c r="V56" s="355">
        <f t="shared" si="4"/>
        <v>542</v>
      </c>
      <c r="W56" s="355">
        <f t="shared" si="4"/>
        <v>759</v>
      </c>
      <c r="X56" s="355">
        <f t="shared" si="4"/>
        <v>1000</v>
      </c>
      <c r="Y56" s="355">
        <f t="shared" si="4"/>
        <v>1198</v>
      </c>
      <c r="Z56" s="355">
        <f t="shared" si="4"/>
        <v>924</v>
      </c>
      <c r="AA56" s="355">
        <f t="shared" si="4"/>
        <v>460</v>
      </c>
      <c r="AB56" s="355">
        <f t="shared" si="4"/>
        <v>168</v>
      </c>
      <c r="AC56" s="355">
        <f t="shared" si="4"/>
        <v>22</v>
      </c>
      <c r="AD56" s="355">
        <f t="shared" si="4"/>
        <v>0</v>
      </c>
      <c r="AF56" s="355">
        <f t="shared" si="1"/>
        <v>7</v>
      </c>
      <c r="AG56" s="355">
        <f t="shared" si="2"/>
        <v>190</v>
      </c>
      <c r="AH56" s="355">
        <f t="shared" si="3"/>
        <v>190</v>
      </c>
    </row>
    <row r="57" spans="1:34">
      <c r="A57" t="s">
        <v>938</v>
      </c>
      <c r="B57" t="s">
        <v>411</v>
      </c>
      <c r="C57" s="355">
        <v>801</v>
      </c>
      <c r="D57" s="355">
        <v>0</v>
      </c>
      <c r="E57" s="355">
        <v>0</v>
      </c>
      <c r="F57" s="355">
        <v>0</v>
      </c>
      <c r="G57" s="355">
        <v>0</v>
      </c>
      <c r="H57" s="355">
        <v>0</v>
      </c>
      <c r="I57" s="355">
        <v>0</v>
      </c>
      <c r="J57" s="355">
        <v>0</v>
      </c>
      <c r="K57" s="355">
        <v>1</v>
      </c>
      <c r="L57" s="355">
        <v>2</v>
      </c>
      <c r="M57" s="355">
        <v>3</v>
      </c>
      <c r="N57" s="355">
        <v>2</v>
      </c>
      <c r="O57" s="355">
        <v>4</v>
      </c>
      <c r="P57" s="355">
        <v>9</v>
      </c>
      <c r="Q57" s="355">
        <v>11</v>
      </c>
      <c r="R57" s="355">
        <v>14</v>
      </c>
      <c r="S57" s="355">
        <v>17</v>
      </c>
      <c r="T57" s="355">
        <v>28</v>
      </c>
      <c r="U57" s="355">
        <v>54</v>
      </c>
      <c r="V57" s="355">
        <v>64</v>
      </c>
      <c r="W57" s="355">
        <v>85</v>
      </c>
      <c r="X57" s="355">
        <v>118</v>
      </c>
      <c r="Y57" s="355">
        <v>156</v>
      </c>
      <c r="Z57" s="355">
        <v>137</v>
      </c>
      <c r="AA57" s="355">
        <v>62</v>
      </c>
      <c r="AB57" s="355">
        <v>29</v>
      </c>
      <c r="AC57" s="355">
        <v>5</v>
      </c>
      <c r="AD57" s="355">
        <v>0</v>
      </c>
      <c r="AF57" s="355">
        <f t="shared" si="1"/>
        <v>0</v>
      </c>
      <c r="AG57" s="355">
        <f t="shared" si="2"/>
        <v>34</v>
      </c>
      <c r="AH57" s="355">
        <f t="shared" si="3"/>
        <v>34</v>
      </c>
    </row>
    <row r="58" spans="1:34">
      <c r="A58" t="s">
        <v>939</v>
      </c>
      <c r="B58" t="s">
        <v>411</v>
      </c>
      <c r="C58" s="355">
        <v>612</v>
      </c>
      <c r="D58" s="355">
        <v>4</v>
      </c>
      <c r="E58" s="355">
        <v>0</v>
      </c>
      <c r="F58" s="355">
        <v>0</v>
      </c>
      <c r="G58" s="355">
        <v>0</v>
      </c>
      <c r="H58" s="355">
        <v>0</v>
      </c>
      <c r="I58" s="355">
        <v>4</v>
      </c>
      <c r="J58" s="355">
        <v>0</v>
      </c>
      <c r="K58" s="355">
        <v>0</v>
      </c>
      <c r="L58" s="355">
        <v>1</v>
      </c>
      <c r="M58" s="355">
        <v>2</v>
      </c>
      <c r="N58" s="355">
        <v>1</v>
      </c>
      <c r="O58" s="355">
        <v>2</v>
      </c>
      <c r="P58" s="355">
        <v>7</v>
      </c>
      <c r="Q58" s="355">
        <v>8</v>
      </c>
      <c r="R58" s="355">
        <v>11</v>
      </c>
      <c r="S58" s="355">
        <v>12</v>
      </c>
      <c r="T58" s="355">
        <v>17</v>
      </c>
      <c r="U58" s="355">
        <v>43</v>
      </c>
      <c r="V58" s="355">
        <v>46</v>
      </c>
      <c r="W58" s="355">
        <v>71</v>
      </c>
      <c r="X58" s="355">
        <v>92</v>
      </c>
      <c r="Y58" s="355">
        <v>126</v>
      </c>
      <c r="Z58" s="355">
        <v>105</v>
      </c>
      <c r="AA58" s="355">
        <v>45</v>
      </c>
      <c r="AB58" s="355">
        <v>14</v>
      </c>
      <c r="AC58" s="355">
        <v>5</v>
      </c>
      <c r="AD58" s="355">
        <v>0</v>
      </c>
      <c r="AF58" s="355">
        <f t="shared" si="1"/>
        <v>0</v>
      </c>
      <c r="AG58" s="355">
        <f t="shared" si="2"/>
        <v>19</v>
      </c>
      <c r="AH58" s="355">
        <f t="shared" si="3"/>
        <v>19</v>
      </c>
    </row>
    <row r="59" spans="1:34">
      <c r="A59" t="s">
        <v>940</v>
      </c>
      <c r="B59" t="s">
        <v>411</v>
      </c>
      <c r="C59" s="355">
        <v>764</v>
      </c>
      <c r="D59" s="355">
        <v>2</v>
      </c>
      <c r="E59" s="355">
        <v>0</v>
      </c>
      <c r="F59" s="355">
        <v>0</v>
      </c>
      <c r="G59" s="355">
        <v>0</v>
      </c>
      <c r="H59" s="355">
        <v>0</v>
      </c>
      <c r="I59" s="355">
        <v>2</v>
      </c>
      <c r="J59" s="355">
        <v>0</v>
      </c>
      <c r="K59" s="355">
        <v>0</v>
      </c>
      <c r="L59" s="355">
        <v>1</v>
      </c>
      <c r="M59" s="355">
        <v>1</v>
      </c>
      <c r="N59" s="355">
        <v>1</v>
      </c>
      <c r="O59" s="355">
        <v>3</v>
      </c>
      <c r="P59" s="355">
        <v>3</v>
      </c>
      <c r="Q59" s="355">
        <v>4</v>
      </c>
      <c r="R59" s="355">
        <v>6</v>
      </c>
      <c r="S59" s="355">
        <v>20</v>
      </c>
      <c r="T59" s="355">
        <v>40</v>
      </c>
      <c r="U59" s="355">
        <v>78</v>
      </c>
      <c r="V59" s="355">
        <v>64</v>
      </c>
      <c r="W59" s="355">
        <v>96</v>
      </c>
      <c r="X59" s="355">
        <v>120</v>
      </c>
      <c r="Y59" s="355">
        <v>137</v>
      </c>
      <c r="Z59" s="355">
        <v>111</v>
      </c>
      <c r="AA59" s="355">
        <v>54</v>
      </c>
      <c r="AB59" s="355">
        <v>20</v>
      </c>
      <c r="AC59" s="355">
        <v>3</v>
      </c>
      <c r="AD59" s="355">
        <v>0</v>
      </c>
      <c r="AF59" s="355">
        <f t="shared" si="1"/>
        <v>0</v>
      </c>
      <c r="AG59" s="355">
        <f t="shared" si="2"/>
        <v>23</v>
      </c>
      <c r="AH59" s="355">
        <f t="shared" si="3"/>
        <v>23</v>
      </c>
    </row>
    <row r="60" spans="1:34">
      <c r="A60" t="s">
        <v>941</v>
      </c>
      <c r="B60" t="s">
        <v>411</v>
      </c>
      <c r="C60" s="355">
        <v>704</v>
      </c>
      <c r="D60" s="355">
        <v>1</v>
      </c>
      <c r="E60" s="355">
        <v>0</v>
      </c>
      <c r="F60" s="355">
        <v>0</v>
      </c>
      <c r="G60" s="355">
        <v>0</v>
      </c>
      <c r="H60" s="355">
        <v>0</v>
      </c>
      <c r="I60" s="355">
        <v>1</v>
      </c>
      <c r="J60" s="355">
        <v>0</v>
      </c>
      <c r="K60" s="355">
        <v>0</v>
      </c>
      <c r="L60" s="355">
        <v>2</v>
      </c>
      <c r="M60" s="355">
        <v>0</v>
      </c>
      <c r="N60" s="355">
        <v>0</v>
      </c>
      <c r="O60" s="355">
        <v>2</v>
      </c>
      <c r="P60" s="355">
        <v>2</v>
      </c>
      <c r="Q60" s="355">
        <v>11</v>
      </c>
      <c r="R60" s="355">
        <v>13</v>
      </c>
      <c r="S60" s="355">
        <v>10</v>
      </c>
      <c r="T60" s="355">
        <v>36</v>
      </c>
      <c r="U60" s="355">
        <v>46</v>
      </c>
      <c r="V60" s="355">
        <v>63</v>
      </c>
      <c r="W60" s="355">
        <v>79</v>
      </c>
      <c r="X60" s="355">
        <v>120</v>
      </c>
      <c r="Y60" s="355">
        <v>134</v>
      </c>
      <c r="Z60" s="355">
        <v>116</v>
      </c>
      <c r="AA60" s="355">
        <v>48</v>
      </c>
      <c r="AB60" s="355">
        <v>17</v>
      </c>
      <c r="AC60" s="355">
        <v>4</v>
      </c>
      <c r="AD60" s="355">
        <v>0</v>
      </c>
      <c r="AF60" s="355">
        <f t="shared" si="1"/>
        <v>0</v>
      </c>
      <c r="AG60" s="355">
        <f t="shared" si="2"/>
        <v>21</v>
      </c>
      <c r="AH60" s="355">
        <f t="shared" si="3"/>
        <v>21</v>
      </c>
    </row>
    <row r="61" spans="1:34">
      <c r="A61" t="s">
        <v>942</v>
      </c>
      <c r="B61" t="s">
        <v>411</v>
      </c>
      <c r="C61" s="355">
        <v>861</v>
      </c>
      <c r="D61" s="355">
        <v>2</v>
      </c>
      <c r="E61" s="355">
        <v>0</v>
      </c>
      <c r="F61" s="355">
        <v>0</v>
      </c>
      <c r="G61" s="355">
        <v>0</v>
      </c>
      <c r="H61" s="355">
        <v>0</v>
      </c>
      <c r="I61" s="355">
        <v>2</v>
      </c>
      <c r="J61" s="355">
        <v>0</v>
      </c>
      <c r="K61" s="355">
        <v>0</v>
      </c>
      <c r="L61" s="355">
        <v>2</v>
      </c>
      <c r="M61" s="355">
        <v>2</v>
      </c>
      <c r="N61" s="355">
        <v>4</v>
      </c>
      <c r="O61" s="355">
        <v>3</v>
      </c>
      <c r="P61" s="355">
        <v>4</v>
      </c>
      <c r="Q61" s="355">
        <v>10</v>
      </c>
      <c r="R61" s="355">
        <v>16</v>
      </c>
      <c r="S61" s="355">
        <v>11</v>
      </c>
      <c r="T61" s="355">
        <v>32</v>
      </c>
      <c r="U61" s="355">
        <v>70</v>
      </c>
      <c r="V61" s="355">
        <v>86</v>
      </c>
      <c r="W61" s="355">
        <v>93</v>
      </c>
      <c r="X61" s="355">
        <v>166</v>
      </c>
      <c r="Y61" s="355">
        <v>164</v>
      </c>
      <c r="Z61" s="355">
        <v>119</v>
      </c>
      <c r="AA61" s="355">
        <v>51</v>
      </c>
      <c r="AB61" s="355">
        <v>25</v>
      </c>
      <c r="AC61" s="355">
        <v>1</v>
      </c>
      <c r="AD61" s="355">
        <v>0</v>
      </c>
      <c r="AF61" s="355">
        <f t="shared" si="1"/>
        <v>0</v>
      </c>
      <c r="AG61" s="355">
        <f t="shared" si="2"/>
        <v>26</v>
      </c>
      <c r="AH61" s="355">
        <f t="shared" si="3"/>
        <v>26</v>
      </c>
    </row>
    <row r="62" spans="1:34">
      <c r="A62" t="s">
        <v>943</v>
      </c>
      <c r="B62" t="s">
        <v>411</v>
      </c>
      <c r="C62" s="355">
        <v>1166</v>
      </c>
      <c r="D62" s="355">
        <v>0</v>
      </c>
      <c r="E62" s="355">
        <v>0</v>
      </c>
      <c r="F62" s="355">
        <v>0</v>
      </c>
      <c r="G62" s="355">
        <v>0</v>
      </c>
      <c r="H62" s="355">
        <v>0</v>
      </c>
      <c r="I62" s="355">
        <v>0</v>
      </c>
      <c r="J62" s="355">
        <v>0</v>
      </c>
      <c r="K62" s="355">
        <v>0</v>
      </c>
      <c r="L62" s="355">
        <v>3</v>
      </c>
      <c r="M62" s="355">
        <v>3</v>
      </c>
      <c r="N62" s="355">
        <v>5</v>
      </c>
      <c r="O62" s="355">
        <v>9</v>
      </c>
      <c r="P62" s="355">
        <v>9</v>
      </c>
      <c r="Q62" s="355">
        <v>12</v>
      </c>
      <c r="R62" s="355">
        <v>13</v>
      </c>
      <c r="S62" s="355">
        <v>21</v>
      </c>
      <c r="T62" s="355">
        <v>36</v>
      </c>
      <c r="U62" s="355">
        <v>94</v>
      </c>
      <c r="V62" s="355">
        <v>101</v>
      </c>
      <c r="W62" s="355">
        <v>153</v>
      </c>
      <c r="X62" s="355">
        <v>187</v>
      </c>
      <c r="Y62" s="355">
        <v>230</v>
      </c>
      <c r="Z62" s="355">
        <v>176</v>
      </c>
      <c r="AA62" s="355">
        <v>82</v>
      </c>
      <c r="AB62" s="355">
        <v>28</v>
      </c>
      <c r="AC62" s="355">
        <v>4</v>
      </c>
      <c r="AD62" s="355">
        <v>0</v>
      </c>
      <c r="AF62" s="355">
        <f t="shared" si="1"/>
        <v>0</v>
      </c>
      <c r="AG62" s="355">
        <f t="shared" si="2"/>
        <v>32</v>
      </c>
      <c r="AH62" s="355">
        <f t="shared" si="3"/>
        <v>32</v>
      </c>
    </row>
    <row r="63" spans="1:34">
      <c r="A63" t="s">
        <v>944</v>
      </c>
      <c r="B63" t="s">
        <v>411</v>
      </c>
      <c r="C63" s="355">
        <v>1036</v>
      </c>
      <c r="D63" s="355">
        <v>0</v>
      </c>
      <c r="E63" s="355">
        <v>1</v>
      </c>
      <c r="F63" s="355">
        <v>0</v>
      </c>
      <c r="G63" s="355">
        <v>0</v>
      </c>
      <c r="H63" s="355">
        <v>1</v>
      </c>
      <c r="I63" s="355">
        <v>2</v>
      </c>
      <c r="J63" s="355">
        <v>0</v>
      </c>
      <c r="K63" s="355">
        <v>1</v>
      </c>
      <c r="L63" s="355">
        <v>3</v>
      </c>
      <c r="M63" s="355">
        <v>2</v>
      </c>
      <c r="N63" s="355">
        <v>3</v>
      </c>
      <c r="O63" s="355">
        <v>4</v>
      </c>
      <c r="P63" s="355">
        <v>10</v>
      </c>
      <c r="Q63" s="355">
        <v>4</v>
      </c>
      <c r="R63" s="355">
        <v>8</v>
      </c>
      <c r="S63" s="355">
        <v>22</v>
      </c>
      <c r="T63" s="355">
        <v>29</v>
      </c>
      <c r="U63" s="355">
        <v>65</v>
      </c>
      <c r="V63" s="355">
        <v>87</v>
      </c>
      <c r="W63" s="355">
        <v>130</v>
      </c>
      <c r="X63" s="355">
        <v>172</v>
      </c>
      <c r="Y63" s="355">
        <v>217</v>
      </c>
      <c r="Z63" s="355">
        <v>161</v>
      </c>
      <c r="AA63" s="355">
        <v>88</v>
      </c>
      <c r="AB63" s="355">
        <v>26</v>
      </c>
      <c r="AC63" s="355">
        <v>2</v>
      </c>
      <c r="AD63" s="355">
        <v>0</v>
      </c>
      <c r="AF63" s="355">
        <f t="shared" si="1"/>
        <v>2</v>
      </c>
      <c r="AG63" s="355">
        <f t="shared" si="2"/>
        <v>28</v>
      </c>
      <c r="AH63" s="355">
        <f t="shared" si="3"/>
        <v>28</v>
      </c>
    </row>
    <row r="64" spans="1:34">
      <c r="A64" t="s">
        <v>945</v>
      </c>
      <c r="B64" t="s">
        <v>411</v>
      </c>
      <c r="C64" s="355">
        <v>580</v>
      </c>
      <c r="D64" s="355">
        <v>0</v>
      </c>
      <c r="E64" s="355">
        <v>0</v>
      </c>
      <c r="F64" s="355">
        <v>0</v>
      </c>
      <c r="G64" s="355">
        <v>0</v>
      </c>
      <c r="H64" s="355">
        <v>0</v>
      </c>
      <c r="I64" s="355">
        <v>0</v>
      </c>
      <c r="J64" s="355">
        <v>0</v>
      </c>
      <c r="K64" s="355">
        <v>1</v>
      </c>
      <c r="L64" s="355">
        <v>0</v>
      </c>
      <c r="M64" s="355">
        <v>2</v>
      </c>
      <c r="N64" s="355">
        <v>2</v>
      </c>
      <c r="O64" s="355">
        <v>2</v>
      </c>
      <c r="P64" s="355">
        <v>6</v>
      </c>
      <c r="Q64" s="355">
        <v>9</v>
      </c>
      <c r="R64" s="355">
        <v>8</v>
      </c>
      <c r="S64" s="355">
        <v>15</v>
      </c>
      <c r="T64" s="355">
        <v>28</v>
      </c>
      <c r="U64" s="355">
        <v>51</v>
      </c>
      <c r="V64" s="355">
        <v>46</v>
      </c>
      <c r="W64" s="355">
        <v>91</v>
      </c>
      <c r="X64" s="355">
        <v>87</v>
      </c>
      <c r="Y64" s="355">
        <v>105</v>
      </c>
      <c r="Z64" s="355">
        <v>87</v>
      </c>
      <c r="AA64" s="355">
        <v>27</v>
      </c>
      <c r="AB64" s="355">
        <v>10</v>
      </c>
      <c r="AC64" s="355">
        <v>3</v>
      </c>
      <c r="AD64" s="355">
        <v>0</v>
      </c>
      <c r="AF64" s="355">
        <f t="shared" si="1"/>
        <v>0</v>
      </c>
      <c r="AG64" s="355">
        <f t="shared" si="2"/>
        <v>13</v>
      </c>
      <c r="AH64" s="355">
        <f t="shared" si="3"/>
        <v>13</v>
      </c>
    </row>
    <row r="65" spans="1:34">
      <c r="A65" t="s">
        <v>946</v>
      </c>
      <c r="B65" t="s">
        <v>411</v>
      </c>
      <c r="C65" s="355">
        <v>953</v>
      </c>
      <c r="D65" s="355">
        <v>0</v>
      </c>
      <c r="E65" s="355">
        <v>1</v>
      </c>
      <c r="F65" s="355">
        <v>0</v>
      </c>
      <c r="G65" s="355">
        <v>0</v>
      </c>
      <c r="H65" s="355">
        <v>0</v>
      </c>
      <c r="I65" s="355">
        <v>1</v>
      </c>
      <c r="J65" s="355">
        <v>0</v>
      </c>
      <c r="K65" s="355">
        <v>0</v>
      </c>
      <c r="L65" s="355">
        <v>4</v>
      </c>
      <c r="M65" s="355">
        <v>7</v>
      </c>
      <c r="N65" s="355">
        <v>1</v>
      </c>
      <c r="O65" s="355">
        <v>10</v>
      </c>
      <c r="P65" s="355">
        <v>12</v>
      </c>
      <c r="Q65" s="355">
        <v>7</v>
      </c>
      <c r="R65" s="355">
        <v>22</v>
      </c>
      <c r="S65" s="355">
        <v>20</v>
      </c>
      <c r="T65" s="355">
        <v>39</v>
      </c>
      <c r="U65" s="355">
        <v>82</v>
      </c>
      <c r="V65" s="355">
        <v>90</v>
      </c>
      <c r="W65" s="355">
        <v>120</v>
      </c>
      <c r="X65" s="355">
        <v>128</v>
      </c>
      <c r="Y65" s="355">
        <v>187</v>
      </c>
      <c r="Z65" s="355">
        <v>124</v>
      </c>
      <c r="AA65" s="355">
        <v>70</v>
      </c>
      <c r="AB65" s="355">
        <v>25</v>
      </c>
      <c r="AC65" s="355">
        <v>4</v>
      </c>
      <c r="AD65" s="355">
        <v>0</v>
      </c>
      <c r="AF65" s="355">
        <f t="shared" si="1"/>
        <v>1</v>
      </c>
      <c r="AG65" s="355">
        <f t="shared" si="2"/>
        <v>29</v>
      </c>
      <c r="AH65" s="355">
        <f t="shared" si="3"/>
        <v>29</v>
      </c>
    </row>
    <row r="66" spans="1:34">
      <c r="A66" t="s">
        <v>947</v>
      </c>
      <c r="B66" t="s">
        <v>411</v>
      </c>
      <c r="C66" s="355">
        <v>2784</v>
      </c>
      <c r="D66" s="355">
        <v>8</v>
      </c>
      <c r="E66" s="355">
        <v>3</v>
      </c>
      <c r="F66" s="355">
        <v>1</v>
      </c>
      <c r="G66" s="355">
        <v>0</v>
      </c>
      <c r="H66" s="355">
        <v>1</v>
      </c>
      <c r="I66" s="355">
        <v>13</v>
      </c>
      <c r="J66" s="355">
        <v>0</v>
      </c>
      <c r="K66" s="355">
        <v>2</v>
      </c>
      <c r="L66" s="355">
        <v>3</v>
      </c>
      <c r="M66" s="355">
        <v>12</v>
      </c>
      <c r="N66" s="355">
        <v>10</v>
      </c>
      <c r="O66" s="355">
        <v>15</v>
      </c>
      <c r="P66" s="355">
        <v>33</v>
      </c>
      <c r="Q66" s="355">
        <v>25</v>
      </c>
      <c r="R66" s="355">
        <v>36</v>
      </c>
      <c r="S66" s="355">
        <v>52</v>
      </c>
      <c r="T66" s="355">
        <v>96</v>
      </c>
      <c r="U66" s="355">
        <v>232</v>
      </c>
      <c r="V66" s="355">
        <v>273</v>
      </c>
      <c r="W66" s="355">
        <v>370</v>
      </c>
      <c r="X66" s="355">
        <v>486</v>
      </c>
      <c r="Y66" s="355">
        <v>525</v>
      </c>
      <c r="Z66" s="355">
        <v>367</v>
      </c>
      <c r="AA66" s="355">
        <v>167</v>
      </c>
      <c r="AB66" s="355">
        <v>54</v>
      </c>
      <c r="AC66" s="355">
        <v>13</v>
      </c>
      <c r="AD66" s="355">
        <v>0</v>
      </c>
      <c r="AF66" s="355">
        <f t="shared" si="1"/>
        <v>5</v>
      </c>
      <c r="AG66" s="355">
        <f t="shared" si="2"/>
        <v>67</v>
      </c>
      <c r="AH66" s="355">
        <f t="shared" si="3"/>
        <v>67</v>
      </c>
    </row>
    <row r="67" spans="1:34">
      <c r="A67" t="s">
        <v>948</v>
      </c>
      <c r="B67" t="s">
        <v>411</v>
      </c>
      <c r="C67" s="355">
        <v>2456</v>
      </c>
      <c r="D67" s="355">
        <v>3</v>
      </c>
      <c r="E67" s="355">
        <v>0</v>
      </c>
      <c r="F67" s="355">
        <v>0</v>
      </c>
      <c r="G67" s="355">
        <v>0</v>
      </c>
      <c r="H67" s="355">
        <v>0</v>
      </c>
      <c r="I67" s="355">
        <v>3</v>
      </c>
      <c r="J67" s="355">
        <v>5</v>
      </c>
      <c r="K67" s="355">
        <v>0</v>
      </c>
      <c r="L67" s="355">
        <v>4</v>
      </c>
      <c r="M67" s="355">
        <v>3</v>
      </c>
      <c r="N67" s="355">
        <v>5</v>
      </c>
      <c r="O67" s="355">
        <v>9</v>
      </c>
      <c r="P67" s="355">
        <v>26</v>
      </c>
      <c r="Q67" s="355">
        <v>35</v>
      </c>
      <c r="R67" s="355">
        <v>37</v>
      </c>
      <c r="S67" s="355">
        <v>54</v>
      </c>
      <c r="T67" s="355">
        <v>113</v>
      </c>
      <c r="U67" s="355">
        <v>220</v>
      </c>
      <c r="V67" s="355">
        <v>261</v>
      </c>
      <c r="W67" s="355">
        <v>335</v>
      </c>
      <c r="X67" s="355">
        <v>361</v>
      </c>
      <c r="Y67" s="355">
        <v>477</v>
      </c>
      <c r="Z67" s="355">
        <v>307</v>
      </c>
      <c r="AA67" s="355">
        <v>136</v>
      </c>
      <c r="AB67" s="355">
        <v>58</v>
      </c>
      <c r="AC67" s="355">
        <v>7</v>
      </c>
      <c r="AD67" s="355">
        <v>0</v>
      </c>
      <c r="AF67" s="355">
        <f t="shared" si="1"/>
        <v>0</v>
      </c>
      <c r="AG67" s="355">
        <f t="shared" si="2"/>
        <v>65</v>
      </c>
      <c r="AH67" s="355">
        <f t="shared" si="3"/>
        <v>65</v>
      </c>
    </row>
    <row r="68" spans="1:34">
      <c r="A68" t="s">
        <v>949</v>
      </c>
      <c r="B68" t="s">
        <v>411</v>
      </c>
      <c r="C68" s="355">
        <v>1341</v>
      </c>
      <c r="D68" s="355">
        <v>4</v>
      </c>
      <c r="E68" s="355">
        <v>2</v>
      </c>
      <c r="F68" s="355">
        <v>2</v>
      </c>
      <c r="G68" s="355">
        <v>0</v>
      </c>
      <c r="H68" s="355">
        <v>0</v>
      </c>
      <c r="I68" s="355">
        <v>8</v>
      </c>
      <c r="J68" s="355">
        <v>3</v>
      </c>
      <c r="K68" s="355">
        <v>1</v>
      </c>
      <c r="L68" s="355">
        <v>6</v>
      </c>
      <c r="M68" s="355">
        <v>2</v>
      </c>
      <c r="N68" s="355">
        <v>6</v>
      </c>
      <c r="O68" s="355">
        <v>7</v>
      </c>
      <c r="P68" s="355">
        <v>8</v>
      </c>
      <c r="Q68" s="355">
        <v>16</v>
      </c>
      <c r="R68" s="355">
        <v>22</v>
      </c>
      <c r="S68" s="355">
        <v>19</v>
      </c>
      <c r="T68" s="355">
        <v>53</v>
      </c>
      <c r="U68" s="355">
        <v>110</v>
      </c>
      <c r="V68" s="355">
        <v>128</v>
      </c>
      <c r="W68" s="355">
        <v>166</v>
      </c>
      <c r="X68" s="355">
        <v>237</v>
      </c>
      <c r="Y68" s="355">
        <v>237</v>
      </c>
      <c r="Z68" s="355">
        <v>179</v>
      </c>
      <c r="AA68" s="355">
        <v>97</v>
      </c>
      <c r="AB68" s="355">
        <v>31</v>
      </c>
      <c r="AC68" s="355">
        <v>5</v>
      </c>
      <c r="AD68" s="355">
        <v>0</v>
      </c>
      <c r="AF68" s="355">
        <f t="shared" si="1"/>
        <v>4</v>
      </c>
      <c r="AG68" s="355">
        <f t="shared" si="2"/>
        <v>36</v>
      </c>
      <c r="AH68" s="355">
        <f t="shared" si="3"/>
        <v>36</v>
      </c>
    </row>
    <row r="69" spans="1:34">
      <c r="A69" t="s">
        <v>950</v>
      </c>
      <c r="B69" t="s">
        <v>411</v>
      </c>
      <c r="C69" s="355">
        <v>1842</v>
      </c>
      <c r="D69" s="355">
        <v>5</v>
      </c>
      <c r="E69" s="355">
        <v>1</v>
      </c>
      <c r="F69" s="355">
        <v>0</v>
      </c>
      <c r="G69" s="355">
        <v>0</v>
      </c>
      <c r="H69" s="355">
        <v>0</v>
      </c>
      <c r="I69" s="355">
        <v>6</v>
      </c>
      <c r="J69" s="355">
        <v>1</v>
      </c>
      <c r="K69" s="355">
        <v>2</v>
      </c>
      <c r="L69" s="355">
        <v>3</v>
      </c>
      <c r="M69" s="355">
        <v>6</v>
      </c>
      <c r="N69" s="355">
        <v>4</v>
      </c>
      <c r="O69" s="355">
        <v>6</v>
      </c>
      <c r="P69" s="355">
        <v>15</v>
      </c>
      <c r="Q69" s="355">
        <v>26</v>
      </c>
      <c r="R69" s="355">
        <v>32</v>
      </c>
      <c r="S69" s="355">
        <v>44</v>
      </c>
      <c r="T69" s="355">
        <v>52</v>
      </c>
      <c r="U69" s="355">
        <v>150</v>
      </c>
      <c r="V69" s="355">
        <v>178</v>
      </c>
      <c r="W69" s="355">
        <v>215</v>
      </c>
      <c r="X69" s="355">
        <v>295</v>
      </c>
      <c r="Y69" s="355">
        <v>349</v>
      </c>
      <c r="Z69" s="355">
        <v>254</v>
      </c>
      <c r="AA69" s="355">
        <v>145</v>
      </c>
      <c r="AB69" s="355">
        <v>49</v>
      </c>
      <c r="AC69" s="355">
        <v>10</v>
      </c>
      <c r="AD69" s="355">
        <v>0</v>
      </c>
      <c r="AF69" s="355">
        <f t="shared" ref="AF69:AF132" si="5">SUM(E69:H69)</f>
        <v>1</v>
      </c>
      <c r="AG69" s="355">
        <f t="shared" ref="AG69:AG132" si="6">SUM(AB69:AC69)</f>
        <v>59</v>
      </c>
      <c r="AH69" s="355">
        <f t="shared" ref="AH69:AH132" si="7">SUM(AB69:AD69)</f>
        <v>59</v>
      </c>
    </row>
    <row r="70" spans="1:34">
      <c r="A70" t="s">
        <v>951</v>
      </c>
      <c r="B70" t="s">
        <v>411</v>
      </c>
      <c r="C70" s="355">
        <v>331</v>
      </c>
      <c r="D70" s="355">
        <v>3</v>
      </c>
      <c r="E70" s="355">
        <v>0</v>
      </c>
      <c r="F70" s="355">
        <v>0</v>
      </c>
      <c r="G70" s="355">
        <v>0</v>
      </c>
      <c r="H70" s="355">
        <v>0</v>
      </c>
      <c r="I70" s="355">
        <v>3</v>
      </c>
      <c r="J70" s="355">
        <v>0</v>
      </c>
      <c r="K70" s="355">
        <v>0</v>
      </c>
      <c r="L70" s="355">
        <v>1</v>
      </c>
      <c r="M70" s="355">
        <v>1</v>
      </c>
      <c r="N70" s="355">
        <v>0</v>
      </c>
      <c r="O70" s="355">
        <v>0</v>
      </c>
      <c r="P70" s="355">
        <v>0</v>
      </c>
      <c r="Q70" s="355">
        <v>4</v>
      </c>
      <c r="R70" s="355">
        <v>6</v>
      </c>
      <c r="S70" s="355">
        <v>7</v>
      </c>
      <c r="T70" s="355">
        <v>14</v>
      </c>
      <c r="U70" s="355">
        <v>21</v>
      </c>
      <c r="V70" s="355">
        <v>20</v>
      </c>
      <c r="W70" s="355">
        <v>28</v>
      </c>
      <c r="X70" s="355">
        <v>59</v>
      </c>
      <c r="Y70" s="355">
        <v>63</v>
      </c>
      <c r="Z70" s="355">
        <v>62</v>
      </c>
      <c r="AA70" s="355">
        <v>32</v>
      </c>
      <c r="AB70" s="355">
        <v>6</v>
      </c>
      <c r="AC70" s="355">
        <v>4</v>
      </c>
      <c r="AD70" s="355">
        <v>0</v>
      </c>
      <c r="AF70" s="355">
        <f t="shared" si="5"/>
        <v>0</v>
      </c>
      <c r="AG70" s="355">
        <f t="shared" si="6"/>
        <v>10</v>
      </c>
      <c r="AH70" s="355">
        <f t="shared" si="7"/>
        <v>10</v>
      </c>
    </row>
    <row r="71" spans="1:34">
      <c r="A71" t="s">
        <v>952</v>
      </c>
      <c r="B71" t="s">
        <v>411</v>
      </c>
      <c r="C71" s="355">
        <v>387</v>
      </c>
      <c r="D71" s="355">
        <v>1</v>
      </c>
      <c r="E71" s="355">
        <v>0</v>
      </c>
      <c r="F71" s="355">
        <v>0</v>
      </c>
      <c r="G71" s="355">
        <v>0</v>
      </c>
      <c r="H71" s="355">
        <v>0</v>
      </c>
      <c r="I71" s="355">
        <v>1</v>
      </c>
      <c r="J71" s="355">
        <v>0</v>
      </c>
      <c r="K71" s="355">
        <v>1</v>
      </c>
      <c r="L71" s="355">
        <v>1</v>
      </c>
      <c r="M71" s="355">
        <v>3</v>
      </c>
      <c r="N71" s="355">
        <v>1</v>
      </c>
      <c r="O71" s="355">
        <v>1</v>
      </c>
      <c r="P71" s="355">
        <v>3</v>
      </c>
      <c r="Q71" s="355">
        <v>2</v>
      </c>
      <c r="R71" s="355">
        <v>4</v>
      </c>
      <c r="S71" s="355">
        <v>7</v>
      </c>
      <c r="T71" s="355">
        <v>9</v>
      </c>
      <c r="U71" s="355">
        <v>19</v>
      </c>
      <c r="V71" s="355">
        <v>34</v>
      </c>
      <c r="W71" s="355">
        <v>50</v>
      </c>
      <c r="X71" s="355">
        <v>70</v>
      </c>
      <c r="Y71" s="355">
        <v>79</v>
      </c>
      <c r="Z71" s="355">
        <v>62</v>
      </c>
      <c r="AA71" s="355">
        <v>26</v>
      </c>
      <c r="AB71" s="355">
        <v>13</v>
      </c>
      <c r="AC71" s="355">
        <v>1</v>
      </c>
      <c r="AD71" s="355">
        <v>0</v>
      </c>
      <c r="AF71" s="355">
        <f t="shared" si="5"/>
        <v>0</v>
      </c>
      <c r="AG71" s="355">
        <f t="shared" si="6"/>
        <v>14</v>
      </c>
      <c r="AH71" s="355">
        <f t="shared" si="7"/>
        <v>14</v>
      </c>
    </row>
    <row r="72" spans="1:34">
      <c r="A72" t="s">
        <v>953</v>
      </c>
      <c r="B72" t="s">
        <v>411</v>
      </c>
      <c r="C72" s="355">
        <v>809</v>
      </c>
      <c r="D72" s="355">
        <v>3</v>
      </c>
      <c r="E72" s="355">
        <v>0</v>
      </c>
      <c r="F72" s="355">
        <v>0</v>
      </c>
      <c r="G72" s="355">
        <v>0</v>
      </c>
      <c r="H72" s="355">
        <v>0</v>
      </c>
      <c r="I72" s="355">
        <v>3</v>
      </c>
      <c r="J72" s="355">
        <v>0</v>
      </c>
      <c r="K72" s="355">
        <v>0</v>
      </c>
      <c r="L72" s="355">
        <v>0</v>
      </c>
      <c r="M72" s="355">
        <v>2</v>
      </c>
      <c r="N72" s="355">
        <v>3</v>
      </c>
      <c r="O72" s="355">
        <v>2</v>
      </c>
      <c r="P72" s="355">
        <v>7</v>
      </c>
      <c r="Q72" s="355">
        <v>8</v>
      </c>
      <c r="R72" s="355">
        <v>4</v>
      </c>
      <c r="S72" s="355">
        <v>15</v>
      </c>
      <c r="T72" s="355">
        <v>33</v>
      </c>
      <c r="U72" s="355">
        <v>64</v>
      </c>
      <c r="V72" s="355">
        <v>89</v>
      </c>
      <c r="W72" s="355">
        <v>103</v>
      </c>
      <c r="X72" s="355">
        <v>152</v>
      </c>
      <c r="Y72" s="355">
        <v>133</v>
      </c>
      <c r="Z72" s="355">
        <v>107</v>
      </c>
      <c r="AA72" s="355">
        <v>57</v>
      </c>
      <c r="AB72" s="355">
        <v>23</v>
      </c>
      <c r="AC72" s="355">
        <v>4</v>
      </c>
      <c r="AD72" s="355">
        <v>0</v>
      </c>
      <c r="AF72" s="355">
        <f t="shared" si="5"/>
        <v>0</v>
      </c>
      <c r="AG72" s="355">
        <f t="shared" si="6"/>
        <v>27</v>
      </c>
      <c r="AH72" s="355">
        <f t="shared" si="7"/>
        <v>27</v>
      </c>
    </row>
    <row r="73" spans="1:34">
      <c r="A73" t="s">
        <v>954</v>
      </c>
      <c r="B73" t="s">
        <v>411</v>
      </c>
      <c r="C73" s="355">
        <v>208</v>
      </c>
      <c r="D73" s="355">
        <v>0</v>
      </c>
      <c r="E73" s="355">
        <v>0</v>
      </c>
      <c r="F73" s="355">
        <v>0</v>
      </c>
      <c r="G73" s="355">
        <v>0</v>
      </c>
      <c r="H73" s="355">
        <v>0</v>
      </c>
      <c r="I73" s="355">
        <v>0</v>
      </c>
      <c r="J73" s="355">
        <v>0</v>
      </c>
      <c r="K73" s="355">
        <v>0</v>
      </c>
      <c r="L73" s="355">
        <v>0</v>
      </c>
      <c r="M73" s="355">
        <v>2</v>
      </c>
      <c r="N73" s="355">
        <v>0</v>
      </c>
      <c r="O73" s="355">
        <v>0</v>
      </c>
      <c r="P73" s="355">
        <v>4</v>
      </c>
      <c r="Q73" s="355">
        <v>3</v>
      </c>
      <c r="R73" s="355">
        <v>4</v>
      </c>
      <c r="S73" s="355">
        <v>6</v>
      </c>
      <c r="T73" s="355">
        <v>7</v>
      </c>
      <c r="U73" s="355">
        <v>15</v>
      </c>
      <c r="V73" s="355">
        <v>13</v>
      </c>
      <c r="W73" s="355">
        <v>21</v>
      </c>
      <c r="X73" s="355">
        <v>38</v>
      </c>
      <c r="Y73" s="355">
        <v>41</v>
      </c>
      <c r="Z73" s="355">
        <v>28</v>
      </c>
      <c r="AA73" s="355">
        <v>18</v>
      </c>
      <c r="AB73" s="355">
        <v>7</v>
      </c>
      <c r="AC73" s="355">
        <v>1</v>
      </c>
      <c r="AD73" s="355">
        <v>0</v>
      </c>
      <c r="AF73" s="355">
        <f t="shared" si="5"/>
        <v>0</v>
      </c>
      <c r="AG73" s="355">
        <f t="shared" si="6"/>
        <v>8</v>
      </c>
      <c r="AH73" s="355">
        <f t="shared" si="7"/>
        <v>8</v>
      </c>
    </row>
    <row r="74" spans="1:34">
      <c r="A74" t="s">
        <v>955</v>
      </c>
      <c r="B74" t="s">
        <v>411</v>
      </c>
      <c r="C74" s="355">
        <v>535</v>
      </c>
      <c r="D74" s="355">
        <v>1</v>
      </c>
      <c r="E74" s="355">
        <v>1</v>
      </c>
      <c r="F74" s="355">
        <v>0</v>
      </c>
      <c r="G74" s="355">
        <v>0</v>
      </c>
      <c r="H74" s="355">
        <v>0</v>
      </c>
      <c r="I74" s="355">
        <v>2</v>
      </c>
      <c r="J74" s="355">
        <v>0</v>
      </c>
      <c r="K74" s="355">
        <v>0</v>
      </c>
      <c r="L74" s="355">
        <v>0</v>
      </c>
      <c r="M74" s="355">
        <v>1</v>
      </c>
      <c r="N74" s="355">
        <v>2</v>
      </c>
      <c r="O74" s="355">
        <v>3</v>
      </c>
      <c r="P74" s="355">
        <v>2</v>
      </c>
      <c r="Q74" s="355">
        <v>5</v>
      </c>
      <c r="R74" s="355">
        <v>5</v>
      </c>
      <c r="S74" s="355">
        <v>9</v>
      </c>
      <c r="T74" s="355">
        <v>14</v>
      </c>
      <c r="U74" s="355">
        <v>38</v>
      </c>
      <c r="V74" s="355">
        <v>29</v>
      </c>
      <c r="W74" s="355">
        <v>46</v>
      </c>
      <c r="X74" s="355">
        <v>87</v>
      </c>
      <c r="Y74" s="355">
        <v>122</v>
      </c>
      <c r="Z74" s="355">
        <v>84</v>
      </c>
      <c r="AA74" s="355">
        <v>61</v>
      </c>
      <c r="AB74" s="355">
        <v>22</v>
      </c>
      <c r="AC74" s="355">
        <v>3</v>
      </c>
      <c r="AD74" s="355">
        <v>0</v>
      </c>
      <c r="AF74" s="355">
        <f t="shared" si="5"/>
        <v>1</v>
      </c>
      <c r="AG74" s="355">
        <f t="shared" si="6"/>
        <v>25</v>
      </c>
      <c r="AH74" s="355">
        <f t="shared" si="7"/>
        <v>25</v>
      </c>
    </row>
    <row r="75" spans="1:34">
      <c r="A75" t="s">
        <v>956</v>
      </c>
      <c r="B75" t="s">
        <v>411</v>
      </c>
      <c r="C75" s="355">
        <v>1103</v>
      </c>
      <c r="D75" s="355">
        <v>1</v>
      </c>
      <c r="E75" s="355">
        <v>1</v>
      </c>
      <c r="F75" s="355">
        <v>0</v>
      </c>
      <c r="G75" s="355">
        <v>0</v>
      </c>
      <c r="H75" s="355">
        <v>0</v>
      </c>
      <c r="I75" s="355">
        <v>2</v>
      </c>
      <c r="J75" s="355">
        <v>0</v>
      </c>
      <c r="K75" s="355">
        <v>1</v>
      </c>
      <c r="L75" s="355">
        <v>2</v>
      </c>
      <c r="M75" s="355">
        <v>2</v>
      </c>
      <c r="N75" s="355">
        <v>4</v>
      </c>
      <c r="O75" s="355">
        <v>13</v>
      </c>
      <c r="P75" s="355">
        <v>12</v>
      </c>
      <c r="Q75" s="355">
        <v>4</v>
      </c>
      <c r="R75" s="355">
        <v>21</v>
      </c>
      <c r="S75" s="355">
        <v>19</v>
      </c>
      <c r="T75" s="355">
        <v>36</v>
      </c>
      <c r="U75" s="355">
        <v>93</v>
      </c>
      <c r="V75" s="355">
        <v>116</v>
      </c>
      <c r="W75" s="355">
        <v>157</v>
      </c>
      <c r="X75" s="355">
        <v>174</v>
      </c>
      <c r="Y75" s="355">
        <v>201</v>
      </c>
      <c r="Z75" s="355">
        <v>149</v>
      </c>
      <c r="AA75" s="355">
        <v>69</v>
      </c>
      <c r="AB75" s="355">
        <v>22</v>
      </c>
      <c r="AC75" s="355">
        <v>6</v>
      </c>
      <c r="AD75" s="355">
        <v>0</v>
      </c>
      <c r="AF75" s="355">
        <f t="shared" si="5"/>
        <v>1</v>
      </c>
      <c r="AG75" s="355">
        <f t="shared" si="6"/>
        <v>28</v>
      </c>
      <c r="AH75" s="355">
        <f t="shared" si="7"/>
        <v>28</v>
      </c>
    </row>
    <row r="76" spans="1:34">
      <c r="A76" t="s">
        <v>957</v>
      </c>
      <c r="B76" t="s">
        <v>411</v>
      </c>
      <c r="C76" s="355">
        <v>287</v>
      </c>
      <c r="D76" s="355">
        <v>0</v>
      </c>
      <c r="E76" s="355">
        <v>0</v>
      </c>
      <c r="F76" s="355">
        <v>0</v>
      </c>
      <c r="G76" s="355">
        <v>0</v>
      </c>
      <c r="H76" s="355">
        <v>0</v>
      </c>
      <c r="I76" s="355">
        <v>0</v>
      </c>
      <c r="J76" s="355">
        <v>0</v>
      </c>
      <c r="K76" s="355">
        <v>0</v>
      </c>
      <c r="L76" s="355">
        <v>0</v>
      </c>
      <c r="M76" s="355">
        <v>1</v>
      </c>
      <c r="N76" s="355">
        <v>0</v>
      </c>
      <c r="O76" s="355">
        <v>2</v>
      </c>
      <c r="P76" s="355">
        <v>0</v>
      </c>
      <c r="Q76" s="355">
        <v>3</v>
      </c>
      <c r="R76" s="355">
        <v>4</v>
      </c>
      <c r="S76" s="355">
        <v>5</v>
      </c>
      <c r="T76" s="355">
        <v>11</v>
      </c>
      <c r="U76" s="355">
        <v>23</v>
      </c>
      <c r="V76" s="355">
        <v>23</v>
      </c>
      <c r="W76" s="355">
        <v>32</v>
      </c>
      <c r="X76" s="355">
        <v>39</v>
      </c>
      <c r="Y76" s="355">
        <v>65</v>
      </c>
      <c r="Z76" s="355">
        <v>43</v>
      </c>
      <c r="AA76" s="355">
        <v>25</v>
      </c>
      <c r="AB76" s="355">
        <v>11</v>
      </c>
      <c r="AC76" s="355">
        <v>0</v>
      </c>
      <c r="AD76" s="355">
        <v>0</v>
      </c>
      <c r="AF76" s="355">
        <f t="shared" si="5"/>
        <v>0</v>
      </c>
      <c r="AG76" s="355">
        <f t="shared" si="6"/>
        <v>11</v>
      </c>
      <c r="AH76" s="355">
        <f t="shared" si="7"/>
        <v>11</v>
      </c>
    </row>
    <row r="77" spans="1:34">
      <c r="A77" t="s">
        <v>958</v>
      </c>
      <c r="B77" t="s">
        <v>411</v>
      </c>
      <c r="C77" s="355">
        <v>262</v>
      </c>
      <c r="D77" s="355">
        <v>0</v>
      </c>
      <c r="E77" s="355">
        <v>0</v>
      </c>
      <c r="F77" s="355">
        <v>0</v>
      </c>
      <c r="G77" s="355">
        <v>0</v>
      </c>
      <c r="H77" s="355">
        <v>0</v>
      </c>
      <c r="I77" s="355">
        <v>0</v>
      </c>
      <c r="J77" s="355">
        <v>0</v>
      </c>
      <c r="K77" s="355">
        <v>0</v>
      </c>
      <c r="L77" s="355">
        <v>1</v>
      </c>
      <c r="M77" s="355">
        <v>0</v>
      </c>
      <c r="N77" s="355">
        <v>0</v>
      </c>
      <c r="O77" s="355">
        <v>0</v>
      </c>
      <c r="P77" s="355">
        <v>1</v>
      </c>
      <c r="Q77" s="355">
        <v>0</v>
      </c>
      <c r="R77" s="355">
        <v>1</v>
      </c>
      <c r="S77" s="355">
        <v>2</v>
      </c>
      <c r="T77" s="355">
        <v>8</v>
      </c>
      <c r="U77" s="355">
        <v>17</v>
      </c>
      <c r="V77" s="355">
        <v>17</v>
      </c>
      <c r="W77" s="355">
        <v>34</v>
      </c>
      <c r="X77" s="355">
        <v>40</v>
      </c>
      <c r="Y77" s="355">
        <v>56</v>
      </c>
      <c r="Z77" s="355">
        <v>59</v>
      </c>
      <c r="AA77" s="355">
        <v>16</v>
      </c>
      <c r="AB77" s="355">
        <v>10</v>
      </c>
      <c r="AC77" s="355">
        <v>0</v>
      </c>
      <c r="AD77" s="355">
        <v>0</v>
      </c>
      <c r="AF77" s="355">
        <f t="shared" si="5"/>
        <v>0</v>
      </c>
      <c r="AG77" s="355">
        <f t="shared" si="6"/>
        <v>10</v>
      </c>
      <c r="AH77" s="355">
        <f t="shared" si="7"/>
        <v>10</v>
      </c>
    </row>
    <row r="78" spans="1:34">
      <c r="A78" t="s">
        <v>959</v>
      </c>
      <c r="B78" t="s">
        <v>411</v>
      </c>
      <c r="C78" s="355">
        <v>932</v>
      </c>
      <c r="D78" s="355">
        <v>2</v>
      </c>
      <c r="E78" s="355">
        <v>0</v>
      </c>
      <c r="F78" s="355">
        <v>2</v>
      </c>
      <c r="G78" s="355">
        <v>0</v>
      </c>
      <c r="H78" s="355">
        <v>0</v>
      </c>
      <c r="I78" s="355">
        <v>4</v>
      </c>
      <c r="J78" s="355">
        <v>0</v>
      </c>
      <c r="K78" s="355">
        <v>2</v>
      </c>
      <c r="L78" s="355">
        <v>1</v>
      </c>
      <c r="M78" s="355">
        <v>2</v>
      </c>
      <c r="N78" s="355">
        <v>6</v>
      </c>
      <c r="O78" s="355">
        <v>2</v>
      </c>
      <c r="P78" s="355">
        <v>5</v>
      </c>
      <c r="Q78" s="355">
        <v>5</v>
      </c>
      <c r="R78" s="355">
        <v>11</v>
      </c>
      <c r="S78" s="355">
        <v>15</v>
      </c>
      <c r="T78" s="355">
        <v>27</v>
      </c>
      <c r="U78" s="355">
        <v>67</v>
      </c>
      <c r="V78" s="355">
        <v>83</v>
      </c>
      <c r="W78" s="355">
        <v>109</v>
      </c>
      <c r="X78" s="355">
        <v>155</v>
      </c>
      <c r="Y78" s="355">
        <v>172</v>
      </c>
      <c r="Z78" s="355">
        <v>154</v>
      </c>
      <c r="AA78" s="355">
        <v>73</v>
      </c>
      <c r="AB78" s="355">
        <v>34</v>
      </c>
      <c r="AC78" s="355">
        <v>5</v>
      </c>
      <c r="AD78" s="355">
        <v>0</v>
      </c>
      <c r="AF78" s="355">
        <f t="shared" si="5"/>
        <v>2</v>
      </c>
      <c r="AG78" s="355">
        <f t="shared" si="6"/>
        <v>39</v>
      </c>
      <c r="AH78" s="355">
        <f t="shared" si="7"/>
        <v>39</v>
      </c>
    </row>
    <row r="79" spans="1:34">
      <c r="A79" t="s">
        <v>960</v>
      </c>
      <c r="B79" t="s">
        <v>411</v>
      </c>
      <c r="C79" s="355">
        <v>461</v>
      </c>
      <c r="D79" s="355">
        <v>2</v>
      </c>
      <c r="E79" s="355">
        <v>0</v>
      </c>
      <c r="F79" s="355">
        <v>0</v>
      </c>
      <c r="G79" s="355">
        <v>0</v>
      </c>
      <c r="H79" s="355">
        <v>0</v>
      </c>
      <c r="I79" s="355">
        <v>2</v>
      </c>
      <c r="J79" s="355">
        <v>0</v>
      </c>
      <c r="K79" s="355">
        <v>0</v>
      </c>
      <c r="L79" s="355">
        <v>0</v>
      </c>
      <c r="M79" s="355">
        <v>0</v>
      </c>
      <c r="N79" s="355">
        <v>5</v>
      </c>
      <c r="O79" s="355">
        <v>3</v>
      </c>
      <c r="P79" s="355">
        <v>2</v>
      </c>
      <c r="Q79" s="355">
        <v>3</v>
      </c>
      <c r="R79" s="355">
        <v>8</v>
      </c>
      <c r="S79" s="355">
        <v>3</v>
      </c>
      <c r="T79" s="355">
        <v>12</v>
      </c>
      <c r="U79" s="355">
        <v>42</v>
      </c>
      <c r="V79" s="355">
        <v>33</v>
      </c>
      <c r="W79" s="355">
        <v>53</v>
      </c>
      <c r="X79" s="355">
        <v>73</v>
      </c>
      <c r="Y79" s="355">
        <v>92</v>
      </c>
      <c r="Z79" s="355">
        <v>58</v>
      </c>
      <c r="AA79" s="355">
        <v>46</v>
      </c>
      <c r="AB79" s="355">
        <v>20</v>
      </c>
      <c r="AC79" s="355">
        <v>6</v>
      </c>
      <c r="AD79" s="355">
        <v>0</v>
      </c>
      <c r="AF79" s="355">
        <f t="shared" si="5"/>
        <v>0</v>
      </c>
      <c r="AG79" s="355">
        <f t="shared" si="6"/>
        <v>26</v>
      </c>
      <c r="AH79" s="355">
        <f t="shared" si="7"/>
        <v>26</v>
      </c>
    </row>
    <row r="80" spans="1:34">
      <c r="A80" t="s">
        <v>961</v>
      </c>
      <c r="B80" t="s">
        <v>411</v>
      </c>
      <c r="C80" s="355">
        <v>459</v>
      </c>
      <c r="D80" s="355">
        <v>1</v>
      </c>
      <c r="E80" s="355">
        <v>0</v>
      </c>
      <c r="F80" s="355">
        <v>0</v>
      </c>
      <c r="G80" s="355">
        <v>0</v>
      </c>
      <c r="H80" s="355">
        <v>1</v>
      </c>
      <c r="I80" s="355">
        <v>2</v>
      </c>
      <c r="J80" s="355">
        <v>0</v>
      </c>
      <c r="K80" s="355">
        <v>0</v>
      </c>
      <c r="L80" s="355">
        <v>0</v>
      </c>
      <c r="M80" s="355">
        <v>5</v>
      </c>
      <c r="N80" s="355">
        <v>1</v>
      </c>
      <c r="O80" s="355">
        <v>0</v>
      </c>
      <c r="P80" s="355">
        <v>6</v>
      </c>
      <c r="Q80" s="355">
        <v>3</v>
      </c>
      <c r="R80" s="355">
        <v>4</v>
      </c>
      <c r="S80" s="355">
        <v>9</v>
      </c>
      <c r="T80" s="355">
        <v>22</v>
      </c>
      <c r="U80" s="355">
        <v>33</v>
      </c>
      <c r="V80" s="355">
        <v>52</v>
      </c>
      <c r="W80" s="355">
        <v>57</v>
      </c>
      <c r="X80" s="355">
        <v>88</v>
      </c>
      <c r="Y80" s="355">
        <v>77</v>
      </c>
      <c r="Z80" s="355">
        <v>62</v>
      </c>
      <c r="AA80" s="355">
        <v>24</v>
      </c>
      <c r="AB80" s="355">
        <v>12</v>
      </c>
      <c r="AC80" s="355">
        <v>2</v>
      </c>
      <c r="AD80" s="355">
        <v>0</v>
      </c>
      <c r="AF80" s="355">
        <f t="shared" si="5"/>
        <v>1</v>
      </c>
      <c r="AG80" s="355">
        <f t="shared" si="6"/>
        <v>14</v>
      </c>
      <c r="AH80" s="355">
        <f t="shared" si="7"/>
        <v>14</v>
      </c>
    </row>
    <row r="81" spans="1:34">
      <c r="A81" t="s">
        <v>962</v>
      </c>
      <c r="B81" t="s">
        <v>411</v>
      </c>
      <c r="C81" s="355">
        <v>713</v>
      </c>
      <c r="D81" s="355">
        <v>2</v>
      </c>
      <c r="E81" s="355">
        <v>1</v>
      </c>
      <c r="F81" s="355">
        <v>0</v>
      </c>
      <c r="G81" s="355">
        <v>0</v>
      </c>
      <c r="H81" s="355">
        <v>0</v>
      </c>
      <c r="I81" s="355">
        <v>3</v>
      </c>
      <c r="J81" s="355">
        <v>0</v>
      </c>
      <c r="K81" s="355">
        <v>0</v>
      </c>
      <c r="L81" s="355">
        <v>1</v>
      </c>
      <c r="M81" s="355">
        <v>0</v>
      </c>
      <c r="N81" s="355">
        <v>1</v>
      </c>
      <c r="O81" s="355">
        <v>7</v>
      </c>
      <c r="P81" s="355">
        <v>5</v>
      </c>
      <c r="Q81" s="355">
        <v>10</v>
      </c>
      <c r="R81" s="355">
        <v>7</v>
      </c>
      <c r="S81" s="355">
        <v>12</v>
      </c>
      <c r="T81" s="355">
        <v>22</v>
      </c>
      <c r="U81" s="355">
        <v>31</v>
      </c>
      <c r="V81" s="355">
        <v>80</v>
      </c>
      <c r="W81" s="355">
        <v>86</v>
      </c>
      <c r="X81" s="355">
        <v>131</v>
      </c>
      <c r="Y81" s="355">
        <v>119</v>
      </c>
      <c r="Z81" s="355">
        <v>122</v>
      </c>
      <c r="AA81" s="355">
        <v>60</v>
      </c>
      <c r="AB81" s="355">
        <v>11</v>
      </c>
      <c r="AC81" s="355">
        <v>5</v>
      </c>
      <c r="AD81" s="355">
        <v>0</v>
      </c>
      <c r="AF81" s="355">
        <f t="shared" si="5"/>
        <v>1</v>
      </c>
      <c r="AG81" s="355">
        <f t="shared" si="6"/>
        <v>16</v>
      </c>
      <c r="AH81" s="355">
        <f t="shared" si="7"/>
        <v>16</v>
      </c>
    </row>
    <row r="82" spans="1:34">
      <c r="A82" t="s">
        <v>963</v>
      </c>
      <c r="B82" t="s">
        <v>411</v>
      </c>
      <c r="C82" s="355">
        <v>231</v>
      </c>
      <c r="D82" s="355">
        <v>0</v>
      </c>
      <c r="E82" s="355">
        <v>0</v>
      </c>
      <c r="F82" s="355">
        <v>0</v>
      </c>
      <c r="G82" s="355">
        <v>0</v>
      </c>
      <c r="H82" s="355">
        <v>0</v>
      </c>
      <c r="I82" s="355">
        <v>0</v>
      </c>
      <c r="J82" s="355">
        <v>0</v>
      </c>
      <c r="K82" s="355">
        <v>0</v>
      </c>
      <c r="L82" s="355">
        <v>0</v>
      </c>
      <c r="M82" s="355">
        <v>0</v>
      </c>
      <c r="N82" s="355">
        <v>0</v>
      </c>
      <c r="O82" s="355">
        <v>2</v>
      </c>
      <c r="P82" s="355">
        <v>2</v>
      </c>
      <c r="Q82" s="355">
        <v>1</v>
      </c>
      <c r="R82" s="355">
        <v>3</v>
      </c>
      <c r="S82" s="355">
        <v>6</v>
      </c>
      <c r="T82" s="355">
        <v>8</v>
      </c>
      <c r="U82" s="355">
        <v>15</v>
      </c>
      <c r="V82" s="355">
        <v>20</v>
      </c>
      <c r="W82" s="355">
        <v>17</v>
      </c>
      <c r="X82" s="355">
        <v>41</v>
      </c>
      <c r="Y82" s="355">
        <v>49</v>
      </c>
      <c r="Z82" s="355">
        <v>44</v>
      </c>
      <c r="AA82" s="355">
        <v>21</v>
      </c>
      <c r="AB82" s="355">
        <v>2</v>
      </c>
      <c r="AC82" s="355">
        <v>0</v>
      </c>
      <c r="AD82" s="355">
        <v>0</v>
      </c>
      <c r="AF82" s="355">
        <f t="shared" si="5"/>
        <v>0</v>
      </c>
      <c r="AG82" s="355">
        <f t="shared" si="6"/>
        <v>2</v>
      </c>
      <c r="AH82" s="355">
        <f t="shared" si="7"/>
        <v>2</v>
      </c>
    </row>
    <row r="83" spans="1:34">
      <c r="A83" t="s">
        <v>964</v>
      </c>
      <c r="B83" t="s">
        <v>411</v>
      </c>
      <c r="C83" s="355">
        <v>367</v>
      </c>
      <c r="D83" s="355">
        <v>0</v>
      </c>
      <c r="E83" s="355">
        <v>0</v>
      </c>
      <c r="F83" s="355">
        <v>0</v>
      </c>
      <c r="G83" s="355">
        <v>0</v>
      </c>
      <c r="H83" s="355">
        <v>0</v>
      </c>
      <c r="I83" s="355">
        <v>0</v>
      </c>
      <c r="J83" s="355">
        <v>0</v>
      </c>
      <c r="K83" s="355">
        <v>0</v>
      </c>
      <c r="L83" s="355">
        <v>0</v>
      </c>
      <c r="M83" s="355">
        <v>4</v>
      </c>
      <c r="N83" s="355">
        <v>1</v>
      </c>
      <c r="O83" s="355">
        <v>3</v>
      </c>
      <c r="P83" s="355">
        <v>2</v>
      </c>
      <c r="Q83" s="355">
        <v>9</v>
      </c>
      <c r="R83" s="355">
        <v>6</v>
      </c>
      <c r="S83" s="355">
        <v>14</v>
      </c>
      <c r="T83" s="355">
        <v>14</v>
      </c>
      <c r="U83" s="355">
        <v>30</v>
      </c>
      <c r="V83" s="355">
        <v>27</v>
      </c>
      <c r="W83" s="355">
        <v>37</v>
      </c>
      <c r="X83" s="355">
        <v>43</v>
      </c>
      <c r="Y83" s="355">
        <v>73</v>
      </c>
      <c r="Z83" s="355">
        <v>67</v>
      </c>
      <c r="AA83" s="355">
        <v>30</v>
      </c>
      <c r="AB83" s="355">
        <v>7</v>
      </c>
      <c r="AC83" s="355">
        <v>0</v>
      </c>
      <c r="AD83" s="355">
        <v>0</v>
      </c>
      <c r="AF83" s="355">
        <f t="shared" si="5"/>
        <v>0</v>
      </c>
      <c r="AG83" s="355">
        <f t="shared" si="6"/>
        <v>7</v>
      </c>
      <c r="AH83" s="355">
        <f t="shared" si="7"/>
        <v>7</v>
      </c>
    </row>
    <row r="84" spans="1:34">
      <c r="A84" t="s">
        <v>965</v>
      </c>
      <c r="B84" t="s">
        <v>411</v>
      </c>
      <c r="C84" s="355">
        <v>259</v>
      </c>
      <c r="D84" s="355">
        <v>0</v>
      </c>
      <c r="E84" s="355">
        <v>0</v>
      </c>
      <c r="F84" s="355">
        <v>0</v>
      </c>
      <c r="G84" s="355">
        <v>1</v>
      </c>
      <c r="H84" s="355">
        <v>0</v>
      </c>
      <c r="I84" s="355">
        <v>1</v>
      </c>
      <c r="J84" s="355">
        <v>1</v>
      </c>
      <c r="K84" s="355">
        <v>2</v>
      </c>
      <c r="L84" s="355">
        <v>0</v>
      </c>
      <c r="M84" s="355">
        <v>0</v>
      </c>
      <c r="N84" s="355">
        <v>1</v>
      </c>
      <c r="O84" s="355">
        <v>2</v>
      </c>
      <c r="P84" s="355">
        <v>2</v>
      </c>
      <c r="Q84" s="355">
        <v>2</v>
      </c>
      <c r="R84" s="355">
        <v>1</v>
      </c>
      <c r="S84" s="355">
        <v>5</v>
      </c>
      <c r="T84" s="355">
        <v>9</v>
      </c>
      <c r="U84" s="355">
        <v>18</v>
      </c>
      <c r="V84" s="355">
        <v>17</v>
      </c>
      <c r="W84" s="355">
        <v>22</v>
      </c>
      <c r="X84" s="355">
        <v>46</v>
      </c>
      <c r="Y84" s="355">
        <v>60</v>
      </c>
      <c r="Z84" s="355">
        <v>43</v>
      </c>
      <c r="AA84" s="355">
        <v>21</v>
      </c>
      <c r="AB84" s="355">
        <v>5</v>
      </c>
      <c r="AC84" s="355">
        <v>1</v>
      </c>
      <c r="AD84" s="355">
        <v>0</v>
      </c>
      <c r="AF84" s="355">
        <f t="shared" si="5"/>
        <v>1</v>
      </c>
      <c r="AG84" s="355">
        <f t="shared" si="6"/>
        <v>6</v>
      </c>
      <c r="AH84" s="355">
        <f t="shared" si="7"/>
        <v>6</v>
      </c>
    </row>
    <row r="85" spans="1:34">
      <c r="A85" t="s">
        <v>966</v>
      </c>
      <c r="B85" t="s">
        <v>411</v>
      </c>
      <c r="C85" s="355">
        <v>252</v>
      </c>
      <c r="D85" s="355">
        <v>1</v>
      </c>
      <c r="E85" s="355">
        <v>0</v>
      </c>
      <c r="F85" s="355">
        <v>0</v>
      </c>
      <c r="G85" s="355">
        <v>0</v>
      </c>
      <c r="H85" s="355">
        <v>0</v>
      </c>
      <c r="I85" s="355">
        <v>1</v>
      </c>
      <c r="J85" s="355">
        <v>0</v>
      </c>
      <c r="K85" s="355">
        <v>0</v>
      </c>
      <c r="L85" s="355">
        <v>0</v>
      </c>
      <c r="M85" s="355">
        <v>1</v>
      </c>
      <c r="N85" s="355">
        <v>2</v>
      </c>
      <c r="O85" s="355">
        <v>2</v>
      </c>
      <c r="P85" s="355">
        <v>1</v>
      </c>
      <c r="Q85" s="355">
        <v>1</v>
      </c>
      <c r="R85" s="355">
        <v>2</v>
      </c>
      <c r="S85" s="355">
        <v>2</v>
      </c>
      <c r="T85" s="355">
        <v>14</v>
      </c>
      <c r="U85" s="355">
        <v>13</v>
      </c>
      <c r="V85" s="355">
        <v>19</v>
      </c>
      <c r="W85" s="355">
        <v>25</v>
      </c>
      <c r="X85" s="355">
        <v>35</v>
      </c>
      <c r="Y85" s="355">
        <v>57</v>
      </c>
      <c r="Z85" s="355">
        <v>45</v>
      </c>
      <c r="AA85" s="355">
        <v>22</v>
      </c>
      <c r="AB85" s="355">
        <v>9</v>
      </c>
      <c r="AC85" s="355">
        <v>1</v>
      </c>
      <c r="AD85" s="355">
        <v>0</v>
      </c>
      <c r="AF85" s="355">
        <f t="shared" si="5"/>
        <v>0</v>
      </c>
      <c r="AG85" s="355">
        <f t="shared" si="6"/>
        <v>10</v>
      </c>
      <c r="AH85" s="355">
        <f t="shared" si="7"/>
        <v>10</v>
      </c>
    </row>
    <row r="86" spans="1:34">
      <c r="A86" t="s">
        <v>967</v>
      </c>
      <c r="B86" t="s">
        <v>411</v>
      </c>
      <c r="C86" s="355">
        <v>204</v>
      </c>
      <c r="D86" s="355">
        <v>0</v>
      </c>
      <c r="E86" s="355">
        <v>0</v>
      </c>
      <c r="F86" s="355">
        <v>0</v>
      </c>
      <c r="G86" s="355">
        <v>0</v>
      </c>
      <c r="H86" s="355">
        <v>0</v>
      </c>
      <c r="I86" s="355">
        <v>0</v>
      </c>
      <c r="J86" s="355">
        <v>0</v>
      </c>
      <c r="K86" s="355">
        <v>0</v>
      </c>
      <c r="L86" s="355">
        <v>0</v>
      </c>
      <c r="M86" s="355">
        <v>0</v>
      </c>
      <c r="N86" s="355">
        <v>0</v>
      </c>
      <c r="O86" s="355">
        <v>1</v>
      </c>
      <c r="P86" s="355">
        <v>0</v>
      </c>
      <c r="Q86" s="355">
        <v>2</v>
      </c>
      <c r="R86" s="355">
        <v>1</v>
      </c>
      <c r="S86" s="355">
        <v>4</v>
      </c>
      <c r="T86" s="355">
        <v>5</v>
      </c>
      <c r="U86" s="355">
        <v>15</v>
      </c>
      <c r="V86" s="355">
        <v>10</v>
      </c>
      <c r="W86" s="355">
        <v>14</v>
      </c>
      <c r="X86" s="355">
        <v>31</v>
      </c>
      <c r="Y86" s="355">
        <v>35</v>
      </c>
      <c r="Z86" s="355">
        <v>53</v>
      </c>
      <c r="AA86" s="355">
        <v>25</v>
      </c>
      <c r="AB86" s="355">
        <v>5</v>
      </c>
      <c r="AC86" s="355">
        <v>3</v>
      </c>
      <c r="AD86" s="355">
        <v>0</v>
      </c>
      <c r="AF86" s="355">
        <f t="shared" si="5"/>
        <v>0</v>
      </c>
      <c r="AG86" s="355">
        <f t="shared" si="6"/>
        <v>8</v>
      </c>
      <c r="AH86" s="355">
        <f t="shared" si="7"/>
        <v>8</v>
      </c>
    </row>
    <row r="87" spans="1:34">
      <c r="A87" t="s">
        <v>968</v>
      </c>
      <c r="B87" t="s">
        <v>411</v>
      </c>
      <c r="C87" s="355">
        <v>453</v>
      </c>
      <c r="D87" s="355">
        <v>2</v>
      </c>
      <c r="E87" s="355">
        <v>0</v>
      </c>
      <c r="F87" s="355">
        <v>0</v>
      </c>
      <c r="G87" s="355">
        <v>0</v>
      </c>
      <c r="H87" s="355">
        <v>0</v>
      </c>
      <c r="I87" s="355">
        <v>2</v>
      </c>
      <c r="J87" s="355">
        <v>0</v>
      </c>
      <c r="K87" s="355">
        <v>0</v>
      </c>
      <c r="L87" s="355">
        <v>2</v>
      </c>
      <c r="M87" s="355">
        <v>0</v>
      </c>
      <c r="N87" s="355">
        <v>1</v>
      </c>
      <c r="O87" s="355">
        <v>1</v>
      </c>
      <c r="P87" s="355">
        <v>1</v>
      </c>
      <c r="Q87" s="355">
        <v>4</v>
      </c>
      <c r="R87" s="355">
        <v>6</v>
      </c>
      <c r="S87" s="355">
        <v>9</v>
      </c>
      <c r="T87" s="355">
        <v>9</v>
      </c>
      <c r="U87" s="355">
        <v>31</v>
      </c>
      <c r="V87" s="355">
        <v>21</v>
      </c>
      <c r="W87" s="355">
        <v>37</v>
      </c>
      <c r="X87" s="355">
        <v>68</v>
      </c>
      <c r="Y87" s="355">
        <v>98</v>
      </c>
      <c r="Z87" s="355">
        <v>96</v>
      </c>
      <c r="AA87" s="355">
        <v>45</v>
      </c>
      <c r="AB87" s="355">
        <v>21</v>
      </c>
      <c r="AC87" s="355">
        <v>1</v>
      </c>
      <c r="AD87" s="355">
        <v>0</v>
      </c>
      <c r="AF87" s="355">
        <f t="shared" si="5"/>
        <v>0</v>
      </c>
      <c r="AG87" s="355">
        <f t="shared" si="6"/>
        <v>22</v>
      </c>
      <c r="AH87" s="355">
        <f t="shared" si="7"/>
        <v>22</v>
      </c>
    </row>
    <row r="88" spans="1:34">
      <c r="A88" t="s">
        <v>969</v>
      </c>
      <c r="B88" t="s">
        <v>411</v>
      </c>
      <c r="C88" s="355">
        <v>346</v>
      </c>
      <c r="D88" s="355">
        <v>0</v>
      </c>
      <c r="E88" s="355">
        <v>0</v>
      </c>
      <c r="F88" s="355">
        <v>0</v>
      </c>
      <c r="G88" s="355">
        <v>0</v>
      </c>
      <c r="H88" s="355">
        <v>0</v>
      </c>
      <c r="I88" s="355">
        <v>0</v>
      </c>
      <c r="J88" s="355">
        <v>0</v>
      </c>
      <c r="K88" s="355">
        <v>0</v>
      </c>
      <c r="L88" s="355">
        <v>0</v>
      </c>
      <c r="M88" s="355">
        <v>1</v>
      </c>
      <c r="N88" s="355">
        <v>0</v>
      </c>
      <c r="O88" s="355">
        <v>3</v>
      </c>
      <c r="P88" s="355">
        <v>2</v>
      </c>
      <c r="Q88" s="355">
        <v>2</v>
      </c>
      <c r="R88" s="355">
        <v>3</v>
      </c>
      <c r="S88" s="355">
        <v>5</v>
      </c>
      <c r="T88" s="355">
        <v>11</v>
      </c>
      <c r="U88" s="355">
        <v>20</v>
      </c>
      <c r="V88" s="355">
        <v>22</v>
      </c>
      <c r="W88" s="355">
        <v>25</v>
      </c>
      <c r="X88" s="355">
        <v>63</v>
      </c>
      <c r="Y88" s="355">
        <v>73</v>
      </c>
      <c r="Z88" s="355">
        <v>66</v>
      </c>
      <c r="AA88" s="355">
        <v>40</v>
      </c>
      <c r="AB88" s="355">
        <v>8</v>
      </c>
      <c r="AC88" s="355">
        <v>2</v>
      </c>
      <c r="AD88" s="355">
        <v>0</v>
      </c>
      <c r="AF88" s="355">
        <f t="shared" si="5"/>
        <v>0</v>
      </c>
      <c r="AG88" s="355">
        <f t="shared" si="6"/>
        <v>10</v>
      </c>
      <c r="AH88" s="355">
        <f t="shared" si="7"/>
        <v>10</v>
      </c>
    </row>
    <row r="89" spans="1:34">
      <c r="A89" t="s">
        <v>970</v>
      </c>
      <c r="B89" t="s">
        <v>411</v>
      </c>
      <c r="C89" s="355">
        <v>218</v>
      </c>
      <c r="D89" s="355">
        <v>0</v>
      </c>
      <c r="E89" s="355">
        <v>0</v>
      </c>
      <c r="F89" s="355">
        <v>0</v>
      </c>
      <c r="G89" s="355">
        <v>0</v>
      </c>
      <c r="H89" s="355">
        <v>0</v>
      </c>
      <c r="I89" s="355">
        <v>0</v>
      </c>
      <c r="J89" s="355">
        <v>1</v>
      </c>
      <c r="K89" s="355">
        <v>0</v>
      </c>
      <c r="L89" s="355">
        <v>0</v>
      </c>
      <c r="M89" s="355">
        <v>1</v>
      </c>
      <c r="N89" s="355">
        <v>1</v>
      </c>
      <c r="O89" s="355">
        <v>0</v>
      </c>
      <c r="P89" s="355">
        <v>1</v>
      </c>
      <c r="Q89" s="355">
        <v>2</v>
      </c>
      <c r="R89" s="355">
        <v>2</v>
      </c>
      <c r="S89" s="355">
        <v>1</v>
      </c>
      <c r="T89" s="355">
        <v>6</v>
      </c>
      <c r="U89" s="355">
        <v>15</v>
      </c>
      <c r="V89" s="355">
        <v>8</v>
      </c>
      <c r="W89" s="355">
        <v>15</v>
      </c>
      <c r="X89" s="355">
        <v>29</v>
      </c>
      <c r="Y89" s="355">
        <v>60</v>
      </c>
      <c r="Z89" s="355">
        <v>48</v>
      </c>
      <c r="AA89" s="355">
        <v>18</v>
      </c>
      <c r="AB89" s="355">
        <v>9</v>
      </c>
      <c r="AC89" s="355">
        <v>1</v>
      </c>
      <c r="AD89" s="355">
        <v>0</v>
      </c>
      <c r="AF89" s="355">
        <f t="shared" si="5"/>
        <v>0</v>
      </c>
      <c r="AG89" s="355">
        <f t="shared" si="6"/>
        <v>10</v>
      </c>
      <c r="AH89" s="355">
        <f t="shared" si="7"/>
        <v>10</v>
      </c>
    </row>
    <row r="90" spans="1:34">
      <c r="A90" t="s">
        <v>971</v>
      </c>
      <c r="B90" t="s">
        <v>411</v>
      </c>
      <c r="C90" s="355">
        <v>355</v>
      </c>
      <c r="D90" s="355">
        <v>0</v>
      </c>
      <c r="E90" s="355">
        <v>0</v>
      </c>
      <c r="F90" s="355">
        <v>0</v>
      </c>
      <c r="G90" s="355">
        <v>0</v>
      </c>
      <c r="H90" s="355">
        <v>0</v>
      </c>
      <c r="I90" s="355">
        <v>0</v>
      </c>
      <c r="J90" s="355">
        <v>0</v>
      </c>
      <c r="K90" s="355">
        <v>0</v>
      </c>
      <c r="L90" s="355">
        <v>0</v>
      </c>
      <c r="M90" s="355">
        <v>1</v>
      </c>
      <c r="N90" s="355">
        <v>1</v>
      </c>
      <c r="O90" s="355">
        <v>2</v>
      </c>
      <c r="P90" s="355">
        <v>3</v>
      </c>
      <c r="Q90" s="355">
        <v>2</v>
      </c>
      <c r="R90" s="355">
        <v>4</v>
      </c>
      <c r="S90" s="355">
        <v>5</v>
      </c>
      <c r="T90" s="355">
        <v>17</v>
      </c>
      <c r="U90" s="355">
        <v>28</v>
      </c>
      <c r="V90" s="355">
        <v>23</v>
      </c>
      <c r="W90" s="355">
        <v>25</v>
      </c>
      <c r="X90" s="355">
        <v>55</v>
      </c>
      <c r="Y90" s="355">
        <v>90</v>
      </c>
      <c r="Z90" s="355">
        <v>55</v>
      </c>
      <c r="AA90" s="355">
        <v>28</v>
      </c>
      <c r="AB90" s="355">
        <v>13</v>
      </c>
      <c r="AC90" s="355">
        <v>3</v>
      </c>
      <c r="AD90" s="355">
        <v>0</v>
      </c>
      <c r="AF90" s="355">
        <f t="shared" si="5"/>
        <v>0</v>
      </c>
      <c r="AG90" s="355">
        <f t="shared" si="6"/>
        <v>16</v>
      </c>
      <c r="AH90" s="355">
        <f t="shared" si="7"/>
        <v>16</v>
      </c>
    </row>
    <row r="91" spans="1:34">
      <c r="A91" t="s">
        <v>972</v>
      </c>
      <c r="B91" t="s">
        <v>411</v>
      </c>
      <c r="C91" s="355">
        <v>253</v>
      </c>
      <c r="D91" s="355">
        <v>0</v>
      </c>
      <c r="E91" s="355">
        <v>0</v>
      </c>
      <c r="F91" s="355">
        <v>0</v>
      </c>
      <c r="G91" s="355">
        <v>0</v>
      </c>
      <c r="H91" s="355">
        <v>0</v>
      </c>
      <c r="I91" s="355">
        <v>0</v>
      </c>
      <c r="J91" s="355">
        <v>0</v>
      </c>
      <c r="K91" s="355">
        <v>0</v>
      </c>
      <c r="L91" s="355">
        <v>0</v>
      </c>
      <c r="M91" s="355">
        <v>1</v>
      </c>
      <c r="N91" s="355">
        <v>0</v>
      </c>
      <c r="O91" s="355">
        <v>1</v>
      </c>
      <c r="P91" s="355">
        <v>0</v>
      </c>
      <c r="Q91" s="355">
        <v>0</v>
      </c>
      <c r="R91" s="355">
        <v>0</v>
      </c>
      <c r="S91" s="355">
        <v>5</v>
      </c>
      <c r="T91" s="355">
        <v>7</v>
      </c>
      <c r="U91" s="355">
        <v>14</v>
      </c>
      <c r="V91" s="355">
        <v>16</v>
      </c>
      <c r="W91" s="355">
        <v>20</v>
      </c>
      <c r="X91" s="355">
        <v>46</v>
      </c>
      <c r="Y91" s="355">
        <v>60</v>
      </c>
      <c r="Z91" s="355">
        <v>53</v>
      </c>
      <c r="AA91" s="355">
        <v>19</v>
      </c>
      <c r="AB91" s="355">
        <v>11</v>
      </c>
      <c r="AC91" s="355">
        <v>0</v>
      </c>
      <c r="AD91" s="355">
        <v>0</v>
      </c>
      <c r="AF91" s="355">
        <f t="shared" si="5"/>
        <v>0</v>
      </c>
      <c r="AG91" s="355">
        <f t="shared" si="6"/>
        <v>11</v>
      </c>
      <c r="AH91" s="355">
        <f t="shared" si="7"/>
        <v>11</v>
      </c>
    </row>
    <row r="92" spans="1:34">
      <c r="A92" t="s">
        <v>973</v>
      </c>
      <c r="B92" t="s">
        <v>411</v>
      </c>
      <c r="C92" s="355">
        <v>173</v>
      </c>
      <c r="D92" s="355">
        <v>1</v>
      </c>
      <c r="E92" s="355">
        <v>0</v>
      </c>
      <c r="F92" s="355">
        <v>0</v>
      </c>
      <c r="G92" s="355">
        <v>0</v>
      </c>
      <c r="H92" s="355">
        <v>1</v>
      </c>
      <c r="I92" s="355">
        <v>2</v>
      </c>
      <c r="J92" s="355">
        <v>0</v>
      </c>
      <c r="K92" s="355">
        <v>0</v>
      </c>
      <c r="L92" s="355">
        <v>1</v>
      </c>
      <c r="M92" s="355">
        <v>0</v>
      </c>
      <c r="N92" s="355">
        <v>1</v>
      </c>
      <c r="O92" s="355">
        <v>1</v>
      </c>
      <c r="P92" s="355">
        <v>0</v>
      </c>
      <c r="Q92" s="355">
        <v>3</v>
      </c>
      <c r="R92" s="355">
        <v>4</v>
      </c>
      <c r="S92" s="355">
        <v>4</v>
      </c>
      <c r="T92" s="355">
        <v>7</v>
      </c>
      <c r="U92" s="355">
        <v>12</v>
      </c>
      <c r="V92" s="355">
        <v>12</v>
      </c>
      <c r="W92" s="355">
        <v>15</v>
      </c>
      <c r="X92" s="355">
        <v>30</v>
      </c>
      <c r="Y92" s="355">
        <v>27</v>
      </c>
      <c r="Z92" s="355">
        <v>37</v>
      </c>
      <c r="AA92" s="355">
        <v>11</v>
      </c>
      <c r="AB92" s="355">
        <v>3</v>
      </c>
      <c r="AC92" s="355">
        <v>3</v>
      </c>
      <c r="AD92" s="355">
        <v>0</v>
      </c>
      <c r="AF92" s="355">
        <f t="shared" si="5"/>
        <v>1</v>
      </c>
      <c r="AG92" s="355">
        <f t="shared" si="6"/>
        <v>6</v>
      </c>
      <c r="AH92" s="355">
        <f t="shared" si="7"/>
        <v>6</v>
      </c>
    </row>
    <row r="93" spans="1:34">
      <c r="A93" t="s">
        <v>974</v>
      </c>
      <c r="B93" t="s">
        <v>411</v>
      </c>
      <c r="C93" s="355">
        <v>457</v>
      </c>
      <c r="D93" s="355">
        <v>0</v>
      </c>
      <c r="E93" s="355">
        <v>0</v>
      </c>
      <c r="F93" s="355">
        <v>0</v>
      </c>
      <c r="G93" s="355">
        <v>0</v>
      </c>
      <c r="H93" s="355">
        <v>0</v>
      </c>
      <c r="I93" s="355">
        <v>0</v>
      </c>
      <c r="J93" s="355">
        <v>0</v>
      </c>
      <c r="K93" s="355">
        <v>0</v>
      </c>
      <c r="L93" s="355">
        <v>0</v>
      </c>
      <c r="M93" s="355">
        <v>0</v>
      </c>
      <c r="N93" s="355">
        <v>1</v>
      </c>
      <c r="O93" s="355">
        <v>4</v>
      </c>
      <c r="P93" s="355">
        <v>0</v>
      </c>
      <c r="Q93" s="355">
        <v>4</v>
      </c>
      <c r="R93" s="355">
        <v>8</v>
      </c>
      <c r="S93" s="355">
        <v>12</v>
      </c>
      <c r="T93" s="355">
        <v>19</v>
      </c>
      <c r="U93" s="355">
        <v>47</v>
      </c>
      <c r="V93" s="355">
        <v>31</v>
      </c>
      <c r="W93" s="355">
        <v>55</v>
      </c>
      <c r="X93" s="355">
        <v>74</v>
      </c>
      <c r="Y93" s="355">
        <v>94</v>
      </c>
      <c r="Z93" s="355">
        <v>60</v>
      </c>
      <c r="AA93" s="355">
        <v>31</v>
      </c>
      <c r="AB93" s="355">
        <v>15</v>
      </c>
      <c r="AC93" s="355">
        <v>2</v>
      </c>
      <c r="AD93" s="355">
        <v>0</v>
      </c>
      <c r="AF93" s="355">
        <f t="shared" si="5"/>
        <v>0</v>
      </c>
      <c r="AG93" s="355">
        <f t="shared" si="6"/>
        <v>17</v>
      </c>
      <c r="AH93" s="355">
        <f t="shared" si="7"/>
        <v>17</v>
      </c>
    </row>
    <row r="94" spans="1:34">
      <c r="A94" t="s">
        <v>975</v>
      </c>
      <c r="B94" t="s">
        <v>411</v>
      </c>
      <c r="C94" s="355">
        <v>127</v>
      </c>
      <c r="D94" s="355">
        <v>0</v>
      </c>
      <c r="E94" s="355">
        <v>0</v>
      </c>
      <c r="F94" s="355">
        <v>0</v>
      </c>
      <c r="G94" s="355">
        <v>0</v>
      </c>
      <c r="H94" s="355">
        <v>0</v>
      </c>
      <c r="I94" s="355">
        <v>0</v>
      </c>
      <c r="J94" s="355">
        <v>0</v>
      </c>
      <c r="K94" s="355">
        <v>0</v>
      </c>
      <c r="L94" s="355">
        <v>0</v>
      </c>
      <c r="M94" s="355">
        <v>0</v>
      </c>
      <c r="N94" s="355">
        <v>0</v>
      </c>
      <c r="O94" s="355">
        <v>0</v>
      </c>
      <c r="P94" s="355">
        <v>1</v>
      </c>
      <c r="Q94" s="355">
        <v>3</v>
      </c>
      <c r="R94" s="355">
        <v>0</v>
      </c>
      <c r="S94" s="355">
        <v>1</v>
      </c>
      <c r="T94" s="355">
        <v>3</v>
      </c>
      <c r="U94" s="355">
        <v>12</v>
      </c>
      <c r="V94" s="355">
        <v>9</v>
      </c>
      <c r="W94" s="355">
        <v>19</v>
      </c>
      <c r="X94" s="355">
        <v>26</v>
      </c>
      <c r="Y94" s="355">
        <v>24</v>
      </c>
      <c r="Z94" s="355">
        <v>17</v>
      </c>
      <c r="AA94" s="355">
        <v>8</v>
      </c>
      <c r="AB94" s="355">
        <v>4</v>
      </c>
      <c r="AC94" s="355">
        <v>0</v>
      </c>
      <c r="AD94" s="355">
        <v>0</v>
      </c>
      <c r="AF94" s="355">
        <f t="shared" si="5"/>
        <v>0</v>
      </c>
      <c r="AG94" s="355">
        <f t="shared" si="6"/>
        <v>4</v>
      </c>
      <c r="AH94" s="355">
        <f t="shared" si="7"/>
        <v>4</v>
      </c>
    </row>
    <row r="95" spans="1:34">
      <c r="A95" t="s">
        <v>976</v>
      </c>
      <c r="B95" t="s">
        <v>411</v>
      </c>
      <c r="C95" s="355">
        <v>158</v>
      </c>
      <c r="D95" s="355">
        <v>0</v>
      </c>
      <c r="E95" s="355">
        <v>0</v>
      </c>
      <c r="F95" s="355">
        <v>0</v>
      </c>
      <c r="G95" s="355">
        <v>0</v>
      </c>
      <c r="H95" s="355">
        <v>0</v>
      </c>
      <c r="I95" s="355">
        <v>0</v>
      </c>
      <c r="J95" s="355">
        <v>0</v>
      </c>
      <c r="K95" s="355">
        <v>1</v>
      </c>
      <c r="L95" s="355">
        <v>0</v>
      </c>
      <c r="M95" s="355">
        <v>1</v>
      </c>
      <c r="N95" s="355">
        <v>0</v>
      </c>
      <c r="O95" s="355">
        <v>0</v>
      </c>
      <c r="P95" s="355">
        <v>1</v>
      </c>
      <c r="Q95" s="355">
        <v>1</v>
      </c>
      <c r="R95" s="355">
        <v>1</v>
      </c>
      <c r="S95" s="355">
        <v>3</v>
      </c>
      <c r="T95" s="355">
        <v>4</v>
      </c>
      <c r="U95" s="355">
        <v>10</v>
      </c>
      <c r="V95" s="355">
        <v>10</v>
      </c>
      <c r="W95" s="355">
        <v>13</v>
      </c>
      <c r="X95" s="355">
        <v>16</v>
      </c>
      <c r="Y95" s="355">
        <v>40</v>
      </c>
      <c r="Z95" s="355">
        <v>38</v>
      </c>
      <c r="AA95" s="355">
        <v>15</v>
      </c>
      <c r="AB95" s="355">
        <v>3</v>
      </c>
      <c r="AC95" s="355">
        <v>1</v>
      </c>
      <c r="AD95" s="355">
        <v>0</v>
      </c>
      <c r="AF95" s="355">
        <f t="shared" si="5"/>
        <v>0</v>
      </c>
      <c r="AG95" s="355">
        <f t="shared" si="6"/>
        <v>4</v>
      </c>
      <c r="AH95" s="355">
        <f t="shared" si="7"/>
        <v>4</v>
      </c>
    </row>
    <row r="96" spans="1:34">
      <c r="A96" t="s">
        <v>978</v>
      </c>
      <c r="B96" t="s">
        <v>411</v>
      </c>
      <c r="C96" s="355">
        <v>162</v>
      </c>
      <c r="D96" s="355">
        <v>0</v>
      </c>
      <c r="E96" s="355">
        <v>0</v>
      </c>
      <c r="F96" s="355">
        <v>0</v>
      </c>
      <c r="G96" s="355">
        <v>0</v>
      </c>
      <c r="H96" s="355">
        <v>0</v>
      </c>
      <c r="I96" s="355">
        <v>0</v>
      </c>
      <c r="J96" s="355">
        <v>0</v>
      </c>
      <c r="K96" s="355">
        <v>1</v>
      </c>
      <c r="L96" s="355">
        <v>0</v>
      </c>
      <c r="M96" s="355">
        <v>1</v>
      </c>
      <c r="N96" s="355">
        <v>1</v>
      </c>
      <c r="O96" s="355">
        <v>1</v>
      </c>
      <c r="P96" s="355">
        <v>1</v>
      </c>
      <c r="Q96" s="355">
        <v>6</v>
      </c>
      <c r="R96" s="355">
        <v>1</v>
      </c>
      <c r="S96" s="355">
        <v>2</v>
      </c>
      <c r="T96" s="355">
        <v>5</v>
      </c>
      <c r="U96" s="355">
        <v>12</v>
      </c>
      <c r="V96" s="355">
        <v>15</v>
      </c>
      <c r="W96" s="355">
        <v>19</v>
      </c>
      <c r="X96" s="355">
        <v>25</v>
      </c>
      <c r="Y96" s="355">
        <v>33</v>
      </c>
      <c r="Z96" s="355">
        <v>25</v>
      </c>
      <c r="AA96" s="355">
        <v>12</v>
      </c>
      <c r="AB96" s="355">
        <v>1</v>
      </c>
      <c r="AC96" s="355">
        <v>1</v>
      </c>
      <c r="AD96" s="355">
        <v>0</v>
      </c>
      <c r="AF96" s="355">
        <f t="shared" si="5"/>
        <v>0</v>
      </c>
      <c r="AG96" s="355">
        <f t="shared" si="6"/>
        <v>2</v>
      </c>
      <c r="AH96" s="355">
        <f t="shared" si="7"/>
        <v>2</v>
      </c>
    </row>
    <row r="97" spans="1:34">
      <c r="A97" t="s">
        <v>979</v>
      </c>
      <c r="B97" t="s">
        <v>411</v>
      </c>
      <c r="C97" s="355">
        <v>178</v>
      </c>
      <c r="D97" s="355">
        <v>1</v>
      </c>
      <c r="E97" s="355">
        <v>0</v>
      </c>
      <c r="F97" s="355">
        <v>0</v>
      </c>
      <c r="G97" s="355">
        <v>0</v>
      </c>
      <c r="H97" s="355">
        <v>0</v>
      </c>
      <c r="I97" s="355">
        <v>1</v>
      </c>
      <c r="J97" s="355">
        <v>0</v>
      </c>
      <c r="K97" s="355">
        <v>0</v>
      </c>
      <c r="L97" s="355">
        <v>0</v>
      </c>
      <c r="M97" s="355">
        <v>0</v>
      </c>
      <c r="N97" s="355">
        <v>0</v>
      </c>
      <c r="O97" s="355">
        <v>1</v>
      </c>
      <c r="P97" s="355">
        <v>0</v>
      </c>
      <c r="Q97" s="355">
        <v>1</v>
      </c>
      <c r="R97" s="355">
        <v>1</v>
      </c>
      <c r="S97" s="355">
        <v>0</v>
      </c>
      <c r="T97" s="355">
        <v>7</v>
      </c>
      <c r="U97" s="355">
        <v>13</v>
      </c>
      <c r="V97" s="355">
        <v>19</v>
      </c>
      <c r="W97" s="355">
        <v>25</v>
      </c>
      <c r="X97" s="355">
        <v>39</v>
      </c>
      <c r="Y97" s="355">
        <v>26</v>
      </c>
      <c r="Z97" s="355">
        <v>25</v>
      </c>
      <c r="AA97" s="355">
        <v>15</v>
      </c>
      <c r="AB97" s="355">
        <v>5</v>
      </c>
      <c r="AC97" s="355">
        <v>0</v>
      </c>
      <c r="AD97" s="355">
        <v>0</v>
      </c>
      <c r="AF97" s="355">
        <f t="shared" si="5"/>
        <v>0</v>
      </c>
      <c r="AG97" s="355">
        <f t="shared" si="6"/>
        <v>5</v>
      </c>
      <c r="AH97" s="355">
        <f t="shared" si="7"/>
        <v>5</v>
      </c>
    </row>
    <row r="98" spans="1:34">
      <c r="A98" t="s">
        <v>980</v>
      </c>
      <c r="B98" t="s">
        <v>411</v>
      </c>
      <c r="C98" s="355">
        <v>79</v>
      </c>
      <c r="D98" s="355">
        <v>0</v>
      </c>
      <c r="E98" s="355">
        <v>0</v>
      </c>
      <c r="F98" s="355">
        <v>0</v>
      </c>
      <c r="G98" s="355">
        <v>0</v>
      </c>
      <c r="H98" s="355">
        <v>0</v>
      </c>
      <c r="I98" s="355">
        <v>0</v>
      </c>
      <c r="J98" s="355">
        <v>0</v>
      </c>
      <c r="K98" s="355">
        <v>0</v>
      </c>
      <c r="L98" s="355">
        <v>0</v>
      </c>
      <c r="M98" s="355">
        <v>1</v>
      </c>
      <c r="N98" s="355">
        <v>0</v>
      </c>
      <c r="O98" s="355">
        <v>1</v>
      </c>
      <c r="P98" s="355">
        <v>1</v>
      </c>
      <c r="Q98" s="355">
        <v>0</v>
      </c>
      <c r="R98" s="355">
        <v>1</v>
      </c>
      <c r="S98" s="355">
        <v>3</v>
      </c>
      <c r="T98" s="355">
        <v>1</v>
      </c>
      <c r="U98" s="355">
        <v>10</v>
      </c>
      <c r="V98" s="355">
        <v>1</v>
      </c>
      <c r="W98" s="355">
        <v>7</v>
      </c>
      <c r="X98" s="355">
        <v>11</v>
      </c>
      <c r="Y98" s="355">
        <v>21</v>
      </c>
      <c r="Z98" s="355">
        <v>12</v>
      </c>
      <c r="AA98" s="355">
        <v>5</v>
      </c>
      <c r="AB98" s="355">
        <v>3</v>
      </c>
      <c r="AC98" s="355">
        <v>1</v>
      </c>
      <c r="AD98" s="355">
        <v>0</v>
      </c>
      <c r="AF98" s="355">
        <f t="shared" si="5"/>
        <v>0</v>
      </c>
      <c r="AG98" s="355">
        <f t="shared" si="6"/>
        <v>4</v>
      </c>
      <c r="AH98" s="355">
        <f t="shared" si="7"/>
        <v>4</v>
      </c>
    </row>
    <row r="99" spans="1:34">
      <c r="A99" t="s">
        <v>981</v>
      </c>
      <c r="B99" t="s">
        <v>411</v>
      </c>
      <c r="C99" s="355">
        <v>83</v>
      </c>
      <c r="D99" s="355">
        <v>0</v>
      </c>
      <c r="E99" s="355">
        <v>0</v>
      </c>
      <c r="F99" s="355">
        <v>0</v>
      </c>
      <c r="G99" s="355">
        <v>0</v>
      </c>
      <c r="H99" s="355">
        <v>0</v>
      </c>
      <c r="I99" s="355">
        <v>0</v>
      </c>
      <c r="J99" s="355">
        <v>0</v>
      </c>
      <c r="K99" s="355">
        <v>0</v>
      </c>
      <c r="L99" s="355">
        <v>1</v>
      </c>
      <c r="M99" s="355">
        <v>0</v>
      </c>
      <c r="N99" s="355">
        <v>1</v>
      </c>
      <c r="O99" s="355">
        <v>0</v>
      </c>
      <c r="P99" s="355">
        <v>0</v>
      </c>
      <c r="Q99" s="355">
        <v>0</v>
      </c>
      <c r="R99" s="355">
        <v>1</v>
      </c>
      <c r="S99" s="355">
        <v>0</v>
      </c>
      <c r="T99" s="355">
        <v>5</v>
      </c>
      <c r="U99" s="355">
        <v>4</v>
      </c>
      <c r="V99" s="355">
        <v>5</v>
      </c>
      <c r="W99" s="355">
        <v>12</v>
      </c>
      <c r="X99" s="355">
        <v>16</v>
      </c>
      <c r="Y99" s="355">
        <v>14</v>
      </c>
      <c r="Z99" s="355">
        <v>12</v>
      </c>
      <c r="AA99" s="355">
        <v>11</v>
      </c>
      <c r="AB99" s="355">
        <v>1</v>
      </c>
      <c r="AC99" s="355">
        <v>0</v>
      </c>
      <c r="AD99" s="355">
        <v>0</v>
      </c>
      <c r="AF99" s="355">
        <f t="shared" si="5"/>
        <v>0</v>
      </c>
      <c r="AG99" s="355">
        <f t="shared" si="6"/>
        <v>1</v>
      </c>
      <c r="AH99" s="355">
        <f t="shared" si="7"/>
        <v>1</v>
      </c>
    </row>
    <row r="100" spans="1:34">
      <c r="A100" t="s">
        <v>982</v>
      </c>
      <c r="B100" t="s">
        <v>411</v>
      </c>
      <c r="C100" s="355">
        <v>93</v>
      </c>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c r="S100" s="355">
        <v>2</v>
      </c>
      <c r="T100" s="355">
        <v>2</v>
      </c>
      <c r="U100" s="355">
        <v>2</v>
      </c>
      <c r="V100" s="355">
        <v>7</v>
      </c>
      <c r="W100" s="355">
        <v>5</v>
      </c>
      <c r="X100" s="355">
        <v>22</v>
      </c>
      <c r="Y100" s="355">
        <v>18</v>
      </c>
      <c r="Z100" s="355">
        <v>17</v>
      </c>
      <c r="AA100" s="355">
        <v>13</v>
      </c>
      <c r="AB100" s="355">
        <v>5</v>
      </c>
      <c r="AC100" s="355">
        <v>0</v>
      </c>
      <c r="AD100" s="355">
        <v>0</v>
      </c>
      <c r="AF100" s="355">
        <f t="shared" si="5"/>
        <v>0</v>
      </c>
      <c r="AG100" s="355">
        <f t="shared" si="6"/>
        <v>5</v>
      </c>
      <c r="AH100" s="355">
        <f t="shared" si="7"/>
        <v>5</v>
      </c>
    </row>
    <row r="101" spans="1:34">
      <c r="A101" t="s">
        <v>983</v>
      </c>
      <c r="B101" t="s">
        <v>411</v>
      </c>
      <c r="C101" s="355">
        <v>153</v>
      </c>
      <c r="D101" s="355">
        <v>1</v>
      </c>
      <c r="E101" s="355">
        <v>0</v>
      </c>
      <c r="F101" s="355">
        <v>0</v>
      </c>
      <c r="G101" s="355">
        <v>0</v>
      </c>
      <c r="H101" s="355">
        <v>0</v>
      </c>
      <c r="I101" s="355">
        <v>1</v>
      </c>
      <c r="J101" s="355">
        <v>0</v>
      </c>
      <c r="K101" s="355">
        <v>0</v>
      </c>
      <c r="L101" s="355">
        <v>1</v>
      </c>
      <c r="M101" s="355">
        <v>1</v>
      </c>
      <c r="N101" s="355">
        <v>0</v>
      </c>
      <c r="O101" s="355">
        <v>3</v>
      </c>
      <c r="P101" s="355">
        <v>2</v>
      </c>
      <c r="Q101" s="355">
        <v>1</v>
      </c>
      <c r="R101" s="355">
        <v>2</v>
      </c>
      <c r="S101" s="355">
        <v>3</v>
      </c>
      <c r="T101" s="355">
        <v>5</v>
      </c>
      <c r="U101" s="355">
        <v>12</v>
      </c>
      <c r="V101" s="355">
        <v>15</v>
      </c>
      <c r="W101" s="355">
        <v>22</v>
      </c>
      <c r="X101" s="355">
        <v>20</v>
      </c>
      <c r="Y101" s="355">
        <v>25</v>
      </c>
      <c r="Z101" s="355">
        <v>26</v>
      </c>
      <c r="AA101" s="355">
        <v>9</v>
      </c>
      <c r="AB101" s="355">
        <v>4</v>
      </c>
      <c r="AC101" s="355">
        <v>1</v>
      </c>
      <c r="AD101" s="355">
        <v>0</v>
      </c>
      <c r="AF101" s="355">
        <f t="shared" si="5"/>
        <v>0</v>
      </c>
      <c r="AG101" s="355">
        <f t="shared" si="6"/>
        <v>5</v>
      </c>
      <c r="AH101" s="355">
        <f t="shared" si="7"/>
        <v>5</v>
      </c>
    </row>
    <row r="102" spans="1:34">
      <c r="A102" t="s">
        <v>984</v>
      </c>
      <c r="B102" t="s">
        <v>411</v>
      </c>
      <c r="C102" s="355">
        <v>102</v>
      </c>
      <c r="D102" s="355">
        <v>0</v>
      </c>
      <c r="E102" s="355">
        <v>0</v>
      </c>
      <c r="F102" s="355">
        <v>0</v>
      </c>
      <c r="G102" s="355">
        <v>0</v>
      </c>
      <c r="H102" s="355">
        <v>0</v>
      </c>
      <c r="I102" s="355">
        <v>0</v>
      </c>
      <c r="J102" s="355">
        <v>0</v>
      </c>
      <c r="K102" s="355">
        <v>0</v>
      </c>
      <c r="L102" s="355">
        <v>0</v>
      </c>
      <c r="M102" s="355">
        <v>0</v>
      </c>
      <c r="N102" s="355">
        <v>0</v>
      </c>
      <c r="O102" s="355">
        <v>0</v>
      </c>
      <c r="P102" s="355">
        <v>0</v>
      </c>
      <c r="Q102" s="355">
        <v>2</v>
      </c>
      <c r="R102" s="355">
        <v>0</v>
      </c>
      <c r="S102" s="355">
        <v>2</v>
      </c>
      <c r="T102" s="355">
        <v>2</v>
      </c>
      <c r="U102" s="355">
        <v>9</v>
      </c>
      <c r="V102" s="355">
        <v>8</v>
      </c>
      <c r="W102" s="355">
        <v>9</v>
      </c>
      <c r="X102" s="355">
        <v>14</v>
      </c>
      <c r="Y102" s="355">
        <v>20</v>
      </c>
      <c r="Z102" s="355">
        <v>22</v>
      </c>
      <c r="AA102" s="355">
        <v>12</v>
      </c>
      <c r="AB102" s="355">
        <v>2</v>
      </c>
      <c r="AC102" s="355">
        <v>0</v>
      </c>
      <c r="AD102" s="355">
        <v>0</v>
      </c>
      <c r="AF102" s="355">
        <f t="shared" si="5"/>
        <v>0</v>
      </c>
      <c r="AG102" s="355">
        <f t="shared" si="6"/>
        <v>2</v>
      </c>
      <c r="AH102" s="355">
        <f t="shared" si="7"/>
        <v>2</v>
      </c>
    </row>
    <row r="103" spans="1:34">
      <c r="A103" t="s">
        <v>985</v>
      </c>
      <c r="B103" t="s">
        <v>411</v>
      </c>
      <c r="C103" s="355">
        <v>163</v>
      </c>
      <c r="D103" s="355">
        <v>1</v>
      </c>
      <c r="E103" s="355">
        <v>0</v>
      </c>
      <c r="F103" s="355">
        <v>0</v>
      </c>
      <c r="G103" s="355">
        <v>0</v>
      </c>
      <c r="H103" s="355">
        <v>0</v>
      </c>
      <c r="I103" s="355">
        <v>1</v>
      </c>
      <c r="J103" s="355">
        <v>0</v>
      </c>
      <c r="K103" s="355">
        <v>0</v>
      </c>
      <c r="L103" s="355">
        <v>0</v>
      </c>
      <c r="M103" s="355">
        <v>0</v>
      </c>
      <c r="N103" s="355">
        <v>1</v>
      </c>
      <c r="O103" s="355">
        <v>0</v>
      </c>
      <c r="P103" s="355">
        <v>1</v>
      </c>
      <c r="Q103" s="355">
        <v>0</v>
      </c>
      <c r="R103" s="355">
        <v>2</v>
      </c>
      <c r="S103" s="355">
        <v>1</v>
      </c>
      <c r="T103" s="355">
        <v>9</v>
      </c>
      <c r="U103" s="355">
        <v>14</v>
      </c>
      <c r="V103" s="355">
        <v>5</v>
      </c>
      <c r="W103" s="355">
        <v>13</v>
      </c>
      <c r="X103" s="355">
        <v>21</v>
      </c>
      <c r="Y103" s="355">
        <v>40</v>
      </c>
      <c r="Z103" s="355">
        <v>35</v>
      </c>
      <c r="AA103" s="355">
        <v>11</v>
      </c>
      <c r="AB103" s="355">
        <v>7</v>
      </c>
      <c r="AC103" s="355">
        <v>2</v>
      </c>
      <c r="AD103" s="355">
        <v>0</v>
      </c>
      <c r="AF103" s="355">
        <f t="shared" si="5"/>
        <v>0</v>
      </c>
      <c r="AG103" s="355">
        <f t="shared" si="6"/>
        <v>9</v>
      </c>
      <c r="AH103" s="355">
        <f t="shared" si="7"/>
        <v>9</v>
      </c>
    </row>
    <row r="104" spans="1:34">
      <c r="A104" t="s">
        <v>986</v>
      </c>
      <c r="B104" t="s">
        <v>411</v>
      </c>
      <c r="C104" s="355">
        <v>139</v>
      </c>
      <c r="D104" s="355">
        <v>0</v>
      </c>
      <c r="E104" s="355">
        <v>0</v>
      </c>
      <c r="F104" s="355">
        <v>0</v>
      </c>
      <c r="G104" s="355">
        <v>0</v>
      </c>
      <c r="H104" s="355">
        <v>0</v>
      </c>
      <c r="I104" s="355">
        <v>0</v>
      </c>
      <c r="J104" s="355">
        <v>0</v>
      </c>
      <c r="K104" s="355">
        <v>0</v>
      </c>
      <c r="L104" s="355">
        <v>0</v>
      </c>
      <c r="M104" s="355">
        <v>0</v>
      </c>
      <c r="N104" s="355">
        <v>1</v>
      </c>
      <c r="O104" s="355">
        <v>0</v>
      </c>
      <c r="P104" s="355">
        <v>0</v>
      </c>
      <c r="Q104" s="355">
        <v>1</v>
      </c>
      <c r="R104" s="355">
        <v>0</v>
      </c>
      <c r="S104" s="355">
        <v>1</v>
      </c>
      <c r="T104" s="355">
        <v>3</v>
      </c>
      <c r="U104" s="355">
        <v>9</v>
      </c>
      <c r="V104" s="355">
        <v>11</v>
      </c>
      <c r="W104" s="355">
        <v>16</v>
      </c>
      <c r="X104" s="355">
        <v>21</v>
      </c>
      <c r="Y104" s="355">
        <v>31</v>
      </c>
      <c r="Z104" s="355">
        <v>23</v>
      </c>
      <c r="AA104" s="355">
        <v>14</v>
      </c>
      <c r="AB104" s="355">
        <v>6</v>
      </c>
      <c r="AC104" s="355">
        <v>2</v>
      </c>
      <c r="AD104" s="355">
        <v>0</v>
      </c>
      <c r="AF104" s="355">
        <f t="shared" si="5"/>
        <v>0</v>
      </c>
      <c r="AG104" s="355">
        <f t="shared" si="6"/>
        <v>8</v>
      </c>
      <c r="AH104" s="355">
        <f t="shared" si="7"/>
        <v>8</v>
      </c>
    </row>
    <row r="105" spans="1:34">
      <c r="A105" t="s">
        <v>987</v>
      </c>
      <c r="B105" t="s">
        <v>411</v>
      </c>
      <c r="C105" s="355">
        <v>123</v>
      </c>
      <c r="D105" s="355">
        <v>0</v>
      </c>
      <c r="E105" s="355">
        <v>0</v>
      </c>
      <c r="F105" s="355">
        <v>0</v>
      </c>
      <c r="G105" s="355">
        <v>0</v>
      </c>
      <c r="H105" s="355">
        <v>0</v>
      </c>
      <c r="I105" s="355">
        <v>0</v>
      </c>
      <c r="J105" s="355">
        <v>0</v>
      </c>
      <c r="K105" s="355">
        <v>0</v>
      </c>
      <c r="L105" s="355">
        <v>0</v>
      </c>
      <c r="M105" s="355">
        <v>1</v>
      </c>
      <c r="N105" s="355">
        <v>0</v>
      </c>
      <c r="O105" s="355">
        <v>0</v>
      </c>
      <c r="P105" s="355">
        <v>0</v>
      </c>
      <c r="Q105" s="355">
        <v>0</v>
      </c>
      <c r="R105" s="355">
        <v>1</v>
      </c>
      <c r="S105" s="355">
        <v>1</v>
      </c>
      <c r="T105" s="355">
        <v>5</v>
      </c>
      <c r="U105" s="355">
        <v>6</v>
      </c>
      <c r="V105" s="355">
        <v>3</v>
      </c>
      <c r="W105" s="355">
        <v>15</v>
      </c>
      <c r="X105" s="355">
        <v>28</v>
      </c>
      <c r="Y105" s="355">
        <v>22</v>
      </c>
      <c r="Z105" s="355">
        <v>26</v>
      </c>
      <c r="AA105" s="355">
        <v>11</v>
      </c>
      <c r="AB105" s="355">
        <v>4</v>
      </c>
      <c r="AC105" s="355">
        <v>0</v>
      </c>
      <c r="AD105" s="355">
        <v>0</v>
      </c>
      <c r="AF105" s="355">
        <f t="shared" si="5"/>
        <v>0</v>
      </c>
      <c r="AG105" s="355">
        <f t="shared" si="6"/>
        <v>4</v>
      </c>
      <c r="AH105" s="355">
        <f t="shared" si="7"/>
        <v>4</v>
      </c>
    </row>
    <row r="106" spans="1:34">
      <c r="A106" t="s">
        <v>937</v>
      </c>
      <c r="B106" t="s">
        <v>412</v>
      </c>
      <c r="C106" s="355">
        <v>24744</v>
      </c>
      <c r="D106" s="355">
        <v>44</v>
      </c>
      <c r="E106" s="355">
        <v>5</v>
      </c>
      <c r="F106" s="355">
        <v>2</v>
      </c>
      <c r="G106" s="355">
        <v>6</v>
      </c>
      <c r="H106" s="355">
        <v>2</v>
      </c>
      <c r="I106" s="355">
        <v>59</v>
      </c>
      <c r="J106" s="355">
        <v>8</v>
      </c>
      <c r="K106" s="355">
        <v>6</v>
      </c>
      <c r="L106" s="355">
        <v>18</v>
      </c>
      <c r="M106" s="355">
        <v>39</v>
      </c>
      <c r="N106" s="355">
        <v>56</v>
      </c>
      <c r="O106" s="355">
        <v>62</v>
      </c>
      <c r="P106" s="355">
        <v>135</v>
      </c>
      <c r="Q106" s="355">
        <v>156</v>
      </c>
      <c r="R106" s="355">
        <v>210</v>
      </c>
      <c r="S106" s="355">
        <v>343</v>
      </c>
      <c r="T106" s="355">
        <v>468</v>
      </c>
      <c r="U106" s="355">
        <v>987</v>
      </c>
      <c r="V106" s="355">
        <v>1114</v>
      </c>
      <c r="W106" s="355">
        <v>1546</v>
      </c>
      <c r="X106" s="355">
        <v>2698</v>
      </c>
      <c r="Y106" s="355">
        <v>4089</v>
      </c>
      <c r="Z106" s="355">
        <v>5034</v>
      </c>
      <c r="AA106" s="355">
        <v>4405</v>
      </c>
      <c r="AB106" s="355">
        <v>2623</v>
      </c>
      <c r="AC106" s="355">
        <v>688</v>
      </c>
      <c r="AD106" s="355">
        <v>0</v>
      </c>
      <c r="AF106" s="355">
        <f t="shared" si="5"/>
        <v>15</v>
      </c>
      <c r="AG106" s="355">
        <f t="shared" si="6"/>
        <v>3311</v>
      </c>
      <c r="AH106" s="355">
        <f t="shared" si="7"/>
        <v>3311</v>
      </c>
    </row>
    <row r="107" spans="1:34">
      <c r="A107" t="s">
        <v>934</v>
      </c>
      <c r="B107" t="s">
        <v>412</v>
      </c>
      <c r="C107" s="355">
        <f t="shared" ref="C107:AD107" si="8">C110+C113+C116+C119+C122+C125+C128+C131+C134</f>
        <v>5613</v>
      </c>
      <c r="D107" s="355">
        <f t="shared" si="8"/>
        <v>5</v>
      </c>
      <c r="E107" s="355">
        <f t="shared" si="8"/>
        <v>1</v>
      </c>
      <c r="F107" s="355">
        <f t="shared" si="8"/>
        <v>0</v>
      </c>
      <c r="G107" s="355">
        <f t="shared" si="8"/>
        <v>2</v>
      </c>
      <c r="H107" s="355">
        <f t="shared" si="8"/>
        <v>1</v>
      </c>
      <c r="I107" s="355">
        <f t="shared" si="8"/>
        <v>9</v>
      </c>
      <c r="J107" s="355">
        <f t="shared" si="8"/>
        <v>2</v>
      </c>
      <c r="K107" s="355">
        <f t="shared" si="8"/>
        <v>3</v>
      </c>
      <c r="L107" s="355">
        <f t="shared" si="8"/>
        <v>7</v>
      </c>
      <c r="M107" s="355">
        <f t="shared" si="8"/>
        <v>6</v>
      </c>
      <c r="N107" s="355">
        <f t="shared" si="8"/>
        <v>17</v>
      </c>
      <c r="O107" s="355">
        <f t="shared" si="8"/>
        <v>22</v>
      </c>
      <c r="P107" s="355">
        <f t="shared" si="8"/>
        <v>29</v>
      </c>
      <c r="Q107" s="355">
        <f t="shared" si="8"/>
        <v>37</v>
      </c>
      <c r="R107" s="355">
        <f t="shared" si="8"/>
        <v>58</v>
      </c>
      <c r="S107" s="355">
        <f t="shared" si="8"/>
        <v>71</v>
      </c>
      <c r="T107" s="355">
        <f t="shared" si="8"/>
        <v>105</v>
      </c>
      <c r="U107" s="355">
        <f t="shared" si="8"/>
        <v>218</v>
      </c>
      <c r="V107" s="355">
        <f t="shared" si="8"/>
        <v>237</v>
      </c>
      <c r="W107" s="355">
        <f t="shared" si="8"/>
        <v>342</v>
      </c>
      <c r="X107" s="355">
        <f t="shared" si="8"/>
        <v>624</v>
      </c>
      <c r="Y107" s="355">
        <f t="shared" si="8"/>
        <v>966</v>
      </c>
      <c r="Z107" s="355">
        <f t="shared" si="8"/>
        <v>1130</v>
      </c>
      <c r="AA107" s="355">
        <f t="shared" si="8"/>
        <v>971</v>
      </c>
      <c r="AB107" s="355">
        <f t="shared" si="8"/>
        <v>588</v>
      </c>
      <c r="AC107" s="355">
        <f t="shared" si="8"/>
        <v>171</v>
      </c>
      <c r="AD107" s="355">
        <f t="shared" si="8"/>
        <v>0</v>
      </c>
      <c r="AF107" s="355">
        <f t="shared" si="5"/>
        <v>4</v>
      </c>
      <c r="AG107" s="355">
        <f t="shared" si="6"/>
        <v>759</v>
      </c>
      <c r="AH107" s="355">
        <f t="shared" si="7"/>
        <v>759</v>
      </c>
    </row>
    <row r="108" spans="1:34">
      <c r="A108" t="s">
        <v>938</v>
      </c>
      <c r="B108" t="s">
        <v>412</v>
      </c>
      <c r="C108" s="355">
        <v>794</v>
      </c>
      <c r="D108" s="355">
        <v>3</v>
      </c>
      <c r="E108" s="355">
        <v>0</v>
      </c>
      <c r="F108" s="355">
        <v>0</v>
      </c>
      <c r="G108" s="355">
        <v>0</v>
      </c>
      <c r="H108" s="355">
        <v>0</v>
      </c>
      <c r="I108" s="355">
        <v>3</v>
      </c>
      <c r="J108" s="355">
        <v>0</v>
      </c>
      <c r="K108" s="355">
        <v>0</v>
      </c>
      <c r="L108" s="355">
        <v>1</v>
      </c>
      <c r="M108" s="355">
        <v>2</v>
      </c>
      <c r="N108" s="355">
        <v>0</v>
      </c>
      <c r="O108" s="355">
        <v>0</v>
      </c>
      <c r="P108" s="355">
        <v>1</v>
      </c>
      <c r="Q108" s="355">
        <v>6</v>
      </c>
      <c r="R108" s="355">
        <v>9</v>
      </c>
      <c r="S108" s="355">
        <v>16</v>
      </c>
      <c r="T108" s="355">
        <v>19</v>
      </c>
      <c r="U108" s="355">
        <v>37</v>
      </c>
      <c r="V108" s="355">
        <v>34</v>
      </c>
      <c r="W108" s="355">
        <v>51</v>
      </c>
      <c r="X108" s="355">
        <v>79</v>
      </c>
      <c r="Y108" s="355">
        <v>130</v>
      </c>
      <c r="Z108" s="355">
        <v>153</v>
      </c>
      <c r="AA108" s="355">
        <v>114</v>
      </c>
      <c r="AB108" s="355">
        <v>95</v>
      </c>
      <c r="AC108" s="355">
        <v>44</v>
      </c>
      <c r="AD108" s="355">
        <v>0</v>
      </c>
      <c r="AF108" s="355">
        <f t="shared" si="5"/>
        <v>0</v>
      </c>
      <c r="AG108" s="355">
        <f t="shared" si="6"/>
        <v>139</v>
      </c>
      <c r="AH108" s="355">
        <f t="shared" si="7"/>
        <v>139</v>
      </c>
    </row>
    <row r="109" spans="1:34">
      <c r="A109" t="s">
        <v>939</v>
      </c>
      <c r="B109" t="s">
        <v>412</v>
      </c>
      <c r="C109" s="355">
        <v>580</v>
      </c>
      <c r="D109" s="355">
        <v>1</v>
      </c>
      <c r="E109" s="355">
        <v>0</v>
      </c>
      <c r="F109" s="355">
        <v>0</v>
      </c>
      <c r="G109" s="355">
        <v>0</v>
      </c>
      <c r="H109" s="355">
        <v>0</v>
      </c>
      <c r="I109" s="355">
        <v>1</v>
      </c>
      <c r="J109" s="355">
        <v>0</v>
      </c>
      <c r="K109" s="355">
        <v>0</v>
      </c>
      <c r="L109" s="355">
        <v>0</v>
      </c>
      <c r="M109" s="355">
        <v>0</v>
      </c>
      <c r="N109" s="355">
        <v>4</v>
      </c>
      <c r="O109" s="355">
        <v>0</v>
      </c>
      <c r="P109" s="355">
        <v>6</v>
      </c>
      <c r="Q109" s="355">
        <v>6</v>
      </c>
      <c r="R109" s="355">
        <v>2</v>
      </c>
      <c r="S109" s="355">
        <v>8</v>
      </c>
      <c r="T109" s="355">
        <v>7</v>
      </c>
      <c r="U109" s="355">
        <v>37</v>
      </c>
      <c r="V109" s="355">
        <v>29</v>
      </c>
      <c r="W109" s="355">
        <v>39</v>
      </c>
      <c r="X109" s="355">
        <v>56</v>
      </c>
      <c r="Y109" s="355">
        <v>107</v>
      </c>
      <c r="Z109" s="355">
        <v>121</v>
      </c>
      <c r="AA109" s="355">
        <v>90</v>
      </c>
      <c r="AB109" s="355">
        <v>51</v>
      </c>
      <c r="AC109" s="355">
        <v>16</v>
      </c>
      <c r="AD109" s="355">
        <v>0</v>
      </c>
      <c r="AF109" s="355">
        <f t="shared" si="5"/>
        <v>0</v>
      </c>
      <c r="AG109" s="355">
        <f t="shared" si="6"/>
        <v>67</v>
      </c>
      <c r="AH109" s="355">
        <f t="shared" si="7"/>
        <v>67</v>
      </c>
    </row>
    <row r="110" spans="1:34">
      <c r="A110" t="s">
        <v>940</v>
      </c>
      <c r="B110" t="s">
        <v>412</v>
      </c>
      <c r="C110" s="355">
        <v>613</v>
      </c>
      <c r="D110" s="355">
        <v>1</v>
      </c>
      <c r="E110" s="355">
        <v>0</v>
      </c>
      <c r="F110" s="355">
        <v>0</v>
      </c>
      <c r="G110" s="355">
        <v>0</v>
      </c>
      <c r="H110" s="355">
        <v>0</v>
      </c>
      <c r="I110" s="355">
        <v>1</v>
      </c>
      <c r="J110" s="355">
        <v>0</v>
      </c>
      <c r="K110" s="355">
        <v>0</v>
      </c>
      <c r="L110" s="355">
        <v>2</v>
      </c>
      <c r="M110" s="355">
        <v>0</v>
      </c>
      <c r="N110" s="355">
        <v>0</v>
      </c>
      <c r="O110" s="355">
        <v>2</v>
      </c>
      <c r="P110" s="355">
        <v>1</v>
      </c>
      <c r="Q110" s="355">
        <v>1</v>
      </c>
      <c r="R110" s="355">
        <v>4</v>
      </c>
      <c r="S110" s="355">
        <v>4</v>
      </c>
      <c r="T110" s="355">
        <v>7</v>
      </c>
      <c r="U110" s="355">
        <v>28</v>
      </c>
      <c r="V110" s="355">
        <v>17</v>
      </c>
      <c r="W110" s="355">
        <v>44</v>
      </c>
      <c r="X110" s="355">
        <v>59</v>
      </c>
      <c r="Y110" s="355">
        <v>132</v>
      </c>
      <c r="Z110" s="355">
        <v>125</v>
      </c>
      <c r="AA110" s="355">
        <v>114</v>
      </c>
      <c r="AB110" s="355">
        <v>55</v>
      </c>
      <c r="AC110" s="355">
        <v>17</v>
      </c>
      <c r="AD110" s="355">
        <v>0</v>
      </c>
      <c r="AF110" s="355">
        <f t="shared" si="5"/>
        <v>0</v>
      </c>
      <c r="AG110" s="355">
        <f t="shared" si="6"/>
        <v>72</v>
      </c>
      <c r="AH110" s="355">
        <f t="shared" si="7"/>
        <v>72</v>
      </c>
    </row>
    <row r="111" spans="1:34">
      <c r="A111" t="s">
        <v>941</v>
      </c>
      <c r="B111" t="s">
        <v>412</v>
      </c>
      <c r="C111" s="355">
        <v>609</v>
      </c>
      <c r="D111" s="355">
        <v>2</v>
      </c>
      <c r="E111" s="355">
        <v>0</v>
      </c>
      <c r="F111" s="355">
        <v>0</v>
      </c>
      <c r="G111" s="355">
        <v>0</v>
      </c>
      <c r="H111" s="355">
        <v>0</v>
      </c>
      <c r="I111" s="355">
        <v>2</v>
      </c>
      <c r="J111" s="355">
        <v>0</v>
      </c>
      <c r="K111" s="355">
        <v>0</v>
      </c>
      <c r="L111" s="355">
        <v>1</v>
      </c>
      <c r="M111" s="355">
        <v>0</v>
      </c>
      <c r="N111" s="355">
        <v>1</v>
      </c>
      <c r="O111" s="355">
        <v>2</v>
      </c>
      <c r="P111" s="355">
        <v>3</v>
      </c>
      <c r="Q111" s="355">
        <v>6</v>
      </c>
      <c r="R111" s="355">
        <v>3</v>
      </c>
      <c r="S111" s="355">
        <v>7</v>
      </c>
      <c r="T111" s="355">
        <v>10</v>
      </c>
      <c r="U111" s="355">
        <v>14</v>
      </c>
      <c r="V111" s="355">
        <v>33</v>
      </c>
      <c r="W111" s="355">
        <v>41</v>
      </c>
      <c r="X111" s="355">
        <v>78</v>
      </c>
      <c r="Y111" s="355">
        <v>114</v>
      </c>
      <c r="Z111" s="355">
        <v>124</v>
      </c>
      <c r="AA111" s="355">
        <v>99</v>
      </c>
      <c r="AB111" s="355">
        <v>56</v>
      </c>
      <c r="AC111" s="355">
        <v>15</v>
      </c>
      <c r="AD111" s="355">
        <v>0</v>
      </c>
      <c r="AF111" s="355">
        <f t="shared" si="5"/>
        <v>0</v>
      </c>
      <c r="AG111" s="355">
        <f t="shared" si="6"/>
        <v>71</v>
      </c>
      <c r="AH111" s="355">
        <f t="shared" si="7"/>
        <v>71</v>
      </c>
    </row>
    <row r="112" spans="1:34">
      <c r="A112" t="s">
        <v>942</v>
      </c>
      <c r="B112" t="s">
        <v>412</v>
      </c>
      <c r="C112" s="355">
        <v>724</v>
      </c>
      <c r="D112" s="355">
        <v>1</v>
      </c>
      <c r="E112" s="355">
        <v>0</v>
      </c>
      <c r="F112" s="355">
        <v>0</v>
      </c>
      <c r="G112" s="355">
        <v>0</v>
      </c>
      <c r="H112" s="355">
        <v>0</v>
      </c>
      <c r="I112" s="355">
        <v>1</v>
      </c>
      <c r="J112" s="355">
        <v>1</v>
      </c>
      <c r="K112" s="355">
        <v>0</v>
      </c>
      <c r="L112" s="355">
        <v>1</v>
      </c>
      <c r="M112" s="355">
        <v>2</v>
      </c>
      <c r="N112" s="355">
        <v>0</v>
      </c>
      <c r="O112" s="355">
        <v>1</v>
      </c>
      <c r="P112" s="355">
        <v>6</v>
      </c>
      <c r="Q112" s="355">
        <v>5</v>
      </c>
      <c r="R112" s="355">
        <v>5</v>
      </c>
      <c r="S112" s="355">
        <v>11</v>
      </c>
      <c r="T112" s="355">
        <v>10</v>
      </c>
      <c r="U112" s="355">
        <v>48</v>
      </c>
      <c r="V112" s="355">
        <v>38</v>
      </c>
      <c r="W112" s="355">
        <v>44</v>
      </c>
      <c r="X112" s="355">
        <v>73</v>
      </c>
      <c r="Y112" s="355">
        <v>132</v>
      </c>
      <c r="Z112" s="355">
        <v>132</v>
      </c>
      <c r="AA112" s="355">
        <v>118</v>
      </c>
      <c r="AB112" s="355">
        <v>73</v>
      </c>
      <c r="AC112" s="355">
        <v>23</v>
      </c>
      <c r="AD112" s="355">
        <v>0</v>
      </c>
      <c r="AF112" s="355">
        <f t="shared" si="5"/>
        <v>0</v>
      </c>
      <c r="AG112" s="355">
        <f t="shared" si="6"/>
        <v>96</v>
      </c>
      <c r="AH112" s="355">
        <f t="shared" si="7"/>
        <v>96</v>
      </c>
    </row>
    <row r="113" spans="1:34">
      <c r="A113" t="s">
        <v>943</v>
      </c>
      <c r="B113" t="s">
        <v>412</v>
      </c>
      <c r="C113" s="355">
        <v>1069</v>
      </c>
      <c r="D113" s="355">
        <v>0</v>
      </c>
      <c r="E113" s="355">
        <v>0</v>
      </c>
      <c r="F113" s="355">
        <v>0</v>
      </c>
      <c r="G113" s="355">
        <v>0</v>
      </c>
      <c r="H113" s="355">
        <v>0</v>
      </c>
      <c r="I113" s="355">
        <v>0</v>
      </c>
      <c r="J113" s="355">
        <v>0</v>
      </c>
      <c r="K113" s="355">
        <v>2</v>
      </c>
      <c r="L113" s="355">
        <v>3</v>
      </c>
      <c r="M113" s="355">
        <v>0</v>
      </c>
      <c r="N113" s="355">
        <v>3</v>
      </c>
      <c r="O113" s="355">
        <v>6</v>
      </c>
      <c r="P113" s="355">
        <v>9</v>
      </c>
      <c r="Q113" s="355">
        <v>10</v>
      </c>
      <c r="R113" s="355">
        <v>12</v>
      </c>
      <c r="S113" s="355">
        <v>14</v>
      </c>
      <c r="T113" s="355">
        <v>29</v>
      </c>
      <c r="U113" s="355">
        <v>42</v>
      </c>
      <c r="V113" s="355">
        <v>46</v>
      </c>
      <c r="W113" s="355">
        <v>80</v>
      </c>
      <c r="X113" s="355">
        <v>117</v>
      </c>
      <c r="Y113" s="355">
        <v>198</v>
      </c>
      <c r="Z113" s="355">
        <v>206</v>
      </c>
      <c r="AA113" s="355">
        <v>150</v>
      </c>
      <c r="AB113" s="355">
        <v>120</v>
      </c>
      <c r="AC113" s="355">
        <v>22</v>
      </c>
      <c r="AD113" s="355">
        <v>0</v>
      </c>
      <c r="AF113" s="355">
        <f t="shared" si="5"/>
        <v>0</v>
      </c>
      <c r="AG113" s="355">
        <f t="shared" si="6"/>
        <v>142</v>
      </c>
      <c r="AH113" s="355">
        <f t="shared" si="7"/>
        <v>142</v>
      </c>
    </row>
    <row r="114" spans="1:34">
      <c r="A114" t="s">
        <v>944</v>
      </c>
      <c r="B114" t="s">
        <v>412</v>
      </c>
      <c r="C114" s="355">
        <v>928</v>
      </c>
      <c r="D114" s="355">
        <v>1</v>
      </c>
      <c r="E114" s="355">
        <v>0</v>
      </c>
      <c r="F114" s="355">
        <v>0</v>
      </c>
      <c r="G114" s="355">
        <v>0</v>
      </c>
      <c r="H114" s="355">
        <v>0</v>
      </c>
      <c r="I114" s="355">
        <v>1</v>
      </c>
      <c r="J114" s="355">
        <v>2</v>
      </c>
      <c r="K114" s="355">
        <v>0</v>
      </c>
      <c r="L114" s="355">
        <v>0</v>
      </c>
      <c r="M114" s="355">
        <v>2</v>
      </c>
      <c r="N114" s="355">
        <v>2</v>
      </c>
      <c r="O114" s="355">
        <v>2</v>
      </c>
      <c r="P114" s="355">
        <v>2</v>
      </c>
      <c r="Q114" s="355">
        <v>4</v>
      </c>
      <c r="R114" s="355">
        <v>11</v>
      </c>
      <c r="S114" s="355">
        <v>11</v>
      </c>
      <c r="T114" s="355">
        <v>16</v>
      </c>
      <c r="U114" s="355">
        <v>45</v>
      </c>
      <c r="V114" s="355">
        <v>57</v>
      </c>
      <c r="W114" s="355">
        <v>56</v>
      </c>
      <c r="X114" s="355">
        <v>102</v>
      </c>
      <c r="Y114" s="355">
        <v>115</v>
      </c>
      <c r="Z114" s="355">
        <v>188</v>
      </c>
      <c r="AA114" s="355">
        <v>183</v>
      </c>
      <c r="AB114" s="355">
        <v>107</v>
      </c>
      <c r="AC114" s="355">
        <v>22</v>
      </c>
      <c r="AD114" s="355">
        <v>0</v>
      </c>
      <c r="AF114" s="355">
        <f t="shared" si="5"/>
        <v>0</v>
      </c>
      <c r="AG114" s="355">
        <f t="shared" si="6"/>
        <v>129</v>
      </c>
      <c r="AH114" s="355">
        <f t="shared" si="7"/>
        <v>129</v>
      </c>
    </row>
    <row r="115" spans="1:34">
      <c r="A115" t="s">
        <v>945</v>
      </c>
      <c r="B115" t="s">
        <v>412</v>
      </c>
      <c r="C115" s="355">
        <v>595</v>
      </c>
      <c r="D115" s="355">
        <v>1</v>
      </c>
      <c r="E115" s="355">
        <v>0</v>
      </c>
      <c r="F115" s="355">
        <v>0</v>
      </c>
      <c r="G115" s="355">
        <v>2</v>
      </c>
      <c r="H115" s="355">
        <v>0</v>
      </c>
      <c r="I115" s="355">
        <v>3</v>
      </c>
      <c r="J115" s="355">
        <v>0</v>
      </c>
      <c r="K115" s="355">
        <v>1</v>
      </c>
      <c r="L115" s="355">
        <v>0</v>
      </c>
      <c r="M115" s="355">
        <v>3</v>
      </c>
      <c r="N115" s="355">
        <v>0</v>
      </c>
      <c r="O115" s="355">
        <v>1</v>
      </c>
      <c r="P115" s="355">
        <v>2</v>
      </c>
      <c r="Q115" s="355">
        <v>3</v>
      </c>
      <c r="R115" s="355">
        <v>5</v>
      </c>
      <c r="S115" s="355">
        <v>7</v>
      </c>
      <c r="T115" s="355">
        <v>8</v>
      </c>
      <c r="U115" s="355">
        <v>19</v>
      </c>
      <c r="V115" s="355">
        <v>31</v>
      </c>
      <c r="W115" s="355">
        <v>49</v>
      </c>
      <c r="X115" s="355">
        <v>80</v>
      </c>
      <c r="Y115" s="355">
        <v>90</v>
      </c>
      <c r="Z115" s="355">
        <v>131</v>
      </c>
      <c r="AA115" s="355">
        <v>98</v>
      </c>
      <c r="AB115" s="355">
        <v>48</v>
      </c>
      <c r="AC115" s="355">
        <v>16</v>
      </c>
      <c r="AD115" s="355">
        <v>0</v>
      </c>
      <c r="AF115" s="355">
        <f t="shared" si="5"/>
        <v>2</v>
      </c>
      <c r="AG115" s="355">
        <f t="shared" si="6"/>
        <v>64</v>
      </c>
      <c r="AH115" s="355">
        <f t="shared" si="7"/>
        <v>64</v>
      </c>
    </row>
    <row r="116" spans="1:34">
      <c r="A116" t="s">
        <v>946</v>
      </c>
      <c r="B116" t="s">
        <v>412</v>
      </c>
      <c r="C116" s="355">
        <v>900</v>
      </c>
      <c r="D116" s="355">
        <v>0</v>
      </c>
      <c r="E116" s="355">
        <v>0</v>
      </c>
      <c r="F116" s="355">
        <v>0</v>
      </c>
      <c r="G116" s="355">
        <v>1</v>
      </c>
      <c r="H116" s="355">
        <v>0</v>
      </c>
      <c r="I116" s="355">
        <v>1</v>
      </c>
      <c r="J116" s="355">
        <v>0</v>
      </c>
      <c r="K116" s="355">
        <v>0</v>
      </c>
      <c r="L116" s="355">
        <v>1</v>
      </c>
      <c r="M116" s="355">
        <v>0</v>
      </c>
      <c r="N116" s="355">
        <v>2</v>
      </c>
      <c r="O116" s="355">
        <v>7</v>
      </c>
      <c r="P116" s="355">
        <v>2</v>
      </c>
      <c r="Q116" s="355">
        <v>6</v>
      </c>
      <c r="R116" s="355">
        <v>10</v>
      </c>
      <c r="S116" s="355">
        <v>13</v>
      </c>
      <c r="T116" s="355">
        <v>21</v>
      </c>
      <c r="U116" s="355">
        <v>32</v>
      </c>
      <c r="V116" s="355">
        <v>42</v>
      </c>
      <c r="W116" s="355">
        <v>51</v>
      </c>
      <c r="X116" s="355">
        <v>93</v>
      </c>
      <c r="Y116" s="355">
        <v>155</v>
      </c>
      <c r="Z116" s="355">
        <v>191</v>
      </c>
      <c r="AA116" s="355">
        <v>148</v>
      </c>
      <c r="AB116" s="355">
        <v>97</v>
      </c>
      <c r="AC116" s="355">
        <v>28</v>
      </c>
      <c r="AD116" s="355">
        <v>0</v>
      </c>
      <c r="AF116" s="355">
        <f t="shared" si="5"/>
        <v>1</v>
      </c>
      <c r="AG116" s="355">
        <f t="shared" si="6"/>
        <v>125</v>
      </c>
      <c r="AH116" s="355">
        <f t="shared" si="7"/>
        <v>125</v>
      </c>
    </row>
    <row r="117" spans="1:34">
      <c r="A117" t="s">
        <v>947</v>
      </c>
      <c r="B117" t="s">
        <v>412</v>
      </c>
      <c r="C117" s="355">
        <v>2243</v>
      </c>
      <c r="D117" s="355">
        <v>3</v>
      </c>
      <c r="E117" s="355">
        <v>1</v>
      </c>
      <c r="F117" s="355">
        <v>1</v>
      </c>
      <c r="G117" s="355">
        <v>2</v>
      </c>
      <c r="H117" s="355">
        <v>0</v>
      </c>
      <c r="I117" s="355">
        <v>7</v>
      </c>
      <c r="J117" s="355">
        <v>1</v>
      </c>
      <c r="K117" s="355">
        <v>0</v>
      </c>
      <c r="L117" s="355">
        <v>0</v>
      </c>
      <c r="M117" s="355">
        <v>7</v>
      </c>
      <c r="N117" s="355">
        <v>4</v>
      </c>
      <c r="O117" s="355">
        <v>5</v>
      </c>
      <c r="P117" s="355">
        <v>13</v>
      </c>
      <c r="Q117" s="355">
        <v>11</v>
      </c>
      <c r="R117" s="355">
        <v>23</v>
      </c>
      <c r="S117" s="355">
        <v>37</v>
      </c>
      <c r="T117" s="355">
        <v>40</v>
      </c>
      <c r="U117" s="355">
        <v>93</v>
      </c>
      <c r="V117" s="355">
        <v>113</v>
      </c>
      <c r="W117" s="355">
        <v>147</v>
      </c>
      <c r="X117" s="355">
        <v>262</v>
      </c>
      <c r="Y117" s="355">
        <v>383</v>
      </c>
      <c r="Z117" s="355">
        <v>430</v>
      </c>
      <c r="AA117" s="355">
        <v>384</v>
      </c>
      <c r="AB117" s="355">
        <v>243</v>
      </c>
      <c r="AC117" s="355">
        <v>40</v>
      </c>
      <c r="AD117" s="355">
        <v>0</v>
      </c>
      <c r="AF117" s="355">
        <f t="shared" si="5"/>
        <v>4</v>
      </c>
      <c r="AG117" s="355">
        <f t="shared" si="6"/>
        <v>283</v>
      </c>
      <c r="AH117" s="355">
        <f t="shared" si="7"/>
        <v>283</v>
      </c>
    </row>
    <row r="118" spans="1:34">
      <c r="A118" t="s">
        <v>948</v>
      </c>
      <c r="B118" t="s">
        <v>412</v>
      </c>
      <c r="C118" s="355">
        <v>2141</v>
      </c>
      <c r="D118" s="355">
        <v>5</v>
      </c>
      <c r="E118" s="355">
        <v>0</v>
      </c>
      <c r="F118" s="355">
        <v>0</v>
      </c>
      <c r="G118" s="355">
        <v>0</v>
      </c>
      <c r="H118" s="355">
        <v>1</v>
      </c>
      <c r="I118" s="355">
        <v>6</v>
      </c>
      <c r="J118" s="355">
        <v>0</v>
      </c>
      <c r="K118" s="355">
        <v>0</v>
      </c>
      <c r="L118" s="355">
        <v>2</v>
      </c>
      <c r="M118" s="355">
        <v>1</v>
      </c>
      <c r="N118" s="355">
        <v>5</v>
      </c>
      <c r="O118" s="355">
        <v>11</v>
      </c>
      <c r="P118" s="355">
        <v>16</v>
      </c>
      <c r="Q118" s="355">
        <v>16</v>
      </c>
      <c r="R118" s="355">
        <v>20</v>
      </c>
      <c r="S118" s="355">
        <v>44</v>
      </c>
      <c r="T118" s="355">
        <v>57</v>
      </c>
      <c r="U118" s="355">
        <v>102</v>
      </c>
      <c r="V118" s="355">
        <v>127</v>
      </c>
      <c r="W118" s="355">
        <v>158</v>
      </c>
      <c r="X118" s="355">
        <v>263</v>
      </c>
      <c r="Y118" s="355">
        <v>351</v>
      </c>
      <c r="Z118" s="355">
        <v>412</v>
      </c>
      <c r="AA118" s="355">
        <v>328</v>
      </c>
      <c r="AB118" s="355">
        <v>180</v>
      </c>
      <c r="AC118" s="355">
        <v>42</v>
      </c>
      <c r="AD118" s="355">
        <v>0</v>
      </c>
      <c r="AF118" s="355">
        <f t="shared" si="5"/>
        <v>1</v>
      </c>
      <c r="AG118" s="355">
        <f t="shared" si="6"/>
        <v>222</v>
      </c>
      <c r="AH118" s="355">
        <f t="shared" si="7"/>
        <v>222</v>
      </c>
    </row>
    <row r="119" spans="1:34">
      <c r="A119" t="s">
        <v>949</v>
      </c>
      <c r="B119" t="s">
        <v>412</v>
      </c>
      <c r="C119" s="355">
        <v>1158</v>
      </c>
      <c r="D119" s="355">
        <v>1</v>
      </c>
      <c r="E119" s="355">
        <v>1</v>
      </c>
      <c r="F119" s="355">
        <v>0</v>
      </c>
      <c r="G119" s="355">
        <v>0</v>
      </c>
      <c r="H119" s="355">
        <v>0</v>
      </c>
      <c r="I119" s="355">
        <v>2</v>
      </c>
      <c r="J119" s="355">
        <v>0</v>
      </c>
      <c r="K119" s="355">
        <v>0</v>
      </c>
      <c r="L119" s="355">
        <v>0</v>
      </c>
      <c r="M119" s="355">
        <v>2</v>
      </c>
      <c r="N119" s="355">
        <v>7</v>
      </c>
      <c r="O119" s="355">
        <v>5</v>
      </c>
      <c r="P119" s="355">
        <v>6</v>
      </c>
      <c r="Q119" s="355">
        <v>10</v>
      </c>
      <c r="R119" s="355">
        <v>8</v>
      </c>
      <c r="S119" s="355">
        <v>17</v>
      </c>
      <c r="T119" s="355">
        <v>18</v>
      </c>
      <c r="U119" s="355">
        <v>44</v>
      </c>
      <c r="V119" s="355">
        <v>55</v>
      </c>
      <c r="W119" s="355">
        <v>74</v>
      </c>
      <c r="X119" s="355">
        <v>139</v>
      </c>
      <c r="Y119" s="355">
        <v>188</v>
      </c>
      <c r="Z119" s="355">
        <v>240</v>
      </c>
      <c r="AA119" s="355">
        <v>204</v>
      </c>
      <c r="AB119" s="355">
        <v>105</v>
      </c>
      <c r="AC119" s="355">
        <v>34</v>
      </c>
      <c r="AD119" s="355">
        <v>0</v>
      </c>
      <c r="AF119" s="355">
        <f t="shared" si="5"/>
        <v>1</v>
      </c>
      <c r="AG119" s="355">
        <f t="shared" si="6"/>
        <v>139</v>
      </c>
      <c r="AH119" s="355">
        <f t="shared" si="7"/>
        <v>139</v>
      </c>
    </row>
    <row r="120" spans="1:34">
      <c r="A120" t="s">
        <v>950</v>
      </c>
      <c r="B120" t="s">
        <v>412</v>
      </c>
      <c r="C120" s="355">
        <v>1708</v>
      </c>
      <c r="D120" s="355">
        <v>5</v>
      </c>
      <c r="E120" s="355">
        <v>2</v>
      </c>
      <c r="F120" s="355">
        <v>0</v>
      </c>
      <c r="G120" s="355">
        <v>0</v>
      </c>
      <c r="H120" s="355">
        <v>0</v>
      </c>
      <c r="I120" s="355">
        <v>7</v>
      </c>
      <c r="J120" s="355">
        <v>0</v>
      </c>
      <c r="K120" s="355">
        <v>0</v>
      </c>
      <c r="L120" s="355">
        <v>2</v>
      </c>
      <c r="M120" s="355">
        <v>5</v>
      </c>
      <c r="N120" s="355">
        <v>4</v>
      </c>
      <c r="O120" s="355">
        <v>3</v>
      </c>
      <c r="P120" s="355">
        <v>11</v>
      </c>
      <c r="Q120" s="355">
        <v>9</v>
      </c>
      <c r="R120" s="355">
        <v>16</v>
      </c>
      <c r="S120" s="355">
        <v>26</v>
      </c>
      <c r="T120" s="355">
        <v>41</v>
      </c>
      <c r="U120" s="355">
        <v>61</v>
      </c>
      <c r="V120" s="355">
        <v>83</v>
      </c>
      <c r="W120" s="355">
        <v>114</v>
      </c>
      <c r="X120" s="355">
        <v>199</v>
      </c>
      <c r="Y120" s="355">
        <v>266</v>
      </c>
      <c r="Z120" s="355">
        <v>358</v>
      </c>
      <c r="AA120" s="355">
        <v>295</v>
      </c>
      <c r="AB120" s="355">
        <v>160</v>
      </c>
      <c r="AC120" s="355">
        <v>48</v>
      </c>
      <c r="AD120" s="355">
        <v>0</v>
      </c>
      <c r="AF120" s="355">
        <f t="shared" si="5"/>
        <v>2</v>
      </c>
      <c r="AG120" s="355">
        <f t="shared" si="6"/>
        <v>208</v>
      </c>
      <c r="AH120" s="355">
        <f t="shared" si="7"/>
        <v>208</v>
      </c>
    </row>
    <row r="121" spans="1:34">
      <c r="A121" t="s">
        <v>951</v>
      </c>
      <c r="B121" t="s">
        <v>412</v>
      </c>
      <c r="C121" s="355">
        <v>318</v>
      </c>
      <c r="D121" s="355">
        <v>0</v>
      </c>
      <c r="E121" s="355">
        <v>0</v>
      </c>
      <c r="F121" s="355">
        <v>0</v>
      </c>
      <c r="G121" s="355">
        <v>0</v>
      </c>
      <c r="H121" s="355">
        <v>0</v>
      </c>
      <c r="I121" s="355">
        <v>0</v>
      </c>
      <c r="J121" s="355">
        <v>0</v>
      </c>
      <c r="K121" s="355">
        <v>0</v>
      </c>
      <c r="L121" s="355">
        <v>0</v>
      </c>
      <c r="M121" s="355">
        <v>0</v>
      </c>
      <c r="N121" s="355">
        <v>0</v>
      </c>
      <c r="O121" s="355">
        <v>0</v>
      </c>
      <c r="P121" s="355">
        <v>3</v>
      </c>
      <c r="Q121" s="355">
        <v>1</v>
      </c>
      <c r="R121" s="355">
        <v>0</v>
      </c>
      <c r="S121" s="355">
        <v>5</v>
      </c>
      <c r="T121" s="355">
        <v>4</v>
      </c>
      <c r="U121" s="355">
        <v>4</v>
      </c>
      <c r="V121" s="355">
        <v>8</v>
      </c>
      <c r="W121" s="355">
        <v>17</v>
      </c>
      <c r="X121" s="355">
        <v>38</v>
      </c>
      <c r="Y121" s="355">
        <v>49</v>
      </c>
      <c r="Z121" s="355">
        <v>68</v>
      </c>
      <c r="AA121" s="355">
        <v>67</v>
      </c>
      <c r="AB121" s="355">
        <v>45</v>
      </c>
      <c r="AC121" s="355">
        <v>9</v>
      </c>
      <c r="AD121" s="355">
        <v>0</v>
      </c>
      <c r="AF121" s="355">
        <f t="shared" si="5"/>
        <v>0</v>
      </c>
      <c r="AG121" s="355">
        <f t="shared" si="6"/>
        <v>54</v>
      </c>
      <c r="AH121" s="355">
        <f t="shared" si="7"/>
        <v>54</v>
      </c>
    </row>
    <row r="122" spans="1:34">
      <c r="A122" t="s">
        <v>952</v>
      </c>
      <c r="B122" t="s">
        <v>412</v>
      </c>
      <c r="C122" s="355">
        <v>405</v>
      </c>
      <c r="D122" s="355">
        <v>0</v>
      </c>
      <c r="E122" s="355">
        <v>0</v>
      </c>
      <c r="F122" s="355">
        <v>0</v>
      </c>
      <c r="G122" s="355">
        <v>0</v>
      </c>
      <c r="H122" s="355">
        <v>0</v>
      </c>
      <c r="I122" s="355">
        <v>0</v>
      </c>
      <c r="J122" s="355">
        <v>0</v>
      </c>
      <c r="K122" s="355">
        <v>0</v>
      </c>
      <c r="L122" s="355">
        <v>1</v>
      </c>
      <c r="M122" s="355">
        <v>0</v>
      </c>
      <c r="N122" s="355">
        <v>1</v>
      </c>
      <c r="O122" s="355">
        <v>1</v>
      </c>
      <c r="P122" s="355">
        <v>3</v>
      </c>
      <c r="Q122" s="355">
        <v>2</v>
      </c>
      <c r="R122" s="355">
        <v>7</v>
      </c>
      <c r="S122" s="355">
        <v>5</v>
      </c>
      <c r="T122" s="355">
        <v>5</v>
      </c>
      <c r="U122" s="355">
        <v>19</v>
      </c>
      <c r="V122" s="355">
        <v>18</v>
      </c>
      <c r="W122" s="355">
        <v>24</v>
      </c>
      <c r="X122" s="355">
        <v>40</v>
      </c>
      <c r="Y122" s="355">
        <v>59</v>
      </c>
      <c r="Z122" s="355">
        <v>80</v>
      </c>
      <c r="AA122" s="355">
        <v>77</v>
      </c>
      <c r="AB122" s="355">
        <v>46</v>
      </c>
      <c r="AC122" s="355">
        <v>17</v>
      </c>
      <c r="AD122" s="355">
        <v>0</v>
      </c>
      <c r="AF122" s="355">
        <f t="shared" si="5"/>
        <v>0</v>
      </c>
      <c r="AG122" s="355">
        <f t="shared" si="6"/>
        <v>63</v>
      </c>
      <c r="AH122" s="355">
        <f t="shared" si="7"/>
        <v>63</v>
      </c>
    </row>
    <row r="123" spans="1:34">
      <c r="A123" t="s">
        <v>953</v>
      </c>
      <c r="B123" t="s">
        <v>412</v>
      </c>
      <c r="C123" s="355">
        <v>665</v>
      </c>
      <c r="D123" s="355">
        <v>0</v>
      </c>
      <c r="E123" s="355">
        <v>0</v>
      </c>
      <c r="F123" s="355">
        <v>0</v>
      </c>
      <c r="G123" s="355">
        <v>0</v>
      </c>
      <c r="H123" s="355">
        <v>0</v>
      </c>
      <c r="I123" s="355">
        <v>0</v>
      </c>
      <c r="J123" s="355">
        <v>0</v>
      </c>
      <c r="K123" s="355">
        <v>0</v>
      </c>
      <c r="L123" s="355">
        <v>0</v>
      </c>
      <c r="M123" s="355">
        <v>2</v>
      </c>
      <c r="N123" s="355">
        <v>0</v>
      </c>
      <c r="O123" s="355">
        <v>1</v>
      </c>
      <c r="P123" s="355">
        <v>7</v>
      </c>
      <c r="Q123" s="355">
        <v>6</v>
      </c>
      <c r="R123" s="355">
        <v>4</v>
      </c>
      <c r="S123" s="355">
        <v>11</v>
      </c>
      <c r="T123" s="355">
        <v>14</v>
      </c>
      <c r="U123" s="355">
        <v>32</v>
      </c>
      <c r="V123" s="355">
        <v>40</v>
      </c>
      <c r="W123" s="355">
        <v>58</v>
      </c>
      <c r="X123" s="355">
        <v>84</v>
      </c>
      <c r="Y123" s="355">
        <v>104</v>
      </c>
      <c r="Z123" s="355">
        <v>113</v>
      </c>
      <c r="AA123" s="355">
        <v>121</v>
      </c>
      <c r="AB123" s="355">
        <v>53</v>
      </c>
      <c r="AC123" s="355">
        <v>15</v>
      </c>
      <c r="AD123" s="355">
        <v>0</v>
      </c>
      <c r="AF123" s="355">
        <f t="shared" si="5"/>
        <v>0</v>
      </c>
      <c r="AG123" s="355">
        <f t="shared" si="6"/>
        <v>68</v>
      </c>
      <c r="AH123" s="355">
        <f t="shared" si="7"/>
        <v>68</v>
      </c>
    </row>
    <row r="124" spans="1:34">
      <c r="A124" t="s">
        <v>954</v>
      </c>
      <c r="B124" t="s">
        <v>412</v>
      </c>
      <c r="C124" s="355">
        <v>209</v>
      </c>
      <c r="D124" s="355">
        <v>0</v>
      </c>
      <c r="E124" s="355">
        <v>1</v>
      </c>
      <c r="F124" s="355">
        <v>0</v>
      </c>
      <c r="G124" s="355">
        <v>0</v>
      </c>
      <c r="H124" s="355">
        <v>0</v>
      </c>
      <c r="I124" s="355">
        <v>1</v>
      </c>
      <c r="J124" s="355">
        <v>1</v>
      </c>
      <c r="K124" s="355">
        <v>0</v>
      </c>
      <c r="L124" s="355">
        <v>0</v>
      </c>
      <c r="M124" s="355">
        <v>0</v>
      </c>
      <c r="N124" s="355">
        <v>0</v>
      </c>
      <c r="O124" s="355">
        <v>0</v>
      </c>
      <c r="P124" s="355">
        <v>5</v>
      </c>
      <c r="Q124" s="355">
        <v>2</v>
      </c>
      <c r="R124" s="355">
        <v>0</v>
      </c>
      <c r="S124" s="355">
        <v>1</v>
      </c>
      <c r="T124" s="355">
        <v>4</v>
      </c>
      <c r="U124" s="355">
        <v>11</v>
      </c>
      <c r="V124" s="355">
        <v>9</v>
      </c>
      <c r="W124" s="355">
        <v>8</v>
      </c>
      <c r="X124" s="355">
        <v>22</v>
      </c>
      <c r="Y124" s="355">
        <v>22</v>
      </c>
      <c r="Z124" s="355">
        <v>47</v>
      </c>
      <c r="AA124" s="355">
        <v>41</v>
      </c>
      <c r="AB124" s="355">
        <v>28</v>
      </c>
      <c r="AC124" s="355">
        <v>7</v>
      </c>
      <c r="AD124" s="355">
        <v>0</v>
      </c>
      <c r="AF124" s="355">
        <f t="shared" si="5"/>
        <v>1</v>
      </c>
      <c r="AG124" s="355">
        <f t="shared" si="6"/>
        <v>35</v>
      </c>
      <c r="AH124" s="355">
        <f t="shared" si="7"/>
        <v>35</v>
      </c>
    </row>
    <row r="125" spans="1:34">
      <c r="A125" t="s">
        <v>955</v>
      </c>
      <c r="B125" t="s">
        <v>412</v>
      </c>
      <c r="C125" s="355">
        <v>501</v>
      </c>
      <c r="D125" s="355">
        <v>3</v>
      </c>
      <c r="E125" s="355">
        <v>0</v>
      </c>
      <c r="F125" s="355">
        <v>0</v>
      </c>
      <c r="G125" s="355">
        <v>0</v>
      </c>
      <c r="H125" s="355">
        <v>1</v>
      </c>
      <c r="I125" s="355">
        <v>4</v>
      </c>
      <c r="J125" s="355">
        <v>0</v>
      </c>
      <c r="K125" s="355">
        <v>0</v>
      </c>
      <c r="L125" s="355">
        <v>0</v>
      </c>
      <c r="M125" s="355">
        <v>1</v>
      </c>
      <c r="N125" s="355">
        <v>1</v>
      </c>
      <c r="O125" s="355">
        <v>0</v>
      </c>
      <c r="P125" s="355">
        <v>3</v>
      </c>
      <c r="Q125" s="355">
        <v>3</v>
      </c>
      <c r="R125" s="355">
        <v>3</v>
      </c>
      <c r="S125" s="355">
        <v>2</v>
      </c>
      <c r="T125" s="355">
        <v>10</v>
      </c>
      <c r="U125" s="355">
        <v>15</v>
      </c>
      <c r="V125" s="355">
        <v>12</v>
      </c>
      <c r="W125" s="355">
        <v>23</v>
      </c>
      <c r="X125" s="355">
        <v>61</v>
      </c>
      <c r="Y125" s="355">
        <v>76</v>
      </c>
      <c r="Z125" s="355">
        <v>107</v>
      </c>
      <c r="AA125" s="355">
        <v>95</v>
      </c>
      <c r="AB125" s="355">
        <v>63</v>
      </c>
      <c r="AC125" s="355">
        <v>22</v>
      </c>
      <c r="AD125" s="355">
        <v>0</v>
      </c>
      <c r="AF125" s="355">
        <f t="shared" si="5"/>
        <v>1</v>
      </c>
      <c r="AG125" s="355">
        <f t="shared" si="6"/>
        <v>85</v>
      </c>
      <c r="AH125" s="355">
        <f t="shared" si="7"/>
        <v>85</v>
      </c>
    </row>
    <row r="126" spans="1:34">
      <c r="A126" t="s">
        <v>956</v>
      </c>
      <c r="B126" t="s">
        <v>412</v>
      </c>
      <c r="C126" s="355">
        <v>990</v>
      </c>
      <c r="D126" s="355">
        <v>1</v>
      </c>
      <c r="E126" s="355">
        <v>0</v>
      </c>
      <c r="F126" s="355">
        <v>0</v>
      </c>
      <c r="G126" s="355">
        <v>0</v>
      </c>
      <c r="H126" s="355">
        <v>0</v>
      </c>
      <c r="I126" s="355">
        <v>1</v>
      </c>
      <c r="J126" s="355">
        <v>0</v>
      </c>
      <c r="K126" s="355">
        <v>0</v>
      </c>
      <c r="L126" s="355">
        <v>0</v>
      </c>
      <c r="M126" s="355">
        <v>1</v>
      </c>
      <c r="N126" s="355">
        <v>3</v>
      </c>
      <c r="O126" s="355">
        <v>0</v>
      </c>
      <c r="P126" s="355">
        <v>6</v>
      </c>
      <c r="Q126" s="355">
        <v>4</v>
      </c>
      <c r="R126" s="355">
        <v>10</v>
      </c>
      <c r="S126" s="355">
        <v>18</v>
      </c>
      <c r="T126" s="355">
        <v>24</v>
      </c>
      <c r="U126" s="355">
        <v>55</v>
      </c>
      <c r="V126" s="355">
        <v>45</v>
      </c>
      <c r="W126" s="355">
        <v>72</v>
      </c>
      <c r="X126" s="355">
        <v>99</v>
      </c>
      <c r="Y126" s="355">
        <v>149</v>
      </c>
      <c r="Z126" s="355">
        <v>213</v>
      </c>
      <c r="AA126" s="355">
        <v>165</v>
      </c>
      <c r="AB126" s="355">
        <v>95</v>
      </c>
      <c r="AC126" s="355">
        <v>30</v>
      </c>
      <c r="AD126" s="355">
        <v>0</v>
      </c>
      <c r="AF126" s="355">
        <f t="shared" si="5"/>
        <v>0</v>
      </c>
      <c r="AG126" s="355">
        <f t="shared" si="6"/>
        <v>125</v>
      </c>
      <c r="AH126" s="355">
        <f t="shared" si="7"/>
        <v>125</v>
      </c>
    </row>
    <row r="127" spans="1:34">
      <c r="A127" t="s">
        <v>957</v>
      </c>
      <c r="B127" t="s">
        <v>412</v>
      </c>
      <c r="C127" s="355">
        <v>215</v>
      </c>
      <c r="D127" s="355">
        <v>0</v>
      </c>
      <c r="E127" s="355">
        <v>0</v>
      </c>
      <c r="F127" s="355">
        <v>0</v>
      </c>
      <c r="G127" s="355">
        <v>0</v>
      </c>
      <c r="H127" s="355">
        <v>0</v>
      </c>
      <c r="I127" s="355">
        <v>0</v>
      </c>
      <c r="J127" s="355">
        <v>0</v>
      </c>
      <c r="K127" s="355">
        <v>0</v>
      </c>
      <c r="L127" s="355">
        <v>0</v>
      </c>
      <c r="M127" s="355">
        <v>0</v>
      </c>
      <c r="N127" s="355">
        <v>0</v>
      </c>
      <c r="O127" s="355">
        <v>0</v>
      </c>
      <c r="P127" s="355">
        <v>1</v>
      </c>
      <c r="Q127" s="355">
        <v>0</v>
      </c>
      <c r="R127" s="355">
        <v>1</v>
      </c>
      <c r="S127" s="355">
        <v>1</v>
      </c>
      <c r="T127" s="355">
        <v>0</v>
      </c>
      <c r="U127" s="355">
        <v>9</v>
      </c>
      <c r="V127" s="355">
        <v>5</v>
      </c>
      <c r="W127" s="355">
        <v>12</v>
      </c>
      <c r="X127" s="355">
        <v>15</v>
      </c>
      <c r="Y127" s="355">
        <v>46</v>
      </c>
      <c r="Z127" s="355">
        <v>41</v>
      </c>
      <c r="AA127" s="355">
        <v>50</v>
      </c>
      <c r="AB127" s="355">
        <v>29</v>
      </c>
      <c r="AC127" s="355">
        <v>5</v>
      </c>
      <c r="AD127" s="355">
        <v>0</v>
      </c>
      <c r="AF127" s="355">
        <f t="shared" si="5"/>
        <v>0</v>
      </c>
      <c r="AG127" s="355">
        <f t="shared" si="6"/>
        <v>34</v>
      </c>
      <c r="AH127" s="355">
        <f t="shared" si="7"/>
        <v>34</v>
      </c>
    </row>
    <row r="128" spans="1:34">
      <c r="A128" t="s">
        <v>958</v>
      </c>
      <c r="B128" t="s">
        <v>412</v>
      </c>
      <c r="C128" s="355">
        <v>257</v>
      </c>
      <c r="D128" s="355">
        <v>0</v>
      </c>
      <c r="E128" s="355">
        <v>0</v>
      </c>
      <c r="F128" s="355">
        <v>0</v>
      </c>
      <c r="G128" s="355">
        <v>0</v>
      </c>
      <c r="H128" s="355">
        <v>0</v>
      </c>
      <c r="I128" s="355">
        <v>0</v>
      </c>
      <c r="J128" s="355">
        <v>1</v>
      </c>
      <c r="K128" s="355">
        <v>1</v>
      </c>
      <c r="L128" s="355">
        <v>0</v>
      </c>
      <c r="M128" s="355">
        <v>0</v>
      </c>
      <c r="N128" s="355">
        <v>0</v>
      </c>
      <c r="O128" s="355">
        <v>0</v>
      </c>
      <c r="P128" s="355">
        <v>0</v>
      </c>
      <c r="Q128" s="355">
        <v>1</v>
      </c>
      <c r="R128" s="355">
        <v>1</v>
      </c>
      <c r="S128" s="355">
        <v>5</v>
      </c>
      <c r="T128" s="355">
        <v>0</v>
      </c>
      <c r="U128" s="355">
        <v>10</v>
      </c>
      <c r="V128" s="355">
        <v>14</v>
      </c>
      <c r="W128" s="355">
        <v>11</v>
      </c>
      <c r="X128" s="355">
        <v>26</v>
      </c>
      <c r="Y128" s="355">
        <v>48</v>
      </c>
      <c r="Z128" s="355">
        <v>48</v>
      </c>
      <c r="AA128" s="355">
        <v>51</v>
      </c>
      <c r="AB128" s="355">
        <v>31</v>
      </c>
      <c r="AC128" s="355">
        <v>9</v>
      </c>
      <c r="AD128" s="355">
        <v>0</v>
      </c>
      <c r="AF128" s="355">
        <f t="shared" si="5"/>
        <v>0</v>
      </c>
      <c r="AG128" s="355">
        <f t="shared" si="6"/>
        <v>40</v>
      </c>
      <c r="AH128" s="355">
        <f t="shared" si="7"/>
        <v>40</v>
      </c>
    </row>
    <row r="129" spans="1:34">
      <c r="A129" t="s">
        <v>959</v>
      </c>
      <c r="B129" t="s">
        <v>412</v>
      </c>
      <c r="C129" s="355">
        <v>840</v>
      </c>
      <c r="D129" s="355">
        <v>1</v>
      </c>
      <c r="E129" s="355">
        <v>0</v>
      </c>
      <c r="F129" s="355">
        <v>1</v>
      </c>
      <c r="G129" s="355">
        <v>0</v>
      </c>
      <c r="H129" s="355">
        <v>0</v>
      </c>
      <c r="I129" s="355">
        <v>2</v>
      </c>
      <c r="J129" s="355">
        <v>0</v>
      </c>
      <c r="K129" s="355">
        <v>0</v>
      </c>
      <c r="L129" s="355">
        <v>1</v>
      </c>
      <c r="M129" s="355">
        <v>0</v>
      </c>
      <c r="N129" s="355">
        <v>4</v>
      </c>
      <c r="O129" s="355">
        <v>3</v>
      </c>
      <c r="P129" s="355">
        <v>3</v>
      </c>
      <c r="Q129" s="355">
        <v>7</v>
      </c>
      <c r="R129" s="355">
        <v>13</v>
      </c>
      <c r="S129" s="355">
        <v>15</v>
      </c>
      <c r="T129" s="355">
        <v>23</v>
      </c>
      <c r="U129" s="355">
        <v>34</v>
      </c>
      <c r="V129" s="355">
        <v>44</v>
      </c>
      <c r="W129" s="355">
        <v>55</v>
      </c>
      <c r="X129" s="355">
        <v>81</v>
      </c>
      <c r="Y129" s="355">
        <v>137</v>
      </c>
      <c r="Z129" s="355">
        <v>145</v>
      </c>
      <c r="AA129" s="355">
        <v>149</v>
      </c>
      <c r="AB129" s="355">
        <v>104</v>
      </c>
      <c r="AC129" s="355">
        <v>20</v>
      </c>
      <c r="AD129" s="355">
        <v>0</v>
      </c>
      <c r="AF129" s="355">
        <f t="shared" si="5"/>
        <v>1</v>
      </c>
      <c r="AG129" s="355">
        <f t="shared" si="6"/>
        <v>124</v>
      </c>
      <c r="AH129" s="355">
        <f t="shared" si="7"/>
        <v>124</v>
      </c>
    </row>
    <row r="130" spans="1:34">
      <c r="A130" t="s">
        <v>960</v>
      </c>
      <c r="B130" t="s">
        <v>412</v>
      </c>
      <c r="C130" s="355">
        <v>366</v>
      </c>
      <c r="D130" s="355">
        <v>3</v>
      </c>
      <c r="E130" s="355">
        <v>0</v>
      </c>
      <c r="F130" s="355">
        <v>0</v>
      </c>
      <c r="G130" s="355">
        <v>0</v>
      </c>
      <c r="H130" s="355">
        <v>0</v>
      </c>
      <c r="I130" s="355">
        <v>3</v>
      </c>
      <c r="J130" s="355">
        <v>0</v>
      </c>
      <c r="K130" s="355">
        <v>0</v>
      </c>
      <c r="L130" s="355">
        <v>0</v>
      </c>
      <c r="M130" s="355">
        <v>0</v>
      </c>
      <c r="N130" s="355">
        <v>0</v>
      </c>
      <c r="O130" s="355">
        <v>0</v>
      </c>
      <c r="P130" s="355">
        <v>0</v>
      </c>
      <c r="Q130" s="355">
        <v>4</v>
      </c>
      <c r="R130" s="355">
        <v>1</v>
      </c>
      <c r="S130" s="355">
        <v>2</v>
      </c>
      <c r="T130" s="355">
        <v>7</v>
      </c>
      <c r="U130" s="355">
        <v>9</v>
      </c>
      <c r="V130" s="355">
        <v>13</v>
      </c>
      <c r="W130" s="355">
        <v>16</v>
      </c>
      <c r="X130" s="355">
        <v>39</v>
      </c>
      <c r="Y130" s="355">
        <v>59</v>
      </c>
      <c r="Z130" s="355">
        <v>78</v>
      </c>
      <c r="AA130" s="355">
        <v>77</v>
      </c>
      <c r="AB130" s="355">
        <v>46</v>
      </c>
      <c r="AC130" s="355">
        <v>12</v>
      </c>
      <c r="AD130" s="355">
        <v>0</v>
      </c>
      <c r="AF130" s="355">
        <f t="shared" si="5"/>
        <v>0</v>
      </c>
      <c r="AG130" s="355">
        <f t="shared" si="6"/>
        <v>58</v>
      </c>
      <c r="AH130" s="355">
        <f t="shared" si="7"/>
        <v>58</v>
      </c>
    </row>
    <row r="131" spans="1:34">
      <c r="A131" t="s">
        <v>961</v>
      </c>
      <c r="B131" t="s">
        <v>412</v>
      </c>
      <c r="C131" s="355">
        <v>377</v>
      </c>
      <c r="D131" s="355">
        <v>0</v>
      </c>
      <c r="E131" s="355">
        <v>0</v>
      </c>
      <c r="F131" s="355">
        <v>0</v>
      </c>
      <c r="G131" s="355">
        <v>1</v>
      </c>
      <c r="H131" s="355">
        <v>0</v>
      </c>
      <c r="I131" s="355">
        <v>1</v>
      </c>
      <c r="J131" s="355">
        <v>1</v>
      </c>
      <c r="K131" s="355">
        <v>0</v>
      </c>
      <c r="L131" s="355">
        <v>0</v>
      </c>
      <c r="M131" s="355">
        <v>3</v>
      </c>
      <c r="N131" s="355">
        <v>3</v>
      </c>
      <c r="O131" s="355">
        <v>1</v>
      </c>
      <c r="P131" s="355">
        <v>1</v>
      </c>
      <c r="Q131" s="355">
        <v>1</v>
      </c>
      <c r="R131" s="355">
        <v>7</v>
      </c>
      <c r="S131" s="355">
        <v>3</v>
      </c>
      <c r="T131" s="355">
        <v>7</v>
      </c>
      <c r="U131" s="355">
        <v>19</v>
      </c>
      <c r="V131" s="355">
        <v>19</v>
      </c>
      <c r="W131" s="355">
        <v>14</v>
      </c>
      <c r="X131" s="355">
        <v>49</v>
      </c>
      <c r="Y131" s="355">
        <v>57</v>
      </c>
      <c r="Z131" s="355">
        <v>68</v>
      </c>
      <c r="AA131" s="355">
        <v>74</v>
      </c>
      <c r="AB131" s="355">
        <v>37</v>
      </c>
      <c r="AC131" s="355">
        <v>12</v>
      </c>
      <c r="AD131" s="355">
        <v>0</v>
      </c>
      <c r="AF131" s="355">
        <f t="shared" si="5"/>
        <v>1</v>
      </c>
      <c r="AG131" s="355">
        <f t="shared" si="6"/>
        <v>49</v>
      </c>
      <c r="AH131" s="355">
        <f t="shared" si="7"/>
        <v>49</v>
      </c>
    </row>
    <row r="132" spans="1:34">
      <c r="A132" t="s">
        <v>962</v>
      </c>
      <c r="B132" t="s">
        <v>412</v>
      </c>
      <c r="C132" s="355">
        <v>652</v>
      </c>
      <c r="D132" s="355">
        <v>2</v>
      </c>
      <c r="E132" s="355">
        <v>0</v>
      </c>
      <c r="F132" s="355">
        <v>0</v>
      </c>
      <c r="G132" s="355">
        <v>0</v>
      </c>
      <c r="H132" s="355">
        <v>0</v>
      </c>
      <c r="I132" s="355">
        <v>2</v>
      </c>
      <c r="J132" s="355">
        <v>0</v>
      </c>
      <c r="K132" s="355">
        <v>0</v>
      </c>
      <c r="L132" s="355">
        <v>0</v>
      </c>
      <c r="M132" s="355">
        <v>0</v>
      </c>
      <c r="N132" s="355">
        <v>2</v>
      </c>
      <c r="O132" s="355">
        <v>1</v>
      </c>
      <c r="P132" s="355">
        <v>2</v>
      </c>
      <c r="Q132" s="355">
        <v>4</v>
      </c>
      <c r="R132" s="355">
        <v>5</v>
      </c>
      <c r="S132" s="355">
        <v>4</v>
      </c>
      <c r="T132" s="355">
        <v>12</v>
      </c>
      <c r="U132" s="355">
        <v>32</v>
      </c>
      <c r="V132" s="355">
        <v>20</v>
      </c>
      <c r="W132" s="355">
        <v>53</v>
      </c>
      <c r="X132" s="355">
        <v>79</v>
      </c>
      <c r="Y132" s="355">
        <v>101</v>
      </c>
      <c r="Z132" s="355">
        <v>122</v>
      </c>
      <c r="AA132" s="355">
        <v>116</v>
      </c>
      <c r="AB132" s="355">
        <v>76</v>
      </c>
      <c r="AC132" s="355">
        <v>21</v>
      </c>
      <c r="AD132" s="355">
        <v>0</v>
      </c>
      <c r="AF132" s="355">
        <f t="shared" si="5"/>
        <v>0</v>
      </c>
      <c r="AG132" s="355">
        <f t="shared" si="6"/>
        <v>97</v>
      </c>
      <c r="AH132" s="355">
        <f t="shared" si="7"/>
        <v>97</v>
      </c>
    </row>
    <row r="133" spans="1:34">
      <c r="A133" t="s">
        <v>963</v>
      </c>
      <c r="B133" t="s">
        <v>412</v>
      </c>
      <c r="C133" s="355">
        <v>231</v>
      </c>
      <c r="D133" s="355">
        <v>0</v>
      </c>
      <c r="E133" s="355">
        <v>0</v>
      </c>
      <c r="F133" s="355">
        <v>0</v>
      </c>
      <c r="G133" s="355">
        <v>0</v>
      </c>
      <c r="H133" s="355">
        <v>0</v>
      </c>
      <c r="I133" s="355">
        <v>0</v>
      </c>
      <c r="J133" s="355">
        <v>0</v>
      </c>
      <c r="K133" s="355">
        <v>0</v>
      </c>
      <c r="L133" s="355">
        <v>0</v>
      </c>
      <c r="M133" s="355">
        <v>1</v>
      </c>
      <c r="N133" s="355">
        <v>2</v>
      </c>
      <c r="O133" s="355">
        <v>0</v>
      </c>
      <c r="P133" s="355">
        <v>3</v>
      </c>
      <c r="Q133" s="355">
        <v>4</v>
      </c>
      <c r="R133" s="355">
        <v>2</v>
      </c>
      <c r="S133" s="355">
        <v>3</v>
      </c>
      <c r="T133" s="355">
        <v>1</v>
      </c>
      <c r="U133" s="355">
        <v>8</v>
      </c>
      <c r="V133" s="355">
        <v>8</v>
      </c>
      <c r="W133" s="355">
        <v>12</v>
      </c>
      <c r="X133" s="355">
        <v>18</v>
      </c>
      <c r="Y133" s="355">
        <v>39</v>
      </c>
      <c r="Z133" s="355">
        <v>53</v>
      </c>
      <c r="AA133" s="355">
        <v>43</v>
      </c>
      <c r="AB133" s="355">
        <v>27</v>
      </c>
      <c r="AC133" s="355">
        <v>7</v>
      </c>
      <c r="AD133" s="355">
        <v>0</v>
      </c>
      <c r="AF133" s="355">
        <f t="shared" ref="AF133:AF156" si="9">SUM(E133:H133)</f>
        <v>0</v>
      </c>
      <c r="AG133" s="355">
        <f t="shared" ref="AG133:AG156" si="10">SUM(AB133:AC133)</f>
        <v>34</v>
      </c>
      <c r="AH133" s="355">
        <f t="shared" ref="AH133:AH156" si="11">SUM(AB133:AD133)</f>
        <v>34</v>
      </c>
    </row>
    <row r="134" spans="1:34">
      <c r="A134" t="s">
        <v>964</v>
      </c>
      <c r="B134" t="s">
        <v>412</v>
      </c>
      <c r="C134" s="355">
        <v>333</v>
      </c>
      <c r="D134" s="355">
        <v>0</v>
      </c>
      <c r="E134" s="355">
        <v>0</v>
      </c>
      <c r="F134" s="355">
        <v>0</v>
      </c>
      <c r="G134" s="355">
        <v>0</v>
      </c>
      <c r="H134" s="355">
        <v>0</v>
      </c>
      <c r="I134" s="355">
        <v>0</v>
      </c>
      <c r="J134" s="355">
        <v>0</v>
      </c>
      <c r="K134" s="355">
        <v>0</v>
      </c>
      <c r="L134" s="355">
        <v>0</v>
      </c>
      <c r="M134" s="355">
        <v>0</v>
      </c>
      <c r="N134" s="355">
        <v>0</v>
      </c>
      <c r="O134" s="355">
        <v>0</v>
      </c>
      <c r="P134" s="355">
        <v>4</v>
      </c>
      <c r="Q134" s="355">
        <v>3</v>
      </c>
      <c r="R134" s="355">
        <v>6</v>
      </c>
      <c r="S134" s="355">
        <v>8</v>
      </c>
      <c r="T134" s="355">
        <v>8</v>
      </c>
      <c r="U134" s="355">
        <v>9</v>
      </c>
      <c r="V134" s="355">
        <v>14</v>
      </c>
      <c r="W134" s="355">
        <v>21</v>
      </c>
      <c r="X134" s="355">
        <v>40</v>
      </c>
      <c r="Y134" s="355">
        <v>53</v>
      </c>
      <c r="Z134" s="355">
        <v>65</v>
      </c>
      <c r="AA134" s="355">
        <v>58</v>
      </c>
      <c r="AB134" s="355">
        <v>34</v>
      </c>
      <c r="AC134" s="355">
        <v>10</v>
      </c>
      <c r="AD134" s="355">
        <v>0</v>
      </c>
      <c r="AF134" s="355">
        <f t="shared" si="9"/>
        <v>0</v>
      </c>
      <c r="AG134" s="355">
        <f t="shared" si="10"/>
        <v>44</v>
      </c>
      <c r="AH134" s="355">
        <f t="shared" si="11"/>
        <v>44</v>
      </c>
    </row>
    <row r="135" spans="1:34">
      <c r="A135" t="s">
        <v>965</v>
      </c>
      <c r="B135" t="s">
        <v>412</v>
      </c>
      <c r="C135" s="355">
        <v>238</v>
      </c>
      <c r="D135" s="355">
        <v>2</v>
      </c>
      <c r="E135" s="355">
        <v>0</v>
      </c>
      <c r="F135" s="355">
        <v>0</v>
      </c>
      <c r="G135" s="355">
        <v>0</v>
      </c>
      <c r="H135" s="355">
        <v>0</v>
      </c>
      <c r="I135" s="355">
        <v>2</v>
      </c>
      <c r="J135" s="355">
        <v>0</v>
      </c>
      <c r="K135" s="355">
        <v>0</v>
      </c>
      <c r="L135" s="355">
        <v>1</v>
      </c>
      <c r="M135" s="355">
        <v>1</v>
      </c>
      <c r="N135" s="355">
        <v>0</v>
      </c>
      <c r="O135" s="355">
        <v>1</v>
      </c>
      <c r="P135" s="355">
        <v>2</v>
      </c>
      <c r="Q135" s="355">
        <v>0</v>
      </c>
      <c r="R135" s="355">
        <v>0</v>
      </c>
      <c r="S135" s="355">
        <v>5</v>
      </c>
      <c r="T135" s="355">
        <v>5</v>
      </c>
      <c r="U135" s="355">
        <v>8</v>
      </c>
      <c r="V135" s="355">
        <v>9</v>
      </c>
      <c r="W135" s="355">
        <v>11</v>
      </c>
      <c r="X135" s="355">
        <v>15</v>
      </c>
      <c r="Y135" s="355">
        <v>41</v>
      </c>
      <c r="Z135" s="355">
        <v>51</v>
      </c>
      <c r="AA135" s="355">
        <v>54</v>
      </c>
      <c r="AB135" s="355">
        <v>26</v>
      </c>
      <c r="AC135" s="355">
        <v>6</v>
      </c>
      <c r="AD135" s="355">
        <v>0</v>
      </c>
      <c r="AF135" s="355">
        <f t="shared" si="9"/>
        <v>0</v>
      </c>
      <c r="AG135" s="355">
        <f t="shared" si="10"/>
        <v>32</v>
      </c>
      <c r="AH135" s="355">
        <f t="shared" si="11"/>
        <v>32</v>
      </c>
    </row>
    <row r="136" spans="1:34">
      <c r="A136" t="s">
        <v>966</v>
      </c>
      <c r="B136" t="s">
        <v>412</v>
      </c>
      <c r="C136" s="355">
        <v>287</v>
      </c>
      <c r="D136" s="355">
        <v>1</v>
      </c>
      <c r="E136" s="355">
        <v>0</v>
      </c>
      <c r="F136" s="355">
        <v>0</v>
      </c>
      <c r="G136" s="355">
        <v>0</v>
      </c>
      <c r="H136" s="355">
        <v>0</v>
      </c>
      <c r="I136" s="355">
        <v>1</v>
      </c>
      <c r="J136" s="355">
        <v>0</v>
      </c>
      <c r="K136" s="355">
        <v>0</v>
      </c>
      <c r="L136" s="355">
        <v>0</v>
      </c>
      <c r="M136" s="355">
        <v>1</v>
      </c>
      <c r="N136" s="355">
        <v>0</v>
      </c>
      <c r="O136" s="355">
        <v>2</v>
      </c>
      <c r="P136" s="355">
        <v>0</v>
      </c>
      <c r="Q136" s="355">
        <v>0</v>
      </c>
      <c r="R136" s="355">
        <v>2</v>
      </c>
      <c r="S136" s="355">
        <v>2</v>
      </c>
      <c r="T136" s="355">
        <v>8</v>
      </c>
      <c r="U136" s="355">
        <v>7</v>
      </c>
      <c r="V136" s="355">
        <v>9</v>
      </c>
      <c r="W136" s="355">
        <v>11</v>
      </c>
      <c r="X136" s="355">
        <v>24</v>
      </c>
      <c r="Y136" s="355">
        <v>52</v>
      </c>
      <c r="Z136" s="355">
        <v>63</v>
      </c>
      <c r="AA136" s="355">
        <v>54</v>
      </c>
      <c r="AB136" s="355">
        <v>41</v>
      </c>
      <c r="AC136" s="355">
        <v>10</v>
      </c>
      <c r="AD136" s="355">
        <v>0</v>
      </c>
      <c r="AF136" s="355">
        <f t="shared" si="9"/>
        <v>0</v>
      </c>
      <c r="AG136" s="355">
        <f t="shared" si="10"/>
        <v>51</v>
      </c>
      <c r="AH136" s="355">
        <f t="shared" si="11"/>
        <v>51</v>
      </c>
    </row>
    <row r="137" spans="1:34">
      <c r="A137" t="s">
        <v>967</v>
      </c>
      <c r="B137" t="s">
        <v>412</v>
      </c>
      <c r="C137" s="355">
        <v>202</v>
      </c>
      <c r="D137" s="355">
        <v>0</v>
      </c>
      <c r="E137" s="355">
        <v>0</v>
      </c>
      <c r="F137" s="355">
        <v>0</v>
      </c>
      <c r="G137" s="355">
        <v>0</v>
      </c>
      <c r="H137" s="355">
        <v>0</v>
      </c>
      <c r="I137" s="355">
        <v>0</v>
      </c>
      <c r="J137" s="355">
        <v>0</v>
      </c>
      <c r="K137" s="355">
        <v>0</v>
      </c>
      <c r="L137" s="355">
        <v>0</v>
      </c>
      <c r="M137" s="355">
        <v>0</v>
      </c>
      <c r="N137" s="355">
        <v>0</v>
      </c>
      <c r="O137" s="355">
        <v>0</v>
      </c>
      <c r="P137" s="355">
        <v>1</v>
      </c>
      <c r="Q137" s="355">
        <v>3</v>
      </c>
      <c r="R137" s="355">
        <v>2</v>
      </c>
      <c r="S137" s="355">
        <v>1</v>
      </c>
      <c r="T137" s="355">
        <v>2</v>
      </c>
      <c r="U137" s="355">
        <v>2</v>
      </c>
      <c r="V137" s="355">
        <v>5</v>
      </c>
      <c r="W137" s="355">
        <v>8</v>
      </c>
      <c r="X137" s="355">
        <v>14</v>
      </c>
      <c r="Y137" s="355">
        <v>35</v>
      </c>
      <c r="Z137" s="355">
        <v>44</v>
      </c>
      <c r="AA137" s="355">
        <v>45</v>
      </c>
      <c r="AB137" s="355">
        <v>32</v>
      </c>
      <c r="AC137" s="355">
        <v>8</v>
      </c>
      <c r="AD137" s="355">
        <v>0</v>
      </c>
      <c r="AF137" s="355">
        <f t="shared" si="9"/>
        <v>0</v>
      </c>
      <c r="AG137" s="355">
        <f t="shared" si="10"/>
        <v>40</v>
      </c>
      <c r="AH137" s="355">
        <f t="shared" si="11"/>
        <v>40</v>
      </c>
    </row>
    <row r="138" spans="1:34">
      <c r="A138" t="s">
        <v>968</v>
      </c>
      <c r="B138" t="s">
        <v>412</v>
      </c>
      <c r="C138" s="355">
        <v>428</v>
      </c>
      <c r="D138" s="355">
        <v>0</v>
      </c>
      <c r="E138" s="355">
        <v>0</v>
      </c>
      <c r="F138" s="355">
        <v>0</v>
      </c>
      <c r="G138" s="355">
        <v>0</v>
      </c>
      <c r="H138" s="355">
        <v>0</v>
      </c>
      <c r="I138" s="355">
        <v>0</v>
      </c>
      <c r="J138" s="355">
        <v>0</v>
      </c>
      <c r="K138" s="355">
        <v>0</v>
      </c>
      <c r="L138" s="355">
        <v>0</v>
      </c>
      <c r="M138" s="355">
        <v>0</v>
      </c>
      <c r="N138" s="355">
        <v>2</v>
      </c>
      <c r="O138" s="355">
        <v>1</v>
      </c>
      <c r="P138" s="355">
        <v>0</v>
      </c>
      <c r="Q138" s="355">
        <v>0</v>
      </c>
      <c r="R138" s="355">
        <v>1</v>
      </c>
      <c r="S138" s="355">
        <v>3</v>
      </c>
      <c r="T138" s="355">
        <v>2</v>
      </c>
      <c r="U138" s="355">
        <v>9</v>
      </c>
      <c r="V138" s="355">
        <v>9</v>
      </c>
      <c r="W138" s="355">
        <v>15</v>
      </c>
      <c r="X138" s="355">
        <v>38</v>
      </c>
      <c r="Y138" s="355">
        <v>73</v>
      </c>
      <c r="Z138" s="355">
        <v>116</v>
      </c>
      <c r="AA138" s="355">
        <v>90</v>
      </c>
      <c r="AB138" s="355">
        <v>59</v>
      </c>
      <c r="AC138" s="355">
        <v>10</v>
      </c>
      <c r="AD138" s="355">
        <v>0</v>
      </c>
      <c r="AF138" s="355">
        <f t="shared" si="9"/>
        <v>0</v>
      </c>
      <c r="AG138" s="355">
        <f t="shared" si="10"/>
        <v>69</v>
      </c>
      <c r="AH138" s="355">
        <f t="shared" si="11"/>
        <v>69</v>
      </c>
    </row>
    <row r="139" spans="1:34">
      <c r="A139" t="s">
        <v>969</v>
      </c>
      <c r="B139" t="s">
        <v>412</v>
      </c>
      <c r="C139" s="355">
        <v>328</v>
      </c>
      <c r="D139" s="355">
        <v>0</v>
      </c>
      <c r="E139" s="355">
        <v>0</v>
      </c>
      <c r="F139" s="355">
        <v>0</v>
      </c>
      <c r="G139" s="355">
        <v>0</v>
      </c>
      <c r="H139" s="355">
        <v>0</v>
      </c>
      <c r="I139" s="355">
        <v>0</v>
      </c>
      <c r="J139" s="355">
        <v>0</v>
      </c>
      <c r="K139" s="355">
        <v>0</v>
      </c>
      <c r="L139" s="355">
        <v>0</v>
      </c>
      <c r="M139" s="355">
        <v>1</v>
      </c>
      <c r="N139" s="355">
        <v>0</v>
      </c>
      <c r="O139" s="355">
        <v>0</v>
      </c>
      <c r="P139" s="355">
        <v>0</v>
      </c>
      <c r="Q139" s="355">
        <v>2</v>
      </c>
      <c r="R139" s="355">
        <v>5</v>
      </c>
      <c r="S139" s="355">
        <v>4</v>
      </c>
      <c r="T139" s="355">
        <v>6</v>
      </c>
      <c r="U139" s="355">
        <v>12</v>
      </c>
      <c r="V139" s="355">
        <v>15</v>
      </c>
      <c r="W139" s="355">
        <v>18</v>
      </c>
      <c r="X139" s="355">
        <v>30</v>
      </c>
      <c r="Y139" s="355">
        <v>51</v>
      </c>
      <c r="Z139" s="355">
        <v>67</v>
      </c>
      <c r="AA139" s="355">
        <v>68</v>
      </c>
      <c r="AB139" s="355">
        <v>40</v>
      </c>
      <c r="AC139" s="355">
        <v>9</v>
      </c>
      <c r="AD139" s="355">
        <v>0</v>
      </c>
      <c r="AF139" s="355">
        <f t="shared" si="9"/>
        <v>0</v>
      </c>
      <c r="AG139" s="355">
        <f t="shared" si="10"/>
        <v>49</v>
      </c>
      <c r="AH139" s="355">
        <f t="shared" si="11"/>
        <v>49</v>
      </c>
    </row>
    <row r="140" spans="1:34">
      <c r="A140" t="s">
        <v>970</v>
      </c>
      <c r="B140" t="s">
        <v>412</v>
      </c>
      <c r="C140" s="355">
        <v>216</v>
      </c>
      <c r="D140" s="355">
        <v>1</v>
      </c>
      <c r="E140" s="355">
        <v>0</v>
      </c>
      <c r="F140" s="355">
        <v>0</v>
      </c>
      <c r="G140" s="355">
        <v>0</v>
      </c>
      <c r="H140" s="355">
        <v>0</v>
      </c>
      <c r="I140" s="355">
        <v>1</v>
      </c>
      <c r="J140" s="355">
        <v>0</v>
      </c>
      <c r="K140" s="355">
        <v>0</v>
      </c>
      <c r="L140" s="355">
        <v>0</v>
      </c>
      <c r="M140" s="355">
        <v>1</v>
      </c>
      <c r="N140" s="355">
        <v>0</v>
      </c>
      <c r="O140" s="355">
        <v>0</v>
      </c>
      <c r="P140" s="355">
        <v>2</v>
      </c>
      <c r="Q140" s="355">
        <v>2</v>
      </c>
      <c r="R140" s="355">
        <v>1</v>
      </c>
      <c r="S140" s="355">
        <v>0</v>
      </c>
      <c r="T140" s="355">
        <v>5</v>
      </c>
      <c r="U140" s="355">
        <v>0</v>
      </c>
      <c r="V140" s="355">
        <v>4</v>
      </c>
      <c r="W140" s="355">
        <v>11</v>
      </c>
      <c r="X140" s="355">
        <v>17</v>
      </c>
      <c r="Y140" s="355">
        <v>38</v>
      </c>
      <c r="Z140" s="355">
        <v>48</v>
      </c>
      <c r="AA140" s="355">
        <v>48</v>
      </c>
      <c r="AB140" s="355">
        <v>24</v>
      </c>
      <c r="AC140" s="355">
        <v>14</v>
      </c>
      <c r="AD140" s="355">
        <v>0</v>
      </c>
      <c r="AF140" s="355">
        <f t="shared" si="9"/>
        <v>0</v>
      </c>
      <c r="AG140" s="355">
        <f t="shared" si="10"/>
        <v>38</v>
      </c>
      <c r="AH140" s="355">
        <f t="shared" si="11"/>
        <v>38</v>
      </c>
    </row>
    <row r="141" spans="1:34">
      <c r="A141" t="s">
        <v>971</v>
      </c>
      <c r="B141" t="s">
        <v>412</v>
      </c>
      <c r="C141" s="355">
        <v>360</v>
      </c>
      <c r="D141" s="355">
        <v>0</v>
      </c>
      <c r="E141" s="355">
        <v>0</v>
      </c>
      <c r="F141" s="355">
        <v>0</v>
      </c>
      <c r="G141" s="355">
        <v>0</v>
      </c>
      <c r="H141" s="355">
        <v>0</v>
      </c>
      <c r="I141" s="355">
        <v>0</v>
      </c>
      <c r="J141" s="355">
        <v>0</v>
      </c>
      <c r="K141" s="355">
        <v>0</v>
      </c>
      <c r="L141" s="355">
        <v>0</v>
      </c>
      <c r="M141" s="355">
        <v>0</v>
      </c>
      <c r="N141" s="355">
        <v>0</v>
      </c>
      <c r="O141" s="355">
        <v>0</v>
      </c>
      <c r="P141" s="355">
        <v>3</v>
      </c>
      <c r="Q141" s="355">
        <v>2</v>
      </c>
      <c r="R141" s="355">
        <v>1</v>
      </c>
      <c r="S141" s="355">
        <v>4</v>
      </c>
      <c r="T141" s="355">
        <v>3</v>
      </c>
      <c r="U141" s="355">
        <v>16</v>
      </c>
      <c r="V141" s="355">
        <v>11</v>
      </c>
      <c r="W141" s="355">
        <v>15</v>
      </c>
      <c r="X141" s="355">
        <v>32</v>
      </c>
      <c r="Y141" s="355">
        <v>62</v>
      </c>
      <c r="Z141" s="355">
        <v>77</v>
      </c>
      <c r="AA141" s="355">
        <v>76</v>
      </c>
      <c r="AB141" s="355">
        <v>46</v>
      </c>
      <c r="AC141" s="355">
        <v>12</v>
      </c>
      <c r="AD141" s="355">
        <v>0</v>
      </c>
      <c r="AF141" s="355">
        <f t="shared" si="9"/>
        <v>0</v>
      </c>
      <c r="AG141" s="355">
        <f t="shared" si="10"/>
        <v>58</v>
      </c>
      <c r="AH141" s="355">
        <f t="shared" si="11"/>
        <v>58</v>
      </c>
    </row>
    <row r="142" spans="1:34">
      <c r="A142" t="s">
        <v>972</v>
      </c>
      <c r="B142" t="s">
        <v>412</v>
      </c>
      <c r="C142" s="355">
        <v>257</v>
      </c>
      <c r="D142" s="355">
        <v>1</v>
      </c>
      <c r="E142" s="355">
        <v>0</v>
      </c>
      <c r="F142" s="355">
        <v>0</v>
      </c>
      <c r="G142" s="355">
        <v>0</v>
      </c>
      <c r="H142" s="355">
        <v>0</v>
      </c>
      <c r="I142" s="355">
        <v>1</v>
      </c>
      <c r="J142" s="355">
        <v>0</v>
      </c>
      <c r="K142" s="355">
        <v>1</v>
      </c>
      <c r="L142" s="355">
        <v>0</v>
      </c>
      <c r="M142" s="355">
        <v>0</v>
      </c>
      <c r="N142" s="355">
        <v>1</v>
      </c>
      <c r="O142" s="355">
        <v>0</v>
      </c>
      <c r="P142" s="355">
        <v>1</v>
      </c>
      <c r="Q142" s="355">
        <v>0</v>
      </c>
      <c r="R142" s="355">
        <v>1</v>
      </c>
      <c r="S142" s="355">
        <v>2</v>
      </c>
      <c r="T142" s="355">
        <v>1</v>
      </c>
      <c r="U142" s="355">
        <v>6</v>
      </c>
      <c r="V142" s="355">
        <v>6</v>
      </c>
      <c r="W142" s="355">
        <v>15</v>
      </c>
      <c r="X142" s="355">
        <v>21</v>
      </c>
      <c r="Y142" s="355">
        <v>45</v>
      </c>
      <c r="Z142" s="355">
        <v>64</v>
      </c>
      <c r="AA142" s="355">
        <v>56</v>
      </c>
      <c r="AB142" s="355">
        <v>30</v>
      </c>
      <c r="AC142" s="355">
        <v>6</v>
      </c>
      <c r="AD142" s="355">
        <v>0</v>
      </c>
      <c r="AF142" s="355">
        <f t="shared" si="9"/>
        <v>0</v>
      </c>
      <c r="AG142" s="355">
        <f t="shared" si="10"/>
        <v>36</v>
      </c>
      <c r="AH142" s="355">
        <f t="shared" si="11"/>
        <v>36</v>
      </c>
    </row>
    <row r="143" spans="1:34">
      <c r="A143" t="s">
        <v>973</v>
      </c>
      <c r="B143" t="s">
        <v>412</v>
      </c>
      <c r="C143" s="355">
        <v>183</v>
      </c>
      <c r="D143" s="355">
        <v>0</v>
      </c>
      <c r="E143" s="355">
        <v>0</v>
      </c>
      <c r="F143" s="355">
        <v>0</v>
      </c>
      <c r="G143" s="355">
        <v>0</v>
      </c>
      <c r="H143" s="355">
        <v>0</v>
      </c>
      <c r="I143" s="355">
        <v>0</v>
      </c>
      <c r="J143" s="355">
        <v>0</v>
      </c>
      <c r="K143" s="355">
        <v>0</v>
      </c>
      <c r="L143" s="355">
        <v>1</v>
      </c>
      <c r="M143" s="355">
        <v>0</v>
      </c>
      <c r="N143" s="355">
        <v>0</v>
      </c>
      <c r="O143" s="355">
        <v>0</v>
      </c>
      <c r="P143" s="355">
        <v>0</v>
      </c>
      <c r="Q143" s="355">
        <v>1</v>
      </c>
      <c r="R143" s="355">
        <v>2</v>
      </c>
      <c r="S143" s="355">
        <v>3</v>
      </c>
      <c r="T143" s="355">
        <v>4</v>
      </c>
      <c r="U143" s="355">
        <v>9</v>
      </c>
      <c r="V143" s="355">
        <v>9</v>
      </c>
      <c r="W143" s="355">
        <v>7</v>
      </c>
      <c r="X143" s="355">
        <v>23</v>
      </c>
      <c r="Y143" s="355">
        <v>30</v>
      </c>
      <c r="Z143" s="355">
        <v>39</v>
      </c>
      <c r="AA143" s="355">
        <v>32</v>
      </c>
      <c r="AB143" s="355">
        <v>19</v>
      </c>
      <c r="AC143" s="355">
        <v>4</v>
      </c>
      <c r="AD143" s="355">
        <v>0</v>
      </c>
      <c r="AF143" s="355">
        <f t="shared" si="9"/>
        <v>0</v>
      </c>
      <c r="AG143" s="355">
        <f t="shared" si="10"/>
        <v>23</v>
      </c>
      <c r="AH143" s="355">
        <f t="shared" si="11"/>
        <v>23</v>
      </c>
    </row>
    <row r="144" spans="1:34">
      <c r="A144" t="s">
        <v>974</v>
      </c>
      <c r="B144" t="s">
        <v>412</v>
      </c>
      <c r="C144" s="355">
        <v>437</v>
      </c>
      <c r="D144" s="355">
        <v>0</v>
      </c>
      <c r="E144" s="355">
        <v>0</v>
      </c>
      <c r="F144" s="355">
        <v>0</v>
      </c>
      <c r="G144" s="355">
        <v>0</v>
      </c>
      <c r="H144" s="355">
        <v>0</v>
      </c>
      <c r="I144" s="355">
        <v>0</v>
      </c>
      <c r="J144" s="355">
        <v>0</v>
      </c>
      <c r="K144" s="355">
        <v>1</v>
      </c>
      <c r="L144" s="355">
        <v>0</v>
      </c>
      <c r="M144" s="355">
        <v>1</v>
      </c>
      <c r="N144" s="355">
        <v>3</v>
      </c>
      <c r="O144" s="355">
        <v>1</v>
      </c>
      <c r="P144" s="355">
        <v>3</v>
      </c>
      <c r="Q144" s="355">
        <v>2</v>
      </c>
      <c r="R144" s="355">
        <v>2</v>
      </c>
      <c r="S144" s="355">
        <v>3</v>
      </c>
      <c r="T144" s="355">
        <v>8</v>
      </c>
      <c r="U144" s="355">
        <v>16</v>
      </c>
      <c r="V144" s="355">
        <v>16</v>
      </c>
      <c r="W144" s="355">
        <v>22</v>
      </c>
      <c r="X144" s="355">
        <v>55</v>
      </c>
      <c r="Y144" s="355">
        <v>76</v>
      </c>
      <c r="Z144" s="355">
        <v>86</v>
      </c>
      <c r="AA144" s="355">
        <v>89</v>
      </c>
      <c r="AB144" s="355">
        <v>47</v>
      </c>
      <c r="AC144" s="355">
        <v>6</v>
      </c>
      <c r="AD144" s="355">
        <v>0</v>
      </c>
      <c r="AF144" s="355">
        <f t="shared" si="9"/>
        <v>0</v>
      </c>
      <c r="AG144" s="355">
        <f t="shared" si="10"/>
        <v>53</v>
      </c>
      <c r="AH144" s="355">
        <f t="shared" si="11"/>
        <v>53</v>
      </c>
    </row>
    <row r="145" spans="1:34">
      <c r="A145" t="s">
        <v>975</v>
      </c>
      <c r="B145" t="s">
        <v>412</v>
      </c>
      <c r="C145" s="355">
        <v>126</v>
      </c>
      <c r="D145" s="355">
        <v>2</v>
      </c>
      <c r="E145" s="355">
        <v>0</v>
      </c>
      <c r="F145" s="355">
        <v>0</v>
      </c>
      <c r="G145" s="355">
        <v>0</v>
      </c>
      <c r="H145" s="355">
        <v>0</v>
      </c>
      <c r="I145" s="355">
        <v>2</v>
      </c>
      <c r="J145" s="355">
        <v>1</v>
      </c>
      <c r="K145" s="355">
        <v>0</v>
      </c>
      <c r="L145" s="355">
        <v>0</v>
      </c>
      <c r="M145" s="355">
        <v>0</v>
      </c>
      <c r="N145" s="355">
        <v>0</v>
      </c>
      <c r="O145" s="355">
        <v>1</v>
      </c>
      <c r="P145" s="355">
        <v>1</v>
      </c>
      <c r="Q145" s="355">
        <v>0</v>
      </c>
      <c r="R145" s="355">
        <v>0</v>
      </c>
      <c r="S145" s="355">
        <v>0</v>
      </c>
      <c r="T145" s="355">
        <v>3</v>
      </c>
      <c r="U145" s="355">
        <v>5</v>
      </c>
      <c r="V145" s="355">
        <v>3</v>
      </c>
      <c r="W145" s="355">
        <v>8</v>
      </c>
      <c r="X145" s="355">
        <v>14</v>
      </c>
      <c r="Y145" s="355">
        <v>16</v>
      </c>
      <c r="Z145" s="355">
        <v>21</v>
      </c>
      <c r="AA145" s="355">
        <v>33</v>
      </c>
      <c r="AB145" s="355">
        <v>12</v>
      </c>
      <c r="AC145" s="355">
        <v>6</v>
      </c>
      <c r="AD145" s="355">
        <v>0</v>
      </c>
      <c r="AF145" s="355">
        <f t="shared" si="9"/>
        <v>0</v>
      </c>
      <c r="AG145" s="355">
        <f t="shared" si="10"/>
        <v>18</v>
      </c>
      <c r="AH145" s="355">
        <f t="shared" si="11"/>
        <v>18</v>
      </c>
    </row>
    <row r="146" spans="1:34">
      <c r="A146" t="s">
        <v>977</v>
      </c>
      <c r="B146" t="s">
        <v>412</v>
      </c>
      <c r="C146" s="355">
        <v>149</v>
      </c>
      <c r="D146" s="355">
        <v>0</v>
      </c>
      <c r="E146" s="355">
        <v>0</v>
      </c>
      <c r="F146" s="355">
        <v>0</v>
      </c>
      <c r="G146" s="355">
        <v>0</v>
      </c>
      <c r="H146" s="355">
        <v>0</v>
      </c>
      <c r="I146" s="355">
        <v>0</v>
      </c>
      <c r="J146" s="355">
        <v>0</v>
      </c>
      <c r="K146" s="355">
        <v>0</v>
      </c>
      <c r="L146" s="355">
        <v>0</v>
      </c>
      <c r="M146" s="355">
        <v>0</v>
      </c>
      <c r="N146" s="355">
        <v>0</v>
      </c>
      <c r="O146" s="355">
        <v>0</v>
      </c>
      <c r="P146" s="355">
        <v>1</v>
      </c>
      <c r="Q146" s="355">
        <v>1</v>
      </c>
      <c r="R146" s="355">
        <v>0</v>
      </c>
      <c r="S146" s="355">
        <v>3</v>
      </c>
      <c r="T146" s="355">
        <v>1</v>
      </c>
      <c r="U146" s="355">
        <v>2</v>
      </c>
      <c r="V146" s="355">
        <v>2</v>
      </c>
      <c r="W146" s="355">
        <v>6</v>
      </c>
      <c r="X146" s="355">
        <v>10</v>
      </c>
      <c r="Y146" s="355">
        <v>26</v>
      </c>
      <c r="Z146" s="355">
        <v>31</v>
      </c>
      <c r="AA146" s="355">
        <v>35</v>
      </c>
      <c r="AB146" s="355">
        <v>25</v>
      </c>
      <c r="AC146" s="355">
        <v>6</v>
      </c>
      <c r="AD146" s="355">
        <v>0</v>
      </c>
      <c r="AF146" s="355">
        <f t="shared" si="9"/>
        <v>0</v>
      </c>
      <c r="AG146" s="355">
        <f t="shared" si="10"/>
        <v>31</v>
      </c>
      <c r="AH146" s="355">
        <f t="shared" si="11"/>
        <v>31</v>
      </c>
    </row>
    <row r="147" spans="1:34">
      <c r="A147" t="s">
        <v>978</v>
      </c>
      <c r="B147" t="s">
        <v>412</v>
      </c>
      <c r="C147" s="355">
        <v>132</v>
      </c>
      <c r="D147" s="355">
        <v>0</v>
      </c>
      <c r="E147" s="355">
        <v>0</v>
      </c>
      <c r="F147" s="355">
        <v>0</v>
      </c>
      <c r="G147" s="355">
        <v>0</v>
      </c>
      <c r="H147" s="355">
        <v>0</v>
      </c>
      <c r="I147" s="355">
        <v>0</v>
      </c>
      <c r="J147" s="355">
        <v>0</v>
      </c>
      <c r="K147" s="355">
        <v>0</v>
      </c>
      <c r="L147" s="355">
        <v>0</v>
      </c>
      <c r="M147" s="355">
        <v>0</v>
      </c>
      <c r="N147" s="355">
        <v>0</v>
      </c>
      <c r="O147" s="355">
        <v>0</v>
      </c>
      <c r="P147" s="355">
        <v>0</v>
      </c>
      <c r="Q147" s="355">
        <v>0</v>
      </c>
      <c r="R147" s="355">
        <v>0</v>
      </c>
      <c r="S147" s="355">
        <v>3</v>
      </c>
      <c r="T147" s="355">
        <v>3</v>
      </c>
      <c r="U147" s="355">
        <v>3</v>
      </c>
      <c r="V147" s="355">
        <v>7</v>
      </c>
      <c r="W147" s="355">
        <v>6</v>
      </c>
      <c r="X147" s="355">
        <v>10</v>
      </c>
      <c r="Y147" s="355">
        <v>21</v>
      </c>
      <c r="Z147" s="355">
        <v>34</v>
      </c>
      <c r="AA147" s="355">
        <v>30</v>
      </c>
      <c r="AB147" s="355">
        <v>14</v>
      </c>
      <c r="AC147" s="355">
        <v>1</v>
      </c>
      <c r="AD147" s="355">
        <v>0</v>
      </c>
      <c r="AF147" s="355">
        <f t="shared" si="9"/>
        <v>0</v>
      </c>
      <c r="AG147" s="355">
        <f t="shared" si="10"/>
        <v>15</v>
      </c>
      <c r="AH147" s="355">
        <f t="shared" si="11"/>
        <v>15</v>
      </c>
    </row>
    <row r="148" spans="1:34">
      <c r="A148" t="s">
        <v>979</v>
      </c>
      <c r="B148" t="s">
        <v>412</v>
      </c>
      <c r="C148" s="355">
        <v>115</v>
      </c>
      <c r="D148" s="355">
        <v>3</v>
      </c>
      <c r="E148" s="355">
        <v>0</v>
      </c>
      <c r="F148" s="355">
        <v>0</v>
      </c>
      <c r="G148" s="355">
        <v>0</v>
      </c>
      <c r="H148" s="355">
        <v>0</v>
      </c>
      <c r="I148" s="355">
        <v>3</v>
      </c>
      <c r="J148" s="355">
        <v>0</v>
      </c>
      <c r="K148" s="355">
        <v>0</v>
      </c>
      <c r="L148" s="355">
        <v>0</v>
      </c>
      <c r="M148" s="355">
        <v>0</v>
      </c>
      <c r="N148" s="355">
        <v>0</v>
      </c>
      <c r="O148" s="355">
        <v>1</v>
      </c>
      <c r="P148" s="355">
        <v>0</v>
      </c>
      <c r="Q148" s="355">
        <v>0</v>
      </c>
      <c r="R148" s="355">
        <v>2</v>
      </c>
      <c r="S148" s="355">
        <v>2</v>
      </c>
      <c r="T148" s="355">
        <v>5</v>
      </c>
      <c r="U148" s="355">
        <v>6</v>
      </c>
      <c r="V148" s="355">
        <v>8</v>
      </c>
      <c r="W148" s="355">
        <v>9</v>
      </c>
      <c r="X148" s="355">
        <v>10</v>
      </c>
      <c r="Y148" s="355">
        <v>19</v>
      </c>
      <c r="Z148" s="355">
        <v>27</v>
      </c>
      <c r="AA148" s="355">
        <v>16</v>
      </c>
      <c r="AB148" s="355">
        <v>5</v>
      </c>
      <c r="AC148" s="355">
        <v>2</v>
      </c>
      <c r="AD148" s="355">
        <v>0</v>
      </c>
      <c r="AF148" s="355">
        <f t="shared" si="9"/>
        <v>0</v>
      </c>
      <c r="AG148" s="355">
        <f t="shared" si="10"/>
        <v>7</v>
      </c>
      <c r="AH148" s="355">
        <f t="shared" si="11"/>
        <v>7</v>
      </c>
    </row>
    <row r="149" spans="1:34">
      <c r="A149" s="448" t="s">
        <v>980</v>
      </c>
      <c r="B149" s="448" t="s">
        <v>412</v>
      </c>
      <c r="C149" s="283">
        <v>82</v>
      </c>
      <c r="D149" s="283">
        <v>0</v>
      </c>
      <c r="E149" s="283">
        <v>0</v>
      </c>
      <c r="F149" s="283">
        <v>0</v>
      </c>
      <c r="G149" s="283">
        <v>0</v>
      </c>
      <c r="H149" s="283">
        <v>0</v>
      </c>
      <c r="I149" s="283">
        <v>0</v>
      </c>
      <c r="J149" s="283">
        <v>0</v>
      </c>
      <c r="K149" s="283">
        <v>0</v>
      </c>
      <c r="L149" s="283">
        <v>0</v>
      </c>
      <c r="M149" s="283">
        <v>0</v>
      </c>
      <c r="N149" s="283">
        <v>0</v>
      </c>
      <c r="O149" s="283">
        <v>1</v>
      </c>
      <c r="P149" s="283">
        <v>0</v>
      </c>
      <c r="Q149" s="283">
        <v>0</v>
      </c>
      <c r="R149" s="283">
        <v>0</v>
      </c>
      <c r="S149" s="283">
        <v>0</v>
      </c>
      <c r="T149" s="283">
        <v>0</v>
      </c>
      <c r="U149" s="283">
        <v>2</v>
      </c>
      <c r="V149" s="283">
        <v>5</v>
      </c>
      <c r="W149" s="283">
        <v>0</v>
      </c>
      <c r="X149" s="283">
        <v>12</v>
      </c>
      <c r="Y149" s="283">
        <v>14</v>
      </c>
      <c r="Z149" s="283">
        <v>27</v>
      </c>
      <c r="AA149" s="283">
        <v>10</v>
      </c>
      <c r="AB149" s="283">
        <v>9</v>
      </c>
      <c r="AC149" s="283">
        <v>2</v>
      </c>
      <c r="AD149" s="283">
        <v>0</v>
      </c>
      <c r="AF149" s="355">
        <f t="shared" si="9"/>
        <v>0</v>
      </c>
      <c r="AG149" s="355">
        <f t="shared" si="10"/>
        <v>11</v>
      </c>
      <c r="AH149" s="355">
        <f t="shared" si="11"/>
        <v>11</v>
      </c>
    </row>
    <row r="150" spans="1:34">
      <c r="A150" s="448" t="s">
        <v>981</v>
      </c>
      <c r="B150" s="448" t="s">
        <v>412</v>
      </c>
      <c r="C150" s="283">
        <v>99</v>
      </c>
      <c r="D150" s="283">
        <v>0</v>
      </c>
      <c r="E150" s="283">
        <v>0</v>
      </c>
      <c r="F150" s="283">
        <v>0</v>
      </c>
      <c r="G150" s="283">
        <v>0</v>
      </c>
      <c r="H150" s="283">
        <v>0</v>
      </c>
      <c r="I150" s="283">
        <v>0</v>
      </c>
      <c r="J150" s="283">
        <v>0</v>
      </c>
      <c r="K150" s="283">
        <v>0</v>
      </c>
      <c r="L150" s="283">
        <v>0</v>
      </c>
      <c r="M150" s="283">
        <v>0</v>
      </c>
      <c r="N150" s="283">
        <v>1</v>
      </c>
      <c r="O150" s="283">
        <v>1</v>
      </c>
      <c r="P150" s="283">
        <v>0</v>
      </c>
      <c r="Q150" s="283">
        <v>0</v>
      </c>
      <c r="R150" s="283">
        <v>0</v>
      </c>
      <c r="S150" s="283">
        <v>0</v>
      </c>
      <c r="T150" s="283">
        <v>2</v>
      </c>
      <c r="U150" s="283">
        <v>2</v>
      </c>
      <c r="V150" s="283">
        <v>4</v>
      </c>
      <c r="W150" s="283">
        <v>5</v>
      </c>
      <c r="X150" s="283">
        <v>10</v>
      </c>
      <c r="Y150" s="283">
        <v>12</v>
      </c>
      <c r="Z150" s="283">
        <v>26</v>
      </c>
      <c r="AA150" s="283">
        <v>16</v>
      </c>
      <c r="AB150" s="283">
        <v>18</v>
      </c>
      <c r="AC150" s="283">
        <v>2</v>
      </c>
      <c r="AD150" s="283">
        <v>0</v>
      </c>
      <c r="AF150" s="355">
        <f t="shared" si="9"/>
        <v>0</v>
      </c>
      <c r="AG150" s="355">
        <f t="shared" si="10"/>
        <v>20</v>
      </c>
      <c r="AH150" s="355">
        <f t="shared" si="11"/>
        <v>20</v>
      </c>
    </row>
    <row r="151" spans="1:34">
      <c r="A151" s="448" t="s">
        <v>982</v>
      </c>
      <c r="B151" s="448" t="s">
        <v>412</v>
      </c>
      <c r="C151" s="283">
        <v>82</v>
      </c>
      <c r="D151" s="283">
        <v>0</v>
      </c>
      <c r="E151" s="283">
        <v>0</v>
      </c>
      <c r="F151" s="283">
        <v>0</v>
      </c>
      <c r="G151" s="283">
        <v>0</v>
      </c>
      <c r="H151" s="283">
        <v>0</v>
      </c>
      <c r="I151" s="283">
        <v>0</v>
      </c>
      <c r="J151" s="283">
        <v>0</v>
      </c>
      <c r="K151" s="283">
        <v>0</v>
      </c>
      <c r="L151" s="283">
        <v>0</v>
      </c>
      <c r="M151" s="283">
        <v>1</v>
      </c>
      <c r="N151" s="283">
        <v>0</v>
      </c>
      <c r="O151" s="283">
        <v>0</v>
      </c>
      <c r="P151" s="283">
        <v>0</v>
      </c>
      <c r="Q151" s="283">
        <v>1</v>
      </c>
      <c r="R151" s="283">
        <v>0</v>
      </c>
      <c r="S151" s="283">
        <v>0</v>
      </c>
      <c r="T151" s="283">
        <v>0</v>
      </c>
      <c r="U151" s="283">
        <v>0</v>
      </c>
      <c r="V151" s="283">
        <v>0</v>
      </c>
      <c r="W151" s="283">
        <v>4</v>
      </c>
      <c r="X151" s="283">
        <v>9</v>
      </c>
      <c r="Y151" s="283">
        <v>19</v>
      </c>
      <c r="Z151" s="283">
        <v>17</v>
      </c>
      <c r="AA151" s="283">
        <v>17</v>
      </c>
      <c r="AB151" s="283">
        <v>12</v>
      </c>
      <c r="AC151" s="283">
        <v>2</v>
      </c>
      <c r="AD151" s="283">
        <v>0</v>
      </c>
      <c r="AF151" s="355">
        <f t="shared" si="9"/>
        <v>0</v>
      </c>
      <c r="AG151" s="355">
        <f t="shared" si="10"/>
        <v>14</v>
      </c>
      <c r="AH151" s="355">
        <f t="shared" si="11"/>
        <v>14</v>
      </c>
    </row>
    <row r="152" spans="1:34">
      <c r="A152" s="448" t="s">
        <v>983</v>
      </c>
      <c r="B152" s="448" t="s">
        <v>412</v>
      </c>
      <c r="C152" s="283">
        <v>108</v>
      </c>
      <c r="D152" s="283">
        <v>0</v>
      </c>
      <c r="E152" s="283">
        <v>0</v>
      </c>
      <c r="F152" s="283">
        <v>0</v>
      </c>
      <c r="G152" s="283">
        <v>0</v>
      </c>
      <c r="H152" s="283">
        <v>0</v>
      </c>
      <c r="I152" s="283">
        <v>0</v>
      </c>
      <c r="J152" s="283">
        <v>0</v>
      </c>
      <c r="K152" s="283">
        <v>0</v>
      </c>
      <c r="L152" s="283">
        <v>0</v>
      </c>
      <c r="M152" s="283">
        <v>0</v>
      </c>
      <c r="N152" s="283">
        <v>0</v>
      </c>
      <c r="O152" s="283">
        <v>0</v>
      </c>
      <c r="P152" s="283">
        <v>0</v>
      </c>
      <c r="Q152" s="283">
        <v>0</v>
      </c>
      <c r="R152" s="283">
        <v>1</v>
      </c>
      <c r="S152" s="283">
        <v>4</v>
      </c>
      <c r="T152" s="283">
        <v>0</v>
      </c>
      <c r="U152" s="283">
        <v>5</v>
      </c>
      <c r="V152" s="283">
        <v>3</v>
      </c>
      <c r="W152" s="283">
        <v>6</v>
      </c>
      <c r="X152" s="283">
        <v>16</v>
      </c>
      <c r="Y152" s="283">
        <v>14</v>
      </c>
      <c r="Z152" s="283">
        <v>26</v>
      </c>
      <c r="AA152" s="283">
        <v>19</v>
      </c>
      <c r="AB152" s="283">
        <v>12</v>
      </c>
      <c r="AC152" s="283">
        <v>2</v>
      </c>
      <c r="AD152" s="283">
        <v>0</v>
      </c>
      <c r="AF152" s="355">
        <f t="shared" si="9"/>
        <v>0</v>
      </c>
      <c r="AG152" s="355">
        <f t="shared" si="10"/>
        <v>14</v>
      </c>
      <c r="AH152" s="355">
        <f t="shared" si="11"/>
        <v>14</v>
      </c>
    </row>
    <row r="153" spans="1:34">
      <c r="A153" s="448" t="s">
        <v>984</v>
      </c>
      <c r="B153" s="448" t="s">
        <v>412</v>
      </c>
      <c r="C153" s="283">
        <v>99</v>
      </c>
      <c r="D153" s="283">
        <v>0</v>
      </c>
      <c r="E153" s="283">
        <v>0</v>
      </c>
      <c r="F153" s="283">
        <v>0</v>
      </c>
      <c r="G153" s="283">
        <v>0</v>
      </c>
      <c r="H153" s="283">
        <v>0</v>
      </c>
      <c r="I153" s="283">
        <v>0</v>
      </c>
      <c r="J153" s="283">
        <v>0</v>
      </c>
      <c r="K153" s="283">
        <v>0</v>
      </c>
      <c r="L153" s="283">
        <v>0</v>
      </c>
      <c r="M153" s="283">
        <v>0</v>
      </c>
      <c r="N153" s="283">
        <v>0</v>
      </c>
      <c r="O153" s="283">
        <v>0</v>
      </c>
      <c r="P153" s="283">
        <v>1</v>
      </c>
      <c r="Q153" s="283">
        <v>1</v>
      </c>
      <c r="R153" s="283">
        <v>0</v>
      </c>
      <c r="S153" s="283">
        <v>2</v>
      </c>
      <c r="T153" s="283">
        <v>3</v>
      </c>
      <c r="U153" s="283">
        <v>2</v>
      </c>
      <c r="V153" s="283">
        <v>5</v>
      </c>
      <c r="W153" s="283">
        <v>7</v>
      </c>
      <c r="X153" s="283">
        <v>11</v>
      </c>
      <c r="Y153" s="283">
        <v>23</v>
      </c>
      <c r="Z153" s="283">
        <v>18</v>
      </c>
      <c r="AA153" s="283">
        <v>12</v>
      </c>
      <c r="AB153" s="283">
        <v>12</v>
      </c>
      <c r="AC153" s="283">
        <v>2</v>
      </c>
      <c r="AD153" s="283">
        <v>0</v>
      </c>
      <c r="AF153" s="355">
        <f t="shared" si="9"/>
        <v>0</v>
      </c>
      <c r="AG153" s="355">
        <f t="shared" si="10"/>
        <v>14</v>
      </c>
      <c r="AH153" s="355">
        <f t="shared" si="11"/>
        <v>14</v>
      </c>
    </row>
    <row r="154" spans="1:34">
      <c r="A154" s="448" t="s">
        <v>985</v>
      </c>
      <c r="B154" s="448" t="s">
        <v>412</v>
      </c>
      <c r="C154" s="283">
        <v>156</v>
      </c>
      <c r="D154" s="283">
        <v>0</v>
      </c>
      <c r="E154" s="283">
        <v>0</v>
      </c>
      <c r="F154" s="283">
        <v>0</v>
      </c>
      <c r="G154" s="283">
        <v>0</v>
      </c>
      <c r="H154" s="283">
        <v>0</v>
      </c>
      <c r="I154" s="283">
        <v>0</v>
      </c>
      <c r="J154" s="283">
        <v>0</v>
      </c>
      <c r="K154" s="283">
        <v>0</v>
      </c>
      <c r="L154" s="283">
        <v>0</v>
      </c>
      <c r="M154" s="283">
        <v>0</v>
      </c>
      <c r="N154" s="283">
        <v>0</v>
      </c>
      <c r="O154" s="283">
        <v>1</v>
      </c>
      <c r="P154" s="283">
        <v>1</v>
      </c>
      <c r="Q154" s="283">
        <v>0</v>
      </c>
      <c r="R154" s="283">
        <v>2</v>
      </c>
      <c r="S154" s="283">
        <v>2</v>
      </c>
      <c r="T154" s="283">
        <v>1</v>
      </c>
      <c r="U154" s="283">
        <v>3</v>
      </c>
      <c r="V154" s="283">
        <v>6</v>
      </c>
      <c r="W154" s="283">
        <v>4</v>
      </c>
      <c r="X154" s="283">
        <v>13</v>
      </c>
      <c r="Y154" s="283">
        <v>21</v>
      </c>
      <c r="Z154" s="283">
        <v>38</v>
      </c>
      <c r="AA154" s="283">
        <v>41</v>
      </c>
      <c r="AB154" s="283">
        <v>15</v>
      </c>
      <c r="AC154" s="283">
        <v>8</v>
      </c>
      <c r="AD154" s="283">
        <v>0</v>
      </c>
      <c r="AF154" s="355">
        <f t="shared" si="9"/>
        <v>0</v>
      </c>
      <c r="AG154" s="355">
        <f t="shared" si="10"/>
        <v>23</v>
      </c>
      <c r="AH154" s="355">
        <f t="shared" si="11"/>
        <v>23</v>
      </c>
    </row>
    <row r="155" spans="1:34">
      <c r="A155" s="448" t="s">
        <v>986</v>
      </c>
      <c r="B155" s="448" t="s">
        <v>412</v>
      </c>
      <c r="C155" s="283">
        <v>133</v>
      </c>
      <c r="D155" s="283">
        <v>0</v>
      </c>
      <c r="E155" s="283">
        <v>0</v>
      </c>
      <c r="F155" s="283">
        <v>0</v>
      </c>
      <c r="G155" s="283">
        <v>0</v>
      </c>
      <c r="H155" s="283">
        <v>0</v>
      </c>
      <c r="I155" s="283">
        <v>0</v>
      </c>
      <c r="J155" s="283">
        <v>0</v>
      </c>
      <c r="K155" s="283">
        <v>0</v>
      </c>
      <c r="L155" s="283">
        <v>0</v>
      </c>
      <c r="M155" s="283">
        <v>1</v>
      </c>
      <c r="N155" s="283">
        <v>1</v>
      </c>
      <c r="O155" s="283">
        <v>0</v>
      </c>
      <c r="P155" s="283">
        <v>0</v>
      </c>
      <c r="Q155" s="283">
        <v>5</v>
      </c>
      <c r="R155" s="283">
        <v>0</v>
      </c>
      <c r="S155" s="283">
        <v>2</v>
      </c>
      <c r="T155" s="283">
        <v>2</v>
      </c>
      <c r="U155" s="283">
        <v>2</v>
      </c>
      <c r="V155" s="283">
        <v>1</v>
      </c>
      <c r="W155" s="283">
        <v>9</v>
      </c>
      <c r="X155" s="283">
        <v>13</v>
      </c>
      <c r="Y155" s="283">
        <v>23</v>
      </c>
      <c r="Z155" s="283">
        <v>30</v>
      </c>
      <c r="AA155" s="283">
        <v>25</v>
      </c>
      <c r="AB155" s="283">
        <v>14</v>
      </c>
      <c r="AC155" s="283">
        <v>5</v>
      </c>
      <c r="AD155" s="283">
        <v>0</v>
      </c>
      <c r="AF155" s="355">
        <f t="shared" si="9"/>
        <v>0</v>
      </c>
      <c r="AG155" s="355">
        <f t="shared" si="10"/>
        <v>19</v>
      </c>
      <c r="AH155" s="355">
        <f t="shared" si="11"/>
        <v>19</v>
      </c>
    </row>
    <row r="156" spans="1:34">
      <c r="A156" s="526" t="s">
        <v>987</v>
      </c>
      <c r="B156" s="526" t="s">
        <v>412</v>
      </c>
      <c r="C156" s="284">
        <v>106</v>
      </c>
      <c r="D156" s="284">
        <v>0</v>
      </c>
      <c r="E156" s="284">
        <v>0</v>
      </c>
      <c r="F156" s="284">
        <v>0</v>
      </c>
      <c r="G156" s="284">
        <v>0</v>
      </c>
      <c r="H156" s="284">
        <v>0</v>
      </c>
      <c r="I156" s="284">
        <v>0</v>
      </c>
      <c r="J156" s="284">
        <v>0</v>
      </c>
      <c r="K156" s="284">
        <v>0</v>
      </c>
      <c r="L156" s="284">
        <v>1</v>
      </c>
      <c r="M156" s="284">
        <v>0</v>
      </c>
      <c r="N156" s="284">
        <v>0</v>
      </c>
      <c r="O156" s="284">
        <v>0</v>
      </c>
      <c r="P156" s="284">
        <v>0</v>
      </c>
      <c r="Q156" s="284">
        <v>1</v>
      </c>
      <c r="R156" s="284">
        <v>0</v>
      </c>
      <c r="S156" s="284">
        <v>0</v>
      </c>
      <c r="T156" s="284">
        <v>2</v>
      </c>
      <c r="U156" s="284">
        <v>2</v>
      </c>
      <c r="V156" s="284">
        <v>3</v>
      </c>
      <c r="W156" s="284">
        <v>5</v>
      </c>
      <c r="X156" s="284">
        <v>10</v>
      </c>
      <c r="Y156" s="284">
        <v>18</v>
      </c>
      <c r="Z156" s="284">
        <v>25</v>
      </c>
      <c r="AA156" s="284">
        <v>30</v>
      </c>
      <c r="AB156" s="284">
        <v>7</v>
      </c>
      <c r="AC156" s="284">
        <v>2</v>
      </c>
      <c r="AD156" s="284">
        <v>0</v>
      </c>
      <c r="AF156" s="355">
        <f t="shared" si="9"/>
        <v>0</v>
      </c>
      <c r="AG156" s="355">
        <f t="shared" si="10"/>
        <v>9</v>
      </c>
      <c r="AH156" s="355">
        <f t="shared" si="11"/>
        <v>9</v>
      </c>
    </row>
    <row r="157" spans="1:34">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355"/>
      <c r="AB157" s="355"/>
      <c r="AC157" s="355"/>
      <c r="AD157" s="355"/>
    </row>
    <row r="158" spans="1:34">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row>
    <row r="159" spans="1:34">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row>
  </sheetData>
  <phoneticPr fontId="37"/>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9"/>
  <sheetViews>
    <sheetView workbookViewId="0">
      <pane xSplit="2" ySplit="3" topLeftCell="C4" activePane="bottomRight" state="frozen"/>
      <selection pane="topRight"/>
      <selection pane="bottomLeft"/>
      <selection pane="bottomRight"/>
    </sheetView>
  </sheetViews>
  <sheetFormatPr defaultRowHeight="13.5"/>
  <cols>
    <col min="1" max="1" width="10.375" customWidth="1"/>
    <col min="2" max="2" width="6" customWidth="1"/>
  </cols>
  <sheetData>
    <row r="1" spans="1:34">
      <c r="A1" s="88" t="s">
        <v>430</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F3" s="10" t="s">
        <v>989</v>
      </c>
      <c r="AG3" s="10" t="s">
        <v>990</v>
      </c>
      <c r="AH3" s="10" t="s">
        <v>991</v>
      </c>
    </row>
    <row r="4" spans="1:34">
      <c r="A4" t="s">
        <v>937</v>
      </c>
      <c r="B4" t="s">
        <v>988</v>
      </c>
      <c r="C4" s="355">
        <v>53657</v>
      </c>
      <c r="D4" s="355">
        <v>79</v>
      </c>
      <c r="E4" s="355">
        <v>19</v>
      </c>
      <c r="F4" s="355">
        <v>7</v>
      </c>
      <c r="G4" s="355">
        <v>3</v>
      </c>
      <c r="H4" s="355">
        <v>1</v>
      </c>
      <c r="I4" s="355">
        <v>109</v>
      </c>
      <c r="J4" s="355">
        <v>21</v>
      </c>
      <c r="K4" s="355">
        <v>27</v>
      </c>
      <c r="L4" s="355">
        <v>63</v>
      </c>
      <c r="M4" s="355">
        <v>114</v>
      </c>
      <c r="N4" s="355">
        <v>147</v>
      </c>
      <c r="O4" s="355">
        <v>155</v>
      </c>
      <c r="P4" s="355">
        <v>271</v>
      </c>
      <c r="Q4" s="355">
        <v>430</v>
      </c>
      <c r="R4" s="355">
        <v>613</v>
      </c>
      <c r="S4" s="355">
        <v>862</v>
      </c>
      <c r="T4" s="355">
        <v>1351</v>
      </c>
      <c r="U4" s="355">
        <v>2967</v>
      </c>
      <c r="V4" s="355">
        <v>3523</v>
      </c>
      <c r="W4" s="355">
        <v>4980</v>
      </c>
      <c r="X4" s="355">
        <v>7164</v>
      </c>
      <c r="Y4" s="355">
        <v>9433</v>
      </c>
      <c r="Z4" s="355">
        <v>9975</v>
      </c>
      <c r="AA4" s="355">
        <v>6911</v>
      </c>
      <c r="AB4" s="355">
        <v>3585</v>
      </c>
      <c r="AC4" s="355">
        <v>956</v>
      </c>
      <c r="AD4" s="355">
        <v>0</v>
      </c>
      <c r="AF4" s="355">
        <f>SUM(E4:H4)</f>
        <v>30</v>
      </c>
      <c r="AG4" s="355">
        <f>SUM(AB4:AC4)</f>
        <v>4541</v>
      </c>
      <c r="AH4" s="355">
        <f>SUM(AB4:AD4)</f>
        <v>4541</v>
      </c>
    </row>
    <row r="5" spans="1:34">
      <c r="A5" t="s">
        <v>934</v>
      </c>
      <c r="B5" t="s">
        <v>988</v>
      </c>
      <c r="C5" s="355">
        <v>14754</v>
      </c>
      <c r="D5" s="355">
        <v>19</v>
      </c>
      <c r="E5" s="355">
        <v>6</v>
      </c>
      <c r="F5" s="355">
        <v>2</v>
      </c>
      <c r="G5" s="355">
        <v>0</v>
      </c>
      <c r="H5" s="355">
        <v>1</v>
      </c>
      <c r="I5" s="355">
        <v>28</v>
      </c>
      <c r="J5" s="355">
        <v>6</v>
      </c>
      <c r="K5" s="355">
        <v>4</v>
      </c>
      <c r="L5" s="355">
        <v>20</v>
      </c>
      <c r="M5" s="355">
        <v>31</v>
      </c>
      <c r="N5" s="355">
        <v>38</v>
      </c>
      <c r="O5" s="355">
        <v>36</v>
      </c>
      <c r="P5" s="355">
        <v>73</v>
      </c>
      <c r="Q5" s="355">
        <v>122</v>
      </c>
      <c r="R5" s="355">
        <v>185</v>
      </c>
      <c r="S5" s="355">
        <v>243</v>
      </c>
      <c r="T5" s="355">
        <v>372</v>
      </c>
      <c r="U5" s="355">
        <v>864</v>
      </c>
      <c r="V5" s="355">
        <v>1028</v>
      </c>
      <c r="W5" s="355">
        <v>1406</v>
      </c>
      <c r="X5" s="355">
        <v>2052</v>
      </c>
      <c r="Y5" s="355">
        <v>2613</v>
      </c>
      <c r="Z5" s="355">
        <v>2664</v>
      </c>
      <c r="AA5" s="355">
        <v>1805</v>
      </c>
      <c r="AB5" s="355">
        <v>920</v>
      </c>
      <c r="AC5" s="355">
        <v>244</v>
      </c>
      <c r="AD5" s="355">
        <v>0</v>
      </c>
      <c r="AF5" s="355">
        <f t="shared" ref="AF5:AF68" si="0">SUM(E5:H5)</f>
        <v>9</v>
      </c>
      <c r="AG5" s="355">
        <f t="shared" ref="AG5:AG68" si="1">SUM(AB5:AC5)</f>
        <v>1164</v>
      </c>
      <c r="AH5" s="355">
        <f t="shared" ref="AH5:AH68" si="2">SUM(AB5:AD5)</f>
        <v>1164</v>
      </c>
    </row>
    <row r="6" spans="1:34">
      <c r="A6" t="s">
        <v>938</v>
      </c>
      <c r="B6" t="s">
        <v>988</v>
      </c>
      <c r="C6" s="355">
        <v>1615</v>
      </c>
      <c r="D6" s="355">
        <v>3</v>
      </c>
      <c r="E6" s="355">
        <v>0</v>
      </c>
      <c r="F6" s="355">
        <v>0</v>
      </c>
      <c r="G6" s="355">
        <v>0</v>
      </c>
      <c r="H6" s="355">
        <v>0</v>
      </c>
      <c r="I6" s="355">
        <v>3</v>
      </c>
      <c r="J6" s="355">
        <v>0</v>
      </c>
      <c r="K6" s="355">
        <v>1</v>
      </c>
      <c r="L6" s="355">
        <v>2</v>
      </c>
      <c r="M6" s="355">
        <v>3</v>
      </c>
      <c r="N6" s="355">
        <v>4</v>
      </c>
      <c r="O6" s="355">
        <v>4</v>
      </c>
      <c r="P6" s="355">
        <v>8</v>
      </c>
      <c r="Q6" s="355">
        <v>8</v>
      </c>
      <c r="R6" s="355">
        <v>17</v>
      </c>
      <c r="S6" s="355">
        <v>20</v>
      </c>
      <c r="T6" s="355">
        <v>37</v>
      </c>
      <c r="U6" s="355">
        <v>92</v>
      </c>
      <c r="V6" s="355">
        <v>112</v>
      </c>
      <c r="W6" s="355">
        <v>154</v>
      </c>
      <c r="X6" s="355">
        <v>211</v>
      </c>
      <c r="Y6" s="355">
        <v>266</v>
      </c>
      <c r="Z6" s="355">
        <v>323</v>
      </c>
      <c r="AA6" s="355">
        <v>212</v>
      </c>
      <c r="AB6" s="355">
        <v>105</v>
      </c>
      <c r="AC6" s="355">
        <v>33</v>
      </c>
      <c r="AD6" s="355">
        <v>0</v>
      </c>
      <c r="AF6" s="355">
        <f t="shared" si="0"/>
        <v>0</v>
      </c>
      <c r="AG6" s="355">
        <f t="shared" si="1"/>
        <v>138</v>
      </c>
      <c r="AH6" s="355">
        <f t="shared" si="2"/>
        <v>138</v>
      </c>
    </row>
    <row r="7" spans="1:34">
      <c r="A7" t="s">
        <v>939</v>
      </c>
      <c r="B7" t="s">
        <v>988</v>
      </c>
      <c r="C7" s="355">
        <v>1274</v>
      </c>
      <c r="D7" s="355">
        <v>2</v>
      </c>
      <c r="E7" s="355">
        <v>0</v>
      </c>
      <c r="F7" s="355">
        <v>0</v>
      </c>
      <c r="G7" s="355">
        <v>0</v>
      </c>
      <c r="H7" s="355">
        <v>0</v>
      </c>
      <c r="I7" s="355">
        <v>2</v>
      </c>
      <c r="J7" s="355">
        <v>0</v>
      </c>
      <c r="K7" s="355">
        <v>0</v>
      </c>
      <c r="L7" s="355">
        <v>2</v>
      </c>
      <c r="M7" s="355">
        <v>3</v>
      </c>
      <c r="N7" s="355">
        <v>3</v>
      </c>
      <c r="O7" s="355">
        <v>2</v>
      </c>
      <c r="P7" s="355">
        <v>6</v>
      </c>
      <c r="Q7" s="355">
        <v>13</v>
      </c>
      <c r="R7" s="355">
        <v>22</v>
      </c>
      <c r="S7" s="355">
        <v>12</v>
      </c>
      <c r="T7" s="355">
        <v>34</v>
      </c>
      <c r="U7" s="355">
        <v>62</v>
      </c>
      <c r="V7" s="355">
        <v>87</v>
      </c>
      <c r="W7" s="355">
        <v>106</v>
      </c>
      <c r="X7" s="355">
        <v>137</v>
      </c>
      <c r="Y7" s="355">
        <v>250</v>
      </c>
      <c r="Z7" s="355">
        <v>232</v>
      </c>
      <c r="AA7" s="355">
        <v>182</v>
      </c>
      <c r="AB7" s="355">
        <v>96</v>
      </c>
      <c r="AC7" s="355">
        <v>23</v>
      </c>
      <c r="AD7" s="355">
        <v>0</v>
      </c>
      <c r="AF7" s="355">
        <f t="shared" si="0"/>
        <v>0</v>
      </c>
      <c r="AG7" s="355">
        <f t="shared" si="1"/>
        <v>119</v>
      </c>
      <c r="AH7" s="355">
        <f t="shared" si="2"/>
        <v>119</v>
      </c>
    </row>
    <row r="8" spans="1:34">
      <c r="A8" t="s">
        <v>940</v>
      </c>
      <c r="B8" t="s">
        <v>988</v>
      </c>
      <c r="C8" s="355">
        <v>1430</v>
      </c>
      <c r="D8" s="355">
        <v>0</v>
      </c>
      <c r="E8" s="355">
        <v>1</v>
      </c>
      <c r="F8" s="355">
        <v>1</v>
      </c>
      <c r="G8" s="355">
        <v>0</v>
      </c>
      <c r="H8" s="355">
        <v>0</v>
      </c>
      <c r="I8" s="355">
        <v>2</v>
      </c>
      <c r="J8" s="355">
        <v>2</v>
      </c>
      <c r="K8" s="355">
        <v>0</v>
      </c>
      <c r="L8" s="355">
        <v>1</v>
      </c>
      <c r="M8" s="355">
        <v>3</v>
      </c>
      <c r="N8" s="355">
        <v>6</v>
      </c>
      <c r="O8" s="355">
        <v>5</v>
      </c>
      <c r="P8" s="355">
        <v>4</v>
      </c>
      <c r="Q8" s="355">
        <v>12</v>
      </c>
      <c r="R8" s="355">
        <v>12</v>
      </c>
      <c r="S8" s="355">
        <v>32</v>
      </c>
      <c r="T8" s="355">
        <v>38</v>
      </c>
      <c r="U8" s="355">
        <v>87</v>
      </c>
      <c r="V8" s="355">
        <v>96</v>
      </c>
      <c r="W8" s="355">
        <v>144</v>
      </c>
      <c r="X8" s="355">
        <v>211</v>
      </c>
      <c r="Y8" s="355">
        <v>241</v>
      </c>
      <c r="Z8" s="355">
        <v>273</v>
      </c>
      <c r="AA8" s="355">
        <v>164</v>
      </c>
      <c r="AB8" s="355">
        <v>75</v>
      </c>
      <c r="AC8" s="355">
        <v>22</v>
      </c>
      <c r="AD8" s="355">
        <v>0</v>
      </c>
      <c r="AF8" s="355">
        <f t="shared" si="0"/>
        <v>2</v>
      </c>
      <c r="AG8" s="355">
        <f t="shared" si="1"/>
        <v>97</v>
      </c>
      <c r="AH8" s="355">
        <f t="shared" si="2"/>
        <v>97</v>
      </c>
    </row>
    <row r="9" spans="1:34">
      <c r="A9" t="s">
        <v>941</v>
      </c>
      <c r="B9" t="s">
        <v>988</v>
      </c>
      <c r="C9" s="355">
        <v>1425</v>
      </c>
      <c r="D9" s="355">
        <v>0</v>
      </c>
      <c r="E9" s="355">
        <v>0</v>
      </c>
      <c r="F9" s="355">
        <v>0</v>
      </c>
      <c r="G9" s="355">
        <v>0</v>
      </c>
      <c r="H9" s="355">
        <v>0</v>
      </c>
      <c r="I9" s="355">
        <v>0</v>
      </c>
      <c r="J9" s="355">
        <v>1</v>
      </c>
      <c r="K9" s="355">
        <v>0</v>
      </c>
      <c r="L9" s="355">
        <v>1</v>
      </c>
      <c r="M9" s="355">
        <v>2</v>
      </c>
      <c r="N9" s="355">
        <v>3</v>
      </c>
      <c r="O9" s="355">
        <v>2</v>
      </c>
      <c r="P9" s="355">
        <v>5</v>
      </c>
      <c r="Q9" s="355">
        <v>15</v>
      </c>
      <c r="R9" s="355">
        <v>11</v>
      </c>
      <c r="S9" s="355">
        <v>28</v>
      </c>
      <c r="T9" s="355">
        <v>43</v>
      </c>
      <c r="U9" s="355">
        <v>96</v>
      </c>
      <c r="V9" s="355">
        <v>94</v>
      </c>
      <c r="W9" s="355">
        <v>139</v>
      </c>
      <c r="X9" s="355">
        <v>213</v>
      </c>
      <c r="Y9" s="355">
        <v>269</v>
      </c>
      <c r="Z9" s="355">
        <v>243</v>
      </c>
      <c r="AA9" s="355">
        <v>153</v>
      </c>
      <c r="AB9" s="355">
        <v>87</v>
      </c>
      <c r="AC9" s="355">
        <v>20</v>
      </c>
      <c r="AD9" s="355">
        <v>0</v>
      </c>
      <c r="AF9" s="355">
        <f t="shared" si="0"/>
        <v>0</v>
      </c>
      <c r="AG9" s="355">
        <f t="shared" si="1"/>
        <v>107</v>
      </c>
      <c r="AH9" s="355">
        <f t="shared" si="2"/>
        <v>107</v>
      </c>
    </row>
    <row r="10" spans="1:34">
      <c r="A10" t="s">
        <v>942</v>
      </c>
      <c r="B10" t="s">
        <v>988</v>
      </c>
      <c r="C10" s="355">
        <v>1606</v>
      </c>
      <c r="D10" s="355">
        <v>0</v>
      </c>
      <c r="E10" s="355">
        <v>2</v>
      </c>
      <c r="F10" s="355">
        <v>0</v>
      </c>
      <c r="G10" s="355">
        <v>0</v>
      </c>
      <c r="H10" s="355">
        <v>0</v>
      </c>
      <c r="I10" s="355">
        <v>2</v>
      </c>
      <c r="J10" s="355">
        <v>0</v>
      </c>
      <c r="K10" s="355">
        <v>1</v>
      </c>
      <c r="L10" s="355">
        <v>3</v>
      </c>
      <c r="M10" s="355">
        <v>4</v>
      </c>
      <c r="N10" s="355">
        <v>0</v>
      </c>
      <c r="O10" s="355">
        <v>5</v>
      </c>
      <c r="P10" s="355">
        <v>9</v>
      </c>
      <c r="Q10" s="355">
        <v>14</v>
      </c>
      <c r="R10" s="355">
        <v>21</v>
      </c>
      <c r="S10" s="355">
        <v>28</v>
      </c>
      <c r="T10" s="355">
        <v>32</v>
      </c>
      <c r="U10" s="355">
        <v>96</v>
      </c>
      <c r="V10" s="355">
        <v>110</v>
      </c>
      <c r="W10" s="355">
        <v>150</v>
      </c>
      <c r="X10" s="355">
        <v>233</v>
      </c>
      <c r="Y10" s="355">
        <v>274</v>
      </c>
      <c r="Z10" s="355">
        <v>294</v>
      </c>
      <c r="AA10" s="355">
        <v>199</v>
      </c>
      <c r="AB10" s="355">
        <v>97</v>
      </c>
      <c r="AC10" s="355">
        <v>34</v>
      </c>
      <c r="AD10" s="355">
        <v>0</v>
      </c>
      <c r="AF10" s="355">
        <f t="shared" si="0"/>
        <v>2</v>
      </c>
      <c r="AG10" s="355">
        <f t="shared" si="1"/>
        <v>131</v>
      </c>
      <c r="AH10" s="355">
        <f t="shared" si="2"/>
        <v>131</v>
      </c>
    </row>
    <row r="11" spans="1:34">
      <c r="A11" t="s">
        <v>943</v>
      </c>
      <c r="B11" t="s">
        <v>988</v>
      </c>
      <c r="C11" s="355">
        <v>2253</v>
      </c>
      <c r="D11" s="355">
        <v>4</v>
      </c>
      <c r="E11" s="355">
        <v>1</v>
      </c>
      <c r="F11" s="355">
        <v>0</v>
      </c>
      <c r="G11" s="355">
        <v>0</v>
      </c>
      <c r="H11" s="355">
        <v>0</v>
      </c>
      <c r="I11" s="355">
        <v>5</v>
      </c>
      <c r="J11" s="355">
        <v>1</v>
      </c>
      <c r="K11" s="355">
        <v>2</v>
      </c>
      <c r="L11" s="355">
        <v>2</v>
      </c>
      <c r="M11" s="355">
        <v>9</v>
      </c>
      <c r="N11" s="355">
        <v>5</v>
      </c>
      <c r="O11" s="355">
        <v>4</v>
      </c>
      <c r="P11" s="355">
        <v>9</v>
      </c>
      <c r="Q11" s="355">
        <v>12</v>
      </c>
      <c r="R11" s="355">
        <v>25</v>
      </c>
      <c r="S11" s="355">
        <v>29</v>
      </c>
      <c r="T11" s="355">
        <v>58</v>
      </c>
      <c r="U11" s="355">
        <v>127</v>
      </c>
      <c r="V11" s="355">
        <v>166</v>
      </c>
      <c r="W11" s="355">
        <v>195</v>
      </c>
      <c r="X11" s="355">
        <v>329</v>
      </c>
      <c r="Y11" s="355">
        <v>388</v>
      </c>
      <c r="Z11" s="355">
        <v>398</v>
      </c>
      <c r="AA11" s="355">
        <v>303</v>
      </c>
      <c r="AB11" s="355">
        <v>153</v>
      </c>
      <c r="AC11" s="355">
        <v>33</v>
      </c>
      <c r="AD11" s="355">
        <v>0</v>
      </c>
      <c r="AF11" s="355">
        <f t="shared" si="0"/>
        <v>1</v>
      </c>
      <c r="AG11" s="355">
        <f t="shared" si="1"/>
        <v>186</v>
      </c>
      <c r="AH11" s="355">
        <f t="shared" si="2"/>
        <v>186</v>
      </c>
    </row>
    <row r="12" spans="1:34">
      <c r="A12" t="s">
        <v>944</v>
      </c>
      <c r="B12" t="s">
        <v>988</v>
      </c>
      <c r="C12" s="355">
        <v>2067</v>
      </c>
      <c r="D12" s="355">
        <v>3</v>
      </c>
      <c r="E12" s="355">
        <v>0</v>
      </c>
      <c r="F12" s="355">
        <v>1</v>
      </c>
      <c r="G12" s="355">
        <v>0</v>
      </c>
      <c r="H12" s="355">
        <v>0</v>
      </c>
      <c r="I12" s="355">
        <v>4</v>
      </c>
      <c r="J12" s="355">
        <v>0</v>
      </c>
      <c r="K12" s="355">
        <v>0</v>
      </c>
      <c r="L12" s="355">
        <v>5</v>
      </c>
      <c r="M12" s="355">
        <v>3</v>
      </c>
      <c r="N12" s="355">
        <v>7</v>
      </c>
      <c r="O12" s="355">
        <v>5</v>
      </c>
      <c r="P12" s="355">
        <v>12</v>
      </c>
      <c r="Q12" s="355">
        <v>16</v>
      </c>
      <c r="R12" s="355">
        <v>25</v>
      </c>
      <c r="S12" s="355">
        <v>31</v>
      </c>
      <c r="T12" s="355">
        <v>48</v>
      </c>
      <c r="U12" s="355">
        <v>116</v>
      </c>
      <c r="V12" s="355">
        <v>148</v>
      </c>
      <c r="W12" s="355">
        <v>206</v>
      </c>
      <c r="X12" s="355">
        <v>300</v>
      </c>
      <c r="Y12" s="355">
        <v>363</v>
      </c>
      <c r="Z12" s="355">
        <v>371</v>
      </c>
      <c r="AA12" s="355">
        <v>239</v>
      </c>
      <c r="AB12" s="355">
        <v>132</v>
      </c>
      <c r="AC12" s="355">
        <v>36</v>
      </c>
      <c r="AD12" s="355">
        <v>0</v>
      </c>
      <c r="AF12" s="355">
        <f t="shared" si="0"/>
        <v>1</v>
      </c>
      <c r="AG12" s="355">
        <f t="shared" si="1"/>
        <v>168</v>
      </c>
      <c r="AH12" s="355">
        <f t="shared" si="2"/>
        <v>168</v>
      </c>
    </row>
    <row r="13" spans="1:34">
      <c r="A13" t="s">
        <v>945</v>
      </c>
      <c r="B13" t="s">
        <v>988</v>
      </c>
      <c r="C13" s="355">
        <v>1265</v>
      </c>
      <c r="D13" s="355">
        <v>3</v>
      </c>
      <c r="E13" s="355">
        <v>0</v>
      </c>
      <c r="F13" s="355">
        <v>0</v>
      </c>
      <c r="G13" s="355">
        <v>0</v>
      </c>
      <c r="H13" s="355">
        <v>0</v>
      </c>
      <c r="I13" s="355">
        <v>3</v>
      </c>
      <c r="J13" s="355">
        <v>1</v>
      </c>
      <c r="K13" s="355">
        <v>0</v>
      </c>
      <c r="L13" s="355">
        <v>0</v>
      </c>
      <c r="M13" s="355">
        <v>1</v>
      </c>
      <c r="N13" s="355">
        <v>3</v>
      </c>
      <c r="O13" s="355">
        <v>3</v>
      </c>
      <c r="P13" s="355">
        <v>8</v>
      </c>
      <c r="Q13" s="355">
        <v>14</v>
      </c>
      <c r="R13" s="355">
        <v>17</v>
      </c>
      <c r="S13" s="355">
        <v>31</v>
      </c>
      <c r="T13" s="355">
        <v>34</v>
      </c>
      <c r="U13" s="355">
        <v>70</v>
      </c>
      <c r="V13" s="355">
        <v>90</v>
      </c>
      <c r="W13" s="355">
        <v>138</v>
      </c>
      <c r="X13" s="355">
        <v>197</v>
      </c>
      <c r="Y13" s="355">
        <v>231</v>
      </c>
      <c r="Z13" s="355">
        <v>202</v>
      </c>
      <c r="AA13" s="355">
        <v>145</v>
      </c>
      <c r="AB13" s="355">
        <v>56</v>
      </c>
      <c r="AC13" s="355">
        <v>21</v>
      </c>
      <c r="AD13" s="355">
        <v>0</v>
      </c>
      <c r="AF13" s="355">
        <f t="shared" si="0"/>
        <v>0</v>
      </c>
      <c r="AG13" s="355">
        <f t="shared" si="1"/>
        <v>77</v>
      </c>
      <c r="AH13" s="355">
        <f t="shared" si="2"/>
        <v>77</v>
      </c>
    </row>
    <row r="14" spans="1:34">
      <c r="A14" t="s">
        <v>946</v>
      </c>
      <c r="B14" t="s">
        <v>988</v>
      </c>
      <c r="C14" s="355">
        <v>1819</v>
      </c>
      <c r="D14" s="355">
        <v>4</v>
      </c>
      <c r="E14" s="355">
        <v>2</v>
      </c>
      <c r="F14" s="355">
        <v>0</v>
      </c>
      <c r="G14" s="355">
        <v>0</v>
      </c>
      <c r="H14" s="355">
        <v>1</v>
      </c>
      <c r="I14" s="355">
        <v>7</v>
      </c>
      <c r="J14" s="355">
        <v>1</v>
      </c>
      <c r="K14" s="355">
        <v>0</v>
      </c>
      <c r="L14" s="355">
        <v>4</v>
      </c>
      <c r="M14" s="355">
        <v>3</v>
      </c>
      <c r="N14" s="355">
        <v>7</v>
      </c>
      <c r="O14" s="355">
        <v>6</v>
      </c>
      <c r="P14" s="355">
        <v>12</v>
      </c>
      <c r="Q14" s="355">
        <v>18</v>
      </c>
      <c r="R14" s="355">
        <v>35</v>
      </c>
      <c r="S14" s="355">
        <v>32</v>
      </c>
      <c r="T14" s="355">
        <v>48</v>
      </c>
      <c r="U14" s="355">
        <v>118</v>
      </c>
      <c r="V14" s="355">
        <v>125</v>
      </c>
      <c r="W14" s="355">
        <v>174</v>
      </c>
      <c r="X14" s="355">
        <v>221</v>
      </c>
      <c r="Y14" s="355">
        <v>331</v>
      </c>
      <c r="Z14" s="355">
        <v>328</v>
      </c>
      <c r="AA14" s="355">
        <v>208</v>
      </c>
      <c r="AB14" s="355">
        <v>119</v>
      </c>
      <c r="AC14" s="355">
        <v>22</v>
      </c>
      <c r="AD14" s="355">
        <v>0</v>
      </c>
      <c r="AF14" s="355">
        <f t="shared" si="0"/>
        <v>3</v>
      </c>
      <c r="AG14" s="355">
        <f t="shared" si="1"/>
        <v>141</v>
      </c>
      <c r="AH14" s="355">
        <f t="shared" si="2"/>
        <v>141</v>
      </c>
    </row>
    <row r="15" spans="1:34">
      <c r="A15" t="s">
        <v>947</v>
      </c>
      <c r="B15" t="s">
        <v>988</v>
      </c>
      <c r="C15" s="355">
        <v>5134</v>
      </c>
      <c r="D15" s="355">
        <v>10</v>
      </c>
      <c r="E15" s="355">
        <v>4</v>
      </c>
      <c r="F15" s="355">
        <v>0</v>
      </c>
      <c r="G15" s="355">
        <v>0</v>
      </c>
      <c r="H15" s="355">
        <v>0</v>
      </c>
      <c r="I15" s="355">
        <v>14</v>
      </c>
      <c r="J15" s="355">
        <v>1</v>
      </c>
      <c r="K15" s="355">
        <v>5</v>
      </c>
      <c r="L15" s="355">
        <v>12</v>
      </c>
      <c r="M15" s="355">
        <v>18</v>
      </c>
      <c r="N15" s="355">
        <v>16</v>
      </c>
      <c r="O15" s="355">
        <v>15</v>
      </c>
      <c r="P15" s="355">
        <v>15</v>
      </c>
      <c r="Q15" s="355">
        <v>39</v>
      </c>
      <c r="R15" s="355">
        <v>60</v>
      </c>
      <c r="S15" s="355">
        <v>93</v>
      </c>
      <c r="T15" s="355">
        <v>146</v>
      </c>
      <c r="U15" s="355">
        <v>325</v>
      </c>
      <c r="V15" s="355">
        <v>363</v>
      </c>
      <c r="W15" s="355">
        <v>472</v>
      </c>
      <c r="X15" s="355">
        <v>704</v>
      </c>
      <c r="Y15" s="355">
        <v>899</v>
      </c>
      <c r="Z15" s="355">
        <v>936</v>
      </c>
      <c r="AA15" s="355">
        <v>619</v>
      </c>
      <c r="AB15" s="355">
        <v>309</v>
      </c>
      <c r="AC15" s="355">
        <v>73</v>
      </c>
      <c r="AD15" s="355">
        <v>0</v>
      </c>
      <c r="AF15" s="355">
        <f t="shared" si="0"/>
        <v>4</v>
      </c>
      <c r="AG15" s="355">
        <f t="shared" si="1"/>
        <v>382</v>
      </c>
      <c r="AH15" s="355">
        <f t="shared" si="2"/>
        <v>382</v>
      </c>
    </row>
    <row r="16" spans="1:34">
      <c r="A16" t="s">
        <v>948</v>
      </c>
      <c r="B16" t="s">
        <v>988</v>
      </c>
      <c r="C16" s="355">
        <v>4661</v>
      </c>
      <c r="D16" s="355">
        <v>5</v>
      </c>
      <c r="E16" s="355">
        <v>2</v>
      </c>
      <c r="F16" s="355">
        <v>1</v>
      </c>
      <c r="G16" s="355">
        <v>0</v>
      </c>
      <c r="H16" s="355">
        <v>0</v>
      </c>
      <c r="I16" s="355">
        <v>8</v>
      </c>
      <c r="J16" s="355">
        <v>2</v>
      </c>
      <c r="K16" s="355">
        <v>3</v>
      </c>
      <c r="L16" s="355">
        <v>5</v>
      </c>
      <c r="M16" s="355">
        <v>12</v>
      </c>
      <c r="N16" s="355">
        <v>10</v>
      </c>
      <c r="O16" s="355">
        <v>20</v>
      </c>
      <c r="P16" s="355">
        <v>34</v>
      </c>
      <c r="Q16" s="355">
        <v>45</v>
      </c>
      <c r="R16" s="355">
        <v>58</v>
      </c>
      <c r="S16" s="355">
        <v>83</v>
      </c>
      <c r="T16" s="355">
        <v>133</v>
      </c>
      <c r="U16" s="355">
        <v>283</v>
      </c>
      <c r="V16" s="355">
        <v>373</v>
      </c>
      <c r="W16" s="355">
        <v>515</v>
      </c>
      <c r="X16" s="355">
        <v>697</v>
      </c>
      <c r="Y16" s="355">
        <v>799</v>
      </c>
      <c r="Z16" s="355">
        <v>741</v>
      </c>
      <c r="AA16" s="355">
        <v>525</v>
      </c>
      <c r="AB16" s="355">
        <v>250</v>
      </c>
      <c r="AC16" s="355">
        <v>65</v>
      </c>
      <c r="AD16" s="355">
        <v>0</v>
      </c>
      <c r="AF16" s="355">
        <f t="shared" si="0"/>
        <v>3</v>
      </c>
      <c r="AG16" s="355">
        <f t="shared" si="1"/>
        <v>315</v>
      </c>
      <c r="AH16" s="355">
        <f t="shared" si="2"/>
        <v>315</v>
      </c>
    </row>
    <row r="17" spans="1:34">
      <c r="A17" t="s">
        <v>949</v>
      </c>
      <c r="B17" t="s">
        <v>988</v>
      </c>
      <c r="C17" s="355">
        <v>2463</v>
      </c>
      <c r="D17" s="355">
        <v>3</v>
      </c>
      <c r="E17" s="355">
        <v>1</v>
      </c>
      <c r="F17" s="355">
        <v>0</v>
      </c>
      <c r="G17" s="355">
        <v>0</v>
      </c>
      <c r="H17" s="355">
        <v>0</v>
      </c>
      <c r="I17" s="355">
        <v>4</v>
      </c>
      <c r="J17" s="355">
        <v>1</v>
      </c>
      <c r="K17" s="355">
        <v>2</v>
      </c>
      <c r="L17" s="355">
        <v>1</v>
      </c>
      <c r="M17" s="355">
        <v>5</v>
      </c>
      <c r="N17" s="355">
        <v>5</v>
      </c>
      <c r="O17" s="355">
        <v>15</v>
      </c>
      <c r="P17" s="355">
        <v>16</v>
      </c>
      <c r="Q17" s="355">
        <v>22</v>
      </c>
      <c r="R17" s="355">
        <v>42</v>
      </c>
      <c r="S17" s="355">
        <v>52</v>
      </c>
      <c r="T17" s="355">
        <v>58</v>
      </c>
      <c r="U17" s="355">
        <v>161</v>
      </c>
      <c r="V17" s="355">
        <v>168</v>
      </c>
      <c r="W17" s="355">
        <v>259</v>
      </c>
      <c r="X17" s="355">
        <v>360</v>
      </c>
      <c r="Y17" s="355">
        <v>414</v>
      </c>
      <c r="Z17" s="355">
        <v>399</v>
      </c>
      <c r="AA17" s="355">
        <v>299</v>
      </c>
      <c r="AB17" s="355">
        <v>146</v>
      </c>
      <c r="AC17" s="355">
        <v>34</v>
      </c>
      <c r="AD17" s="355">
        <v>0</v>
      </c>
      <c r="AF17" s="355">
        <f t="shared" si="0"/>
        <v>1</v>
      </c>
      <c r="AG17" s="355">
        <f t="shared" si="1"/>
        <v>180</v>
      </c>
      <c r="AH17" s="355">
        <f t="shared" si="2"/>
        <v>180</v>
      </c>
    </row>
    <row r="18" spans="1:34">
      <c r="A18" t="s">
        <v>950</v>
      </c>
      <c r="B18" t="s">
        <v>988</v>
      </c>
      <c r="C18" s="355">
        <v>3571</v>
      </c>
      <c r="D18" s="355">
        <v>8</v>
      </c>
      <c r="E18" s="355">
        <v>0</v>
      </c>
      <c r="F18" s="355">
        <v>1</v>
      </c>
      <c r="G18" s="355">
        <v>1</v>
      </c>
      <c r="H18" s="355">
        <v>0</v>
      </c>
      <c r="I18" s="355">
        <v>10</v>
      </c>
      <c r="J18" s="355">
        <v>5</v>
      </c>
      <c r="K18" s="355">
        <v>3</v>
      </c>
      <c r="L18" s="355">
        <v>3</v>
      </c>
      <c r="M18" s="355">
        <v>7</v>
      </c>
      <c r="N18" s="355">
        <v>9</v>
      </c>
      <c r="O18" s="355">
        <v>14</v>
      </c>
      <c r="P18" s="355">
        <v>23</v>
      </c>
      <c r="Q18" s="355">
        <v>34</v>
      </c>
      <c r="R18" s="355">
        <v>52</v>
      </c>
      <c r="S18" s="355">
        <v>51</v>
      </c>
      <c r="T18" s="355">
        <v>89</v>
      </c>
      <c r="U18" s="355">
        <v>190</v>
      </c>
      <c r="V18" s="355">
        <v>220</v>
      </c>
      <c r="W18" s="355">
        <v>348</v>
      </c>
      <c r="X18" s="355">
        <v>484</v>
      </c>
      <c r="Y18" s="355">
        <v>619</v>
      </c>
      <c r="Z18" s="355">
        <v>649</v>
      </c>
      <c r="AA18" s="355">
        <v>447</v>
      </c>
      <c r="AB18" s="355">
        <v>250</v>
      </c>
      <c r="AC18" s="355">
        <v>64</v>
      </c>
      <c r="AD18" s="355">
        <v>0</v>
      </c>
      <c r="AF18" s="355">
        <f t="shared" si="0"/>
        <v>2</v>
      </c>
      <c r="AG18" s="355">
        <f t="shared" si="1"/>
        <v>314</v>
      </c>
      <c r="AH18" s="355">
        <f t="shared" si="2"/>
        <v>314</v>
      </c>
    </row>
    <row r="19" spans="1:34">
      <c r="A19" t="s">
        <v>951</v>
      </c>
      <c r="B19" t="s">
        <v>988</v>
      </c>
      <c r="C19" s="355">
        <v>617</v>
      </c>
      <c r="D19" s="355">
        <v>1</v>
      </c>
      <c r="E19" s="355">
        <v>0</v>
      </c>
      <c r="F19" s="355">
        <v>0</v>
      </c>
      <c r="G19" s="355">
        <v>0</v>
      </c>
      <c r="H19" s="355">
        <v>0</v>
      </c>
      <c r="I19" s="355">
        <v>1</v>
      </c>
      <c r="J19" s="355">
        <v>0</v>
      </c>
      <c r="K19" s="355">
        <v>0</v>
      </c>
      <c r="L19" s="355">
        <v>1</v>
      </c>
      <c r="M19" s="355">
        <v>0</v>
      </c>
      <c r="N19" s="355">
        <v>1</v>
      </c>
      <c r="O19" s="355">
        <v>1</v>
      </c>
      <c r="P19" s="355">
        <v>1</v>
      </c>
      <c r="Q19" s="355">
        <v>5</v>
      </c>
      <c r="R19" s="355">
        <v>7</v>
      </c>
      <c r="S19" s="355">
        <v>12</v>
      </c>
      <c r="T19" s="355">
        <v>11</v>
      </c>
      <c r="U19" s="355">
        <v>26</v>
      </c>
      <c r="V19" s="355">
        <v>26</v>
      </c>
      <c r="W19" s="355">
        <v>33</v>
      </c>
      <c r="X19" s="355">
        <v>69</v>
      </c>
      <c r="Y19" s="355">
        <v>100</v>
      </c>
      <c r="Z19" s="355">
        <v>160</v>
      </c>
      <c r="AA19" s="355">
        <v>85</v>
      </c>
      <c r="AB19" s="355">
        <v>57</v>
      </c>
      <c r="AC19" s="355">
        <v>21</v>
      </c>
      <c r="AD19" s="355">
        <v>0</v>
      </c>
      <c r="AF19" s="355">
        <f t="shared" si="0"/>
        <v>0</v>
      </c>
      <c r="AG19" s="355">
        <f t="shared" si="1"/>
        <v>78</v>
      </c>
      <c r="AH19" s="355">
        <f t="shared" si="2"/>
        <v>78</v>
      </c>
    </row>
    <row r="20" spans="1:34">
      <c r="A20" t="s">
        <v>952</v>
      </c>
      <c r="B20" t="s">
        <v>988</v>
      </c>
      <c r="C20" s="355">
        <v>814</v>
      </c>
      <c r="D20" s="355">
        <v>2</v>
      </c>
      <c r="E20" s="355">
        <v>0</v>
      </c>
      <c r="F20" s="355">
        <v>0</v>
      </c>
      <c r="G20" s="355">
        <v>0</v>
      </c>
      <c r="H20" s="355">
        <v>0</v>
      </c>
      <c r="I20" s="355">
        <v>2</v>
      </c>
      <c r="J20" s="355">
        <v>0</v>
      </c>
      <c r="K20" s="355">
        <v>0</v>
      </c>
      <c r="L20" s="355">
        <v>0</v>
      </c>
      <c r="M20" s="355">
        <v>1</v>
      </c>
      <c r="N20" s="355">
        <v>1</v>
      </c>
      <c r="O20" s="355">
        <v>1</v>
      </c>
      <c r="P20" s="355">
        <v>3</v>
      </c>
      <c r="Q20" s="355">
        <v>9</v>
      </c>
      <c r="R20" s="355">
        <v>5</v>
      </c>
      <c r="S20" s="355">
        <v>8</v>
      </c>
      <c r="T20" s="355">
        <v>16</v>
      </c>
      <c r="U20" s="355">
        <v>35</v>
      </c>
      <c r="V20" s="355">
        <v>64</v>
      </c>
      <c r="W20" s="355">
        <v>74</v>
      </c>
      <c r="X20" s="355">
        <v>99</v>
      </c>
      <c r="Y20" s="355">
        <v>136</v>
      </c>
      <c r="Z20" s="355">
        <v>170</v>
      </c>
      <c r="AA20" s="355">
        <v>101</v>
      </c>
      <c r="AB20" s="355">
        <v>68</v>
      </c>
      <c r="AC20" s="355">
        <v>21</v>
      </c>
      <c r="AD20" s="355">
        <v>0</v>
      </c>
      <c r="AF20" s="355">
        <f t="shared" si="0"/>
        <v>0</v>
      </c>
      <c r="AG20" s="355">
        <f t="shared" si="1"/>
        <v>89</v>
      </c>
      <c r="AH20" s="355">
        <f t="shared" si="2"/>
        <v>89</v>
      </c>
    </row>
    <row r="21" spans="1:34">
      <c r="A21" t="s">
        <v>953</v>
      </c>
      <c r="B21" t="s">
        <v>988</v>
      </c>
      <c r="C21" s="355">
        <v>1523</v>
      </c>
      <c r="D21" s="355">
        <v>2</v>
      </c>
      <c r="E21" s="355">
        <v>0</v>
      </c>
      <c r="F21" s="355">
        <v>0</v>
      </c>
      <c r="G21" s="355">
        <v>0</v>
      </c>
      <c r="H21" s="355">
        <v>0</v>
      </c>
      <c r="I21" s="355">
        <v>2</v>
      </c>
      <c r="J21" s="355">
        <v>0</v>
      </c>
      <c r="K21" s="355">
        <v>0</v>
      </c>
      <c r="L21" s="355">
        <v>1</v>
      </c>
      <c r="M21" s="355">
        <v>4</v>
      </c>
      <c r="N21" s="355">
        <v>8</v>
      </c>
      <c r="O21" s="355">
        <v>6</v>
      </c>
      <c r="P21" s="355">
        <v>8</v>
      </c>
      <c r="Q21" s="355">
        <v>17</v>
      </c>
      <c r="R21" s="355">
        <v>29</v>
      </c>
      <c r="S21" s="355">
        <v>25</v>
      </c>
      <c r="T21" s="355">
        <v>42</v>
      </c>
      <c r="U21" s="355">
        <v>88</v>
      </c>
      <c r="V21" s="355">
        <v>110</v>
      </c>
      <c r="W21" s="355">
        <v>168</v>
      </c>
      <c r="X21" s="355">
        <v>219</v>
      </c>
      <c r="Y21" s="355">
        <v>253</v>
      </c>
      <c r="Z21" s="355">
        <v>247</v>
      </c>
      <c r="AA21" s="355">
        <v>169</v>
      </c>
      <c r="AB21" s="355">
        <v>95</v>
      </c>
      <c r="AC21" s="355">
        <v>32</v>
      </c>
      <c r="AD21" s="355">
        <v>0</v>
      </c>
      <c r="AF21" s="355">
        <f t="shared" si="0"/>
        <v>0</v>
      </c>
      <c r="AG21" s="355">
        <f t="shared" si="1"/>
        <v>127</v>
      </c>
      <c r="AH21" s="355">
        <f t="shared" si="2"/>
        <v>127</v>
      </c>
    </row>
    <row r="22" spans="1:34">
      <c r="A22" t="s">
        <v>954</v>
      </c>
      <c r="B22" t="s">
        <v>988</v>
      </c>
      <c r="C22" s="355">
        <v>371</v>
      </c>
      <c r="D22" s="355">
        <v>1</v>
      </c>
      <c r="E22" s="355">
        <v>0</v>
      </c>
      <c r="F22" s="355">
        <v>0</v>
      </c>
      <c r="G22" s="355">
        <v>0</v>
      </c>
      <c r="H22" s="355">
        <v>0</v>
      </c>
      <c r="I22" s="355">
        <v>1</v>
      </c>
      <c r="J22" s="355">
        <v>0</v>
      </c>
      <c r="K22" s="355">
        <v>0</v>
      </c>
      <c r="L22" s="355">
        <v>0</v>
      </c>
      <c r="M22" s="355">
        <v>2</v>
      </c>
      <c r="N22" s="355">
        <v>1</v>
      </c>
      <c r="O22" s="355">
        <v>1</v>
      </c>
      <c r="P22" s="355">
        <v>3</v>
      </c>
      <c r="Q22" s="355">
        <v>1</v>
      </c>
      <c r="R22" s="355">
        <v>8</v>
      </c>
      <c r="S22" s="355">
        <v>6</v>
      </c>
      <c r="T22" s="355">
        <v>10</v>
      </c>
      <c r="U22" s="355">
        <v>23</v>
      </c>
      <c r="V22" s="355">
        <v>26</v>
      </c>
      <c r="W22" s="355">
        <v>31</v>
      </c>
      <c r="X22" s="355">
        <v>45</v>
      </c>
      <c r="Y22" s="355">
        <v>70</v>
      </c>
      <c r="Z22" s="355">
        <v>64</v>
      </c>
      <c r="AA22" s="355">
        <v>46</v>
      </c>
      <c r="AB22" s="355">
        <v>25</v>
      </c>
      <c r="AC22" s="355">
        <v>8</v>
      </c>
      <c r="AD22" s="355">
        <v>0</v>
      </c>
      <c r="AF22" s="355">
        <f t="shared" si="0"/>
        <v>0</v>
      </c>
      <c r="AG22" s="355">
        <f t="shared" si="1"/>
        <v>33</v>
      </c>
      <c r="AH22" s="355">
        <f t="shared" si="2"/>
        <v>33</v>
      </c>
    </row>
    <row r="23" spans="1:34">
      <c r="A23" t="s">
        <v>955</v>
      </c>
      <c r="B23" t="s">
        <v>988</v>
      </c>
      <c r="C23" s="355">
        <v>1113</v>
      </c>
      <c r="D23" s="355">
        <v>0</v>
      </c>
      <c r="E23" s="355">
        <v>0</v>
      </c>
      <c r="F23" s="355">
        <v>0</v>
      </c>
      <c r="G23" s="355">
        <v>0</v>
      </c>
      <c r="H23" s="355">
        <v>0</v>
      </c>
      <c r="I23" s="355">
        <v>0</v>
      </c>
      <c r="J23" s="355">
        <v>0</v>
      </c>
      <c r="K23" s="355">
        <v>0</v>
      </c>
      <c r="L23" s="355">
        <v>2</v>
      </c>
      <c r="M23" s="355">
        <v>3</v>
      </c>
      <c r="N23" s="355">
        <v>2</v>
      </c>
      <c r="O23" s="355">
        <v>4</v>
      </c>
      <c r="P23" s="355">
        <v>4</v>
      </c>
      <c r="Q23" s="355">
        <v>8</v>
      </c>
      <c r="R23" s="355">
        <v>11</v>
      </c>
      <c r="S23" s="355">
        <v>19</v>
      </c>
      <c r="T23" s="355">
        <v>25</v>
      </c>
      <c r="U23" s="355">
        <v>46</v>
      </c>
      <c r="V23" s="355">
        <v>44</v>
      </c>
      <c r="W23" s="355">
        <v>79</v>
      </c>
      <c r="X23" s="355">
        <v>115</v>
      </c>
      <c r="Y23" s="355">
        <v>187</v>
      </c>
      <c r="Z23" s="355">
        <v>231</v>
      </c>
      <c r="AA23" s="355">
        <v>200</v>
      </c>
      <c r="AB23" s="355">
        <v>104</v>
      </c>
      <c r="AC23" s="355">
        <v>29</v>
      </c>
      <c r="AD23" s="355">
        <v>0</v>
      </c>
      <c r="AF23" s="355">
        <f t="shared" si="0"/>
        <v>0</v>
      </c>
      <c r="AG23" s="355">
        <f t="shared" si="1"/>
        <v>133</v>
      </c>
      <c r="AH23" s="355">
        <f t="shared" si="2"/>
        <v>133</v>
      </c>
    </row>
    <row r="24" spans="1:34">
      <c r="A24" t="s">
        <v>956</v>
      </c>
      <c r="B24" t="s">
        <v>988</v>
      </c>
      <c r="C24" s="355">
        <v>2149</v>
      </c>
      <c r="D24" s="355">
        <v>5</v>
      </c>
      <c r="E24" s="355">
        <v>2</v>
      </c>
      <c r="F24" s="355">
        <v>0</v>
      </c>
      <c r="G24" s="355">
        <v>0</v>
      </c>
      <c r="H24" s="355">
        <v>0</v>
      </c>
      <c r="I24" s="355">
        <v>7</v>
      </c>
      <c r="J24" s="355">
        <v>1</v>
      </c>
      <c r="K24" s="355">
        <v>0</v>
      </c>
      <c r="L24" s="355">
        <v>2</v>
      </c>
      <c r="M24" s="355">
        <v>3</v>
      </c>
      <c r="N24" s="355">
        <v>6</v>
      </c>
      <c r="O24" s="355">
        <v>6</v>
      </c>
      <c r="P24" s="355">
        <v>18</v>
      </c>
      <c r="Q24" s="355">
        <v>20</v>
      </c>
      <c r="R24" s="355">
        <v>36</v>
      </c>
      <c r="S24" s="355">
        <v>34</v>
      </c>
      <c r="T24" s="355">
        <v>64</v>
      </c>
      <c r="U24" s="355">
        <v>135</v>
      </c>
      <c r="V24" s="355">
        <v>164</v>
      </c>
      <c r="W24" s="355">
        <v>229</v>
      </c>
      <c r="X24" s="355">
        <v>275</v>
      </c>
      <c r="Y24" s="355">
        <v>391</v>
      </c>
      <c r="Z24" s="355">
        <v>361</v>
      </c>
      <c r="AA24" s="355">
        <v>248</v>
      </c>
      <c r="AB24" s="355">
        <v>120</v>
      </c>
      <c r="AC24" s="355">
        <v>29</v>
      </c>
      <c r="AD24" s="355">
        <v>0</v>
      </c>
      <c r="AF24" s="355">
        <f t="shared" si="0"/>
        <v>2</v>
      </c>
      <c r="AG24" s="355">
        <f t="shared" si="1"/>
        <v>149</v>
      </c>
      <c r="AH24" s="355">
        <f t="shared" si="2"/>
        <v>149</v>
      </c>
    </row>
    <row r="25" spans="1:34">
      <c r="A25" t="s">
        <v>957</v>
      </c>
      <c r="B25" t="s">
        <v>988</v>
      </c>
      <c r="C25" s="355">
        <v>546</v>
      </c>
      <c r="D25" s="355">
        <v>1</v>
      </c>
      <c r="E25" s="355">
        <v>1</v>
      </c>
      <c r="F25" s="355">
        <v>0</v>
      </c>
      <c r="G25" s="355">
        <v>0</v>
      </c>
      <c r="H25" s="355">
        <v>0</v>
      </c>
      <c r="I25" s="355">
        <v>2</v>
      </c>
      <c r="J25" s="355">
        <v>0</v>
      </c>
      <c r="K25" s="355">
        <v>0</v>
      </c>
      <c r="L25" s="355">
        <v>0</v>
      </c>
      <c r="M25" s="355">
        <v>0</v>
      </c>
      <c r="N25" s="355">
        <v>2</v>
      </c>
      <c r="O25" s="355">
        <v>0</v>
      </c>
      <c r="P25" s="355">
        <v>2</v>
      </c>
      <c r="Q25" s="355">
        <v>3</v>
      </c>
      <c r="R25" s="355">
        <v>6</v>
      </c>
      <c r="S25" s="355">
        <v>8</v>
      </c>
      <c r="T25" s="355">
        <v>9</v>
      </c>
      <c r="U25" s="355">
        <v>14</v>
      </c>
      <c r="V25" s="355">
        <v>31</v>
      </c>
      <c r="W25" s="355">
        <v>52</v>
      </c>
      <c r="X25" s="355">
        <v>79</v>
      </c>
      <c r="Y25" s="355">
        <v>101</v>
      </c>
      <c r="Z25" s="355">
        <v>104</v>
      </c>
      <c r="AA25" s="355">
        <v>74</v>
      </c>
      <c r="AB25" s="355">
        <v>51</v>
      </c>
      <c r="AC25" s="355">
        <v>8</v>
      </c>
      <c r="AD25" s="355">
        <v>0</v>
      </c>
      <c r="AF25" s="355">
        <f t="shared" si="0"/>
        <v>1</v>
      </c>
      <c r="AG25" s="355">
        <f t="shared" si="1"/>
        <v>59</v>
      </c>
      <c r="AH25" s="355">
        <f t="shared" si="2"/>
        <v>59</v>
      </c>
    </row>
    <row r="26" spans="1:34">
      <c r="A26" t="s">
        <v>958</v>
      </c>
      <c r="B26" t="s">
        <v>988</v>
      </c>
      <c r="C26" s="355">
        <v>515</v>
      </c>
      <c r="D26" s="355">
        <v>0</v>
      </c>
      <c r="E26" s="355">
        <v>0</v>
      </c>
      <c r="F26" s="355">
        <v>0</v>
      </c>
      <c r="G26" s="355">
        <v>0</v>
      </c>
      <c r="H26" s="355">
        <v>0</v>
      </c>
      <c r="I26" s="355">
        <v>0</v>
      </c>
      <c r="J26" s="355">
        <v>0</v>
      </c>
      <c r="K26" s="355">
        <v>0</v>
      </c>
      <c r="L26" s="355">
        <v>2</v>
      </c>
      <c r="M26" s="355">
        <v>0</v>
      </c>
      <c r="N26" s="355">
        <v>1</v>
      </c>
      <c r="O26" s="355">
        <v>0</v>
      </c>
      <c r="P26" s="355">
        <v>2</v>
      </c>
      <c r="Q26" s="355">
        <v>6</v>
      </c>
      <c r="R26" s="355">
        <v>3</v>
      </c>
      <c r="S26" s="355">
        <v>8</v>
      </c>
      <c r="T26" s="355">
        <v>13</v>
      </c>
      <c r="U26" s="355">
        <v>25</v>
      </c>
      <c r="V26" s="355">
        <v>31</v>
      </c>
      <c r="W26" s="355">
        <v>50</v>
      </c>
      <c r="X26" s="355">
        <v>62</v>
      </c>
      <c r="Y26" s="355">
        <v>79</v>
      </c>
      <c r="Z26" s="355">
        <v>122</v>
      </c>
      <c r="AA26" s="355">
        <v>67</v>
      </c>
      <c r="AB26" s="355">
        <v>36</v>
      </c>
      <c r="AC26" s="355">
        <v>8</v>
      </c>
      <c r="AD26" s="355">
        <v>0</v>
      </c>
      <c r="AF26" s="355">
        <f t="shared" si="0"/>
        <v>0</v>
      </c>
      <c r="AG26" s="355">
        <f t="shared" si="1"/>
        <v>44</v>
      </c>
      <c r="AH26" s="355">
        <f t="shared" si="2"/>
        <v>44</v>
      </c>
    </row>
    <row r="27" spans="1:34">
      <c r="A27" t="s">
        <v>959</v>
      </c>
      <c r="B27" t="s">
        <v>988</v>
      </c>
      <c r="C27" s="355">
        <v>1948</v>
      </c>
      <c r="D27" s="355">
        <v>5</v>
      </c>
      <c r="E27" s="355">
        <v>1</v>
      </c>
      <c r="F27" s="355">
        <v>0</v>
      </c>
      <c r="G27" s="355">
        <v>0</v>
      </c>
      <c r="H27" s="355">
        <v>0</v>
      </c>
      <c r="I27" s="355">
        <v>6</v>
      </c>
      <c r="J27" s="355">
        <v>0</v>
      </c>
      <c r="K27" s="355">
        <v>2</v>
      </c>
      <c r="L27" s="355">
        <v>3</v>
      </c>
      <c r="M27" s="355">
        <v>4</v>
      </c>
      <c r="N27" s="355">
        <v>5</v>
      </c>
      <c r="O27" s="355">
        <v>5</v>
      </c>
      <c r="P27" s="355">
        <v>9</v>
      </c>
      <c r="Q27" s="355">
        <v>10</v>
      </c>
      <c r="R27" s="355">
        <v>17</v>
      </c>
      <c r="S27" s="355">
        <v>26</v>
      </c>
      <c r="T27" s="355">
        <v>49</v>
      </c>
      <c r="U27" s="355">
        <v>100</v>
      </c>
      <c r="V27" s="355">
        <v>146</v>
      </c>
      <c r="W27" s="355">
        <v>203</v>
      </c>
      <c r="X27" s="355">
        <v>262</v>
      </c>
      <c r="Y27" s="355">
        <v>323</v>
      </c>
      <c r="Z27" s="355">
        <v>352</v>
      </c>
      <c r="AA27" s="355">
        <v>246</v>
      </c>
      <c r="AB27" s="355">
        <v>140</v>
      </c>
      <c r="AC27" s="355">
        <v>40</v>
      </c>
      <c r="AD27" s="355">
        <v>0</v>
      </c>
      <c r="AF27" s="355">
        <f t="shared" si="0"/>
        <v>1</v>
      </c>
      <c r="AG27" s="355">
        <f t="shared" si="1"/>
        <v>180</v>
      </c>
      <c r="AH27" s="355">
        <f t="shared" si="2"/>
        <v>180</v>
      </c>
    </row>
    <row r="28" spans="1:34">
      <c r="A28" t="s">
        <v>960</v>
      </c>
      <c r="B28" t="s">
        <v>988</v>
      </c>
      <c r="C28" s="355">
        <v>857</v>
      </c>
      <c r="D28" s="355">
        <v>0</v>
      </c>
      <c r="E28" s="355">
        <v>0</v>
      </c>
      <c r="F28" s="355">
        <v>0</v>
      </c>
      <c r="G28" s="355">
        <v>0</v>
      </c>
      <c r="H28" s="355">
        <v>0</v>
      </c>
      <c r="I28" s="355">
        <v>0</v>
      </c>
      <c r="J28" s="355">
        <v>0</v>
      </c>
      <c r="K28" s="355">
        <v>0</v>
      </c>
      <c r="L28" s="355">
        <v>1</v>
      </c>
      <c r="M28" s="355">
        <v>0</v>
      </c>
      <c r="N28" s="355">
        <v>3</v>
      </c>
      <c r="O28" s="355">
        <v>2</v>
      </c>
      <c r="P28" s="355">
        <v>4</v>
      </c>
      <c r="Q28" s="355">
        <v>5</v>
      </c>
      <c r="R28" s="355">
        <v>8</v>
      </c>
      <c r="S28" s="355">
        <v>12</v>
      </c>
      <c r="T28" s="355">
        <v>20</v>
      </c>
      <c r="U28" s="355">
        <v>50</v>
      </c>
      <c r="V28" s="355">
        <v>54</v>
      </c>
      <c r="W28" s="355">
        <v>75</v>
      </c>
      <c r="X28" s="355">
        <v>120</v>
      </c>
      <c r="Y28" s="355">
        <v>139</v>
      </c>
      <c r="Z28" s="355">
        <v>167</v>
      </c>
      <c r="AA28" s="355">
        <v>111</v>
      </c>
      <c r="AB28" s="355">
        <v>69</v>
      </c>
      <c r="AC28" s="355">
        <v>17</v>
      </c>
      <c r="AD28" s="355">
        <v>0</v>
      </c>
      <c r="AF28" s="355">
        <f t="shared" si="0"/>
        <v>0</v>
      </c>
      <c r="AG28" s="355">
        <f t="shared" si="1"/>
        <v>86</v>
      </c>
      <c r="AH28" s="355">
        <f t="shared" si="2"/>
        <v>86</v>
      </c>
    </row>
    <row r="29" spans="1:34">
      <c r="A29" t="s">
        <v>961</v>
      </c>
      <c r="B29" t="s">
        <v>988</v>
      </c>
      <c r="C29" s="355">
        <v>831</v>
      </c>
      <c r="D29" s="355">
        <v>2</v>
      </c>
      <c r="E29" s="355">
        <v>0</v>
      </c>
      <c r="F29" s="355">
        <v>0</v>
      </c>
      <c r="G29" s="355">
        <v>0</v>
      </c>
      <c r="H29" s="355">
        <v>0</v>
      </c>
      <c r="I29" s="355">
        <v>2</v>
      </c>
      <c r="J29" s="355">
        <v>0</v>
      </c>
      <c r="K29" s="355">
        <v>0</v>
      </c>
      <c r="L29" s="355">
        <v>0</v>
      </c>
      <c r="M29" s="355">
        <v>3</v>
      </c>
      <c r="N29" s="355">
        <v>4</v>
      </c>
      <c r="O29" s="355">
        <v>3</v>
      </c>
      <c r="P29" s="355">
        <v>2</v>
      </c>
      <c r="Q29" s="355">
        <v>9</v>
      </c>
      <c r="R29" s="355">
        <v>12</v>
      </c>
      <c r="S29" s="355">
        <v>16</v>
      </c>
      <c r="T29" s="355">
        <v>21</v>
      </c>
      <c r="U29" s="355">
        <v>42</v>
      </c>
      <c r="V29" s="355">
        <v>66</v>
      </c>
      <c r="W29" s="355">
        <v>78</v>
      </c>
      <c r="X29" s="355">
        <v>107</v>
      </c>
      <c r="Y29" s="355">
        <v>157</v>
      </c>
      <c r="Z29" s="355">
        <v>141</v>
      </c>
      <c r="AA29" s="355">
        <v>115</v>
      </c>
      <c r="AB29" s="355">
        <v>42</v>
      </c>
      <c r="AC29" s="355">
        <v>11</v>
      </c>
      <c r="AD29" s="355">
        <v>0</v>
      </c>
      <c r="AF29" s="355">
        <f t="shared" si="0"/>
        <v>0</v>
      </c>
      <c r="AG29" s="355">
        <f t="shared" si="1"/>
        <v>53</v>
      </c>
      <c r="AH29" s="355">
        <f t="shared" si="2"/>
        <v>53</v>
      </c>
    </row>
    <row r="30" spans="1:34">
      <c r="A30" t="s">
        <v>962</v>
      </c>
      <c r="B30" t="s">
        <v>988</v>
      </c>
      <c r="C30" s="355">
        <v>1348</v>
      </c>
      <c r="D30" s="355">
        <v>3</v>
      </c>
      <c r="E30" s="355">
        <v>1</v>
      </c>
      <c r="F30" s="355">
        <v>1</v>
      </c>
      <c r="G30" s="355">
        <v>0</v>
      </c>
      <c r="H30" s="355">
        <v>0</v>
      </c>
      <c r="I30" s="355">
        <v>5</v>
      </c>
      <c r="J30" s="355">
        <v>0</v>
      </c>
      <c r="K30" s="355">
        <v>0</v>
      </c>
      <c r="L30" s="355">
        <v>1</v>
      </c>
      <c r="M30" s="355">
        <v>3</v>
      </c>
      <c r="N30" s="355">
        <v>2</v>
      </c>
      <c r="O30" s="355">
        <v>0</v>
      </c>
      <c r="P30" s="355">
        <v>9</v>
      </c>
      <c r="Q30" s="355">
        <v>10</v>
      </c>
      <c r="R30" s="355">
        <v>7</v>
      </c>
      <c r="S30" s="355">
        <v>15</v>
      </c>
      <c r="T30" s="355">
        <v>33</v>
      </c>
      <c r="U30" s="355">
        <v>63</v>
      </c>
      <c r="V30" s="355">
        <v>92</v>
      </c>
      <c r="W30" s="355">
        <v>153</v>
      </c>
      <c r="X30" s="355">
        <v>188</v>
      </c>
      <c r="Y30" s="355">
        <v>260</v>
      </c>
      <c r="Z30" s="355">
        <v>210</v>
      </c>
      <c r="AA30" s="355">
        <v>165</v>
      </c>
      <c r="AB30" s="355">
        <v>103</v>
      </c>
      <c r="AC30" s="355">
        <v>29</v>
      </c>
      <c r="AD30" s="355">
        <v>0</v>
      </c>
      <c r="AF30" s="355">
        <f t="shared" si="0"/>
        <v>2</v>
      </c>
      <c r="AG30" s="355">
        <f t="shared" si="1"/>
        <v>132</v>
      </c>
      <c r="AH30" s="355">
        <f t="shared" si="2"/>
        <v>132</v>
      </c>
    </row>
    <row r="31" spans="1:34">
      <c r="A31" t="s">
        <v>963</v>
      </c>
      <c r="B31" t="s">
        <v>988</v>
      </c>
      <c r="C31" s="355">
        <v>515</v>
      </c>
      <c r="D31" s="355">
        <v>0</v>
      </c>
      <c r="E31" s="355">
        <v>0</v>
      </c>
      <c r="F31" s="355">
        <v>0</v>
      </c>
      <c r="G31" s="355">
        <v>0</v>
      </c>
      <c r="H31" s="355">
        <v>0</v>
      </c>
      <c r="I31" s="355">
        <v>0</v>
      </c>
      <c r="J31" s="355">
        <v>0</v>
      </c>
      <c r="K31" s="355">
        <v>1</v>
      </c>
      <c r="L31" s="355">
        <v>0</v>
      </c>
      <c r="M31" s="355">
        <v>3</v>
      </c>
      <c r="N31" s="355">
        <v>1</v>
      </c>
      <c r="O31" s="355">
        <v>1</v>
      </c>
      <c r="P31" s="355">
        <v>2</v>
      </c>
      <c r="Q31" s="355">
        <v>2</v>
      </c>
      <c r="R31" s="355">
        <v>3</v>
      </c>
      <c r="S31" s="355">
        <v>10</v>
      </c>
      <c r="T31" s="355">
        <v>12</v>
      </c>
      <c r="U31" s="355">
        <v>17</v>
      </c>
      <c r="V31" s="355">
        <v>30</v>
      </c>
      <c r="W31" s="355">
        <v>36</v>
      </c>
      <c r="X31" s="355">
        <v>61</v>
      </c>
      <c r="Y31" s="355">
        <v>94</v>
      </c>
      <c r="Z31" s="355">
        <v>107</v>
      </c>
      <c r="AA31" s="355">
        <v>84</v>
      </c>
      <c r="AB31" s="355">
        <v>37</v>
      </c>
      <c r="AC31" s="355">
        <v>14</v>
      </c>
      <c r="AD31" s="355">
        <v>0</v>
      </c>
      <c r="AF31" s="355">
        <f t="shared" si="0"/>
        <v>0</v>
      </c>
      <c r="AG31" s="355">
        <f t="shared" si="1"/>
        <v>51</v>
      </c>
      <c r="AH31" s="355">
        <f t="shared" si="2"/>
        <v>51</v>
      </c>
    </row>
    <row r="32" spans="1:34">
      <c r="A32" t="s">
        <v>964</v>
      </c>
      <c r="B32" t="s">
        <v>988</v>
      </c>
      <c r="C32" s="355">
        <v>777</v>
      </c>
      <c r="D32" s="355">
        <v>1</v>
      </c>
      <c r="E32" s="355">
        <v>0</v>
      </c>
      <c r="F32" s="355">
        <v>0</v>
      </c>
      <c r="G32" s="355">
        <v>0</v>
      </c>
      <c r="H32" s="355">
        <v>0</v>
      </c>
      <c r="I32" s="355">
        <v>1</v>
      </c>
      <c r="J32" s="355">
        <v>1</v>
      </c>
      <c r="K32" s="355">
        <v>0</v>
      </c>
      <c r="L32" s="355">
        <v>2</v>
      </c>
      <c r="M32" s="355">
        <v>3</v>
      </c>
      <c r="N32" s="355">
        <v>4</v>
      </c>
      <c r="O32" s="355">
        <v>4</v>
      </c>
      <c r="P32" s="355">
        <v>3</v>
      </c>
      <c r="Q32" s="355">
        <v>8</v>
      </c>
      <c r="R32" s="355">
        <v>10</v>
      </c>
      <c r="S32" s="355">
        <v>22</v>
      </c>
      <c r="T32" s="355">
        <v>26</v>
      </c>
      <c r="U32" s="355">
        <v>37</v>
      </c>
      <c r="V32" s="355">
        <v>45</v>
      </c>
      <c r="W32" s="355">
        <v>73</v>
      </c>
      <c r="X32" s="355">
        <v>96</v>
      </c>
      <c r="Y32" s="355">
        <v>139</v>
      </c>
      <c r="Z32" s="355">
        <v>141</v>
      </c>
      <c r="AA32" s="355">
        <v>99</v>
      </c>
      <c r="AB32" s="355">
        <v>56</v>
      </c>
      <c r="AC32" s="355">
        <v>7</v>
      </c>
      <c r="AD32" s="355">
        <v>0</v>
      </c>
      <c r="AF32" s="355">
        <f t="shared" si="0"/>
        <v>0</v>
      </c>
      <c r="AG32" s="355">
        <f t="shared" si="1"/>
        <v>63</v>
      </c>
      <c r="AH32" s="355">
        <f t="shared" si="2"/>
        <v>63</v>
      </c>
    </row>
    <row r="33" spans="1:34">
      <c r="A33" t="s">
        <v>965</v>
      </c>
      <c r="B33" t="s">
        <v>988</v>
      </c>
      <c r="C33" s="355">
        <v>519</v>
      </c>
      <c r="D33" s="355">
        <v>1</v>
      </c>
      <c r="E33" s="355">
        <v>0</v>
      </c>
      <c r="F33" s="355">
        <v>0</v>
      </c>
      <c r="G33" s="355">
        <v>0</v>
      </c>
      <c r="H33" s="355">
        <v>0</v>
      </c>
      <c r="I33" s="355">
        <v>1</v>
      </c>
      <c r="J33" s="355">
        <v>1</v>
      </c>
      <c r="K33" s="355">
        <v>0</v>
      </c>
      <c r="L33" s="355">
        <v>0</v>
      </c>
      <c r="M33" s="355">
        <v>1</v>
      </c>
      <c r="N33" s="355">
        <v>2</v>
      </c>
      <c r="O33" s="355">
        <v>0</v>
      </c>
      <c r="P33" s="355">
        <v>3</v>
      </c>
      <c r="Q33" s="355">
        <v>1</v>
      </c>
      <c r="R33" s="355">
        <v>2</v>
      </c>
      <c r="S33" s="355">
        <v>6</v>
      </c>
      <c r="T33" s="355">
        <v>7</v>
      </c>
      <c r="U33" s="355">
        <v>26</v>
      </c>
      <c r="V33" s="355">
        <v>24</v>
      </c>
      <c r="W33" s="355">
        <v>30</v>
      </c>
      <c r="X33" s="355">
        <v>64</v>
      </c>
      <c r="Y33" s="355">
        <v>102</v>
      </c>
      <c r="Z33" s="355">
        <v>101</v>
      </c>
      <c r="AA33" s="355">
        <v>93</v>
      </c>
      <c r="AB33" s="355">
        <v>45</v>
      </c>
      <c r="AC33" s="355">
        <v>10</v>
      </c>
      <c r="AD33" s="355">
        <v>0</v>
      </c>
      <c r="AF33" s="355">
        <f t="shared" si="0"/>
        <v>0</v>
      </c>
      <c r="AG33" s="355">
        <f t="shared" si="1"/>
        <v>55</v>
      </c>
      <c r="AH33" s="355">
        <f t="shared" si="2"/>
        <v>55</v>
      </c>
    </row>
    <row r="34" spans="1:34">
      <c r="A34" t="s">
        <v>966</v>
      </c>
      <c r="B34" t="s">
        <v>988</v>
      </c>
      <c r="C34" s="355">
        <v>550</v>
      </c>
      <c r="D34" s="355">
        <v>0</v>
      </c>
      <c r="E34" s="355">
        <v>0</v>
      </c>
      <c r="F34" s="355">
        <v>0</v>
      </c>
      <c r="G34" s="355">
        <v>0</v>
      </c>
      <c r="H34" s="355">
        <v>0</v>
      </c>
      <c r="I34" s="355">
        <v>0</v>
      </c>
      <c r="J34" s="355">
        <v>0</v>
      </c>
      <c r="K34" s="355">
        <v>0</v>
      </c>
      <c r="L34" s="355">
        <v>1</v>
      </c>
      <c r="M34" s="355">
        <v>0</v>
      </c>
      <c r="N34" s="355">
        <v>3</v>
      </c>
      <c r="O34" s="355">
        <v>0</v>
      </c>
      <c r="P34" s="355">
        <v>2</v>
      </c>
      <c r="Q34" s="355">
        <v>5</v>
      </c>
      <c r="R34" s="355">
        <v>4</v>
      </c>
      <c r="S34" s="355">
        <v>12</v>
      </c>
      <c r="T34" s="355">
        <v>13</v>
      </c>
      <c r="U34" s="355">
        <v>23</v>
      </c>
      <c r="V34" s="355">
        <v>25</v>
      </c>
      <c r="W34" s="355">
        <v>29</v>
      </c>
      <c r="X34" s="355">
        <v>66</v>
      </c>
      <c r="Y34" s="355">
        <v>108</v>
      </c>
      <c r="Z34" s="355">
        <v>130</v>
      </c>
      <c r="AA34" s="355">
        <v>71</v>
      </c>
      <c r="AB34" s="355">
        <v>42</v>
      </c>
      <c r="AC34" s="355">
        <v>16</v>
      </c>
      <c r="AD34" s="355">
        <v>0</v>
      </c>
      <c r="AF34" s="355">
        <f t="shared" si="0"/>
        <v>0</v>
      </c>
      <c r="AG34" s="355">
        <f t="shared" si="1"/>
        <v>58</v>
      </c>
      <c r="AH34" s="355">
        <f t="shared" si="2"/>
        <v>58</v>
      </c>
    </row>
    <row r="35" spans="1:34">
      <c r="A35" t="s">
        <v>967</v>
      </c>
      <c r="B35" t="s">
        <v>988</v>
      </c>
      <c r="C35" s="355">
        <v>436</v>
      </c>
      <c r="D35" s="355">
        <v>1</v>
      </c>
      <c r="E35" s="355">
        <v>0</v>
      </c>
      <c r="F35" s="355">
        <v>0</v>
      </c>
      <c r="G35" s="355">
        <v>0</v>
      </c>
      <c r="H35" s="355">
        <v>0</v>
      </c>
      <c r="I35" s="355">
        <v>1</v>
      </c>
      <c r="J35" s="355">
        <v>0</v>
      </c>
      <c r="K35" s="355">
        <v>0</v>
      </c>
      <c r="L35" s="355">
        <v>0</v>
      </c>
      <c r="M35" s="355">
        <v>0</v>
      </c>
      <c r="N35" s="355">
        <v>0</v>
      </c>
      <c r="O35" s="355">
        <v>0</v>
      </c>
      <c r="P35" s="355">
        <v>2</v>
      </c>
      <c r="Q35" s="355">
        <v>2</v>
      </c>
      <c r="R35" s="355">
        <v>0</v>
      </c>
      <c r="S35" s="355">
        <v>5</v>
      </c>
      <c r="T35" s="355">
        <v>12</v>
      </c>
      <c r="U35" s="355">
        <v>14</v>
      </c>
      <c r="V35" s="355">
        <v>11</v>
      </c>
      <c r="W35" s="355">
        <v>20</v>
      </c>
      <c r="X35" s="355">
        <v>48</v>
      </c>
      <c r="Y35" s="355">
        <v>72</v>
      </c>
      <c r="Z35" s="355">
        <v>110</v>
      </c>
      <c r="AA35" s="355">
        <v>95</v>
      </c>
      <c r="AB35" s="355">
        <v>39</v>
      </c>
      <c r="AC35" s="355">
        <v>5</v>
      </c>
      <c r="AD35" s="355">
        <v>0</v>
      </c>
      <c r="AF35" s="355">
        <f t="shared" si="0"/>
        <v>0</v>
      </c>
      <c r="AG35" s="355">
        <f t="shared" si="1"/>
        <v>44</v>
      </c>
      <c r="AH35" s="355">
        <f t="shared" si="2"/>
        <v>44</v>
      </c>
    </row>
    <row r="36" spans="1:34">
      <c r="A36" t="s">
        <v>968</v>
      </c>
      <c r="B36" t="s">
        <v>988</v>
      </c>
      <c r="C36" s="355">
        <v>900</v>
      </c>
      <c r="D36" s="355">
        <v>0</v>
      </c>
      <c r="E36" s="355">
        <v>0</v>
      </c>
      <c r="F36" s="355">
        <v>0</v>
      </c>
      <c r="G36" s="355">
        <v>1</v>
      </c>
      <c r="H36" s="355">
        <v>0</v>
      </c>
      <c r="I36" s="355">
        <v>1</v>
      </c>
      <c r="J36" s="355">
        <v>1</v>
      </c>
      <c r="K36" s="355">
        <v>3</v>
      </c>
      <c r="L36" s="355">
        <v>1</v>
      </c>
      <c r="M36" s="355">
        <v>1</v>
      </c>
      <c r="N36" s="355">
        <v>3</v>
      </c>
      <c r="O36" s="355">
        <v>0</v>
      </c>
      <c r="P36" s="355">
        <v>7</v>
      </c>
      <c r="Q36" s="355">
        <v>5</v>
      </c>
      <c r="R36" s="355">
        <v>6</v>
      </c>
      <c r="S36" s="355">
        <v>11</v>
      </c>
      <c r="T36" s="355">
        <v>23</v>
      </c>
      <c r="U36" s="355">
        <v>33</v>
      </c>
      <c r="V36" s="355">
        <v>50</v>
      </c>
      <c r="W36" s="355">
        <v>55</v>
      </c>
      <c r="X36" s="355">
        <v>104</v>
      </c>
      <c r="Y36" s="355">
        <v>155</v>
      </c>
      <c r="Z36" s="355">
        <v>212</v>
      </c>
      <c r="AA36" s="355">
        <v>140</v>
      </c>
      <c r="AB36" s="355">
        <v>65</v>
      </c>
      <c r="AC36" s="355">
        <v>24</v>
      </c>
      <c r="AD36" s="355">
        <v>0</v>
      </c>
      <c r="AF36" s="355">
        <f t="shared" si="0"/>
        <v>1</v>
      </c>
      <c r="AG36" s="355">
        <f t="shared" si="1"/>
        <v>89</v>
      </c>
      <c r="AH36" s="355">
        <f t="shared" si="2"/>
        <v>89</v>
      </c>
    </row>
    <row r="37" spans="1:34">
      <c r="A37" t="s">
        <v>969</v>
      </c>
      <c r="B37" t="s">
        <v>988</v>
      </c>
      <c r="C37" s="355">
        <v>713</v>
      </c>
      <c r="D37" s="355">
        <v>2</v>
      </c>
      <c r="E37" s="355">
        <v>0</v>
      </c>
      <c r="F37" s="355">
        <v>0</v>
      </c>
      <c r="G37" s="355">
        <v>0</v>
      </c>
      <c r="H37" s="355">
        <v>0</v>
      </c>
      <c r="I37" s="355">
        <v>2</v>
      </c>
      <c r="J37" s="355">
        <v>1</v>
      </c>
      <c r="K37" s="355">
        <v>0</v>
      </c>
      <c r="L37" s="355">
        <v>1</v>
      </c>
      <c r="M37" s="355">
        <v>1</v>
      </c>
      <c r="N37" s="355">
        <v>3</v>
      </c>
      <c r="O37" s="355">
        <v>1</v>
      </c>
      <c r="P37" s="355">
        <v>3</v>
      </c>
      <c r="Q37" s="355">
        <v>6</v>
      </c>
      <c r="R37" s="355">
        <v>9</v>
      </c>
      <c r="S37" s="355">
        <v>6</v>
      </c>
      <c r="T37" s="355">
        <v>10</v>
      </c>
      <c r="U37" s="355">
        <v>33</v>
      </c>
      <c r="V37" s="355">
        <v>26</v>
      </c>
      <c r="W37" s="355">
        <v>52</v>
      </c>
      <c r="X37" s="355">
        <v>73</v>
      </c>
      <c r="Y37" s="355">
        <v>137</v>
      </c>
      <c r="Z37" s="355">
        <v>151</v>
      </c>
      <c r="AA37" s="355">
        <v>111</v>
      </c>
      <c r="AB37" s="355">
        <v>68</v>
      </c>
      <c r="AC37" s="355">
        <v>19</v>
      </c>
      <c r="AD37" s="355">
        <v>0</v>
      </c>
      <c r="AF37" s="355">
        <f t="shared" si="0"/>
        <v>0</v>
      </c>
      <c r="AG37" s="355">
        <f t="shared" si="1"/>
        <v>87</v>
      </c>
      <c r="AH37" s="355">
        <f t="shared" si="2"/>
        <v>87</v>
      </c>
    </row>
    <row r="38" spans="1:34">
      <c r="A38" t="s">
        <v>970</v>
      </c>
      <c r="B38" t="s">
        <v>988</v>
      </c>
      <c r="C38" s="355">
        <v>495</v>
      </c>
      <c r="D38" s="355">
        <v>0</v>
      </c>
      <c r="E38" s="355">
        <v>0</v>
      </c>
      <c r="F38" s="355">
        <v>0</v>
      </c>
      <c r="G38" s="355">
        <v>0</v>
      </c>
      <c r="H38" s="355">
        <v>0</v>
      </c>
      <c r="I38" s="355">
        <v>0</v>
      </c>
      <c r="J38" s="355">
        <v>0</v>
      </c>
      <c r="K38" s="355">
        <v>1</v>
      </c>
      <c r="L38" s="355">
        <v>0</v>
      </c>
      <c r="M38" s="355">
        <v>2</v>
      </c>
      <c r="N38" s="355">
        <v>1</v>
      </c>
      <c r="O38" s="355">
        <v>1</v>
      </c>
      <c r="P38" s="355">
        <v>3</v>
      </c>
      <c r="Q38" s="355">
        <v>2</v>
      </c>
      <c r="R38" s="355">
        <v>2</v>
      </c>
      <c r="S38" s="355">
        <v>10</v>
      </c>
      <c r="T38" s="355">
        <v>5</v>
      </c>
      <c r="U38" s="355">
        <v>21</v>
      </c>
      <c r="V38" s="355">
        <v>24</v>
      </c>
      <c r="W38" s="355">
        <v>27</v>
      </c>
      <c r="X38" s="355">
        <v>62</v>
      </c>
      <c r="Y38" s="355">
        <v>85</v>
      </c>
      <c r="Z38" s="355">
        <v>107</v>
      </c>
      <c r="AA38" s="355">
        <v>75</v>
      </c>
      <c r="AB38" s="355">
        <v>53</v>
      </c>
      <c r="AC38" s="355">
        <v>14</v>
      </c>
      <c r="AD38" s="355">
        <v>0</v>
      </c>
      <c r="AF38" s="355">
        <f t="shared" si="0"/>
        <v>0</v>
      </c>
      <c r="AG38" s="355">
        <f t="shared" si="1"/>
        <v>67</v>
      </c>
      <c r="AH38" s="355">
        <f t="shared" si="2"/>
        <v>67</v>
      </c>
    </row>
    <row r="39" spans="1:34">
      <c r="A39" t="s">
        <v>971</v>
      </c>
      <c r="B39" t="s">
        <v>988</v>
      </c>
      <c r="C39" s="355">
        <v>742</v>
      </c>
      <c r="D39" s="355">
        <v>1</v>
      </c>
      <c r="E39" s="355">
        <v>0</v>
      </c>
      <c r="F39" s="355">
        <v>0</v>
      </c>
      <c r="G39" s="355">
        <v>0</v>
      </c>
      <c r="H39" s="355">
        <v>0</v>
      </c>
      <c r="I39" s="355">
        <v>1</v>
      </c>
      <c r="J39" s="355">
        <v>0</v>
      </c>
      <c r="K39" s="355">
        <v>0</v>
      </c>
      <c r="L39" s="355">
        <v>0</v>
      </c>
      <c r="M39" s="355">
        <v>0</v>
      </c>
      <c r="N39" s="355">
        <v>3</v>
      </c>
      <c r="O39" s="355">
        <v>2</v>
      </c>
      <c r="P39" s="355">
        <v>3</v>
      </c>
      <c r="Q39" s="355">
        <v>2</v>
      </c>
      <c r="R39" s="355">
        <v>5</v>
      </c>
      <c r="S39" s="355">
        <v>9</v>
      </c>
      <c r="T39" s="355">
        <v>20</v>
      </c>
      <c r="U39" s="355">
        <v>32</v>
      </c>
      <c r="V39" s="355">
        <v>32</v>
      </c>
      <c r="W39" s="355">
        <v>34</v>
      </c>
      <c r="X39" s="355">
        <v>94</v>
      </c>
      <c r="Y39" s="355">
        <v>145</v>
      </c>
      <c r="Z39" s="355">
        <v>186</v>
      </c>
      <c r="AA39" s="355">
        <v>104</v>
      </c>
      <c r="AB39" s="355">
        <v>50</v>
      </c>
      <c r="AC39" s="355">
        <v>20</v>
      </c>
      <c r="AD39" s="355">
        <v>0</v>
      </c>
      <c r="AF39" s="355">
        <f t="shared" si="0"/>
        <v>0</v>
      </c>
      <c r="AG39" s="355">
        <f t="shared" si="1"/>
        <v>70</v>
      </c>
      <c r="AH39" s="355">
        <f t="shared" si="2"/>
        <v>70</v>
      </c>
    </row>
    <row r="40" spans="1:34">
      <c r="A40" t="s">
        <v>972</v>
      </c>
      <c r="B40" t="s">
        <v>988</v>
      </c>
      <c r="C40" s="355">
        <v>552</v>
      </c>
      <c r="D40" s="355">
        <v>1</v>
      </c>
      <c r="E40" s="355">
        <v>0</v>
      </c>
      <c r="F40" s="355">
        <v>0</v>
      </c>
      <c r="G40" s="355">
        <v>0</v>
      </c>
      <c r="H40" s="355">
        <v>0</v>
      </c>
      <c r="I40" s="355">
        <v>1</v>
      </c>
      <c r="J40" s="355">
        <v>0</v>
      </c>
      <c r="K40" s="355">
        <v>1</v>
      </c>
      <c r="L40" s="355">
        <v>0</v>
      </c>
      <c r="M40" s="355">
        <v>2</v>
      </c>
      <c r="N40" s="355">
        <v>3</v>
      </c>
      <c r="O40" s="355">
        <v>4</v>
      </c>
      <c r="P40" s="355">
        <v>1</v>
      </c>
      <c r="Q40" s="355">
        <v>0</v>
      </c>
      <c r="R40" s="355">
        <v>2</v>
      </c>
      <c r="S40" s="355">
        <v>4</v>
      </c>
      <c r="T40" s="355">
        <v>8</v>
      </c>
      <c r="U40" s="355">
        <v>26</v>
      </c>
      <c r="V40" s="355">
        <v>26</v>
      </c>
      <c r="W40" s="355">
        <v>39</v>
      </c>
      <c r="X40" s="355">
        <v>56</v>
      </c>
      <c r="Y40" s="355">
        <v>110</v>
      </c>
      <c r="Z40" s="355">
        <v>129</v>
      </c>
      <c r="AA40" s="355">
        <v>89</v>
      </c>
      <c r="AB40" s="355">
        <v>41</v>
      </c>
      <c r="AC40" s="355">
        <v>10</v>
      </c>
      <c r="AD40" s="355">
        <v>0</v>
      </c>
      <c r="AF40" s="355">
        <f t="shared" si="0"/>
        <v>0</v>
      </c>
      <c r="AG40" s="355">
        <f t="shared" si="1"/>
        <v>51</v>
      </c>
      <c r="AH40" s="355">
        <f t="shared" si="2"/>
        <v>51</v>
      </c>
    </row>
    <row r="41" spans="1:34">
      <c r="A41" t="s">
        <v>973</v>
      </c>
      <c r="B41" t="s">
        <v>988</v>
      </c>
      <c r="C41" s="355">
        <v>362</v>
      </c>
      <c r="D41" s="355">
        <v>1</v>
      </c>
      <c r="E41" s="355">
        <v>0</v>
      </c>
      <c r="F41" s="355">
        <v>0</v>
      </c>
      <c r="G41" s="355">
        <v>0</v>
      </c>
      <c r="H41" s="355">
        <v>0</v>
      </c>
      <c r="I41" s="355">
        <v>1</v>
      </c>
      <c r="J41" s="355">
        <v>0</v>
      </c>
      <c r="K41" s="355">
        <v>0</v>
      </c>
      <c r="L41" s="355">
        <v>1</v>
      </c>
      <c r="M41" s="355">
        <v>0</v>
      </c>
      <c r="N41" s="355">
        <v>0</v>
      </c>
      <c r="O41" s="355">
        <v>1</v>
      </c>
      <c r="P41" s="355">
        <v>1</v>
      </c>
      <c r="Q41" s="355">
        <v>8</v>
      </c>
      <c r="R41" s="355">
        <v>5</v>
      </c>
      <c r="S41" s="355">
        <v>9</v>
      </c>
      <c r="T41" s="355">
        <v>10</v>
      </c>
      <c r="U41" s="355">
        <v>20</v>
      </c>
      <c r="V41" s="355">
        <v>16</v>
      </c>
      <c r="W41" s="355">
        <v>27</v>
      </c>
      <c r="X41" s="355">
        <v>39</v>
      </c>
      <c r="Y41" s="355">
        <v>63</v>
      </c>
      <c r="Z41" s="355">
        <v>81</v>
      </c>
      <c r="AA41" s="355">
        <v>50</v>
      </c>
      <c r="AB41" s="355">
        <v>21</v>
      </c>
      <c r="AC41" s="355">
        <v>9</v>
      </c>
      <c r="AD41" s="355">
        <v>0</v>
      </c>
      <c r="AF41" s="355">
        <f t="shared" si="0"/>
        <v>0</v>
      </c>
      <c r="AG41" s="355">
        <f t="shared" si="1"/>
        <v>30</v>
      </c>
      <c r="AH41" s="355">
        <f t="shared" si="2"/>
        <v>30</v>
      </c>
    </row>
    <row r="42" spans="1:34">
      <c r="A42" t="s">
        <v>974</v>
      </c>
      <c r="B42" t="s">
        <v>988</v>
      </c>
      <c r="C42" s="355">
        <v>843</v>
      </c>
      <c r="D42" s="355">
        <v>0</v>
      </c>
      <c r="E42" s="355">
        <v>0</v>
      </c>
      <c r="F42" s="355">
        <v>0</v>
      </c>
      <c r="G42" s="355">
        <v>1</v>
      </c>
      <c r="H42" s="355">
        <v>0</v>
      </c>
      <c r="I42" s="355">
        <v>1</v>
      </c>
      <c r="J42" s="355">
        <v>1</v>
      </c>
      <c r="K42" s="355">
        <v>0</v>
      </c>
      <c r="L42" s="355">
        <v>0</v>
      </c>
      <c r="M42" s="355">
        <v>3</v>
      </c>
      <c r="N42" s="355">
        <v>2</v>
      </c>
      <c r="O42" s="355">
        <v>3</v>
      </c>
      <c r="P42" s="355">
        <v>2</v>
      </c>
      <c r="Q42" s="355">
        <v>8</v>
      </c>
      <c r="R42" s="355">
        <v>3</v>
      </c>
      <c r="S42" s="355">
        <v>12</v>
      </c>
      <c r="T42" s="355">
        <v>23</v>
      </c>
      <c r="U42" s="355">
        <v>46</v>
      </c>
      <c r="V42" s="355">
        <v>51</v>
      </c>
      <c r="W42" s="355">
        <v>78</v>
      </c>
      <c r="X42" s="355">
        <v>106</v>
      </c>
      <c r="Y42" s="355">
        <v>165</v>
      </c>
      <c r="Z42" s="355">
        <v>165</v>
      </c>
      <c r="AA42" s="355">
        <v>111</v>
      </c>
      <c r="AB42" s="355">
        <v>52</v>
      </c>
      <c r="AC42" s="355">
        <v>11</v>
      </c>
      <c r="AD42" s="355">
        <v>0</v>
      </c>
      <c r="AF42" s="355">
        <f t="shared" si="0"/>
        <v>1</v>
      </c>
      <c r="AG42" s="355">
        <f t="shared" si="1"/>
        <v>63</v>
      </c>
      <c r="AH42" s="355">
        <f t="shared" si="2"/>
        <v>63</v>
      </c>
    </row>
    <row r="43" spans="1:34">
      <c r="A43" t="s">
        <v>975</v>
      </c>
      <c r="B43" t="s">
        <v>988</v>
      </c>
      <c r="C43" s="355">
        <v>230</v>
      </c>
      <c r="D43" s="355">
        <v>0</v>
      </c>
      <c r="E43" s="355">
        <v>0</v>
      </c>
      <c r="F43" s="355">
        <v>0</v>
      </c>
      <c r="G43" s="355">
        <v>0</v>
      </c>
      <c r="H43" s="355">
        <v>0</v>
      </c>
      <c r="I43" s="355">
        <v>0</v>
      </c>
      <c r="J43" s="355">
        <v>0</v>
      </c>
      <c r="K43" s="355">
        <v>0</v>
      </c>
      <c r="L43" s="355">
        <v>0</v>
      </c>
      <c r="M43" s="355">
        <v>0</v>
      </c>
      <c r="N43" s="355">
        <v>1</v>
      </c>
      <c r="O43" s="355">
        <v>3</v>
      </c>
      <c r="P43" s="355">
        <v>1</v>
      </c>
      <c r="Q43" s="355">
        <v>3</v>
      </c>
      <c r="R43" s="355">
        <v>2</v>
      </c>
      <c r="S43" s="355">
        <v>3</v>
      </c>
      <c r="T43" s="355">
        <v>9</v>
      </c>
      <c r="U43" s="355">
        <v>9</v>
      </c>
      <c r="V43" s="355">
        <v>17</v>
      </c>
      <c r="W43" s="355">
        <v>22</v>
      </c>
      <c r="X43" s="355">
        <v>16</v>
      </c>
      <c r="Y43" s="355">
        <v>37</v>
      </c>
      <c r="Z43" s="355">
        <v>43</v>
      </c>
      <c r="AA43" s="355">
        <v>40</v>
      </c>
      <c r="AB43" s="355">
        <v>20</v>
      </c>
      <c r="AC43" s="355">
        <v>4</v>
      </c>
      <c r="AD43" s="355">
        <v>0</v>
      </c>
      <c r="AF43" s="355">
        <f t="shared" si="0"/>
        <v>0</v>
      </c>
      <c r="AG43" s="355">
        <f t="shared" si="1"/>
        <v>24</v>
      </c>
      <c r="AH43" s="355">
        <f t="shared" si="2"/>
        <v>24</v>
      </c>
    </row>
    <row r="44" spans="1:34">
      <c r="A44" t="s">
        <v>976</v>
      </c>
      <c r="B44" t="s">
        <v>988</v>
      </c>
      <c r="C44" s="355">
        <v>322</v>
      </c>
      <c r="D44" s="355">
        <v>0</v>
      </c>
      <c r="E44" s="355">
        <v>0</v>
      </c>
      <c r="F44" s="355">
        <v>0</v>
      </c>
      <c r="G44" s="355">
        <v>0</v>
      </c>
      <c r="H44" s="355">
        <v>0</v>
      </c>
      <c r="I44" s="355">
        <v>0</v>
      </c>
      <c r="J44" s="355">
        <v>0</v>
      </c>
      <c r="K44" s="355">
        <v>0</v>
      </c>
      <c r="L44" s="355">
        <v>1</v>
      </c>
      <c r="M44" s="355">
        <v>0</v>
      </c>
      <c r="N44" s="355">
        <v>2</v>
      </c>
      <c r="O44" s="355">
        <v>0</v>
      </c>
      <c r="P44" s="355">
        <v>0</v>
      </c>
      <c r="Q44" s="355">
        <v>1</v>
      </c>
      <c r="R44" s="355">
        <v>0</v>
      </c>
      <c r="S44" s="355">
        <v>1</v>
      </c>
      <c r="T44" s="355">
        <v>6</v>
      </c>
      <c r="U44" s="355">
        <v>9</v>
      </c>
      <c r="V44" s="355">
        <v>10</v>
      </c>
      <c r="W44" s="355">
        <v>22</v>
      </c>
      <c r="X44" s="355">
        <v>28</v>
      </c>
      <c r="Y44" s="355">
        <v>60</v>
      </c>
      <c r="Z44" s="355">
        <v>81</v>
      </c>
      <c r="AA44" s="355">
        <v>60</v>
      </c>
      <c r="AB44" s="355">
        <v>33</v>
      </c>
      <c r="AC44" s="355">
        <v>8</v>
      </c>
      <c r="AD44" s="355">
        <v>0</v>
      </c>
      <c r="AF44" s="355">
        <f t="shared" si="0"/>
        <v>0</v>
      </c>
      <c r="AG44" s="355">
        <f t="shared" si="1"/>
        <v>41</v>
      </c>
      <c r="AH44" s="355">
        <f t="shared" si="2"/>
        <v>41</v>
      </c>
    </row>
    <row r="45" spans="1:34">
      <c r="A45" t="s">
        <v>978</v>
      </c>
      <c r="B45" t="s">
        <v>988</v>
      </c>
      <c r="C45" s="355">
        <v>304</v>
      </c>
      <c r="D45" s="355">
        <v>0</v>
      </c>
      <c r="E45" s="355">
        <v>0</v>
      </c>
      <c r="F45" s="355">
        <v>0</v>
      </c>
      <c r="G45" s="355">
        <v>0</v>
      </c>
      <c r="H45" s="355">
        <v>0</v>
      </c>
      <c r="I45" s="355">
        <v>0</v>
      </c>
      <c r="J45" s="355">
        <v>0</v>
      </c>
      <c r="K45" s="355">
        <v>0</v>
      </c>
      <c r="L45" s="355">
        <v>0</v>
      </c>
      <c r="M45" s="355">
        <v>1</v>
      </c>
      <c r="N45" s="355">
        <v>2</v>
      </c>
      <c r="O45" s="355">
        <v>1</v>
      </c>
      <c r="P45" s="355">
        <v>1</v>
      </c>
      <c r="Q45" s="355">
        <v>2</v>
      </c>
      <c r="R45" s="355">
        <v>1</v>
      </c>
      <c r="S45" s="355">
        <v>6</v>
      </c>
      <c r="T45" s="355">
        <v>6</v>
      </c>
      <c r="U45" s="355">
        <v>23</v>
      </c>
      <c r="V45" s="355">
        <v>17</v>
      </c>
      <c r="W45" s="355">
        <v>41</v>
      </c>
      <c r="X45" s="355">
        <v>40</v>
      </c>
      <c r="Y45" s="355">
        <v>42</v>
      </c>
      <c r="Z45" s="355">
        <v>56</v>
      </c>
      <c r="AA45" s="355">
        <v>40</v>
      </c>
      <c r="AB45" s="355">
        <v>22</v>
      </c>
      <c r="AC45" s="355">
        <v>3</v>
      </c>
      <c r="AD45" s="355">
        <v>0</v>
      </c>
      <c r="AF45" s="355">
        <f t="shared" si="0"/>
        <v>0</v>
      </c>
      <c r="AG45" s="355">
        <f t="shared" si="1"/>
        <v>25</v>
      </c>
      <c r="AH45" s="355">
        <f t="shared" si="2"/>
        <v>25</v>
      </c>
    </row>
    <row r="46" spans="1:34">
      <c r="A46" t="s">
        <v>979</v>
      </c>
      <c r="B46" t="s">
        <v>988</v>
      </c>
      <c r="C46" s="355">
        <v>298</v>
      </c>
      <c r="D46" s="355">
        <v>0</v>
      </c>
      <c r="E46" s="355">
        <v>0</v>
      </c>
      <c r="F46" s="355">
        <v>0</v>
      </c>
      <c r="G46" s="355">
        <v>0</v>
      </c>
      <c r="H46" s="355">
        <v>0</v>
      </c>
      <c r="I46" s="355">
        <v>0</v>
      </c>
      <c r="J46" s="355">
        <v>0</v>
      </c>
      <c r="K46" s="355">
        <v>0</v>
      </c>
      <c r="L46" s="355">
        <v>0</v>
      </c>
      <c r="M46" s="355">
        <v>0</v>
      </c>
      <c r="N46" s="355">
        <v>1</v>
      </c>
      <c r="O46" s="355">
        <v>1</v>
      </c>
      <c r="P46" s="355">
        <v>1</v>
      </c>
      <c r="Q46" s="355">
        <v>5</v>
      </c>
      <c r="R46" s="355">
        <v>3</v>
      </c>
      <c r="S46" s="355">
        <v>2</v>
      </c>
      <c r="T46" s="355">
        <v>9</v>
      </c>
      <c r="U46" s="355">
        <v>24</v>
      </c>
      <c r="V46" s="355">
        <v>27</v>
      </c>
      <c r="W46" s="355">
        <v>35</v>
      </c>
      <c r="X46" s="355">
        <v>48</v>
      </c>
      <c r="Y46" s="355">
        <v>48</v>
      </c>
      <c r="Z46" s="355">
        <v>50</v>
      </c>
      <c r="AA46" s="355">
        <v>25</v>
      </c>
      <c r="AB46" s="355">
        <v>15</v>
      </c>
      <c r="AC46" s="355">
        <v>4</v>
      </c>
      <c r="AD46" s="355">
        <v>0</v>
      </c>
      <c r="AF46" s="355">
        <f t="shared" si="0"/>
        <v>0</v>
      </c>
      <c r="AG46" s="355">
        <f t="shared" si="1"/>
        <v>19</v>
      </c>
      <c r="AH46" s="355">
        <f t="shared" si="2"/>
        <v>19</v>
      </c>
    </row>
    <row r="47" spans="1:34">
      <c r="A47" t="s">
        <v>980</v>
      </c>
      <c r="B47" t="s">
        <v>988</v>
      </c>
      <c r="C47" s="355">
        <v>174</v>
      </c>
      <c r="D47" s="355">
        <v>0</v>
      </c>
      <c r="E47" s="355">
        <v>1</v>
      </c>
      <c r="F47" s="355">
        <v>0</v>
      </c>
      <c r="G47" s="355">
        <v>0</v>
      </c>
      <c r="H47" s="355">
        <v>0</v>
      </c>
      <c r="I47" s="355">
        <v>1</v>
      </c>
      <c r="J47" s="355">
        <v>0</v>
      </c>
      <c r="K47" s="355">
        <v>0</v>
      </c>
      <c r="L47" s="355">
        <v>0</v>
      </c>
      <c r="M47" s="355">
        <v>0</v>
      </c>
      <c r="N47" s="355">
        <v>0</v>
      </c>
      <c r="O47" s="355">
        <v>0</v>
      </c>
      <c r="P47" s="355">
        <v>2</v>
      </c>
      <c r="Q47" s="355">
        <v>0</v>
      </c>
      <c r="R47" s="355">
        <v>2</v>
      </c>
      <c r="S47" s="355">
        <v>5</v>
      </c>
      <c r="T47" s="355">
        <v>7</v>
      </c>
      <c r="U47" s="355">
        <v>10</v>
      </c>
      <c r="V47" s="355">
        <v>8</v>
      </c>
      <c r="W47" s="355">
        <v>13</v>
      </c>
      <c r="X47" s="355">
        <v>23</v>
      </c>
      <c r="Y47" s="355">
        <v>31</v>
      </c>
      <c r="Z47" s="355">
        <v>34</v>
      </c>
      <c r="AA47" s="355">
        <v>27</v>
      </c>
      <c r="AB47" s="355">
        <v>9</v>
      </c>
      <c r="AC47" s="355">
        <v>2</v>
      </c>
      <c r="AD47" s="355">
        <v>0</v>
      </c>
      <c r="AF47" s="355">
        <f t="shared" si="0"/>
        <v>1</v>
      </c>
      <c r="AG47" s="355">
        <f t="shared" si="1"/>
        <v>11</v>
      </c>
      <c r="AH47" s="355">
        <f t="shared" si="2"/>
        <v>11</v>
      </c>
    </row>
    <row r="48" spans="1:34">
      <c r="A48" t="s">
        <v>981</v>
      </c>
      <c r="B48" t="s">
        <v>988</v>
      </c>
      <c r="C48" s="355">
        <v>224</v>
      </c>
      <c r="D48" s="355">
        <v>0</v>
      </c>
      <c r="E48" s="355">
        <v>0</v>
      </c>
      <c r="F48" s="355">
        <v>0</v>
      </c>
      <c r="G48" s="355">
        <v>0</v>
      </c>
      <c r="H48" s="355">
        <v>0</v>
      </c>
      <c r="I48" s="355">
        <v>0</v>
      </c>
      <c r="J48" s="355">
        <v>0</v>
      </c>
      <c r="K48" s="355">
        <v>1</v>
      </c>
      <c r="L48" s="355">
        <v>1</v>
      </c>
      <c r="M48" s="355">
        <v>0</v>
      </c>
      <c r="N48" s="355">
        <v>0</v>
      </c>
      <c r="O48" s="355">
        <v>1</v>
      </c>
      <c r="P48" s="355">
        <v>1</v>
      </c>
      <c r="Q48" s="355">
        <v>0</v>
      </c>
      <c r="R48" s="355">
        <v>1</v>
      </c>
      <c r="S48" s="355">
        <v>3</v>
      </c>
      <c r="T48" s="355">
        <v>2</v>
      </c>
      <c r="U48" s="355">
        <v>16</v>
      </c>
      <c r="V48" s="355">
        <v>14</v>
      </c>
      <c r="W48" s="355">
        <v>13</v>
      </c>
      <c r="X48" s="355">
        <v>21</v>
      </c>
      <c r="Y48" s="355">
        <v>39</v>
      </c>
      <c r="Z48" s="355">
        <v>44</v>
      </c>
      <c r="AA48" s="355">
        <v>44</v>
      </c>
      <c r="AB48" s="355">
        <v>20</v>
      </c>
      <c r="AC48" s="355">
        <v>3</v>
      </c>
      <c r="AD48" s="355">
        <v>0</v>
      </c>
      <c r="AF48" s="355">
        <f t="shared" si="0"/>
        <v>0</v>
      </c>
      <c r="AG48" s="355">
        <f t="shared" si="1"/>
        <v>23</v>
      </c>
      <c r="AH48" s="355">
        <f t="shared" si="2"/>
        <v>23</v>
      </c>
    </row>
    <row r="49" spans="1:34">
      <c r="A49" t="s">
        <v>982</v>
      </c>
      <c r="B49" t="s">
        <v>988</v>
      </c>
      <c r="C49" s="355">
        <v>165</v>
      </c>
      <c r="D49" s="355">
        <v>0</v>
      </c>
      <c r="E49" s="355">
        <v>0</v>
      </c>
      <c r="F49" s="355">
        <v>0</v>
      </c>
      <c r="G49" s="355">
        <v>0</v>
      </c>
      <c r="H49" s="355">
        <v>0</v>
      </c>
      <c r="I49" s="355">
        <v>0</v>
      </c>
      <c r="J49" s="355">
        <v>0</v>
      </c>
      <c r="K49" s="355">
        <v>0</v>
      </c>
      <c r="L49" s="355">
        <v>0</v>
      </c>
      <c r="M49" s="355">
        <v>0</v>
      </c>
      <c r="N49" s="355">
        <v>0</v>
      </c>
      <c r="O49" s="355">
        <v>0</v>
      </c>
      <c r="P49" s="355">
        <v>1</v>
      </c>
      <c r="Q49" s="355">
        <v>0</v>
      </c>
      <c r="R49" s="355">
        <v>2</v>
      </c>
      <c r="S49" s="355">
        <v>4</v>
      </c>
      <c r="T49" s="355">
        <v>0</v>
      </c>
      <c r="U49" s="355">
        <v>10</v>
      </c>
      <c r="V49" s="355">
        <v>2</v>
      </c>
      <c r="W49" s="355">
        <v>10</v>
      </c>
      <c r="X49" s="355">
        <v>21</v>
      </c>
      <c r="Y49" s="355">
        <v>31</v>
      </c>
      <c r="Z49" s="355">
        <v>39</v>
      </c>
      <c r="AA49" s="355">
        <v>19</v>
      </c>
      <c r="AB49" s="355">
        <v>20</v>
      </c>
      <c r="AC49" s="355">
        <v>6</v>
      </c>
      <c r="AD49" s="355">
        <v>0</v>
      </c>
      <c r="AF49" s="355">
        <f t="shared" si="0"/>
        <v>0</v>
      </c>
      <c r="AG49" s="355">
        <f t="shared" si="1"/>
        <v>26</v>
      </c>
      <c r="AH49" s="355">
        <f t="shared" si="2"/>
        <v>26</v>
      </c>
    </row>
    <row r="50" spans="1:34">
      <c r="A50" t="s">
        <v>983</v>
      </c>
      <c r="B50" t="s">
        <v>988</v>
      </c>
      <c r="C50" s="355">
        <v>267</v>
      </c>
      <c r="D50" s="355">
        <v>2</v>
      </c>
      <c r="E50" s="355">
        <v>0</v>
      </c>
      <c r="F50" s="355">
        <v>0</v>
      </c>
      <c r="G50" s="355">
        <v>0</v>
      </c>
      <c r="H50" s="355">
        <v>0</v>
      </c>
      <c r="I50" s="355">
        <v>2</v>
      </c>
      <c r="J50" s="355">
        <v>0</v>
      </c>
      <c r="K50" s="355">
        <v>1</v>
      </c>
      <c r="L50" s="355">
        <v>0</v>
      </c>
      <c r="M50" s="355">
        <v>0</v>
      </c>
      <c r="N50" s="355">
        <v>0</v>
      </c>
      <c r="O50" s="355">
        <v>2</v>
      </c>
      <c r="P50" s="355">
        <v>1</v>
      </c>
      <c r="Q50" s="355">
        <v>3</v>
      </c>
      <c r="R50" s="355">
        <v>2</v>
      </c>
      <c r="S50" s="355">
        <v>2</v>
      </c>
      <c r="T50" s="355">
        <v>8</v>
      </c>
      <c r="U50" s="355">
        <v>19</v>
      </c>
      <c r="V50" s="355">
        <v>18</v>
      </c>
      <c r="W50" s="355">
        <v>29</v>
      </c>
      <c r="X50" s="355">
        <v>44</v>
      </c>
      <c r="Y50" s="355">
        <v>41</v>
      </c>
      <c r="Z50" s="355">
        <v>52</v>
      </c>
      <c r="AA50" s="355">
        <v>26</v>
      </c>
      <c r="AB50" s="355">
        <v>15</v>
      </c>
      <c r="AC50" s="355">
        <v>2</v>
      </c>
      <c r="AD50" s="355">
        <v>0</v>
      </c>
      <c r="AF50" s="355">
        <f t="shared" si="0"/>
        <v>0</v>
      </c>
      <c r="AG50" s="355">
        <f t="shared" si="1"/>
        <v>17</v>
      </c>
      <c r="AH50" s="355">
        <f t="shared" si="2"/>
        <v>17</v>
      </c>
    </row>
    <row r="51" spans="1:34">
      <c r="A51" t="s">
        <v>984</v>
      </c>
      <c r="B51" t="s">
        <v>988</v>
      </c>
      <c r="C51" s="355">
        <v>198</v>
      </c>
      <c r="D51" s="355">
        <v>1</v>
      </c>
      <c r="E51" s="355">
        <v>0</v>
      </c>
      <c r="F51" s="355">
        <v>0</v>
      </c>
      <c r="G51" s="355">
        <v>0</v>
      </c>
      <c r="H51" s="355">
        <v>0</v>
      </c>
      <c r="I51" s="355">
        <v>1</v>
      </c>
      <c r="J51" s="355">
        <v>0</v>
      </c>
      <c r="K51" s="355">
        <v>0</v>
      </c>
      <c r="L51" s="355">
        <v>0</v>
      </c>
      <c r="M51" s="355">
        <v>0</v>
      </c>
      <c r="N51" s="355">
        <v>0</v>
      </c>
      <c r="O51" s="355">
        <v>1</v>
      </c>
      <c r="P51" s="355">
        <v>2</v>
      </c>
      <c r="Q51" s="355">
        <v>0</v>
      </c>
      <c r="R51" s="355">
        <v>0</v>
      </c>
      <c r="S51" s="355">
        <v>2</v>
      </c>
      <c r="T51" s="355">
        <v>6</v>
      </c>
      <c r="U51" s="355">
        <v>9</v>
      </c>
      <c r="V51" s="355">
        <v>11</v>
      </c>
      <c r="W51" s="355">
        <v>11</v>
      </c>
      <c r="X51" s="355">
        <v>27</v>
      </c>
      <c r="Y51" s="355">
        <v>38</v>
      </c>
      <c r="Z51" s="355">
        <v>49</v>
      </c>
      <c r="AA51" s="355">
        <v>23</v>
      </c>
      <c r="AB51" s="355">
        <v>15</v>
      </c>
      <c r="AC51" s="355">
        <v>3</v>
      </c>
      <c r="AD51" s="355">
        <v>0</v>
      </c>
      <c r="AF51" s="355">
        <f t="shared" si="0"/>
        <v>0</v>
      </c>
      <c r="AG51" s="355">
        <f t="shared" si="1"/>
        <v>18</v>
      </c>
      <c r="AH51" s="355">
        <f t="shared" si="2"/>
        <v>18</v>
      </c>
    </row>
    <row r="52" spans="1:34">
      <c r="A52" t="s">
        <v>985</v>
      </c>
      <c r="B52" t="s">
        <v>988</v>
      </c>
      <c r="C52" s="355">
        <v>300</v>
      </c>
      <c r="D52" s="355">
        <v>0</v>
      </c>
      <c r="E52" s="355">
        <v>0</v>
      </c>
      <c r="F52" s="355">
        <v>1</v>
      </c>
      <c r="G52" s="355">
        <v>0</v>
      </c>
      <c r="H52" s="355">
        <v>0</v>
      </c>
      <c r="I52" s="355">
        <v>1</v>
      </c>
      <c r="J52" s="355">
        <v>0</v>
      </c>
      <c r="K52" s="355">
        <v>0</v>
      </c>
      <c r="L52" s="355">
        <v>0</v>
      </c>
      <c r="M52" s="355">
        <v>1</v>
      </c>
      <c r="N52" s="355">
        <v>0</v>
      </c>
      <c r="O52" s="355">
        <v>0</v>
      </c>
      <c r="P52" s="355">
        <v>2</v>
      </c>
      <c r="Q52" s="355">
        <v>0</v>
      </c>
      <c r="R52" s="355">
        <v>2</v>
      </c>
      <c r="S52" s="355">
        <v>2</v>
      </c>
      <c r="T52" s="355">
        <v>6</v>
      </c>
      <c r="U52" s="355">
        <v>10</v>
      </c>
      <c r="V52" s="355">
        <v>11</v>
      </c>
      <c r="W52" s="355">
        <v>24</v>
      </c>
      <c r="X52" s="355">
        <v>35</v>
      </c>
      <c r="Y52" s="355">
        <v>46</v>
      </c>
      <c r="Z52" s="355">
        <v>67</v>
      </c>
      <c r="AA52" s="355">
        <v>52</v>
      </c>
      <c r="AB52" s="355">
        <v>25</v>
      </c>
      <c r="AC52" s="355">
        <v>16</v>
      </c>
      <c r="AD52" s="355">
        <v>0</v>
      </c>
      <c r="AF52" s="355">
        <f t="shared" si="0"/>
        <v>1</v>
      </c>
      <c r="AG52" s="355">
        <f t="shared" si="1"/>
        <v>41</v>
      </c>
      <c r="AH52" s="355">
        <f t="shared" si="2"/>
        <v>41</v>
      </c>
    </row>
    <row r="53" spans="1:34">
      <c r="A53" t="s">
        <v>986</v>
      </c>
      <c r="B53" t="s">
        <v>988</v>
      </c>
      <c r="C53" s="355">
        <v>289</v>
      </c>
      <c r="D53" s="355">
        <v>0</v>
      </c>
      <c r="E53" s="355">
        <v>0</v>
      </c>
      <c r="F53" s="355">
        <v>1</v>
      </c>
      <c r="G53" s="355">
        <v>0</v>
      </c>
      <c r="H53" s="355">
        <v>0</v>
      </c>
      <c r="I53" s="355">
        <v>1</v>
      </c>
      <c r="J53" s="355">
        <v>0</v>
      </c>
      <c r="K53" s="355">
        <v>0</v>
      </c>
      <c r="L53" s="355">
        <v>0</v>
      </c>
      <c r="M53" s="355">
        <v>0</v>
      </c>
      <c r="N53" s="355">
        <v>1</v>
      </c>
      <c r="O53" s="355">
        <v>0</v>
      </c>
      <c r="P53" s="355">
        <v>1</v>
      </c>
      <c r="Q53" s="355">
        <v>2</v>
      </c>
      <c r="R53" s="355">
        <v>1</v>
      </c>
      <c r="S53" s="355">
        <v>2</v>
      </c>
      <c r="T53" s="355">
        <v>8</v>
      </c>
      <c r="U53" s="355">
        <v>13</v>
      </c>
      <c r="V53" s="355">
        <v>9</v>
      </c>
      <c r="W53" s="355">
        <v>16</v>
      </c>
      <c r="X53" s="355">
        <v>37</v>
      </c>
      <c r="Y53" s="355">
        <v>51</v>
      </c>
      <c r="Z53" s="355">
        <v>63</v>
      </c>
      <c r="AA53" s="355">
        <v>58</v>
      </c>
      <c r="AB53" s="355">
        <v>20</v>
      </c>
      <c r="AC53" s="355">
        <v>6</v>
      </c>
      <c r="AD53" s="355">
        <v>0</v>
      </c>
      <c r="AF53" s="355">
        <f t="shared" si="0"/>
        <v>1</v>
      </c>
      <c r="AG53" s="355">
        <f t="shared" si="1"/>
        <v>26</v>
      </c>
      <c r="AH53" s="355">
        <f t="shared" si="2"/>
        <v>26</v>
      </c>
    </row>
    <row r="54" spans="1:34">
      <c r="A54" t="s">
        <v>987</v>
      </c>
      <c r="B54" t="s">
        <v>926</v>
      </c>
      <c r="C54" s="355">
        <v>267</v>
      </c>
      <c r="D54" s="355">
        <v>1</v>
      </c>
      <c r="E54" s="355">
        <v>0</v>
      </c>
      <c r="F54" s="355">
        <v>0</v>
      </c>
      <c r="G54" s="355">
        <v>0</v>
      </c>
      <c r="H54" s="355">
        <v>0</v>
      </c>
      <c r="I54" s="355">
        <v>1</v>
      </c>
      <c r="J54" s="355">
        <v>0</v>
      </c>
      <c r="K54" s="355">
        <v>0</v>
      </c>
      <c r="L54" s="355">
        <v>1</v>
      </c>
      <c r="M54" s="355">
        <v>0</v>
      </c>
      <c r="N54" s="355">
        <v>1</v>
      </c>
      <c r="O54" s="355">
        <v>0</v>
      </c>
      <c r="P54" s="355">
        <v>0</v>
      </c>
      <c r="Q54" s="355">
        <v>0</v>
      </c>
      <c r="R54" s="355">
        <v>0</v>
      </c>
      <c r="S54" s="355">
        <v>3</v>
      </c>
      <c r="T54" s="355">
        <v>4</v>
      </c>
      <c r="U54" s="355">
        <v>17</v>
      </c>
      <c r="V54" s="355">
        <v>13</v>
      </c>
      <c r="W54" s="355">
        <v>19</v>
      </c>
      <c r="X54" s="355">
        <v>18</v>
      </c>
      <c r="Y54" s="355">
        <v>54</v>
      </c>
      <c r="Z54" s="355">
        <v>59</v>
      </c>
      <c r="AA54" s="355">
        <v>53</v>
      </c>
      <c r="AB54" s="355">
        <v>17</v>
      </c>
      <c r="AC54" s="355">
        <v>7</v>
      </c>
      <c r="AD54" s="355">
        <v>0</v>
      </c>
      <c r="AF54" s="355">
        <f t="shared" si="0"/>
        <v>0</v>
      </c>
      <c r="AG54" s="355">
        <f t="shared" si="1"/>
        <v>24</v>
      </c>
      <c r="AH54" s="355">
        <f t="shared" si="2"/>
        <v>24</v>
      </c>
    </row>
    <row r="55" spans="1:34">
      <c r="A55" t="s">
        <v>937</v>
      </c>
      <c r="B55" t="s">
        <v>411</v>
      </c>
      <c r="C55" s="355">
        <v>27858</v>
      </c>
      <c r="D55" s="355">
        <v>47</v>
      </c>
      <c r="E55" s="355">
        <v>11</v>
      </c>
      <c r="F55" s="355">
        <v>4</v>
      </c>
      <c r="G55" s="355">
        <v>2</v>
      </c>
      <c r="H55" s="355">
        <v>0</v>
      </c>
      <c r="I55" s="355">
        <v>64</v>
      </c>
      <c r="J55" s="355">
        <v>12</v>
      </c>
      <c r="K55" s="355">
        <v>20</v>
      </c>
      <c r="L55" s="355">
        <v>40</v>
      </c>
      <c r="M55" s="355">
        <v>82</v>
      </c>
      <c r="N55" s="355">
        <v>105</v>
      </c>
      <c r="O55" s="355">
        <v>93</v>
      </c>
      <c r="P55" s="355">
        <v>177</v>
      </c>
      <c r="Q55" s="355">
        <v>297</v>
      </c>
      <c r="R55" s="355">
        <v>375</v>
      </c>
      <c r="S55" s="355">
        <v>547</v>
      </c>
      <c r="T55" s="355">
        <v>911</v>
      </c>
      <c r="U55" s="355">
        <v>2059</v>
      </c>
      <c r="V55" s="355">
        <v>2436</v>
      </c>
      <c r="W55" s="355">
        <v>3362</v>
      </c>
      <c r="X55" s="355">
        <v>4456</v>
      </c>
      <c r="Y55" s="355">
        <v>5230</v>
      </c>
      <c r="Z55" s="355">
        <v>4552</v>
      </c>
      <c r="AA55" s="355">
        <v>2106</v>
      </c>
      <c r="AB55" s="355">
        <v>791</v>
      </c>
      <c r="AC55" s="355">
        <v>143</v>
      </c>
      <c r="AD55" s="355">
        <v>0</v>
      </c>
      <c r="AF55" s="355">
        <f t="shared" si="0"/>
        <v>17</v>
      </c>
      <c r="AG55" s="355">
        <f t="shared" si="1"/>
        <v>934</v>
      </c>
      <c r="AH55" s="355">
        <f t="shared" si="2"/>
        <v>934</v>
      </c>
    </row>
    <row r="56" spans="1:34">
      <c r="A56" t="s">
        <v>934</v>
      </c>
      <c r="B56" t="s">
        <v>411</v>
      </c>
      <c r="C56" s="355">
        <v>7696</v>
      </c>
      <c r="D56" s="355">
        <v>10</v>
      </c>
      <c r="E56" s="355">
        <v>5</v>
      </c>
      <c r="F56" s="355">
        <v>1</v>
      </c>
      <c r="G56" s="355">
        <v>0</v>
      </c>
      <c r="H56" s="355">
        <v>0</v>
      </c>
      <c r="I56" s="355">
        <v>16</v>
      </c>
      <c r="J56" s="355">
        <v>5</v>
      </c>
      <c r="K56" s="355">
        <v>3</v>
      </c>
      <c r="L56" s="355">
        <v>10</v>
      </c>
      <c r="M56" s="355">
        <v>22</v>
      </c>
      <c r="N56" s="355">
        <v>30</v>
      </c>
      <c r="O56" s="355">
        <v>24</v>
      </c>
      <c r="P56" s="355">
        <v>44</v>
      </c>
      <c r="Q56" s="355">
        <v>81</v>
      </c>
      <c r="R56" s="355">
        <v>114</v>
      </c>
      <c r="S56" s="355">
        <v>147</v>
      </c>
      <c r="T56" s="355">
        <v>257</v>
      </c>
      <c r="U56" s="355">
        <v>609</v>
      </c>
      <c r="V56" s="355">
        <v>714</v>
      </c>
      <c r="W56" s="355">
        <v>916</v>
      </c>
      <c r="X56" s="355">
        <v>1246</v>
      </c>
      <c r="Y56" s="355">
        <v>1408</v>
      </c>
      <c r="Z56" s="355">
        <v>1223</v>
      </c>
      <c r="AA56" s="355">
        <v>562</v>
      </c>
      <c r="AB56" s="355">
        <v>231</v>
      </c>
      <c r="AC56" s="355">
        <v>34</v>
      </c>
      <c r="AD56" s="355">
        <v>0</v>
      </c>
      <c r="AF56" s="355">
        <f t="shared" si="0"/>
        <v>6</v>
      </c>
      <c r="AG56" s="355">
        <f t="shared" si="1"/>
        <v>265</v>
      </c>
      <c r="AH56" s="355">
        <f t="shared" si="2"/>
        <v>265</v>
      </c>
    </row>
    <row r="57" spans="1:34">
      <c r="A57" t="s">
        <v>938</v>
      </c>
      <c r="B57" t="s">
        <v>411</v>
      </c>
      <c r="C57" s="355">
        <v>821</v>
      </c>
      <c r="D57" s="355">
        <v>2</v>
      </c>
      <c r="E57" s="355">
        <v>0</v>
      </c>
      <c r="F57" s="355">
        <v>0</v>
      </c>
      <c r="G57" s="355">
        <v>0</v>
      </c>
      <c r="H57" s="355">
        <v>0</v>
      </c>
      <c r="I57" s="355">
        <v>2</v>
      </c>
      <c r="J57" s="355">
        <v>0</v>
      </c>
      <c r="K57" s="355">
        <v>0</v>
      </c>
      <c r="L57" s="355">
        <v>1</v>
      </c>
      <c r="M57" s="355">
        <v>3</v>
      </c>
      <c r="N57" s="355">
        <v>3</v>
      </c>
      <c r="O57" s="355">
        <v>3</v>
      </c>
      <c r="P57" s="355">
        <v>5</v>
      </c>
      <c r="Q57" s="355">
        <v>7</v>
      </c>
      <c r="R57" s="355">
        <v>9</v>
      </c>
      <c r="S57" s="355">
        <v>13</v>
      </c>
      <c r="T57" s="355">
        <v>28</v>
      </c>
      <c r="U57" s="355">
        <v>56</v>
      </c>
      <c r="V57" s="355">
        <v>83</v>
      </c>
      <c r="W57" s="355">
        <v>93</v>
      </c>
      <c r="X57" s="355">
        <v>132</v>
      </c>
      <c r="Y57" s="355">
        <v>139</v>
      </c>
      <c r="Z57" s="355">
        <v>153</v>
      </c>
      <c r="AA57" s="355">
        <v>66</v>
      </c>
      <c r="AB57" s="355">
        <v>23</v>
      </c>
      <c r="AC57" s="355">
        <v>2</v>
      </c>
      <c r="AD57" s="355">
        <v>0</v>
      </c>
      <c r="AF57" s="355">
        <f t="shared" si="0"/>
        <v>0</v>
      </c>
      <c r="AG57" s="355">
        <f t="shared" si="1"/>
        <v>25</v>
      </c>
      <c r="AH57" s="355">
        <f t="shared" si="2"/>
        <v>25</v>
      </c>
    </row>
    <row r="58" spans="1:34">
      <c r="A58" t="s">
        <v>939</v>
      </c>
      <c r="B58" t="s">
        <v>411</v>
      </c>
      <c r="C58" s="355">
        <v>636</v>
      </c>
      <c r="D58" s="355">
        <v>0</v>
      </c>
      <c r="E58" s="355">
        <v>0</v>
      </c>
      <c r="F58" s="355">
        <v>0</v>
      </c>
      <c r="G58" s="355">
        <v>0</v>
      </c>
      <c r="H58" s="355">
        <v>0</v>
      </c>
      <c r="I58" s="355">
        <v>0</v>
      </c>
      <c r="J58" s="355">
        <v>0</v>
      </c>
      <c r="K58" s="355">
        <v>0</v>
      </c>
      <c r="L58" s="355">
        <v>1</v>
      </c>
      <c r="M58" s="355">
        <v>1</v>
      </c>
      <c r="N58" s="355">
        <v>3</v>
      </c>
      <c r="O58" s="355">
        <v>0</v>
      </c>
      <c r="P58" s="355">
        <v>2</v>
      </c>
      <c r="Q58" s="355">
        <v>6</v>
      </c>
      <c r="R58" s="355">
        <v>14</v>
      </c>
      <c r="S58" s="355">
        <v>8</v>
      </c>
      <c r="T58" s="355">
        <v>20</v>
      </c>
      <c r="U58" s="355">
        <v>43</v>
      </c>
      <c r="V58" s="355">
        <v>57</v>
      </c>
      <c r="W58" s="355">
        <v>68</v>
      </c>
      <c r="X58" s="355">
        <v>82</v>
      </c>
      <c r="Y58" s="355">
        <v>141</v>
      </c>
      <c r="Z58" s="355">
        <v>108</v>
      </c>
      <c r="AA58" s="355">
        <v>55</v>
      </c>
      <c r="AB58" s="355">
        <v>26</v>
      </c>
      <c r="AC58" s="355">
        <v>1</v>
      </c>
      <c r="AD58" s="355">
        <v>0</v>
      </c>
      <c r="AF58" s="355">
        <f t="shared" si="0"/>
        <v>0</v>
      </c>
      <c r="AG58" s="355">
        <f t="shared" si="1"/>
        <v>27</v>
      </c>
      <c r="AH58" s="355">
        <f t="shared" si="2"/>
        <v>27</v>
      </c>
    </row>
    <row r="59" spans="1:34">
      <c r="A59" t="s">
        <v>940</v>
      </c>
      <c r="B59" t="s">
        <v>411</v>
      </c>
      <c r="C59" s="355">
        <v>782</v>
      </c>
      <c r="D59" s="355">
        <v>0</v>
      </c>
      <c r="E59" s="355">
        <v>1</v>
      </c>
      <c r="F59" s="355">
        <v>0</v>
      </c>
      <c r="G59" s="355">
        <v>0</v>
      </c>
      <c r="H59" s="355">
        <v>0</v>
      </c>
      <c r="I59" s="355">
        <v>1</v>
      </c>
      <c r="J59" s="355">
        <v>2</v>
      </c>
      <c r="K59" s="355">
        <v>0</v>
      </c>
      <c r="L59" s="355">
        <v>0</v>
      </c>
      <c r="M59" s="355">
        <v>0</v>
      </c>
      <c r="N59" s="355">
        <v>6</v>
      </c>
      <c r="O59" s="355">
        <v>3</v>
      </c>
      <c r="P59" s="355">
        <v>2</v>
      </c>
      <c r="Q59" s="355">
        <v>8</v>
      </c>
      <c r="R59" s="355">
        <v>9</v>
      </c>
      <c r="S59" s="355">
        <v>22</v>
      </c>
      <c r="T59" s="355">
        <v>30</v>
      </c>
      <c r="U59" s="355">
        <v>67</v>
      </c>
      <c r="V59" s="355">
        <v>74</v>
      </c>
      <c r="W59" s="355">
        <v>109</v>
      </c>
      <c r="X59" s="355">
        <v>131</v>
      </c>
      <c r="Y59" s="355">
        <v>126</v>
      </c>
      <c r="Z59" s="355">
        <v>116</v>
      </c>
      <c r="AA59" s="355">
        <v>52</v>
      </c>
      <c r="AB59" s="355">
        <v>20</v>
      </c>
      <c r="AC59" s="355">
        <v>4</v>
      </c>
      <c r="AD59" s="355">
        <v>0</v>
      </c>
      <c r="AF59" s="355">
        <f t="shared" si="0"/>
        <v>1</v>
      </c>
      <c r="AG59" s="355">
        <f t="shared" si="1"/>
        <v>24</v>
      </c>
      <c r="AH59" s="355">
        <f t="shared" si="2"/>
        <v>24</v>
      </c>
    </row>
    <row r="60" spans="1:34">
      <c r="A60" t="s">
        <v>941</v>
      </c>
      <c r="B60" t="s">
        <v>411</v>
      </c>
      <c r="C60" s="355">
        <v>728</v>
      </c>
      <c r="D60" s="355">
        <v>0</v>
      </c>
      <c r="E60" s="355">
        <v>0</v>
      </c>
      <c r="F60" s="355">
        <v>0</v>
      </c>
      <c r="G60" s="355">
        <v>0</v>
      </c>
      <c r="H60" s="355">
        <v>0</v>
      </c>
      <c r="I60" s="355">
        <v>0</v>
      </c>
      <c r="J60" s="355">
        <v>1</v>
      </c>
      <c r="K60" s="355">
        <v>0</v>
      </c>
      <c r="L60" s="355">
        <v>0</v>
      </c>
      <c r="M60" s="355">
        <v>1</v>
      </c>
      <c r="N60" s="355">
        <v>1</v>
      </c>
      <c r="O60" s="355">
        <v>1</v>
      </c>
      <c r="P60" s="355">
        <v>3</v>
      </c>
      <c r="Q60" s="355">
        <v>11</v>
      </c>
      <c r="R60" s="355">
        <v>4</v>
      </c>
      <c r="S60" s="355">
        <v>16</v>
      </c>
      <c r="T60" s="355">
        <v>30</v>
      </c>
      <c r="U60" s="355">
        <v>65</v>
      </c>
      <c r="V60" s="355">
        <v>64</v>
      </c>
      <c r="W60" s="355">
        <v>87</v>
      </c>
      <c r="X60" s="355">
        <v>121</v>
      </c>
      <c r="Y60" s="355">
        <v>135</v>
      </c>
      <c r="Z60" s="355">
        <v>107</v>
      </c>
      <c r="AA60" s="355">
        <v>48</v>
      </c>
      <c r="AB60" s="355">
        <v>29</v>
      </c>
      <c r="AC60" s="355">
        <v>4</v>
      </c>
      <c r="AD60" s="355">
        <v>0</v>
      </c>
      <c r="AF60" s="355">
        <f t="shared" si="0"/>
        <v>0</v>
      </c>
      <c r="AG60" s="355">
        <f t="shared" si="1"/>
        <v>33</v>
      </c>
      <c r="AH60" s="355">
        <f t="shared" si="2"/>
        <v>33</v>
      </c>
    </row>
    <row r="61" spans="1:34">
      <c r="A61" t="s">
        <v>942</v>
      </c>
      <c r="B61" t="s">
        <v>411</v>
      </c>
      <c r="C61" s="355">
        <v>855</v>
      </c>
      <c r="D61" s="355">
        <v>0</v>
      </c>
      <c r="E61" s="355">
        <v>2</v>
      </c>
      <c r="F61" s="355">
        <v>0</v>
      </c>
      <c r="G61" s="355">
        <v>0</v>
      </c>
      <c r="H61" s="355">
        <v>0</v>
      </c>
      <c r="I61" s="355">
        <v>2</v>
      </c>
      <c r="J61" s="355">
        <v>0</v>
      </c>
      <c r="K61" s="355">
        <v>1</v>
      </c>
      <c r="L61" s="355">
        <v>3</v>
      </c>
      <c r="M61" s="355">
        <v>3</v>
      </c>
      <c r="N61" s="355">
        <v>0</v>
      </c>
      <c r="O61" s="355">
        <v>4</v>
      </c>
      <c r="P61" s="355">
        <v>7</v>
      </c>
      <c r="Q61" s="355">
        <v>12</v>
      </c>
      <c r="R61" s="355">
        <v>13</v>
      </c>
      <c r="S61" s="355">
        <v>17</v>
      </c>
      <c r="T61" s="355">
        <v>19</v>
      </c>
      <c r="U61" s="355">
        <v>72</v>
      </c>
      <c r="V61" s="355">
        <v>79</v>
      </c>
      <c r="W61" s="355">
        <v>95</v>
      </c>
      <c r="X61" s="355">
        <v>136</v>
      </c>
      <c r="Y61" s="355">
        <v>160</v>
      </c>
      <c r="Z61" s="355">
        <v>140</v>
      </c>
      <c r="AA61" s="355">
        <v>61</v>
      </c>
      <c r="AB61" s="355">
        <v>28</v>
      </c>
      <c r="AC61" s="355">
        <v>3</v>
      </c>
      <c r="AD61" s="355">
        <v>0</v>
      </c>
      <c r="AF61" s="355">
        <f t="shared" si="0"/>
        <v>2</v>
      </c>
      <c r="AG61" s="355">
        <f t="shared" si="1"/>
        <v>31</v>
      </c>
      <c r="AH61" s="355">
        <f t="shared" si="2"/>
        <v>31</v>
      </c>
    </row>
    <row r="62" spans="1:34">
      <c r="A62" t="s">
        <v>943</v>
      </c>
      <c r="B62" t="s">
        <v>411</v>
      </c>
      <c r="C62" s="355">
        <v>1186</v>
      </c>
      <c r="D62" s="355">
        <v>3</v>
      </c>
      <c r="E62" s="355">
        <v>0</v>
      </c>
      <c r="F62" s="355">
        <v>0</v>
      </c>
      <c r="G62" s="355">
        <v>0</v>
      </c>
      <c r="H62" s="355">
        <v>0</v>
      </c>
      <c r="I62" s="355">
        <v>3</v>
      </c>
      <c r="J62" s="355">
        <v>1</v>
      </c>
      <c r="K62" s="355">
        <v>2</v>
      </c>
      <c r="L62" s="355">
        <v>2</v>
      </c>
      <c r="M62" s="355">
        <v>9</v>
      </c>
      <c r="N62" s="355">
        <v>4</v>
      </c>
      <c r="O62" s="355">
        <v>3</v>
      </c>
      <c r="P62" s="355">
        <v>5</v>
      </c>
      <c r="Q62" s="355">
        <v>8</v>
      </c>
      <c r="R62" s="355">
        <v>14</v>
      </c>
      <c r="S62" s="355">
        <v>17</v>
      </c>
      <c r="T62" s="355">
        <v>42</v>
      </c>
      <c r="U62" s="355">
        <v>84</v>
      </c>
      <c r="V62" s="355">
        <v>114</v>
      </c>
      <c r="W62" s="355">
        <v>128</v>
      </c>
      <c r="X62" s="355">
        <v>216</v>
      </c>
      <c r="Y62" s="355">
        <v>202</v>
      </c>
      <c r="Z62" s="355">
        <v>194</v>
      </c>
      <c r="AA62" s="355">
        <v>93</v>
      </c>
      <c r="AB62" s="355">
        <v>40</v>
      </c>
      <c r="AC62" s="355">
        <v>5</v>
      </c>
      <c r="AD62" s="355">
        <v>0</v>
      </c>
      <c r="AF62" s="355">
        <f t="shared" si="0"/>
        <v>0</v>
      </c>
      <c r="AG62" s="355">
        <f t="shared" si="1"/>
        <v>45</v>
      </c>
      <c r="AH62" s="355">
        <f t="shared" si="2"/>
        <v>45</v>
      </c>
    </row>
    <row r="63" spans="1:34">
      <c r="A63" t="s">
        <v>944</v>
      </c>
      <c r="B63" t="s">
        <v>411</v>
      </c>
      <c r="C63" s="355">
        <v>1078</v>
      </c>
      <c r="D63" s="355">
        <v>1</v>
      </c>
      <c r="E63" s="355">
        <v>0</v>
      </c>
      <c r="F63" s="355">
        <v>1</v>
      </c>
      <c r="G63" s="355">
        <v>0</v>
      </c>
      <c r="H63" s="355">
        <v>0</v>
      </c>
      <c r="I63" s="355">
        <v>2</v>
      </c>
      <c r="J63" s="355">
        <v>0</v>
      </c>
      <c r="K63" s="355">
        <v>0</v>
      </c>
      <c r="L63" s="355">
        <v>1</v>
      </c>
      <c r="M63" s="355">
        <v>2</v>
      </c>
      <c r="N63" s="355">
        <v>5</v>
      </c>
      <c r="O63" s="355">
        <v>5</v>
      </c>
      <c r="P63" s="355">
        <v>9</v>
      </c>
      <c r="Q63" s="355">
        <v>10</v>
      </c>
      <c r="R63" s="355">
        <v>15</v>
      </c>
      <c r="S63" s="355">
        <v>13</v>
      </c>
      <c r="T63" s="355">
        <v>35</v>
      </c>
      <c r="U63" s="355">
        <v>79</v>
      </c>
      <c r="V63" s="355">
        <v>99</v>
      </c>
      <c r="W63" s="355">
        <v>134</v>
      </c>
      <c r="X63" s="355">
        <v>185</v>
      </c>
      <c r="Y63" s="355">
        <v>204</v>
      </c>
      <c r="Z63" s="355">
        <v>162</v>
      </c>
      <c r="AA63" s="355">
        <v>83</v>
      </c>
      <c r="AB63" s="355">
        <v>28</v>
      </c>
      <c r="AC63" s="355">
        <v>7</v>
      </c>
      <c r="AD63" s="355">
        <v>0</v>
      </c>
      <c r="AF63" s="355">
        <f t="shared" si="0"/>
        <v>1</v>
      </c>
      <c r="AG63" s="355">
        <f t="shared" si="1"/>
        <v>35</v>
      </c>
      <c r="AH63" s="355">
        <f t="shared" si="2"/>
        <v>35</v>
      </c>
    </row>
    <row r="64" spans="1:34">
      <c r="A64" t="s">
        <v>945</v>
      </c>
      <c r="B64" t="s">
        <v>411</v>
      </c>
      <c r="C64" s="355">
        <v>637</v>
      </c>
      <c r="D64" s="355">
        <v>2</v>
      </c>
      <c r="E64" s="355">
        <v>0</v>
      </c>
      <c r="F64" s="355">
        <v>0</v>
      </c>
      <c r="G64" s="355">
        <v>0</v>
      </c>
      <c r="H64" s="355">
        <v>0</v>
      </c>
      <c r="I64" s="355">
        <v>2</v>
      </c>
      <c r="J64" s="355">
        <v>1</v>
      </c>
      <c r="K64" s="355">
        <v>0</v>
      </c>
      <c r="L64" s="355">
        <v>0</v>
      </c>
      <c r="M64" s="355">
        <v>0</v>
      </c>
      <c r="N64" s="355">
        <v>1</v>
      </c>
      <c r="O64" s="355">
        <v>2</v>
      </c>
      <c r="P64" s="355">
        <v>3</v>
      </c>
      <c r="Q64" s="355">
        <v>8</v>
      </c>
      <c r="R64" s="355">
        <v>12</v>
      </c>
      <c r="S64" s="355">
        <v>20</v>
      </c>
      <c r="T64" s="355">
        <v>23</v>
      </c>
      <c r="U64" s="355">
        <v>51</v>
      </c>
      <c r="V64" s="355">
        <v>61</v>
      </c>
      <c r="W64" s="355">
        <v>81</v>
      </c>
      <c r="X64" s="355">
        <v>112</v>
      </c>
      <c r="Y64" s="355">
        <v>123</v>
      </c>
      <c r="Z64" s="355">
        <v>76</v>
      </c>
      <c r="AA64" s="355">
        <v>45</v>
      </c>
      <c r="AB64" s="355">
        <v>12</v>
      </c>
      <c r="AC64" s="355">
        <v>4</v>
      </c>
      <c r="AD64" s="355">
        <v>0</v>
      </c>
      <c r="AF64" s="355">
        <f t="shared" si="0"/>
        <v>0</v>
      </c>
      <c r="AG64" s="355">
        <f t="shared" si="1"/>
        <v>16</v>
      </c>
      <c r="AH64" s="355">
        <f t="shared" si="2"/>
        <v>16</v>
      </c>
    </row>
    <row r="65" spans="1:34">
      <c r="A65" t="s">
        <v>946</v>
      </c>
      <c r="B65" t="s">
        <v>411</v>
      </c>
      <c r="C65" s="355">
        <v>973</v>
      </c>
      <c r="D65" s="355">
        <v>2</v>
      </c>
      <c r="E65" s="355">
        <v>2</v>
      </c>
      <c r="F65" s="355">
        <v>0</v>
      </c>
      <c r="G65" s="355">
        <v>0</v>
      </c>
      <c r="H65" s="355">
        <v>0</v>
      </c>
      <c r="I65" s="355">
        <v>4</v>
      </c>
      <c r="J65" s="355">
        <v>0</v>
      </c>
      <c r="K65" s="355">
        <v>0</v>
      </c>
      <c r="L65" s="355">
        <v>2</v>
      </c>
      <c r="M65" s="355">
        <v>3</v>
      </c>
      <c r="N65" s="355">
        <v>7</v>
      </c>
      <c r="O65" s="355">
        <v>3</v>
      </c>
      <c r="P65" s="355">
        <v>8</v>
      </c>
      <c r="Q65" s="355">
        <v>11</v>
      </c>
      <c r="R65" s="355">
        <v>24</v>
      </c>
      <c r="S65" s="355">
        <v>21</v>
      </c>
      <c r="T65" s="355">
        <v>30</v>
      </c>
      <c r="U65" s="355">
        <v>92</v>
      </c>
      <c r="V65" s="355">
        <v>83</v>
      </c>
      <c r="W65" s="355">
        <v>121</v>
      </c>
      <c r="X65" s="355">
        <v>131</v>
      </c>
      <c r="Y65" s="355">
        <v>178</v>
      </c>
      <c r="Z65" s="355">
        <v>167</v>
      </c>
      <c r="AA65" s="355">
        <v>59</v>
      </c>
      <c r="AB65" s="355">
        <v>25</v>
      </c>
      <c r="AC65" s="355">
        <v>4</v>
      </c>
      <c r="AD65" s="355">
        <v>0</v>
      </c>
      <c r="AF65" s="355">
        <f t="shared" si="0"/>
        <v>2</v>
      </c>
      <c r="AG65" s="355">
        <f t="shared" si="1"/>
        <v>29</v>
      </c>
      <c r="AH65" s="355">
        <f t="shared" si="2"/>
        <v>29</v>
      </c>
    </row>
    <row r="66" spans="1:34">
      <c r="A66" t="s">
        <v>947</v>
      </c>
      <c r="B66" t="s">
        <v>411</v>
      </c>
      <c r="C66" s="355">
        <v>2650</v>
      </c>
      <c r="D66" s="355">
        <v>6</v>
      </c>
      <c r="E66" s="355">
        <v>1</v>
      </c>
      <c r="F66" s="355">
        <v>0</v>
      </c>
      <c r="G66" s="355">
        <v>0</v>
      </c>
      <c r="H66" s="355">
        <v>0</v>
      </c>
      <c r="I66" s="355">
        <v>7</v>
      </c>
      <c r="J66" s="355">
        <v>0</v>
      </c>
      <c r="K66" s="355">
        <v>2</v>
      </c>
      <c r="L66" s="355">
        <v>8</v>
      </c>
      <c r="M66" s="355">
        <v>11</v>
      </c>
      <c r="N66" s="355">
        <v>9</v>
      </c>
      <c r="O66" s="355">
        <v>10</v>
      </c>
      <c r="P66" s="355">
        <v>9</v>
      </c>
      <c r="Q66" s="355">
        <v>25</v>
      </c>
      <c r="R66" s="355">
        <v>34</v>
      </c>
      <c r="S66" s="355">
        <v>60</v>
      </c>
      <c r="T66" s="355">
        <v>104</v>
      </c>
      <c r="U66" s="355">
        <v>229</v>
      </c>
      <c r="V66" s="355">
        <v>251</v>
      </c>
      <c r="W66" s="355">
        <v>318</v>
      </c>
      <c r="X66" s="355">
        <v>424</v>
      </c>
      <c r="Y66" s="355">
        <v>495</v>
      </c>
      <c r="Z66" s="355">
        <v>391</v>
      </c>
      <c r="AA66" s="355">
        <v>179</v>
      </c>
      <c r="AB66" s="355">
        <v>71</v>
      </c>
      <c r="AC66" s="355">
        <v>13</v>
      </c>
      <c r="AD66" s="355">
        <v>0</v>
      </c>
      <c r="AF66" s="355">
        <f t="shared" si="0"/>
        <v>1</v>
      </c>
      <c r="AG66" s="355">
        <f t="shared" si="1"/>
        <v>84</v>
      </c>
      <c r="AH66" s="355">
        <f t="shared" si="2"/>
        <v>84</v>
      </c>
    </row>
    <row r="67" spans="1:34">
      <c r="A67" t="s">
        <v>948</v>
      </c>
      <c r="B67" t="s">
        <v>411</v>
      </c>
      <c r="C67" s="355">
        <v>2531</v>
      </c>
      <c r="D67" s="355">
        <v>3</v>
      </c>
      <c r="E67" s="355">
        <v>1</v>
      </c>
      <c r="F67" s="355">
        <v>1</v>
      </c>
      <c r="G67" s="355">
        <v>0</v>
      </c>
      <c r="H67" s="355">
        <v>0</v>
      </c>
      <c r="I67" s="355">
        <v>5</v>
      </c>
      <c r="J67" s="355">
        <v>1</v>
      </c>
      <c r="K67" s="355">
        <v>2</v>
      </c>
      <c r="L67" s="355">
        <v>4</v>
      </c>
      <c r="M67" s="355">
        <v>8</v>
      </c>
      <c r="N67" s="355">
        <v>5</v>
      </c>
      <c r="O67" s="355">
        <v>13</v>
      </c>
      <c r="P67" s="355">
        <v>26</v>
      </c>
      <c r="Q67" s="355">
        <v>33</v>
      </c>
      <c r="R67" s="355">
        <v>38</v>
      </c>
      <c r="S67" s="355">
        <v>54</v>
      </c>
      <c r="T67" s="355">
        <v>86</v>
      </c>
      <c r="U67" s="355">
        <v>198</v>
      </c>
      <c r="V67" s="355">
        <v>259</v>
      </c>
      <c r="W67" s="355">
        <v>350</v>
      </c>
      <c r="X67" s="355">
        <v>437</v>
      </c>
      <c r="Y67" s="355">
        <v>459</v>
      </c>
      <c r="Z67" s="355">
        <v>320</v>
      </c>
      <c r="AA67" s="355">
        <v>161</v>
      </c>
      <c r="AB67" s="355">
        <v>59</v>
      </c>
      <c r="AC67" s="355">
        <v>13</v>
      </c>
      <c r="AD67" s="355">
        <v>0</v>
      </c>
      <c r="AF67" s="355">
        <f t="shared" si="0"/>
        <v>2</v>
      </c>
      <c r="AG67" s="355">
        <f t="shared" si="1"/>
        <v>72</v>
      </c>
      <c r="AH67" s="355">
        <f t="shared" si="2"/>
        <v>72</v>
      </c>
    </row>
    <row r="68" spans="1:34">
      <c r="A68" t="s">
        <v>949</v>
      </c>
      <c r="B68" t="s">
        <v>411</v>
      </c>
      <c r="C68" s="355">
        <v>1317</v>
      </c>
      <c r="D68" s="355">
        <v>2</v>
      </c>
      <c r="E68" s="355">
        <v>1</v>
      </c>
      <c r="F68" s="355">
        <v>0</v>
      </c>
      <c r="G68" s="355">
        <v>0</v>
      </c>
      <c r="H68" s="355">
        <v>0</v>
      </c>
      <c r="I68" s="355">
        <v>3</v>
      </c>
      <c r="J68" s="355">
        <v>0</v>
      </c>
      <c r="K68" s="355">
        <v>2</v>
      </c>
      <c r="L68" s="355">
        <v>1</v>
      </c>
      <c r="M68" s="355">
        <v>4</v>
      </c>
      <c r="N68" s="355">
        <v>4</v>
      </c>
      <c r="O68" s="355">
        <v>10</v>
      </c>
      <c r="P68" s="355">
        <v>13</v>
      </c>
      <c r="Q68" s="355">
        <v>17</v>
      </c>
      <c r="R68" s="355">
        <v>30</v>
      </c>
      <c r="S68" s="355">
        <v>33</v>
      </c>
      <c r="T68" s="355">
        <v>42</v>
      </c>
      <c r="U68" s="355">
        <v>101</v>
      </c>
      <c r="V68" s="355">
        <v>117</v>
      </c>
      <c r="W68" s="355">
        <v>181</v>
      </c>
      <c r="X68" s="355">
        <v>220</v>
      </c>
      <c r="Y68" s="355">
        <v>216</v>
      </c>
      <c r="Z68" s="355">
        <v>197</v>
      </c>
      <c r="AA68" s="355">
        <v>90</v>
      </c>
      <c r="AB68" s="355">
        <v>32</v>
      </c>
      <c r="AC68" s="355">
        <v>4</v>
      </c>
      <c r="AD68" s="355">
        <v>0</v>
      </c>
      <c r="AF68" s="355">
        <f t="shared" si="0"/>
        <v>1</v>
      </c>
      <c r="AG68" s="355">
        <f t="shared" si="1"/>
        <v>36</v>
      </c>
      <c r="AH68" s="355">
        <f t="shared" si="2"/>
        <v>36</v>
      </c>
    </row>
    <row r="69" spans="1:34">
      <c r="A69" t="s">
        <v>950</v>
      </c>
      <c r="B69" t="s">
        <v>411</v>
      </c>
      <c r="C69" s="355">
        <v>1817</v>
      </c>
      <c r="D69" s="355">
        <v>4</v>
      </c>
      <c r="E69" s="355">
        <v>0</v>
      </c>
      <c r="F69" s="355">
        <v>0</v>
      </c>
      <c r="G69" s="355">
        <v>1</v>
      </c>
      <c r="H69" s="355">
        <v>0</v>
      </c>
      <c r="I69" s="355">
        <v>5</v>
      </c>
      <c r="J69" s="355">
        <v>2</v>
      </c>
      <c r="K69" s="355">
        <v>3</v>
      </c>
      <c r="L69" s="355">
        <v>2</v>
      </c>
      <c r="M69" s="355">
        <v>5</v>
      </c>
      <c r="N69" s="355">
        <v>6</v>
      </c>
      <c r="O69" s="355">
        <v>8</v>
      </c>
      <c r="P69" s="355">
        <v>15</v>
      </c>
      <c r="Q69" s="355">
        <v>23</v>
      </c>
      <c r="R69" s="355">
        <v>32</v>
      </c>
      <c r="S69" s="355">
        <v>29</v>
      </c>
      <c r="T69" s="355">
        <v>53</v>
      </c>
      <c r="U69" s="355">
        <v>130</v>
      </c>
      <c r="V69" s="355">
        <v>144</v>
      </c>
      <c r="W69" s="355">
        <v>229</v>
      </c>
      <c r="X69" s="355">
        <v>309</v>
      </c>
      <c r="Y69" s="355">
        <v>333</v>
      </c>
      <c r="Z69" s="355">
        <v>281</v>
      </c>
      <c r="AA69" s="355">
        <v>151</v>
      </c>
      <c r="AB69" s="355">
        <v>51</v>
      </c>
      <c r="AC69" s="355">
        <v>6</v>
      </c>
      <c r="AD69" s="355">
        <v>0</v>
      </c>
      <c r="AF69" s="355">
        <f t="shared" ref="AF69:AF132" si="3">SUM(E69:H69)</f>
        <v>1</v>
      </c>
      <c r="AG69" s="355">
        <f t="shared" ref="AG69:AG132" si="4">SUM(AB69:AC69)</f>
        <v>57</v>
      </c>
      <c r="AH69" s="355">
        <f t="shared" ref="AH69:AH132" si="5">SUM(AB69:AD69)</f>
        <v>57</v>
      </c>
    </row>
    <row r="70" spans="1:34">
      <c r="A70" t="s">
        <v>951</v>
      </c>
      <c r="B70" t="s">
        <v>411</v>
      </c>
      <c r="C70" s="355">
        <v>307</v>
      </c>
      <c r="D70" s="355">
        <v>1</v>
      </c>
      <c r="E70" s="355">
        <v>0</v>
      </c>
      <c r="F70" s="355">
        <v>0</v>
      </c>
      <c r="G70" s="355">
        <v>0</v>
      </c>
      <c r="H70" s="355">
        <v>0</v>
      </c>
      <c r="I70" s="355">
        <v>1</v>
      </c>
      <c r="J70" s="355">
        <v>0</v>
      </c>
      <c r="K70" s="355">
        <v>0</v>
      </c>
      <c r="L70" s="355">
        <v>0</v>
      </c>
      <c r="M70" s="355">
        <v>0</v>
      </c>
      <c r="N70" s="355">
        <v>1</v>
      </c>
      <c r="O70" s="355">
        <v>1</v>
      </c>
      <c r="P70" s="355">
        <v>0</v>
      </c>
      <c r="Q70" s="355">
        <v>3</v>
      </c>
      <c r="R70" s="355">
        <v>4</v>
      </c>
      <c r="S70" s="355">
        <v>10</v>
      </c>
      <c r="T70" s="355">
        <v>6</v>
      </c>
      <c r="U70" s="355">
        <v>15</v>
      </c>
      <c r="V70" s="355">
        <v>17</v>
      </c>
      <c r="W70" s="355">
        <v>20</v>
      </c>
      <c r="X70" s="355">
        <v>45</v>
      </c>
      <c r="Y70" s="355">
        <v>59</v>
      </c>
      <c r="Z70" s="355">
        <v>82</v>
      </c>
      <c r="AA70" s="355">
        <v>31</v>
      </c>
      <c r="AB70" s="355">
        <v>10</v>
      </c>
      <c r="AC70" s="355">
        <v>2</v>
      </c>
      <c r="AD70" s="355">
        <v>0</v>
      </c>
      <c r="AF70" s="355">
        <f t="shared" si="3"/>
        <v>0</v>
      </c>
      <c r="AG70" s="355">
        <f t="shared" si="4"/>
        <v>12</v>
      </c>
      <c r="AH70" s="355">
        <f t="shared" si="5"/>
        <v>12</v>
      </c>
    </row>
    <row r="71" spans="1:34">
      <c r="A71" t="s">
        <v>952</v>
      </c>
      <c r="B71" t="s">
        <v>411</v>
      </c>
      <c r="C71" s="355">
        <v>420</v>
      </c>
      <c r="D71" s="355">
        <v>0</v>
      </c>
      <c r="E71" s="355">
        <v>0</v>
      </c>
      <c r="F71" s="355">
        <v>0</v>
      </c>
      <c r="G71" s="355">
        <v>0</v>
      </c>
      <c r="H71" s="355">
        <v>0</v>
      </c>
      <c r="I71" s="355">
        <v>0</v>
      </c>
      <c r="J71" s="355">
        <v>0</v>
      </c>
      <c r="K71" s="355">
        <v>0</v>
      </c>
      <c r="L71" s="355">
        <v>0</v>
      </c>
      <c r="M71" s="355">
        <v>0</v>
      </c>
      <c r="N71" s="355">
        <v>0</v>
      </c>
      <c r="O71" s="355">
        <v>0</v>
      </c>
      <c r="P71" s="355">
        <v>3</v>
      </c>
      <c r="Q71" s="355">
        <v>6</v>
      </c>
      <c r="R71" s="355">
        <v>2</v>
      </c>
      <c r="S71" s="355">
        <v>5</v>
      </c>
      <c r="T71" s="355">
        <v>10</v>
      </c>
      <c r="U71" s="355">
        <v>19</v>
      </c>
      <c r="V71" s="355">
        <v>48</v>
      </c>
      <c r="W71" s="355">
        <v>51</v>
      </c>
      <c r="X71" s="355">
        <v>58</v>
      </c>
      <c r="Y71" s="355">
        <v>81</v>
      </c>
      <c r="Z71" s="355">
        <v>78</v>
      </c>
      <c r="AA71" s="355">
        <v>35</v>
      </c>
      <c r="AB71" s="355">
        <v>20</v>
      </c>
      <c r="AC71" s="355">
        <v>4</v>
      </c>
      <c r="AD71" s="355">
        <v>0</v>
      </c>
      <c r="AF71" s="355">
        <f t="shared" si="3"/>
        <v>0</v>
      </c>
      <c r="AG71" s="355">
        <f t="shared" si="4"/>
        <v>24</v>
      </c>
      <c r="AH71" s="355">
        <f t="shared" si="5"/>
        <v>24</v>
      </c>
    </row>
    <row r="72" spans="1:34">
      <c r="A72" t="s">
        <v>953</v>
      </c>
      <c r="B72" t="s">
        <v>411</v>
      </c>
      <c r="C72" s="355">
        <v>802</v>
      </c>
      <c r="D72" s="355">
        <v>1</v>
      </c>
      <c r="E72" s="355">
        <v>0</v>
      </c>
      <c r="F72" s="355">
        <v>0</v>
      </c>
      <c r="G72" s="355">
        <v>0</v>
      </c>
      <c r="H72" s="355">
        <v>0</v>
      </c>
      <c r="I72" s="355">
        <v>1</v>
      </c>
      <c r="J72" s="355">
        <v>0</v>
      </c>
      <c r="K72" s="355">
        <v>0</v>
      </c>
      <c r="L72" s="355">
        <v>1</v>
      </c>
      <c r="M72" s="355">
        <v>3</v>
      </c>
      <c r="N72" s="355">
        <v>7</v>
      </c>
      <c r="O72" s="355">
        <v>1</v>
      </c>
      <c r="P72" s="355">
        <v>4</v>
      </c>
      <c r="Q72" s="355">
        <v>11</v>
      </c>
      <c r="R72" s="355">
        <v>21</v>
      </c>
      <c r="S72" s="355">
        <v>17</v>
      </c>
      <c r="T72" s="355">
        <v>28</v>
      </c>
      <c r="U72" s="355">
        <v>61</v>
      </c>
      <c r="V72" s="355">
        <v>76</v>
      </c>
      <c r="W72" s="355">
        <v>115</v>
      </c>
      <c r="X72" s="355">
        <v>131</v>
      </c>
      <c r="Y72" s="355">
        <v>136</v>
      </c>
      <c r="Z72" s="355">
        <v>112</v>
      </c>
      <c r="AA72" s="355">
        <v>54</v>
      </c>
      <c r="AB72" s="355">
        <v>15</v>
      </c>
      <c r="AC72" s="355">
        <v>8</v>
      </c>
      <c r="AD72" s="355">
        <v>0</v>
      </c>
      <c r="AF72" s="355">
        <f t="shared" si="3"/>
        <v>0</v>
      </c>
      <c r="AG72" s="355">
        <f t="shared" si="4"/>
        <v>23</v>
      </c>
      <c r="AH72" s="355">
        <f t="shared" si="5"/>
        <v>23</v>
      </c>
    </row>
    <row r="73" spans="1:34">
      <c r="A73" t="s">
        <v>954</v>
      </c>
      <c r="B73" t="s">
        <v>411</v>
      </c>
      <c r="C73" s="355">
        <v>189</v>
      </c>
      <c r="D73" s="355">
        <v>1</v>
      </c>
      <c r="E73" s="355">
        <v>0</v>
      </c>
      <c r="F73" s="355">
        <v>0</v>
      </c>
      <c r="G73" s="355">
        <v>0</v>
      </c>
      <c r="H73" s="355">
        <v>0</v>
      </c>
      <c r="I73" s="355">
        <v>1</v>
      </c>
      <c r="J73" s="355">
        <v>0</v>
      </c>
      <c r="K73" s="355">
        <v>0</v>
      </c>
      <c r="L73" s="355">
        <v>0</v>
      </c>
      <c r="M73" s="355">
        <v>2</v>
      </c>
      <c r="N73" s="355">
        <v>1</v>
      </c>
      <c r="O73" s="355">
        <v>1</v>
      </c>
      <c r="P73" s="355">
        <v>3</v>
      </c>
      <c r="Q73" s="355">
        <v>0</v>
      </c>
      <c r="R73" s="355">
        <v>2</v>
      </c>
      <c r="S73" s="355">
        <v>5</v>
      </c>
      <c r="T73" s="355">
        <v>7</v>
      </c>
      <c r="U73" s="355">
        <v>16</v>
      </c>
      <c r="V73" s="355">
        <v>17</v>
      </c>
      <c r="W73" s="355">
        <v>22</v>
      </c>
      <c r="X73" s="355">
        <v>25</v>
      </c>
      <c r="Y73" s="355">
        <v>43</v>
      </c>
      <c r="Z73" s="355">
        <v>27</v>
      </c>
      <c r="AA73" s="355">
        <v>12</v>
      </c>
      <c r="AB73" s="355">
        <v>4</v>
      </c>
      <c r="AC73" s="355">
        <v>1</v>
      </c>
      <c r="AD73" s="355">
        <v>0</v>
      </c>
      <c r="AF73" s="355">
        <f t="shared" si="3"/>
        <v>0</v>
      </c>
      <c r="AG73" s="355">
        <f t="shared" si="4"/>
        <v>5</v>
      </c>
      <c r="AH73" s="355">
        <f t="shared" si="5"/>
        <v>5</v>
      </c>
    </row>
    <row r="74" spans="1:34">
      <c r="A74" t="s">
        <v>955</v>
      </c>
      <c r="B74" t="s">
        <v>411</v>
      </c>
      <c r="C74" s="355">
        <v>564</v>
      </c>
      <c r="D74" s="355">
        <v>0</v>
      </c>
      <c r="E74" s="355">
        <v>0</v>
      </c>
      <c r="F74" s="355">
        <v>0</v>
      </c>
      <c r="G74" s="355">
        <v>0</v>
      </c>
      <c r="H74" s="355">
        <v>0</v>
      </c>
      <c r="I74" s="355">
        <v>0</v>
      </c>
      <c r="J74" s="355">
        <v>0</v>
      </c>
      <c r="K74" s="355">
        <v>0</v>
      </c>
      <c r="L74" s="355">
        <v>2</v>
      </c>
      <c r="M74" s="355">
        <v>3</v>
      </c>
      <c r="N74" s="355">
        <v>0</v>
      </c>
      <c r="O74" s="355">
        <v>2</v>
      </c>
      <c r="P74" s="355">
        <v>4</v>
      </c>
      <c r="Q74" s="355">
        <v>6</v>
      </c>
      <c r="R74" s="355">
        <v>8</v>
      </c>
      <c r="S74" s="355">
        <v>13</v>
      </c>
      <c r="T74" s="355">
        <v>19</v>
      </c>
      <c r="U74" s="355">
        <v>30</v>
      </c>
      <c r="V74" s="355">
        <v>33</v>
      </c>
      <c r="W74" s="355">
        <v>53</v>
      </c>
      <c r="X74" s="355">
        <v>79</v>
      </c>
      <c r="Y74" s="355">
        <v>117</v>
      </c>
      <c r="Z74" s="355">
        <v>116</v>
      </c>
      <c r="AA74" s="355">
        <v>56</v>
      </c>
      <c r="AB74" s="355">
        <v>19</v>
      </c>
      <c r="AC74" s="355">
        <v>4</v>
      </c>
      <c r="AD74" s="355">
        <v>0</v>
      </c>
      <c r="AF74" s="355">
        <f t="shared" si="3"/>
        <v>0</v>
      </c>
      <c r="AG74" s="355">
        <f t="shared" si="4"/>
        <v>23</v>
      </c>
      <c r="AH74" s="355">
        <f t="shared" si="5"/>
        <v>23</v>
      </c>
    </row>
    <row r="75" spans="1:34">
      <c r="A75" t="s">
        <v>956</v>
      </c>
      <c r="B75" t="s">
        <v>411</v>
      </c>
      <c r="C75" s="355">
        <v>1165</v>
      </c>
      <c r="D75" s="355">
        <v>5</v>
      </c>
      <c r="E75" s="355">
        <v>0</v>
      </c>
      <c r="F75" s="355">
        <v>0</v>
      </c>
      <c r="G75" s="355">
        <v>0</v>
      </c>
      <c r="H75" s="355">
        <v>0</v>
      </c>
      <c r="I75" s="355">
        <v>5</v>
      </c>
      <c r="J75" s="355">
        <v>1</v>
      </c>
      <c r="K75" s="355">
        <v>0</v>
      </c>
      <c r="L75" s="355">
        <v>2</v>
      </c>
      <c r="M75" s="355">
        <v>3</v>
      </c>
      <c r="N75" s="355">
        <v>5</v>
      </c>
      <c r="O75" s="355">
        <v>4</v>
      </c>
      <c r="P75" s="355">
        <v>12</v>
      </c>
      <c r="Q75" s="355">
        <v>14</v>
      </c>
      <c r="R75" s="355">
        <v>24</v>
      </c>
      <c r="S75" s="355">
        <v>24</v>
      </c>
      <c r="T75" s="355">
        <v>47</v>
      </c>
      <c r="U75" s="355">
        <v>85</v>
      </c>
      <c r="V75" s="355">
        <v>110</v>
      </c>
      <c r="W75" s="355">
        <v>161</v>
      </c>
      <c r="X75" s="355">
        <v>168</v>
      </c>
      <c r="Y75" s="355">
        <v>228</v>
      </c>
      <c r="Z75" s="355">
        <v>170</v>
      </c>
      <c r="AA75" s="355">
        <v>77</v>
      </c>
      <c r="AB75" s="355">
        <v>23</v>
      </c>
      <c r="AC75" s="355">
        <v>2</v>
      </c>
      <c r="AD75" s="355">
        <v>0</v>
      </c>
      <c r="AF75" s="355">
        <f t="shared" si="3"/>
        <v>0</v>
      </c>
      <c r="AG75" s="355">
        <f t="shared" si="4"/>
        <v>25</v>
      </c>
      <c r="AH75" s="355">
        <f t="shared" si="5"/>
        <v>25</v>
      </c>
    </row>
    <row r="76" spans="1:34">
      <c r="A76" t="s">
        <v>957</v>
      </c>
      <c r="B76" t="s">
        <v>411</v>
      </c>
      <c r="C76" s="355">
        <v>274</v>
      </c>
      <c r="D76" s="355">
        <v>0</v>
      </c>
      <c r="E76" s="355">
        <v>1</v>
      </c>
      <c r="F76" s="355">
        <v>0</v>
      </c>
      <c r="G76" s="355">
        <v>0</v>
      </c>
      <c r="H76" s="355">
        <v>0</v>
      </c>
      <c r="I76" s="355">
        <v>1</v>
      </c>
      <c r="J76" s="355">
        <v>0</v>
      </c>
      <c r="K76" s="355">
        <v>0</v>
      </c>
      <c r="L76" s="355">
        <v>0</v>
      </c>
      <c r="M76" s="355">
        <v>0</v>
      </c>
      <c r="N76" s="355">
        <v>1</v>
      </c>
      <c r="O76" s="355">
        <v>0</v>
      </c>
      <c r="P76" s="355">
        <v>2</v>
      </c>
      <c r="Q76" s="355">
        <v>2</v>
      </c>
      <c r="R76" s="355">
        <v>2</v>
      </c>
      <c r="S76" s="355">
        <v>4</v>
      </c>
      <c r="T76" s="355">
        <v>5</v>
      </c>
      <c r="U76" s="355">
        <v>11</v>
      </c>
      <c r="V76" s="355">
        <v>23</v>
      </c>
      <c r="W76" s="355">
        <v>33</v>
      </c>
      <c r="X76" s="355">
        <v>49</v>
      </c>
      <c r="Y76" s="355">
        <v>58</v>
      </c>
      <c r="Z76" s="355">
        <v>39</v>
      </c>
      <c r="AA76" s="355">
        <v>31</v>
      </c>
      <c r="AB76" s="355">
        <v>12</v>
      </c>
      <c r="AC76" s="355">
        <v>1</v>
      </c>
      <c r="AD76" s="355">
        <v>0</v>
      </c>
      <c r="AF76" s="355">
        <f t="shared" si="3"/>
        <v>1</v>
      </c>
      <c r="AG76" s="355">
        <f t="shared" si="4"/>
        <v>13</v>
      </c>
      <c r="AH76" s="355">
        <f t="shared" si="5"/>
        <v>13</v>
      </c>
    </row>
    <row r="77" spans="1:34">
      <c r="A77" t="s">
        <v>958</v>
      </c>
      <c r="B77" t="s">
        <v>411</v>
      </c>
      <c r="C77" s="355">
        <v>260</v>
      </c>
      <c r="D77" s="355">
        <v>0</v>
      </c>
      <c r="E77" s="355">
        <v>0</v>
      </c>
      <c r="F77" s="355">
        <v>0</v>
      </c>
      <c r="G77" s="355">
        <v>0</v>
      </c>
      <c r="H77" s="355">
        <v>0</v>
      </c>
      <c r="I77" s="355">
        <v>0</v>
      </c>
      <c r="J77" s="355">
        <v>0</v>
      </c>
      <c r="K77" s="355">
        <v>0</v>
      </c>
      <c r="L77" s="355">
        <v>1</v>
      </c>
      <c r="M77" s="355">
        <v>0</v>
      </c>
      <c r="N77" s="355">
        <v>1</v>
      </c>
      <c r="O77" s="355">
        <v>0</v>
      </c>
      <c r="P77" s="355">
        <v>0</v>
      </c>
      <c r="Q77" s="355">
        <v>5</v>
      </c>
      <c r="R77" s="355">
        <v>1</v>
      </c>
      <c r="S77" s="355">
        <v>5</v>
      </c>
      <c r="T77" s="355">
        <v>8</v>
      </c>
      <c r="U77" s="355">
        <v>19</v>
      </c>
      <c r="V77" s="355">
        <v>24</v>
      </c>
      <c r="W77" s="355">
        <v>34</v>
      </c>
      <c r="X77" s="355">
        <v>38</v>
      </c>
      <c r="Y77" s="355">
        <v>43</v>
      </c>
      <c r="Z77" s="355">
        <v>50</v>
      </c>
      <c r="AA77" s="355">
        <v>21</v>
      </c>
      <c r="AB77" s="355">
        <v>8</v>
      </c>
      <c r="AC77" s="355">
        <v>2</v>
      </c>
      <c r="AD77" s="355">
        <v>0</v>
      </c>
      <c r="AF77" s="355">
        <f t="shared" si="3"/>
        <v>0</v>
      </c>
      <c r="AG77" s="355">
        <f t="shared" si="4"/>
        <v>10</v>
      </c>
      <c r="AH77" s="355">
        <f t="shared" si="5"/>
        <v>10</v>
      </c>
    </row>
    <row r="78" spans="1:34">
      <c r="A78" t="s">
        <v>959</v>
      </c>
      <c r="B78" t="s">
        <v>411</v>
      </c>
      <c r="C78" s="355">
        <v>1042</v>
      </c>
      <c r="D78" s="355">
        <v>3</v>
      </c>
      <c r="E78" s="355">
        <v>0</v>
      </c>
      <c r="F78" s="355">
        <v>0</v>
      </c>
      <c r="G78" s="355">
        <v>0</v>
      </c>
      <c r="H78" s="355">
        <v>0</v>
      </c>
      <c r="I78" s="355">
        <v>3</v>
      </c>
      <c r="J78" s="355">
        <v>0</v>
      </c>
      <c r="K78" s="355">
        <v>1</v>
      </c>
      <c r="L78" s="355">
        <v>2</v>
      </c>
      <c r="M78" s="355">
        <v>2</v>
      </c>
      <c r="N78" s="355">
        <v>4</v>
      </c>
      <c r="O78" s="355">
        <v>2</v>
      </c>
      <c r="P78" s="355">
        <v>6</v>
      </c>
      <c r="Q78" s="355">
        <v>8</v>
      </c>
      <c r="R78" s="355">
        <v>8</v>
      </c>
      <c r="S78" s="355">
        <v>17</v>
      </c>
      <c r="T78" s="355">
        <v>32</v>
      </c>
      <c r="U78" s="355">
        <v>70</v>
      </c>
      <c r="V78" s="355">
        <v>98</v>
      </c>
      <c r="W78" s="355">
        <v>148</v>
      </c>
      <c r="X78" s="355">
        <v>172</v>
      </c>
      <c r="Y78" s="355">
        <v>175</v>
      </c>
      <c r="Z78" s="355">
        <v>167</v>
      </c>
      <c r="AA78" s="355">
        <v>85</v>
      </c>
      <c r="AB78" s="355">
        <v>34</v>
      </c>
      <c r="AC78" s="355">
        <v>8</v>
      </c>
      <c r="AD78" s="355">
        <v>0</v>
      </c>
      <c r="AF78" s="355">
        <f t="shared" si="3"/>
        <v>0</v>
      </c>
      <c r="AG78" s="355">
        <f t="shared" si="4"/>
        <v>42</v>
      </c>
      <c r="AH78" s="355">
        <f t="shared" si="5"/>
        <v>42</v>
      </c>
    </row>
    <row r="79" spans="1:34">
      <c r="A79" t="s">
        <v>960</v>
      </c>
      <c r="B79" t="s">
        <v>411</v>
      </c>
      <c r="C79" s="355">
        <v>406</v>
      </c>
      <c r="D79" s="355">
        <v>0</v>
      </c>
      <c r="E79" s="355">
        <v>0</v>
      </c>
      <c r="F79" s="355">
        <v>0</v>
      </c>
      <c r="G79" s="355">
        <v>0</v>
      </c>
      <c r="H79" s="355">
        <v>0</v>
      </c>
      <c r="I79" s="355">
        <v>0</v>
      </c>
      <c r="J79" s="355">
        <v>0</v>
      </c>
      <c r="K79" s="355">
        <v>0</v>
      </c>
      <c r="L79" s="355">
        <v>1</v>
      </c>
      <c r="M79" s="355">
        <v>0</v>
      </c>
      <c r="N79" s="355">
        <v>3</v>
      </c>
      <c r="O79" s="355">
        <v>0</v>
      </c>
      <c r="P79" s="355">
        <v>2</v>
      </c>
      <c r="Q79" s="355">
        <v>3</v>
      </c>
      <c r="R79" s="355">
        <v>5</v>
      </c>
      <c r="S79" s="355">
        <v>7</v>
      </c>
      <c r="T79" s="355">
        <v>12</v>
      </c>
      <c r="U79" s="355">
        <v>32</v>
      </c>
      <c r="V79" s="355">
        <v>34</v>
      </c>
      <c r="W79" s="355">
        <v>47</v>
      </c>
      <c r="X79" s="355">
        <v>67</v>
      </c>
      <c r="Y79" s="355">
        <v>83</v>
      </c>
      <c r="Z79" s="355">
        <v>68</v>
      </c>
      <c r="AA79" s="355">
        <v>23</v>
      </c>
      <c r="AB79" s="355">
        <v>18</v>
      </c>
      <c r="AC79" s="355">
        <v>1</v>
      </c>
      <c r="AD79" s="355">
        <v>0</v>
      </c>
      <c r="AF79" s="355">
        <f t="shared" si="3"/>
        <v>0</v>
      </c>
      <c r="AG79" s="355">
        <f t="shared" si="4"/>
        <v>19</v>
      </c>
      <c r="AH79" s="355">
        <f t="shared" si="5"/>
        <v>19</v>
      </c>
    </row>
    <row r="80" spans="1:34">
      <c r="A80" t="s">
        <v>961</v>
      </c>
      <c r="B80" t="s">
        <v>411</v>
      </c>
      <c r="C80" s="355">
        <v>455</v>
      </c>
      <c r="D80" s="355">
        <v>2</v>
      </c>
      <c r="E80" s="355">
        <v>0</v>
      </c>
      <c r="F80" s="355">
        <v>0</v>
      </c>
      <c r="G80" s="355">
        <v>0</v>
      </c>
      <c r="H80" s="355">
        <v>0</v>
      </c>
      <c r="I80" s="355">
        <v>2</v>
      </c>
      <c r="J80" s="355">
        <v>0</v>
      </c>
      <c r="K80" s="355">
        <v>0</v>
      </c>
      <c r="L80" s="355">
        <v>0</v>
      </c>
      <c r="M80" s="355">
        <v>2</v>
      </c>
      <c r="N80" s="355">
        <v>3</v>
      </c>
      <c r="O80" s="355">
        <v>2</v>
      </c>
      <c r="P80" s="355">
        <v>2</v>
      </c>
      <c r="Q80" s="355">
        <v>6</v>
      </c>
      <c r="R80" s="355">
        <v>7</v>
      </c>
      <c r="S80" s="355">
        <v>8</v>
      </c>
      <c r="T80" s="355">
        <v>11</v>
      </c>
      <c r="U80" s="355">
        <v>28</v>
      </c>
      <c r="V80" s="355">
        <v>50</v>
      </c>
      <c r="W80" s="355">
        <v>67</v>
      </c>
      <c r="X80" s="355">
        <v>72</v>
      </c>
      <c r="Y80" s="355">
        <v>88</v>
      </c>
      <c r="Z80" s="355">
        <v>70</v>
      </c>
      <c r="AA80" s="355">
        <v>27</v>
      </c>
      <c r="AB80" s="355">
        <v>9</v>
      </c>
      <c r="AC80" s="355">
        <v>1</v>
      </c>
      <c r="AD80" s="355">
        <v>0</v>
      </c>
      <c r="AF80" s="355">
        <f t="shared" si="3"/>
        <v>0</v>
      </c>
      <c r="AG80" s="355">
        <f t="shared" si="4"/>
        <v>10</v>
      </c>
      <c r="AH80" s="355">
        <f t="shared" si="5"/>
        <v>10</v>
      </c>
    </row>
    <row r="81" spans="1:34">
      <c r="A81" t="s">
        <v>962</v>
      </c>
      <c r="B81" t="s">
        <v>411</v>
      </c>
      <c r="C81" s="355">
        <v>717</v>
      </c>
      <c r="D81" s="355">
        <v>2</v>
      </c>
      <c r="E81" s="355">
        <v>1</v>
      </c>
      <c r="F81" s="355">
        <v>1</v>
      </c>
      <c r="G81" s="355">
        <v>0</v>
      </c>
      <c r="H81" s="355">
        <v>0</v>
      </c>
      <c r="I81" s="355">
        <v>4</v>
      </c>
      <c r="J81" s="355">
        <v>0</v>
      </c>
      <c r="K81" s="355">
        <v>0</v>
      </c>
      <c r="L81" s="355">
        <v>1</v>
      </c>
      <c r="M81" s="355">
        <v>2</v>
      </c>
      <c r="N81" s="355">
        <v>2</v>
      </c>
      <c r="O81" s="355">
        <v>0</v>
      </c>
      <c r="P81" s="355">
        <v>3</v>
      </c>
      <c r="Q81" s="355">
        <v>6</v>
      </c>
      <c r="R81" s="355">
        <v>5</v>
      </c>
      <c r="S81" s="355">
        <v>9</v>
      </c>
      <c r="T81" s="355">
        <v>20</v>
      </c>
      <c r="U81" s="355">
        <v>38</v>
      </c>
      <c r="V81" s="355">
        <v>61</v>
      </c>
      <c r="W81" s="355">
        <v>102</v>
      </c>
      <c r="X81" s="355">
        <v>126</v>
      </c>
      <c r="Y81" s="355">
        <v>152</v>
      </c>
      <c r="Z81" s="355">
        <v>108</v>
      </c>
      <c r="AA81" s="355">
        <v>53</v>
      </c>
      <c r="AB81" s="355">
        <v>21</v>
      </c>
      <c r="AC81" s="355">
        <v>4</v>
      </c>
      <c r="AD81" s="355">
        <v>0</v>
      </c>
      <c r="AF81" s="355">
        <f t="shared" si="3"/>
        <v>2</v>
      </c>
      <c r="AG81" s="355">
        <f t="shared" si="4"/>
        <v>25</v>
      </c>
      <c r="AH81" s="355">
        <f t="shared" si="5"/>
        <v>25</v>
      </c>
    </row>
    <row r="82" spans="1:34">
      <c r="A82" t="s">
        <v>963</v>
      </c>
      <c r="B82" t="s">
        <v>411</v>
      </c>
      <c r="C82" s="355">
        <v>250</v>
      </c>
      <c r="D82" s="355">
        <v>0</v>
      </c>
      <c r="E82" s="355">
        <v>0</v>
      </c>
      <c r="F82" s="355">
        <v>0</v>
      </c>
      <c r="G82" s="355">
        <v>0</v>
      </c>
      <c r="H82" s="355">
        <v>0</v>
      </c>
      <c r="I82" s="355">
        <v>0</v>
      </c>
      <c r="J82" s="355">
        <v>0</v>
      </c>
      <c r="K82" s="355">
        <v>0</v>
      </c>
      <c r="L82" s="355">
        <v>0</v>
      </c>
      <c r="M82" s="355">
        <v>3</v>
      </c>
      <c r="N82" s="355">
        <v>1</v>
      </c>
      <c r="O82" s="355">
        <v>0</v>
      </c>
      <c r="P82" s="355">
        <v>1</v>
      </c>
      <c r="Q82" s="355">
        <v>1</v>
      </c>
      <c r="R82" s="355">
        <v>2</v>
      </c>
      <c r="S82" s="355">
        <v>7</v>
      </c>
      <c r="T82" s="355">
        <v>7</v>
      </c>
      <c r="U82" s="355">
        <v>11</v>
      </c>
      <c r="V82" s="355">
        <v>21</v>
      </c>
      <c r="W82" s="355">
        <v>21</v>
      </c>
      <c r="X82" s="355">
        <v>44</v>
      </c>
      <c r="Y82" s="355">
        <v>50</v>
      </c>
      <c r="Z82" s="355">
        <v>48</v>
      </c>
      <c r="AA82" s="355">
        <v>18</v>
      </c>
      <c r="AB82" s="355">
        <v>12</v>
      </c>
      <c r="AC82" s="355">
        <v>3</v>
      </c>
      <c r="AD82" s="355">
        <v>0</v>
      </c>
      <c r="AF82" s="355">
        <f t="shared" si="3"/>
        <v>0</v>
      </c>
      <c r="AG82" s="355">
        <f t="shared" si="4"/>
        <v>15</v>
      </c>
      <c r="AH82" s="355">
        <f t="shared" si="5"/>
        <v>15</v>
      </c>
    </row>
    <row r="83" spans="1:34">
      <c r="A83" t="s">
        <v>964</v>
      </c>
      <c r="B83" t="s">
        <v>411</v>
      </c>
      <c r="C83" s="355">
        <v>409</v>
      </c>
      <c r="D83" s="355">
        <v>0</v>
      </c>
      <c r="E83" s="355">
        <v>0</v>
      </c>
      <c r="F83" s="355">
        <v>0</v>
      </c>
      <c r="G83" s="355">
        <v>0</v>
      </c>
      <c r="H83" s="355">
        <v>0</v>
      </c>
      <c r="I83" s="355">
        <v>0</v>
      </c>
      <c r="J83" s="355">
        <v>1</v>
      </c>
      <c r="K83" s="355">
        <v>0</v>
      </c>
      <c r="L83" s="355">
        <v>1</v>
      </c>
      <c r="M83" s="355">
        <v>3</v>
      </c>
      <c r="N83" s="355">
        <v>2</v>
      </c>
      <c r="O83" s="355">
        <v>2</v>
      </c>
      <c r="P83" s="355">
        <v>2</v>
      </c>
      <c r="Q83" s="355">
        <v>6</v>
      </c>
      <c r="R83" s="355">
        <v>4</v>
      </c>
      <c r="S83" s="355">
        <v>11</v>
      </c>
      <c r="T83" s="355">
        <v>16</v>
      </c>
      <c r="U83" s="355">
        <v>26</v>
      </c>
      <c r="V83" s="355">
        <v>33</v>
      </c>
      <c r="W83" s="355">
        <v>47</v>
      </c>
      <c r="X83" s="355">
        <v>62</v>
      </c>
      <c r="Y83" s="355">
        <v>77</v>
      </c>
      <c r="Z83" s="355">
        <v>70</v>
      </c>
      <c r="AA83" s="355">
        <v>36</v>
      </c>
      <c r="AB83" s="355">
        <v>9</v>
      </c>
      <c r="AC83" s="355">
        <v>1</v>
      </c>
      <c r="AD83" s="355">
        <v>0</v>
      </c>
      <c r="AF83" s="355">
        <f t="shared" si="3"/>
        <v>0</v>
      </c>
      <c r="AG83" s="355">
        <f t="shared" si="4"/>
        <v>10</v>
      </c>
      <c r="AH83" s="355">
        <f t="shared" si="5"/>
        <v>10</v>
      </c>
    </row>
    <row r="84" spans="1:34">
      <c r="A84" t="s">
        <v>965</v>
      </c>
      <c r="B84" t="s">
        <v>411</v>
      </c>
      <c r="C84" s="355">
        <v>265</v>
      </c>
      <c r="D84" s="355">
        <v>0</v>
      </c>
      <c r="E84" s="355">
        <v>0</v>
      </c>
      <c r="F84" s="355">
        <v>0</v>
      </c>
      <c r="G84" s="355">
        <v>0</v>
      </c>
      <c r="H84" s="355">
        <v>0</v>
      </c>
      <c r="I84" s="355">
        <v>0</v>
      </c>
      <c r="J84" s="355">
        <v>1</v>
      </c>
      <c r="K84" s="355">
        <v>0</v>
      </c>
      <c r="L84" s="355">
        <v>0</v>
      </c>
      <c r="M84" s="355">
        <v>1</v>
      </c>
      <c r="N84" s="355">
        <v>1</v>
      </c>
      <c r="O84" s="355">
        <v>0</v>
      </c>
      <c r="P84" s="355">
        <v>3</v>
      </c>
      <c r="Q84" s="355">
        <v>1</v>
      </c>
      <c r="R84" s="355">
        <v>1</v>
      </c>
      <c r="S84" s="355">
        <v>5</v>
      </c>
      <c r="T84" s="355">
        <v>6</v>
      </c>
      <c r="U84" s="355">
        <v>18</v>
      </c>
      <c r="V84" s="355">
        <v>18</v>
      </c>
      <c r="W84" s="355">
        <v>23</v>
      </c>
      <c r="X84" s="355">
        <v>38</v>
      </c>
      <c r="Y84" s="355">
        <v>53</v>
      </c>
      <c r="Z84" s="355">
        <v>57</v>
      </c>
      <c r="AA84" s="355">
        <v>30</v>
      </c>
      <c r="AB84" s="355">
        <v>8</v>
      </c>
      <c r="AC84" s="355">
        <v>1</v>
      </c>
      <c r="AD84" s="355">
        <v>0</v>
      </c>
      <c r="AF84" s="355">
        <f t="shared" si="3"/>
        <v>0</v>
      </c>
      <c r="AG84" s="355">
        <f t="shared" si="4"/>
        <v>9</v>
      </c>
      <c r="AH84" s="355">
        <f t="shared" si="5"/>
        <v>9</v>
      </c>
    </row>
    <row r="85" spans="1:34">
      <c r="A85" t="s">
        <v>966</v>
      </c>
      <c r="B85" t="s">
        <v>411</v>
      </c>
      <c r="C85" s="355">
        <v>266</v>
      </c>
      <c r="D85" s="355">
        <v>0</v>
      </c>
      <c r="E85" s="355">
        <v>0</v>
      </c>
      <c r="F85" s="355">
        <v>0</v>
      </c>
      <c r="G85" s="355">
        <v>0</v>
      </c>
      <c r="H85" s="355">
        <v>0</v>
      </c>
      <c r="I85" s="355">
        <v>0</v>
      </c>
      <c r="J85" s="355">
        <v>0</v>
      </c>
      <c r="K85" s="355">
        <v>0</v>
      </c>
      <c r="L85" s="355">
        <v>0</v>
      </c>
      <c r="M85" s="355">
        <v>0</v>
      </c>
      <c r="N85" s="355">
        <v>2</v>
      </c>
      <c r="O85" s="355">
        <v>0</v>
      </c>
      <c r="P85" s="355">
        <v>1</v>
      </c>
      <c r="Q85" s="355">
        <v>3</v>
      </c>
      <c r="R85" s="355">
        <v>1</v>
      </c>
      <c r="S85" s="355">
        <v>8</v>
      </c>
      <c r="T85" s="355">
        <v>8</v>
      </c>
      <c r="U85" s="355">
        <v>17</v>
      </c>
      <c r="V85" s="355">
        <v>15</v>
      </c>
      <c r="W85" s="355">
        <v>20</v>
      </c>
      <c r="X85" s="355">
        <v>45</v>
      </c>
      <c r="Y85" s="355">
        <v>55</v>
      </c>
      <c r="Z85" s="355">
        <v>58</v>
      </c>
      <c r="AA85" s="355">
        <v>21</v>
      </c>
      <c r="AB85" s="355">
        <v>7</v>
      </c>
      <c r="AC85" s="355">
        <v>5</v>
      </c>
      <c r="AD85" s="355">
        <v>0</v>
      </c>
      <c r="AF85" s="355">
        <f t="shared" si="3"/>
        <v>0</v>
      </c>
      <c r="AG85" s="355">
        <f t="shared" si="4"/>
        <v>12</v>
      </c>
      <c r="AH85" s="355">
        <f t="shared" si="5"/>
        <v>12</v>
      </c>
    </row>
    <row r="86" spans="1:34">
      <c r="A86" t="s">
        <v>967</v>
      </c>
      <c r="B86" t="s">
        <v>411</v>
      </c>
      <c r="C86" s="355">
        <v>205</v>
      </c>
      <c r="D86" s="355">
        <v>1</v>
      </c>
      <c r="E86" s="355">
        <v>0</v>
      </c>
      <c r="F86" s="355">
        <v>0</v>
      </c>
      <c r="G86" s="355">
        <v>0</v>
      </c>
      <c r="H86" s="355">
        <v>0</v>
      </c>
      <c r="I86" s="355">
        <v>1</v>
      </c>
      <c r="J86" s="355">
        <v>0</v>
      </c>
      <c r="K86" s="355">
        <v>0</v>
      </c>
      <c r="L86" s="355">
        <v>0</v>
      </c>
      <c r="M86" s="355">
        <v>0</v>
      </c>
      <c r="N86" s="355">
        <v>0</v>
      </c>
      <c r="O86" s="355">
        <v>0</v>
      </c>
      <c r="P86" s="355">
        <v>1</v>
      </c>
      <c r="Q86" s="355">
        <v>2</v>
      </c>
      <c r="R86" s="355">
        <v>0</v>
      </c>
      <c r="S86" s="355">
        <v>1</v>
      </c>
      <c r="T86" s="355">
        <v>8</v>
      </c>
      <c r="U86" s="355">
        <v>10</v>
      </c>
      <c r="V86" s="355">
        <v>9</v>
      </c>
      <c r="W86" s="355">
        <v>13</v>
      </c>
      <c r="X86" s="355">
        <v>34</v>
      </c>
      <c r="Y86" s="355">
        <v>44</v>
      </c>
      <c r="Z86" s="355">
        <v>45</v>
      </c>
      <c r="AA86" s="355">
        <v>28</v>
      </c>
      <c r="AB86" s="355">
        <v>9</v>
      </c>
      <c r="AC86" s="355">
        <v>0</v>
      </c>
      <c r="AD86" s="355">
        <v>0</v>
      </c>
      <c r="AF86" s="355">
        <f t="shared" si="3"/>
        <v>0</v>
      </c>
      <c r="AG86" s="355">
        <f t="shared" si="4"/>
        <v>9</v>
      </c>
      <c r="AH86" s="355">
        <f t="shared" si="5"/>
        <v>9</v>
      </c>
    </row>
    <row r="87" spans="1:34">
      <c r="A87" t="s">
        <v>968</v>
      </c>
      <c r="B87" t="s">
        <v>411</v>
      </c>
      <c r="C87" s="355">
        <v>441</v>
      </c>
      <c r="D87" s="355">
        <v>0</v>
      </c>
      <c r="E87" s="355">
        <v>0</v>
      </c>
      <c r="F87" s="355">
        <v>0</v>
      </c>
      <c r="G87" s="355">
        <v>0</v>
      </c>
      <c r="H87" s="355">
        <v>0</v>
      </c>
      <c r="I87" s="355">
        <v>0</v>
      </c>
      <c r="J87" s="355">
        <v>0</v>
      </c>
      <c r="K87" s="355">
        <v>3</v>
      </c>
      <c r="L87" s="355">
        <v>0</v>
      </c>
      <c r="M87" s="355">
        <v>1</v>
      </c>
      <c r="N87" s="355">
        <v>2</v>
      </c>
      <c r="O87" s="355">
        <v>0</v>
      </c>
      <c r="P87" s="355">
        <v>7</v>
      </c>
      <c r="Q87" s="355">
        <v>3</v>
      </c>
      <c r="R87" s="355">
        <v>5</v>
      </c>
      <c r="S87" s="355">
        <v>7</v>
      </c>
      <c r="T87" s="355">
        <v>20</v>
      </c>
      <c r="U87" s="355">
        <v>25</v>
      </c>
      <c r="V87" s="355">
        <v>36</v>
      </c>
      <c r="W87" s="355">
        <v>34</v>
      </c>
      <c r="X87" s="355">
        <v>61</v>
      </c>
      <c r="Y87" s="355">
        <v>84</v>
      </c>
      <c r="Z87" s="355">
        <v>96</v>
      </c>
      <c r="AA87" s="355">
        <v>41</v>
      </c>
      <c r="AB87" s="355">
        <v>15</v>
      </c>
      <c r="AC87" s="355">
        <v>1</v>
      </c>
      <c r="AD87" s="355">
        <v>0</v>
      </c>
      <c r="AF87" s="355">
        <f t="shared" si="3"/>
        <v>0</v>
      </c>
      <c r="AG87" s="355">
        <f t="shared" si="4"/>
        <v>16</v>
      </c>
      <c r="AH87" s="355">
        <f t="shared" si="5"/>
        <v>16</v>
      </c>
    </row>
    <row r="88" spans="1:34">
      <c r="A88" t="s">
        <v>969</v>
      </c>
      <c r="B88" t="s">
        <v>411</v>
      </c>
      <c r="C88" s="355">
        <v>343</v>
      </c>
      <c r="D88" s="355">
        <v>1</v>
      </c>
      <c r="E88" s="355">
        <v>0</v>
      </c>
      <c r="F88" s="355">
        <v>0</v>
      </c>
      <c r="G88" s="355">
        <v>0</v>
      </c>
      <c r="H88" s="355">
        <v>0</v>
      </c>
      <c r="I88" s="355">
        <v>1</v>
      </c>
      <c r="J88" s="355">
        <v>0</v>
      </c>
      <c r="K88" s="355">
        <v>0</v>
      </c>
      <c r="L88" s="355">
        <v>1</v>
      </c>
      <c r="M88" s="355">
        <v>0</v>
      </c>
      <c r="N88" s="355">
        <v>1</v>
      </c>
      <c r="O88" s="355">
        <v>1</v>
      </c>
      <c r="P88" s="355">
        <v>1</v>
      </c>
      <c r="Q88" s="355">
        <v>3</v>
      </c>
      <c r="R88" s="355">
        <v>6</v>
      </c>
      <c r="S88" s="355">
        <v>5</v>
      </c>
      <c r="T88" s="355">
        <v>9</v>
      </c>
      <c r="U88" s="355">
        <v>24</v>
      </c>
      <c r="V88" s="355">
        <v>17</v>
      </c>
      <c r="W88" s="355">
        <v>36</v>
      </c>
      <c r="X88" s="355">
        <v>39</v>
      </c>
      <c r="Y88" s="355">
        <v>76</v>
      </c>
      <c r="Z88" s="355">
        <v>74</v>
      </c>
      <c r="AA88" s="355">
        <v>35</v>
      </c>
      <c r="AB88" s="355">
        <v>10</v>
      </c>
      <c r="AC88" s="355">
        <v>4</v>
      </c>
      <c r="AD88" s="355">
        <v>0</v>
      </c>
      <c r="AF88" s="355">
        <f t="shared" si="3"/>
        <v>0</v>
      </c>
      <c r="AG88" s="355">
        <f t="shared" si="4"/>
        <v>14</v>
      </c>
      <c r="AH88" s="355">
        <f t="shared" si="5"/>
        <v>14</v>
      </c>
    </row>
    <row r="89" spans="1:34">
      <c r="A89" t="s">
        <v>970</v>
      </c>
      <c r="B89" t="s">
        <v>411</v>
      </c>
      <c r="C89" s="355">
        <v>244</v>
      </c>
      <c r="D89" s="355">
        <v>0</v>
      </c>
      <c r="E89" s="355">
        <v>0</v>
      </c>
      <c r="F89" s="355">
        <v>0</v>
      </c>
      <c r="G89" s="355">
        <v>0</v>
      </c>
      <c r="H89" s="355">
        <v>0</v>
      </c>
      <c r="I89" s="355">
        <v>0</v>
      </c>
      <c r="J89" s="355">
        <v>0</v>
      </c>
      <c r="K89" s="355">
        <v>1</v>
      </c>
      <c r="L89" s="355">
        <v>0</v>
      </c>
      <c r="M89" s="355">
        <v>2</v>
      </c>
      <c r="N89" s="355">
        <v>0</v>
      </c>
      <c r="O89" s="355">
        <v>1</v>
      </c>
      <c r="P89" s="355">
        <v>1</v>
      </c>
      <c r="Q89" s="355">
        <v>2</v>
      </c>
      <c r="R89" s="355">
        <v>1</v>
      </c>
      <c r="S89" s="355">
        <v>6</v>
      </c>
      <c r="T89" s="355">
        <v>5</v>
      </c>
      <c r="U89" s="355">
        <v>14</v>
      </c>
      <c r="V89" s="355">
        <v>15</v>
      </c>
      <c r="W89" s="355">
        <v>21</v>
      </c>
      <c r="X89" s="355">
        <v>41</v>
      </c>
      <c r="Y89" s="355">
        <v>50</v>
      </c>
      <c r="Z89" s="355">
        <v>53</v>
      </c>
      <c r="AA89" s="355">
        <v>20</v>
      </c>
      <c r="AB89" s="355">
        <v>7</v>
      </c>
      <c r="AC89" s="355">
        <v>4</v>
      </c>
      <c r="AD89" s="355">
        <v>0</v>
      </c>
      <c r="AF89" s="355">
        <f t="shared" si="3"/>
        <v>0</v>
      </c>
      <c r="AG89" s="355">
        <f t="shared" si="4"/>
        <v>11</v>
      </c>
      <c r="AH89" s="355">
        <f t="shared" si="5"/>
        <v>11</v>
      </c>
    </row>
    <row r="90" spans="1:34">
      <c r="A90" t="s">
        <v>971</v>
      </c>
      <c r="B90" t="s">
        <v>411</v>
      </c>
      <c r="C90" s="355">
        <v>374</v>
      </c>
      <c r="D90" s="355">
        <v>0</v>
      </c>
      <c r="E90" s="355">
        <v>0</v>
      </c>
      <c r="F90" s="355">
        <v>0</v>
      </c>
      <c r="G90" s="355">
        <v>0</v>
      </c>
      <c r="H90" s="355">
        <v>0</v>
      </c>
      <c r="I90" s="355">
        <v>0</v>
      </c>
      <c r="J90" s="355">
        <v>0</v>
      </c>
      <c r="K90" s="355">
        <v>0</v>
      </c>
      <c r="L90" s="355">
        <v>0</v>
      </c>
      <c r="M90" s="355">
        <v>0</v>
      </c>
      <c r="N90" s="355">
        <v>3</v>
      </c>
      <c r="O90" s="355">
        <v>1</v>
      </c>
      <c r="P90" s="355">
        <v>2</v>
      </c>
      <c r="Q90" s="355">
        <v>0</v>
      </c>
      <c r="R90" s="355">
        <v>5</v>
      </c>
      <c r="S90" s="355">
        <v>7</v>
      </c>
      <c r="T90" s="355">
        <v>15</v>
      </c>
      <c r="U90" s="355">
        <v>24</v>
      </c>
      <c r="V90" s="355">
        <v>22</v>
      </c>
      <c r="W90" s="355">
        <v>23</v>
      </c>
      <c r="X90" s="355">
        <v>56</v>
      </c>
      <c r="Y90" s="355">
        <v>90</v>
      </c>
      <c r="Z90" s="355">
        <v>89</v>
      </c>
      <c r="AA90" s="355">
        <v>24</v>
      </c>
      <c r="AB90" s="355">
        <v>8</v>
      </c>
      <c r="AC90" s="355">
        <v>5</v>
      </c>
      <c r="AD90" s="355">
        <v>0</v>
      </c>
      <c r="AF90" s="355">
        <f t="shared" si="3"/>
        <v>0</v>
      </c>
      <c r="AG90" s="355">
        <f t="shared" si="4"/>
        <v>13</v>
      </c>
      <c r="AH90" s="355">
        <f t="shared" si="5"/>
        <v>13</v>
      </c>
    </row>
    <row r="91" spans="1:34">
      <c r="A91" t="s">
        <v>972</v>
      </c>
      <c r="B91" t="s">
        <v>411</v>
      </c>
      <c r="C91" s="355">
        <v>254</v>
      </c>
      <c r="D91" s="355">
        <v>1</v>
      </c>
      <c r="E91" s="355">
        <v>0</v>
      </c>
      <c r="F91" s="355">
        <v>0</v>
      </c>
      <c r="G91" s="355">
        <v>0</v>
      </c>
      <c r="H91" s="355">
        <v>0</v>
      </c>
      <c r="I91" s="355">
        <v>1</v>
      </c>
      <c r="J91" s="355">
        <v>0</v>
      </c>
      <c r="K91" s="355">
        <v>1</v>
      </c>
      <c r="L91" s="355">
        <v>0</v>
      </c>
      <c r="M91" s="355">
        <v>1</v>
      </c>
      <c r="N91" s="355">
        <v>3</v>
      </c>
      <c r="O91" s="355">
        <v>3</v>
      </c>
      <c r="P91" s="355">
        <v>1</v>
      </c>
      <c r="Q91" s="355">
        <v>0</v>
      </c>
      <c r="R91" s="355">
        <v>1</v>
      </c>
      <c r="S91" s="355">
        <v>4</v>
      </c>
      <c r="T91" s="355">
        <v>6</v>
      </c>
      <c r="U91" s="355">
        <v>16</v>
      </c>
      <c r="V91" s="355">
        <v>17</v>
      </c>
      <c r="W91" s="355">
        <v>20</v>
      </c>
      <c r="X91" s="355">
        <v>37</v>
      </c>
      <c r="Y91" s="355">
        <v>60</v>
      </c>
      <c r="Z91" s="355">
        <v>57</v>
      </c>
      <c r="AA91" s="355">
        <v>20</v>
      </c>
      <c r="AB91" s="355">
        <v>6</v>
      </c>
      <c r="AC91" s="355">
        <v>0</v>
      </c>
      <c r="AD91" s="355">
        <v>0</v>
      </c>
      <c r="AF91" s="355">
        <f t="shared" si="3"/>
        <v>0</v>
      </c>
      <c r="AG91" s="355">
        <f t="shared" si="4"/>
        <v>6</v>
      </c>
      <c r="AH91" s="355">
        <f t="shared" si="5"/>
        <v>6</v>
      </c>
    </row>
    <row r="92" spans="1:34">
      <c r="A92" t="s">
        <v>973</v>
      </c>
      <c r="B92" t="s">
        <v>411</v>
      </c>
      <c r="C92" s="355">
        <v>214</v>
      </c>
      <c r="D92" s="355">
        <v>1</v>
      </c>
      <c r="E92" s="355">
        <v>0</v>
      </c>
      <c r="F92" s="355">
        <v>0</v>
      </c>
      <c r="G92" s="355">
        <v>0</v>
      </c>
      <c r="H92" s="355">
        <v>0</v>
      </c>
      <c r="I92" s="355">
        <v>1</v>
      </c>
      <c r="J92" s="355">
        <v>0</v>
      </c>
      <c r="K92" s="355">
        <v>0</v>
      </c>
      <c r="L92" s="355">
        <v>1</v>
      </c>
      <c r="M92" s="355">
        <v>0</v>
      </c>
      <c r="N92" s="355">
        <v>0</v>
      </c>
      <c r="O92" s="355">
        <v>1</v>
      </c>
      <c r="P92" s="355">
        <v>1</v>
      </c>
      <c r="Q92" s="355">
        <v>6</v>
      </c>
      <c r="R92" s="355">
        <v>3</v>
      </c>
      <c r="S92" s="355">
        <v>5</v>
      </c>
      <c r="T92" s="355">
        <v>6</v>
      </c>
      <c r="U92" s="355">
        <v>19</v>
      </c>
      <c r="V92" s="355">
        <v>13</v>
      </c>
      <c r="W92" s="355">
        <v>20</v>
      </c>
      <c r="X92" s="355">
        <v>28</v>
      </c>
      <c r="Y92" s="355">
        <v>37</v>
      </c>
      <c r="Z92" s="355">
        <v>47</v>
      </c>
      <c r="AA92" s="355">
        <v>16</v>
      </c>
      <c r="AB92" s="355">
        <v>9</v>
      </c>
      <c r="AC92" s="355">
        <v>1</v>
      </c>
      <c r="AD92" s="355">
        <v>0</v>
      </c>
      <c r="AF92" s="355">
        <f t="shared" si="3"/>
        <v>0</v>
      </c>
      <c r="AG92" s="355">
        <f t="shared" si="4"/>
        <v>10</v>
      </c>
      <c r="AH92" s="355">
        <f t="shared" si="5"/>
        <v>10</v>
      </c>
    </row>
    <row r="93" spans="1:34">
      <c r="A93" t="s">
        <v>974</v>
      </c>
      <c r="B93" t="s">
        <v>411</v>
      </c>
      <c r="C93" s="355">
        <v>458</v>
      </c>
      <c r="D93" s="355">
        <v>0</v>
      </c>
      <c r="E93" s="355">
        <v>0</v>
      </c>
      <c r="F93" s="355">
        <v>0</v>
      </c>
      <c r="G93" s="355">
        <v>1</v>
      </c>
      <c r="H93" s="355">
        <v>0</v>
      </c>
      <c r="I93" s="355">
        <v>1</v>
      </c>
      <c r="J93" s="355">
        <v>1</v>
      </c>
      <c r="K93" s="355">
        <v>0</v>
      </c>
      <c r="L93" s="355">
        <v>0</v>
      </c>
      <c r="M93" s="355">
        <v>3</v>
      </c>
      <c r="N93" s="355">
        <v>2</v>
      </c>
      <c r="O93" s="355">
        <v>2</v>
      </c>
      <c r="P93" s="355">
        <v>2</v>
      </c>
      <c r="Q93" s="355">
        <v>8</v>
      </c>
      <c r="R93" s="355">
        <v>2</v>
      </c>
      <c r="S93" s="355">
        <v>10</v>
      </c>
      <c r="T93" s="355">
        <v>13</v>
      </c>
      <c r="U93" s="355">
        <v>39</v>
      </c>
      <c r="V93" s="355">
        <v>36</v>
      </c>
      <c r="W93" s="355">
        <v>55</v>
      </c>
      <c r="X93" s="355">
        <v>74</v>
      </c>
      <c r="Y93" s="355">
        <v>94</v>
      </c>
      <c r="Z93" s="355">
        <v>69</v>
      </c>
      <c r="AA93" s="355">
        <v>36</v>
      </c>
      <c r="AB93" s="355">
        <v>8</v>
      </c>
      <c r="AC93" s="355">
        <v>3</v>
      </c>
      <c r="AD93" s="355">
        <v>0</v>
      </c>
      <c r="AF93" s="355">
        <f t="shared" si="3"/>
        <v>1</v>
      </c>
      <c r="AG93" s="355">
        <f t="shared" si="4"/>
        <v>11</v>
      </c>
      <c r="AH93" s="355">
        <f t="shared" si="5"/>
        <v>11</v>
      </c>
    </row>
    <row r="94" spans="1:34">
      <c r="A94" t="s">
        <v>975</v>
      </c>
      <c r="B94" t="s">
        <v>411</v>
      </c>
      <c r="C94" s="355">
        <v>122</v>
      </c>
      <c r="D94" s="355">
        <v>0</v>
      </c>
      <c r="E94" s="355">
        <v>0</v>
      </c>
      <c r="F94" s="355">
        <v>0</v>
      </c>
      <c r="G94" s="355">
        <v>0</v>
      </c>
      <c r="H94" s="355">
        <v>0</v>
      </c>
      <c r="I94" s="355">
        <v>0</v>
      </c>
      <c r="J94" s="355">
        <v>0</v>
      </c>
      <c r="K94" s="355">
        <v>0</v>
      </c>
      <c r="L94" s="355">
        <v>0</v>
      </c>
      <c r="M94" s="355">
        <v>0</v>
      </c>
      <c r="N94" s="355">
        <v>0</v>
      </c>
      <c r="O94" s="355">
        <v>0</v>
      </c>
      <c r="P94" s="355">
        <v>1</v>
      </c>
      <c r="Q94" s="355">
        <v>2</v>
      </c>
      <c r="R94" s="355">
        <v>2</v>
      </c>
      <c r="S94" s="355">
        <v>3</v>
      </c>
      <c r="T94" s="355">
        <v>7</v>
      </c>
      <c r="U94" s="355">
        <v>6</v>
      </c>
      <c r="V94" s="355">
        <v>15</v>
      </c>
      <c r="W94" s="355">
        <v>13</v>
      </c>
      <c r="X94" s="355">
        <v>11</v>
      </c>
      <c r="Y94" s="355">
        <v>20</v>
      </c>
      <c r="Z94" s="355">
        <v>24</v>
      </c>
      <c r="AA94" s="355">
        <v>14</v>
      </c>
      <c r="AB94" s="355">
        <v>3</v>
      </c>
      <c r="AC94" s="355">
        <v>1</v>
      </c>
      <c r="AD94" s="355">
        <v>0</v>
      </c>
      <c r="AF94" s="355">
        <f t="shared" si="3"/>
        <v>0</v>
      </c>
      <c r="AG94" s="355">
        <f t="shared" si="4"/>
        <v>4</v>
      </c>
      <c r="AH94" s="355">
        <f t="shared" si="5"/>
        <v>4</v>
      </c>
    </row>
    <row r="95" spans="1:34">
      <c r="A95" t="s">
        <v>976</v>
      </c>
      <c r="B95" t="s">
        <v>411</v>
      </c>
      <c r="C95" s="355">
        <v>152</v>
      </c>
      <c r="D95" s="355">
        <v>0</v>
      </c>
      <c r="E95" s="355">
        <v>0</v>
      </c>
      <c r="F95" s="355">
        <v>0</v>
      </c>
      <c r="G95" s="355">
        <v>0</v>
      </c>
      <c r="H95" s="355">
        <v>0</v>
      </c>
      <c r="I95" s="355">
        <v>0</v>
      </c>
      <c r="J95" s="355">
        <v>0</v>
      </c>
      <c r="K95" s="355">
        <v>0</v>
      </c>
      <c r="L95" s="355">
        <v>1</v>
      </c>
      <c r="M95" s="355">
        <v>0</v>
      </c>
      <c r="N95" s="355">
        <v>1</v>
      </c>
      <c r="O95" s="355">
        <v>0</v>
      </c>
      <c r="P95" s="355">
        <v>0</v>
      </c>
      <c r="Q95" s="355">
        <v>1</v>
      </c>
      <c r="R95" s="355">
        <v>0</v>
      </c>
      <c r="S95" s="355">
        <v>0</v>
      </c>
      <c r="T95" s="355">
        <v>2</v>
      </c>
      <c r="U95" s="355">
        <v>8</v>
      </c>
      <c r="V95" s="355">
        <v>7</v>
      </c>
      <c r="W95" s="355">
        <v>17</v>
      </c>
      <c r="X95" s="355">
        <v>16</v>
      </c>
      <c r="Y95" s="355">
        <v>38</v>
      </c>
      <c r="Z95" s="355">
        <v>33</v>
      </c>
      <c r="AA95" s="355">
        <v>21</v>
      </c>
      <c r="AB95" s="355">
        <v>7</v>
      </c>
      <c r="AC95" s="355">
        <v>0</v>
      </c>
      <c r="AD95" s="355">
        <v>0</v>
      </c>
      <c r="AF95" s="355">
        <f t="shared" si="3"/>
        <v>0</v>
      </c>
      <c r="AG95" s="355">
        <f t="shared" si="4"/>
        <v>7</v>
      </c>
      <c r="AH95" s="355">
        <f t="shared" si="5"/>
        <v>7</v>
      </c>
    </row>
    <row r="96" spans="1:34">
      <c r="A96" t="s">
        <v>978</v>
      </c>
      <c r="B96" t="s">
        <v>411</v>
      </c>
      <c r="C96" s="355">
        <v>169</v>
      </c>
      <c r="D96" s="355">
        <v>0</v>
      </c>
      <c r="E96" s="355">
        <v>0</v>
      </c>
      <c r="F96" s="355">
        <v>0</v>
      </c>
      <c r="G96" s="355">
        <v>0</v>
      </c>
      <c r="H96" s="355">
        <v>0</v>
      </c>
      <c r="I96" s="355">
        <v>0</v>
      </c>
      <c r="J96" s="355">
        <v>0</v>
      </c>
      <c r="K96" s="355">
        <v>0</v>
      </c>
      <c r="L96" s="355">
        <v>0</v>
      </c>
      <c r="M96" s="355">
        <v>0</v>
      </c>
      <c r="N96" s="355">
        <v>2</v>
      </c>
      <c r="O96" s="355">
        <v>1</v>
      </c>
      <c r="P96" s="355">
        <v>1</v>
      </c>
      <c r="Q96" s="355">
        <v>1</v>
      </c>
      <c r="R96" s="355">
        <v>0</v>
      </c>
      <c r="S96" s="355">
        <v>4</v>
      </c>
      <c r="T96" s="355">
        <v>3</v>
      </c>
      <c r="U96" s="355">
        <v>17</v>
      </c>
      <c r="V96" s="355">
        <v>14</v>
      </c>
      <c r="W96" s="355">
        <v>31</v>
      </c>
      <c r="X96" s="355">
        <v>27</v>
      </c>
      <c r="Y96" s="355">
        <v>23</v>
      </c>
      <c r="Z96" s="355">
        <v>28</v>
      </c>
      <c r="AA96" s="355">
        <v>13</v>
      </c>
      <c r="AB96" s="355">
        <v>4</v>
      </c>
      <c r="AC96" s="355">
        <v>0</v>
      </c>
      <c r="AD96" s="355">
        <v>0</v>
      </c>
      <c r="AF96" s="355">
        <f t="shared" si="3"/>
        <v>0</v>
      </c>
      <c r="AG96" s="355">
        <f t="shared" si="4"/>
        <v>4</v>
      </c>
      <c r="AH96" s="355">
        <f t="shared" si="5"/>
        <v>4</v>
      </c>
    </row>
    <row r="97" spans="1:34">
      <c r="A97" t="s">
        <v>979</v>
      </c>
      <c r="B97" t="s">
        <v>411</v>
      </c>
      <c r="C97" s="355">
        <v>163</v>
      </c>
      <c r="D97" s="355">
        <v>0</v>
      </c>
      <c r="E97" s="355">
        <v>0</v>
      </c>
      <c r="F97" s="355">
        <v>0</v>
      </c>
      <c r="G97" s="355">
        <v>0</v>
      </c>
      <c r="H97" s="355">
        <v>0</v>
      </c>
      <c r="I97" s="355">
        <v>0</v>
      </c>
      <c r="J97" s="355">
        <v>0</v>
      </c>
      <c r="K97" s="355">
        <v>0</v>
      </c>
      <c r="L97" s="355">
        <v>0</v>
      </c>
      <c r="M97" s="355">
        <v>0</v>
      </c>
      <c r="N97" s="355">
        <v>1</v>
      </c>
      <c r="O97" s="355">
        <v>1</v>
      </c>
      <c r="P97" s="355">
        <v>0</v>
      </c>
      <c r="Q97" s="355">
        <v>4</v>
      </c>
      <c r="R97" s="355">
        <v>2</v>
      </c>
      <c r="S97" s="355">
        <v>1</v>
      </c>
      <c r="T97" s="355">
        <v>4</v>
      </c>
      <c r="U97" s="355">
        <v>16</v>
      </c>
      <c r="V97" s="355">
        <v>17</v>
      </c>
      <c r="W97" s="355">
        <v>26</v>
      </c>
      <c r="X97" s="355">
        <v>30</v>
      </c>
      <c r="Y97" s="355">
        <v>28</v>
      </c>
      <c r="Z97" s="355">
        <v>24</v>
      </c>
      <c r="AA97" s="355">
        <v>7</v>
      </c>
      <c r="AB97" s="355">
        <v>2</v>
      </c>
      <c r="AC97" s="355">
        <v>0</v>
      </c>
      <c r="AD97" s="355">
        <v>0</v>
      </c>
      <c r="AF97" s="355">
        <f t="shared" si="3"/>
        <v>0</v>
      </c>
      <c r="AG97" s="355">
        <f t="shared" si="4"/>
        <v>2</v>
      </c>
      <c r="AH97" s="355">
        <f t="shared" si="5"/>
        <v>2</v>
      </c>
    </row>
    <row r="98" spans="1:34">
      <c r="A98" t="s">
        <v>980</v>
      </c>
      <c r="B98" t="s">
        <v>411</v>
      </c>
      <c r="C98" s="355">
        <v>90</v>
      </c>
      <c r="D98" s="355">
        <v>0</v>
      </c>
      <c r="E98" s="355">
        <v>1</v>
      </c>
      <c r="F98" s="355">
        <v>0</v>
      </c>
      <c r="G98" s="355">
        <v>0</v>
      </c>
      <c r="H98" s="355">
        <v>0</v>
      </c>
      <c r="I98" s="355">
        <v>1</v>
      </c>
      <c r="J98" s="355">
        <v>0</v>
      </c>
      <c r="K98" s="355">
        <v>0</v>
      </c>
      <c r="L98" s="355">
        <v>0</v>
      </c>
      <c r="M98" s="355">
        <v>0</v>
      </c>
      <c r="N98" s="355">
        <v>0</v>
      </c>
      <c r="O98" s="355">
        <v>0</v>
      </c>
      <c r="P98" s="355">
        <v>1</v>
      </c>
      <c r="Q98" s="355">
        <v>0</v>
      </c>
      <c r="R98" s="355">
        <v>0</v>
      </c>
      <c r="S98" s="355">
        <v>4</v>
      </c>
      <c r="T98" s="355">
        <v>4</v>
      </c>
      <c r="U98" s="355">
        <v>8</v>
      </c>
      <c r="V98" s="355">
        <v>4</v>
      </c>
      <c r="W98" s="355">
        <v>11</v>
      </c>
      <c r="X98" s="355">
        <v>15</v>
      </c>
      <c r="Y98" s="355">
        <v>16</v>
      </c>
      <c r="Z98" s="355">
        <v>16</v>
      </c>
      <c r="AA98" s="355">
        <v>8</v>
      </c>
      <c r="AB98" s="355">
        <v>2</v>
      </c>
      <c r="AC98" s="355">
        <v>0</v>
      </c>
      <c r="AD98" s="355">
        <v>0</v>
      </c>
      <c r="AF98" s="355">
        <f t="shared" si="3"/>
        <v>1</v>
      </c>
      <c r="AG98" s="355">
        <f t="shared" si="4"/>
        <v>2</v>
      </c>
      <c r="AH98" s="355">
        <f t="shared" si="5"/>
        <v>2</v>
      </c>
    </row>
    <row r="99" spans="1:34">
      <c r="A99" t="s">
        <v>981</v>
      </c>
      <c r="B99" t="s">
        <v>411</v>
      </c>
      <c r="C99" s="355">
        <v>103</v>
      </c>
      <c r="D99" s="355">
        <v>0</v>
      </c>
      <c r="E99" s="355">
        <v>0</v>
      </c>
      <c r="F99" s="355">
        <v>0</v>
      </c>
      <c r="G99" s="355">
        <v>0</v>
      </c>
      <c r="H99" s="355">
        <v>0</v>
      </c>
      <c r="I99" s="355">
        <v>0</v>
      </c>
      <c r="J99" s="355">
        <v>0</v>
      </c>
      <c r="K99" s="355">
        <v>1</v>
      </c>
      <c r="L99" s="355">
        <v>1</v>
      </c>
      <c r="M99" s="355">
        <v>0</v>
      </c>
      <c r="N99" s="355">
        <v>0</v>
      </c>
      <c r="O99" s="355">
        <v>0</v>
      </c>
      <c r="P99" s="355">
        <v>0</v>
      </c>
      <c r="Q99" s="355">
        <v>0</v>
      </c>
      <c r="R99" s="355">
        <v>0</v>
      </c>
      <c r="S99" s="355">
        <v>2</v>
      </c>
      <c r="T99" s="355">
        <v>2</v>
      </c>
      <c r="U99" s="355">
        <v>11</v>
      </c>
      <c r="V99" s="355">
        <v>10</v>
      </c>
      <c r="W99" s="355">
        <v>9</v>
      </c>
      <c r="X99" s="355">
        <v>10</v>
      </c>
      <c r="Y99" s="355">
        <v>17</v>
      </c>
      <c r="Z99" s="355">
        <v>22</v>
      </c>
      <c r="AA99" s="355">
        <v>13</v>
      </c>
      <c r="AB99" s="355">
        <v>4</v>
      </c>
      <c r="AC99" s="355">
        <v>1</v>
      </c>
      <c r="AD99" s="355">
        <v>0</v>
      </c>
      <c r="AF99" s="355">
        <f t="shared" si="3"/>
        <v>0</v>
      </c>
      <c r="AG99" s="355">
        <f t="shared" si="4"/>
        <v>5</v>
      </c>
      <c r="AH99" s="355">
        <f t="shared" si="5"/>
        <v>5</v>
      </c>
    </row>
    <row r="100" spans="1:34">
      <c r="A100" t="s">
        <v>982</v>
      </c>
      <c r="B100" t="s">
        <v>411</v>
      </c>
      <c r="C100" s="355">
        <v>72</v>
      </c>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c r="S100" s="355">
        <v>3</v>
      </c>
      <c r="T100" s="355">
        <v>0</v>
      </c>
      <c r="U100" s="355">
        <v>9</v>
      </c>
      <c r="V100" s="355">
        <v>2</v>
      </c>
      <c r="W100" s="355">
        <v>4</v>
      </c>
      <c r="X100" s="355">
        <v>14</v>
      </c>
      <c r="Y100" s="355">
        <v>18</v>
      </c>
      <c r="Z100" s="355">
        <v>11</v>
      </c>
      <c r="AA100" s="355">
        <v>6</v>
      </c>
      <c r="AB100" s="355">
        <v>5</v>
      </c>
      <c r="AC100" s="355">
        <v>0</v>
      </c>
      <c r="AD100" s="355">
        <v>0</v>
      </c>
      <c r="AF100" s="355">
        <f t="shared" si="3"/>
        <v>0</v>
      </c>
      <c r="AG100" s="355">
        <f t="shared" si="4"/>
        <v>5</v>
      </c>
      <c r="AH100" s="355">
        <f t="shared" si="5"/>
        <v>5</v>
      </c>
    </row>
    <row r="101" spans="1:34">
      <c r="A101" t="s">
        <v>983</v>
      </c>
      <c r="B101" t="s">
        <v>411</v>
      </c>
      <c r="C101" s="355">
        <v>135</v>
      </c>
      <c r="D101" s="355">
        <v>1</v>
      </c>
      <c r="E101" s="355">
        <v>0</v>
      </c>
      <c r="F101" s="355">
        <v>0</v>
      </c>
      <c r="G101" s="355">
        <v>0</v>
      </c>
      <c r="H101" s="355">
        <v>0</v>
      </c>
      <c r="I101" s="355">
        <v>1</v>
      </c>
      <c r="J101" s="355">
        <v>0</v>
      </c>
      <c r="K101" s="355">
        <v>1</v>
      </c>
      <c r="L101" s="355">
        <v>0</v>
      </c>
      <c r="M101" s="355">
        <v>0</v>
      </c>
      <c r="N101" s="355">
        <v>0</v>
      </c>
      <c r="O101" s="355">
        <v>1</v>
      </c>
      <c r="P101" s="355">
        <v>0</v>
      </c>
      <c r="Q101" s="355">
        <v>3</v>
      </c>
      <c r="R101" s="355">
        <v>0</v>
      </c>
      <c r="S101" s="355">
        <v>2</v>
      </c>
      <c r="T101" s="355">
        <v>6</v>
      </c>
      <c r="U101" s="355">
        <v>13</v>
      </c>
      <c r="V101" s="355">
        <v>13</v>
      </c>
      <c r="W101" s="355">
        <v>20</v>
      </c>
      <c r="X101" s="355">
        <v>29</v>
      </c>
      <c r="Y101" s="355">
        <v>20</v>
      </c>
      <c r="Z101" s="355">
        <v>19</v>
      </c>
      <c r="AA101" s="355">
        <v>3</v>
      </c>
      <c r="AB101" s="355">
        <v>4</v>
      </c>
      <c r="AC101" s="355">
        <v>0</v>
      </c>
      <c r="AD101" s="355">
        <v>0</v>
      </c>
      <c r="AF101" s="355">
        <f t="shared" si="3"/>
        <v>0</v>
      </c>
      <c r="AG101" s="355">
        <f t="shared" si="4"/>
        <v>4</v>
      </c>
      <c r="AH101" s="355">
        <f t="shared" si="5"/>
        <v>4</v>
      </c>
    </row>
    <row r="102" spans="1:34">
      <c r="A102" t="s">
        <v>984</v>
      </c>
      <c r="B102" t="s">
        <v>411</v>
      </c>
      <c r="C102" s="355">
        <v>103</v>
      </c>
      <c r="D102" s="355">
        <v>1</v>
      </c>
      <c r="E102" s="355">
        <v>0</v>
      </c>
      <c r="F102" s="355">
        <v>0</v>
      </c>
      <c r="G102" s="355">
        <v>0</v>
      </c>
      <c r="H102" s="355">
        <v>0</v>
      </c>
      <c r="I102" s="355">
        <v>1</v>
      </c>
      <c r="J102" s="355">
        <v>0</v>
      </c>
      <c r="K102" s="355">
        <v>0</v>
      </c>
      <c r="L102" s="355">
        <v>0</v>
      </c>
      <c r="M102" s="355">
        <v>0</v>
      </c>
      <c r="N102" s="355">
        <v>0</v>
      </c>
      <c r="O102" s="355">
        <v>1</v>
      </c>
      <c r="P102" s="355">
        <v>1</v>
      </c>
      <c r="Q102" s="355">
        <v>0</v>
      </c>
      <c r="R102" s="355">
        <v>0</v>
      </c>
      <c r="S102" s="355">
        <v>0</v>
      </c>
      <c r="T102" s="355">
        <v>5</v>
      </c>
      <c r="U102" s="355">
        <v>8</v>
      </c>
      <c r="V102" s="355">
        <v>4</v>
      </c>
      <c r="W102" s="355">
        <v>7</v>
      </c>
      <c r="X102" s="355">
        <v>20</v>
      </c>
      <c r="Y102" s="355">
        <v>22</v>
      </c>
      <c r="Z102" s="355">
        <v>20</v>
      </c>
      <c r="AA102" s="355">
        <v>10</v>
      </c>
      <c r="AB102" s="355">
        <v>4</v>
      </c>
      <c r="AC102" s="355">
        <v>0</v>
      </c>
      <c r="AD102" s="355">
        <v>0</v>
      </c>
      <c r="AF102" s="355">
        <f t="shared" si="3"/>
        <v>0</v>
      </c>
      <c r="AG102" s="355">
        <f t="shared" si="4"/>
        <v>4</v>
      </c>
      <c r="AH102" s="355">
        <f t="shared" si="5"/>
        <v>4</v>
      </c>
    </row>
    <row r="103" spans="1:34">
      <c r="A103" t="s">
        <v>985</v>
      </c>
      <c r="B103" t="s">
        <v>411</v>
      </c>
      <c r="C103" s="355">
        <v>143</v>
      </c>
      <c r="D103" s="355">
        <v>0</v>
      </c>
      <c r="E103" s="355">
        <v>0</v>
      </c>
      <c r="F103" s="355">
        <v>0</v>
      </c>
      <c r="G103" s="355">
        <v>0</v>
      </c>
      <c r="H103" s="355">
        <v>0</v>
      </c>
      <c r="I103" s="355">
        <v>0</v>
      </c>
      <c r="J103" s="355">
        <v>0</v>
      </c>
      <c r="K103" s="355">
        <v>0</v>
      </c>
      <c r="L103" s="355">
        <v>0</v>
      </c>
      <c r="M103" s="355">
        <v>1</v>
      </c>
      <c r="N103" s="355">
        <v>0</v>
      </c>
      <c r="O103" s="355">
        <v>0</v>
      </c>
      <c r="P103" s="355">
        <v>1</v>
      </c>
      <c r="Q103" s="355">
        <v>0</v>
      </c>
      <c r="R103" s="355">
        <v>2</v>
      </c>
      <c r="S103" s="355">
        <v>1</v>
      </c>
      <c r="T103" s="355">
        <v>4</v>
      </c>
      <c r="U103" s="355">
        <v>7</v>
      </c>
      <c r="V103" s="355">
        <v>6</v>
      </c>
      <c r="W103" s="355">
        <v>20</v>
      </c>
      <c r="X103" s="355">
        <v>24</v>
      </c>
      <c r="Y103" s="355">
        <v>25</v>
      </c>
      <c r="Z103" s="355">
        <v>36</v>
      </c>
      <c r="AA103" s="355">
        <v>12</v>
      </c>
      <c r="AB103" s="355">
        <v>4</v>
      </c>
      <c r="AC103" s="355">
        <v>0</v>
      </c>
      <c r="AD103" s="355">
        <v>0</v>
      </c>
      <c r="AF103" s="355">
        <f t="shared" si="3"/>
        <v>0</v>
      </c>
      <c r="AG103" s="355">
        <f t="shared" si="4"/>
        <v>4</v>
      </c>
      <c r="AH103" s="355">
        <f t="shared" si="5"/>
        <v>4</v>
      </c>
    </row>
    <row r="104" spans="1:34">
      <c r="A104" t="s">
        <v>986</v>
      </c>
      <c r="B104" t="s">
        <v>411</v>
      </c>
      <c r="C104" s="355">
        <v>138</v>
      </c>
      <c r="D104" s="355">
        <v>0</v>
      </c>
      <c r="E104" s="355">
        <v>0</v>
      </c>
      <c r="F104" s="355">
        <v>1</v>
      </c>
      <c r="G104" s="355">
        <v>0</v>
      </c>
      <c r="H104" s="355">
        <v>0</v>
      </c>
      <c r="I104" s="355">
        <v>1</v>
      </c>
      <c r="J104" s="355">
        <v>0</v>
      </c>
      <c r="K104" s="355">
        <v>0</v>
      </c>
      <c r="L104" s="355">
        <v>0</v>
      </c>
      <c r="M104" s="355">
        <v>0</v>
      </c>
      <c r="N104" s="355">
        <v>1</v>
      </c>
      <c r="O104" s="355">
        <v>0</v>
      </c>
      <c r="P104" s="355">
        <v>1</v>
      </c>
      <c r="Q104" s="355">
        <v>2</v>
      </c>
      <c r="R104" s="355">
        <v>1</v>
      </c>
      <c r="S104" s="355">
        <v>1</v>
      </c>
      <c r="T104" s="355">
        <v>7</v>
      </c>
      <c r="U104" s="355">
        <v>9</v>
      </c>
      <c r="V104" s="355">
        <v>4</v>
      </c>
      <c r="W104" s="355">
        <v>10</v>
      </c>
      <c r="X104" s="355">
        <v>21</v>
      </c>
      <c r="Y104" s="355">
        <v>30</v>
      </c>
      <c r="Z104" s="355">
        <v>34</v>
      </c>
      <c r="AA104" s="355">
        <v>11</v>
      </c>
      <c r="AB104" s="355">
        <v>4</v>
      </c>
      <c r="AC104" s="355">
        <v>1</v>
      </c>
      <c r="AD104" s="355">
        <v>0</v>
      </c>
      <c r="AF104" s="355">
        <f t="shared" si="3"/>
        <v>1</v>
      </c>
      <c r="AG104" s="355">
        <f t="shared" si="4"/>
        <v>5</v>
      </c>
      <c r="AH104" s="355">
        <f t="shared" si="5"/>
        <v>5</v>
      </c>
    </row>
    <row r="105" spans="1:34">
      <c r="A105" t="s">
        <v>987</v>
      </c>
      <c r="B105" t="s">
        <v>411</v>
      </c>
      <c r="C105" s="355">
        <v>133</v>
      </c>
      <c r="D105" s="355">
        <v>1</v>
      </c>
      <c r="E105" s="355">
        <v>0</v>
      </c>
      <c r="F105" s="355">
        <v>0</v>
      </c>
      <c r="G105" s="355">
        <v>0</v>
      </c>
      <c r="H105" s="355">
        <v>0</v>
      </c>
      <c r="I105" s="355">
        <v>1</v>
      </c>
      <c r="J105" s="355">
        <v>0</v>
      </c>
      <c r="K105" s="355">
        <v>0</v>
      </c>
      <c r="L105" s="355">
        <v>0</v>
      </c>
      <c r="M105" s="355">
        <v>0</v>
      </c>
      <c r="N105" s="355">
        <v>1</v>
      </c>
      <c r="O105" s="355">
        <v>0</v>
      </c>
      <c r="P105" s="355">
        <v>0</v>
      </c>
      <c r="Q105" s="355">
        <v>0</v>
      </c>
      <c r="R105" s="355">
        <v>0</v>
      </c>
      <c r="S105" s="355">
        <v>3</v>
      </c>
      <c r="T105" s="355">
        <v>1</v>
      </c>
      <c r="U105" s="355">
        <v>13</v>
      </c>
      <c r="V105" s="355">
        <v>12</v>
      </c>
      <c r="W105" s="355">
        <v>14</v>
      </c>
      <c r="X105" s="355">
        <v>14</v>
      </c>
      <c r="Y105" s="355">
        <v>29</v>
      </c>
      <c r="Z105" s="355">
        <v>23</v>
      </c>
      <c r="AA105" s="355">
        <v>15</v>
      </c>
      <c r="AB105" s="355">
        <v>3</v>
      </c>
      <c r="AC105" s="355">
        <v>4</v>
      </c>
      <c r="AD105" s="355">
        <v>0</v>
      </c>
      <c r="AF105" s="355">
        <f t="shared" si="3"/>
        <v>0</v>
      </c>
      <c r="AG105" s="355">
        <f t="shared" si="4"/>
        <v>7</v>
      </c>
      <c r="AH105" s="355">
        <f t="shared" si="5"/>
        <v>7</v>
      </c>
    </row>
    <row r="106" spans="1:34">
      <c r="A106" t="s">
        <v>937</v>
      </c>
      <c r="B106" t="s">
        <v>412</v>
      </c>
      <c r="C106" s="355">
        <v>25799</v>
      </c>
      <c r="D106" s="355">
        <v>32</v>
      </c>
      <c r="E106" s="355">
        <v>8</v>
      </c>
      <c r="F106" s="355">
        <v>3</v>
      </c>
      <c r="G106" s="355">
        <v>1</v>
      </c>
      <c r="H106" s="355">
        <v>1</v>
      </c>
      <c r="I106" s="355">
        <v>45</v>
      </c>
      <c r="J106" s="355">
        <v>9</v>
      </c>
      <c r="K106" s="355">
        <v>7</v>
      </c>
      <c r="L106" s="355">
        <v>23</v>
      </c>
      <c r="M106" s="355">
        <v>32</v>
      </c>
      <c r="N106" s="355">
        <v>42</v>
      </c>
      <c r="O106" s="355">
        <v>62</v>
      </c>
      <c r="P106" s="355">
        <v>94</v>
      </c>
      <c r="Q106" s="355">
        <v>133</v>
      </c>
      <c r="R106" s="355">
        <v>238</v>
      </c>
      <c r="S106" s="355">
        <v>315</v>
      </c>
      <c r="T106" s="355">
        <v>440</v>
      </c>
      <c r="U106" s="355">
        <v>908</v>
      </c>
      <c r="V106" s="355">
        <v>1087</v>
      </c>
      <c r="W106" s="355">
        <v>1618</v>
      </c>
      <c r="X106" s="355">
        <v>2708</v>
      </c>
      <c r="Y106" s="355">
        <v>4203</v>
      </c>
      <c r="Z106" s="355">
        <v>5423</v>
      </c>
      <c r="AA106" s="355">
        <v>4805</v>
      </c>
      <c r="AB106" s="355">
        <v>2794</v>
      </c>
      <c r="AC106" s="355">
        <v>813</v>
      </c>
      <c r="AD106" s="355">
        <v>0</v>
      </c>
      <c r="AF106" s="355">
        <f t="shared" si="3"/>
        <v>13</v>
      </c>
      <c r="AG106" s="355">
        <f t="shared" si="4"/>
        <v>3607</v>
      </c>
      <c r="AH106" s="355">
        <f t="shared" si="5"/>
        <v>3607</v>
      </c>
    </row>
    <row r="107" spans="1:34">
      <c r="A107" t="s">
        <v>934</v>
      </c>
      <c r="B107" t="s">
        <v>412</v>
      </c>
      <c r="C107" s="355">
        <v>7058</v>
      </c>
      <c r="D107" s="355">
        <v>9</v>
      </c>
      <c r="E107" s="355">
        <v>1</v>
      </c>
      <c r="F107" s="355">
        <v>1</v>
      </c>
      <c r="G107" s="355">
        <v>0</v>
      </c>
      <c r="H107" s="355">
        <v>1</v>
      </c>
      <c r="I107" s="355">
        <v>12</v>
      </c>
      <c r="J107" s="355">
        <v>1</v>
      </c>
      <c r="K107" s="355">
        <v>1</v>
      </c>
      <c r="L107" s="355">
        <v>10</v>
      </c>
      <c r="M107" s="355">
        <v>9</v>
      </c>
      <c r="N107" s="355">
        <v>8</v>
      </c>
      <c r="O107" s="355">
        <v>12</v>
      </c>
      <c r="P107" s="355">
        <v>29</v>
      </c>
      <c r="Q107" s="355">
        <v>41</v>
      </c>
      <c r="R107" s="355">
        <v>71</v>
      </c>
      <c r="S107" s="355">
        <v>96</v>
      </c>
      <c r="T107" s="355">
        <v>115</v>
      </c>
      <c r="U107" s="355">
        <v>255</v>
      </c>
      <c r="V107" s="355">
        <v>314</v>
      </c>
      <c r="W107" s="355">
        <v>490</v>
      </c>
      <c r="X107" s="355">
        <v>806</v>
      </c>
      <c r="Y107" s="355">
        <v>1205</v>
      </c>
      <c r="Z107" s="355">
        <v>1441</v>
      </c>
      <c r="AA107" s="355">
        <v>1243</v>
      </c>
      <c r="AB107" s="355">
        <v>689</v>
      </c>
      <c r="AC107" s="355">
        <v>210</v>
      </c>
      <c r="AD107" s="355">
        <v>0</v>
      </c>
      <c r="AF107" s="355">
        <f t="shared" si="3"/>
        <v>3</v>
      </c>
      <c r="AG107" s="355">
        <f t="shared" si="4"/>
        <v>899</v>
      </c>
      <c r="AH107" s="355">
        <f t="shared" si="5"/>
        <v>899</v>
      </c>
    </row>
    <row r="108" spans="1:34">
      <c r="A108" t="s">
        <v>938</v>
      </c>
      <c r="B108" t="s">
        <v>412</v>
      </c>
      <c r="C108" s="355">
        <v>794</v>
      </c>
      <c r="D108" s="355">
        <v>1</v>
      </c>
      <c r="E108" s="355">
        <v>0</v>
      </c>
      <c r="F108" s="355">
        <v>0</v>
      </c>
      <c r="G108" s="355">
        <v>0</v>
      </c>
      <c r="H108" s="355">
        <v>0</v>
      </c>
      <c r="I108" s="355">
        <v>1</v>
      </c>
      <c r="J108" s="355">
        <v>0</v>
      </c>
      <c r="K108" s="355">
        <v>1</v>
      </c>
      <c r="L108" s="355">
        <v>1</v>
      </c>
      <c r="M108" s="355">
        <v>0</v>
      </c>
      <c r="N108" s="355">
        <v>1</v>
      </c>
      <c r="O108" s="355">
        <v>1</v>
      </c>
      <c r="P108" s="355">
        <v>3</v>
      </c>
      <c r="Q108" s="355">
        <v>1</v>
      </c>
      <c r="R108" s="355">
        <v>8</v>
      </c>
      <c r="S108" s="355">
        <v>7</v>
      </c>
      <c r="T108" s="355">
        <v>9</v>
      </c>
      <c r="U108" s="355">
        <v>36</v>
      </c>
      <c r="V108" s="355">
        <v>29</v>
      </c>
      <c r="W108" s="355">
        <v>61</v>
      </c>
      <c r="X108" s="355">
        <v>79</v>
      </c>
      <c r="Y108" s="355">
        <v>127</v>
      </c>
      <c r="Z108" s="355">
        <v>170</v>
      </c>
      <c r="AA108" s="355">
        <v>146</v>
      </c>
      <c r="AB108" s="355">
        <v>82</v>
      </c>
      <c r="AC108" s="355">
        <v>31</v>
      </c>
      <c r="AD108" s="355">
        <v>0</v>
      </c>
      <c r="AF108" s="355">
        <f t="shared" si="3"/>
        <v>0</v>
      </c>
      <c r="AG108" s="355">
        <f t="shared" si="4"/>
        <v>113</v>
      </c>
      <c r="AH108" s="355">
        <f t="shared" si="5"/>
        <v>113</v>
      </c>
    </row>
    <row r="109" spans="1:34">
      <c r="A109" t="s">
        <v>939</v>
      </c>
      <c r="B109" t="s">
        <v>412</v>
      </c>
      <c r="C109" s="355">
        <v>638</v>
      </c>
      <c r="D109" s="355">
        <v>2</v>
      </c>
      <c r="E109" s="355">
        <v>0</v>
      </c>
      <c r="F109" s="355">
        <v>0</v>
      </c>
      <c r="G109" s="355">
        <v>0</v>
      </c>
      <c r="H109" s="355">
        <v>0</v>
      </c>
      <c r="I109" s="355">
        <v>2</v>
      </c>
      <c r="J109" s="355">
        <v>0</v>
      </c>
      <c r="K109" s="355">
        <v>0</v>
      </c>
      <c r="L109" s="355">
        <v>1</v>
      </c>
      <c r="M109" s="355">
        <v>2</v>
      </c>
      <c r="N109" s="355">
        <v>0</v>
      </c>
      <c r="O109" s="355">
        <v>2</v>
      </c>
      <c r="P109" s="355">
        <v>4</v>
      </c>
      <c r="Q109" s="355">
        <v>7</v>
      </c>
      <c r="R109" s="355">
        <v>8</v>
      </c>
      <c r="S109" s="355">
        <v>4</v>
      </c>
      <c r="T109" s="355">
        <v>14</v>
      </c>
      <c r="U109" s="355">
        <v>19</v>
      </c>
      <c r="V109" s="355">
        <v>30</v>
      </c>
      <c r="W109" s="355">
        <v>38</v>
      </c>
      <c r="X109" s="355">
        <v>55</v>
      </c>
      <c r="Y109" s="355">
        <v>109</v>
      </c>
      <c r="Z109" s="355">
        <v>124</v>
      </c>
      <c r="AA109" s="355">
        <v>127</v>
      </c>
      <c r="AB109" s="355">
        <v>70</v>
      </c>
      <c r="AC109" s="355">
        <v>22</v>
      </c>
      <c r="AD109" s="355">
        <v>0</v>
      </c>
      <c r="AF109" s="355">
        <f t="shared" si="3"/>
        <v>0</v>
      </c>
      <c r="AG109" s="355">
        <f t="shared" si="4"/>
        <v>92</v>
      </c>
      <c r="AH109" s="355">
        <f t="shared" si="5"/>
        <v>92</v>
      </c>
    </row>
    <row r="110" spans="1:34">
      <c r="A110" t="s">
        <v>940</v>
      </c>
      <c r="B110" t="s">
        <v>412</v>
      </c>
      <c r="C110" s="355">
        <v>648</v>
      </c>
      <c r="D110" s="355">
        <v>0</v>
      </c>
      <c r="E110" s="355">
        <v>0</v>
      </c>
      <c r="F110" s="355">
        <v>1</v>
      </c>
      <c r="G110" s="355">
        <v>0</v>
      </c>
      <c r="H110" s="355">
        <v>0</v>
      </c>
      <c r="I110" s="355">
        <v>1</v>
      </c>
      <c r="J110" s="355">
        <v>0</v>
      </c>
      <c r="K110" s="355">
        <v>0</v>
      </c>
      <c r="L110" s="355">
        <v>1</v>
      </c>
      <c r="M110" s="355">
        <v>3</v>
      </c>
      <c r="N110" s="355">
        <v>0</v>
      </c>
      <c r="O110" s="355">
        <v>2</v>
      </c>
      <c r="P110" s="355">
        <v>2</v>
      </c>
      <c r="Q110" s="355">
        <v>4</v>
      </c>
      <c r="R110" s="355">
        <v>3</v>
      </c>
      <c r="S110" s="355">
        <v>10</v>
      </c>
      <c r="T110" s="355">
        <v>8</v>
      </c>
      <c r="U110" s="355">
        <v>20</v>
      </c>
      <c r="V110" s="355">
        <v>22</v>
      </c>
      <c r="W110" s="355">
        <v>35</v>
      </c>
      <c r="X110" s="355">
        <v>80</v>
      </c>
      <c r="Y110" s="355">
        <v>115</v>
      </c>
      <c r="Z110" s="355">
        <v>157</v>
      </c>
      <c r="AA110" s="355">
        <v>112</v>
      </c>
      <c r="AB110" s="355">
        <v>55</v>
      </c>
      <c r="AC110" s="355">
        <v>18</v>
      </c>
      <c r="AD110" s="355">
        <v>0</v>
      </c>
      <c r="AF110" s="355">
        <f t="shared" si="3"/>
        <v>1</v>
      </c>
      <c r="AG110" s="355">
        <f t="shared" si="4"/>
        <v>73</v>
      </c>
      <c r="AH110" s="355">
        <f t="shared" si="5"/>
        <v>73</v>
      </c>
    </row>
    <row r="111" spans="1:34">
      <c r="A111" t="s">
        <v>941</v>
      </c>
      <c r="B111" t="s">
        <v>412</v>
      </c>
      <c r="C111" s="355">
        <v>697</v>
      </c>
      <c r="D111" s="355">
        <v>0</v>
      </c>
      <c r="E111" s="355">
        <v>0</v>
      </c>
      <c r="F111" s="355">
        <v>0</v>
      </c>
      <c r="G111" s="355">
        <v>0</v>
      </c>
      <c r="H111" s="355">
        <v>0</v>
      </c>
      <c r="I111" s="355">
        <v>0</v>
      </c>
      <c r="J111" s="355">
        <v>0</v>
      </c>
      <c r="K111" s="355">
        <v>0</v>
      </c>
      <c r="L111" s="355">
        <v>1</v>
      </c>
      <c r="M111" s="355">
        <v>1</v>
      </c>
      <c r="N111" s="355">
        <v>2</v>
      </c>
      <c r="O111" s="355">
        <v>1</v>
      </c>
      <c r="P111" s="355">
        <v>2</v>
      </c>
      <c r="Q111" s="355">
        <v>4</v>
      </c>
      <c r="R111" s="355">
        <v>7</v>
      </c>
      <c r="S111" s="355">
        <v>12</v>
      </c>
      <c r="T111" s="355">
        <v>13</v>
      </c>
      <c r="U111" s="355">
        <v>31</v>
      </c>
      <c r="V111" s="355">
        <v>30</v>
      </c>
      <c r="W111" s="355">
        <v>52</v>
      </c>
      <c r="X111" s="355">
        <v>92</v>
      </c>
      <c r="Y111" s="355">
        <v>134</v>
      </c>
      <c r="Z111" s="355">
        <v>136</v>
      </c>
      <c r="AA111" s="355">
        <v>105</v>
      </c>
      <c r="AB111" s="355">
        <v>58</v>
      </c>
      <c r="AC111" s="355">
        <v>16</v>
      </c>
      <c r="AD111" s="355">
        <v>0</v>
      </c>
      <c r="AF111" s="355">
        <f t="shared" si="3"/>
        <v>0</v>
      </c>
      <c r="AG111" s="355">
        <f t="shared" si="4"/>
        <v>74</v>
      </c>
      <c r="AH111" s="355">
        <f t="shared" si="5"/>
        <v>74</v>
      </c>
    </row>
    <row r="112" spans="1:34">
      <c r="A112" t="s">
        <v>942</v>
      </c>
      <c r="B112" t="s">
        <v>412</v>
      </c>
      <c r="C112" s="355">
        <v>751</v>
      </c>
      <c r="D112" s="355">
        <v>0</v>
      </c>
      <c r="E112" s="355">
        <v>0</v>
      </c>
      <c r="F112" s="355">
        <v>0</v>
      </c>
      <c r="G112" s="355">
        <v>0</v>
      </c>
      <c r="H112" s="355">
        <v>0</v>
      </c>
      <c r="I112" s="355">
        <v>0</v>
      </c>
      <c r="J112" s="355">
        <v>0</v>
      </c>
      <c r="K112" s="355">
        <v>0</v>
      </c>
      <c r="L112" s="355">
        <v>0</v>
      </c>
      <c r="M112" s="355">
        <v>1</v>
      </c>
      <c r="N112" s="355">
        <v>0</v>
      </c>
      <c r="O112" s="355">
        <v>1</v>
      </c>
      <c r="P112" s="355">
        <v>2</v>
      </c>
      <c r="Q112" s="355">
        <v>2</v>
      </c>
      <c r="R112" s="355">
        <v>8</v>
      </c>
      <c r="S112" s="355">
        <v>11</v>
      </c>
      <c r="T112" s="355">
        <v>13</v>
      </c>
      <c r="U112" s="355">
        <v>24</v>
      </c>
      <c r="V112" s="355">
        <v>31</v>
      </c>
      <c r="W112" s="355">
        <v>55</v>
      </c>
      <c r="X112" s="355">
        <v>97</v>
      </c>
      <c r="Y112" s="355">
        <v>114</v>
      </c>
      <c r="Z112" s="355">
        <v>154</v>
      </c>
      <c r="AA112" s="355">
        <v>138</v>
      </c>
      <c r="AB112" s="355">
        <v>69</v>
      </c>
      <c r="AC112" s="355">
        <v>31</v>
      </c>
      <c r="AD112" s="355">
        <v>0</v>
      </c>
      <c r="AF112" s="355">
        <f t="shared" si="3"/>
        <v>0</v>
      </c>
      <c r="AG112" s="355">
        <f t="shared" si="4"/>
        <v>100</v>
      </c>
      <c r="AH112" s="355">
        <f t="shared" si="5"/>
        <v>100</v>
      </c>
    </row>
    <row r="113" spans="1:34">
      <c r="A113" t="s">
        <v>943</v>
      </c>
      <c r="B113" t="s">
        <v>412</v>
      </c>
      <c r="C113" s="355">
        <v>1067</v>
      </c>
      <c r="D113" s="355">
        <v>1</v>
      </c>
      <c r="E113" s="355">
        <v>1</v>
      </c>
      <c r="F113" s="355">
        <v>0</v>
      </c>
      <c r="G113" s="355">
        <v>0</v>
      </c>
      <c r="H113" s="355">
        <v>0</v>
      </c>
      <c r="I113" s="355">
        <v>2</v>
      </c>
      <c r="J113" s="355">
        <v>0</v>
      </c>
      <c r="K113" s="355">
        <v>0</v>
      </c>
      <c r="L113" s="355">
        <v>0</v>
      </c>
      <c r="M113" s="355">
        <v>0</v>
      </c>
      <c r="N113" s="355">
        <v>1</v>
      </c>
      <c r="O113" s="355">
        <v>1</v>
      </c>
      <c r="P113" s="355">
        <v>4</v>
      </c>
      <c r="Q113" s="355">
        <v>4</v>
      </c>
      <c r="R113" s="355">
        <v>11</v>
      </c>
      <c r="S113" s="355">
        <v>12</v>
      </c>
      <c r="T113" s="355">
        <v>16</v>
      </c>
      <c r="U113" s="355">
        <v>43</v>
      </c>
      <c r="V113" s="355">
        <v>52</v>
      </c>
      <c r="W113" s="355">
        <v>67</v>
      </c>
      <c r="X113" s="355">
        <v>113</v>
      </c>
      <c r="Y113" s="355">
        <v>186</v>
      </c>
      <c r="Z113" s="355">
        <v>204</v>
      </c>
      <c r="AA113" s="355">
        <v>210</v>
      </c>
      <c r="AB113" s="355">
        <v>113</v>
      </c>
      <c r="AC113" s="355">
        <v>28</v>
      </c>
      <c r="AD113" s="355">
        <v>0</v>
      </c>
      <c r="AF113" s="355">
        <f t="shared" si="3"/>
        <v>1</v>
      </c>
      <c r="AG113" s="355">
        <f t="shared" si="4"/>
        <v>141</v>
      </c>
      <c r="AH113" s="355">
        <f t="shared" si="5"/>
        <v>141</v>
      </c>
    </row>
    <row r="114" spans="1:34">
      <c r="A114" t="s">
        <v>944</v>
      </c>
      <c r="B114" t="s">
        <v>412</v>
      </c>
      <c r="C114" s="355">
        <v>989</v>
      </c>
      <c r="D114" s="355">
        <v>2</v>
      </c>
      <c r="E114" s="355">
        <v>0</v>
      </c>
      <c r="F114" s="355">
        <v>0</v>
      </c>
      <c r="G114" s="355">
        <v>0</v>
      </c>
      <c r="H114" s="355">
        <v>0</v>
      </c>
      <c r="I114" s="355">
        <v>2</v>
      </c>
      <c r="J114" s="355">
        <v>0</v>
      </c>
      <c r="K114" s="355">
        <v>0</v>
      </c>
      <c r="L114" s="355">
        <v>4</v>
      </c>
      <c r="M114" s="355">
        <v>1</v>
      </c>
      <c r="N114" s="355">
        <v>2</v>
      </c>
      <c r="O114" s="355">
        <v>0</v>
      </c>
      <c r="P114" s="355">
        <v>3</v>
      </c>
      <c r="Q114" s="355">
        <v>6</v>
      </c>
      <c r="R114" s="355">
        <v>10</v>
      </c>
      <c r="S114" s="355">
        <v>18</v>
      </c>
      <c r="T114" s="355">
        <v>13</v>
      </c>
      <c r="U114" s="355">
        <v>37</v>
      </c>
      <c r="V114" s="355">
        <v>49</v>
      </c>
      <c r="W114" s="355">
        <v>72</v>
      </c>
      <c r="X114" s="355">
        <v>115</v>
      </c>
      <c r="Y114" s="355">
        <v>159</v>
      </c>
      <c r="Z114" s="355">
        <v>209</v>
      </c>
      <c r="AA114" s="355">
        <v>156</v>
      </c>
      <c r="AB114" s="355">
        <v>104</v>
      </c>
      <c r="AC114" s="355">
        <v>29</v>
      </c>
      <c r="AD114" s="355">
        <v>0</v>
      </c>
      <c r="AF114" s="355">
        <f t="shared" si="3"/>
        <v>0</v>
      </c>
      <c r="AG114" s="355">
        <f t="shared" si="4"/>
        <v>133</v>
      </c>
      <c r="AH114" s="355">
        <f t="shared" si="5"/>
        <v>133</v>
      </c>
    </row>
    <row r="115" spans="1:34">
      <c r="A115" t="s">
        <v>945</v>
      </c>
      <c r="B115" t="s">
        <v>412</v>
      </c>
      <c r="C115" s="355">
        <v>628</v>
      </c>
      <c r="D115" s="355">
        <v>1</v>
      </c>
      <c r="E115" s="355">
        <v>0</v>
      </c>
      <c r="F115" s="355">
        <v>0</v>
      </c>
      <c r="G115" s="355">
        <v>0</v>
      </c>
      <c r="H115" s="355">
        <v>0</v>
      </c>
      <c r="I115" s="355">
        <v>1</v>
      </c>
      <c r="J115" s="355">
        <v>0</v>
      </c>
      <c r="K115" s="355">
        <v>0</v>
      </c>
      <c r="L115" s="355">
        <v>0</v>
      </c>
      <c r="M115" s="355">
        <v>1</v>
      </c>
      <c r="N115" s="355">
        <v>2</v>
      </c>
      <c r="O115" s="355">
        <v>1</v>
      </c>
      <c r="P115" s="355">
        <v>5</v>
      </c>
      <c r="Q115" s="355">
        <v>6</v>
      </c>
      <c r="R115" s="355">
        <v>5</v>
      </c>
      <c r="S115" s="355">
        <v>11</v>
      </c>
      <c r="T115" s="355">
        <v>11</v>
      </c>
      <c r="U115" s="355">
        <v>19</v>
      </c>
      <c r="V115" s="355">
        <v>29</v>
      </c>
      <c r="W115" s="355">
        <v>57</v>
      </c>
      <c r="X115" s="355">
        <v>85</v>
      </c>
      <c r="Y115" s="355">
        <v>108</v>
      </c>
      <c r="Z115" s="355">
        <v>126</v>
      </c>
      <c r="AA115" s="355">
        <v>100</v>
      </c>
      <c r="AB115" s="355">
        <v>44</v>
      </c>
      <c r="AC115" s="355">
        <v>17</v>
      </c>
      <c r="AD115" s="355">
        <v>0</v>
      </c>
      <c r="AF115" s="355">
        <f t="shared" si="3"/>
        <v>0</v>
      </c>
      <c r="AG115" s="355">
        <f t="shared" si="4"/>
        <v>61</v>
      </c>
      <c r="AH115" s="355">
        <f t="shared" si="5"/>
        <v>61</v>
      </c>
    </row>
    <row r="116" spans="1:34">
      <c r="A116" t="s">
        <v>946</v>
      </c>
      <c r="B116" t="s">
        <v>412</v>
      </c>
      <c r="C116" s="355">
        <v>846</v>
      </c>
      <c r="D116" s="355">
        <v>2</v>
      </c>
      <c r="E116" s="355">
        <v>0</v>
      </c>
      <c r="F116" s="355">
        <v>0</v>
      </c>
      <c r="G116" s="355">
        <v>0</v>
      </c>
      <c r="H116" s="355">
        <v>1</v>
      </c>
      <c r="I116" s="355">
        <v>3</v>
      </c>
      <c r="J116" s="355">
        <v>1</v>
      </c>
      <c r="K116" s="355">
        <v>0</v>
      </c>
      <c r="L116" s="355">
        <v>2</v>
      </c>
      <c r="M116" s="355">
        <v>0</v>
      </c>
      <c r="N116" s="355">
        <v>0</v>
      </c>
      <c r="O116" s="355">
        <v>3</v>
      </c>
      <c r="P116" s="355">
        <v>4</v>
      </c>
      <c r="Q116" s="355">
        <v>7</v>
      </c>
      <c r="R116" s="355">
        <v>11</v>
      </c>
      <c r="S116" s="355">
        <v>11</v>
      </c>
      <c r="T116" s="355">
        <v>18</v>
      </c>
      <c r="U116" s="355">
        <v>26</v>
      </c>
      <c r="V116" s="355">
        <v>42</v>
      </c>
      <c r="W116" s="355">
        <v>53</v>
      </c>
      <c r="X116" s="355">
        <v>90</v>
      </c>
      <c r="Y116" s="355">
        <v>153</v>
      </c>
      <c r="Z116" s="355">
        <v>161</v>
      </c>
      <c r="AA116" s="355">
        <v>149</v>
      </c>
      <c r="AB116" s="355">
        <v>94</v>
      </c>
      <c r="AC116" s="355">
        <v>18</v>
      </c>
      <c r="AD116" s="355">
        <v>0</v>
      </c>
      <c r="AF116" s="355">
        <f t="shared" si="3"/>
        <v>1</v>
      </c>
      <c r="AG116" s="355">
        <f t="shared" si="4"/>
        <v>112</v>
      </c>
      <c r="AH116" s="355">
        <f t="shared" si="5"/>
        <v>112</v>
      </c>
    </row>
    <row r="117" spans="1:34">
      <c r="A117" t="s">
        <v>947</v>
      </c>
      <c r="B117" t="s">
        <v>412</v>
      </c>
      <c r="C117" s="355">
        <v>2484</v>
      </c>
      <c r="D117" s="355">
        <v>4</v>
      </c>
      <c r="E117" s="355">
        <v>3</v>
      </c>
      <c r="F117" s="355">
        <v>0</v>
      </c>
      <c r="G117" s="355">
        <v>0</v>
      </c>
      <c r="H117" s="355">
        <v>0</v>
      </c>
      <c r="I117" s="355">
        <v>7</v>
      </c>
      <c r="J117" s="355">
        <v>1</v>
      </c>
      <c r="K117" s="355">
        <v>3</v>
      </c>
      <c r="L117" s="355">
        <v>4</v>
      </c>
      <c r="M117" s="355">
        <v>7</v>
      </c>
      <c r="N117" s="355">
        <v>7</v>
      </c>
      <c r="O117" s="355">
        <v>5</v>
      </c>
      <c r="P117" s="355">
        <v>6</v>
      </c>
      <c r="Q117" s="355">
        <v>14</v>
      </c>
      <c r="R117" s="355">
        <v>26</v>
      </c>
      <c r="S117" s="355">
        <v>33</v>
      </c>
      <c r="T117" s="355">
        <v>42</v>
      </c>
      <c r="U117" s="355">
        <v>96</v>
      </c>
      <c r="V117" s="355">
        <v>112</v>
      </c>
      <c r="W117" s="355">
        <v>154</v>
      </c>
      <c r="X117" s="355">
        <v>280</v>
      </c>
      <c r="Y117" s="355">
        <v>404</v>
      </c>
      <c r="Z117" s="355">
        <v>545</v>
      </c>
      <c r="AA117" s="355">
        <v>440</v>
      </c>
      <c r="AB117" s="355">
        <v>238</v>
      </c>
      <c r="AC117" s="355">
        <v>60</v>
      </c>
      <c r="AD117" s="355">
        <v>0</v>
      </c>
      <c r="AF117" s="355">
        <f t="shared" si="3"/>
        <v>3</v>
      </c>
      <c r="AG117" s="355">
        <f t="shared" si="4"/>
        <v>298</v>
      </c>
      <c r="AH117" s="355">
        <f t="shared" si="5"/>
        <v>298</v>
      </c>
    </row>
    <row r="118" spans="1:34">
      <c r="A118" t="s">
        <v>948</v>
      </c>
      <c r="B118" t="s">
        <v>412</v>
      </c>
      <c r="C118" s="355">
        <v>2130</v>
      </c>
      <c r="D118" s="355">
        <v>2</v>
      </c>
      <c r="E118" s="355">
        <v>1</v>
      </c>
      <c r="F118" s="355">
        <v>0</v>
      </c>
      <c r="G118" s="355">
        <v>0</v>
      </c>
      <c r="H118" s="355">
        <v>0</v>
      </c>
      <c r="I118" s="355">
        <v>3</v>
      </c>
      <c r="J118" s="355">
        <v>1</v>
      </c>
      <c r="K118" s="355">
        <v>1</v>
      </c>
      <c r="L118" s="355">
        <v>1</v>
      </c>
      <c r="M118" s="355">
        <v>4</v>
      </c>
      <c r="N118" s="355">
        <v>5</v>
      </c>
      <c r="O118" s="355">
        <v>7</v>
      </c>
      <c r="P118" s="355">
        <v>8</v>
      </c>
      <c r="Q118" s="355">
        <v>12</v>
      </c>
      <c r="R118" s="355">
        <v>20</v>
      </c>
      <c r="S118" s="355">
        <v>29</v>
      </c>
      <c r="T118" s="355">
        <v>47</v>
      </c>
      <c r="U118" s="355">
        <v>85</v>
      </c>
      <c r="V118" s="355">
        <v>114</v>
      </c>
      <c r="W118" s="355">
        <v>165</v>
      </c>
      <c r="X118" s="355">
        <v>260</v>
      </c>
      <c r="Y118" s="355">
        <v>340</v>
      </c>
      <c r="Z118" s="355">
        <v>421</v>
      </c>
      <c r="AA118" s="355">
        <v>364</v>
      </c>
      <c r="AB118" s="355">
        <v>191</v>
      </c>
      <c r="AC118" s="355">
        <v>52</v>
      </c>
      <c r="AD118" s="355">
        <v>0</v>
      </c>
      <c r="AF118" s="355">
        <f t="shared" si="3"/>
        <v>1</v>
      </c>
      <c r="AG118" s="355">
        <f t="shared" si="4"/>
        <v>243</v>
      </c>
      <c r="AH118" s="355">
        <f t="shared" si="5"/>
        <v>243</v>
      </c>
    </row>
    <row r="119" spans="1:34">
      <c r="A119" t="s">
        <v>949</v>
      </c>
      <c r="B119" t="s">
        <v>412</v>
      </c>
      <c r="C119" s="355">
        <v>1146</v>
      </c>
      <c r="D119" s="355">
        <v>1</v>
      </c>
      <c r="E119" s="355">
        <v>0</v>
      </c>
      <c r="F119" s="355">
        <v>0</v>
      </c>
      <c r="G119" s="355">
        <v>0</v>
      </c>
      <c r="H119" s="355">
        <v>0</v>
      </c>
      <c r="I119" s="355">
        <v>1</v>
      </c>
      <c r="J119" s="355">
        <v>1</v>
      </c>
      <c r="K119" s="355">
        <v>0</v>
      </c>
      <c r="L119" s="355">
        <v>0</v>
      </c>
      <c r="M119" s="355">
        <v>1</v>
      </c>
      <c r="N119" s="355">
        <v>1</v>
      </c>
      <c r="O119" s="355">
        <v>5</v>
      </c>
      <c r="P119" s="355">
        <v>3</v>
      </c>
      <c r="Q119" s="355">
        <v>5</v>
      </c>
      <c r="R119" s="355">
        <v>12</v>
      </c>
      <c r="S119" s="355">
        <v>19</v>
      </c>
      <c r="T119" s="355">
        <v>16</v>
      </c>
      <c r="U119" s="355">
        <v>60</v>
      </c>
      <c r="V119" s="355">
        <v>51</v>
      </c>
      <c r="W119" s="355">
        <v>78</v>
      </c>
      <c r="X119" s="355">
        <v>140</v>
      </c>
      <c r="Y119" s="355">
        <v>198</v>
      </c>
      <c r="Z119" s="355">
        <v>202</v>
      </c>
      <c r="AA119" s="355">
        <v>209</v>
      </c>
      <c r="AB119" s="355">
        <v>114</v>
      </c>
      <c r="AC119" s="355">
        <v>30</v>
      </c>
      <c r="AD119" s="355">
        <v>0</v>
      </c>
      <c r="AF119" s="355">
        <f t="shared" si="3"/>
        <v>0</v>
      </c>
      <c r="AG119" s="355">
        <f t="shared" si="4"/>
        <v>144</v>
      </c>
      <c r="AH119" s="355">
        <f t="shared" si="5"/>
        <v>144</v>
      </c>
    </row>
    <row r="120" spans="1:34">
      <c r="A120" t="s">
        <v>950</v>
      </c>
      <c r="B120" t="s">
        <v>412</v>
      </c>
      <c r="C120" s="355">
        <v>1754</v>
      </c>
      <c r="D120" s="355">
        <v>4</v>
      </c>
      <c r="E120" s="355">
        <v>0</v>
      </c>
      <c r="F120" s="355">
        <v>1</v>
      </c>
      <c r="G120" s="355">
        <v>0</v>
      </c>
      <c r="H120" s="355">
        <v>0</v>
      </c>
      <c r="I120" s="355">
        <v>5</v>
      </c>
      <c r="J120" s="355">
        <v>3</v>
      </c>
      <c r="K120" s="355">
        <v>0</v>
      </c>
      <c r="L120" s="355">
        <v>1</v>
      </c>
      <c r="M120" s="355">
        <v>2</v>
      </c>
      <c r="N120" s="355">
        <v>3</v>
      </c>
      <c r="O120" s="355">
        <v>6</v>
      </c>
      <c r="P120" s="355">
        <v>8</v>
      </c>
      <c r="Q120" s="355">
        <v>11</v>
      </c>
      <c r="R120" s="355">
        <v>20</v>
      </c>
      <c r="S120" s="355">
        <v>22</v>
      </c>
      <c r="T120" s="355">
        <v>36</v>
      </c>
      <c r="U120" s="355">
        <v>60</v>
      </c>
      <c r="V120" s="355">
        <v>76</v>
      </c>
      <c r="W120" s="355">
        <v>119</v>
      </c>
      <c r="X120" s="355">
        <v>175</v>
      </c>
      <c r="Y120" s="355">
        <v>286</v>
      </c>
      <c r="Z120" s="355">
        <v>368</v>
      </c>
      <c r="AA120" s="355">
        <v>296</v>
      </c>
      <c r="AB120" s="355">
        <v>199</v>
      </c>
      <c r="AC120" s="355">
        <v>58</v>
      </c>
      <c r="AD120" s="355">
        <v>0</v>
      </c>
      <c r="AF120" s="355">
        <f t="shared" si="3"/>
        <v>1</v>
      </c>
      <c r="AG120" s="355">
        <f t="shared" si="4"/>
        <v>257</v>
      </c>
      <c r="AH120" s="355">
        <f t="shared" si="5"/>
        <v>257</v>
      </c>
    </row>
    <row r="121" spans="1:34">
      <c r="A121" t="s">
        <v>951</v>
      </c>
      <c r="B121" t="s">
        <v>412</v>
      </c>
      <c r="C121" s="355">
        <v>310</v>
      </c>
      <c r="D121" s="355">
        <v>0</v>
      </c>
      <c r="E121" s="355">
        <v>0</v>
      </c>
      <c r="F121" s="355">
        <v>0</v>
      </c>
      <c r="G121" s="355">
        <v>0</v>
      </c>
      <c r="H121" s="355">
        <v>0</v>
      </c>
      <c r="I121" s="355">
        <v>0</v>
      </c>
      <c r="J121" s="355">
        <v>0</v>
      </c>
      <c r="K121" s="355">
        <v>0</v>
      </c>
      <c r="L121" s="355">
        <v>1</v>
      </c>
      <c r="M121" s="355">
        <v>0</v>
      </c>
      <c r="N121" s="355">
        <v>0</v>
      </c>
      <c r="O121" s="355">
        <v>0</v>
      </c>
      <c r="P121" s="355">
        <v>1</v>
      </c>
      <c r="Q121" s="355">
        <v>2</v>
      </c>
      <c r="R121" s="355">
        <v>3</v>
      </c>
      <c r="S121" s="355">
        <v>2</v>
      </c>
      <c r="T121" s="355">
        <v>5</v>
      </c>
      <c r="U121" s="355">
        <v>11</v>
      </c>
      <c r="V121" s="355">
        <v>9</v>
      </c>
      <c r="W121" s="355">
        <v>13</v>
      </c>
      <c r="X121" s="355">
        <v>24</v>
      </c>
      <c r="Y121" s="355">
        <v>41</v>
      </c>
      <c r="Z121" s="355">
        <v>78</v>
      </c>
      <c r="AA121" s="355">
        <v>54</v>
      </c>
      <c r="AB121" s="355">
        <v>47</v>
      </c>
      <c r="AC121" s="355">
        <v>19</v>
      </c>
      <c r="AD121" s="355">
        <v>0</v>
      </c>
      <c r="AF121" s="355">
        <f t="shared" si="3"/>
        <v>0</v>
      </c>
      <c r="AG121" s="355">
        <f t="shared" si="4"/>
        <v>66</v>
      </c>
      <c r="AH121" s="355">
        <f t="shared" si="5"/>
        <v>66</v>
      </c>
    </row>
    <row r="122" spans="1:34">
      <c r="A122" t="s">
        <v>952</v>
      </c>
      <c r="B122" t="s">
        <v>412</v>
      </c>
      <c r="C122" s="355">
        <v>394</v>
      </c>
      <c r="D122" s="355">
        <v>2</v>
      </c>
      <c r="E122" s="355">
        <v>0</v>
      </c>
      <c r="F122" s="355">
        <v>0</v>
      </c>
      <c r="G122" s="355">
        <v>0</v>
      </c>
      <c r="H122" s="355">
        <v>0</v>
      </c>
      <c r="I122" s="355">
        <v>2</v>
      </c>
      <c r="J122" s="355">
        <v>0</v>
      </c>
      <c r="K122" s="355">
        <v>0</v>
      </c>
      <c r="L122" s="355">
        <v>0</v>
      </c>
      <c r="M122" s="355">
        <v>1</v>
      </c>
      <c r="N122" s="355">
        <v>1</v>
      </c>
      <c r="O122" s="355">
        <v>1</v>
      </c>
      <c r="P122" s="355">
        <v>0</v>
      </c>
      <c r="Q122" s="355">
        <v>3</v>
      </c>
      <c r="R122" s="355">
        <v>3</v>
      </c>
      <c r="S122" s="355">
        <v>3</v>
      </c>
      <c r="T122" s="355">
        <v>6</v>
      </c>
      <c r="U122" s="355">
        <v>16</v>
      </c>
      <c r="V122" s="355">
        <v>16</v>
      </c>
      <c r="W122" s="355">
        <v>23</v>
      </c>
      <c r="X122" s="355">
        <v>41</v>
      </c>
      <c r="Y122" s="355">
        <v>55</v>
      </c>
      <c r="Z122" s="355">
        <v>92</v>
      </c>
      <c r="AA122" s="355">
        <v>66</v>
      </c>
      <c r="AB122" s="355">
        <v>48</v>
      </c>
      <c r="AC122" s="355">
        <v>17</v>
      </c>
      <c r="AD122" s="355">
        <v>0</v>
      </c>
      <c r="AF122" s="355">
        <f t="shared" si="3"/>
        <v>0</v>
      </c>
      <c r="AG122" s="355">
        <f t="shared" si="4"/>
        <v>65</v>
      </c>
      <c r="AH122" s="355">
        <f t="shared" si="5"/>
        <v>65</v>
      </c>
    </row>
    <row r="123" spans="1:34">
      <c r="A123" t="s">
        <v>953</v>
      </c>
      <c r="B123" t="s">
        <v>412</v>
      </c>
      <c r="C123" s="355">
        <v>721</v>
      </c>
      <c r="D123" s="355">
        <v>1</v>
      </c>
      <c r="E123" s="355">
        <v>0</v>
      </c>
      <c r="F123" s="355">
        <v>0</v>
      </c>
      <c r="G123" s="355">
        <v>0</v>
      </c>
      <c r="H123" s="355">
        <v>0</v>
      </c>
      <c r="I123" s="355">
        <v>1</v>
      </c>
      <c r="J123" s="355">
        <v>0</v>
      </c>
      <c r="K123" s="355">
        <v>0</v>
      </c>
      <c r="L123" s="355">
        <v>0</v>
      </c>
      <c r="M123" s="355">
        <v>1</v>
      </c>
      <c r="N123" s="355">
        <v>1</v>
      </c>
      <c r="O123" s="355">
        <v>5</v>
      </c>
      <c r="P123" s="355">
        <v>4</v>
      </c>
      <c r="Q123" s="355">
        <v>6</v>
      </c>
      <c r="R123" s="355">
        <v>8</v>
      </c>
      <c r="S123" s="355">
        <v>8</v>
      </c>
      <c r="T123" s="355">
        <v>14</v>
      </c>
      <c r="U123" s="355">
        <v>27</v>
      </c>
      <c r="V123" s="355">
        <v>34</v>
      </c>
      <c r="W123" s="355">
        <v>53</v>
      </c>
      <c r="X123" s="355">
        <v>88</v>
      </c>
      <c r="Y123" s="355">
        <v>117</v>
      </c>
      <c r="Z123" s="355">
        <v>135</v>
      </c>
      <c r="AA123" s="355">
        <v>115</v>
      </c>
      <c r="AB123" s="355">
        <v>80</v>
      </c>
      <c r="AC123" s="355">
        <v>24</v>
      </c>
      <c r="AD123" s="355">
        <v>0</v>
      </c>
      <c r="AF123" s="355">
        <f t="shared" si="3"/>
        <v>0</v>
      </c>
      <c r="AG123" s="355">
        <f t="shared" si="4"/>
        <v>104</v>
      </c>
      <c r="AH123" s="355">
        <f t="shared" si="5"/>
        <v>104</v>
      </c>
    </row>
    <row r="124" spans="1:34">
      <c r="A124" t="s">
        <v>954</v>
      </c>
      <c r="B124" t="s">
        <v>412</v>
      </c>
      <c r="C124" s="355">
        <v>182</v>
      </c>
      <c r="D124" s="355">
        <v>0</v>
      </c>
      <c r="E124" s="355">
        <v>0</v>
      </c>
      <c r="F124" s="355">
        <v>0</v>
      </c>
      <c r="G124" s="355">
        <v>0</v>
      </c>
      <c r="H124" s="355">
        <v>0</v>
      </c>
      <c r="I124" s="355">
        <v>0</v>
      </c>
      <c r="J124" s="355">
        <v>0</v>
      </c>
      <c r="K124" s="355">
        <v>0</v>
      </c>
      <c r="L124" s="355">
        <v>0</v>
      </c>
      <c r="M124" s="355">
        <v>0</v>
      </c>
      <c r="N124" s="355">
        <v>0</v>
      </c>
      <c r="O124" s="355">
        <v>0</v>
      </c>
      <c r="P124" s="355">
        <v>0</v>
      </c>
      <c r="Q124" s="355">
        <v>1</v>
      </c>
      <c r="R124" s="355">
        <v>6</v>
      </c>
      <c r="S124" s="355">
        <v>1</v>
      </c>
      <c r="T124" s="355">
        <v>3</v>
      </c>
      <c r="U124" s="355">
        <v>7</v>
      </c>
      <c r="V124" s="355">
        <v>9</v>
      </c>
      <c r="W124" s="355">
        <v>9</v>
      </c>
      <c r="X124" s="355">
        <v>20</v>
      </c>
      <c r="Y124" s="355">
        <v>27</v>
      </c>
      <c r="Z124" s="355">
        <v>37</v>
      </c>
      <c r="AA124" s="355">
        <v>34</v>
      </c>
      <c r="AB124" s="355">
        <v>21</v>
      </c>
      <c r="AC124" s="355">
        <v>7</v>
      </c>
      <c r="AD124" s="355">
        <v>0</v>
      </c>
      <c r="AF124" s="355">
        <f t="shared" si="3"/>
        <v>0</v>
      </c>
      <c r="AG124" s="355">
        <f t="shared" si="4"/>
        <v>28</v>
      </c>
      <c r="AH124" s="355">
        <f t="shared" si="5"/>
        <v>28</v>
      </c>
    </row>
    <row r="125" spans="1:34">
      <c r="A125" t="s">
        <v>955</v>
      </c>
      <c r="B125" t="s">
        <v>412</v>
      </c>
      <c r="C125" s="355">
        <v>549</v>
      </c>
      <c r="D125" s="355">
        <v>0</v>
      </c>
      <c r="E125" s="355">
        <v>0</v>
      </c>
      <c r="F125" s="355">
        <v>0</v>
      </c>
      <c r="G125" s="355">
        <v>0</v>
      </c>
      <c r="H125" s="355">
        <v>0</v>
      </c>
      <c r="I125" s="355">
        <v>0</v>
      </c>
      <c r="J125" s="355">
        <v>0</v>
      </c>
      <c r="K125" s="355">
        <v>0</v>
      </c>
      <c r="L125" s="355">
        <v>0</v>
      </c>
      <c r="M125" s="355">
        <v>0</v>
      </c>
      <c r="N125" s="355">
        <v>2</v>
      </c>
      <c r="O125" s="355">
        <v>2</v>
      </c>
      <c r="P125" s="355">
        <v>0</v>
      </c>
      <c r="Q125" s="355">
        <v>2</v>
      </c>
      <c r="R125" s="355">
        <v>3</v>
      </c>
      <c r="S125" s="355">
        <v>6</v>
      </c>
      <c r="T125" s="355">
        <v>6</v>
      </c>
      <c r="U125" s="355">
        <v>16</v>
      </c>
      <c r="V125" s="355">
        <v>11</v>
      </c>
      <c r="W125" s="355">
        <v>26</v>
      </c>
      <c r="X125" s="355">
        <v>36</v>
      </c>
      <c r="Y125" s="355">
        <v>70</v>
      </c>
      <c r="Z125" s="355">
        <v>115</v>
      </c>
      <c r="AA125" s="355">
        <v>144</v>
      </c>
      <c r="AB125" s="355">
        <v>85</v>
      </c>
      <c r="AC125" s="355">
        <v>25</v>
      </c>
      <c r="AD125" s="355">
        <v>0</v>
      </c>
      <c r="AF125" s="355">
        <f t="shared" si="3"/>
        <v>0</v>
      </c>
      <c r="AG125" s="355">
        <f t="shared" si="4"/>
        <v>110</v>
      </c>
      <c r="AH125" s="355">
        <f t="shared" si="5"/>
        <v>110</v>
      </c>
    </row>
    <row r="126" spans="1:34">
      <c r="A126" t="s">
        <v>956</v>
      </c>
      <c r="B126" t="s">
        <v>412</v>
      </c>
      <c r="C126" s="355">
        <v>984</v>
      </c>
      <c r="D126" s="355">
        <v>0</v>
      </c>
      <c r="E126" s="355">
        <v>2</v>
      </c>
      <c r="F126" s="355">
        <v>0</v>
      </c>
      <c r="G126" s="355">
        <v>0</v>
      </c>
      <c r="H126" s="355">
        <v>0</v>
      </c>
      <c r="I126" s="355">
        <v>2</v>
      </c>
      <c r="J126" s="355">
        <v>0</v>
      </c>
      <c r="K126" s="355">
        <v>0</v>
      </c>
      <c r="L126" s="355">
        <v>0</v>
      </c>
      <c r="M126" s="355">
        <v>0</v>
      </c>
      <c r="N126" s="355">
        <v>1</v>
      </c>
      <c r="O126" s="355">
        <v>2</v>
      </c>
      <c r="P126" s="355">
        <v>6</v>
      </c>
      <c r="Q126" s="355">
        <v>6</v>
      </c>
      <c r="R126" s="355">
        <v>12</v>
      </c>
      <c r="S126" s="355">
        <v>10</v>
      </c>
      <c r="T126" s="355">
        <v>17</v>
      </c>
      <c r="U126" s="355">
        <v>50</v>
      </c>
      <c r="V126" s="355">
        <v>54</v>
      </c>
      <c r="W126" s="355">
        <v>68</v>
      </c>
      <c r="X126" s="355">
        <v>107</v>
      </c>
      <c r="Y126" s="355">
        <v>163</v>
      </c>
      <c r="Z126" s="355">
        <v>191</v>
      </c>
      <c r="AA126" s="355">
        <v>171</v>
      </c>
      <c r="AB126" s="355">
        <v>97</v>
      </c>
      <c r="AC126" s="355">
        <v>27</v>
      </c>
      <c r="AD126" s="355">
        <v>0</v>
      </c>
      <c r="AF126" s="355">
        <f t="shared" si="3"/>
        <v>2</v>
      </c>
      <c r="AG126" s="355">
        <f t="shared" si="4"/>
        <v>124</v>
      </c>
      <c r="AH126" s="355">
        <f t="shared" si="5"/>
        <v>124</v>
      </c>
    </row>
    <row r="127" spans="1:34">
      <c r="A127" t="s">
        <v>957</v>
      </c>
      <c r="B127" t="s">
        <v>412</v>
      </c>
      <c r="C127" s="355">
        <v>272</v>
      </c>
      <c r="D127" s="355">
        <v>1</v>
      </c>
      <c r="E127" s="355">
        <v>0</v>
      </c>
      <c r="F127" s="355">
        <v>0</v>
      </c>
      <c r="G127" s="355">
        <v>0</v>
      </c>
      <c r="H127" s="355">
        <v>0</v>
      </c>
      <c r="I127" s="355">
        <v>1</v>
      </c>
      <c r="J127" s="355">
        <v>0</v>
      </c>
      <c r="K127" s="355">
        <v>0</v>
      </c>
      <c r="L127" s="355">
        <v>0</v>
      </c>
      <c r="M127" s="355">
        <v>0</v>
      </c>
      <c r="N127" s="355">
        <v>1</v>
      </c>
      <c r="O127" s="355">
        <v>0</v>
      </c>
      <c r="P127" s="355">
        <v>0</v>
      </c>
      <c r="Q127" s="355">
        <v>1</v>
      </c>
      <c r="R127" s="355">
        <v>4</v>
      </c>
      <c r="S127" s="355">
        <v>4</v>
      </c>
      <c r="T127" s="355">
        <v>4</v>
      </c>
      <c r="U127" s="355">
        <v>3</v>
      </c>
      <c r="V127" s="355">
        <v>8</v>
      </c>
      <c r="W127" s="355">
        <v>19</v>
      </c>
      <c r="X127" s="355">
        <v>30</v>
      </c>
      <c r="Y127" s="355">
        <v>43</v>
      </c>
      <c r="Z127" s="355">
        <v>65</v>
      </c>
      <c r="AA127" s="355">
        <v>43</v>
      </c>
      <c r="AB127" s="355">
        <v>39</v>
      </c>
      <c r="AC127" s="355">
        <v>7</v>
      </c>
      <c r="AD127" s="355">
        <v>0</v>
      </c>
      <c r="AF127" s="355">
        <f t="shared" si="3"/>
        <v>0</v>
      </c>
      <c r="AG127" s="355">
        <f t="shared" si="4"/>
        <v>46</v>
      </c>
      <c r="AH127" s="355">
        <f t="shared" si="5"/>
        <v>46</v>
      </c>
    </row>
    <row r="128" spans="1:34">
      <c r="A128" t="s">
        <v>958</v>
      </c>
      <c r="B128" t="s">
        <v>412</v>
      </c>
      <c r="C128" s="355">
        <v>255</v>
      </c>
      <c r="D128" s="355">
        <v>0</v>
      </c>
      <c r="E128" s="355">
        <v>0</v>
      </c>
      <c r="F128" s="355">
        <v>0</v>
      </c>
      <c r="G128" s="355">
        <v>0</v>
      </c>
      <c r="H128" s="355">
        <v>0</v>
      </c>
      <c r="I128" s="355">
        <v>0</v>
      </c>
      <c r="J128" s="355">
        <v>0</v>
      </c>
      <c r="K128" s="355">
        <v>0</v>
      </c>
      <c r="L128" s="355">
        <v>1</v>
      </c>
      <c r="M128" s="355">
        <v>0</v>
      </c>
      <c r="N128" s="355">
        <v>0</v>
      </c>
      <c r="O128" s="355">
        <v>0</v>
      </c>
      <c r="P128" s="355">
        <v>2</v>
      </c>
      <c r="Q128" s="355">
        <v>1</v>
      </c>
      <c r="R128" s="355">
        <v>2</v>
      </c>
      <c r="S128" s="355">
        <v>3</v>
      </c>
      <c r="T128" s="355">
        <v>5</v>
      </c>
      <c r="U128" s="355">
        <v>6</v>
      </c>
      <c r="V128" s="355">
        <v>7</v>
      </c>
      <c r="W128" s="355">
        <v>16</v>
      </c>
      <c r="X128" s="355">
        <v>24</v>
      </c>
      <c r="Y128" s="355">
        <v>36</v>
      </c>
      <c r="Z128" s="355">
        <v>72</v>
      </c>
      <c r="AA128" s="355">
        <v>46</v>
      </c>
      <c r="AB128" s="355">
        <v>28</v>
      </c>
      <c r="AC128" s="355">
        <v>6</v>
      </c>
      <c r="AD128" s="355">
        <v>0</v>
      </c>
      <c r="AF128" s="355">
        <f t="shared" si="3"/>
        <v>0</v>
      </c>
      <c r="AG128" s="355">
        <f t="shared" si="4"/>
        <v>34</v>
      </c>
      <c r="AH128" s="355">
        <f t="shared" si="5"/>
        <v>34</v>
      </c>
    </row>
    <row r="129" spans="1:34">
      <c r="A129" t="s">
        <v>959</v>
      </c>
      <c r="B129" t="s">
        <v>412</v>
      </c>
      <c r="C129" s="355">
        <v>906</v>
      </c>
      <c r="D129" s="355">
        <v>2</v>
      </c>
      <c r="E129" s="355">
        <v>1</v>
      </c>
      <c r="F129" s="355">
        <v>0</v>
      </c>
      <c r="G129" s="355">
        <v>0</v>
      </c>
      <c r="H129" s="355">
        <v>0</v>
      </c>
      <c r="I129" s="355">
        <v>3</v>
      </c>
      <c r="J129" s="355">
        <v>0</v>
      </c>
      <c r="K129" s="355">
        <v>1</v>
      </c>
      <c r="L129" s="355">
        <v>1</v>
      </c>
      <c r="M129" s="355">
        <v>2</v>
      </c>
      <c r="N129" s="355">
        <v>1</v>
      </c>
      <c r="O129" s="355">
        <v>3</v>
      </c>
      <c r="P129" s="355">
        <v>3</v>
      </c>
      <c r="Q129" s="355">
        <v>2</v>
      </c>
      <c r="R129" s="355">
        <v>9</v>
      </c>
      <c r="S129" s="355">
        <v>9</v>
      </c>
      <c r="T129" s="355">
        <v>17</v>
      </c>
      <c r="U129" s="355">
        <v>30</v>
      </c>
      <c r="V129" s="355">
        <v>48</v>
      </c>
      <c r="W129" s="355">
        <v>55</v>
      </c>
      <c r="X129" s="355">
        <v>90</v>
      </c>
      <c r="Y129" s="355">
        <v>148</v>
      </c>
      <c r="Z129" s="355">
        <v>185</v>
      </c>
      <c r="AA129" s="355">
        <v>161</v>
      </c>
      <c r="AB129" s="355">
        <v>106</v>
      </c>
      <c r="AC129" s="355">
        <v>32</v>
      </c>
      <c r="AD129" s="355">
        <v>0</v>
      </c>
      <c r="AF129" s="355">
        <f t="shared" si="3"/>
        <v>1</v>
      </c>
      <c r="AG129" s="355">
        <f t="shared" si="4"/>
        <v>138</v>
      </c>
      <c r="AH129" s="355">
        <f t="shared" si="5"/>
        <v>138</v>
      </c>
    </row>
    <row r="130" spans="1:34">
      <c r="A130" t="s">
        <v>960</v>
      </c>
      <c r="B130" t="s">
        <v>412</v>
      </c>
      <c r="C130" s="355">
        <v>451</v>
      </c>
      <c r="D130" s="355">
        <v>0</v>
      </c>
      <c r="E130" s="355">
        <v>0</v>
      </c>
      <c r="F130" s="355">
        <v>0</v>
      </c>
      <c r="G130" s="355">
        <v>0</v>
      </c>
      <c r="H130" s="355">
        <v>0</v>
      </c>
      <c r="I130" s="355">
        <v>0</v>
      </c>
      <c r="J130" s="355">
        <v>0</v>
      </c>
      <c r="K130" s="355">
        <v>0</v>
      </c>
      <c r="L130" s="355">
        <v>0</v>
      </c>
      <c r="M130" s="355">
        <v>0</v>
      </c>
      <c r="N130" s="355">
        <v>0</v>
      </c>
      <c r="O130" s="355">
        <v>2</v>
      </c>
      <c r="P130" s="355">
        <v>2</v>
      </c>
      <c r="Q130" s="355">
        <v>2</v>
      </c>
      <c r="R130" s="355">
        <v>3</v>
      </c>
      <c r="S130" s="355">
        <v>5</v>
      </c>
      <c r="T130" s="355">
        <v>8</v>
      </c>
      <c r="U130" s="355">
        <v>18</v>
      </c>
      <c r="V130" s="355">
        <v>20</v>
      </c>
      <c r="W130" s="355">
        <v>28</v>
      </c>
      <c r="X130" s="355">
        <v>53</v>
      </c>
      <c r="Y130" s="355">
        <v>56</v>
      </c>
      <c r="Z130" s="355">
        <v>99</v>
      </c>
      <c r="AA130" s="355">
        <v>88</v>
      </c>
      <c r="AB130" s="355">
        <v>51</v>
      </c>
      <c r="AC130" s="355">
        <v>16</v>
      </c>
      <c r="AD130" s="355">
        <v>0</v>
      </c>
      <c r="AF130" s="355">
        <f t="shared" si="3"/>
        <v>0</v>
      </c>
      <c r="AG130" s="355">
        <f t="shared" si="4"/>
        <v>67</v>
      </c>
      <c r="AH130" s="355">
        <f t="shared" si="5"/>
        <v>67</v>
      </c>
    </row>
    <row r="131" spans="1:34">
      <c r="A131" t="s">
        <v>961</v>
      </c>
      <c r="B131" t="s">
        <v>412</v>
      </c>
      <c r="C131" s="355">
        <v>376</v>
      </c>
      <c r="D131" s="355">
        <v>0</v>
      </c>
      <c r="E131" s="355">
        <v>0</v>
      </c>
      <c r="F131" s="355">
        <v>0</v>
      </c>
      <c r="G131" s="355">
        <v>0</v>
      </c>
      <c r="H131" s="355">
        <v>0</v>
      </c>
      <c r="I131" s="355">
        <v>0</v>
      </c>
      <c r="J131" s="355">
        <v>0</v>
      </c>
      <c r="K131" s="355">
        <v>0</v>
      </c>
      <c r="L131" s="355">
        <v>0</v>
      </c>
      <c r="M131" s="355">
        <v>1</v>
      </c>
      <c r="N131" s="355">
        <v>1</v>
      </c>
      <c r="O131" s="355">
        <v>1</v>
      </c>
      <c r="P131" s="355">
        <v>0</v>
      </c>
      <c r="Q131" s="355">
        <v>3</v>
      </c>
      <c r="R131" s="355">
        <v>5</v>
      </c>
      <c r="S131" s="355">
        <v>8</v>
      </c>
      <c r="T131" s="355">
        <v>10</v>
      </c>
      <c r="U131" s="355">
        <v>14</v>
      </c>
      <c r="V131" s="355">
        <v>16</v>
      </c>
      <c r="W131" s="355">
        <v>11</v>
      </c>
      <c r="X131" s="355">
        <v>35</v>
      </c>
      <c r="Y131" s="355">
        <v>69</v>
      </c>
      <c r="Z131" s="355">
        <v>71</v>
      </c>
      <c r="AA131" s="355">
        <v>88</v>
      </c>
      <c r="AB131" s="355">
        <v>33</v>
      </c>
      <c r="AC131" s="355">
        <v>10</v>
      </c>
      <c r="AD131" s="355">
        <v>0</v>
      </c>
      <c r="AF131" s="355">
        <f t="shared" si="3"/>
        <v>0</v>
      </c>
      <c r="AG131" s="355">
        <f t="shared" si="4"/>
        <v>43</v>
      </c>
      <c r="AH131" s="355">
        <f t="shared" si="5"/>
        <v>43</v>
      </c>
    </row>
    <row r="132" spans="1:34">
      <c r="A132" t="s">
        <v>962</v>
      </c>
      <c r="B132" t="s">
        <v>412</v>
      </c>
      <c r="C132" s="355">
        <v>631</v>
      </c>
      <c r="D132" s="355">
        <v>1</v>
      </c>
      <c r="E132" s="355">
        <v>0</v>
      </c>
      <c r="F132" s="355">
        <v>0</v>
      </c>
      <c r="G132" s="355">
        <v>0</v>
      </c>
      <c r="H132" s="355">
        <v>0</v>
      </c>
      <c r="I132" s="355">
        <v>1</v>
      </c>
      <c r="J132" s="355">
        <v>0</v>
      </c>
      <c r="K132" s="355">
        <v>0</v>
      </c>
      <c r="L132" s="355">
        <v>0</v>
      </c>
      <c r="M132" s="355">
        <v>1</v>
      </c>
      <c r="N132" s="355">
        <v>0</v>
      </c>
      <c r="O132" s="355">
        <v>0</v>
      </c>
      <c r="P132" s="355">
        <v>6</v>
      </c>
      <c r="Q132" s="355">
        <v>4</v>
      </c>
      <c r="R132" s="355">
        <v>2</v>
      </c>
      <c r="S132" s="355">
        <v>6</v>
      </c>
      <c r="T132" s="355">
        <v>13</v>
      </c>
      <c r="U132" s="355">
        <v>25</v>
      </c>
      <c r="V132" s="355">
        <v>31</v>
      </c>
      <c r="W132" s="355">
        <v>51</v>
      </c>
      <c r="X132" s="355">
        <v>62</v>
      </c>
      <c r="Y132" s="355">
        <v>108</v>
      </c>
      <c r="Z132" s="355">
        <v>102</v>
      </c>
      <c r="AA132" s="355">
        <v>112</v>
      </c>
      <c r="AB132" s="355">
        <v>82</v>
      </c>
      <c r="AC132" s="355">
        <v>25</v>
      </c>
      <c r="AD132" s="355">
        <v>0</v>
      </c>
      <c r="AF132" s="355">
        <f t="shared" si="3"/>
        <v>0</v>
      </c>
      <c r="AG132" s="355">
        <f t="shared" si="4"/>
        <v>107</v>
      </c>
      <c r="AH132" s="355">
        <f t="shared" si="5"/>
        <v>107</v>
      </c>
    </row>
    <row r="133" spans="1:34">
      <c r="A133" t="s">
        <v>963</v>
      </c>
      <c r="B133" t="s">
        <v>412</v>
      </c>
      <c r="C133" s="355">
        <v>265</v>
      </c>
      <c r="D133" s="355">
        <v>0</v>
      </c>
      <c r="E133" s="355">
        <v>0</v>
      </c>
      <c r="F133" s="355">
        <v>0</v>
      </c>
      <c r="G133" s="355">
        <v>0</v>
      </c>
      <c r="H133" s="355">
        <v>0</v>
      </c>
      <c r="I133" s="355">
        <v>0</v>
      </c>
      <c r="J133" s="355">
        <v>0</v>
      </c>
      <c r="K133" s="355">
        <v>1</v>
      </c>
      <c r="L133" s="355">
        <v>0</v>
      </c>
      <c r="M133" s="355">
        <v>0</v>
      </c>
      <c r="N133" s="355">
        <v>0</v>
      </c>
      <c r="O133" s="355">
        <v>1</v>
      </c>
      <c r="P133" s="355">
        <v>1</v>
      </c>
      <c r="Q133" s="355">
        <v>1</v>
      </c>
      <c r="R133" s="355">
        <v>1</v>
      </c>
      <c r="S133" s="355">
        <v>3</v>
      </c>
      <c r="T133" s="355">
        <v>5</v>
      </c>
      <c r="U133" s="355">
        <v>6</v>
      </c>
      <c r="V133" s="355">
        <v>9</v>
      </c>
      <c r="W133" s="355">
        <v>15</v>
      </c>
      <c r="X133" s="355">
        <v>17</v>
      </c>
      <c r="Y133" s="355">
        <v>44</v>
      </c>
      <c r="Z133" s="355">
        <v>59</v>
      </c>
      <c r="AA133" s="355">
        <v>66</v>
      </c>
      <c r="AB133" s="355">
        <v>25</v>
      </c>
      <c r="AC133" s="355">
        <v>11</v>
      </c>
      <c r="AD133" s="355">
        <v>0</v>
      </c>
      <c r="AF133" s="355">
        <f t="shared" ref="AF133:AF156" si="6">SUM(E133:H133)</f>
        <v>0</v>
      </c>
      <c r="AG133" s="355">
        <f t="shared" ref="AG133:AG156" si="7">SUM(AB133:AC133)</f>
        <v>36</v>
      </c>
      <c r="AH133" s="355">
        <f t="shared" ref="AH133:AH156" si="8">SUM(AB133:AD133)</f>
        <v>36</v>
      </c>
    </row>
    <row r="134" spans="1:34">
      <c r="A134" t="s">
        <v>964</v>
      </c>
      <c r="B134" t="s">
        <v>412</v>
      </c>
      <c r="C134" s="355">
        <v>368</v>
      </c>
      <c r="D134" s="355">
        <v>1</v>
      </c>
      <c r="E134" s="355">
        <v>0</v>
      </c>
      <c r="F134" s="355">
        <v>0</v>
      </c>
      <c r="G134" s="355">
        <v>0</v>
      </c>
      <c r="H134" s="355">
        <v>0</v>
      </c>
      <c r="I134" s="355">
        <v>1</v>
      </c>
      <c r="J134" s="355">
        <v>0</v>
      </c>
      <c r="K134" s="355">
        <v>0</v>
      </c>
      <c r="L134" s="355">
        <v>1</v>
      </c>
      <c r="M134" s="355">
        <v>0</v>
      </c>
      <c r="N134" s="355">
        <v>2</v>
      </c>
      <c r="O134" s="355">
        <v>2</v>
      </c>
      <c r="P134" s="355">
        <v>1</v>
      </c>
      <c r="Q134" s="355">
        <v>2</v>
      </c>
      <c r="R134" s="355">
        <v>6</v>
      </c>
      <c r="S134" s="355">
        <v>11</v>
      </c>
      <c r="T134" s="355">
        <v>10</v>
      </c>
      <c r="U134" s="355">
        <v>11</v>
      </c>
      <c r="V134" s="355">
        <v>12</v>
      </c>
      <c r="W134" s="355">
        <v>26</v>
      </c>
      <c r="X134" s="355">
        <v>34</v>
      </c>
      <c r="Y134" s="355">
        <v>62</v>
      </c>
      <c r="Z134" s="355">
        <v>71</v>
      </c>
      <c r="AA134" s="355">
        <v>63</v>
      </c>
      <c r="AB134" s="355">
        <v>47</v>
      </c>
      <c r="AC134" s="355">
        <v>6</v>
      </c>
      <c r="AD134" s="355">
        <v>0</v>
      </c>
      <c r="AF134" s="355">
        <f t="shared" si="6"/>
        <v>0</v>
      </c>
      <c r="AG134" s="355">
        <f t="shared" si="7"/>
        <v>53</v>
      </c>
      <c r="AH134" s="355">
        <f t="shared" si="8"/>
        <v>53</v>
      </c>
    </row>
    <row r="135" spans="1:34">
      <c r="A135" t="s">
        <v>965</v>
      </c>
      <c r="B135" t="s">
        <v>412</v>
      </c>
      <c r="C135" s="355">
        <v>254</v>
      </c>
      <c r="D135" s="355">
        <v>1</v>
      </c>
      <c r="E135" s="355">
        <v>0</v>
      </c>
      <c r="F135" s="355">
        <v>0</v>
      </c>
      <c r="G135" s="355">
        <v>0</v>
      </c>
      <c r="H135" s="355">
        <v>0</v>
      </c>
      <c r="I135" s="355">
        <v>1</v>
      </c>
      <c r="J135" s="355">
        <v>0</v>
      </c>
      <c r="K135" s="355">
        <v>0</v>
      </c>
      <c r="L135" s="355">
        <v>0</v>
      </c>
      <c r="M135" s="355">
        <v>0</v>
      </c>
      <c r="N135" s="355">
        <v>1</v>
      </c>
      <c r="O135" s="355">
        <v>0</v>
      </c>
      <c r="P135" s="355">
        <v>0</v>
      </c>
      <c r="Q135" s="355">
        <v>0</v>
      </c>
      <c r="R135" s="355">
        <v>1</v>
      </c>
      <c r="S135" s="355">
        <v>1</v>
      </c>
      <c r="T135" s="355">
        <v>1</v>
      </c>
      <c r="U135" s="355">
        <v>8</v>
      </c>
      <c r="V135" s="355">
        <v>6</v>
      </c>
      <c r="W135" s="355">
        <v>7</v>
      </c>
      <c r="X135" s="355">
        <v>26</v>
      </c>
      <c r="Y135" s="355">
        <v>49</v>
      </c>
      <c r="Z135" s="355">
        <v>44</v>
      </c>
      <c r="AA135" s="355">
        <v>63</v>
      </c>
      <c r="AB135" s="355">
        <v>37</v>
      </c>
      <c r="AC135" s="355">
        <v>9</v>
      </c>
      <c r="AD135" s="355">
        <v>0</v>
      </c>
      <c r="AF135" s="355">
        <f t="shared" si="6"/>
        <v>0</v>
      </c>
      <c r="AG135" s="355">
        <f t="shared" si="7"/>
        <v>46</v>
      </c>
      <c r="AH135" s="355">
        <f t="shared" si="8"/>
        <v>46</v>
      </c>
    </row>
    <row r="136" spans="1:34">
      <c r="A136" t="s">
        <v>966</v>
      </c>
      <c r="B136" t="s">
        <v>412</v>
      </c>
      <c r="C136" s="355">
        <v>284</v>
      </c>
      <c r="D136" s="355">
        <v>0</v>
      </c>
      <c r="E136" s="355">
        <v>0</v>
      </c>
      <c r="F136" s="355">
        <v>0</v>
      </c>
      <c r="G136" s="355">
        <v>0</v>
      </c>
      <c r="H136" s="355">
        <v>0</v>
      </c>
      <c r="I136" s="355">
        <v>0</v>
      </c>
      <c r="J136" s="355">
        <v>0</v>
      </c>
      <c r="K136" s="355">
        <v>0</v>
      </c>
      <c r="L136" s="355">
        <v>1</v>
      </c>
      <c r="M136" s="355">
        <v>0</v>
      </c>
      <c r="N136" s="355">
        <v>1</v>
      </c>
      <c r="O136" s="355">
        <v>0</v>
      </c>
      <c r="P136" s="355">
        <v>1</v>
      </c>
      <c r="Q136" s="355">
        <v>2</v>
      </c>
      <c r="R136" s="355">
        <v>3</v>
      </c>
      <c r="S136" s="355">
        <v>4</v>
      </c>
      <c r="T136" s="355">
        <v>5</v>
      </c>
      <c r="U136" s="355">
        <v>6</v>
      </c>
      <c r="V136" s="355">
        <v>10</v>
      </c>
      <c r="W136" s="355">
        <v>9</v>
      </c>
      <c r="X136" s="355">
        <v>21</v>
      </c>
      <c r="Y136" s="355">
        <v>53</v>
      </c>
      <c r="Z136" s="355">
        <v>72</v>
      </c>
      <c r="AA136" s="355">
        <v>50</v>
      </c>
      <c r="AB136" s="355">
        <v>35</v>
      </c>
      <c r="AC136" s="355">
        <v>11</v>
      </c>
      <c r="AD136" s="355">
        <v>0</v>
      </c>
      <c r="AF136" s="355">
        <f t="shared" si="6"/>
        <v>0</v>
      </c>
      <c r="AG136" s="355">
        <f t="shared" si="7"/>
        <v>46</v>
      </c>
      <c r="AH136" s="355">
        <f t="shared" si="8"/>
        <v>46</v>
      </c>
    </row>
    <row r="137" spans="1:34">
      <c r="A137" t="s">
        <v>967</v>
      </c>
      <c r="B137" t="s">
        <v>412</v>
      </c>
      <c r="C137" s="355">
        <v>231</v>
      </c>
      <c r="D137" s="355">
        <v>0</v>
      </c>
      <c r="E137" s="355">
        <v>0</v>
      </c>
      <c r="F137" s="355">
        <v>0</v>
      </c>
      <c r="G137" s="355">
        <v>0</v>
      </c>
      <c r="H137" s="355">
        <v>0</v>
      </c>
      <c r="I137" s="355">
        <v>0</v>
      </c>
      <c r="J137" s="355">
        <v>0</v>
      </c>
      <c r="K137" s="355">
        <v>0</v>
      </c>
      <c r="L137" s="355">
        <v>0</v>
      </c>
      <c r="M137" s="355">
        <v>0</v>
      </c>
      <c r="N137" s="355">
        <v>0</v>
      </c>
      <c r="O137" s="355">
        <v>0</v>
      </c>
      <c r="P137" s="355">
        <v>1</v>
      </c>
      <c r="Q137" s="355">
        <v>0</v>
      </c>
      <c r="R137" s="355">
        <v>0</v>
      </c>
      <c r="S137" s="355">
        <v>4</v>
      </c>
      <c r="T137" s="355">
        <v>4</v>
      </c>
      <c r="U137" s="355">
        <v>4</v>
      </c>
      <c r="V137" s="355">
        <v>2</v>
      </c>
      <c r="W137" s="355">
        <v>7</v>
      </c>
      <c r="X137" s="355">
        <v>14</v>
      </c>
      <c r="Y137" s="355">
        <v>28</v>
      </c>
      <c r="Z137" s="355">
        <v>65</v>
      </c>
      <c r="AA137" s="355">
        <v>67</v>
      </c>
      <c r="AB137" s="355">
        <v>30</v>
      </c>
      <c r="AC137" s="355">
        <v>5</v>
      </c>
      <c r="AD137" s="355">
        <v>0</v>
      </c>
      <c r="AF137" s="355">
        <f t="shared" si="6"/>
        <v>0</v>
      </c>
      <c r="AG137" s="355">
        <f t="shared" si="7"/>
        <v>35</v>
      </c>
      <c r="AH137" s="355">
        <f t="shared" si="8"/>
        <v>35</v>
      </c>
    </row>
    <row r="138" spans="1:34">
      <c r="A138" t="s">
        <v>968</v>
      </c>
      <c r="B138" t="s">
        <v>412</v>
      </c>
      <c r="C138" s="355">
        <v>459</v>
      </c>
      <c r="D138" s="355">
        <v>0</v>
      </c>
      <c r="E138" s="355">
        <v>0</v>
      </c>
      <c r="F138" s="355">
        <v>0</v>
      </c>
      <c r="G138" s="355">
        <v>1</v>
      </c>
      <c r="H138" s="355">
        <v>0</v>
      </c>
      <c r="I138" s="355">
        <v>1</v>
      </c>
      <c r="J138" s="355">
        <v>1</v>
      </c>
      <c r="K138" s="355">
        <v>0</v>
      </c>
      <c r="L138" s="355">
        <v>1</v>
      </c>
      <c r="M138" s="355">
        <v>0</v>
      </c>
      <c r="N138" s="355">
        <v>1</v>
      </c>
      <c r="O138" s="355">
        <v>0</v>
      </c>
      <c r="P138" s="355">
        <v>0</v>
      </c>
      <c r="Q138" s="355">
        <v>2</v>
      </c>
      <c r="R138" s="355">
        <v>1</v>
      </c>
      <c r="S138" s="355">
        <v>4</v>
      </c>
      <c r="T138" s="355">
        <v>3</v>
      </c>
      <c r="U138" s="355">
        <v>8</v>
      </c>
      <c r="V138" s="355">
        <v>14</v>
      </c>
      <c r="W138" s="355">
        <v>21</v>
      </c>
      <c r="X138" s="355">
        <v>43</v>
      </c>
      <c r="Y138" s="355">
        <v>71</v>
      </c>
      <c r="Z138" s="355">
        <v>116</v>
      </c>
      <c r="AA138" s="355">
        <v>99</v>
      </c>
      <c r="AB138" s="355">
        <v>50</v>
      </c>
      <c r="AC138" s="355">
        <v>23</v>
      </c>
      <c r="AD138" s="355">
        <v>0</v>
      </c>
      <c r="AF138" s="355">
        <f t="shared" si="6"/>
        <v>1</v>
      </c>
      <c r="AG138" s="355">
        <f t="shared" si="7"/>
        <v>73</v>
      </c>
      <c r="AH138" s="355">
        <f t="shared" si="8"/>
        <v>73</v>
      </c>
    </row>
    <row r="139" spans="1:34">
      <c r="A139" t="s">
        <v>969</v>
      </c>
      <c r="B139" t="s">
        <v>412</v>
      </c>
      <c r="C139" s="355">
        <v>370</v>
      </c>
      <c r="D139" s="355">
        <v>1</v>
      </c>
      <c r="E139" s="355">
        <v>0</v>
      </c>
      <c r="F139" s="355">
        <v>0</v>
      </c>
      <c r="G139" s="355">
        <v>0</v>
      </c>
      <c r="H139" s="355">
        <v>0</v>
      </c>
      <c r="I139" s="355">
        <v>1</v>
      </c>
      <c r="J139" s="355">
        <v>1</v>
      </c>
      <c r="K139" s="355">
        <v>0</v>
      </c>
      <c r="L139" s="355">
        <v>0</v>
      </c>
      <c r="M139" s="355">
        <v>1</v>
      </c>
      <c r="N139" s="355">
        <v>2</v>
      </c>
      <c r="O139" s="355">
        <v>0</v>
      </c>
      <c r="P139" s="355">
        <v>2</v>
      </c>
      <c r="Q139" s="355">
        <v>3</v>
      </c>
      <c r="R139" s="355">
        <v>3</v>
      </c>
      <c r="S139" s="355">
        <v>1</v>
      </c>
      <c r="T139" s="355">
        <v>1</v>
      </c>
      <c r="U139" s="355">
        <v>9</v>
      </c>
      <c r="V139" s="355">
        <v>9</v>
      </c>
      <c r="W139" s="355">
        <v>16</v>
      </c>
      <c r="X139" s="355">
        <v>34</v>
      </c>
      <c r="Y139" s="355">
        <v>61</v>
      </c>
      <c r="Z139" s="355">
        <v>77</v>
      </c>
      <c r="AA139" s="355">
        <v>76</v>
      </c>
      <c r="AB139" s="355">
        <v>58</v>
      </c>
      <c r="AC139" s="355">
        <v>15</v>
      </c>
      <c r="AD139" s="355">
        <v>0</v>
      </c>
      <c r="AF139" s="355">
        <f t="shared" si="6"/>
        <v>0</v>
      </c>
      <c r="AG139" s="355">
        <f t="shared" si="7"/>
        <v>73</v>
      </c>
      <c r="AH139" s="355">
        <f t="shared" si="8"/>
        <v>73</v>
      </c>
    </row>
    <row r="140" spans="1:34">
      <c r="A140" t="s">
        <v>970</v>
      </c>
      <c r="B140" t="s">
        <v>412</v>
      </c>
      <c r="C140" s="355">
        <v>251</v>
      </c>
      <c r="D140" s="355">
        <v>0</v>
      </c>
      <c r="E140" s="355">
        <v>0</v>
      </c>
      <c r="F140" s="355">
        <v>0</v>
      </c>
      <c r="G140" s="355">
        <v>0</v>
      </c>
      <c r="H140" s="355">
        <v>0</v>
      </c>
      <c r="I140" s="355">
        <v>0</v>
      </c>
      <c r="J140" s="355">
        <v>0</v>
      </c>
      <c r="K140" s="355">
        <v>0</v>
      </c>
      <c r="L140" s="355">
        <v>0</v>
      </c>
      <c r="M140" s="355">
        <v>0</v>
      </c>
      <c r="N140" s="355">
        <v>1</v>
      </c>
      <c r="O140" s="355">
        <v>0</v>
      </c>
      <c r="P140" s="355">
        <v>2</v>
      </c>
      <c r="Q140" s="355">
        <v>0</v>
      </c>
      <c r="R140" s="355">
        <v>1</v>
      </c>
      <c r="S140" s="355">
        <v>4</v>
      </c>
      <c r="T140" s="355">
        <v>0</v>
      </c>
      <c r="U140" s="355">
        <v>7</v>
      </c>
      <c r="V140" s="355">
        <v>9</v>
      </c>
      <c r="W140" s="355">
        <v>6</v>
      </c>
      <c r="X140" s="355">
        <v>21</v>
      </c>
      <c r="Y140" s="355">
        <v>35</v>
      </c>
      <c r="Z140" s="355">
        <v>54</v>
      </c>
      <c r="AA140" s="355">
        <v>55</v>
      </c>
      <c r="AB140" s="355">
        <v>46</v>
      </c>
      <c r="AC140" s="355">
        <v>10</v>
      </c>
      <c r="AD140" s="355">
        <v>0</v>
      </c>
      <c r="AF140" s="355">
        <f t="shared" si="6"/>
        <v>0</v>
      </c>
      <c r="AG140" s="355">
        <f t="shared" si="7"/>
        <v>56</v>
      </c>
      <c r="AH140" s="355">
        <f t="shared" si="8"/>
        <v>56</v>
      </c>
    </row>
    <row r="141" spans="1:34">
      <c r="A141" t="s">
        <v>971</v>
      </c>
      <c r="B141" t="s">
        <v>412</v>
      </c>
      <c r="C141" s="355">
        <v>368</v>
      </c>
      <c r="D141" s="355">
        <v>1</v>
      </c>
      <c r="E141" s="355">
        <v>0</v>
      </c>
      <c r="F141" s="355">
        <v>0</v>
      </c>
      <c r="G141" s="355">
        <v>0</v>
      </c>
      <c r="H141" s="355">
        <v>0</v>
      </c>
      <c r="I141" s="355">
        <v>1</v>
      </c>
      <c r="J141" s="355">
        <v>0</v>
      </c>
      <c r="K141" s="355">
        <v>0</v>
      </c>
      <c r="L141" s="355">
        <v>0</v>
      </c>
      <c r="M141" s="355">
        <v>0</v>
      </c>
      <c r="N141" s="355">
        <v>0</v>
      </c>
      <c r="O141" s="355">
        <v>1</v>
      </c>
      <c r="P141" s="355">
        <v>1</v>
      </c>
      <c r="Q141" s="355">
        <v>2</v>
      </c>
      <c r="R141" s="355">
        <v>0</v>
      </c>
      <c r="S141" s="355">
        <v>2</v>
      </c>
      <c r="T141" s="355">
        <v>5</v>
      </c>
      <c r="U141" s="355">
        <v>8</v>
      </c>
      <c r="V141" s="355">
        <v>10</v>
      </c>
      <c r="W141" s="355">
        <v>11</v>
      </c>
      <c r="X141" s="355">
        <v>38</v>
      </c>
      <c r="Y141" s="355">
        <v>55</v>
      </c>
      <c r="Z141" s="355">
        <v>97</v>
      </c>
      <c r="AA141" s="355">
        <v>80</v>
      </c>
      <c r="AB141" s="355">
        <v>42</v>
      </c>
      <c r="AC141" s="355">
        <v>15</v>
      </c>
      <c r="AD141" s="355">
        <v>0</v>
      </c>
      <c r="AF141" s="355">
        <f t="shared" si="6"/>
        <v>0</v>
      </c>
      <c r="AG141" s="355">
        <f t="shared" si="7"/>
        <v>57</v>
      </c>
      <c r="AH141" s="355">
        <f t="shared" si="8"/>
        <v>57</v>
      </c>
    </row>
    <row r="142" spans="1:34">
      <c r="A142" t="s">
        <v>972</v>
      </c>
      <c r="B142" t="s">
        <v>412</v>
      </c>
      <c r="C142" s="355">
        <v>298</v>
      </c>
      <c r="D142" s="355">
        <v>0</v>
      </c>
      <c r="E142" s="355">
        <v>0</v>
      </c>
      <c r="F142" s="355">
        <v>0</v>
      </c>
      <c r="G142" s="355">
        <v>0</v>
      </c>
      <c r="H142" s="355">
        <v>0</v>
      </c>
      <c r="I142" s="355">
        <v>0</v>
      </c>
      <c r="J142" s="355">
        <v>0</v>
      </c>
      <c r="K142" s="355">
        <v>0</v>
      </c>
      <c r="L142" s="355">
        <v>0</v>
      </c>
      <c r="M142" s="355">
        <v>1</v>
      </c>
      <c r="N142" s="355">
        <v>0</v>
      </c>
      <c r="O142" s="355">
        <v>1</v>
      </c>
      <c r="P142" s="355">
        <v>0</v>
      </c>
      <c r="Q142" s="355">
        <v>0</v>
      </c>
      <c r="R142" s="355">
        <v>1</v>
      </c>
      <c r="S142" s="355">
        <v>0</v>
      </c>
      <c r="T142" s="355">
        <v>2</v>
      </c>
      <c r="U142" s="355">
        <v>10</v>
      </c>
      <c r="V142" s="355">
        <v>9</v>
      </c>
      <c r="W142" s="355">
        <v>19</v>
      </c>
      <c r="X142" s="355">
        <v>19</v>
      </c>
      <c r="Y142" s="355">
        <v>50</v>
      </c>
      <c r="Z142" s="355">
        <v>72</v>
      </c>
      <c r="AA142" s="355">
        <v>69</v>
      </c>
      <c r="AB142" s="355">
        <v>35</v>
      </c>
      <c r="AC142" s="355">
        <v>10</v>
      </c>
      <c r="AD142" s="355">
        <v>0</v>
      </c>
      <c r="AF142" s="355">
        <f t="shared" si="6"/>
        <v>0</v>
      </c>
      <c r="AG142" s="355">
        <f t="shared" si="7"/>
        <v>45</v>
      </c>
      <c r="AH142" s="355">
        <f t="shared" si="8"/>
        <v>45</v>
      </c>
    </row>
    <row r="143" spans="1:34">
      <c r="A143" t="s">
        <v>973</v>
      </c>
      <c r="B143" t="s">
        <v>412</v>
      </c>
      <c r="C143" s="355">
        <v>148</v>
      </c>
      <c r="D143" s="355">
        <v>0</v>
      </c>
      <c r="E143" s="355">
        <v>0</v>
      </c>
      <c r="F143" s="355">
        <v>0</v>
      </c>
      <c r="G143" s="355">
        <v>0</v>
      </c>
      <c r="H143" s="355">
        <v>0</v>
      </c>
      <c r="I143" s="355">
        <v>0</v>
      </c>
      <c r="J143" s="355">
        <v>0</v>
      </c>
      <c r="K143" s="355">
        <v>0</v>
      </c>
      <c r="L143" s="355">
        <v>0</v>
      </c>
      <c r="M143" s="355">
        <v>0</v>
      </c>
      <c r="N143" s="355">
        <v>0</v>
      </c>
      <c r="O143" s="355">
        <v>0</v>
      </c>
      <c r="P143" s="355">
        <v>0</v>
      </c>
      <c r="Q143" s="355">
        <v>2</v>
      </c>
      <c r="R143" s="355">
        <v>2</v>
      </c>
      <c r="S143" s="355">
        <v>4</v>
      </c>
      <c r="T143" s="355">
        <v>4</v>
      </c>
      <c r="U143" s="355">
        <v>1</v>
      </c>
      <c r="V143" s="355">
        <v>3</v>
      </c>
      <c r="W143" s="355">
        <v>7</v>
      </c>
      <c r="X143" s="355">
        <v>11</v>
      </c>
      <c r="Y143" s="355">
        <v>26</v>
      </c>
      <c r="Z143" s="355">
        <v>34</v>
      </c>
      <c r="AA143" s="355">
        <v>34</v>
      </c>
      <c r="AB143" s="355">
        <v>12</v>
      </c>
      <c r="AC143" s="355">
        <v>8</v>
      </c>
      <c r="AD143" s="355">
        <v>0</v>
      </c>
      <c r="AF143" s="355">
        <f t="shared" si="6"/>
        <v>0</v>
      </c>
      <c r="AG143" s="355">
        <f t="shared" si="7"/>
        <v>20</v>
      </c>
      <c r="AH143" s="355">
        <f t="shared" si="8"/>
        <v>20</v>
      </c>
    </row>
    <row r="144" spans="1:34">
      <c r="A144" t="s">
        <v>974</v>
      </c>
      <c r="B144" t="s">
        <v>412</v>
      </c>
      <c r="C144" s="355">
        <v>385</v>
      </c>
      <c r="D144" s="355">
        <v>0</v>
      </c>
      <c r="E144" s="355">
        <v>0</v>
      </c>
      <c r="F144" s="355">
        <v>0</v>
      </c>
      <c r="G144" s="355">
        <v>0</v>
      </c>
      <c r="H144" s="355">
        <v>0</v>
      </c>
      <c r="I144" s="355">
        <v>0</v>
      </c>
      <c r="J144" s="355">
        <v>0</v>
      </c>
      <c r="K144" s="355">
        <v>0</v>
      </c>
      <c r="L144" s="355">
        <v>0</v>
      </c>
      <c r="M144" s="355">
        <v>0</v>
      </c>
      <c r="N144" s="355">
        <v>0</v>
      </c>
      <c r="O144" s="355">
        <v>1</v>
      </c>
      <c r="P144" s="355">
        <v>0</v>
      </c>
      <c r="Q144" s="355">
        <v>0</v>
      </c>
      <c r="R144" s="355">
        <v>1</v>
      </c>
      <c r="S144" s="355">
        <v>2</v>
      </c>
      <c r="T144" s="355">
        <v>10</v>
      </c>
      <c r="U144" s="355">
        <v>7</v>
      </c>
      <c r="V144" s="355">
        <v>15</v>
      </c>
      <c r="W144" s="355">
        <v>23</v>
      </c>
      <c r="X144" s="355">
        <v>32</v>
      </c>
      <c r="Y144" s="355">
        <v>71</v>
      </c>
      <c r="Z144" s="355">
        <v>96</v>
      </c>
      <c r="AA144" s="355">
        <v>75</v>
      </c>
      <c r="AB144" s="355">
        <v>44</v>
      </c>
      <c r="AC144" s="355">
        <v>8</v>
      </c>
      <c r="AD144" s="355">
        <v>0</v>
      </c>
      <c r="AF144" s="355">
        <f t="shared" si="6"/>
        <v>0</v>
      </c>
      <c r="AG144" s="355">
        <f t="shared" si="7"/>
        <v>52</v>
      </c>
      <c r="AH144" s="355">
        <f t="shared" si="8"/>
        <v>52</v>
      </c>
    </row>
    <row r="145" spans="1:34">
      <c r="A145" t="s">
        <v>975</v>
      </c>
      <c r="B145" t="s">
        <v>412</v>
      </c>
      <c r="C145" s="355">
        <v>108</v>
      </c>
      <c r="D145" s="355">
        <v>0</v>
      </c>
      <c r="E145" s="355">
        <v>0</v>
      </c>
      <c r="F145" s="355">
        <v>0</v>
      </c>
      <c r="G145" s="355">
        <v>0</v>
      </c>
      <c r="H145" s="355">
        <v>0</v>
      </c>
      <c r="I145" s="355">
        <v>0</v>
      </c>
      <c r="J145" s="355">
        <v>0</v>
      </c>
      <c r="K145" s="355">
        <v>0</v>
      </c>
      <c r="L145" s="355">
        <v>0</v>
      </c>
      <c r="M145" s="355">
        <v>0</v>
      </c>
      <c r="N145" s="355">
        <v>1</v>
      </c>
      <c r="O145" s="355">
        <v>3</v>
      </c>
      <c r="P145" s="355">
        <v>0</v>
      </c>
      <c r="Q145" s="355">
        <v>1</v>
      </c>
      <c r="R145" s="355">
        <v>0</v>
      </c>
      <c r="S145" s="355">
        <v>0</v>
      </c>
      <c r="T145" s="355">
        <v>2</v>
      </c>
      <c r="U145" s="355">
        <v>3</v>
      </c>
      <c r="V145" s="355">
        <v>2</v>
      </c>
      <c r="W145" s="355">
        <v>9</v>
      </c>
      <c r="X145" s="355">
        <v>5</v>
      </c>
      <c r="Y145" s="355">
        <v>17</v>
      </c>
      <c r="Z145" s="355">
        <v>19</v>
      </c>
      <c r="AA145" s="355">
        <v>26</v>
      </c>
      <c r="AB145" s="355">
        <v>17</v>
      </c>
      <c r="AC145" s="355">
        <v>3</v>
      </c>
      <c r="AD145" s="355">
        <v>0</v>
      </c>
      <c r="AF145" s="355">
        <f t="shared" si="6"/>
        <v>0</v>
      </c>
      <c r="AG145" s="355">
        <f t="shared" si="7"/>
        <v>20</v>
      </c>
      <c r="AH145" s="355">
        <f t="shared" si="8"/>
        <v>20</v>
      </c>
    </row>
    <row r="146" spans="1:34">
      <c r="A146" s="448" t="s">
        <v>977</v>
      </c>
      <c r="B146" s="448" t="s">
        <v>412</v>
      </c>
      <c r="C146" s="283">
        <v>170</v>
      </c>
      <c r="D146" s="283">
        <v>0</v>
      </c>
      <c r="E146" s="283">
        <v>0</v>
      </c>
      <c r="F146" s="283">
        <v>0</v>
      </c>
      <c r="G146" s="283">
        <v>0</v>
      </c>
      <c r="H146" s="283">
        <v>0</v>
      </c>
      <c r="I146" s="283">
        <v>0</v>
      </c>
      <c r="J146" s="283">
        <v>0</v>
      </c>
      <c r="K146" s="283">
        <v>0</v>
      </c>
      <c r="L146" s="283">
        <v>0</v>
      </c>
      <c r="M146" s="283">
        <v>0</v>
      </c>
      <c r="N146" s="283">
        <v>1</v>
      </c>
      <c r="O146" s="283">
        <v>0</v>
      </c>
      <c r="P146" s="283">
        <v>0</v>
      </c>
      <c r="Q146" s="283">
        <v>0</v>
      </c>
      <c r="R146" s="283">
        <v>0</v>
      </c>
      <c r="S146" s="283">
        <v>1</v>
      </c>
      <c r="T146" s="283">
        <v>4</v>
      </c>
      <c r="U146" s="283">
        <v>1</v>
      </c>
      <c r="V146" s="283">
        <v>3</v>
      </c>
      <c r="W146" s="283">
        <v>5</v>
      </c>
      <c r="X146" s="283">
        <v>12</v>
      </c>
      <c r="Y146" s="283">
        <v>22</v>
      </c>
      <c r="Z146" s="283">
        <v>48</v>
      </c>
      <c r="AA146" s="283">
        <v>39</v>
      </c>
      <c r="AB146" s="283">
        <v>26</v>
      </c>
      <c r="AC146" s="283">
        <v>8</v>
      </c>
      <c r="AD146" s="283">
        <v>0</v>
      </c>
      <c r="AF146" s="355">
        <f t="shared" si="6"/>
        <v>0</v>
      </c>
      <c r="AG146" s="355">
        <f t="shared" si="7"/>
        <v>34</v>
      </c>
      <c r="AH146" s="355">
        <f t="shared" si="8"/>
        <v>34</v>
      </c>
    </row>
    <row r="147" spans="1:34">
      <c r="A147" s="448" t="s">
        <v>978</v>
      </c>
      <c r="B147" s="448" t="s">
        <v>412</v>
      </c>
      <c r="C147" s="283">
        <v>135</v>
      </c>
      <c r="D147" s="283">
        <v>0</v>
      </c>
      <c r="E147" s="283">
        <v>0</v>
      </c>
      <c r="F147" s="283">
        <v>0</v>
      </c>
      <c r="G147" s="283">
        <v>0</v>
      </c>
      <c r="H147" s="283">
        <v>0</v>
      </c>
      <c r="I147" s="283">
        <v>0</v>
      </c>
      <c r="J147" s="283">
        <v>0</v>
      </c>
      <c r="K147" s="283">
        <v>0</v>
      </c>
      <c r="L147" s="283">
        <v>0</v>
      </c>
      <c r="M147" s="283">
        <v>1</v>
      </c>
      <c r="N147" s="283">
        <v>0</v>
      </c>
      <c r="O147" s="283">
        <v>0</v>
      </c>
      <c r="P147" s="283">
        <v>0</v>
      </c>
      <c r="Q147" s="283">
        <v>1</v>
      </c>
      <c r="R147" s="283">
        <v>1</v>
      </c>
      <c r="S147" s="283">
        <v>2</v>
      </c>
      <c r="T147" s="283">
        <v>3</v>
      </c>
      <c r="U147" s="283">
        <v>6</v>
      </c>
      <c r="V147" s="283">
        <v>3</v>
      </c>
      <c r="W147" s="283">
        <v>10</v>
      </c>
      <c r="X147" s="283">
        <v>13</v>
      </c>
      <c r="Y147" s="283">
        <v>19</v>
      </c>
      <c r="Z147" s="283">
        <v>28</v>
      </c>
      <c r="AA147" s="283">
        <v>27</v>
      </c>
      <c r="AB147" s="283">
        <v>18</v>
      </c>
      <c r="AC147" s="283">
        <v>3</v>
      </c>
      <c r="AD147" s="283">
        <v>0</v>
      </c>
      <c r="AF147" s="355">
        <f t="shared" si="6"/>
        <v>0</v>
      </c>
      <c r="AG147" s="355">
        <f t="shared" si="7"/>
        <v>21</v>
      </c>
      <c r="AH147" s="355">
        <f t="shared" si="8"/>
        <v>21</v>
      </c>
    </row>
    <row r="148" spans="1:34">
      <c r="A148" s="448" t="s">
        <v>979</v>
      </c>
      <c r="B148" s="448" t="s">
        <v>412</v>
      </c>
      <c r="C148" s="283">
        <v>135</v>
      </c>
      <c r="D148" s="283">
        <v>0</v>
      </c>
      <c r="E148" s="283">
        <v>0</v>
      </c>
      <c r="F148" s="283">
        <v>0</v>
      </c>
      <c r="G148" s="283">
        <v>0</v>
      </c>
      <c r="H148" s="283">
        <v>0</v>
      </c>
      <c r="I148" s="283">
        <v>0</v>
      </c>
      <c r="J148" s="283">
        <v>0</v>
      </c>
      <c r="K148" s="283">
        <v>0</v>
      </c>
      <c r="L148" s="283">
        <v>0</v>
      </c>
      <c r="M148" s="283">
        <v>0</v>
      </c>
      <c r="N148" s="283">
        <v>0</v>
      </c>
      <c r="O148" s="283">
        <v>0</v>
      </c>
      <c r="P148" s="283">
        <v>1</v>
      </c>
      <c r="Q148" s="283">
        <v>1</v>
      </c>
      <c r="R148" s="283">
        <v>1</v>
      </c>
      <c r="S148" s="283">
        <v>1</v>
      </c>
      <c r="T148" s="283">
        <v>5</v>
      </c>
      <c r="U148" s="283">
        <v>8</v>
      </c>
      <c r="V148" s="283">
        <v>10</v>
      </c>
      <c r="W148" s="283">
        <v>9</v>
      </c>
      <c r="X148" s="283">
        <v>18</v>
      </c>
      <c r="Y148" s="283">
        <v>20</v>
      </c>
      <c r="Z148" s="283">
        <v>26</v>
      </c>
      <c r="AA148" s="283">
        <v>18</v>
      </c>
      <c r="AB148" s="283">
        <v>13</v>
      </c>
      <c r="AC148" s="283">
        <v>4</v>
      </c>
      <c r="AD148" s="283">
        <v>0</v>
      </c>
      <c r="AF148" s="355">
        <f t="shared" si="6"/>
        <v>0</v>
      </c>
      <c r="AG148" s="355">
        <f t="shared" si="7"/>
        <v>17</v>
      </c>
      <c r="AH148" s="355">
        <f t="shared" si="8"/>
        <v>17</v>
      </c>
    </row>
    <row r="149" spans="1:34">
      <c r="A149" s="448" t="s">
        <v>980</v>
      </c>
      <c r="B149" s="448" t="s">
        <v>412</v>
      </c>
      <c r="C149" s="283">
        <v>84</v>
      </c>
      <c r="D149" s="283">
        <v>0</v>
      </c>
      <c r="E149" s="283">
        <v>0</v>
      </c>
      <c r="F149" s="283">
        <v>0</v>
      </c>
      <c r="G149" s="283">
        <v>0</v>
      </c>
      <c r="H149" s="283">
        <v>0</v>
      </c>
      <c r="I149" s="283">
        <v>0</v>
      </c>
      <c r="J149" s="283">
        <v>0</v>
      </c>
      <c r="K149" s="283">
        <v>0</v>
      </c>
      <c r="L149" s="283">
        <v>0</v>
      </c>
      <c r="M149" s="283">
        <v>0</v>
      </c>
      <c r="N149" s="283">
        <v>0</v>
      </c>
      <c r="O149" s="283">
        <v>0</v>
      </c>
      <c r="P149" s="283">
        <v>1</v>
      </c>
      <c r="Q149" s="283">
        <v>0</v>
      </c>
      <c r="R149" s="283">
        <v>2</v>
      </c>
      <c r="S149" s="283">
        <v>1</v>
      </c>
      <c r="T149" s="283">
        <v>3</v>
      </c>
      <c r="U149" s="283">
        <v>2</v>
      </c>
      <c r="V149" s="283">
        <v>4</v>
      </c>
      <c r="W149" s="283">
        <v>2</v>
      </c>
      <c r="X149" s="283">
        <v>8</v>
      </c>
      <c r="Y149" s="283">
        <v>15</v>
      </c>
      <c r="Z149" s="283">
        <v>18</v>
      </c>
      <c r="AA149" s="283">
        <v>19</v>
      </c>
      <c r="AB149" s="283">
        <v>7</v>
      </c>
      <c r="AC149" s="283">
        <v>2</v>
      </c>
      <c r="AD149" s="283">
        <v>0</v>
      </c>
      <c r="AF149" s="355">
        <f t="shared" si="6"/>
        <v>0</v>
      </c>
      <c r="AG149" s="355">
        <f t="shared" si="7"/>
        <v>9</v>
      </c>
      <c r="AH149" s="355">
        <f t="shared" si="8"/>
        <v>9</v>
      </c>
    </row>
    <row r="150" spans="1:34">
      <c r="A150" s="448" t="s">
        <v>981</v>
      </c>
      <c r="B150" s="448" t="s">
        <v>412</v>
      </c>
      <c r="C150" s="283">
        <v>121</v>
      </c>
      <c r="D150" s="283">
        <v>0</v>
      </c>
      <c r="E150" s="283">
        <v>0</v>
      </c>
      <c r="F150" s="283">
        <v>0</v>
      </c>
      <c r="G150" s="283">
        <v>0</v>
      </c>
      <c r="H150" s="283">
        <v>0</v>
      </c>
      <c r="I150" s="283">
        <v>0</v>
      </c>
      <c r="J150" s="283">
        <v>0</v>
      </c>
      <c r="K150" s="283">
        <v>0</v>
      </c>
      <c r="L150" s="283">
        <v>0</v>
      </c>
      <c r="M150" s="283">
        <v>0</v>
      </c>
      <c r="N150" s="283">
        <v>0</v>
      </c>
      <c r="O150" s="283">
        <v>1</v>
      </c>
      <c r="P150" s="283">
        <v>1</v>
      </c>
      <c r="Q150" s="283">
        <v>0</v>
      </c>
      <c r="R150" s="283">
        <v>1</v>
      </c>
      <c r="S150" s="283">
        <v>1</v>
      </c>
      <c r="T150" s="283">
        <v>0</v>
      </c>
      <c r="U150" s="283">
        <v>5</v>
      </c>
      <c r="V150" s="283">
        <v>4</v>
      </c>
      <c r="W150" s="283">
        <v>4</v>
      </c>
      <c r="X150" s="283">
        <v>11</v>
      </c>
      <c r="Y150" s="283">
        <v>22</v>
      </c>
      <c r="Z150" s="283">
        <v>22</v>
      </c>
      <c r="AA150" s="283">
        <v>31</v>
      </c>
      <c r="AB150" s="283">
        <v>16</v>
      </c>
      <c r="AC150" s="283">
        <v>2</v>
      </c>
      <c r="AD150" s="283">
        <v>0</v>
      </c>
      <c r="AF150" s="355">
        <f t="shared" si="6"/>
        <v>0</v>
      </c>
      <c r="AG150" s="355">
        <f t="shared" si="7"/>
        <v>18</v>
      </c>
      <c r="AH150" s="355">
        <f t="shared" si="8"/>
        <v>18</v>
      </c>
    </row>
    <row r="151" spans="1:34">
      <c r="A151" s="448" t="s">
        <v>982</v>
      </c>
      <c r="B151" s="448" t="s">
        <v>412</v>
      </c>
      <c r="C151" s="283">
        <v>93</v>
      </c>
      <c r="D151" s="283">
        <v>0</v>
      </c>
      <c r="E151" s="283">
        <v>0</v>
      </c>
      <c r="F151" s="283">
        <v>0</v>
      </c>
      <c r="G151" s="283">
        <v>0</v>
      </c>
      <c r="H151" s="283">
        <v>0</v>
      </c>
      <c r="I151" s="283">
        <v>0</v>
      </c>
      <c r="J151" s="283">
        <v>0</v>
      </c>
      <c r="K151" s="283">
        <v>0</v>
      </c>
      <c r="L151" s="283">
        <v>0</v>
      </c>
      <c r="M151" s="283">
        <v>0</v>
      </c>
      <c r="N151" s="283">
        <v>0</v>
      </c>
      <c r="O151" s="283">
        <v>0</v>
      </c>
      <c r="P151" s="283">
        <v>1</v>
      </c>
      <c r="Q151" s="283">
        <v>0</v>
      </c>
      <c r="R151" s="283">
        <v>2</v>
      </c>
      <c r="S151" s="283">
        <v>1</v>
      </c>
      <c r="T151" s="283">
        <v>0</v>
      </c>
      <c r="U151" s="283">
        <v>1</v>
      </c>
      <c r="V151" s="283">
        <v>0</v>
      </c>
      <c r="W151" s="283">
        <v>6</v>
      </c>
      <c r="X151" s="283">
        <v>7</v>
      </c>
      <c r="Y151" s="283">
        <v>13</v>
      </c>
      <c r="Z151" s="283">
        <v>28</v>
      </c>
      <c r="AA151" s="283">
        <v>13</v>
      </c>
      <c r="AB151" s="283">
        <v>15</v>
      </c>
      <c r="AC151" s="283">
        <v>6</v>
      </c>
      <c r="AD151" s="283">
        <v>0</v>
      </c>
      <c r="AF151" s="355">
        <f t="shared" si="6"/>
        <v>0</v>
      </c>
      <c r="AG151" s="355">
        <f t="shared" si="7"/>
        <v>21</v>
      </c>
      <c r="AH151" s="355">
        <f t="shared" si="8"/>
        <v>21</v>
      </c>
    </row>
    <row r="152" spans="1:34">
      <c r="A152" s="448" t="s">
        <v>983</v>
      </c>
      <c r="B152" s="448" t="s">
        <v>412</v>
      </c>
      <c r="C152" s="283">
        <v>132</v>
      </c>
      <c r="D152" s="283">
        <v>1</v>
      </c>
      <c r="E152" s="283">
        <v>0</v>
      </c>
      <c r="F152" s="283">
        <v>0</v>
      </c>
      <c r="G152" s="283">
        <v>0</v>
      </c>
      <c r="H152" s="283">
        <v>0</v>
      </c>
      <c r="I152" s="283">
        <v>1</v>
      </c>
      <c r="J152" s="283">
        <v>0</v>
      </c>
      <c r="K152" s="283">
        <v>0</v>
      </c>
      <c r="L152" s="283">
        <v>0</v>
      </c>
      <c r="M152" s="283">
        <v>0</v>
      </c>
      <c r="N152" s="283">
        <v>0</v>
      </c>
      <c r="O152" s="283">
        <v>1</v>
      </c>
      <c r="P152" s="283">
        <v>1</v>
      </c>
      <c r="Q152" s="283">
        <v>0</v>
      </c>
      <c r="R152" s="283">
        <v>2</v>
      </c>
      <c r="S152" s="283">
        <v>0</v>
      </c>
      <c r="T152" s="283">
        <v>2</v>
      </c>
      <c r="U152" s="283">
        <v>6</v>
      </c>
      <c r="V152" s="283">
        <v>5</v>
      </c>
      <c r="W152" s="283">
        <v>9</v>
      </c>
      <c r="X152" s="283">
        <v>15</v>
      </c>
      <c r="Y152" s="283">
        <v>21</v>
      </c>
      <c r="Z152" s="283">
        <v>33</v>
      </c>
      <c r="AA152" s="283">
        <v>23</v>
      </c>
      <c r="AB152" s="283">
        <v>11</v>
      </c>
      <c r="AC152" s="283">
        <v>2</v>
      </c>
      <c r="AD152" s="283">
        <v>0</v>
      </c>
      <c r="AF152" s="355">
        <f t="shared" si="6"/>
        <v>0</v>
      </c>
      <c r="AG152" s="355">
        <f t="shared" si="7"/>
        <v>13</v>
      </c>
      <c r="AH152" s="355">
        <f t="shared" si="8"/>
        <v>13</v>
      </c>
    </row>
    <row r="153" spans="1:34">
      <c r="A153" s="448" t="s">
        <v>984</v>
      </c>
      <c r="B153" s="448" t="s">
        <v>412</v>
      </c>
      <c r="C153" s="283">
        <v>95</v>
      </c>
      <c r="D153" s="283">
        <v>0</v>
      </c>
      <c r="E153" s="283">
        <v>0</v>
      </c>
      <c r="F153" s="283">
        <v>0</v>
      </c>
      <c r="G153" s="283">
        <v>0</v>
      </c>
      <c r="H153" s="283">
        <v>0</v>
      </c>
      <c r="I153" s="283">
        <v>0</v>
      </c>
      <c r="J153" s="283">
        <v>0</v>
      </c>
      <c r="K153" s="283">
        <v>0</v>
      </c>
      <c r="L153" s="283">
        <v>0</v>
      </c>
      <c r="M153" s="283">
        <v>0</v>
      </c>
      <c r="N153" s="283">
        <v>0</v>
      </c>
      <c r="O153" s="283">
        <v>0</v>
      </c>
      <c r="P153" s="283">
        <v>1</v>
      </c>
      <c r="Q153" s="283">
        <v>0</v>
      </c>
      <c r="R153" s="283">
        <v>0</v>
      </c>
      <c r="S153" s="283">
        <v>2</v>
      </c>
      <c r="T153" s="283">
        <v>1</v>
      </c>
      <c r="U153" s="283">
        <v>1</v>
      </c>
      <c r="V153" s="283">
        <v>7</v>
      </c>
      <c r="W153" s="283">
        <v>4</v>
      </c>
      <c r="X153" s="283">
        <v>7</v>
      </c>
      <c r="Y153" s="283">
        <v>16</v>
      </c>
      <c r="Z153" s="283">
        <v>29</v>
      </c>
      <c r="AA153" s="283">
        <v>13</v>
      </c>
      <c r="AB153" s="283">
        <v>11</v>
      </c>
      <c r="AC153" s="283">
        <v>3</v>
      </c>
      <c r="AD153" s="283">
        <v>0</v>
      </c>
      <c r="AF153" s="355">
        <f t="shared" si="6"/>
        <v>0</v>
      </c>
      <c r="AG153" s="355">
        <f t="shared" si="7"/>
        <v>14</v>
      </c>
      <c r="AH153" s="355">
        <f t="shared" si="8"/>
        <v>14</v>
      </c>
    </row>
    <row r="154" spans="1:34">
      <c r="A154" s="448" t="s">
        <v>985</v>
      </c>
      <c r="B154" s="448" t="s">
        <v>412</v>
      </c>
      <c r="C154" s="283">
        <v>157</v>
      </c>
      <c r="D154" s="283">
        <v>0</v>
      </c>
      <c r="E154" s="283">
        <v>0</v>
      </c>
      <c r="F154" s="283">
        <v>1</v>
      </c>
      <c r="G154" s="283">
        <v>0</v>
      </c>
      <c r="H154" s="283">
        <v>0</v>
      </c>
      <c r="I154" s="283">
        <v>1</v>
      </c>
      <c r="J154" s="283">
        <v>0</v>
      </c>
      <c r="K154" s="283">
        <v>0</v>
      </c>
      <c r="L154" s="283">
        <v>0</v>
      </c>
      <c r="M154" s="283">
        <v>0</v>
      </c>
      <c r="N154" s="283">
        <v>0</v>
      </c>
      <c r="O154" s="283">
        <v>0</v>
      </c>
      <c r="P154" s="283">
        <v>1</v>
      </c>
      <c r="Q154" s="283">
        <v>0</v>
      </c>
      <c r="R154" s="283">
        <v>0</v>
      </c>
      <c r="S154" s="283">
        <v>1</v>
      </c>
      <c r="T154" s="283">
        <v>2</v>
      </c>
      <c r="U154" s="283">
        <v>3</v>
      </c>
      <c r="V154" s="283">
        <v>5</v>
      </c>
      <c r="W154" s="283">
        <v>4</v>
      </c>
      <c r="X154" s="283">
        <v>11</v>
      </c>
      <c r="Y154" s="283">
        <v>21</v>
      </c>
      <c r="Z154" s="283">
        <v>31</v>
      </c>
      <c r="AA154" s="283">
        <v>40</v>
      </c>
      <c r="AB154" s="283">
        <v>21</v>
      </c>
      <c r="AC154" s="283">
        <v>16</v>
      </c>
      <c r="AD154" s="283">
        <v>0</v>
      </c>
      <c r="AF154" s="355">
        <f t="shared" si="6"/>
        <v>1</v>
      </c>
      <c r="AG154" s="355">
        <f t="shared" si="7"/>
        <v>37</v>
      </c>
      <c r="AH154" s="355">
        <f t="shared" si="8"/>
        <v>37</v>
      </c>
    </row>
    <row r="155" spans="1:34">
      <c r="A155" s="448" t="s">
        <v>986</v>
      </c>
      <c r="B155" s="448" t="s">
        <v>412</v>
      </c>
      <c r="C155" s="283">
        <v>151</v>
      </c>
      <c r="D155" s="283">
        <v>0</v>
      </c>
      <c r="E155" s="283">
        <v>0</v>
      </c>
      <c r="F155" s="283">
        <v>0</v>
      </c>
      <c r="G155" s="283">
        <v>0</v>
      </c>
      <c r="H155" s="283">
        <v>0</v>
      </c>
      <c r="I155" s="283">
        <v>0</v>
      </c>
      <c r="J155" s="283">
        <v>0</v>
      </c>
      <c r="K155" s="283">
        <v>0</v>
      </c>
      <c r="L155" s="283">
        <v>0</v>
      </c>
      <c r="M155" s="283">
        <v>0</v>
      </c>
      <c r="N155" s="283">
        <v>0</v>
      </c>
      <c r="O155" s="283">
        <v>0</v>
      </c>
      <c r="P155" s="283">
        <v>0</v>
      </c>
      <c r="Q155" s="283">
        <v>0</v>
      </c>
      <c r="R155" s="283">
        <v>0</v>
      </c>
      <c r="S155" s="283">
        <v>1</v>
      </c>
      <c r="T155" s="283">
        <v>1</v>
      </c>
      <c r="U155" s="283">
        <v>4</v>
      </c>
      <c r="V155" s="283">
        <v>5</v>
      </c>
      <c r="W155" s="283">
        <v>6</v>
      </c>
      <c r="X155" s="283">
        <v>16</v>
      </c>
      <c r="Y155" s="283">
        <v>21</v>
      </c>
      <c r="Z155" s="283">
        <v>29</v>
      </c>
      <c r="AA155" s="283">
        <v>47</v>
      </c>
      <c r="AB155" s="283">
        <v>16</v>
      </c>
      <c r="AC155" s="283">
        <v>5</v>
      </c>
      <c r="AD155" s="283">
        <v>0</v>
      </c>
      <c r="AF155" s="355">
        <f t="shared" si="6"/>
        <v>0</v>
      </c>
      <c r="AG155" s="355">
        <f t="shared" si="7"/>
        <v>21</v>
      </c>
      <c r="AH155" s="355">
        <f t="shared" si="8"/>
        <v>21</v>
      </c>
    </row>
    <row r="156" spans="1:34">
      <c r="A156" s="526" t="s">
        <v>987</v>
      </c>
      <c r="B156" s="526" t="s">
        <v>412</v>
      </c>
      <c r="C156" s="284">
        <v>134</v>
      </c>
      <c r="D156" s="284">
        <v>0</v>
      </c>
      <c r="E156" s="284">
        <v>0</v>
      </c>
      <c r="F156" s="284">
        <v>0</v>
      </c>
      <c r="G156" s="284">
        <v>0</v>
      </c>
      <c r="H156" s="284">
        <v>0</v>
      </c>
      <c r="I156" s="284">
        <v>0</v>
      </c>
      <c r="J156" s="284">
        <v>0</v>
      </c>
      <c r="K156" s="284">
        <v>0</v>
      </c>
      <c r="L156" s="284">
        <v>1</v>
      </c>
      <c r="M156" s="284">
        <v>0</v>
      </c>
      <c r="N156" s="284">
        <v>0</v>
      </c>
      <c r="O156" s="284">
        <v>0</v>
      </c>
      <c r="P156" s="284">
        <v>0</v>
      </c>
      <c r="Q156" s="284">
        <v>0</v>
      </c>
      <c r="R156" s="284">
        <v>0</v>
      </c>
      <c r="S156" s="284">
        <v>0</v>
      </c>
      <c r="T156" s="284">
        <v>3</v>
      </c>
      <c r="U156" s="284">
        <v>4</v>
      </c>
      <c r="V156" s="284">
        <v>1</v>
      </c>
      <c r="W156" s="284">
        <v>5</v>
      </c>
      <c r="X156" s="284">
        <v>4</v>
      </c>
      <c r="Y156" s="284">
        <v>25</v>
      </c>
      <c r="Z156" s="284">
        <v>36</v>
      </c>
      <c r="AA156" s="284">
        <v>38</v>
      </c>
      <c r="AB156" s="284">
        <v>14</v>
      </c>
      <c r="AC156" s="284">
        <v>3</v>
      </c>
      <c r="AD156" s="284">
        <v>0</v>
      </c>
      <c r="AF156" s="355">
        <f t="shared" si="6"/>
        <v>0</v>
      </c>
      <c r="AG156" s="355">
        <f t="shared" si="7"/>
        <v>17</v>
      </c>
      <c r="AH156" s="355">
        <f t="shared" si="8"/>
        <v>17</v>
      </c>
    </row>
    <row r="157" spans="1:34">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355"/>
      <c r="AB157" s="355"/>
      <c r="AC157" s="355"/>
      <c r="AD157" s="355"/>
    </row>
    <row r="158" spans="1:34">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row>
    <row r="159" spans="1:34">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row>
  </sheetData>
  <phoneticPr fontId="35"/>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7"/>
  <sheetViews>
    <sheetView workbookViewId="0">
      <pane xSplit="2" ySplit="3" topLeftCell="C4" activePane="bottomRight" state="frozen"/>
      <selection pane="topRight"/>
      <selection pane="bottomLeft"/>
      <selection pane="bottomRight"/>
    </sheetView>
  </sheetViews>
  <sheetFormatPr defaultRowHeight="13.5"/>
  <cols>
    <col min="1" max="1" width="9.25" customWidth="1"/>
    <col min="2" max="2" width="6.25" customWidth="1"/>
  </cols>
  <sheetData>
    <row r="1" spans="1:34">
      <c r="A1" s="88" t="s">
        <v>924</v>
      </c>
      <c r="B1" t="s">
        <v>917</v>
      </c>
    </row>
    <row r="2" spans="1:34">
      <c r="A2" t="s">
        <v>918</v>
      </c>
    </row>
    <row r="3" spans="1:34" ht="27">
      <c r="A3" s="358"/>
      <c r="B3" s="358"/>
      <c r="C3" s="359" t="s">
        <v>436</v>
      </c>
      <c r="D3" s="359" t="s">
        <v>509</v>
      </c>
      <c r="E3" s="359" t="s">
        <v>661</v>
      </c>
      <c r="F3" s="359" t="s">
        <v>662</v>
      </c>
      <c r="G3" s="359" t="s">
        <v>663</v>
      </c>
      <c r="H3" s="359" t="s">
        <v>664</v>
      </c>
      <c r="I3" s="359" t="s">
        <v>921</v>
      </c>
      <c r="J3" s="359" t="s">
        <v>427</v>
      </c>
      <c r="K3" s="359" t="s">
        <v>65</v>
      </c>
      <c r="L3" s="359" t="s">
        <v>66</v>
      </c>
      <c r="M3" s="359" t="s">
        <v>67</v>
      </c>
      <c r="N3" s="359" t="s">
        <v>68</v>
      </c>
      <c r="O3" s="359" t="s">
        <v>69</v>
      </c>
      <c r="P3" s="359" t="s">
        <v>70</v>
      </c>
      <c r="Q3" s="359" t="s">
        <v>71</v>
      </c>
      <c r="R3" s="359" t="s">
        <v>72</v>
      </c>
      <c r="S3" s="359" t="s">
        <v>73</v>
      </c>
      <c r="T3" s="359" t="s">
        <v>74</v>
      </c>
      <c r="U3" s="359" t="s">
        <v>75</v>
      </c>
      <c r="V3" s="359" t="s">
        <v>76</v>
      </c>
      <c r="W3" s="359" t="s">
        <v>77</v>
      </c>
      <c r="X3" s="359" t="s">
        <v>78</v>
      </c>
      <c r="Y3" s="359" t="s">
        <v>79</v>
      </c>
      <c r="Z3" s="359" t="s">
        <v>80</v>
      </c>
      <c r="AA3" s="359" t="s">
        <v>81</v>
      </c>
      <c r="AB3" s="359" t="s">
        <v>82</v>
      </c>
      <c r="AC3" s="359" t="s">
        <v>83</v>
      </c>
      <c r="AD3" s="359" t="s">
        <v>922</v>
      </c>
      <c r="AF3" s="10" t="s">
        <v>989</v>
      </c>
      <c r="AG3" s="10" t="s">
        <v>990</v>
      </c>
      <c r="AH3" s="10" t="s">
        <v>991</v>
      </c>
    </row>
    <row r="4" spans="1:34">
      <c r="A4" t="s">
        <v>937</v>
      </c>
      <c r="B4" t="s">
        <v>988</v>
      </c>
      <c r="C4" s="355">
        <v>54366</v>
      </c>
      <c r="D4" s="355">
        <v>72</v>
      </c>
      <c r="E4" s="355">
        <v>19</v>
      </c>
      <c r="F4" s="355">
        <v>9</v>
      </c>
      <c r="G4" s="355">
        <v>4</v>
      </c>
      <c r="H4" s="355">
        <v>5</v>
      </c>
      <c r="I4" s="355">
        <v>109</v>
      </c>
      <c r="J4" s="355">
        <v>23</v>
      </c>
      <c r="K4" s="355">
        <v>22</v>
      </c>
      <c r="L4" s="355">
        <v>43</v>
      </c>
      <c r="M4" s="355">
        <v>122</v>
      </c>
      <c r="N4" s="355">
        <v>109</v>
      </c>
      <c r="O4" s="355">
        <v>153</v>
      </c>
      <c r="P4" s="355">
        <v>264</v>
      </c>
      <c r="Q4" s="355">
        <v>447</v>
      </c>
      <c r="R4" s="355">
        <v>608</v>
      </c>
      <c r="S4" s="355">
        <v>868</v>
      </c>
      <c r="T4" s="355">
        <v>1299</v>
      </c>
      <c r="U4" s="355">
        <v>2652</v>
      </c>
      <c r="V4" s="355">
        <v>3722</v>
      </c>
      <c r="W4" s="355">
        <v>4945</v>
      </c>
      <c r="X4" s="355">
        <v>7081</v>
      </c>
      <c r="Y4" s="355">
        <v>9697</v>
      </c>
      <c r="Z4" s="355">
        <v>10293</v>
      </c>
      <c r="AA4" s="355">
        <v>7423</v>
      </c>
      <c r="AB4" s="355">
        <v>3538</v>
      </c>
      <c r="AC4" s="355">
        <v>947</v>
      </c>
      <c r="AD4" s="355">
        <v>1</v>
      </c>
      <c r="AF4" s="355">
        <f>SUM(E4:H4)</f>
        <v>37</v>
      </c>
      <c r="AG4" s="355">
        <f>SUM(AB4:AC4)</f>
        <v>4485</v>
      </c>
      <c r="AH4" s="355">
        <f>SUM(AB4:AD4)</f>
        <v>4486</v>
      </c>
    </row>
    <row r="5" spans="1:34">
      <c r="A5" t="s">
        <v>934</v>
      </c>
      <c r="B5" t="s">
        <v>988</v>
      </c>
      <c r="C5" s="355">
        <v>14741</v>
      </c>
      <c r="D5" s="355">
        <v>14</v>
      </c>
      <c r="E5" s="355">
        <v>8</v>
      </c>
      <c r="F5" s="355">
        <v>4</v>
      </c>
      <c r="G5" s="355">
        <v>0</v>
      </c>
      <c r="H5" s="355">
        <v>1</v>
      </c>
      <c r="I5" s="355">
        <v>27</v>
      </c>
      <c r="J5" s="355">
        <v>6</v>
      </c>
      <c r="K5" s="355">
        <v>3</v>
      </c>
      <c r="L5" s="355">
        <v>11</v>
      </c>
      <c r="M5" s="355">
        <v>28</v>
      </c>
      <c r="N5" s="355">
        <v>28</v>
      </c>
      <c r="O5" s="355">
        <v>38</v>
      </c>
      <c r="P5" s="355">
        <v>58</v>
      </c>
      <c r="Q5" s="355">
        <v>118</v>
      </c>
      <c r="R5" s="355">
        <v>174</v>
      </c>
      <c r="S5" s="355">
        <v>237</v>
      </c>
      <c r="T5" s="355">
        <v>361</v>
      </c>
      <c r="U5" s="355">
        <v>708</v>
      </c>
      <c r="V5" s="355">
        <v>1019</v>
      </c>
      <c r="W5" s="355">
        <v>1391</v>
      </c>
      <c r="X5" s="355">
        <v>2003</v>
      </c>
      <c r="Y5" s="355">
        <v>2741</v>
      </c>
      <c r="Z5" s="355">
        <v>2736</v>
      </c>
      <c r="AA5" s="355">
        <v>1913</v>
      </c>
      <c r="AB5" s="355">
        <v>907</v>
      </c>
      <c r="AC5" s="355">
        <v>234</v>
      </c>
      <c r="AD5" s="355">
        <v>0</v>
      </c>
      <c r="AF5" s="355">
        <f t="shared" ref="AF5:AF68" si="0">SUM(E5:H5)</f>
        <v>13</v>
      </c>
      <c r="AG5" s="355">
        <f t="shared" ref="AG5:AG68" si="1">SUM(AB5:AC5)</f>
        <v>1141</v>
      </c>
      <c r="AH5" s="355">
        <f t="shared" ref="AH5:AH68" si="2">SUM(AB5:AD5)</f>
        <v>1141</v>
      </c>
    </row>
    <row r="6" spans="1:34">
      <c r="A6" t="s">
        <v>938</v>
      </c>
      <c r="B6" t="s">
        <v>988</v>
      </c>
      <c r="C6" s="355">
        <v>1612</v>
      </c>
      <c r="D6" s="355">
        <v>3</v>
      </c>
      <c r="E6" s="355">
        <v>1</v>
      </c>
      <c r="F6" s="355">
        <v>1</v>
      </c>
      <c r="G6" s="355">
        <v>0</v>
      </c>
      <c r="H6" s="355">
        <v>0</v>
      </c>
      <c r="I6" s="355">
        <v>5</v>
      </c>
      <c r="J6" s="355">
        <v>0</v>
      </c>
      <c r="K6" s="355">
        <v>0</v>
      </c>
      <c r="L6" s="355">
        <v>2</v>
      </c>
      <c r="M6" s="355">
        <v>4</v>
      </c>
      <c r="N6" s="355">
        <v>6</v>
      </c>
      <c r="O6" s="355">
        <v>4</v>
      </c>
      <c r="P6" s="355">
        <v>9</v>
      </c>
      <c r="Q6" s="355">
        <v>7</v>
      </c>
      <c r="R6" s="355">
        <v>23</v>
      </c>
      <c r="S6" s="355">
        <v>18</v>
      </c>
      <c r="T6" s="355">
        <v>33</v>
      </c>
      <c r="U6" s="355">
        <v>82</v>
      </c>
      <c r="V6" s="355">
        <v>82</v>
      </c>
      <c r="W6" s="355">
        <v>139</v>
      </c>
      <c r="X6" s="355">
        <v>207</v>
      </c>
      <c r="Y6" s="355">
        <v>311</v>
      </c>
      <c r="Z6" s="355">
        <v>319</v>
      </c>
      <c r="AA6" s="355">
        <v>225</v>
      </c>
      <c r="AB6" s="355">
        <v>108</v>
      </c>
      <c r="AC6" s="355">
        <v>28</v>
      </c>
      <c r="AD6" s="355">
        <v>0</v>
      </c>
      <c r="AF6" s="355">
        <f t="shared" si="0"/>
        <v>2</v>
      </c>
      <c r="AG6" s="355">
        <f t="shared" si="1"/>
        <v>136</v>
      </c>
      <c r="AH6" s="355">
        <f t="shared" si="2"/>
        <v>136</v>
      </c>
    </row>
    <row r="7" spans="1:34">
      <c r="A7" t="s">
        <v>939</v>
      </c>
      <c r="B7" t="s">
        <v>988</v>
      </c>
      <c r="C7" s="355">
        <v>1222</v>
      </c>
      <c r="D7" s="355">
        <v>2</v>
      </c>
      <c r="E7" s="355">
        <v>3</v>
      </c>
      <c r="F7" s="355">
        <v>0</v>
      </c>
      <c r="G7" s="355">
        <v>0</v>
      </c>
      <c r="H7" s="355">
        <v>0</v>
      </c>
      <c r="I7" s="355">
        <v>5</v>
      </c>
      <c r="J7" s="355">
        <v>0</v>
      </c>
      <c r="K7" s="355">
        <v>1</v>
      </c>
      <c r="L7" s="355">
        <v>1</v>
      </c>
      <c r="M7" s="355">
        <v>1</v>
      </c>
      <c r="N7" s="355">
        <v>1</v>
      </c>
      <c r="O7" s="355">
        <v>2</v>
      </c>
      <c r="P7" s="355">
        <v>4</v>
      </c>
      <c r="Q7" s="355">
        <v>5</v>
      </c>
      <c r="R7" s="355">
        <v>15</v>
      </c>
      <c r="S7" s="355">
        <v>22</v>
      </c>
      <c r="T7" s="355">
        <v>34</v>
      </c>
      <c r="U7" s="355">
        <v>46</v>
      </c>
      <c r="V7" s="355">
        <v>67</v>
      </c>
      <c r="W7" s="355">
        <v>98</v>
      </c>
      <c r="X7" s="355">
        <v>143</v>
      </c>
      <c r="Y7" s="355">
        <v>218</v>
      </c>
      <c r="Z7" s="355">
        <v>241</v>
      </c>
      <c r="AA7" s="355">
        <v>185</v>
      </c>
      <c r="AB7" s="355">
        <v>98</v>
      </c>
      <c r="AC7" s="355">
        <v>35</v>
      </c>
      <c r="AD7" s="355">
        <v>0</v>
      </c>
      <c r="AF7" s="355">
        <f t="shared" si="0"/>
        <v>3</v>
      </c>
      <c r="AG7" s="355">
        <f t="shared" si="1"/>
        <v>133</v>
      </c>
      <c r="AH7" s="355">
        <f t="shared" si="2"/>
        <v>133</v>
      </c>
    </row>
    <row r="8" spans="1:34">
      <c r="A8" t="s">
        <v>940</v>
      </c>
      <c r="B8" t="s">
        <v>988</v>
      </c>
      <c r="C8" s="355">
        <v>1490</v>
      </c>
      <c r="D8" s="355">
        <v>1</v>
      </c>
      <c r="E8" s="355">
        <v>1</v>
      </c>
      <c r="F8" s="355">
        <v>0</v>
      </c>
      <c r="G8" s="355">
        <v>0</v>
      </c>
      <c r="H8" s="355">
        <v>0</v>
      </c>
      <c r="I8" s="355">
        <v>2</v>
      </c>
      <c r="J8" s="355">
        <v>0</v>
      </c>
      <c r="K8" s="355">
        <v>0</v>
      </c>
      <c r="L8" s="355">
        <v>1</v>
      </c>
      <c r="M8" s="355">
        <v>3</v>
      </c>
      <c r="N8" s="355">
        <v>4</v>
      </c>
      <c r="O8" s="355">
        <v>6</v>
      </c>
      <c r="P8" s="355">
        <v>5</v>
      </c>
      <c r="Q8" s="355">
        <v>18</v>
      </c>
      <c r="R8" s="355">
        <v>15</v>
      </c>
      <c r="S8" s="355">
        <v>21</v>
      </c>
      <c r="T8" s="355">
        <v>30</v>
      </c>
      <c r="U8" s="355">
        <v>73</v>
      </c>
      <c r="V8" s="355">
        <v>94</v>
      </c>
      <c r="W8" s="355">
        <v>145</v>
      </c>
      <c r="X8" s="355">
        <v>217</v>
      </c>
      <c r="Y8" s="355">
        <v>282</v>
      </c>
      <c r="Z8" s="355">
        <v>285</v>
      </c>
      <c r="AA8" s="355">
        <v>191</v>
      </c>
      <c r="AB8" s="355">
        <v>78</v>
      </c>
      <c r="AC8" s="355">
        <v>20</v>
      </c>
      <c r="AD8" s="355">
        <v>0</v>
      </c>
      <c r="AF8" s="355">
        <f t="shared" si="0"/>
        <v>1</v>
      </c>
      <c r="AG8" s="355">
        <f t="shared" si="1"/>
        <v>98</v>
      </c>
      <c r="AH8" s="355">
        <f t="shared" si="2"/>
        <v>98</v>
      </c>
    </row>
    <row r="9" spans="1:34">
      <c r="A9" t="s">
        <v>941</v>
      </c>
      <c r="B9" t="s">
        <v>988</v>
      </c>
      <c r="C9" s="355">
        <v>1319</v>
      </c>
      <c r="D9" s="355">
        <v>0</v>
      </c>
      <c r="E9" s="355">
        <v>1</v>
      </c>
      <c r="F9" s="355">
        <v>0</v>
      </c>
      <c r="G9" s="355">
        <v>0</v>
      </c>
      <c r="H9" s="355">
        <v>0</v>
      </c>
      <c r="I9" s="355">
        <v>1</v>
      </c>
      <c r="J9" s="355">
        <v>0</v>
      </c>
      <c r="K9" s="355">
        <v>0</v>
      </c>
      <c r="L9" s="355">
        <v>2</v>
      </c>
      <c r="M9" s="355">
        <v>7</v>
      </c>
      <c r="N9" s="355">
        <v>1</v>
      </c>
      <c r="O9" s="355">
        <v>2</v>
      </c>
      <c r="P9" s="355">
        <v>3</v>
      </c>
      <c r="Q9" s="355">
        <v>10</v>
      </c>
      <c r="R9" s="355">
        <v>11</v>
      </c>
      <c r="S9" s="355">
        <v>21</v>
      </c>
      <c r="T9" s="355">
        <v>35</v>
      </c>
      <c r="U9" s="355">
        <v>55</v>
      </c>
      <c r="V9" s="355">
        <v>86</v>
      </c>
      <c r="W9" s="355">
        <v>152</v>
      </c>
      <c r="X9" s="355">
        <v>178</v>
      </c>
      <c r="Y9" s="355">
        <v>255</v>
      </c>
      <c r="Z9" s="355">
        <v>229</v>
      </c>
      <c r="AA9" s="355">
        <v>170</v>
      </c>
      <c r="AB9" s="355">
        <v>81</v>
      </c>
      <c r="AC9" s="355">
        <v>20</v>
      </c>
      <c r="AD9" s="355">
        <v>0</v>
      </c>
      <c r="AF9" s="355">
        <f t="shared" si="0"/>
        <v>1</v>
      </c>
      <c r="AG9" s="355">
        <f t="shared" si="1"/>
        <v>101</v>
      </c>
      <c r="AH9" s="355">
        <f t="shared" si="2"/>
        <v>101</v>
      </c>
    </row>
    <row r="10" spans="1:34">
      <c r="A10" t="s">
        <v>942</v>
      </c>
      <c r="B10" t="s">
        <v>988</v>
      </c>
      <c r="C10" s="355">
        <v>1602</v>
      </c>
      <c r="D10" s="355">
        <v>0</v>
      </c>
      <c r="E10" s="355">
        <v>1</v>
      </c>
      <c r="F10" s="355">
        <v>1</v>
      </c>
      <c r="G10" s="355">
        <v>0</v>
      </c>
      <c r="H10" s="355">
        <v>0</v>
      </c>
      <c r="I10" s="355">
        <v>2</v>
      </c>
      <c r="J10" s="355">
        <v>1</v>
      </c>
      <c r="K10" s="355">
        <v>1</v>
      </c>
      <c r="L10" s="355">
        <v>1</v>
      </c>
      <c r="M10" s="355">
        <v>2</v>
      </c>
      <c r="N10" s="355">
        <v>1</v>
      </c>
      <c r="O10" s="355">
        <v>2</v>
      </c>
      <c r="P10" s="355">
        <v>4</v>
      </c>
      <c r="Q10" s="355">
        <v>10</v>
      </c>
      <c r="R10" s="355">
        <v>13</v>
      </c>
      <c r="S10" s="355">
        <v>22</v>
      </c>
      <c r="T10" s="355">
        <v>31</v>
      </c>
      <c r="U10" s="355">
        <v>73</v>
      </c>
      <c r="V10" s="355">
        <v>117</v>
      </c>
      <c r="W10" s="355">
        <v>175</v>
      </c>
      <c r="X10" s="355">
        <v>256</v>
      </c>
      <c r="Y10" s="355">
        <v>303</v>
      </c>
      <c r="Z10" s="355">
        <v>277</v>
      </c>
      <c r="AA10" s="355">
        <v>194</v>
      </c>
      <c r="AB10" s="355">
        <v>93</v>
      </c>
      <c r="AC10" s="355">
        <v>24</v>
      </c>
      <c r="AD10" s="355">
        <v>0</v>
      </c>
      <c r="AF10" s="355">
        <f t="shared" si="0"/>
        <v>2</v>
      </c>
      <c r="AG10" s="355">
        <f t="shared" si="1"/>
        <v>117</v>
      </c>
      <c r="AH10" s="355">
        <f t="shared" si="2"/>
        <v>117</v>
      </c>
    </row>
    <row r="11" spans="1:34">
      <c r="A11" t="s">
        <v>943</v>
      </c>
      <c r="B11" t="s">
        <v>988</v>
      </c>
      <c r="C11" s="355">
        <v>2327</v>
      </c>
      <c r="D11" s="355">
        <v>0</v>
      </c>
      <c r="E11" s="355">
        <v>0</v>
      </c>
      <c r="F11" s="355">
        <v>0</v>
      </c>
      <c r="G11" s="355">
        <v>0</v>
      </c>
      <c r="H11" s="355">
        <v>0</v>
      </c>
      <c r="I11" s="355">
        <v>0</v>
      </c>
      <c r="J11" s="355">
        <v>3</v>
      </c>
      <c r="K11" s="355">
        <v>0</v>
      </c>
      <c r="L11" s="355">
        <v>1</v>
      </c>
      <c r="M11" s="355">
        <v>3</v>
      </c>
      <c r="N11" s="355">
        <v>5</v>
      </c>
      <c r="O11" s="355">
        <v>6</v>
      </c>
      <c r="P11" s="355">
        <v>7</v>
      </c>
      <c r="Q11" s="355">
        <v>18</v>
      </c>
      <c r="R11" s="355">
        <v>24</v>
      </c>
      <c r="S11" s="355">
        <v>37</v>
      </c>
      <c r="T11" s="355">
        <v>58</v>
      </c>
      <c r="U11" s="355">
        <v>104</v>
      </c>
      <c r="V11" s="355">
        <v>171</v>
      </c>
      <c r="W11" s="355">
        <v>210</v>
      </c>
      <c r="X11" s="355">
        <v>321</v>
      </c>
      <c r="Y11" s="355">
        <v>463</v>
      </c>
      <c r="Z11" s="355">
        <v>458</v>
      </c>
      <c r="AA11" s="355">
        <v>286</v>
      </c>
      <c r="AB11" s="355">
        <v>125</v>
      </c>
      <c r="AC11" s="355">
        <v>27</v>
      </c>
      <c r="AD11" s="355">
        <v>0</v>
      </c>
      <c r="AF11" s="355">
        <f t="shared" si="0"/>
        <v>0</v>
      </c>
      <c r="AG11" s="355">
        <f t="shared" si="1"/>
        <v>152</v>
      </c>
      <c r="AH11" s="355">
        <f t="shared" si="2"/>
        <v>152</v>
      </c>
    </row>
    <row r="12" spans="1:34">
      <c r="A12" t="s">
        <v>944</v>
      </c>
      <c r="B12" t="s">
        <v>988</v>
      </c>
      <c r="C12" s="355">
        <v>2011</v>
      </c>
      <c r="D12" s="355">
        <v>1</v>
      </c>
      <c r="E12" s="355">
        <v>0</v>
      </c>
      <c r="F12" s="355">
        <v>1</v>
      </c>
      <c r="G12" s="355">
        <v>0</v>
      </c>
      <c r="H12" s="355">
        <v>0</v>
      </c>
      <c r="I12" s="355">
        <v>2</v>
      </c>
      <c r="J12" s="355">
        <v>1</v>
      </c>
      <c r="K12" s="355">
        <v>1</v>
      </c>
      <c r="L12" s="355">
        <v>3</v>
      </c>
      <c r="M12" s="355">
        <v>4</v>
      </c>
      <c r="N12" s="355">
        <v>2</v>
      </c>
      <c r="O12" s="355">
        <v>6</v>
      </c>
      <c r="P12" s="355">
        <v>12</v>
      </c>
      <c r="Q12" s="355">
        <v>21</v>
      </c>
      <c r="R12" s="355">
        <v>21</v>
      </c>
      <c r="S12" s="355">
        <v>36</v>
      </c>
      <c r="T12" s="355">
        <v>45</v>
      </c>
      <c r="U12" s="355">
        <v>100</v>
      </c>
      <c r="V12" s="355">
        <v>156</v>
      </c>
      <c r="W12" s="355">
        <v>175</v>
      </c>
      <c r="X12" s="355">
        <v>272</v>
      </c>
      <c r="Y12" s="355">
        <v>344</v>
      </c>
      <c r="Z12" s="355">
        <v>386</v>
      </c>
      <c r="AA12" s="355">
        <v>266</v>
      </c>
      <c r="AB12" s="355">
        <v>128</v>
      </c>
      <c r="AC12" s="355">
        <v>30</v>
      </c>
      <c r="AD12" s="355">
        <v>0</v>
      </c>
      <c r="AF12" s="355">
        <f t="shared" si="0"/>
        <v>1</v>
      </c>
      <c r="AG12" s="355">
        <f t="shared" si="1"/>
        <v>158</v>
      </c>
      <c r="AH12" s="355">
        <f t="shared" si="2"/>
        <v>158</v>
      </c>
    </row>
    <row r="13" spans="1:34">
      <c r="A13" t="s">
        <v>945</v>
      </c>
      <c r="B13" t="s">
        <v>988</v>
      </c>
      <c r="C13" s="355">
        <v>1209</v>
      </c>
      <c r="D13" s="355">
        <v>3</v>
      </c>
      <c r="E13" s="355">
        <v>1</v>
      </c>
      <c r="F13" s="355">
        <v>1</v>
      </c>
      <c r="G13" s="355">
        <v>0</v>
      </c>
      <c r="H13" s="355">
        <v>0</v>
      </c>
      <c r="I13" s="355">
        <v>5</v>
      </c>
      <c r="J13" s="355">
        <v>0</v>
      </c>
      <c r="K13" s="355">
        <v>0</v>
      </c>
      <c r="L13" s="355">
        <v>0</v>
      </c>
      <c r="M13" s="355">
        <v>2</v>
      </c>
      <c r="N13" s="355">
        <v>2</v>
      </c>
      <c r="O13" s="355">
        <v>2</v>
      </c>
      <c r="P13" s="355">
        <v>6</v>
      </c>
      <c r="Q13" s="355">
        <v>9</v>
      </c>
      <c r="R13" s="355">
        <v>14</v>
      </c>
      <c r="S13" s="355">
        <v>20</v>
      </c>
      <c r="T13" s="355">
        <v>30</v>
      </c>
      <c r="U13" s="355">
        <v>70</v>
      </c>
      <c r="V13" s="355">
        <v>101</v>
      </c>
      <c r="W13" s="355">
        <v>119</v>
      </c>
      <c r="X13" s="355">
        <v>152</v>
      </c>
      <c r="Y13" s="355">
        <v>213</v>
      </c>
      <c r="Z13" s="355">
        <v>216</v>
      </c>
      <c r="AA13" s="355">
        <v>161</v>
      </c>
      <c r="AB13" s="355">
        <v>72</v>
      </c>
      <c r="AC13" s="355">
        <v>15</v>
      </c>
      <c r="AD13" s="355">
        <v>0</v>
      </c>
      <c r="AF13" s="355">
        <f t="shared" si="0"/>
        <v>2</v>
      </c>
      <c r="AG13" s="355">
        <f t="shared" si="1"/>
        <v>87</v>
      </c>
      <c r="AH13" s="355">
        <f t="shared" si="2"/>
        <v>87</v>
      </c>
    </row>
    <row r="14" spans="1:34">
      <c r="A14" t="s">
        <v>946</v>
      </c>
      <c r="B14" t="s">
        <v>988</v>
      </c>
      <c r="C14" s="355">
        <v>1949</v>
      </c>
      <c r="D14" s="355">
        <v>4</v>
      </c>
      <c r="E14" s="355">
        <v>0</v>
      </c>
      <c r="F14" s="355">
        <v>0</v>
      </c>
      <c r="G14" s="355">
        <v>0</v>
      </c>
      <c r="H14" s="355">
        <v>1</v>
      </c>
      <c r="I14" s="355">
        <v>5</v>
      </c>
      <c r="J14" s="355">
        <v>1</v>
      </c>
      <c r="K14" s="355">
        <v>0</v>
      </c>
      <c r="L14" s="355">
        <v>0</v>
      </c>
      <c r="M14" s="355">
        <v>2</v>
      </c>
      <c r="N14" s="355">
        <v>6</v>
      </c>
      <c r="O14" s="355">
        <v>8</v>
      </c>
      <c r="P14" s="355">
        <v>8</v>
      </c>
      <c r="Q14" s="355">
        <v>20</v>
      </c>
      <c r="R14" s="355">
        <v>38</v>
      </c>
      <c r="S14" s="355">
        <v>40</v>
      </c>
      <c r="T14" s="355">
        <v>65</v>
      </c>
      <c r="U14" s="355">
        <v>105</v>
      </c>
      <c r="V14" s="355">
        <v>145</v>
      </c>
      <c r="W14" s="355">
        <v>178</v>
      </c>
      <c r="X14" s="355">
        <v>257</v>
      </c>
      <c r="Y14" s="355">
        <v>352</v>
      </c>
      <c r="Z14" s="355">
        <v>325</v>
      </c>
      <c r="AA14" s="355">
        <v>235</v>
      </c>
      <c r="AB14" s="355">
        <v>124</v>
      </c>
      <c r="AC14" s="355">
        <v>35</v>
      </c>
      <c r="AD14" s="355">
        <v>0</v>
      </c>
      <c r="AF14" s="355">
        <f t="shared" si="0"/>
        <v>1</v>
      </c>
      <c r="AG14" s="355">
        <f t="shared" si="1"/>
        <v>159</v>
      </c>
      <c r="AH14" s="355">
        <f t="shared" si="2"/>
        <v>159</v>
      </c>
    </row>
    <row r="15" spans="1:34">
      <c r="A15" t="s">
        <v>947</v>
      </c>
      <c r="B15" t="s">
        <v>988</v>
      </c>
      <c r="C15" s="355">
        <v>5107</v>
      </c>
      <c r="D15" s="355">
        <v>6</v>
      </c>
      <c r="E15" s="355">
        <v>3</v>
      </c>
      <c r="F15" s="355">
        <v>1</v>
      </c>
      <c r="G15" s="355">
        <v>1</v>
      </c>
      <c r="H15" s="355">
        <v>0</v>
      </c>
      <c r="I15" s="355">
        <v>11</v>
      </c>
      <c r="J15" s="355">
        <v>0</v>
      </c>
      <c r="K15" s="355">
        <v>4</v>
      </c>
      <c r="L15" s="355">
        <v>4</v>
      </c>
      <c r="M15" s="355">
        <v>12</v>
      </c>
      <c r="N15" s="355">
        <v>14</v>
      </c>
      <c r="O15" s="355">
        <v>14</v>
      </c>
      <c r="P15" s="355">
        <v>24</v>
      </c>
      <c r="Q15" s="355">
        <v>56</v>
      </c>
      <c r="R15" s="355">
        <v>37</v>
      </c>
      <c r="S15" s="355">
        <v>92</v>
      </c>
      <c r="T15" s="355">
        <v>117</v>
      </c>
      <c r="U15" s="355">
        <v>290</v>
      </c>
      <c r="V15" s="355">
        <v>370</v>
      </c>
      <c r="W15" s="355">
        <v>513</v>
      </c>
      <c r="X15" s="355">
        <v>684</v>
      </c>
      <c r="Y15" s="355">
        <v>911</v>
      </c>
      <c r="Z15" s="355">
        <v>910</v>
      </c>
      <c r="AA15" s="355">
        <v>674</v>
      </c>
      <c r="AB15" s="355">
        <v>306</v>
      </c>
      <c r="AC15" s="355">
        <v>64</v>
      </c>
      <c r="AD15" s="355">
        <v>0</v>
      </c>
      <c r="AF15" s="355">
        <f t="shared" si="0"/>
        <v>5</v>
      </c>
      <c r="AG15" s="355">
        <f t="shared" si="1"/>
        <v>370</v>
      </c>
      <c r="AH15" s="355">
        <f t="shared" si="2"/>
        <v>370</v>
      </c>
    </row>
    <row r="16" spans="1:34">
      <c r="A16" t="s">
        <v>948</v>
      </c>
      <c r="B16" t="s">
        <v>988</v>
      </c>
      <c r="C16" s="355">
        <v>4541</v>
      </c>
      <c r="D16" s="355">
        <v>8</v>
      </c>
      <c r="E16" s="355">
        <v>2</v>
      </c>
      <c r="F16" s="355">
        <v>0</v>
      </c>
      <c r="G16" s="355">
        <v>0</v>
      </c>
      <c r="H16" s="355">
        <v>0</v>
      </c>
      <c r="I16" s="355">
        <v>10</v>
      </c>
      <c r="J16" s="355">
        <v>1</v>
      </c>
      <c r="K16" s="355">
        <v>1</v>
      </c>
      <c r="L16" s="355">
        <v>2</v>
      </c>
      <c r="M16" s="355">
        <v>5</v>
      </c>
      <c r="N16" s="355">
        <v>10</v>
      </c>
      <c r="O16" s="355">
        <v>15</v>
      </c>
      <c r="P16" s="355">
        <v>25</v>
      </c>
      <c r="Q16" s="355">
        <v>58</v>
      </c>
      <c r="R16" s="355">
        <v>76</v>
      </c>
      <c r="S16" s="355">
        <v>83</v>
      </c>
      <c r="T16" s="355">
        <v>134</v>
      </c>
      <c r="U16" s="355">
        <v>252</v>
      </c>
      <c r="V16" s="355">
        <v>369</v>
      </c>
      <c r="W16" s="355">
        <v>478</v>
      </c>
      <c r="X16" s="355">
        <v>649</v>
      </c>
      <c r="Y16" s="355">
        <v>846</v>
      </c>
      <c r="Z16" s="355">
        <v>713</v>
      </c>
      <c r="AA16" s="355">
        <v>535</v>
      </c>
      <c r="AB16" s="355">
        <v>231</v>
      </c>
      <c r="AC16" s="355">
        <v>47</v>
      </c>
      <c r="AD16" s="355">
        <v>1</v>
      </c>
      <c r="AF16" s="355">
        <f t="shared" si="0"/>
        <v>2</v>
      </c>
      <c r="AG16" s="355">
        <f t="shared" si="1"/>
        <v>278</v>
      </c>
      <c r="AH16" s="355">
        <f t="shared" si="2"/>
        <v>279</v>
      </c>
    </row>
    <row r="17" spans="1:34">
      <c r="A17" t="s">
        <v>949</v>
      </c>
      <c r="B17" t="s">
        <v>988</v>
      </c>
      <c r="C17" s="355">
        <v>2583</v>
      </c>
      <c r="D17" s="355">
        <v>7</v>
      </c>
      <c r="E17" s="355">
        <v>0</v>
      </c>
      <c r="F17" s="355">
        <v>0</v>
      </c>
      <c r="G17" s="355">
        <v>0</v>
      </c>
      <c r="H17" s="355">
        <v>0</v>
      </c>
      <c r="I17" s="355">
        <v>7</v>
      </c>
      <c r="J17" s="355">
        <v>2</v>
      </c>
      <c r="K17" s="355">
        <v>0</v>
      </c>
      <c r="L17" s="355">
        <v>3</v>
      </c>
      <c r="M17" s="355">
        <v>8</v>
      </c>
      <c r="N17" s="355">
        <v>4</v>
      </c>
      <c r="O17" s="355">
        <v>13</v>
      </c>
      <c r="P17" s="355">
        <v>16</v>
      </c>
      <c r="Q17" s="355">
        <v>20</v>
      </c>
      <c r="R17" s="355">
        <v>31</v>
      </c>
      <c r="S17" s="355">
        <v>37</v>
      </c>
      <c r="T17" s="355">
        <v>75</v>
      </c>
      <c r="U17" s="355">
        <v>148</v>
      </c>
      <c r="V17" s="355">
        <v>234</v>
      </c>
      <c r="W17" s="355">
        <v>269</v>
      </c>
      <c r="X17" s="355">
        <v>353</v>
      </c>
      <c r="Y17" s="355">
        <v>442</v>
      </c>
      <c r="Z17" s="355">
        <v>464</v>
      </c>
      <c r="AA17" s="355">
        <v>320</v>
      </c>
      <c r="AB17" s="355">
        <v>110</v>
      </c>
      <c r="AC17" s="355">
        <v>27</v>
      </c>
      <c r="AD17" s="355">
        <v>0</v>
      </c>
      <c r="AF17" s="355">
        <f t="shared" si="0"/>
        <v>0</v>
      </c>
      <c r="AG17" s="355">
        <f t="shared" si="1"/>
        <v>137</v>
      </c>
      <c r="AH17" s="355">
        <f t="shared" si="2"/>
        <v>137</v>
      </c>
    </row>
    <row r="18" spans="1:34">
      <c r="A18" t="s">
        <v>950</v>
      </c>
      <c r="B18" t="s">
        <v>988</v>
      </c>
      <c r="C18" s="355">
        <v>3757</v>
      </c>
      <c r="D18" s="355">
        <v>2</v>
      </c>
      <c r="E18" s="355">
        <v>1</v>
      </c>
      <c r="F18" s="355">
        <v>0</v>
      </c>
      <c r="G18" s="355">
        <v>0</v>
      </c>
      <c r="H18" s="355">
        <v>1</v>
      </c>
      <c r="I18" s="355">
        <v>4</v>
      </c>
      <c r="J18" s="355">
        <v>3</v>
      </c>
      <c r="K18" s="355">
        <v>3</v>
      </c>
      <c r="L18" s="355">
        <v>4</v>
      </c>
      <c r="M18" s="355">
        <v>7</v>
      </c>
      <c r="N18" s="355">
        <v>8</v>
      </c>
      <c r="O18" s="355">
        <v>9</v>
      </c>
      <c r="P18" s="355">
        <v>25</v>
      </c>
      <c r="Q18" s="355">
        <v>34</v>
      </c>
      <c r="R18" s="355">
        <v>50</v>
      </c>
      <c r="S18" s="355">
        <v>68</v>
      </c>
      <c r="T18" s="355">
        <v>99</v>
      </c>
      <c r="U18" s="355">
        <v>181</v>
      </c>
      <c r="V18" s="355">
        <v>262</v>
      </c>
      <c r="W18" s="355">
        <v>369</v>
      </c>
      <c r="X18" s="355">
        <v>461</v>
      </c>
      <c r="Y18" s="355">
        <v>607</v>
      </c>
      <c r="Z18" s="355">
        <v>701</v>
      </c>
      <c r="AA18" s="355">
        <v>528</v>
      </c>
      <c r="AB18" s="355">
        <v>240</v>
      </c>
      <c r="AC18" s="355">
        <v>94</v>
      </c>
      <c r="AD18" s="355">
        <v>0</v>
      </c>
      <c r="AF18" s="355">
        <f t="shared" si="0"/>
        <v>2</v>
      </c>
      <c r="AG18" s="355">
        <f t="shared" si="1"/>
        <v>334</v>
      </c>
      <c r="AH18" s="355">
        <f t="shared" si="2"/>
        <v>334</v>
      </c>
    </row>
    <row r="19" spans="1:34">
      <c r="A19" t="s">
        <v>951</v>
      </c>
      <c r="B19" t="s">
        <v>988</v>
      </c>
      <c r="C19" s="355">
        <v>623</v>
      </c>
      <c r="D19" s="355">
        <v>0</v>
      </c>
      <c r="E19" s="355">
        <v>0</v>
      </c>
      <c r="F19" s="355">
        <v>0</v>
      </c>
      <c r="G19" s="355">
        <v>0</v>
      </c>
      <c r="H19" s="355">
        <v>0</v>
      </c>
      <c r="I19" s="355">
        <v>0</v>
      </c>
      <c r="J19" s="355">
        <v>1</v>
      </c>
      <c r="K19" s="355">
        <v>1</v>
      </c>
      <c r="L19" s="355">
        <v>0</v>
      </c>
      <c r="M19" s="355">
        <v>1</v>
      </c>
      <c r="N19" s="355">
        <v>1</v>
      </c>
      <c r="O19" s="355">
        <v>0</v>
      </c>
      <c r="P19" s="355">
        <v>5</v>
      </c>
      <c r="Q19" s="355">
        <v>5</v>
      </c>
      <c r="R19" s="355">
        <v>1</v>
      </c>
      <c r="S19" s="355">
        <v>8</v>
      </c>
      <c r="T19" s="355">
        <v>13</v>
      </c>
      <c r="U19" s="355">
        <v>29</v>
      </c>
      <c r="V19" s="355">
        <v>31</v>
      </c>
      <c r="W19" s="355">
        <v>41</v>
      </c>
      <c r="X19" s="355">
        <v>70</v>
      </c>
      <c r="Y19" s="355">
        <v>114</v>
      </c>
      <c r="Z19" s="355">
        <v>142</v>
      </c>
      <c r="AA19" s="355">
        <v>90</v>
      </c>
      <c r="AB19" s="355">
        <v>53</v>
      </c>
      <c r="AC19" s="355">
        <v>17</v>
      </c>
      <c r="AD19" s="355">
        <v>0</v>
      </c>
      <c r="AF19" s="355">
        <f t="shared" si="0"/>
        <v>0</v>
      </c>
      <c r="AG19" s="355">
        <f t="shared" si="1"/>
        <v>70</v>
      </c>
      <c r="AH19" s="355">
        <f t="shared" si="2"/>
        <v>70</v>
      </c>
    </row>
    <row r="20" spans="1:34">
      <c r="A20" t="s">
        <v>952</v>
      </c>
      <c r="B20" t="s">
        <v>988</v>
      </c>
      <c r="C20" s="355">
        <v>836</v>
      </c>
      <c r="D20" s="355">
        <v>3</v>
      </c>
      <c r="E20" s="355">
        <v>0</v>
      </c>
      <c r="F20" s="355">
        <v>0</v>
      </c>
      <c r="G20" s="355">
        <v>0</v>
      </c>
      <c r="H20" s="355">
        <v>0</v>
      </c>
      <c r="I20" s="355">
        <v>3</v>
      </c>
      <c r="J20" s="355">
        <v>0</v>
      </c>
      <c r="K20" s="355">
        <v>1</v>
      </c>
      <c r="L20" s="355">
        <v>1</v>
      </c>
      <c r="M20" s="355">
        <v>0</v>
      </c>
      <c r="N20" s="355">
        <v>0</v>
      </c>
      <c r="O20" s="355">
        <v>3</v>
      </c>
      <c r="P20" s="355">
        <v>4</v>
      </c>
      <c r="Q20" s="355">
        <v>5</v>
      </c>
      <c r="R20" s="355">
        <v>6</v>
      </c>
      <c r="S20" s="355">
        <v>11</v>
      </c>
      <c r="T20" s="355">
        <v>19</v>
      </c>
      <c r="U20" s="355">
        <v>31</v>
      </c>
      <c r="V20" s="355">
        <v>48</v>
      </c>
      <c r="W20" s="355">
        <v>67</v>
      </c>
      <c r="X20" s="355">
        <v>129</v>
      </c>
      <c r="Y20" s="355">
        <v>136</v>
      </c>
      <c r="Z20" s="355">
        <v>181</v>
      </c>
      <c r="AA20" s="355">
        <v>119</v>
      </c>
      <c r="AB20" s="355">
        <v>61</v>
      </c>
      <c r="AC20" s="355">
        <v>11</v>
      </c>
      <c r="AD20" s="355">
        <v>0</v>
      </c>
      <c r="AF20" s="355">
        <f t="shared" si="0"/>
        <v>0</v>
      </c>
      <c r="AG20" s="355">
        <f t="shared" si="1"/>
        <v>72</v>
      </c>
      <c r="AH20" s="355">
        <f t="shared" si="2"/>
        <v>72</v>
      </c>
    </row>
    <row r="21" spans="1:34">
      <c r="A21" t="s">
        <v>953</v>
      </c>
      <c r="B21" t="s">
        <v>988</v>
      </c>
      <c r="C21" s="355">
        <v>1557</v>
      </c>
      <c r="D21" s="355">
        <v>1</v>
      </c>
      <c r="E21" s="355">
        <v>0</v>
      </c>
      <c r="F21" s="355">
        <v>0</v>
      </c>
      <c r="G21" s="355">
        <v>0</v>
      </c>
      <c r="H21" s="355">
        <v>1</v>
      </c>
      <c r="I21" s="355">
        <v>2</v>
      </c>
      <c r="J21" s="355">
        <v>0</v>
      </c>
      <c r="K21" s="355">
        <v>0</v>
      </c>
      <c r="L21" s="355">
        <v>2</v>
      </c>
      <c r="M21" s="355">
        <v>10</v>
      </c>
      <c r="N21" s="355">
        <v>4</v>
      </c>
      <c r="O21" s="355">
        <v>5</v>
      </c>
      <c r="P21" s="355">
        <v>10</v>
      </c>
      <c r="Q21" s="355">
        <v>15</v>
      </c>
      <c r="R21" s="355">
        <v>22</v>
      </c>
      <c r="S21" s="355">
        <v>35</v>
      </c>
      <c r="T21" s="355">
        <v>35</v>
      </c>
      <c r="U21" s="355">
        <v>66</v>
      </c>
      <c r="V21" s="355">
        <v>116</v>
      </c>
      <c r="W21" s="355">
        <v>156</v>
      </c>
      <c r="X21" s="355">
        <v>213</v>
      </c>
      <c r="Y21" s="355">
        <v>297</v>
      </c>
      <c r="Z21" s="355">
        <v>249</v>
      </c>
      <c r="AA21" s="355">
        <v>194</v>
      </c>
      <c r="AB21" s="355">
        <v>84</v>
      </c>
      <c r="AC21" s="355">
        <v>42</v>
      </c>
      <c r="AD21" s="355">
        <v>0</v>
      </c>
      <c r="AF21" s="355">
        <f t="shared" si="0"/>
        <v>1</v>
      </c>
      <c r="AG21" s="355">
        <f t="shared" si="1"/>
        <v>126</v>
      </c>
      <c r="AH21" s="355">
        <f t="shared" si="2"/>
        <v>126</v>
      </c>
    </row>
    <row r="22" spans="1:34">
      <c r="A22" t="s">
        <v>954</v>
      </c>
      <c r="B22" t="s">
        <v>988</v>
      </c>
      <c r="C22" s="355">
        <v>401</v>
      </c>
      <c r="D22" s="355">
        <v>0</v>
      </c>
      <c r="E22" s="355">
        <v>0</v>
      </c>
      <c r="F22" s="355">
        <v>0</v>
      </c>
      <c r="G22" s="355">
        <v>0</v>
      </c>
      <c r="H22" s="355">
        <v>0</v>
      </c>
      <c r="I22" s="355">
        <v>0</v>
      </c>
      <c r="J22" s="355">
        <v>0</v>
      </c>
      <c r="K22" s="355">
        <v>0</v>
      </c>
      <c r="L22" s="355">
        <v>0</v>
      </c>
      <c r="M22" s="355">
        <v>1</v>
      </c>
      <c r="N22" s="355">
        <v>0</v>
      </c>
      <c r="O22" s="355">
        <v>2</v>
      </c>
      <c r="P22" s="355">
        <v>2</v>
      </c>
      <c r="Q22" s="355">
        <v>5</v>
      </c>
      <c r="R22" s="355">
        <v>5</v>
      </c>
      <c r="S22" s="355">
        <v>9</v>
      </c>
      <c r="T22" s="355">
        <v>7</v>
      </c>
      <c r="U22" s="355">
        <v>19</v>
      </c>
      <c r="V22" s="355">
        <v>25</v>
      </c>
      <c r="W22" s="355">
        <v>46</v>
      </c>
      <c r="X22" s="355">
        <v>45</v>
      </c>
      <c r="Y22" s="355">
        <v>72</v>
      </c>
      <c r="Z22" s="355">
        <v>91</v>
      </c>
      <c r="AA22" s="355">
        <v>43</v>
      </c>
      <c r="AB22" s="355">
        <v>20</v>
      </c>
      <c r="AC22" s="355">
        <v>9</v>
      </c>
      <c r="AD22" s="355">
        <v>0</v>
      </c>
      <c r="AF22" s="355">
        <f t="shared" si="0"/>
        <v>0</v>
      </c>
      <c r="AG22" s="355">
        <f t="shared" si="1"/>
        <v>29</v>
      </c>
      <c r="AH22" s="355">
        <f t="shared" si="2"/>
        <v>29</v>
      </c>
    </row>
    <row r="23" spans="1:34">
      <c r="A23" t="s">
        <v>955</v>
      </c>
      <c r="B23" t="s">
        <v>988</v>
      </c>
      <c r="C23" s="355">
        <v>1114</v>
      </c>
      <c r="D23" s="355">
        <v>0</v>
      </c>
      <c r="E23" s="355">
        <v>0</v>
      </c>
      <c r="F23" s="355">
        <v>0</v>
      </c>
      <c r="G23" s="355">
        <v>0</v>
      </c>
      <c r="H23" s="355">
        <v>0</v>
      </c>
      <c r="I23" s="355">
        <v>0</v>
      </c>
      <c r="J23" s="355">
        <v>0</v>
      </c>
      <c r="K23" s="355">
        <v>1</v>
      </c>
      <c r="L23" s="355">
        <v>0</v>
      </c>
      <c r="M23" s="355">
        <v>1</v>
      </c>
      <c r="N23" s="355">
        <v>3</v>
      </c>
      <c r="O23" s="355">
        <v>4</v>
      </c>
      <c r="P23" s="355">
        <v>2</v>
      </c>
      <c r="Q23" s="355">
        <v>5</v>
      </c>
      <c r="R23" s="355">
        <v>11</v>
      </c>
      <c r="S23" s="355">
        <v>11</v>
      </c>
      <c r="T23" s="355">
        <v>25</v>
      </c>
      <c r="U23" s="355">
        <v>46</v>
      </c>
      <c r="V23" s="355">
        <v>51</v>
      </c>
      <c r="W23" s="355">
        <v>72</v>
      </c>
      <c r="X23" s="355">
        <v>108</v>
      </c>
      <c r="Y23" s="355">
        <v>183</v>
      </c>
      <c r="Z23" s="355">
        <v>252</v>
      </c>
      <c r="AA23" s="355">
        <v>213</v>
      </c>
      <c r="AB23" s="355">
        <v>102</v>
      </c>
      <c r="AC23" s="355">
        <v>24</v>
      </c>
      <c r="AD23" s="355">
        <v>0</v>
      </c>
      <c r="AF23" s="355">
        <f t="shared" si="0"/>
        <v>0</v>
      </c>
      <c r="AG23" s="355">
        <f t="shared" si="1"/>
        <v>126</v>
      </c>
      <c r="AH23" s="355">
        <f t="shared" si="2"/>
        <v>126</v>
      </c>
    </row>
    <row r="24" spans="1:34">
      <c r="A24" t="s">
        <v>956</v>
      </c>
      <c r="B24" t="s">
        <v>988</v>
      </c>
      <c r="C24" s="355">
        <v>2364</v>
      </c>
      <c r="D24" s="355">
        <v>2</v>
      </c>
      <c r="E24" s="355">
        <v>0</v>
      </c>
      <c r="F24" s="355">
        <v>1</v>
      </c>
      <c r="G24" s="355">
        <v>0</v>
      </c>
      <c r="H24" s="355">
        <v>1</v>
      </c>
      <c r="I24" s="355">
        <v>4</v>
      </c>
      <c r="J24" s="355">
        <v>1</v>
      </c>
      <c r="K24" s="355">
        <v>0</v>
      </c>
      <c r="L24" s="355">
        <v>3</v>
      </c>
      <c r="M24" s="355">
        <v>4</v>
      </c>
      <c r="N24" s="355">
        <v>8</v>
      </c>
      <c r="O24" s="355">
        <v>8</v>
      </c>
      <c r="P24" s="355">
        <v>20</v>
      </c>
      <c r="Q24" s="355">
        <v>21</v>
      </c>
      <c r="R24" s="355">
        <v>33</v>
      </c>
      <c r="S24" s="355">
        <v>43</v>
      </c>
      <c r="T24" s="355">
        <v>63</v>
      </c>
      <c r="U24" s="355">
        <v>139</v>
      </c>
      <c r="V24" s="355">
        <v>172</v>
      </c>
      <c r="W24" s="355">
        <v>245</v>
      </c>
      <c r="X24" s="355">
        <v>313</v>
      </c>
      <c r="Y24" s="355">
        <v>385</v>
      </c>
      <c r="Z24" s="355">
        <v>406</v>
      </c>
      <c r="AA24" s="355">
        <v>313</v>
      </c>
      <c r="AB24" s="355">
        <v>148</v>
      </c>
      <c r="AC24" s="355">
        <v>35</v>
      </c>
      <c r="AD24" s="355">
        <v>0</v>
      </c>
      <c r="AF24" s="355">
        <f t="shared" si="0"/>
        <v>2</v>
      </c>
      <c r="AG24" s="355">
        <f t="shared" si="1"/>
        <v>183</v>
      </c>
      <c r="AH24" s="355">
        <f t="shared" si="2"/>
        <v>183</v>
      </c>
    </row>
    <row r="25" spans="1:34">
      <c r="A25" t="s">
        <v>957</v>
      </c>
      <c r="B25" t="s">
        <v>988</v>
      </c>
      <c r="C25" s="355">
        <v>543</v>
      </c>
      <c r="D25" s="355">
        <v>1</v>
      </c>
      <c r="E25" s="355">
        <v>0</v>
      </c>
      <c r="F25" s="355">
        <v>0</v>
      </c>
      <c r="G25" s="355">
        <v>0</v>
      </c>
      <c r="H25" s="355">
        <v>0</v>
      </c>
      <c r="I25" s="355">
        <v>1</v>
      </c>
      <c r="J25" s="355">
        <v>0</v>
      </c>
      <c r="K25" s="355">
        <v>0</v>
      </c>
      <c r="L25" s="355">
        <v>1</v>
      </c>
      <c r="M25" s="355">
        <v>0</v>
      </c>
      <c r="N25" s="355">
        <v>3</v>
      </c>
      <c r="O25" s="355">
        <v>1</v>
      </c>
      <c r="P25" s="355">
        <v>5</v>
      </c>
      <c r="Q25" s="355">
        <v>8</v>
      </c>
      <c r="R25" s="355">
        <v>3</v>
      </c>
      <c r="S25" s="355">
        <v>11</v>
      </c>
      <c r="T25" s="355">
        <v>10</v>
      </c>
      <c r="U25" s="355">
        <v>22</v>
      </c>
      <c r="V25" s="355">
        <v>26</v>
      </c>
      <c r="W25" s="355">
        <v>48</v>
      </c>
      <c r="X25" s="355">
        <v>75</v>
      </c>
      <c r="Y25" s="355">
        <v>95</v>
      </c>
      <c r="Z25" s="355">
        <v>94</v>
      </c>
      <c r="AA25" s="355">
        <v>83</v>
      </c>
      <c r="AB25" s="355">
        <v>46</v>
      </c>
      <c r="AC25" s="355">
        <v>11</v>
      </c>
      <c r="AD25" s="355">
        <v>0</v>
      </c>
      <c r="AF25" s="355">
        <f t="shared" si="0"/>
        <v>0</v>
      </c>
      <c r="AG25" s="355">
        <f t="shared" si="1"/>
        <v>57</v>
      </c>
      <c r="AH25" s="355">
        <f t="shared" si="2"/>
        <v>57</v>
      </c>
    </row>
    <row r="26" spans="1:34">
      <c r="A26" t="s">
        <v>958</v>
      </c>
      <c r="B26" t="s">
        <v>988</v>
      </c>
      <c r="C26" s="355">
        <v>540</v>
      </c>
      <c r="D26" s="355">
        <v>0</v>
      </c>
      <c r="E26" s="355">
        <v>0</v>
      </c>
      <c r="F26" s="355">
        <v>0</v>
      </c>
      <c r="G26" s="355">
        <v>0</v>
      </c>
      <c r="H26" s="355">
        <v>0</v>
      </c>
      <c r="I26" s="355">
        <v>0</v>
      </c>
      <c r="J26" s="355">
        <v>0</v>
      </c>
      <c r="K26" s="355">
        <v>0</v>
      </c>
      <c r="L26" s="355">
        <v>0</v>
      </c>
      <c r="M26" s="355">
        <v>2</v>
      </c>
      <c r="N26" s="355">
        <v>0</v>
      </c>
      <c r="O26" s="355">
        <v>3</v>
      </c>
      <c r="P26" s="355">
        <v>4</v>
      </c>
      <c r="Q26" s="355">
        <v>3</v>
      </c>
      <c r="R26" s="355">
        <v>4</v>
      </c>
      <c r="S26" s="355">
        <v>5</v>
      </c>
      <c r="T26" s="355">
        <v>3</v>
      </c>
      <c r="U26" s="355">
        <v>31</v>
      </c>
      <c r="V26" s="355">
        <v>38</v>
      </c>
      <c r="W26" s="355">
        <v>43</v>
      </c>
      <c r="X26" s="355">
        <v>87</v>
      </c>
      <c r="Y26" s="355">
        <v>90</v>
      </c>
      <c r="Z26" s="355">
        <v>104</v>
      </c>
      <c r="AA26" s="355">
        <v>73</v>
      </c>
      <c r="AB26" s="355">
        <v>42</v>
      </c>
      <c r="AC26" s="355">
        <v>8</v>
      </c>
      <c r="AD26" s="355">
        <v>0</v>
      </c>
      <c r="AF26" s="355">
        <f t="shared" si="0"/>
        <v>0</v>
      </c>
      <c r="AG26" s="355">
        <f t="shared" si="1"/>
        <v>50</v>
      </c>
      <c r="AH26" s="355">
        <f t="shared" si="2"/>
        <v>50</v>
      </c>
    </row>
    <row r="27" spans="1:34">
      <c r="A27" t="s">
        <v>959</v>
      </c>
      <c r="B27" t="s">
        <v>988</v>
      </c>
      <c r="C27" s="355">
        <v>1894</v>
      </c>
      <c r="D27" s="355">
        <v>3</v>
      </c>
      <c r="E27" s="355">
        <v>0</v>
      </c>
      <c r="F27" s="355">
        <v>1</v>
      </c>
      <c r="G27" s="355">
        <v>0</v>
      </c>
      <c r="H27" s="355">
        <v>0</v>
      </c>
      <c r="I27" s="355">
        <v>4</v>
      </c>
      <c r="J27" s="355">
        <v>2</v>
      </c>
      <c r="K27" s="355">
        <v>0</v>
      </c>
      <c r="L27" s="355">
        <v>4</v>
      </c>
      <c r="M27" s="355">
        <v>6</v>
      </c>
      <c r="N27" s="355">
        <v>2</v>
      </c>
      <c r="O27" s="355">
        <v>3</v>
      </c>
      <c r="P27" s="355">
        <v>12</v>
      </c>
      <c r="Q27" s="355">
        <v>15</v>
      </c>
      <c r="R27" s="355">
        <v>24</v>
      </c>
      <c r="S27" s="355">
        <v>33</v>
      </c>
      <c r="T27" s="355">
        <v>42</v>
      </c>
      <c r="U27" s="355">
        <v>84</v>
      </c>
      <c r="V27" s="355">
        <v>151</v>
      </c>
      <c r="W27" s="355">
        <v>159</v>
      </c>
      <c r="X27" s="355">
        <v>238</v>
      </c>
      <c r="Y27" s="355">
        <v>300</v>
      </c>
      <c r="Z27" s="355">
        <v>352</v>
      </c>
      <c r="AA27" s="355">
        <v>287</v>
      </c>
      <c r="AB27" s="355">
        <v>145</v>
      </c>
      <c r="AC27" s="355">
        <v>31</v>
      </c>
      <c r="AD27" s="355">
        <v>0</v>
      </c>
      <c r="AF27" s="355">
        <f t="shared" si="0"/>
        <v>1</v>
      </c>
      <c r="AG27" s="355">
        <f t="shared" si="1"/>
        <v>176</v>
      </c>
      <c r="AH27" s="355">
        <f t="shared" si="2"/>
        <v>176</v>
      </c>
    </row>
    <row r="28" spans="1:34">
      <c r="A28" t="s">
        <v>960</v>
      </c>
      <c r="B28" t="s">
        <v>988</v>
      </c>
      <c r="C28" s="355">
        <v>847</v>
      </c>
      <c r="D28" s="355">
        <v>2</v>
      </c>
      <c r="E28" s="355">
        <v>0</v>
      </c>
      <c r="F28" s="355">
        <v>0</v>
      </c>
      <c r="G28" s="355">
        <v>0</v>
      </c>
      <c r="H28" s="355">
        <v>0</v>
      </c>
      <c r="I28" s="355">
        <v>2</v>
      </c>
      <c r="J28" s="355">
        <v>0</v>
      </c>
      <c r="K28" s="355">
        <v>0</v>
      </c>
      <c r="L28" s="355">
        <v>0</v>
      </c>
      <c r="M28" s="355">
        <v>1</v>
      </c>
      <c r="N28" s="355">
        <v>2</v>
      </c>
      <c r="O28" s="355">
        <v>4</v>
      </c>
      <c r="P28" s="355">
        <v>4</v>
      </c>
      <c r="Q28" s="355">
        <v>3</v>
      </c>
      <c r="R28" s="355">
        <v>4</v>
      </c>
      <c r="S28" s="355">
        <v>9</v>
      </c>
      <c r="T28" s="355">
        <v>21</v>
      </c>
      <c r="U28" s="355">
        <v>37</v>
      </c>
      <c r="V28" s="355">
        <v>59</v>
      </c>
      <c r="W28" s="355">
        <v>79</v>
      </c>
      <c r="X28" s="355">
        <v>115</v>
      </c>
      <c r="Y28" s="355">
        <v>143</v>
      </c>
      <c r="Z28" s="355">
        <v>160</v>
      </c>
      <c r="AA28" s="355">
        <v>121</v>
      </c>
      <c r="AB28" s="355">
        <v>62</v>
      </c>
      <c r="AC28" s="355">
        <v>21</v>
      </c>
      <c r="AD28" s="355">
        <v>0</v>
      </c>
      <c r="AF28" s="355">
        <f t="shared" si="0"/>
        <v>0</v>
      </c>
      <c r="AG28" s="355">
        <f t="shared" si="1"/>
        <v>83</v>
      </c>
      <c r="AH28" s="355">
        <f t="shared" si="2"/>
        <v>83</v>
      </c>
    </row>
    <row r="29" spans="1:34">
      <c r="A29" t="s">
        <v>961</v>
      </c>
      <c r="B29" t="s">
        <v>988</v>
      </c>
      <c r="C29" s="355">
        <v>885</v>
      </c>
      <c r="D29" s="355">
        <v>1</v>
      </c>
      <c r="E29" s="355">
        <v>0</v>
      </c>
      <c r="F29" s="355">
        <v>0</v>
      </c>
      <c r="G29" s="355">
        <v>0</v>
      </c>
      <c r="H29" s="355">
        <v>0</v>
      </c>
      <c r="I29" s="355">
        <v>1</v>
      </c>
      <c r="J29" s="355">
        <v>2</v>
      </c>
      <c r="K29" s="355">
        <v>0</v>
      </c>
      <c r="L29" s="355">
        <v>0</v>
      </c>
      <c r="M29" s="355">
        <v>0</v>
      </c>
      <c r="N29" s="355">
        <v>4</v>
      </c>
      <c r="O29" s="355">
        <v>2</v>
      </c>
      <c r="P29" s="355">
        <v>6</v>
      </c>
      <c r="Q29" s="355">
        <v>7</v>
      </c>
      <c r="R29" s="355">
        <v>12</v>
      </c>
      <c r="S29" s="355">
        <v>19</v>
      </c>
      <c r="T29" s="355">
        <v>28</v>
      </c>
      <c r="U29" s="355">
        <v>56</v>
      </c>
      <c r="V29" s="355">
        <v>63</v>
      </c>
      <c r="W29" s="355">
        <v>78</v>
      </c>
      <c r="X29" s="355">
        <v>114</v>
      </c>
      <c r="Y29" s="355">
        <v>152</v>
      </c>
      <c r="Z29" s="355">
        <v>157</v>
      </c>
      <c r="AA29" s="355">
        <v>106</v>
      </c>
      <c r="AB29" s="355">
        <v>66</v>
      </c>
      <c r="AC29" s="355">
        <v>12</v>
      </c>
      <c r="AD29" s="355">
        <v>0</v>
      </c>
      <c r="AF29" s="355">
        <f t="shared" si="0"/>
        <v>0</v>
      </c>
      <c r="AG29" s="355">
        <f t="shared" si="1"/>
        <v>78</v>
      </c>
      <c r="AH29" s="355">
        <f t="shared" si="2"/>
        <v>78</v>
      </c>
    </row>
    <row r="30" spans="1:34">
      <c r="A30" t="s">
        <v>962</v>
      </c>
      <c r="B30" t="s">
        <v>988</v>
      </c>
      <c r="C30" s="355">
        <v>1326</v>
      </c>
      <c r="D30" s="355">
        <v>4</v>
      </c>
      <c r="E30" s="355">
        <v>0</v>
      </c>
      <c r="F30" s="355">
        <v>0</v>
      </c>
      <c r="G30" s="355">
        <v>0</v>
      </c>
      <c r="H30" s="355">
        <v>0</v>
      </c>
      <c r="I30" s="355">
        <v>4</v>
      </c>
      <c r="J30" s="355">
        <v>0</v>
      </c>
      <c r="K30" s="355">
        <v>2</v>
      </c>
      <c r="L30" s="355">
        <v>0</v>
      </c>
      <c r="M30" s="355">
        <v>4</v>
      </c>
      <c r="N30" s="355">
        <v>3</v>
      </c>
      <c r="O30" s="355">
        <v>2</v>
      </c>
      <c r="P30" s="355">
        <v>7</v>
      </c>
      <c r="Q30" s="355">
        <v>10</v>
      </c>
      <c r="R30" s="355">
        <v>22</v>
      </c>
      <c r="S30" s="355">
        <v>16</v>
      </c>
      <c r="T30" s="355">
        <v>26</v>
      </c>
      <c r="U30" s="355">
        <v>58</v>
      </c>
      <c r="V30" s="355">
        <v>88</v>
      </c>
      <c r="W30" s="355">
        <v>121</v>
      </c>
      <c r="X30" s="355">
        <v>187</v>
      </c>
      <c r="Y30" s="355">
        <v>252</v>
      </c>
      <c r="Z30" s="355">
        <v>246</v>
      </c>
      <c r="AA30" s="355">
        <v>163</v>
      </c>
      <c r="AB30" s="355">
        <v>89</v>
      </c>
      <c r="AC30" s="355">
        <v>26</v>
      </c>
      <c r="AD30" s="355">
        <v>0</v>
      </c>
      <c r="AF30" s="355">
        <f t="shared" si="0"/>
        <v>0</v>
      </c>
      <c r="AG30" s="355">
        <f t="shared" si="1"/>
        <v>115</v>
      </c>
      <c r="AH30" s="355">
        <f t="shared" si="2"/>
        <v>115</v>
      </c>
    </row>
    <row r="31" spans="1:34">
      <c r="A31" t="s">
        <v>963</v>
      </c>
      <c r="B31" t="s">
        <v>988</v>
      </c>
      <c r="C31" s="355">
        <v>493</v>
      </c>
      <c r="D31" s="355">
        <v>1</v>
      </c>
      <c r="E31" s="355">
        <v>0</v>
      </c>
      <c r="F31" s="355">
        <v>1</v>
      </c>
      <c r="G31" s="355">
        <v>0</v>
      </c>
      <c r="H31" s="355">
        <v>0</v>
      </c>
      <c r="I31" s="355">
        <v>2</v>
      </c>
      <c r="J31" s="355">
        <v>0</v>
      </c>
      <c r="K31" s="355">
        <v>1</v>
      </c>
      <c r="L31" s="355">
        <v>1</v>
      </c>
      <c r="M31" s="355">
        <v>3</v>
      </c>
      <c r="N31" s="355">
        <v>2</v>
      </c>
      <c r="O31" s="355">
        <v>1</v>
      </c>
      <c r="P31" s="355">
        <v>3</v>
      </c>
      <c r="Q31" s="355">
        <v>3</v>
      </c>
      <c r="R31" s="355">
        <v>3</v>
      </c>
      <c r="S31" s="355">
        <v>9</v>
      </c>
      <c r="T31" s="355">
        <v>17</v>
      </c>
      <c r="U31" s="355">
        <v>19</v>
      </c>
      <c r="V31" s="355">
        <v>27</v>
      </c>
      <c r="W31" s="355">
        <v>43</v>
      </c>
      <c r="X31" s="355">
        <v>55</v>
      </c>
      <c r="Y31" s="355">
        <v>90</v>
      </c>
      <c r="Z31" s="355">
        <v>95</v>
      </c>
      <c r="AA31" s="355">
        <v>73</v>
      </c>
      <c r="AB31" s="355">
        <v>35</v>
      </c>
      <c r="AC31" s="355">
        <v>11</v>
      </c>
      <c r="AD31" s="355">
        <v>0</v>
      </c>
      <c r="AF31" s="355">
        <f t="shared" si="0"/>
        <v>1</v>
      </c>
      <c r="AG31" s="355">
        <f t="shared" si="1"/>
        <v>46</v>
      </c>
      <c r="AH31" s="355">
        <f t="shared" si="2"/>
        <v>46</v>
      </c>
    </row>
    <row r="32" spans="1:34">
      <c r="A32" t="s">
        <v>964</v>
      </c>
      <c r="B32" t="s">
        <v>988</v>
      </c>
      <c r="C32" s="355">
        <v>815</v>
      </c>
      <c r="D32" s="355">
        <v>2</v>
      </c>
      <c r="E32" s="355">
        <v>0</v>
      </c>
      <c r="F32" s="355">
        <v>0</v>
      </c>
      <c r="G32" s="355">
        <v>1</v>
      </c>
      <c r="H32" s="355">
        <v>0</v>
      </c>
      <c r="I32" s="355">
        <v>3</v>
      </c>
      <c r="J32" s="355">
        <v>0</v>
      </c>
      <c r="K32" s="355">
        <v>0</v>
      </c>
      <c r="L32" s="355">
        <v>1</v>
      </c>
      <c r="M32" s="355">
        <v>2</v>
      </c>
      <c r="N32" s="355">
        <v>5</v>
      </c>
      <c r="O32" s="355">
        <v>4</v>
      </c>
      <c r="P32" s="355">
        <v>2</v>
      </c>
      <c r="Q32" s="355">
        <v>2</v>
      </c>
      <c r="R32" s="355">
        <v>7</v>
      </c>
      <c r="S32" s="355">
        <v>13</v>
      </c>
      <c r="T32" s="355">
        <v>25</v>
      </c>
      <c r="U32" s="355">
        <v>51</v>
      </c>
      <c r="V32" s="355">
        <v>53</v>
      </c>
      <c r="W32" s="355">
        <v>64</v>
      </c>
      <c r="X32" s="355">
        <v>87</v>
      </c>
      <c r="Y32" s="355">
        <v>162</v>
      </c>
      <c r="Z32" s="355">
        <v>165</v>
      </c>
      <c r="AA32" s="355">
        <v>114</v>
      </c>
      <c r="AB32" s="355">
        <v>45</v>
      </c>
      <c r="AC32" s="355">
        <v>10</v>
      </c>
      <c r="AD32" s="355">
        <v>0</v>
      </c>
      <c r="AF32" s="355">
        <f t="shared" si="0"/>
        <v>1</v>
      </c>
      <c r="AG32" s="355">
        <f t="shared" si="1"/>
        <v>55</v>
      </c>
      <c r="AH32" s="355">
        <f t="shared" si="2"/>
        <v>55</v>
      </c>
    </row>
    <row r="33" spans="1:34">
      <c r="A33" t="s">
        <v>965</v>
      </c>
      <c r="B33" t="s">
        <v>988</v>
      </c>
      <c r="C33" s="355">
        <v>553</v>
      </c>
      <c r="D33" s="355">
        <v>1</v>
      </c>
      <c r="E33" s="355">
        <v>0</v>
      </c>
      <c r="F33" s="355">
        <v>0</v>
      </c>
      <c r="G33" s="355">
        <v>0</v>
      </c>
      <c r="H33" s="355">
        <v>0</v>
      </c>
      <c r="I33" s="355">
        <v>1</v>
      </c>
      <c r="J33" s="355">
        <v>0</v>
      </c>
      <c r="K33" s="355">
        <v>1</v>
      </c>
      <c r="L33" s="355">
        <v>0</v>
      </c>
      <c r="M33" s="355">
        <v>3</v>
      </c>
      <c r="N33" s="355">
        <v>0</v>
      </c>
      <c r="O33" s="355">
        <v>1</v>
      </c>
      <c r="P33" s="355">
        <v>1</v>
      </c>
      <c r="Q33" s="355">
        <v>1</v>
      </c>
      <c r="R33" s="355">
        <v>8</v>
      </c>
      <c r="S33" s="355">
        <v>10</v>
      </c>
      <c r="T33" s="355">
        <v>7</v>
      </c>
      <c r="U33" s="355">
        <v>22</v>
      </c>
      <c r="V33" s="355">
        <v>32</v>
      </c>
      <c r="W33" s="355">
        <v>33</v>
      </c>
      <c r="X33" s="355">
        <v>61</v>
      </c>
      <c r="Y33" s="355">
        <v>99</v>
      </c>
      <c r="Z33" s="355">
        <v>135</v>
      </c>
      <c r="AA33" s="355">
        <v>82</v>
      </c>
      <c r="AB33" s="355">
        <v>46</v>
      </c>
      <c r="AC33" s="355">
        <v>10</v>
      </c>
      <c r="AD33" s="355">
        <v>0</v>
      </c>
      <c r="AF33" s="355">
        <f t="shared" si="0"/>
        <v>0</v>
      </c>
      <c r="AG33" s="355">
        <f t="shared" si="1"/>
        <v>56</v>
      </c>
      <c r="AH33" s="355">
        <f t="shared" si="2"/>
        <v>56</v>
      </c>
    </row>
    <row r="34" spans="1:34">
      <c r="A34" t="s">
        <v>966</v>
      </c>
      <c r="B34" t="s">
        <v>988</v>
      </c>
      <c r="C34" s="355">
        <v>588</v>
      </c>
      <c r="D34" s="355">
        <v>0</v>
      </c>
      <c r="E34" s="355">
        <v>0</v>
      </c>
      <c r="F34" s="355">
        <v>0</v>
      </c>
      <c r="G34" s="355">
        <v>0</v>
      </c>
      <c r="H34" s="355">
        <v>0</v>
      </c>
      <c r="I34" s="355">
        <v>0</v>
      </c>
      <c r="J34" s="355">
        <v>0</v>
      </c>
      <c r="K34" s="355">
        <v>0</v>
      </c>
      <c r="L34" s="355">
        <v>0</v>
      </c>
      <c r="M34" s="355">
        <v>1</v>
      </c>
      <c r="N34" s="355">
        <v>1</v>
      </c>
      <c r="O34" s="355">
        <v>0</v>
      </c>
      <c r="P34" s="355">
        <v>2</v>
      </c>
      <c r="Q34" s="355">
        <v>2</v>
      </c>
      <c r="R34" s="355">
        <v>7</v>
      </c>
      <c r="S34" s="355">
        <v>8</v>
      </c>
      <c r="T34" s="355">
        <v>12</v>
      </c>
      <c r="U34" s="355">
        <v>21</v>
      </c>
      <c r="V34" s="355">
        <v>23</v>
      </c>
      <c r="W34" s="355">
        <v>32</v>
      </c>
      <c r="X34" s="355">
        <v>61</v>
      </c>
      <c r="Y34" s="355">
        <v>115</v>
      </c>
      <c r="Z34" s="355">
        <v>136</v>
      </c>
      <c r="AA34" s="355">
        <v>101</v>
      </c>
      <c r="AB34" s="355">
        <v>55</v>
      </c>
      <c r="AC34" s="355">
        <v>11</v>
      </c>
      <c r="AD34" s="355">
        <v>0</v>
      </c>
      <c r="AF34" s="355">
        <f t="shared" si="0"/>
        <v>0</v>
      </c>
      <c r="AG34" s="355">
        <f t="shared" si="1"/>
        <v>66</v>
      </c>
      <c r="AH34" s="355">
        <f t="shared" si="2"/>
        <v>66</v>
      </c>
    </row>
    <row r="35" spans="1:34">
      <c r="A35" t="s">
        <v>967</v>
      </c>
      <c r="B35" t="s">
        <v>988</v>
      </c>
      <c r="C35" s="355">
        <v>462</v>
      </c>
      <c r="D35" s="355">
        <v>0</v>
      </c>
      <c r="E35" s="355">
        <v>0</v>
      </c>
      <c r="F35" s="355">
        <v>0</v>
      </c>
      <c r="G35" s="355">
        <v>0</v>
      </c>
      <c r="H35" s="355">
        <v>0</v>
      </c>
      <c r="I35" s="355">
        <v>0</v>
      </c>
      <c r="J35" s="355">
        <v>0</v>
      </c>
      <c r="K35" s="355">
        <v>0</v>
      </c>
      <c r="L35" s="355">
        <v>0</v>
      </c>
      <c r="M35" s="355">
        <v>0</v>
      </c>
      <c r="N35" s="355">
        <v>0</v>
      </c>
      <c r="O35" s="355">
        <v>0</v>
      </c>
      <c r="P35" s="355">
        <v>1</v>
      </c>
      <c r="Q35" s="355">
        <v>4</v>
      </c>
      <c r="R35" s="355">
        <v>6</v>
      </c>
      <c r="S35" s="355">
        <v>4</v>
      </c>
      <c r="T35" s="355">
        <v>8</v>
      </c>
      <c r="U35" s="355">
        <v>17</v>
      </c>
      <c r="V35" s="355">
        <v>15</v>
      </c>
      <c r="W35" s="355">
        <v>24</v>
      </c>
      <c r="X35" s="355">
        <v>46</v>
      </c>
      <c r="Y35" s="355">
        <v>72</v>
      </c>
      <c r="Z35" s="355">
        <v>116</v>
      </c>
      <c r="AA35" s="355">
        <v>87</v>
      </c>
      <c r="AB35" s="355">
        <v>44</v>
      </c>
      <c r="AC35" s="355">
        <v>18</v>
      </c>
      <c r="AD35" s="355">
        <v>0</v>
      </c>
      <c r="AF35" s="355">
        <f t="shared" si="0"/>
        <v>0</v>
      </c>
      <c r="AG35" s="355">
        <f t="shared" si="1"/>
        <v>62</v>
      </c>
      <c r="AH35" s="355">
        <f t="shared" si="2"/>
        <v>62</v>
      </c>
    </row>
    <row r="36" spans="1:34">
      <c r="A36" t="s">
        <v>968</v>
      </c>
      <c r="B36" t="s">
        <v>988</v>
      </c>
      <c r="C36" s="355">
        <v>905</v>
      </c>
      <c r="D36" s="355">
        <v>5</v>
      </c>
      <c r="E36" s="355">
        <v>0</v>
      </c>
      <c r="F36" s="355">
        <v>0</v>
      </c>
      <c r="G36" s="355">
        <v>0</v>
      </c>
      <c r="H36" s="355">
        <v>0</v>
      </c>
      <c r="I36" s="355">
        <v>5</v>
      </c>
      <c r="J36" s="355">
        <v>0</v>
      </c>
      <c r="K36" s="355">
        <v>0</v>
      </c>
      <c r="L36" s="355">
        <v>1</v>
      </c>
      <c r="M36" s="355">
        <v>1</v>
      </c>
      <c r="N36" s="355">
        <v>0</v>
      </c>
      <c r="O36" s="355">
        <v>0</v>
      </c>
      <c r="P36" s="355">
        <v>3</v>
      </c>
      <c r="Q36" s="355">
        <v>8</v>
      </c>
      <c r="R36" s="355">
        <v>10</v>
      </c>
      <c r="S36" s="355">
        <v>16</v>
      </c>
      <c r="T36" s="355">
        <v>9</v>
      </c>
      <c r="U36" s="355">
        <v>38</v>
      </c>
      <c r="V36" s="355">
        <v>44</v>
      </c>
      <c r="W36" s="355">
        <v>64</v>
      </c>
      <c r="X36" s="355">
        <v>92</v>
      </c>
      <c r="Y36" s="355">
        <v>162</v>
      </c>
      <c r="Z36" s="355">
        <v>231</v>
      </c>
      <c r="AA36" s="355">
        <v>138</v>
      </c>
      <c r="AB36" s="355">
        <v>61</v>
      </c>
      <c r="AC36" s="355">
        <v>22</v>
      </c>
      <c r="AD36" s="355">
        <v>0</v>
      </c>
      <c r="AF36" s="355">
        <f t="shared" si="0"/>
        <v>0</v>
      </c>
      <c r="AG36" s="355">
        <f t="shared" si="1"/>
        <v>83</v>
      </c>
      <c r="AH36" s="355">
        <f t="shared" si="2"/>
        <v>83</v>
      </c>
    </row>
    <row r="37" spans="1:34">
      <c r="A37" t="s">
        <v>969</v>
      </c>
      <c r="B37" t="s">
        <v>988</v>
      </c>
      <c r="C37" s="355">
        <v>737</v>
      </c>
      <c r="D37" s="355">
        <v>0</v>
      </c>
      <c r="E37" s="355">
        <v>0</v>
      </c>
      <c r="F37" s="355">
        <v>1</v>
      </c>
      <c r="G37" s="355">
        <v>0</v>
      </c>
      <c r="H37" s="355">
        <v>0</v>
      </c>
      <c r="I37" s="355">
        <v>1</v>
      </c>
      <c r="J37" s="355">
        <v>1</v>
      </c>
      <c r="K37" s="355">
        <v>1</v>
      </c>
      <c r="L37" s="355">
        <v>1</v>
      </c>
      <c r="M37" s="355">
        <v>1</v>
      </c>
      <c r="N37" s="355">
        <v>0</v>
      </c>
      <c r="O37" s="355">
        <v>2</v>
      </c>
      <c r="P37" s="355">
        <v>0</v>
      </c>
      <c r="Q37" s="355">
        <v>3</v>
      </c>
      <c r="R37" s="355">
        <v>5</v>
      </c>
      <c r="S37" s="355">
        <v>13</v>
      </c>
      <c r="T37" s="355">
        <v>12</v>
      </c>
      <c r="U37" s="355">
        <v>26</v>
      </c>
      <c r="V37" s="355">
        <v>33</v>
      </c>
      <c r="W37" s="355">
        <v>44</v>
      </c>
      <c r="X37" s="355">
        <v>102</v>
      </c>
      <c r="Y37" s="355">
        <v>116</v>
      </c>
      <c r="Z37" s="355">
        <v>152</v>
      </c>
      <c r="AA37" s="355">
        <v>132</v>
      </c>
      <c r="AB37" s="355">
        <v>77</v>
      </c>
      <c r="AC37" s="355">
        <v>15</v>
      </c>
      <c r="AD37" s="355">
        <v>0</v>
      </c>
      <c r="AF37" s="355">
        <f t="shared" si="0"/>
        <v>1</v>
      </c>
      <c r="AG37" s="355">
        <f t="shared" si="1"/>
        <v>92</v>
      </c>
      <c r="AH37" s="355">
        <f t="shared" si="2"/>
        <v>92</v>
      </c>
    </row>
    <row r="38" spans="1:34">
      <c r="A38" t="s">
        <v>970</v>
      </c>
      <c r="B38" t="s">
        <v>988</v>
      </c>
      <c r="C38" s="355">
        <v>498</v>
      </c>
      <c r="D38" s="355">
        <v>0</v>
      </c>
      <c r="E38" s="355">
        <v>0</v>
      </c>
      <c r="F38" s="355">
        <v>0</v>
      </c>
      <c r="G38" s="355">
        <v>0</v>
      </c>
      <c r="H38" s="355">
        <v>0</v>
      </c>
      <c r="I38" s="355">
        <v>0</v>
      </c>
      <c r="J38" s="355">
        <v>0</v>
      </c>
      <c r="K38" s="355">
        <v>0</v>
      </c>
      <c r="L38" s="355">
        <v>0</v>
      </c>
      <c r="M38" s="355">
        <v>2</v>
      </c>
      <c r="N38" s="355">
        <v>0</v>
      </c>
      <c r="O38" s="355">
        <v>1</v>
      </c>
      <c r="P38" s="355">
        <v>2</v>
      </c>
      <c r="Q38" s="355">
        <v>0</v>
      </c>
      <c r="R38" s="355">
        <v>6</v>
      </c>
      <c r="S38" s="355">
        <v>6</v>
      </c>
      <c r="T38" s="355">
        <v>8</v>
      </c>
      <c r="U38" s="355">
        <v>23</v>
      </c>
      <c r="V38" s="355">
        <v>18</v>
      </c>
      <c r="W38" s="355">
        <v>40</v>
      </c>
      <c r="X38" s="355">
        <v>48</v>
      </c>
      <c r="Y38" s="355">
        <v>89</v>
      </c>
      <c r="Z38" s="355">
        <v>122</v>
      </c>
      <c r="AA38" s="355">
        <v>76</v>
      </c>
      <c r="AB38" s="355">
        <v>45</v>
      </c>
      <c r="AC38" s="355">
        <v>12</v>
      </c>
      <c r="AD38" s="355">
        <v>0</v>
      </c>
      <c r="AF38" s="355">
        <f t="shared" si="0"/>
        <v>0</v>
      </c>
      <c r="AG38" s="355">
        <f t="shared" si="1"/>
        <v>57</v>
      </c>
      <c r="AH38" s="355">
        <f t="shared" si="2"/>
        <v>57</v>
      </c>
    </row>
    <row r="39" spans="1:34">
      <c r="A39" t="s">
        <v>971</v>
      </c>
      <c r="B39" t="s">
        <v>988</v>
      </c>
      <c r="C39" s="355">
        <v>709</v>
      </c>
      <c r="D39" s="355">
        <v>1</v>
      </c>
      <c r="E39" s="355">
        <v>0</v>
      </c>
      <c r="F39" s="355">
        <v>0</v>
      </c>
      <c r="G39" s="355">
        <v>0</v>
      </c>
      <c r="H39" s="355">
        <v>0</v>
      </c>
      <c r="I39" s="355">
        <v>1</v>
      </c>
      <c r="J39" s="355">
        <v>0</v>
      </c>
      <c r="K39" s="355">
        <v>1</v>
      </c>
      <c r="L39" s="355">
        <v>0</v>
      </c>
      <c r="M39" s="355">
        <v>2</v>
      </c>
      <c r="N39" s="355">
        <v>0</v>
      </c>
      <c r="O39" s="355">
        <v>3</v>
      </c>
      <c r="P39" s="355">
        <v>1</v>
      </c>
      <c r="Q39" s="355">
        <v>4</v>
      </c>
      <c r="R39" s="355">
        <v>6</v>
      </c>
      <c r="S39" s="355">
        <v>7</v>
      </c>
      <c r="T39" s="355">
        <v>12</v>
      </c>
      <c r="U39" s="355">
        <v>19</v>
      </c>
      <c r="V39" s="355">
        <v>44</v>
      </c>
      <c r="W39" s="355">
        <v>48</v>
      </c>
      <c r="X39" s="355">
        <v>80</v>
      </c>
      <c r="Y39" s="355">
        <v>139</v>
      </c>
      <c r="Z39" s="355">
        <v>150</v>
      </c>
      <c r="AA39" s="355">
        <v>110</v>
      </c>
      <c r="AB39" s="355">
        <v>67</v>
      </c>
      <c r="AC39" s="355">
        <v>15</v>
      </c>
      <c r="AD39" s="355">
        <v>0</v>
      </c>
      <c r="AF39" s="355">
        <f t="shared" si="0"/>
        <v>0</v>
      </c>
      <c r="AG39" s="355">
        <f t="shared" si="1"/>
        <v>82</v>
      </c>
      <c r="AH39" s="355">
        <f t="shared" si="2"/>
        <v>82</v>
      </c>
    </row>
    <row r="40" spans="1:34">
      <c r="A40" t="s">
        <v>972</v>
      </c>
      <c r="B40" t="s">
        <v>988</v>
      </c>
      <c r="C40" s="355">
        <v>568</v>
      </c>
      <c r="D40" s="355">
        <v>1</v>
      </c>
      <c r="E40" s="355">
        <v>0</v>
      </c>
      <c r="F40" s="355">
        <v>0</v>
      </c>
      <c r="G40" s="355">
        <v>0</v>
      </c>
      <c r="H40" s="355">
        <v>0</v>
      </c>
      <c r="I40" s="355">
        <v>1</v>
      </c>
      <c r="J40" s="355">
        <v>1</v>
      </c>
      <c r="K40" s="355">
        <v>0</v>
      </c>
      <c r="L40" s="355">
        <v>0</v>
      </c>
      <c r="M40" s="355">
        <v>4</v>
      </c>
      <c r="N40" s="355">
        <v>0</v>
      </c>
      <c r="O40" s="355">
        <v>2</v>
      </c>
      <c r="P40" s="355">
        <v>4</v>
      </c>
      <c r="Q40" s="355">
        <v>3</v>
      </c>
      <c r="R40" s="355">
        <v>3</v>
      </c>
      <c r="S40" s="355">
        <v>5</v>
      </c>
      <c r="T40" s="355">
        <v>15</v>
      </c>
      <c r="U40" s="355">
        <v>25</v>
      </c>
      <c r="V40" s="355">
        <v>29</v>
      </c>
      <c r="W40" s="355">
        <v>27</v>
      </c>
      <c r="X40" s="355">
        <v>72</v>
      </c>
      <c r="Y40" s="355">
        <v>118</v>
      </c>
      <c r="Z40" s="355">
        <v>123</v>
      </c>
      <c r="AA40" s="355">
        <v>80</v>
      </c>
      <c r="AB40" s="355">
        <v>49</v>
      </c>
      <c r="AC40" s="355">
        <v>7</v>
      </c>
      <c r="AD40" s="355">
        <v>0</v>
      </c>
      <c r="AF40" s="355">
        <f t="shared" si="0"/>
        <v>0</v>
      </c>
      <c r="AG40" s="355">
        <f t="shared" si="1"/>
        <v>56</v>
      </c>
      <c r="AH40" s="355">
        <f t="shared" si="2"/>
        <v>56</v>
      </c>
    </row>
    <row r="41" spans="1:34">
      <c r="A41" t="s">
        <v>973</v>
      </c>
      <c r="B41" t="s">
        <v>988</v>
      </c>
      <c r="C41" s="355">
        <v>401</v>
      </c>
      <c r="D41" s="355">
        <v>0</v>
      </c>
      <c r="E41" s="355">
        <v>1</v>
      </c>
      <c r="F41" s="355">
        <v>0</v>
      </c>
      <c r="G41" s="355">
        <v>0</v>
      </c>
      <c r="H41" s="355">
        <v>0</v>
      </c>
      <c r="I41" s="355">
        <v>1</v>
      </c>
      <c r="J41" s="355">
        <v>0</v>
      </c>
      <c r="K41" s="355">
        <v>0</v>
      </c>
      <c r="L41" s="355">
        <v>2</v>
      </c>
      <c r="M41" s="355">
        <v>0</v>
      </c>
      <c r="N41" s="355">
        <v>2</v>
      </c>
      <c r="O41" s="355">
        <v>2</v>
      </c>
      <c r="P41" s="355">
        <v>2</v>
      </c>
      <c r="Q41" s="355">
        <v>3</v>
      </c>
      <c r="R41" s="355">
        <v>2</v>
      </c>
      <c r="S41" s="355">
        <v>5</v>
      </c>
      <c r="T41" s="355">
        <v>11</v>
      </c>
      <c r="U41" s="355">
        <v>15</v>
      </c>
      <c r="V41" s="355">
        <v>23</v>
      </c>
      <c r="W41" s="355">
        <v>30</v>
      </c>
      <c r="X41" s="355">
        <v>39</v>
      </c>
      <c r="Y41" s="355">
        <v>70</v>
      </c>
      <c r="Z41" s="355">
        <v>93</v>
      </c>
      <c r="AA41" s="355">
        <v>63</v>
      </c>
      <c r="AB41" s="355">
        <v>31</v>
      </c>
      <c r="AC41" s="355">
        <v>7</v>
      </c>
      <c r="AD41" s="355">
        <v>0</v>
      </c>
      <c r="AF41" s="355">
        <f t="shared" si="0"/>
        <v>1</v>
      </c>
      <c r="AG41" s="355">
        <f t="shared" si="1"/>
        <v>38</v>
      </c>
      <c r="AH41" s="355">
        <f t="shared" si="2"/>
        <v>38</v>
      </c>
    </row>
    <row r="42" spans="1:34">
      <c r="A42" t="s">
        <v>974</v>
      </c>
      <c r="B42" t="s">
        <v>988</v>
      </c>
      <c r="C42" s="355">
        <v>885</v>
      </c>
      <c r="D42" s="355">
        <v>3</v>
      </c>
      <c r="E42" s="355">
        <v>3</v>
      </c>
      <c r="F42" s="355">
        <v>0</v>
      </c>
      <c r="G42" s="355">
        <v>0</v>
      </c>
      <c r="H42" s="355">
        <v>0</v>
      </c>
      <c r="I42" s="355">
        <v>6</v>
      </c>
      <c r="J42" s="355">
        <v>0</v>
      </c>
      <c r="K42" s="355">
        <v>0</v>
      </c>
      <c r="L42" s="355">
        <v>0</v>
      </c>
      <c r="M42" s="355">
        <v>4</v>
      </c>
      <c r="N42" s="355">
        <v>1</v>
      </c>
      <c r="O42" s="355">
        <v>1</v>
      </c>
      <c r="P42" s="355">
        <v>1</v>
      </c>
      <c r="Q42" s="355">
        <v>8</v>
      </c>
      <c r="R42" s="355">
        <v>4</v>
      </c>
      <c r="S42" s="355">
        <v>8</v>
      </c>
      <c r="T42" s="355">
        <v>24</v>
      </c>
      <c r="U42" s="355">
        <v>28</v>
      </c>
      <c r="V42" s="355">
        <v>62</v>
      </c>
      <c r="W42" s="355">
        <v>78</v>
      </c>
      <c r="X42" s="355">
        <v>126</v>
      </c>
      <c r="Y42" s="355">
        <v>152</v>
      </c>
      <c r="Z42" s="355">
        <v>196</v>
      </c>
      <c r="AA42" s="355">
        <v>117</v>
      </c>
      <c r="AB42" s="355">
        <v>50</v>
      </c>
      <c r="AC42" s="355">
        <v>19</v>
      </c>
      <c r="AD42" s="355">
        <v>0</v>
      </c>
      <c r="AF42" s="355">
        <f t="shared" si="0"/>
        <v>3</v>
      </c>
      <c r="AG42" s="355">
        <f t="shared" si="1"/>
        <v>69</v>
      </c>
      <c r="AH42" s="355">
        <f t="shared" si="2"/>
        <v>69</v>
      </c>
    </row>
    <row r="43" spans="1:34">
      <c r="A43" t="s">
        <v>975</v>
      </c>
      <c r="B43" t="s">
        <v>988</v>
      </c>
      <c r="C43" s="355">
        <v>251</v>
      </c>
      <c r="D43" s="355">
        <v>1</v>
      </c>
      <c r="E43" s="355">
        <v>1</v>
      </c>
      <c r="F43" s="355">
        <v>0</v>
      </c>
      <c r="G43" s="355">
        <v>0</v>
      </c>
      <c r="H43" s="355">
        <v>1</v>
      </c>
      <c r="I43" s="355">
        <v>3</v>
      </c>
      <c r="J43" s="355">
        <v>0</v>
      </c>
      <c r="K43" s="355">
        <v>1</v>
      </c>
      <c r="L43" s="355">
        <v>0</v>
      </c>
      <c r="M43" s="355">
        <v>1</v>
      </c>
      <c r="N43" s="355">
        <v>0</v>
      </c>
      <c r="O43" s="355">
        <v>1</v>
      </c>
      <c r="P43" s="355">
        <v>1</v>
      </c>
      <c r="Q43" s="355">
        <v>3</v>
      </c>
      <c r="R43" s="355">
        <v>3</v>
      </c>
      <c r="S43" s="355">
        <v>5</v>
      </c>
      <c r="T43" s="355">
        <v>6</v>
      </c>
      <c r="U43" s="355">
        <v>12</v>
      </c>
      <c r="V43" s="355">
        <v>24</v>
      </c>
      <c r="W43" s="355">
        <v>19</v>
      </c>
      <c r="X43" s="355">
        <v>28</v>
      </c>
      <c r="Y43" s="355">
        <v>33</v>
      </c>
      <c r="Z43" s="355">
        <v>54</v>
      </c>
      <c r="AA43" s="355">
        <v>37</v>
      </c>
      <c r="AB43" s="355">
        <v>14</v>
      </c>
      <c r="AC43" s="355">
        <v>6</v>
      </c>
      <c r="AD43" s="355">
        <v>0</v>
      </c>
      <c r="AF43" s="355">
        <f t="shared" si="0"/>
        <v>2</v>
      </c>
      <c r="AG43" s="355">
        <f t="shared" si="1"/>
        <v>20</v>
      </c>
      <c r="AH43" s="355">
        <f t="shared" si="2"/>
        <v>20</v>
      </c>
    </row>
    <row r="44" spans="1:34">
      <c r="A44" t="s">
        <v>976</v>
      </c>
      <c r="B44" t="s">
        <v>988</v>
      </c>
      <c r="C44" s="355">
        <v>320</v>
      </c>
      <c r="D44" s="355">
        <v>0</v>
      </c>
      <c r="E44" s="355">
        <v>0</v>
      </c>
      <c r="F44" s="355">
        <v>0</v>
      </c>
      <c r="G44" s="355">
        <v>0</v>
      </c>
      <c r="H44" s="355">
        <v>0</v>
      </c>
      <c r="I44" s="355">
        <v>0</v>
      </c>
      <c r="J44" s="355">
        <v>0</v>
      </c>
      <c r="K44" s="355">
        <v>0</v>
      </c>
      <c r="L44" s="355">
        <v>0</v>
      </c>
      <c r="M44" s="355">
        <v>0</v>
      </c>
      <c r="N44" s="355">
        <v>0</v>
      </c>
      <c r="O44" s="355">
        <v>1</v>
      </c>
      <c r="P44" s="355">
        <v>0</v>
      </c>
      <c r="Q44" s="355">
        <v>1</v>
      </c>
      <c r="R44" s="355">
        <v>2</v>
      </c>
      <c r="S44" s="355">
        <v>3</v>
      </c>
      <c r="T44" s="355">
        <v>8</v>
      </c>
      <c r="U44" s="355">
        <v>14</v>
      </c>
      <c r="V44" s="355">
        <v>16</v>
      </c>
      <c r="W44" s="355">
        <v>22</v>
      </c>
      <c r="X44" s="355">
        <v>34</v>
      </c>
      <c r="Y44" s="355">
        <v>54</v>
      </c>
      <c r="Z44" s="355">
        <v>63</v>
      </c>
      <c r="AA44" s="355">
        <v>61</v>
      </c>
      <c r="AB44" s="355">
        <v>32</v>
      </c>
      <c r="AC44" s="355">
        <v>9</v>
      </c>
      <c r="AD44" s="355">
        <v>0</v>
      </c>
      <c r="AF44" s="355">
        <f t="shared" si="0"/>
        <v>0</v>
      </c>
      <c r="AG44" s="355">
        <f t="shared" si="1"/>
        <v>41</v>
      </c>
      <c r="AH44" s="355">
        <f t="shared" si="2"/>
        <v>41</v>
      </c>
    </row>
    <row r="45" spans="1:34">
      <c r="A45" t="s">
        <v>978</v>
      </c>
      <c r="B45" t="s">
        <v>988</v>
      </c>
      <c r="C45" s="355">
        <v>321</v>
      </c>
      <c r="D45" s="355">
        <v>0</v>
      </c>
      <c r="E45" s="355">
        <v>0</v>
      </c>
      <c r="F45" s="355">
        <v>0</v>
      </c>
      <c r="G45" s="355">
        <v>2</v>
      </c>
      <c r="H45" s="355">
        <v>0</v>
      </c>
      <c r="I45" s="355">
        <v>2</v>
      </c>
      <c r="J45" s="355">
        <v>1</v>
      </c>
      <c r="K45" s="355">
        <v>0</v>
      </c>
      <c r="L45" s="355">
        <v>1</v>
      </c>
      <c r="M45" s="355">
        <v>1</v>
      </c>
      <c r="N45" s="355">
        <v>1</v>
      </c>
      <c r="O45" s="355">
        <v>0</v>
      </c>
      <c r="P45" s="355">
        <v>1</v>
      </c>
      <c r="Q45" s="355">
        <v>3</v>
      </c>
      <c r="R45" s="355">
        <v>2</v>
      </c>
      <c r="S45" s="355">
        <v>2</v>
      </c>
      <c r="T45" s="355">
        <v>9</v>
      </c>
      <c r="U45" s="355">
        <v>20</v>
      </c>
      <c r="V45" s="355">
        <v>26</v>
      </c>
      <c r="W45" s="355">
        <v>28</v>
      </c>
      <c r="X45" s="355">
        <v>40</v>
      </c>
      <c r="Y45" s="355">
        <v>63</v>
      </c>
      <c r="Z45" s="355">
        <v>56</v>
      </c>
      <c r="AA45" s="355">
        <v>33</v>
      </c>
      <c r="AB45" s="355">
        <v>22</v>
      </c>
      <c r="AC45" s="355">
        <v>10</v>
      </c>
      <c r="AD45" s="355">
        <v>0</v>
      </c>
      <c r="AF45" s="355">
        <f t="shared" si="0"/>
        <v>2</v>
      </c>
      <c r="AG45" s="355">
        <f t="shared" si="1"/>
        <v>32</v>
      </c>
      <c r="AH45" s="355">
        <f t="shared" si="2"/>
        <v>32</v>
      </c>
    </row>
    <row r="46" spans="1:34">
      <c r="A46" t="s">
        <v>979</v>
      </c>
      <c r="B46" t="s">
        <v>988</v>
      </c>
      <c r="C46" s="355">
        <v>296</v>
      </c>
      <c r="D46" s="355">
        <v>0</v>
      </c>
      <c r="E46" s="355">
        <v>0</v>
      </c>
      <c r="F46" s="355">
        <v>0</v>
      </c>
      <c r="G46" s="355">
        <v>0</v>
      </c>
      <c r="H46" s="355">
        <v>0</v>
      </c>
      <c r="I46" s="355">
        <v>0</v>
      </c>
      <c r="J46" s="355">
        <v>1</v>
      </c>
      <c r="K46" s="355">
        <v>0</v>
      </c>
      <c r="L46" s="355">
        <v>0</v>
      </c>
      <c r="M46" s="355">
        <v>1</v>
      </c>
      <c r="N46" s="355">
        <v>1</v>
      </c>
      <c r="O46" s="355">
        <v>2</v>
      </c>
      <c r="P46" s="355">
        <v>2</v>
      </c>
      <c r="Q46" s="355">
        <v>3</v>
      </c>
      <c r="R46" s="355">
        <v>5</v>
      </c>
      <c r="S46" s="355">
        <v>9</v>
      </c>
      <c r="T46" s="355">
        <v>2</v>
      </c>
      <c r="U46" s="355">
        <v>21</v>
      </c>
      <c r="V46" s="355">
        <v>20</v>
      </c>
      <c r="W46" s="355">
        <v>29</v>
      </c>
      <c r="X46" s="355">
        <v>49</v>
      </c>
      <c r="Y46" s="355">
        <v>55</v>
      </c>
      <c r="Z46" s="355">
        <v>43</v>
      </c>
      <c r="AA46" s="355">
        <v>32</v>
      </c>
      <c r="AB46" s="355">
        <v>12</v>
      </c>
      <c r="AC46" s="355">
        <v>9</v>
      </c>
      <c r="AD46" s="355">
        <v>0</v>
      </c>
      <c r="AF46" s="355">
        <f t="shared" si="0"/>
        <v>0</v>
      </c>
      <c r="AG46" s="355">
        <f t="shared" si="1"/>
        <v>21</v>
      </c>
      <c r="AH46" s="355">
        <f t="shared" si="2"/>
        <v>21</v>
      </c>
    </row>
    <row r="47" spans="1:34">
      <c r="A47" t="s">
        <v>980</v>
      </c>
      <c r="B47" t="s">
        <v>988</v>
      </c>
      <c r="C47" s="355">
        <v>164</v>
      </c>
      <c r="D47" s="355">
        <v>0</v>
      </c>
      <c r="E47" s="355">
        <v>0</v>
      </c>
      <c r="F47" s="355">
        <v>0</v>
      </c>
      <c r="G47" s="355">
        <v>0</v>
      </c>
      <c r="H47" s="355">
        <v>0</v>
      </c>
      <c r="I47" s="355">
        <v>0</v>
      </c>
      <c r="J47" s="355">
        <v>0</v>
      </c>
      <c r="K47" s="355">
        <v>0</v>
      </c>
      <c r="L47" s="355">
        <v>0</v>
      </c>
      <c r="M47" s="355">
        <v>0</v>
      </c>
      <c r="N47" s="355">
        <v>0</v>
      </c>
      <c r="O47" s="355">
        <v>1</v>
      </c>
      <c r="P47" s="355">
        <v>1</v>
      </c>
      <c r="Q47" s="355">
        <v>1</v>
      </c>
      <c r="R47" s="355">
        <v>1</v>
      </c>
      <c r="S47" s="355">
        <v>1</v>
      </c>
      <c r="T47" s="355">
        <v>7</v>
      </c>
      <c r="U47" s="355">
        <v>3</v>
      </c>
      <c r="V47" s="355">
        <v>10</v>
      </c>
      <c r="W47" s="355">
        <v>13</v>
      </c>
      <c r="X47" s="355">
        <v>22</v>
      </c>
      <c r="Y47" s="355">
        <v>26</v>
      </c>
      <c r="Z47" s="355">
        <v>33</v>
      </c>
      <c r="AA47" s="355">
        <v>30</v>
      </c>
      <c r="AB47" s="355">
        <v>13</v>
      </c>
      <c r="AC47" s="355">
        <v>2</v>
      </c>
      <c r="AD47" s="355">
        <v>0</v>
      </c>
      <c r="AF47" s="355">
        <f t="shared" si="0"/>
        <v>0</v>
      </c>
      <c r="AG47" s="355">
        <f t="shared" si="1"/>
        <v>15</v>
      </c>
      <c r="AH47" s="355">
        <f t="shared" si="2"/>
        <v>15</v>
      </c>
    </row>
    <row r="48" spans="1:34">
      <c r="A48" t="s">
        <v>981</v>
      </c>
      <c r="B48" t="s">
        <v>988</v>
      </c>
      <c r="C48" s="355">
        <v>219</v>
      </c>
      <c r="D48" s="355">
        <v>1</v>
      </c>
      <c r="E48" s="355">
        <v>0</v>
      </c>
      <c r="F48" s="355">
        <v>0</v>
      </c>
      <c r="G48" s="355">
        <v>0</v>
      </c>
      <c r="H48" s="355">
        <v>0</v>
      </c>
      <c r="I48" s="355">
        <v>1</v>
      </c>
      <c r="J48" s="355">
        <v>0</v>
      </c>
      <c r="K48" s="355">
        <v>0</v>
      </c>
      <c r="L48" s="355">
        <v>0</v>
      </c>
      <c r="M48" s="355">
        <v>1</v>
      </c>
      <c r="N48" s="355">
        <v>0</v>
      </c>
      <c r="O48" s="355">
        <v>0</v>
      </c>
      <c r="P48" s="355">
        <v>1</v>
      </c>
      <c r="Q48" s="355">
        <v>1</v>
      </c>
      <c r="R48" s="355">
        <v>2</v>
      </c>
      <c r="S48" s="355">
        <v>4</v>
      </c>
      <c r="T48" s="355">
        <v>3</v>
      </c>
      <c r="U48" s="355">
        <v>12</v>
      </c>
      <c r="V48" s="355">
        <v>16</v>
      </c>
      <c r="W48" s="355">
        <v>16</v>
      </c>
      <c r="X48" s="355">
        <v>24</v>
      </c>
      <c r="Y48" s="355">
        <v>35</v>
      </c>
      <c r="Z48" s="355">
        <v>42</v>
      </c>
      <c r="AA48" s="355">
        <v>40</v>
      </c>
      <c r="AB48" s="355">
        <v>15</v>
      </c>
      <c r="AC48" s="355">
        <v>6</v>
      </c>
      <c r="AD48" s="355">
        <v>0</v>
      </c>
      <c r="AF48" s="355">
        <f t="shared" si="0"/>
        <v>0</v>
      </c>
      <c r="AG48" s="355">
        <f t="shared" si="1"/>
        <v>21</v>
      </c>
      <c r="AH48" s="355">
        <f t="shared" si="2"/>
        <v>21</v>
      </c>
    </row>
    <row r="49" spans="1:34">
      <c r="A49" t="s">
        <v>982</v>
      </c>
      <c r="B49" t="s">
        <v>988</v>
      </c>
      <c r="C49" s="355">
        <v>175</v>
      </c>
      <c r="D49" s="355">
        <v>0</v>
      </c>
      <c r="E49" s="355">
        <v>0</v>
      </c>
      <c r="F49" s="355">
        <v>0</v>
      </c>
      <c r="G49" s="355">
        <v>0</v>
      </c>
      <c r="H49" s="355">
        <v>0</v>
      </c>
      <c r="I49" s="355">
        <v>0</v>
      </c>
      <c r="J49" s="355">
        <v>0</v>
      </c>
      <c r="K49" s="355">
        <v>0</v>
      </c>
      <c r="L49" s="355">
        <v>0</v>
      </c>
      <c r="M49" s="355">
        <v>0</v>
      </c>
      <c r="N49" s="355">
        <v>0</v>
      </c>
      <c r="O49" s="355">
        <v>1</v>
      </c>
      <c r="P49" s="355">
        <v>1</v>
      </c>
      <c r="Q49" s="355">
        <v>2</v>
      </c>
      <c r="R49" s="355">
        <v>0</v>
      </c>
      <c r="S49" s="355">
        <v>1</v>
      </c>
      <c r="T49" s="355">
        <v>1</v>
      </c>
      <c r="U49" s="355">
        <v>10</v>
      </c>
      <c r="V49" s="355">
        <v>5</v>
      </c>
      <c r="W49" s="355">
        <v>14</v>
      </c>
      <c r="X49" s="355">
        <v>15</v>
      </c>
      <c r="Y49" s="355">
        <v>36</v>
      </c>
      <c r="Z49" s="355">
        <v>44</v>
      </c>
      <c r="AA49" s="355">
        <v>27</v>
      </c>
      <c r="AB49" s="355">
        <v>16</v>
      </c>
      <c r="AC49" s="355">
        <v>2</v>
      </c>
      <c r="AD49" s="355">
        <v>0</v>
      </c>
      <c r="AF49" s="355">
        <f t="shared" si="0"/>
        <v>0</v>
      </c>
      <c r="AG49" s="355">
        <f t="shared" si="1"/>
        <v>18</v>
      </c>
      <c r="AH49" s="355">
        <f t="shared" si="2"/>
        <v>18</v>
      </c>
    </row>
    <row r="50" spans="1:34">
      <c r="A50" t="s">
        <v>983</v>
      </c>
      <c r="B50" t="s">
        <v>988</v>
      </c>
      <c r="C50" s="355">
        <v>289</v>
      </c>
      <c r="D50" s="355">
        <v>0</v>
      </c>
      <c r="E50" s="355">
        <v>0</v>
      </c>
      <c r="F50" s="355">
        <v>0</v>
      </c>
      <c r="G50" s="355">
        <v>0</v>
      </c>
      <c r="H50" s="355">
        <v>0</v>
      </c>
      <c r="I50" s="355">
        <v>0</v>
      </c>
      <c r="J50" s="355">
        <v>1</v>
      </c>
      <c r="K50" s="355">
        <v>0</v>
      </c>
      <c r="L50" s="355">
        <v>1</v>
      </c>
      <c r="M50" s="355">
        <v>1</v>
      </c>
      <c r="N50" s="355">
        <v>0</v>
      </c>
      <c r="O50" s="355">
        <v>2</v>
      </c>
      <c r="P50" s="355">
        <v>2</v>
      </c>
      <c r="Q50" s="355">
        <v>1</v>
      </c>
      <c r="R50" s="355">
        <v>5</v>
      </c>
      <c r="S50" s="355">
        <v>4</v>
      </c>
      <c r="T50" s="355">
        <v>3</v>
      </c>
      <c r="U50" s="355">
        <v>16</v>
      </c>
      <c r="V50" s="355">
        <v>25</v>
      </c>
      <c r="W50" s="355">
        <v>34</v>
      </c>
      <c r="X50" s="355">
        <v>37</v>
      </c>
      <c r="Y50" s="355">
        <v>52</v>
      </c>
      <c r="Z50" s="355">
        <v>52</v>
      </c>
      <c r="AA50" s="355">
        <v>32</v>
      </c>
      <c r="AB50" s="355">
        <v>18</v>
      </c>
      <c r="AC50" s="355">
        <v>3</v>
      </c>
      <c r="AD50" s="355">
        <v>0</v>
      </c>
      <c r="AF50" s="355">
        <f t="shared" si="0"/>
        <v>0</v>
      </c>
      <c r="AG50" s="355">
        <f t="shared" si="1"/>
        <v>21</v>
      </c>
      <c r="AH50" s="355">
        <f t="shared" si="2"/>
        <v>21</v>
      </c>
    </row>
    <row r="51" spans="1:34">
      <c r="A51" t="s">
        <v>984</v>
      </c>
      <c r="B51" t="s">
        <v>988</v>
      </c>
      <c r="C51" s="355">
        <v>215</v>
      </c>
      <c r="D51" s="355">
        <v>0</v>
      </c>
      <c r="E51" s="355">
        <v>0</v>
      </c>
      <c r="F51" s="355">
        <v>0</v>
      </c>
      <c r="G51" s="355">
        <v>0</v>
      </c>
      <c r="H51" s="355">
        <v>0</v>
      </c>
      <c r="I51" s="355">
        <v>0</v>
      </c>
      <c r="J51" s="355">
        <v>0</v>
      </c>
      <c r="K51" s="355">
        <v>0</v>
      </c>
      <c r="L51" s="355">
        <v>0</v>
      </c>
      <c r="M51" s="355">
        <v>1</v>
      </c>
      <c r="N51" s="355">
        <v>0</v>
      </c>
      <c r="O51" s="355">
        <v>0</v>
      </c>
      <c r="P51" s="355">
        <v>1</v>
      </c>
      <c r="Q51" s="355">
        <v>1</v>
      </c>
      <c r="R51" s="355">
        <v>2</v>
      </c>
      <c r="S51" s="355">
        <v>2</v>
      </c>
      <c r="T51" s="355">
        <v>4</v>
      </c>
      <c r="U51" s="355">
        <v>11</v>
      </c>
      <c r="V51" s="355">
        <v>13</v>
      </c>
      <c r="W51" s="355">
        <v>18</v>
      </c>
      <c r="X51" s="355">
        <v>19</v>
      </c>
      <c r="Y51" s="355">
        <v>46</v>
      </c>
      <c r="Z51" s="355">
        <v>48</v>
      </c>
      <c r="AA51" s="355">
        <v>33</v>
      </c>
      <c r="AB51" s="355">
        <v>13</v>
      </c>
      <c r="AC51" s="355">
        <v>3</v>
      </c>
      <c r="AD51" s="355">
        <v>0</v>
      </c>
      <c r="AF51" s="355">
        <f t="shared" si="0"/>
        <v>0</v>
      </c>
      <c r="AG51" s="355">
        <f t="shared" si="1"/>
        <v>16</v>
      </c>
      <c r="AH51" s="355">
        <f t="shared" si="2"/>
        <v>16</v>
      </c>
    </row>
    <row r="52" spans="1:34">
      <c r="A52" t="s">
        <v>985</v>
      </c>
      <c r="B52" t="s">
        <v>988</v>
      </c>
      <c r="C52" s="355">
        <v>304</v>
      </c>
      <c r="D52" s="355">
        <v>0</v>
      </c>
      <c r="E52" s="355">
        <v>0</v>
      </c>
      <c r="F52" s="355">
        <v>0</v>
      </c>
      <c r="G52" s="355">
        <v>0</v>
      </c>
      <c r="H52" s="355">
        <v>0</v>
      </c>
      <c r="I52" s="355">
        <v>0</v>
      </c>
      <c r="J52" s="355">
        <v>0</v>
      </c>
      <c r="K52" s="355">
        <v>0</v>
      </c>
      <c r="L52" s="355">
        <v>0</v>
      </c>
      <c r="M52" s="355">
        <v>2</v>
      </c>
      <c r="N52" s="355">
        <v>1</v>
      </c>
      <c r="O52" s="355">
        <v>1</v>
      </c>
      <c r="P52" s="355">
        <v>1</v>
      </c>
      <c r="Q52" s="355">
        <v>0</v>
      </c>
      <c r="R52" s="355">
        <v>0</v>
      </c>
      <c r="S52" s="355">
        <v>2</v>
      </c>
      <c r="T52" s="355">
        <v>5</v>
      </c>
      <c r="U52" s="355">
        <v>10</v>
      </c>
      <c r="V52" s="355">
        <v>18</v>
      </c>
      <c r="W52" s="355">
        <v>10</v>
      </c>
      <c r="X52" s="355">
        <v>36</v>
      </c>
      <c r="Y52" s="355">
        <v>45</v>
      </c>
      <c r="Z52" s="355">
        <v>83</v>
      </c>
      <c r="AA52" s="355">
        <v>53</v>
      </c>
      <c r="AB52" s="355">
        <v>29</v>
      </c>
      <c r="AC52" s="355">
        <v>8</v>
      </c>
      <c r="AD52" s="355">
        <v>0</v>
      </c>
      <c r="AF52" s="355">
        <f t="shared" si="0"/>
        <v>0</v>
      </c>
      <c r="AG52" s="355">
        <f t="shared" si="1"/>
        <v>37</v>
      </c>
      <c r="AH52" s="355">
        <f t="shared" si="2"/>
        <v>37</v>
      </c>
    </row>
    <row r="53" spans="1:34">
      <c r="A53" t="s">
        <v>986</v>
      </c>
      <c r="B53" t="s">
        <v>988</v>
      </c>
      <c r="C53" s="355">
        <v>314</v>
      </c>
      <c r="D53" s="355">
        <v>1</v>
      </c>
      <c r="E53" s="355">
        <v>0</v>
      </c>
      <c r="F53" s="355">
        <v>0</v>
      </c>
      <c r="G53" s="355">
        <v>0</v>
      </c>
      <c r="H53" s="355">
        <v>0</v>
      </c>
      <c r="I53" s="355">
        <v>1</v>
      </c>
      <c r="J53" s="355">
        <v>0</v>
      </c>
      <c r="K53" s="355">
        <v>1</v>
      </c>
      <c r="L53" s="355">
        <v>0</v>
      </c>
      <c r="M53" s="355">
        <v>1</v>
      </c>
      <c r="N53" s="355">
        <v>0</v>
      </c>
      <c r="O53" s="355">
        <v>1</v>
      </c>
      <c r="P53" s="355">
        <v>0</v>
      </c>
      <c r="Q53" s="355">
        <v>0</v>
      </c>
      <c r="R53" s="355">
        <v>4</v>
      </c>
      <c r="S53" s="355">
        <v>3</v>
      </c>
      <c r="T53" s="355">
        <v>8</v>
      </c>
      <c r="U53" s="355">
        <v>16</v>
      </c>
      <c r="V53" s="355">
        <v>12</v>
      </c>
      <c r="W53" s="355">
        <v>28</v>
      </c>
      <c r="X53" s="355">
        <v>34</v>
      </c>
      <c r="Y53" s="355">
        <v>61</v>
      </c>
      <c r="Z53" s="355">
        <v>57</v>
      </c>
      <c r="AA53" s="355">
        <v>51</v>
      </c>
      <c r="AB53" s="355">
        <v>23</v>
      </c>
      <c r="AC53" s="355">
        <v>13</v>
      </c>
      <c r="AD53" s="355">
        <v>0</v>
      </c>
      <c r="AF53" s="355">
        <f t="shared" si="0"/>
        <v>0</v>
      </c>
      <c r="AG53" s="355">
        <f t="shared" si="1"/>
        <v>36</v>
      </c>
      <c r="AH53" s="355">
        <f t="shared" si="2"/>
        <v>36</v>
      </c>
    </row>
    <row r="54" spans="1:34">
      <c r="A54" t="s">
        <v>987</v>
      </c>
      <c r="B54" t="s">
        <v>926</v>
      </c>
      <c r="C54" s="355">
        <v>225</v>
      </c>
      <c r="D54" s="355">
        <v>1</v>
      </c>
      <c r="E54" s="355">
        <v>0</v>
      </c>
      <c r="F54" s="355">
        <v>0</v>
      </c>
      <c r="G54" s="355">
        <v>0</v>
      </c>
      <c r="H54" s="355">
        <v>0</v>
      </c>
      <c r="I54" s="355">
        <v>1</v>
      </c>
      <c r="J54" s="355">
        <v>0</v>
      </c>
      <c r="K54" s="355">
        <v>0</v>
      </c>
      <c r="L54" s="355">
        <v>0</v>
      </c>
      <c r="M54" s="355">
        <v>0</v>
      </c>
      <c r="N54" s="355">
        <v>1</v>
      </c>
      <c r="O54" s="355">
        <v>0</v>
      </c>
      <c r="P54" s="355">
        <v>2</v>
      </c>
      <c r="Q54" s="355">
        <v>2</v>
      </c>
      <c r="R54" s="355">
        <v>0</v>
      </c>
      <c r="S54" s="355">
        <v>1</v>
      </c>
      <c r="T54" s="355">
        <v>5</v>
      </c>
      <c r="U54" s="355">
        <v>6</v>
      </c>
      <c r="V54" s="355">
        <v>12</v>
      </c>
      <c r="W54" s="355">
        <v>12</v>
      </c>
      <c r="X54" s="355">
        <v>30</v>
      </c>
      <c r="Y54" s="355">
        <v>41</v>
      </c>
      <c r="Z54" s="355">
        <v>46</v>
      </c>
      <c r="AA54" s="355">
        <v>46</v>
      </c>
      <c r="AB54" s="355">
        <v>14</v>
      </c>
      <c r="AC54" s="355">
        <v>6</v>
      </c>
      <c r="AD54" s="355">
        <v>0</v>
      </c>
      <c r="AF54" s="355">
        <f t="shared" si="0"/>
        <v>0</v>
      </c>
      <c r="AG54" s="355">
        <f t="shared" si="1"/>
        <v>20</v>
      </c>
      <c r="AH54" s="355">
        <f t="shared" si="2"/>
        <v>20</v>
      </c>
    </row>
    <row r="55" spans="1:34">
      <c r="A55" t="s">
        <v>937</v>
      </c>
      <c r="B55" t="s">
        <v>411</v>
      </c>
      <c r="C55" s="355">
        <v>28016</v>
      </c>
      <c r="D55" s="355">
        <v>43</v>
      </c>
      <c r="E55" s="355">
        <v>11</v>
      </c>
      <c r="F55" s="355">
        <v>4</v>
      </c>
      <c r="G55" s="355">
        <v>1</v>
      </c>
      <c r="H55" s="355">
        <v>1</v>
      </c>
      <c r="I55" s="355">
        <v>60</v>
      </c>
      <c r="J55" s="355">
        <v>15</v>
      </c>
      <c r="K55" s="355">
        <v>14</v>
      </c>
      <c r="L55" s="355">
        <v>29</v>
      </c>
      <c r="M55" s="355">
        <v>77</v>
      </c>
      <c r="N55" s="355">
        <v>75</v>
      </c>
      <c r="O55" s="355">
        <v>102</v>
      </c>
      <c r="P55" s="355">
        <v>174</v>
      </c>
      <c r="Q55" s="355">
        <v>283</v>
      </c>
      <c r="R55" s="355">
        <v>398</v>
      </c>
      <c r="S55" s="355">
        <v>553</v>
      </c>
      <c r="T55" s="355">
        <v>868</v>
      </c>
      <c r="U55" s="355">
        <v>1806</v>
      </c>
      <c r="V55" s="355">
        <v>2556</v>
      </c>
      <c r="W55" s="355">
        <v>3334</v>
      </c>
      <c r="X55" s="355">
        <v>4418</v>
      </c>
      <c r="Y55" s="355">
        <v>5366</v>
      </c>
      <c r="Z55" s="355">
        <v>4706</v>
      </c>
      <c r="AA55" s="355">
        <v>2248</v>
      </c>
      <c r="AB55" s="355">
        <v>784</v>
      </c>
      <c r="AC55" s="355">
        <v>149</v>
      </c>
      <c r="AD55" s="355">
        <v>1</v>
      </c>
      <c r="AF55" s="355">
        <f t="shared" si="0"/>
        <v>17</v>
      </c>
      <c r="AG55" s="355">
        <f t="shared" si="1"/>
        <v>933</v>
      </c>
      <c r="AH55" s="355">
        <f t="shared" si="2"/>
        <v>934</v>
      </c>
    </row>
    <row r="56" spans="1:34">
      <c r="A56" t="s">
        <v>934</v>
      </c>
      <c r="B56" t="s">
        <v>411</v>
      </c>
      <c r="C56" s="355">
        <v>7585</v>
      </c>
      <c r="D56" s="355">
        <v>9</v>
      </c>
      <c r="E56" s="355">
        <v>4</v>
      </c>
      <c r="F56" s="355">
        <v>2</v>
      </c>
      <c r="G56" s="355">
        <v>0</v>
      </c>
      <c r="H56" s="355">
        <v>0</v>
      </c>
      <c r="I56" s="355">
        <v>15</v>
      </c>
      <c r="J56" s="355">
        <v>4</v>
      </c>
      <c r="K56" s="355">
        <v>3</v>
      </c>
      <c r="L56" s="355">
        <v>8</v>
      </c>
      <c r="M56" s="355">
        <v>17</v>
      </c>
      <c r="N56" s="355">
        <v>22</v>
      </c>
      <c r="O56" s="355">
        <v>26</v>
      </c>
      <c r="P56" s="355">
        <v>37</v>
      </c>
      <c r="Q56" s="355">
        <v>69</v>
      </c>
      <c r="R56" s="355">
        <v>110</v>
      </c>
      <c r="S56" s="355">
        <v>153</v>
      </c>
      <c r="T56" s="355">
        <v>233</v>
      </c>
      <c r="U56" s="355">
        <v>487</v>
      </c>
      <c r="V56" s="355">
        <v>693</v>
      </c>
      <c r="W56" s="355">
        <v>913</v>
      </c>
      <c r="X56" s="355">
        <v>1223</v>
      </c>
      <c r="Y56" s="355">
        <v>1485</v>
      </c>
      <c r="Z56" s="355">
        <v>1278</v>
      </c>
      <c r="AA56" s="355">
        <v>572</v>
      </c>
      <c r="AB56" s="355">
        <v>200</v>
      </c>
      <c r="AC56" s="355">
        <v>37</v>
      </c>
      <c r="AD56" s="355">
        <v>0</v>
      </c>
      <c r="AF56" s="355">
        <f t="shared" si="0"/>
        <v>6</v>
      </c>
      <c r="AG56" s="355">
        <f t="shared" si="1"/>
        <v>237</v>
      </c>
      <c r="AH56" s="355">
        <f t="shared" si="2"/>
        <v>237</v>
      </c>
    </row>
    <row r="57" spans="1:34">
      <c r="A57" t="s">
        <v>938</v>
      </c>
      <c r="B57" t="s">
        <v>411</v>
      </c>
      <c r="C57" s="355">
        <v>836</v>
      </c>
      <c r="D57" s="355">
        <v>1</v>
      </c>
      <c r="E57" s="355">
        <v>1</v>
      </c>
      <c r="F57" s="355">
        <v>0</v>
      </c>
      <c r="G57" s="355">
        <v>0</v>
      </c>
      <c r="H57" s="355">
        <v>0</v>
      </c>
      <c r="I57" s="355">
        <v>2</v>
      </c>
      <c r="J57" s="355">
        <v>0</v>
      </c>
      <c r="K57" s="355">
        <v>0</v>
      </c>
      <c r="L57" s="355">
        <v>2</v>
      </c>
      <c r="M57" s="355">
        <v>2</v>
      </c>
      <c r="N57" s="355">
        <v>3</v>
      </c>
      <c r="O57" s="355">
        <v>2</v>
      </c>
      <c r="P57" s="355">
        <v>7</v>
      </c>
      <c r="Q57" s="355">
        <v>6</v>
      </c>
      <c r="R57" s="355">
        <v>14</v>
      </c>
      <c r="S57" s="355">
        <v>14</v>
      </c>
      <c r="T57" s="355">
        <v>21</v>
      </c>
      <c r="U57" s="355">
        <v>56</v>
      </c>
      <c r="V57" s="355">
        <v>61</v>
      </c>
      <c r="W57" s="355">
        <v>90</v>
      </c>
      <c r="X57" s="355">
        <v>129</v>
      </c>
      <c r="Y57" s="355">
        <v>174</v>
      </c>
      <c r="Z57" s="355">
        <v>145</v>
      </c>
      <c r="AA57" s="355">
        <v>73</v>
      </c>
      <c r="AB57" s="355">
        <v>29</v>
      </c>
      <c r="AC57" s="355">
        <v>6</v>
      </c>
      <c r="AD57" s="355">
        <v>0</v>
      </c>
      <c r="AF57" s="355">
        <f t="shared" si="0"/>
        <v>1</v>
      </c>
      <c r="AG57" s="355">
        <f t="shared" si="1"/>
        <v>35</v>
      </c>
      <c r="AH57" s="355">
        <f t="shared" si="2"/>
        <v>35</v>
      </c>
    </row>
    <row r="58" spans="1:34">
      <c r="A58" t="s">
        <v>939</v>
      </c>
      <c r="B58" t="s">
        <v>411</v>
      </c>
      <c r="C58" s="355">
        <v>610</v>
      </c>
      <c r="D58" s="355">
        <v>2</v>
      </c>
      <c r="E58" s="355">
        <v>1</v>
      </c>
      <c r="F58" s="355">
        <v>0</v>
      </c>
      <c r="G58" s="355">
        <v>0</v>
      </c>
      <c r="H58" s="355">
        <v>0</v>
      </c>
      <c r="I58" s="355">
        <v>3</v>
      </c>
      <c r="J58" s="355">
        <v>0</v>
      </c>
      <c r="K58" s="355">
        <v>1</v>
      </c>
      <c r="L58" s="355">
        <v>0</v>
      </c>
      <c r="M58" s="355">
        <v>0</v>
      </c>
      <c r="N58" s="355">
        <v>0</v>
      </c>
      <c r="O58" s="355">
        <v>2</v>
      </c>
      <c r="P58" s="355">
        <v>4</v>
      </c>
      <c r="Q58" s="355">
        <v>3</v>
      </c>
      <c r="R58" s="355">
        <v>11</v>
      </c>
      <c r="S58" s="355">
        <v>14</v>
      </c>
      <c r="T58" s="355">
        <v>23</v>
      </c>
      <c r="U58" s="355">
        <v>33</v>
      </c>
      <c r="V58" s="355">
        <v>41</v>
      </c>
      <c r="W58" s="355">
        <v>58</v>
      </c>
      <c r="X58" s="355">
        <v>82</v>
      </c>
      <c r="Y58" s="355">
        <v>116</v>
      </c>
      <c r="Z58" s="355">
        <v>123</v>
      </c>
      <c r="AA58" s="355">
        <v>65</v>
      </c>
      <c r="AB58" s="355">
        <v>27</v>
      </c>
      <c r="AC58" s="355">
        <v>4</v>
      </c>
      <c r="AD58" s="355">
        <v>0</v>
      </c>
      <c r="AF58" s="355">
        <f t="shared" si="0"/>
        <v>1</v>
      </c>
      <c r="AG58" s="355">
        <f t="shared" si="1"/>
        <v>31</v>
      </c>
      <c r="AH58" s="355">
        <f t="shared" si="2"/>
        <v>31</v>
      </c>
    </row>
    <row r="59" spans="1:34">
      <c r="A59" t="s">
        <v>940</v>
      </c>
      <c r="B59" t="s">
        <v>411</v>
      </c>
      <c r="C59" s="355">
        <v>795</v>
      </c>
      <c r="D59" s="355">
        <v>1</v>
      </c>
      <c r="E59" s="355">
        <v>1</v>
      </c>
      <c r="F59" s="355">
        <v>0</v>
      </c>
      <c r="G59" s="355">
        <v>0</v>
      </c>
      <c r="H59" s="355">
        <v>0</v>
      </c>
      <c r="I59" s="355">
        <v>2</v>
      </c>
      <c r="J59" s="355">
        <v>0</v>
      </c>
      <c r="K59" s="355">
        <v>0</v>
      </c>
      <c r="L59" s="355">
        <v>1</v>
      </c>
      <c r="M59" s="355">
        <v>3</v>
      </c>
      <c r="N59" s="355">
        <v>4</v>
      </c>
      <c r="O59" s="355">
        <v>3</v>
      </c>
      <c r="P59" s="355">
        <v>5</v>
      </c>
      <c r="Q59" s="355">
        <v>11</v>
      </c>
      <c r="R59" s="355">
        <v>10</v>
      </c>
      <c r="S59" s="355">
        <v>14</v>
      </c>
      <c r="T59" s="355">
        <v>24</v>
      </c>
      <c r="U59" s="355">
        <v>62</v>
      </c>
      <c r="V59" s="355">
        <v>63</v>
      </c>
      <c r="W59" s="355">
        <v>97</v>
      </c>
      <c r="X59" s="355">
        <v>130</v>
      </c>
      <c r="Y59" s="355">
        <v>159</v>
      </c>
      <c r="Z59" s="355">
        <v>128</v>
      </c>
      <c r="AA59" s="355">
        <v>59</v>
      </c>
      <c r="AB59" s="355">
        <v>17</v>
      </c>
      <c r="AC59" s="355">
        <v>3</v>
      </c>
      <c r="AD59" s="355">
        <v>0</v>
      </c>
      <c r="AF59" s="355">
        <f t="shared" si="0"/>
        <v>1</v>
      </c>
      <c r="AG59" s="355">
        <f t="shared" si="1"/>
        <v>20</v>
      </c>
      <c r="AH59" s="355">
        <f t="shared" si="2"/>
        <v>20</v>
      </c>
    </row>
    <row r="60" spans="1:34">
      <c r="A60" t="s">
        <v>941</v>
      </c>
      <c r="B60" t="s">
        <v>411</v>
      </c>
      <c r="C60" s="355">
        <v>683</v>
      </c>
      <c r="D60" s="355">
        <v>0</v>
      </c>
      <c r="E60" s="355">
        <v>0</v>
      </c>
      <c r="F60" s="355">
        <v>0</v>
      </c>
      <c r="G60" s="355">
        <v>0</v>
      </c>
      <c r="H60" s="355">
        <v>0</v>
      </c>
      <c r="I60" s="355">
        <v>0</v>
      </c>
      <c r="J60" s="355">
        <v>0</v>
      </c>
      <c r="K60" s="355">
        <v>0</v>
      </c>
      <c r="L60" s="355">
        <v>1</v>
      </c>
      <c r="M60" s="355">
        <v>5</v>
      </c>
      <c r="N60" s="355">
        <v>1</v>
      </c>
      <c r="O60" s="355">
        <v>1</v>
      </c>
      <c r="P60" s="355">
        <v>1</v>
      </c>
      <c r="Q60" s="355">
        <v>4</v>
      </c>
      <c r="R60" s="355">
        <v>7</v>
      </c>
      <c r="S60" s="355">
        <v>13</v>
      </c>
      <c r="T60" s="355">
        <v>27</v>
      </c>
      <c r="U60" s="355">
        <v>39</v>
      </c>
      <c r="V60" s="355">
        <v>62</v>
      </c>
      <c r="W60" s="355">
        <v>99</v>
      </c>
      <c r="X60" s="355">
        <v>120</v>
      </c>
      <c r="Y60" s="355">
        <v>128</v>
      </c>
      <c r="Z60" s="355">
        <v>100</v>
      </c>
      <c r="AA60" s="355">
        <v>49</v>
      </c>
      <c r="AB60" s="355">
        <v>22</v>
      </c>
      <c r="AC60" s="355">
        <v>4</v>
      </c>
      <c r="AD60" s="355">
        <v>0</v>
      </c>
      <c r="AF60" s="355">
        <f t="shared" si="0"/>
        <v>0</v>
      </c>
      <c r="AG60" s="355">
        <f t="shared" si="1"/>
        <v>26</v>
      </c>
      <c r="AH60" s="355">
        <f t="shared" si="2"/>
        <v>26</v>
      </c>
    </row>
    <row r="61" spans="1:34">
      <c r="A61" t="s">
        <v>942</v>
      </c>
      <c r="B61" t="s">
        <v>411</v>
      </c>
      <c r="C61" s="355">
        <v>817</v>
      </c>
      <c r="D61" s="355">
        <v>0</v>
      </c>
      <c r="E61" s="355">
        <v>0</v>
      </c>
      <c r="F61" s="355">
        <v>1</v>
      </c>
      <c r="G61" s="355">
        <v>0</v>
      </c>
      <c r="H61" s="355">
        <v>0</v>
      </c>
      <c r="I61" s="355">
        <v>1</v>
      </c>
      <c r="J61" s="355">
        <v>0</v>
      </c>
      <c r="K61" s="355">
        <v>1</v>
      </c>
      <c r="L61" s="355">
        <v>1</v>
      </c>
      <c r="M61" s="355">
        <v>1</v>
      </c>
      <c r="N61" s="355">
        <v>1</v>
      </c>
      <c r="O61" s="355">
        <v>1</v>
      </c>
      <c r="P61" s="355">
        <v>1</v>
      </c>
      <c r="Q61" s="355">
        <v>4</v>
      </c>
      <c r="R61" s="355">
        <v>10</v>
      </c>
      <c r="S61" s="355">
        <v>15</v>
      </c>
      <c r="T61" s="355">
        <v>20</v>
      </c>
      <c r="U61" s="355">
        <v>50</v>
      </c>
      <c r="V61" s="355">
        <v>70</v>
      </c>
      <c r="W61" s="355">
        <v>115</v>
      </c>
      <c r="X61" s="355">
        <v>152</v>
      </c>
      <c r="Y61" s="355">
        <v>168</v>
      </c>
      <c r="Z61" s="355">
        <v>126</v>
      </c>
      <c r="AA61" s="355">
        <v>55</v>
      </c>
      <c r="AB61" s="355">
        <v>21</v>
      </c>
      <c r="AC61" s="355">
        <v>4</v>
      </c>
      <c r="AD61" s="355">
        <v>0</v>
      </c>
      <c r="AF61" s="355">
        <f t="shared" si="0"/>
        <v>1</v>
      </c>
      <c r="AG61" s="355">
        <f t="shared" si="1"/>
        <v>25</v>
      </c>
      <c r="AH61" s="355">
        <f t="shared" si="2"/>
        <v>25</v>
      </c>
    </row>
    <row r="62" spans="1:34">
      <c r="A62" t="s">
        <v>943</v>
      </c>
      <c r="B62" t="s">
        <v>411</v>
      </c>
      <c r="C62" s="355">
        <v>1208</v>
      </c>
      <c r="D62" s="355">
        <v>0</v>
      </c>
      <c r="E62" s="355">
        <v>0</v>
      </c>
      <c r="F62" s="355">
        <v>0</v>
      </c>
      <c r="G62" s="355">
        <v>0</v>
      </c>
      <c r="H62" s="355">
        <v>0</v>
      </c>
      <c r="I62" s="355">
        <v>0</v>
      </c>
      <c r="J62" s="355">
        <v>3</v>
      </c>
      <c r="K62" s="355">
        <v>0</v>
      </c>
      <c r="L62" s="355">
        <v>0</v>
      </c>
      <c r="M62" s="355">
        <v>2</v>
      </c>
      <c r="N62" s="355">
        <v>5</v>
      </c>
      <c r="O62" s="355">
        <v>5</v>
      </c>
      <c r="P62" s="355">
        <v>3</v>
      </c>
      <c r="Q62" s="355">
        <v>11</v>
      </c>
      <c r="R62" s="355">
        <v>13</v>
      </c>
      <c r="S62" s="355">
        <v>29</v>
      </c>
      <c r="T62" s="355">
        <v>35</v>
      </c>
      <c r="U62" s="355">
        <v>72</v>
      </c>
      <c r="V62" s="355">
        <v>115</v>
      </c>
      <c r="W62" s="355">
        <v>143</v>
      </c>
      <c r="X62" s="355">
        <v>183</v>
      </c>
      <c r="Y62" s="355">
        <v>247</v>
      </c>
      <c r="Z62" s="355">
        <v>223</v>
      </c>
      <c r="AA62" s="355">
        <v>89</v>
      </c>
      <c r="AB62" s="355">
        <v>24</v>
      </c>
      <c r="AC62" s="355">
        <v>6</v>
      </c>
      <c r="AD62" s="355">
        <v>0</v>
      </c>
      <c r="AF62" s="355">
        <f t="shared" si="0"/>
        <v>0</v>
      </c>
      <c r="AG62" s="355">
        <f t="shared" si="1"/>
        <v>30</v>
      </c>
      <c r="AH62" s="355">
        <f t="shared" si="2"/>
        <v>30</v>
      </c>
    </row>
    <row r="63" spans="1:34">
      <c r="A63" t="s">
        <v>944</v>
      </c>
      <c r="B63" t="s">
        <v>411</v>
      </c>
      <c r="C63" s="355">
        <v>1041</v>
      </c>
      <c r="D63" s="355">
        <v>1</v>
      </c>
      <c r="E63" s="355">
        <v>0</v>
      </c>
      <c r="F63" s="355">
        <v>0</v>
      </c>
      <c r="G63" s="355">
        <v>0</v>
      </c>
      <c r="H63" s="355">
        <v>0</v>
      </c>
      <c r="I63" s="355">
        <v>1</v>
      </c>
      <c r="J63" s="355">
        <v>0</v>
      </c>
      <c r="K63" s="355">
        <v>1</v>
      </c>
      <c r="L63" s="355">
        <v>3</v>
      </c>
      <c r="M63" s="355">
        <v>1</v>
      </c>
      <c r="N63" s="355">
        <v>2</v>
      </c>
      <c r="O63" s="355">
        <v>5</v>
      </c>
      <c r="P63" s="355">
        <v>9</v>
      </c>
      <c r="Q63" s="355">
        <v>12</v>
      </c>
      <c r="R63" s="355">
        <v>11</v>
      </c>
      <c r="S63" s="355">
        <v>18</v>
      </c>
      <c r="T63" s="355">
        <v>29</v>
      </c>
      <c r="U63" s="355">
        <v>65</v>
      </c>
      <c r="V63" s="355">
        <v>109</v>
      </c>
      <c r="W63" s="355">
        <v>111</v>
      </c>
      <c r="X63" s="355">
        <v>183</v>
      </c>
      <c r="Y63" s="355">
        <v>191</v>
      </c>
      <c r="Z63" s="355">
        <v>178</v>
      </c>
      <c r="AA63" s="355">
        <v>80</v>
      </c>
      <c r="AB63" s="355">
        <v>27</v>
      </c>
      <c r="AC63" s="355">
        <v>5</v>
      </c>
      <c r="AD63" s="355">
        <v>0</v>
      </c>
      <c r="AF63" s="355">
        <f t="shared" si="0"/>
        <v>0</v>
      </c>
      <c r="AG63" s="355">
        <f t="shared" si="1"/>
        <v>32</v>
      </c>
      <c r="AH63" s="355">
        <f t="shared" si="2"/>
        <v>32</v>
      </c>
    </row>
    <row r="64" spans="1:34">
      <c r="A64" t="s">
        <v>945</v>
      </c>
      <c r="B64" t="s">
        <v>411</v>
      </c>
      <c r="C64" s="355">
        <v>613</v>
      </c>
      <c r="D64" s="355">
        <v>2</v>
      </c>
      <c r="E64" s="355">
        <v>1</v>
      </c>
      <c r="F64" s="355">
        <v>1</v>
      </c>
      <c r="G64" s="355">
        <v>0</v>
      </c>
      <c r="H64" s="355">
        <v>0</v>
      </c>
      <c r="I64" s="355">
        <v>4</v>
      </c>
      <c r="J64" s="355">
        <v>0</v>
      </c>
      <c r="K64" s="355">
        <v>0</v>
      </c>
      <c r="L64" s="355">
        <v>0</v>
      </c>
      <c r="M64" s="355">
        <v>1</v>
      </c>
      <c r="N64" s="355">
        <v>0</v>
      </c>
      <c r="O64" s="355">
        <v>1</v>
      </c>
      <c r="P64" s="355">
        <v>3</v>
      </c>
      <c r="Q64" s="355">
        <v>4</v>
      </c>
      <c r="R64" s="355">
        <v>12</v>
      </c>
      <c r="S64" s="355">
        <v>11</v>
      </c>
      <c r="T64" s="355">
        <v>19</v>
      </c>
      <c r="U64" s="355">
        <v>46</v>
      </c>
      <c r="V64" s="355">
        <v>64</v>
      </c>
      <c r="W64" s="355">
        <v>74</v>
      </c>
      <c r="X64" s="355">
        <v>88</v>
      </c>
      <c r="Y64" s="355">
        <v>122</v>
      </c>
      <c r="Z64" s="355">
        <v>103</v>
      </c>
      <c r="AA64" s="355">
        <v>48</v>
      </c>
      <c r="AB64" s="355">
        <v>13</v>
      </c>
      <c r="AC64" s="355">
        <v>0</v>
      </c>
      <c r="AD64" s="355">
        <v>0</v>
      </c>
      <c r="AF64" s="355">
        <f t="shared" si="0"/>
        <v>2</v>
      </c>
      <c r="AG64" s="355">
        <f t="shared" si="1"/>
        <v>13</v>
      </c>
      <c r="AH64" s="355">
        <f t="shared" si="2"/>
        <v>13</v>
      </c>
    </row>
    <row r="65" spans="1:34">
      <c r="A65" t="s">
        <v>946</v>
      </c>
      <c r="B65" t="s">
        <v>411</v>
      </c>
      <c r="C65" s="355">
        <v>982</v>
      </c>
      <c r="D65" s="355">
        <v>2</v>
      </c>
      <c r="E65" s="355">
        <v>0</v>
      </c>
      <c r="F65" s="355">
        <v>0</v>
      </c>
      <c r="G65" s="355">
        <v>0</v>
      </c>
      <c r="H65" s="355">
        <v>0</v>
      </c>
      <c r="I65" s="355">
        <v>2</v>
      </c>
      <c r="J65" s="355">
        <v>1</v>
      </c>
      <c r="K65" s="355">
        <v>0</v>
      </c>
      <c r="L65" s="355">
        <v>0</v>
      </c>
      <c r="M65" s="355">
        <v>2</v>
      </c>
      <c r="N65" s="355">
        <v>6</v>
      </c>
      <c r="O65" s="355">
        <v>6</v>
      </c>
      <c r="P65" s="355">
        <v>4</v>
      </c>
      <c r="Q65" s="355">
        <v>14</v>
      </c>
      <c r="R65" s="355">
        <v>22</v>
      </c>
      <c r="S65" s="355">
        <v>25</v>
      </c>
      <c r="T65" s="355">
        <v>35</v>
      </c>
      <c r="U65" s="355">
        <v>64</v>
      </c>
      <c r="V65" s="355">
        <v>108</v>
      </c>
      <c r="W65" s="355">
        <v>126</v>
      </c>
      <c r="X65" s="355">
        <v>156</v>
      </c>
      <c r="Y65" s="355">
        <v>180</v>
      </c>
      <c r="Z65" s="355">
        <v>152</v>
      </c>
      <c r="AA65" s="355">
        <v>54</v>
      </c>
      <c r="AB65" s="355">
        <v>20</v>
      </c>
      <c r="AC65" s="355">
        <v>5</v>
      </c>
      <c r="AD65" s="355">
        <v>0</v>
      </c>
      <c r="AF65" s="355">
        <f t="shared" si="0"/>
        <v>0</v>
      </c>
      <c r="AG65" s="355">
        <f t="shared" si="1"/>
        <v>25</v>
      </c>
      <c r="AH65" s="355">
        <f t="shared" si="2"/>
        <v>25</v>
      </c>
    </row>
    <row r="66" spans="1:34">
      <c r="A66" t="s">
        <v>947</v>
      </c>
      <c r="B66" t="s">
        <v>411</v>
      </c>
      <c r="C66" s="355">
        <v>2675</v>
      </c>
      <c r="D66" s="355">
        <v>4</v>
      </c>
      <c r="E66" s="355">
        <v>2</v>
      </c>
      <c r="F66" s="355">
        <v>0</v>
      </c>
      <c r="G66" s="355">
        <v>1</v>
      </c>
      <c r="H66" s="355">
        <v>0</v>
      </c>
      <c r="I66" s="355">
        <v>7</v>
      </c>
      <c r="J66" s="355">
        <v>0</v>
      </c>
      <c r="K66" s="355">
        <v>1</v>
      </c>
      <c r="L66" s="355">
        <v>1</v>
      </c>
      <c r="M66" s="355">
        <v>8</v>
      </c>
      <c r="N66" s="355">
        <v>9</v>
      </c>
      <c r="O66" s="355">
        <v>8</v>
      </c>
      <c r="P66" s="355">
        <v>21</v>
      </c>
      <c r="Q66" s="355">
        <v>36</v>
      </c>
      <c r="R66" s="355">
        <v>21</v>
      </c>
      <c r="S66" s="355">
        <v>57</v>
      </c>
      <c r="T66" s="355">
        <v>85</v>
      </c>
      <c r="U66" s="355">
        <v>215</v>
      </c>
      <c r="V66" s="355">
        <v>263</v>
      </c>
      <c r="W66" s="355">
        <v>341</v>
      </c>
      <c r="X66" s="355">
        <v>428</v>
      </c>
      <c r="Y66" s="355">
        <v>513</v>
      </c>
      <c r="Z66" s="355">
        <v>385</v>
      </c>
      <c r="AA66" s="355">
        <v>205</v>
      </c>
      <c r="AB66" s="355">
        <v>64</v>
      </c>
      <c r="AC66" s="355">
        <v>7</v>
      </c>
      <c r="AD66" s="355">
        <v>0</v>
      </c>
      <c r="AF66" s="355">
        <f t="shared" si="0"/>
        <v>3</v>
      </c>
      <c r="AG66" s="355">
        <f t="shared" si="1"/>
        <v>71</v>
      </c>
      <c r="AH66" s="355">
        <f t="shared" si="2"/>
        <v>71</v>
      </c>
    </row>
    <row r="67" spans="1:34">
      <c r="A67" t="s">
        <v>948</v>
      </c>
      <c r="B67" t="s">
        <v>411</v>
      </c>
      <c r="C67" s="355">
        <v>2434</v>
      </c>
      <c r="D67" s="355">
        <v>6</v>
      </c>
      <c r="E67" s="355">
        <v>2</v>
      </c>
      <c r="F67" s="355">
        <v>0</v>
      </c>
      <c r="G67" s="355">
        <v>0</v>
      </c>
      <c r="H67" s="355">
        <v>0</v>
      </c>
      <c r="I67" s="355">
        <v>8</v>
      </c>
      <c r="J67" s="355">
        <v>0</v>
      </c>
      <c r="K67" s="355">
        <v>1</v>
      </c>
      <c r="L67" s="355">
        <v>1</v>
      </c>
      <c r="M67" s="355">
        <v>2</v>
      </c>
      <c r="N67" s="355">
        <v>6</v>
      </c>
      <c r="O67" s="355">
        <v>9</v>
      </c>
      <c r="P67" s="355">
        <v>14</v>
      </c>
      <c r="Q67" s="355">
        <v>38</v>
      </c>
      <c r="R67" s="355">
        <v>55</v>
      </c>
      <c r="S67" s="355">
        <v>59</v>
      </c>
      <c r="T67" s="355">
        <v>103</v>
      </c>
      <c r="U67" s="355">
        <v>167</v>
      </c>
      <c r="V67" s="355">
        <v>256</v>
      </c>
      <c r="W67" s="355">
        <v>320</v>
      </c>
      <c r="X67" s="355">
        <v>427</v>
      </c>
      <c r="Y67" s="355">
        <v>446</v>
      </c>
      <c r="Z67" s="355">
        <v>308</v>
      </c>
      <c r="AA67" s="355">
        <v>151</v>
      </c>
      <c r="AB67" s="355">
        <v>54</v>
      </c>
      <c r="AC67" s="355">
        <v>8</v>
      </c>
      <c r="AD67" s="355">
        <v>1</v>
      </c>
      <c r="AF67" s="355">
        <f t="shared" si="0"/>
        <v>2</v>
      </c>
      <c r="AG67" s="355">
        <f t="shared" si="1"/>
        <v>62</v>
      </c>
      <c r="AH67" s="355">
        <f t="shared" si="2"/>
        <v>63</v>
      </c>
    </row>
    <row r="68" spans="1:34">
      <c r="A68" t="s">
        <v>949</v>
      </c>
      <c r="B68" t="s">
        <v>411</v>
      </c>
      <c r="C68" s="355">
        <v>1357</v>
      </c>
      <c r="D68" s="355">
        <v>6</v>
      </c>
      <c r="E68" s="355">
        <v>0</v>
      </c>
      <c r="F68" s="355">
        <v>0</v>
      </c>
      <c r="G68" s="355">
        <v>0</v>
      </c>
      <c r="H68" s="355">
        <v>0</v>
      </c>
      <c r="I68" s="355">
        <v>6</v>
      </c>
      <c r="J68" s="355">
        <v>1</v>
      </c>
      <c r="K68" s="355">
        <v>0</v>
      </c>
      <c r="L68" s="355">
        <v>2</v>
      </c>
      <c r="M68" s="355">
        <v>6</v>
      </c>
      <c r="N68" s="355">
        <v>3</v>
      </c>
      <c r="O68" s="355">
        <v>10</v>
      </c>
      <c r="P68" s="355">
        <v>10</v>
      </c>
      <c r="Q68" s="355">
        <v>13</v>
      </c>
      <c r="R68" s="355">
        <v>25</v>
      </c>
      <c r="S68" s="355">
        <v>19</v>
      </c>
      <c r="T68" s="355">
        <v>43</v>
      </c>
      <c r="U68" s="355">
        <v>99</v>
      </c>
      <c r="V68" s="355">
        <v>151</v>
      </c>
      <c r="W68" s="355">
        <v>187</v>
      </c>
      <c r="X68" s="355">
        <v>205</v>
      </c>
      <c r="Y68" s="355">
        <v>235</v>
      </c>
      <c r="Z68" s="355">
        <v>213</v>
      </c>
      <c r="AA68" s="355">
        <v>97</v>
      </c>
      <c r="AB68" s="355">
        <v>25</v>
      </c>
      <c r="AC68" s="355">
        <v>7</v>
      </c>
      <c r="AD68" s="355">
        <v>0</v>
      </c>
      <c r="AF68" s="355">
        <f t="shared" si="0"/>
        <v>0</v>
      </c>
      <c r="AG68" s="355">
        <f t="shared" si="1"/>
        <v>32</v>
      </c>
      <c r="AH68" s="355">
        <f t="shared" si="2"/>
        <v>32</v>
      </c>
    </row>
    <row r="69" spans="1:34">
      <c r="A69" t="s">
        <v>950</v>
      </c>
      <c r="B69" t="s">
        <v>411</v>
      </c>
      <c r="C69" s="355">
        <v>1930</v>
      </c>
      <c r="D69" s="355">
        <v>1</v>
      </c>
      <c r="E69" s="355">
        <v>1</v>
      </c>
      <c r="F69" s="355">
        <v>0</v>
      </c>
      <c r="G69" s="355">
        <v>0</v>
      </c>
      <c r="H69" s="355">
        <v>1</v>
      </c>
      <c r="I69" s="355">
        <v>3</v>
      </c>
      <c r="J69" s="355">
        <v>2</v>
      </c>
      <c r="K69" s="355">
        <v>2</v>
      </c>
      <c r="L69" s="355">
        <v>2</v>
      </c>
      <c r="M69" s="355">
        <v>5</v>
      </c>
      <c r="N69" s="355">
        <v>6</v>
      </c>
      <c r="O69" s="355">
        <v>7</v>
      </c>
      <c r="P69" s="355">
        <v>14</v>
      </c>
      <c r="Q69" s="355">
        <v>21</v>
      </c>
      <c r="R69" s="355">
        <v>33</v>
      </c>
      <c r="S69" s="355">
        <v>40</v>
      </c>
      <c r="T69" s="355">
        <v>67</v>
      </c>
      <c r="U69" s="355">
        <v>117</v>
      </c>
      <c r="V69" s="355">
        <v>178</v>
      </c>
      <c r="W69" s="355">
        <v>253</v>
      </c>
      <c r="X69" s="355">
        <v>266</v>
      </c>
      <c r="Y69" s="355">
        <v>334</v>
      </c>
      <c r="Z69" s="355">
        <v>338</v>
      </c>
      <c r="AA69" s="355">
        <v>175</v>
      </c>
      <c r="AB69" s="355">
        <v>49</v>
      </c>
      <c r="AC69" s="355">
        <v>18</v>
      </c>
      <c r="AD69" s="355">
        <v>0</v>
      </c>
      <c r="AF69" s="355">
        <f t="shared" ref="AF69:AF132" si="3">SUM(E69:H69)</f>
        <v>2</v>
      </c>
      <c r="AG69" s="355">
        <f t="shared" ref="AG69:AG132" si="4">SUM(AB69:AC69)</f>
        <v>67</v>
      </c>
      <c r="AH69" s="355">
        <f t="shared" ref="AH69:AH132" si="5">SUM(AB69:AD69)</f>
        <v>67</v>
      </c>
    </row>
    <row r="70" spans="1:34">
      <c r="A70" t="s">
        <v>951</v>
      </c>
      <c r="B70" t="s">
        <v>411</v>
      </c>
      <c r="C70" s="355">
        <v>330</v>
      </c>
      <c r="D70" s="355">
        <v>0</v>
      </c>
      <c r="E70" s="355">
        <v>0</v>
      </c>
      <c r="F70" s="355">
        <v>0</v>
      </c>
      <c r="G70" s="355">
        <v>0</v>
      </c>
      <c r="H70" s="355">
        <v>0</v>
      </c>
      <c r="I70" s="355">
        <v>0</v>
      </c>
      <c r="J70" s="355">
        <v>0</v>
      </c>
      <c r="K70" s="355">
        <v>1</v>
      </c>
      <c r="L70" s="355">
        <v>0</v>
      </c>
      <c r="M70" s="355">
        <v>1</v>
      </c>
      <c r="N70" s="355">
        <v>1</v>
      </c>
      <c r="O70" s="355">
        <v>0</v>
      </c>
      <c r="P70" s="355">
        <v>4</v>
      </c>
      <c r="Q70" s="355">
        <v>4</v>
      </c>
      <c r="R70" s="355">
        <v>1</v>
      </c>
      <c r="S70" s="355">
        <v>6</v>
      </c>
      <c r="T70" s="355">
        <v>11</v>
      </c>
      <c r="U70" s="355">
        <v>19</v>
      </c>
      <c r="V70" s="355">
        <v>24</v>
      </c>
      <c r="W70" s="355">
        <v>27</v>
      </c>
      <c r="X70" s="355">
        <v>51</v>
      </c>
      <c r="Y70" s="355">
        <v>61</v>
      </c>
      <c r="Z70" s="355">
        <v>75</v>
      </c>
      <c r="AA70" s="355">
        <v>29</v>
      </c>
      <c r="AB70" s="355">
        <v>13</v>
      </c>
      <c r="AC70" s="355">
        <v>2</v>
      </c>
      <c r="AD70" s="355">
        <v>0</v>
      </c>
      <c r="AF70" s="355">
        <f t="shared" si="3"/>
        <v>0</v>
      </c>
      <c r="AG70" s="355">
        <f t="shared" si="4"/>
        <v>15</v>
      </c>
      <c r="AH70" s="355">
        <f t="shared" si="5"/>
        <v>15</v>
      </c>
    </row>
    <row r="71" spans="1:34">
      <c r="A71" t="s">
        <v>952</v>
      </c>
      <c r="B71" t="s">
        <v>411</v>
      </c>
      <c r="C71" s="355">
        <v>386</v>
      </c>
      <c r="D71" s="355">
        <v>2</v>
      </c>
      <c r="E71" s="355">
        <v>0</v>
      </c>
      <c r="F71" s="355">
        <v>0</v>
      </c>
      <c r="G71" s="355">
        <v>0</v>
      </c>
      <c r="H71" s="355">
        <v>0</v>
      </c>
      <c r="I71" s="355">
        <v>2</v>
      </c>
      <c r="J71" s="355">
        <v>0</v>
      </c>
      <c r="K71" s="355">
        <v>1</v>
      </c>
      <c r="L71" s="355">
        <v>0</v>
      </c>
      <c r="M71" s="355">
        <v>0</v>
      </c>
      <c r="N71" s="355">
        <v>0</v>
      </c>
      <c r="O71" s="355">
        <v>3</v>
      </c>
      <c r="P71" s="355">
        <v>1</v>
      </c>
      <c r="Q71" s="355">
        <v>2</v>
      </c>
      <c r="R71" s="355">
        <v>3</v>
      </c>
      <c r="S71" s="355">
        <v>8</v>
      </c>
      <c r="T71" s="355">
        <v>11</v>
      </c>
      <c r="U71" s="355">
        <v>17</v>
      </c>
      <c r="V71" s="355">
        <v>33</v>
      </c>
      <c r="W71" s="355">
        <v>42</v>
      </c>
      <c r="X71" s="355">
        <v>70</v>
      </c>
      <c r="Y71" s="355">
        <v>69</v>
      </c>
      <c r="Z71" s="355">
        <v>71</v>
      </c>
      <c r="AA71" s="355">
        <v>38</v>
      </c>
      <c r="AB71" s="355">
        <v>12</v>
      </c>
      <c r="AC71" s="355">
        <v>3</v>
      </c>
      <c r="AD71" s="355">
        <v>0</v>
      </c>
      <c r="AF71" s="355">
        <f t="shared" si="3"/>
        <v>0</v>
      </c>
      <c r="AG71" s="355">
        <f t="shared" si="4"/>
        <v>15</v>
      </c>
      <c r="AH71" s="355">
        <f t="shared" si="5"/>
        <v>15</v>
      </c>
    </row>
    <row r="72" spans="1:34">
      <c r="A72" t="s">
        <v>953</v>
      </c>
      <c r="B72" t="s">
        <v>411</v>
      </c>
      <c r="C72" s="355">
        <v>825</v>
      </c>
      <c r="D72" s="355">
        <v>1</v>
      </c>
      <c r="E72" s="355">
        <v>0</v>
      </c>
      <c r="F72" s="355">
        <v>0</v>
      </c>
      <c r="G72" s="355">
        <v>0</v>
      </c>
      <c r="H72" s="355">
        <v>0</v>
      </c>
      <c r="I72" s="355">
        <v>1</v>
      </c>
      <c r="J72" s="355">
        <v>0</v>
      </c>
      <c r="K72" s="355">
        <v>0</v>
      </c>
      <c r="L72" s="355">
        <v>2</v>
      </c>
      <c r="M72" s="355">
        <v>8</v>
      </c>
      <c r="N72" s="355">
        <v>3</v>
      </c>
      <c r="O72" s="355">
        <v>4</v>
      </c>
      <c r="P72" s="355">
        <v>7</v>
      </c>
      <c r="Q72" s="355">
        <v>6</v>
      </c>
      <c r="R72" s="355">
        <v>10</v>
      </c>
      <c r="S72" s="355">
        <v>23</v>
      </c>
      <c r="T72" s="355">
        <v>24</v>
      </c>
      <c r="U72" s="355">
        <v>43</v>
      </c>
      <c r="V72" s="355">
        <v>83</v>
      </c>
      <c r="W72" s="355">
        <v>115</v>
      </c>
      <c r="X72" s="355">
        <v>129</v>
      </c>
      <c r="Y72" s="355">
        <v>181</v>
      </c>
      <c r="Z72" s="355">
        <v>115</v>
      </c>
      <c r="AA72" s="355">
        <v>48</v>
      </c>
      <c r="AB72" s="355">
        <v>19</v>
      </c>
      <c r="AC72" s="355">
        <v>4</v>
      </c>
      <c r="AD72" s="355">
        <v>0</v>
      </c>
      <c r="AF72" s="355">
        <f t="shared" si="3"/>
        <v>0</v>
      </c>
      <c r="AG72" s="355">
        <f t="shared" si="4"/>
        <v>23</v>
      </c>
      <c r="AH72" s="355">
        <f t="shared" si="5"/>
        <v>23</v>
      </c>
    </row>
    <row r="73" spans="1:34">
      <c r="A73" t="s">
        <v>954</v>
      </c>
      <c r="B73" t="s">
        <v>411</v>
      </c>
      <c r="C73" s="355">
        <v>202</v>
      </c>
      <c r="D73" s="355">
        <v>0</v>
      </c>
      <c r="E73" s="355">
        <v>0</v>
      </c>
      <c r="F73" s="355">
        <v>0</v>
      </c>
      <c r="G73" s="355">
        <v>0</v>
      </c>
      <c r="H73" s="355">
        <v>0</v>
      </c>
      <c r="I73" s="355">
        <v>0</v>
      </c>
      <c r="J73" s="355">
        <v>0</v>
      </c>
      <c r="K73" s="355">
        <v>0</v>
      </c>
      <c r="L73" s="355">
        <v>0</v>
      </c>
      <c r="M73" s="355">
        <v>1</v>
      </c>
      <c r="N73" s="355">
        <v>0</v>
      </c>
      <c r="O73" s="355">
        <v>1</v>
      </c>
      <c r="P73" s="355">
        <v>2</v>
      </c>
      <c r="Q73" s="355">
        <v>3</v>
      </c>
      <c r="R73" s="355">
        <v>4</v>
      </c>
      <c r="S73" s="355">
        <v>6</v>
      </c>
      <c r="T73" s="355">
        <v>2</v>
      </c>
      <c r="U73" s="355">
        <v>16</v>
      </c>
      <c r="V73" s="355">
        <v>15</v>
      </c>
      <c r="W73" s="355">
        <v>32</v>
      </c>
      <c r="X73" s="355">
        <v>27</v>
      </c>
      <c r="Y73" s="355">
        <v>37</v>
      </c>
      <c r="Z73" s="355">
        <v>41</v>
      </c>
      <c r="AA73" s="355">
        <v>11</v>
      </c>
      <c r="AB73" s="355">
        <v>3</v>
      </c>
      <c r="AC73" s="355">
        <v>1</v>
      </c>
      <c r="AD73" s="355">
        <v>0</v>
      </c>
      <c r="AF73" s="355">
        <f t="shared" si="3"/>
        <v>0</v>
      </c>
      <c r="AG73" s="355">
        <f t="shared" si="4"/>
        <v>4</v>
      </c>
      <c r="AH73" s="355">
        <f t="shared" si="5"/>
        <v>4</v>
      </c>
    </row>
    <row r="74" spans="1:34">
      <c r="A74" t="s">
        <v>955</v>
      </c>
      <c r="B74" t="s">
        <v>411</v>
      </c>
      <c r="C74" s="355">
        <v>537</v>
      </c>
      <c r="D74" s="355">
        <v>0</v>
      </c>
      <c r="E74" s="355">
        <v>0</v>
      </c>
      <c r="F74" s="355">
        <v>0</v>
      </c>
      <c r="G74" s="355">
        <v>0</v>
      </c>
      <c r="H74" s="355">
        <v>0</v>
      </c>
      <c r="I74" s="355">
        <v>0</v>
      </c>
      <c r="J74" s="355">
        <v>0</v>
      </c>
      <c r="K74" s="355">
        <v>1</v>
      </c>
      <c r="L74" s="355">
        <v>0</v>
      </c>
      <c r="M74" s="355">
        <v>0</v>
      </c>
      <c r="N74" s="355">
        <v>2</v>
      </c>
      <c r="O74" s="355">
        <v>4</v>
      </c>
      <c r="P74" s="355">
        <v>2</v>
      </c>
      <c r="Q74" s="355">
        <v>4</v>
      </c>
      <c r="R74" s="355">
        <v>9</v>
      </c>
      <c r="S74" s="355">
        <v>7</v>
      </c>
      <c r="T74" s="355">
        <v>15</v>
      </c>
      <c r="U74" s="355">
        <v>27</v>
      </c>
      <c r="V74" s="355">
        <v>35</v>
      </c>
      <c r="W74" s="355">
        <v>40</v>
      </c>
      <c r="X74" s="355">
        <v>74</v>
      </c>
      <c r="Y74" s="355">
        <v>110</v>
      </c>
      <c r="Z74" s="355">
        <v>104</v>
      </c>
      <c r="AA74" s="355">
        <v>72</v>
      </c>
      <c r="AB74" s="355">
        <v>23</v>
      </c>
      <c r="AC74" s="355">
        <v>8</v>
      </c>
      <c r="AD74" s="355">
        <v>0</v>
      </c>
      <c r="AF74" s="355">
        <f t="shared" si="3"/>
        <v>0</v>
      </c>
      <c r="AG74" s="355">
        <f t="shared" si="4"/>
        <v>31</v>
      </c>
      <c r="AH74" s="355">
        <f t="shared" si="5"/>
        <v>31</v>
      </c>
    </row>
    <row r="75" spans="1:34">
      <c r="A75" t="s">
        <v>956</v>
      </c>
      <c r="B75" t="s">
        <v>411</v>
      </c>
      <c r="C75" s="355">
        <v>1225</v>
      </c>
      <c r="D75" s="355">
        <v>2</v>
      </c>
      <c r="E75" s="355">
        <v>0</v>
      </c>
      <c r="F75" s="355">
        <v>1</v>
      </c>
      <c r="G75" s="355">
        <v>0</v>
      </c>
      <c r="H75" s="355">
        <v>0</v>
      </c>
      <c r="I75" s="355">
        <v>3</v>
      </c>
      <c r="J75" s="355">
        <v>1</v>
      </c>
      <c r="K75" s="355">
        <v>0</v>
      </c>
      <c r="L75" s="355">
        <v>2</v>
      </c>
      <c r="M75" s="355">
        <v>1</v>
      </c>
      <c r="N75" s="355">
        <v>4</v>
      </c>
      <c r="O75" s="355">
        <v>6</v>
      </c>
      <c r="P75" s="355">
        <v>13</v>
      </c>
      <c r="Q75" s="355">
        <v>15</v>
      </c>
      <c r="R75" s="355">
        <v>19</v>
      </c>
      <c r="S75" s="355">
        <v>30</v>
      </c>
      <c r="T75" s="355">
        <v>35</v>
      </c>
      <c r="U75" s="355">
        <v>95</v>
      </c>
      <c r="V75" s="355">
        <v>111</v>
      </c>
      <c r="W75" s="355">
        <v>178</v>
      </c>
      <c r="X75" s="355">
        <v>206</v>
      </c>
      <c r="Y75" s="355">
        <v>205</v>
      </c>
      <c r="Z75" s="355">
        <v>175</v>
      </c>
      <c r="AA75" s="355">
        <v>93</v>
      </c>
      <c r="AB75" s="355">
        <v>30</v>
      </c>
      <c r="AC75" s="355">
        <v>3</v>
      </c>
      <c r="AD75" s="355">
        <v>0</v>
      </c>
      <c r="AF75" s="355">
        <f t="shared" si="3"/>
        <v>1</v>
      </c>
      <c r="AG75" s="355">
        <f t="shared" si="4"/>
        <v>33</v>
      </c>
      <c r="AH75" s="355">
        <f t="shared" si="5"/>
        <v>33</v>
      </c>
    </row>
    <row r="76" spans="1:34">
      <c r="A76" t="s">
        <v>957</v>
      </c>
      <c r="B76" t="s">
        <v>411</v>
      </c>
      <c r="C76" s="355">
        <v>269</v>
      </c>
      <c r="D76" s="355">
        <v>0</v>
      </c>
      <c r="E76" s="355">
        <v>0</v>
      </c>
      <c r="F76" s="355">
        <v>0</v>
      </c>
      <c r="G76" s="355">
        <v>0</v>
      </c>
      <c r="H76" s="355">
        <v>0</v>
      </c>
      <c r="I76" s="355">
        <v>0</v>
      </c>
      <c r="J76" s="355">
        <v>0</v>
      </c>
      <c r="K76" s="355">
        <v>0</v>
      </c>
      <c r="L76" s="355">
        <v>1</v>
      </c>
      <c r="M76" s="355">
        <v>0</v>
      </c>
      <c r="N76" s="355">
        <v>3</v>
      </c>
      <c r="O76" s="355">
        <v>1</v>
      </c>
      <c r="P76" s="355">
        <v>2</v>
      </c>
      <c r="Q76" s="355">
        <v>6</v>
      </c>
      <c r="R76" s="355">
        <v>2</v>
      </c>
      <c r="S76" s="355">
        <v>5</v>
      </c>
      <c r="T76" s="355">
        <v>10</v>
      </c>
      <c r="U76" s="355">
        <v>16</v>
      </c>
      <c r="V76" s="355">
        <v>18</v>
      </c>
      <c r="W76" s="355">
        <v>34</v>
      </c>
      <c r="X76" s="355">
        <v>50</v>
      </c>
      <c r="Y76" s="355">
        <v>48</v>
      </c>
      <c r="Z76" s="355">
        <v>43</v>
      </c>
      <c r="AA76" s="355">
        <v>20</v>
      </c>
      <c r="AB76" s="355">
        <v>9</v>
      </c>
      <c r="AC76" s="355">
        <v>1</v>
      </c>
      <c r="AD76" s="355">
        <v>0</v>
      </c>
      <c r="AF76" s="355">
        <f t="shared" si="3"/>
        <v>0</v>
      </c>
      <c r="AG76" s="355">
        <f t="shared" si="4"/>
        <v>10</v>
      </c>
      <c r="AH76" s="355">
        <f t="shared" si="5"/>
        <v>10</v>
      </c>
    </row>
    <row r="77" spans="1:34">
      <c r="A77" t="s">
        <v>958</v>
      </c>
      <c r="B77" t="s">
        <v>411</v>
      </c>
      <c r="C77" s="355">
        <v>303</v>
      </c>
      <c r="D77" s="355">
        <v>0</v>
      </c>
      <c r="E77" s="355">
        <v>0</v>
      </c>
      <c r="F77" s="355">
        <v>0</v>
      </c>
      <c r="G77" s="355">
        <v>0</v>
      </c>
      <c r="H77" s="355">
        <v>0</v>
      </c>
      <c r="I77" s="355">
        <v>0</v>
      </c>
      <c r="J77" s="355">
        <v>0</v>
      </c>
      <c r="K77" s="355">
        <v>0</v>
      </c>
      <c r="L77" s="355">
        <v>0</v>
      </c>
      <c r="M77" s="355">
        <v>2</v>
      </c>
      <c r="N77" s="355">
        <v>0</v>
      </c>
      <c r="O77" s="355">
        <v>1</v>
      </c>
      <c r="P77" s="355">
        <v>3</v>
      </c>
      <c r="Q77" s="355">
        <v>2</v>
      </c>
      <c r="R77" s="355">
        <v>2</v>
      </c>
      <c r="S77" s="355">
        <v>3</v>
      </c>
      <c r="T77" s="355">
        <v>3</v>
      </c>
      <c r="U77" s="355">
        <v>22</v>
      </c>
      <c r="V77" s="355">
        <v>27</v>
      </c>
      <c r="W77" s="355">
        <v>30</v>
      </c>
      <c r="X77" s="355">
        <v>60</v>
      </c>
      <c r="Y77" s="355">
        <v>55</v>
      </c>
      <c r="Z77" s="355">
        <v>59</v>
      </c>
      <c r="AA77" s="355">
        <v>22</v>
      </c>
      <c r="AB77" s="355">
        <v>11</v>
      </c>
      <c r="AC77" s="355">
        <v>1</v>
      </c>
      <c r="AD77" s="355">
        <v>0</v>
      </c>
      <c r="AF77" s="355">
        <f t="shared" si="3"/>
        <v>0</v>
      </c>
      <c r="AG77" s="355">
        <f t="shared" si="4"/>
        <v>12</v>
      </c>
      <c r="AH77" s="355">
        <f t="shared" si="5"/>
        <v>12</v>
      </c>
    </row>
    <row r="78" spans="1:34">
      <c r="A78" t="s">
        <v>959</v>
      </c>
      <c r="B78" t="s">
        <v>411</v>
      </c>
      <c r="C78" s="355">
        <v>971</v>
      </c>
      <c r="D78" s="355">
        <v>1</v>
      </c>
      <c r="E78" s="355">
        <v>0</v>
      </c>
      <c r="F78" s="355">
        <v>1</v>
      </c>
      <c r="G78" s="355">
        <v>0</v>
      </c>
      <c r="H78" s="355">
        <v>0</v>
      </c>
      <c r="I78" s="355">
        <v>2</v>
      </c>
      <c r="J78" s="355">
        <v>2</v>
      </c>
      <c r="K78" s="355">
        <v>0</v>
      </c>
      <c r="L78" s="355">
        <v>4</v>
      </c>
      <c r="M78" s="355">
        <v>5</v>
      </c>
      <c r="N78" s="355">
        <v>2</v>
      </c>
      <c r="O78" s="355">
        <v>1</v>
      </c>
      <c r="P78" s="355">
        <v>9</v>
      </c>
      <c r="Q78" s="355">
        <v>9</v>
      </c>
      <c r="R78" s="355">
        <v>16</v>
      </c>
      <c r="S78" s="355">
        <v>18</v>
      </c>
      <c r="T78" s="355">
        <v>30</v>
      </c>
      <c r="U78" s="355">
        <v>52</v>
      </c>
      <c r="V78" s="355">
        <v>106</v>
      </c>
      <c r="W78" s="355">
        <v>107</v>
      </c>
      <c r="X78" s="355">
        <v>145</v>
      </c>
      <c r="Y78" s="355">
        <v>171</v>
      </c>
      <c r="Z78" s="355">
        <v>159</v>
      </c>
      <c r="AA78" s="355">
        <v>94</v>
      </c>
      <c r="AB78" s="355">
        <v>34</v>
      </c>
      <c r="AC78" s="355">
        <v>5</v>
      </c>
      <c r="AD78" s="355">
        <v>0</v>
      </c>
      <c r="AF78" s="355">
        <f t="shared" si="3"/>
        <v>1</v>
      </c>
      <c r="AG78" s="355">
        <f t="shared" si="4"/>
        <v>39</v>
      </c>
      <c r="AH78" s="355">
        <f t="shared" si="5"/>
        <v>39</v>
      </c>
    </row>
    <row r="79" spans="1:34">
      <c r="A79" t="s">
        <v>960</v>
      </c>
      <c r="B79" t="s">
        <v>411</v>
      </c>
      <c r="C79" s="355">
        <v>437</v>
      </c>
      <c r="D79" s="355">
        <v>1</v>
      </c>
      <c r="E79" s="355">
        <v>0</v>
      </c>
      <c r="F79" s="355">
        <v>0</v>
      </c>
      <c r="G79" s="355">
        <v>0</v>
      </c>
      <c r="H79" s="355">
        <v>0</v>
      </c>
      <c r="I79" s="355">
        <v>1</v>
      </c>
      <c r="J79" s="355">
        <v>0</v>
      </c>
      <c r="K79" s="355">
        <v>0</v>
      </c>
      <c r="L79" s="355">
        <v>0</v>
      </c>
      <c r="M79" s="355">
        <v>0</v>
      </c>
      <c r="N79" s="355">
        <v>1</v>
      </c>
      <c r="O79" s="355">
        <v>2</v>
      </c>
      <c r="P79" s="355">
        <v>3</v>
      </c>
      <c r="Q79" s="355">
        <v>3</v>
      </c>
      <c r="R79" s="355">
        <v>3</v>
      </c>
      <c r="S79" s="355">
        <v>5</v>
      </c>
      <c r="T79" s="355">
        <v>13</v>
      </c>
      <c r="U79" s="355">
        <v>23</v>
      </c>
      <c r="V79" s="355">
        <v>38</v>
      </c>
      <c r="W79" s="355">
        <v>52</v>
      </c>
      <c r="X79" s="355">
        <v>78</v>
      </c>
      <c r="Y79" s="355">
        <v>80</v>
      </c>
      <c r="Z79" s="355">
        <v>78</v>
      </c>
      <c r="AA79" s="355">
        <v>42</v>
      </c>
      <c r="AB79" s="355">
        <v>10</v>
      </c>
      <c r="AC79" s="355">
        <v>5</v>
      </c>
      <c r="AD79" s="355">
        <v>0</v>
      </c>
      <c r="AF79" s="355">
        <f t="shared" si="3"/>
        <v>0</v>
      </c>
      <c r="AG79" s="355">
        <f t="shared" si="4"/>
        <v>15</v>
      </c>
      <c r="AH79" s="355">
        <f t="shared" si="5"/>
        <v>15</v>
      </c>
    </row>
    <row r="80" spans="1:34">
      <c r="A80" t="s">
        <v>961</v>
      </c>
      <c r="B80" t="s">
        <v>411</v>
      </c>
      <c r="C80" s="355">
        <v>464</v>
      </c>
      <c r="D80" s="355">
        <v>1</v>
      </c>
      <c r="E80" s="355">
        <v>0</v>
      </c>
      <c r="F80" s="355">
        <v>0</v>
      </c>
      <c r="G80" s="355">
        <v>0</v>
      </c>
      <c r="H80" s="355">
        <v>0</v>
      </c>
      <c r="I80" s="355">
        <v>1</v>
      </c>
      <c r="J80" s="355">
        <v>1</v>
      </c>
      <c r="K80" s="355">
        <v>0</v>
      </c>
      <c r="L80" s="355">
        <v>0</v>
      </c>
      <c r="M80" s="355">
        <v>0</v>
      </c>
      <c r="N80" s="355">
        <v>2</v>
      </c>
      <c r="O80" s="355">
        <v>2</v>
      </c>
      <c r="P80" s="355">
        <v>5</v>
      </c>
      <c r="Q80" s="355">
        <v>5</v>
      </c>
      <c r="R80" s="355">
        <v>10</v>
      </c>
      <c r="S80" s="355">
        <v>10</v>
      </c>
      <c r="T80" s="355">
        <v>19</v>
      </c>
      <c r="U80" s="355">
        <v>33</v>
      </c>
      <c r="V80" s="355">
        <v>46</v>
      </c>
      <c r="W80" s="355">
        <v>45</v>
      </c>
      <c r="X80" s="355">
        <v>71</v>
      </c>
      <c r="Y80" s="355">
        <v>90</v>
      </c>
      <c r="Z80" s="355">
        <v>73</v>
      </c>
      <c r="AA80" s="355">
        <v>35</v>
      </c>
      <c r="AB80" s="355">
        <v>14</v>
      </c>
      <c r="AC80" s="355">
        <v>2</v>
      </c>
      <c r="AD80" s="355">
        <v>0</v>
      </c>
      <c r="AF80" s="355">
        <f t="shared" si="3"/>
        <v>0</v>
      </c>
      <c r="AG80" s="355">
        <f t="shared" si="4"/>
        <v>16</v>
      </c>
      <c r="AH80" s="355">
        <f t="shared" si="5"/>
        <v>16</v>
      </c>
    </row>
    <row r="81" spans="1:34">
      <c r="A81" t="s">
        <v>962</v>
      </c>
      <c r="B81" t="s">
        <v>411</v>
      </c>
      <c r="C81" s="355">
        <v>699</v>
      </c>
      <c r="D81" s="355">
        <v>1</v>
      </c>
      <c r="E81" s="355">
        <v>0</v>
      </c>
      <c r="F81" s="355">
        <v>0</v>
      </c>
      <c r="G81" s="355">
        <v>0</v>
      </c>
      <c r="H81" s="355">
        <v>0</v>
      </c>
      <c r="I81" s="355">
        <v>1</v>
      </c>
      <c r="J81" s="355">
        <v>0</v>
      </c>
      <c r="K81" s="355">
        <v>1</v>
      </c>
      <c r="L81" s="355">
        <v>0</v>
      </c>
      <c r="M81" s="355">
        <v>2</v>
      </c>
      <c r="N81" s="355">
        <v>0</v>
      </c>
      <c r="O81" s="355">
        <v>0</v>
      </c>
      <c r="P81" s="355">
        <v>6</v>
      </c>
      <c r="Q81" s="355">
        <v>5</v>
      </c>
      <c r="R81" s="355">
        <v>17</v>
      </c>
      <c r="S81" s="355">
        <v>11</v>
      </c>
      <c r="T81" s="355">
        <v>16</v>
      </c>
      <c r="U81" s="355">
        <v>37</v>
      </c>
      <c r="V81" s="355">
        <v>57</v>
      </c>
      <c r="W81" s="355">
        <v>87</v>
      </c>
      <c r="X81" s="355">
        <v>127</v>
      </c>
      <c r="Y81" s="355">
        <v>144</v>
      </c>
      <c r="Z81" s="355">
        <v>112</v>
      </c>
      <c r="AA81" s="355">
        <v>54</v>
      </c>
      <c r="AB81" s="355">
        <v>21</v>
      </c>
      <c r="AC81" s="355">
        <v>1</v>
      </c>
      <c r="AD81" s="355">
        <v>0</v>
      </c>
      <c r="AF81" s="355">
        <f t="shared" si="3"/>
        <v>0</v>
      </c>
      <c r="AG81" s="355">
        <f t="shared" si="4"/>
        <v>22</v>
      </c>
      <c r="AH81" s="355">
        <f t="shared" si="5"/>
        <v>22</v>
      </c>
    </row>
    <row r="82" spans="1:34">
      <c r="A82" t="s">
        <v>963</v>
      </c>
      <c r="B82" t="s">
        <v>411</v>
      </c>
      <c r="C82" s="355">
        <v>247</v>
      </c>
      <c r="D82" s="355">
        <v>1</v>
      </c>
      <c r="E82" s="355">
        <v>0</v>
      </c>
      <c r="F82" s="355">
        <v>0</v>
      </c>
      <c r="G82" s="355">
        <v>0</v>
      </c>
      <c r="H82" s="355">
        <v>0</v>
      </c>
      <c r="I82" s="355">
        <v>1</v>
      </c>
      <c r="J82" s="355">
        <v>0</v>
      </c>
      <c r="K82" s="355">
        <v>0</v>
      </c>
      <c r="L82" s="355">
        <v>1</v>
      </c>
      <c r="M82" s="355">
        <v>1</v>
      </c>
      <c r="N82" s="355">
        <v>0</v>
      </c>
      <c r="O82" s="355">
        <v>1</v>
      </c>
      <c r="P82" s="355">
        <v>3</v>
      </c>
      <c r="Q82" s="355">
        <v>2</v>
      </c>
      <c r="R82" s="355">
        <v>2</v>
      </c>
      <c r="S82" s="355">
        <v>7</v>
      </c>
      <c r="T82" s="355">
        <v>9</v>
      </c>
      <c r="U82" s="355">
        <v>13</v>
      </c>
      <c r="V82" s="355">
        <v>21</v>
      </c>
      <c r="W82" s="355">
        <v>29</v>
      </c>
      <c r="X82" s="355">
        <v>36</v>
      </c>
      <c r="Y82" s="355">
        <v>50</v>
      </c>
      <c r="Z82" s="355">
        <v>44</v>
      </c>
      <c r="AA82" s="355">
        <v>21</v>
      </c>
      <c r="AB82" s="355">
        <v>4</v>
      </c>
      <c r="AC82" s="355">
        <v>2</v>
      </c>
      <c r="AD82" s="355">
        <v>0</v>
      </c>
      <c r="AF82" s="355">
        <f t="shared" si="3"/>
        <v>0</v>
      </c>
      <c r="AG82" s="355">
        <f t="shared" si="4"/>
        <v>6</v>
      </c>
      <c r="AH82" s="355">
        <f t="shared" si="5"/>
        <v>6</v>
      </c>
    </row>
    <row r="83" spans="1:34">
      <c r="A83" t="s">
        <v>964</v>
      </c>
      <c r="B83" t="s">
        <v>411</v>
      </c>
      <c r="C83" s="355">
        <v>422</v>
      </c>
      <c r="D83" s="355">
        <v>0</v>
      </c>
      <c r="E83" s="355">
        <v>0</v>
      </c>
      <c r="F83" s="355">
        <v>0</v>
      </c>
      <c r="G83" s="355">
        <v>0</v>
      </c>
      <c r="H83" s="355">
        <v>0</v>
      </c>
      <c r="I83" s="355">
        <v>0</v>
      </c>
      <c r="J83" s="355">
        <v>0</v>
      </c>
      <c r="K83" s="355">
        <v>0</v>
      </c>
      <c r="L83" s="355">
        <v>1</v>
      </c>
      <c r="M83" s="355">
        <v>1</v>
      </c>
      <c r="N83" s="355">
        <v>4</v>
      </c>
      <c r="O83" s="355">
        <v>4</v>
      </c>
      <c r="P83" s="355">
        <v>0</v>
      </c>
      <c r="Q83" s="355">
        <v>1</v>
      </c>
      <c r="R83" s="355">
        <v>4</v>
      </c>
      <c r="S83" s="355">
        <v>9</v>
      </c>
      <c r="T83" s="355">
        <v>12</v>
      </c>
      <c r="U83" s="355">
        <v>29</v>
      </c>
      <c r="V83" s="355">
        <v>33</v>
      </c>
      <c r="W83" s="355">
        <v>52</v>
      </c>
      <c r="X83" s="355">
        <v>56</v>
      </c>
      <c r="Y83" s="355">
        <v>101</v>
      </c>
      <c r="Z83" s="355">
        <v>68</v>
      </c>
      <c r="AA83" s="355">
        <v>38</v>
      </c>
      <c r="AB83" s="355">
        <v>9</v>
      </c>
      <c r="AC83" s="355">
        <v>0</v>
      </c>
      <c r="AD83" s="355">
        <v>0</v>
      </c>
      <c r="AF83" s="355">
        <f t="shared" si="3"/>
        <v>0</v>
      </c>
      <c r="AG83" s="355">
        <f t="shared" si="4"/>
        <v>9</v>
      </c>
      <c r="AH83" s="355">
        <f t="shared" si="5"/>
        <v>9</v>
      </c>
    </row>
    <row r="84" spans="1:34">
      <c r="A84" t="s">
        <v>965</v>
      </c>
      <c r="B84" t="s">
        <v>411</v>
      </c>
      <c r="C84" s="355">
        <v>277</v>
      </c>
      <c r="D84" s="355">
        <v>0</v>
      </c>
      <c r="E84" s="355">
        <v>0</v>
      </c>
      <c r="F84" s="355">
        <v>0</v>
      </c>
      <c r="G84" s="355">
        <v>0</v>
      </c>
      <c r="H84" s="355">
        <v>0</v>
      </c>
      <c r="I84" s="355">
        <v>0</v>
      </c>
      <c r="J84" s="355">
        <v>0</v>
      </c>
      <c r="K84" s="355">
        <v>0</v>
      </c>
      <c r="L84" s="355">
        <v>0</v>
      </c>
      <c r="M84" s="355">
        <v>2</v>
      </c>
      <c r="N84" s="355">
        <v>0</v>
      </c>
      <c r="O84" s="355">
        <v>0</v>
      </c>
      <c r="P84" s="355">
        <v>0</v>
      </c>
      <c r="Q84" s="355">
        <v>1</v>
      </c>
      <c r="R84" s="355">
        <v>5</v>
      </c>
      <c r="S84" s="355">
        <v>5</v>
      </c>
      <c r="T84" s="355">
        <v>7</v>
      </c>
      <c r="U84" s="355">
        <v>14</v>
      </c>
      <c r="V84" s="355">
        <v>17</v>
      </c>
      <c r="W84" s="355">
        <v>24</v>
      </c>
      <c r="X84" s="355">
        <v>42</v>
      </c>
      <c r="Y84" s="355">
        <v>62</v>
      </c>
      <c r="Z84" s="355">
        <v>64</v>
      </c>
      <c r="AA84" s="355">
        <v>20</v>
      </c>
      <c r="AB84" s="355">
        <v>11</v>
      </c>
      <c r="AC84" s="355">
        <v>3</v>
      </c>
      <c r="AD84" s="355">
        <v>0</v>
      </c>
      <c r="AF84" s="355">
        <f t="shared" si="3"/>
        <v>0</v>
      </c>
      <c r="AG84" s="355">
        <f t="shared" si="4"/>
        <v>14</v>
      </c>
      <c r="AH84" s="355">
        <f t="shared" si="5"/>
        <v>14</v>
      </c>
    </row>
    <row r="85" spans="1:34">
      <c r="A85" t="s">
        <v>966</v>
      </c>
      <c r="B85" t="s">
        <v>411</v>
      </c>
      <c r="C85" s="355">
        <v>290</v>
      </c>
      <c r="D85" s="355">
        <v>0</v>
      </c>
      <c r="E85" s="355">
        <v>0</v>
      </c>
      <c r="F85" s="355">
        <v>0</v>
      </c>
      <c r="G85" s="355">
        <v>0</v>
      </c>
      <c r="H85" s="355">
        <v>0</v>
      </c>
      <c r="I85" s="355">
        <v>0</v>
      </c>
      <c r="J85" s="355">
        <v>0</v>
      </c>
      <c r="K85" s="355">
        <v>0</v>
      </c>
      <c r="L85" s="355">
        <v>0</v>
      </c>
      <c r="M85" s="355">
        <v>1</v>
      </c>
      <c r="N85" s="355">
        <v>1</v>
      </c>
      <c r="O85" s="355">
        <v>0</v>
      </c>
      <c r="P85" s="355">
        <v>2</v>
      </c>
      <c r="Q85" s="355">
        <v>2</v>
      </c>
      <c r="R85" s="355">
        <v>6</v>
      </c>
      <c r="S85" s="355">
        <v>6</v>
      </c>
      <c r="T85" s="355">
        <v>6</v>
      </c>
      <c r="U85" s="355">
        <v>19</v>
      </c>
      <c r="V85" s="355">
        <v>17</v>
      </c>
      <c r="W85" s="355">
        <v>19</v>
      </c>
      <c r="X85" s="355">
        <v>36</v>
      </c>
      <c r="Y85" s="355">
        <v>65</v>
      </c>
      <c r="Z85" s="355">
        <v>58</v>
      </c>
      <c r="AA85" s="355">
        <v>39</v>
      </c>
      <c r="AB85" s="355">
        <v>12</v>
      </c>
      <c r="AC85" s="355">
        <v>1</v>
      </c>
      <c r="AD85" s="355">
        <v>0</v>
      </c>
      <c r="AF85" s="355">
        <f t="shared" si="3"/>
        <v>0</v>
      </c>
      <c r="AG85" s="355">
        <f t="shared" si="4"/>
        <v>13</v>
      </c>
      <c r="AH85" s="355">
        <f t="shared" si="5"/>
        <v>13</v>
      </c>
    </row>
    <row r="86" spans="1:34">
      <c r="A86" t="s">
        <v>967</v>
      </c>
      <c r="B86" t="s">
        <v>411</v>
      </c>
      <c r="C86" s="355">
        <v>222</v>
      </c>
      <c r="D86" s="355">
        <v>0</v>
      </c>
      <c r="E86" s="355">
        <v>0</v>
      </c>
      <c r="F86" s="355">
        <v>0</v>
      </c>
      <c r="G86" s="355">
        <v>0</v>
      </c>
      <c r="H86" s="355">
        <v>0</v>
      </c>
      <c r="I86" s="355">
        <v>0</v>
      </c>
      <c r="J86" s="355">
        <v>0</v>
      </c>
      <c r="K86" s="355">
        <v>0</v>
      </c>
      <c r="L86" s="355">
        <v>0</v>
      </c>
      <c r="M86" s="355">
        <v>0</v>
      </c>
      <c r="N86" s="355">
        <v>0</v>
      </c>
      <c r="O86" s="355">
        <v>0</v>
      </c>
      <c r="P86" s="355">
        <v>1</v>
      </c>
      <c r="Q86" s="355">
        <v>3</v>
      </c>
      <c r="R86" s="355">
        <v>4</v>
      </c>
      <c r="S86" s="355">
        <v>2</v>
      </c>
      <c r="T86" s="355">
        <v>3</v>
      </c>
      <c r="U86" s="355">
        <v>9</v>
      </c>
      <c r="V86" s="355">
        <v>9</v>
      </c>
      <c r="W86" s="355">
        <v>19</v>
      </c>
      <c r="X86" s="355">
        <v>30</v>
      </c>
      <c r="Y86" s="355">
        <v>42</v>
      </c>
      <c r="Z86" s="355">
        <v>56</v>
      </c>
      <c r="AA86" s="355">
        <v>28</v>
      </c>
      <c r="AB86" s="355">
        <v>14</v>
      </c>
      <c r="AC86" s="355">
        <v>2</v>
      </c>
      <c r="AD86" s="355">
        <v>0</v>
      </c>
      <c r="AF86" s="355">
        <f t="shared" si="3"/>
        <v>0</v>
      </c>
      <c r="AG86" s="355">
        <f t="shared" si="4"/>
        <v>16</v>
      </c>
      <c r="AH86" s="355">
        <f t="shared" si="5"/>
        <v>16</v>
      </c>
    </row>
    <row r="87" spans="1:34">
      <c r="A87" t="s">
        <v>968</v>
      </c>
      <c r="B87" t="s">
        <v>411</v>
      </c>
      <c r="C87" s="355">
        <v>437</v>
      </c>
      <c r="D87" s="355">
        <v>2</v>
      </c>
      <c r="E87" s="355">
        <v>0</v>
      </c>
      <c r="F87" s="355">
        <v>0</v>
      </c>
      <c r="G87" s="355">
        <v>0</v>
      </c>
      <c r="H87" s="355">
        <v>0</v>
      </c>
      <c r="I87" s="355">
        <v>2</v>
      </c>
      <c r="J87" s="355">
        <v>0</v>
      </c>
      <c r="K87" s="355">
        <v>0</v>
      </c>
      <c r="L87" s="355">
        <v>1</v>
      </c>
      <c r="M87" s="355">
        <v>1</v>
      </c>
      <c r="N87" s="355">
        <v>0</v>
      </c>
      <c r="O87" s="355">
        <v>0</v>
      </c>
      <c r="P87" s="355">
        <v>1</v>
      </c>
      <c r="Q87" s="355">
        <v>3</v>
      </c>
      <c r="R87" s="355">
        <v>4</v>
      </c>
      <c r="S87" s="355">
        <v>9</v>
      </c>
      <c r="T87" s="355">
        <v>6</v>
      </c>
      <c r="U87" s="355">
        <v>29</v>
      </c>
      <c r="V87" s="355">
        <v>33</v>
      </c>
      <c r="W87" s="355">
        <v>45</v>
      </c>
      <c r="X87" s="355">
        <v>58</v>
      </c>
      <c r="Y87" s="355">
        <v>91</v>
      </c>
      <c r="Z87" s="355">
        <v>96</v>
      </c>
      <c r="AA87" s="355">
        <v>39</v>
      </c>
      <c r="AB87" s="355">
        <v>15</v>
      </c>
      <c r="AC87" s="355">
        <v>4</v>
      </c>
      <c r="AD87" s="355">
        <v>0</v>
      </c>
      <c r="AF87" s="355">
        <f t="shared" si="3"/>
        <v>0</v>
      </c>
      <c r="AG87" s="355">
        <f t="shared" si="4"/>
        <v>19</v>
      </c>
      <c r="AH87" s="355">
        <f t="shared" si="5"/>
        <v>19</v>
      </c>
    </row>
    <row r="88" spans="1:34">
      <c r="A88" t="s">
        <v>969</v>
      </c>
      <c r="B88" t="s">
        <v>411</v>
      </c>
      <c r="C88" s="355">
        <v>372</v>
      </c>
      <c r="D88" s="355">
        <v>0</v>
      </c>
      <c r="E88" s="355">
        <v>0</v>
      </c>
      <c r="F88" s="355">
        <v>0</v>
      </c>
      <c r="G88" s="355">
        <v>0</v>
      </c>
      <c r="H88" s="355">
        <v>0</v>
      </c>
      <c r="I88" s="355">
        <v>0</v>
      </c>
      <c r="J88" s="355">
        <v>1</v>
      </c>
      <c r="K88" s="355">
        <v>1</v>
      </c>
      <c r="L88" s="355">
        <v>1</v>
      </c>
      <c r="M88" s="355">
        <v>0</v>
      </c>
      <c r="N88" s="355">
        <v>0</v>
      </c>
      <c r="O88" s="355">
        <v>2</v>
      </c>
      <c r="P88" s="355">
        <v>0</v>
      </c>
      <c r="Q88" s="355">
        <v>3</v>
      </c>
      <c r="R88" s="355">
        <v>3</v>
      </c>
      <c r="S88" s="355">
        <v>7</v>
      </c>
      <c r="T88" s="355">
        <v>9</v>
      </c>
      <c r="U88" s="355">
        <v>17</v>
      </c>
      <c r="V88" s="355">
        <v>23</v>
      </c>
      <c r="W88" s="355">
        <v>27</v>
      </c>
      <c r="X88" s="355">
        <v>67</v>
      </c>
      <c r="Y88" s="355">
        <v>66</v>
      </c>
      <c r="Z88" s="355">
        <v>75</v>
      </c>
      <c r="AA88" s="355">
        <v>47</v>
      </c>
      <c r="AB88" s="355">
        <v>19</v>
      </c>
      <c r="AC88" s="355">
        <v>4</v>
      </c>
      <c r="AD88" s="355">
        <v>0</v>
      </c>
      <c r="AF88" s="355">
        <f t="shared" si="3"/>
        <v>0</v>
      </c>
      <c r="AG88" s="355">
        <f t="shared" si="4"/>
        <v>23</v>
      </c>
      <c r="AH88" s="355">
        <f t="shared" si="5"/>
        <v>23</v>
      </c>
    </row>
    <row r="89" spans="1:34">
      <c r="A89" t="s">
        <v>970</v>
      </c>
      <c r="B89" t="s">
        <v>411</v>
      </c>
      <c r="C89" s="355">
        <v>241</v>
      </c>
      <c r="D89" s="355">
        <v>0</v>
      </c>
      <c r="E89" s="355">
        <v>0</v>
      </c>
      <c r="F89" s="355">
        <v>0</v>
      </c>
      <c r="G89" s="355">
        <v>0</v>
      </c>
      <c r="H89" s="355">
        <v>0</v>
      </c>
      <c r="I89" s="355">
        <v>0</v>
      </c>
      <c r="J89" s="355">
        <v>0</v>
      </c>
      <c r="K89" s="355">
        <v>0</v>
      </c>
      <c r="L89" s="355">
        <v>0</v>
      </c>
      <c r="M89" s="355">
        <v>1</v>
      </c>
      <c r="N89" s="355">
        <v>0</v>
      </c>
      <c r="O89" s="355">
        <v>1</v>
      </c>
      <c r="P89" s="355">
        <v>2</v>
      </c>
      <c r="Q89" s="355">
        <v>0</v>
      </c>
      <c r="R89" s="355">
        <v>3</v>
      </c>
      <c r="S89" s="355">
        <v>4</v>
      </c>
      <c r="T89" s="355">
        <v>7</v>
      </c>
      <c r="U89" s="355">
        <v>19</v>
      </c>
      <c r="V89" s="355">
        <v>15</v>
      </c>
      <c r="W89" s="355">
        <v>25</v>
      </c>
      <c r="X89" s="355">
        <v>24</v>
      </c>
      <c r="Y89" s="355">
        <v>44</v>
      </c>
      <c r="Z89" s="355">
        <v>60</v>
      </c>
      <c r="AA89" s="355">
        <v>22</v>
      </c>
      <c r="AB89" s="355">
        <v>13</v>
      </c>
      <c r="AC89" s="355">
        <v>1</v>
      </c>
      <c r="AD89" s="355">
        <v>0</v>
      </c>
      <c r="AF89" s="355">
        <f t="shared" si="3"/>
        <v>0</v>
      </c>
      <c r="AG89" s="355">
        <f t="shared" si="4"/>
        <v>14</v>
      </c>
      <c r="AH89" s="355">
        <f t="shared" si="5"/>
        <v>14</v>
      </c>
    </row>
    <row r="90" spans="1:34">
      <c r="A90" t="s">
        <v>971</v>
      </c>
      <c r="B90" t="s">
        <v>411</v>
      </c>
      <c r="C90" s="355">
        <v>371</v>
      </c>
      <c r="D90" s="355">
        <v>1</v>
      </c>
      <c r="E90" s="355">
        <v>0</v>
      </c>
      <c r="F90" s="355">
        <v>0</v>
      </c>
      <c r="G90" s="355">
        <v>0</v>
      </c>
      <c r="H90" s="355">
        <v>0</v>
      </c>
      <c r="I90" s="355">
        <v>1</v>
      </c>
      <c r="J90" s="355">
        <v>0</v>
      </c>
      <c r="K90" s="355">
        <v>1</v>
      </c>
      <c r="L90" s="355">
        <v>0</v>
      </c>
      <c r="M90" s="355">
        <v>2</v>
      </c>
      <c r="N90" s="355">
        <v>0</v>
      </c>
      <c r="O90" s="355">
        <v>2</v>
      </c>
      <c r="P90" s="355">
        <v>0</v>
      </c>
      <c r="Q90" s="355">
        <v>3</v>
      </c>
      <c r="R90" s="355">
        <v>5</v>
      </c>
      <c r="S90" s="355">
        <v>6</v>
      </c>
      <c r="T90" s="355">
        <v>9</v>
      </c>
      <c r="U90" s="355">
        <v>13</v>
      </c>
      <c r="V90" s="355">
        <v>34</v>
      </c>
      <c r="W90" s="355">
        <v>34</v>
      </c>
      <c r="X90" s="355">
        <v>44</v>
      </c>
      <c r="Y90" s="355">
        <v>79</v>
      </c>
      <c r="Z90" s="355">
        <v>77</v>
      </c>
      <c r="AA90" s="355">
        <v>40</v>
      </c>
      <c r="AB90" s="355">
        <v>19</v>
      </c>
      <c r="AC90" s="355">
        <v>2</v>
      </c>
      <c r="AD90" s="355">
        <v>0</v>
      </c>
      <c r="AF90" s="355">
        <f t="shared" si="3"/>
        <v>0</v>
      </c>
      <c r="AG90" s="355">
        <f t="shared" si="4"/>
        <v>21</v>
      </c>
      <c r="AH90" s="355">
        <f t="shared" si="5"/>
        <v>21</v>
      </c>
    </row>
    <row r="91" spans="1:34">
      <c r="A91" t="s">
        <v>972</v>
      </c>
      <c r="B91" t="s">
        <v>411</v>
      </c>
      <c r="C91" s="355">
        <v>281</v>
      </c>
      <c r="D91" s="355">
        <v>0</v>
      </c>
      <c r="E91" s="355">
        <v>0</v>
      </c>
      <c r="F91" s="355">
        <v>0</v>
      </c>
      <c r="G91" s="355">
        <v>0</v>
      </c>
      <c r="H91" s="355">
        <v>0</v>
      </c>
      <c r="I91" s="355">
        <v>0</v>
      </c>
      <c r="J91" s="355">
        <v>1</v>
      </c>
      <c r="K91" s="355">
        <v>0</v>
      </c>
      <c r="L91" s="355">
        <v>0</v>
      </c>
      <c r="M91" s="355">
        <v>2</v>
      </c>
      <c r="N91" s="355">
        <v>0</v>
      </c>
      <c r="O91" s="355">
        <v>2</v>
      </c>
      <c r="P91" s="355">
        <v>3</v>
      </c>
      <c r="Q91" s="355">
        <v>3</v>
      </c>
      <c r="R91" s="355">
        <v>1</v>
      </c>
      <c r="S91" s="355">
        <v>3</v>
      </c>
      <c r="T91" s="355">
        <v>12</v>
      </c>
      <c r="U91" s="355">
        <v>20</v>
      </c>
      <c r="V91" s="355">
        <v>17</v>
      </c>
      <c r="W91" s="355">
        <v>14</v>
      </c>
      <c r="X91" s="355">
        <v>38</v>
      </c>
      <c r="Y91" s="355">
        <v>70</v>
      </c>
      <c r="Z91" s="355">
        <v>60</v>
      </c>
      <c r="AA91" s="355">
        <v>21</v>
      </c>
      <c r="AB91" s="355">
        <v>12</v>
      </c>
      <c r="AC91" s="355">
        <v>2</v>
      </c>
      <c r="AD91" s="355">
        <v>0</v>
      </c>
      <c r="AF91" s="355">
        <f t="shared" si="3"/>
        <v>0</v>
      </c>
      <c r="AG91" s="355">
        <f t="shared" si="4"/>
        <v>14</v>
      </c>
      <c r="AH91" s="355">
        <f t="shared" si="5"/>
        <v>14</v>
      </c>
    </row>
    <row r="92" spans="1:34">
      <c r="A92" t="s">
        <v>973</v>
      </c>
      <c r="B92" t="s">
        <v>411</v>
      </c>
      <c r="C92" s="355">
        <v>225</v>
      </c>
      <c r="D92" s="355">
        <v>0</v>
      </c>
      <c r="E92" s="355">
        <v>1</v>
      </c>
      <c r="F92" s="355">
        <v>0</v>
      </c>
      <c r="G92" s="355">
        <v>0</v>
      </c>
      <c r="H92" s="355">
        <v>0</v>
      </c>
      <c r="I92" s="355">
        <v>1</v>
      </c>
      <c r="J92" s="355">
        <v>0</v>
      </c>
      <c r="K92" s="355">
        <v>0</v>
      </c>
      <c r="L92" s="355">
        <v>1</v>
      </c>
      <c r="M92" s="355">
        <v>0</v>
      </c>
      <c r="N92" s="355">
        <v>1</v>
      </c>
      <c r="O92" s="355">
        <v>0</v>
      </c>
      <c r="P92" s="355">
        <v>1</v>
      </c>
      <c r="Q92" s="355">
        <v>1</v>
      </c>
      <c r="R92" s="355">
        <v>2</v>
      </c>
      <c r="S92" s="355">
        <v>4</v>
      </c>
      <c r="T92" s="355">
        <v>8</v>
      </c>
      <c r="U92" s="355">
        <v>13</v>
      </c>
      <c r="V92" s="355">
        <v>16</v>
      </c>
      <c r="W92" s="355">
        <v>23</v>
      </c>
      <c r="X92" s="355">
        <v>27</v>
      </c>
      <c r="Y92" s="355">
        <v>42</v>
      </c>
      <c r="Z92" s="355">
        <v>52</v>
      </c>
      <c r="AA92" s="355">
        <v>20</v>
      </c>
      <c r="AB92" s="355">
        <v>11</v>
      </c>
      <c r="AC92" s="355">
        <v>2</v>
      </c>
      <c r="AD92" s="355">
        <v>0</v>
      </c>
      <c r="AF92" s="355">
        <f t="shared" si="3"/>
        <v>1</v>
      </c>
      <c r="AG92" s="355">
        <f t="shared" si="4"/>
        <v>13</v>
      </c>
      <c r="AH92" s="355">
        <f t="shared" si="5"/>
        <v>13</v>
      </c>
    </row>
    <row r="93" spans="1:34">
      <c r="A93" t="s">
        <v>974</v>
      </c>
      <c r="B93" t="s">
        <v>411</v>
      </c>
      <c r="C93" s="355">
        <v>436</v>
      </c>
      <c r="D93" s="355">
        <v>2</v>
      </c>
      <c r="E93" s="355">
        <v>1</v>
      </c>
      <c r="F93" s="355">
        <v>0</v>
      </c>
      <c r="G93" s="355">
        <v>0</v>
      </c>
      <c r="H93" s="355">
        <v>0</v>
      </c>
      <c r="I93" s="355">
        <v>3</v>
      </c>
      <c r="J93" s="355">
        <v>0</v>
      </c>
      <c r="K93" s="355">
        <v>0</v>
      </c>
      <c r="L93" s="355">
        <v>0</v>
      </c>
      <c r="M93" s="355">
        <v>2</v>
      </c>
      <c r="N93" s="355">
        <v>1</v>
      </c>
      <c r="O93" s="355">
        <v>0</v>
      </c>
      <c r="P93" s="355">
        <v>0</v>
      </c>
      <c r="Q93" s="355">
        <v>7</v>
      </c>
      <c r="R93" s="355">
        <v>4</v>
      </c>
      <c r="S93" s="355">
        <v>5</v>
      </c>
      <c r="T93" s="355">
        <v>19</v>
      </c>
      <c r="U93" s="355">
        <v>21</v>
      </c>
      <c r="V93" s="355">
        <v>48</v>
      </c>
      <c r="W93" s="355">
        <v>44</v>
      </c>
      <c r="X93" s="355">
        <v>77</v>
      </c>
      <c r="Y93" s="355">
        <v>84</v>
      </c>
      <c r="Z93" s="355">
        <v>78</v>
      </c>
      <c r="AA93" s="355">
        <v>31</v>
      </c>
      <c r="AB93" s="355">
        <v>10</v>
      </c>
      <c r="AC93" s="355">
        <v>2</v>
      </c>
      <c r="AD93" s="355">
        <v>0</v>
      </c>
      <c r="AF93" s="355">
        <f t="shared" si="3"/>
        <v>1</v>
      </c>
      <c r="AG93" s="355">
        <f t="shared" si="4"/>
        <v>12</v>
      </c>
      <c r="AH93" s="355">
        <f t="shared" si="5"/>
        <v>12</v>
      </c>
    </row>
    <row r="94" spans="1:34">
      <c r="A94" t="s">
        <v>975</v>
      </c>
      <c r="B94" t="s">
        <v>411</v>
      </c>
      <c r="C94" s="355">
        <v>132</v>
      </c>
      <c r="D94" s="355">
        <v>1</v>
      </c>
      <c r="E94" s="355">
        <v>0</v>
      </c>
      <c r="F94" s="355">
        <v>0</v>
      </c>
      <c r="G94" s="355">
        <v>0</v>
      </c>
      <c r="H94" s="355">
        <v>0</v>
      </c>
      <c r="I94" s="355">
        <v>1</v>
      </c>
      <c r="J94" s="355">
        <v>0</v>
      </c>
      <c r="K94" s="355">
        <v>0</v>
      </c>
      <c r="L94" s="355">
        <v>0</v>
      </c>
      <c r="M94" s="355">
        <v>1</v>
      </c>
      <c r="N94" s="355">
        <v>0</v>
      </c>
      <c r="O94" s="355">
        <v>1</v>
      </c>
      <c r="P94" s="355">
        <v>1</v>
      </c>
      <c r="Q94" s="355">
        <v>1</v>
      </c>
      <c r="R94" s="355">
        <v>1</v>
      </c>
      <c r="S94" s="355">
        <v>4</v>
      </c>
      <c r="T94" s="355">
        <v>4</v>
      </c>
      <c r="U94" s="355">
        <v>11</v>
      </c>
      <c r="V94" s="355">
        <v>14</v>
      </c>
      <c r="W94" s="355">
        <v>12</v>
      </c>
      <c r="X94" s="355">
        <v>18</v>
      </c>
      <c r="Y94" s="355">
        <v>20</v>
      </c>
      <c r="Z94" s="355">
        <v>28</v>
      </c>
      <c r="AA94" s="355">
        <v>11</v>
      </c>
      <c r="AB94" s="355">
        <v>3</v>
      </c>
      <c r="AC94" s="355">
        <v>1</v>
      </c>
      <c r="AD94" s="355">
        <v>0</v>
      </c>
      <c r="AF94" s="355">
        <f t="shared" si="3"/>
        <v>0</v>
      </c>
      <c r="AG94" s="355">
        <f t="shared" si="4"/>
        <v>4</v>
      </c>
      <c r="AH94" s="355">
        <f t="shared" si="5"/>
        <v>4</v>
      </c>
    </row>
    <row r="95" spans="1:34">
      <c r="A95" t="s">
        <v>976</v>
      </c>
      <c r="B95" t="s">
        <v>411</v>
      </c>
      <c r="C95" s="355">
        <v>155</v>
      </c>
      <c r="D95" s="355">
        <v>0</v>
      </c>
      <c r="E95" s="355">
        <v>0</v>
      </c>
      <c r="F95" s="355">
        <v>0</v>
      </c>
      <c r="G95" s="355">
        <v>0</v>
      </c>
      <c r="H95" s="355">
        <v>0</v>
      </c>
      <c r="I95" s="355">
        <v>0</v>
      </c>
      <c r="J95" s="355">
        <v>0</v>
      </c>
      <c r="K95" s="355">
        <v>0</v>
      </c>
      <c r="L95" s="355">
        <v>0</v>
      </c>
      <c r="M95" s="355">
        <v>0</v>
      </c>
      <c r="N95" s="355">
        <v>0</v>
      </c>
      <c r="O95" s="355">
        <v>1</v>
      </c>
      <c r="P95" s="355">
        <v>0</v>
      </c>
      <c r="Q95" s="355">
        <v>1</v>
      </c>
      <c r="R95" s="355">
        <v>2</v>
      </c>
      <c r="S95" s="355">
        <v>3</v>
      </c>
      <c r="T95" s="355">
        <v>5</v>
      </c>
      <c r="U95" s="355">
        <v>10</v>
      </c>
      <c r="V95" s="355">
        <v>14</v>
      </c>
      <c r="W95" s="355">
        <v>18</v>
      </c>
      <c r="X95" s="355">
        <v>23</v>
      </c>
      <c r="Y95" s="355">
        <v>33</v>
      </c>
      <c r="Z95" s="355">
        <v>22</v>
      </c>
      <c r="AA95" s="355">
        <v>16</v>
      </c>
      <c r="AB95" s="355">
        <v>6</v>
      </c>
      <c r="AC95" s="355">
        <v>1</v>
      </c>
      <c r="AD95" s="355">
        <v>0</v>
      </c>
      <c r="AF95" s="355">
        <f t="shared" si="3"/>
        <v>0</v>
      </c>
      <c r="AG95" s="355">
        <f t="shared" si="4"/>
        <v>7</v>
      </c>
      <c r="AH95" s="355">
        <f t="shared" si="5"/>
        <v>7</v>
      </c>
    </row>
    <row r="96" spans="1:34">
      <c r="A96" t="s">
        <v>978</v>
      </c>
      <c r="B96" t="s">
        <v>411</v>
      </c>
      <c r="C96" s="355">
        <v>157</v>
      </c>
      <c r="D96" s="355">
        <v>0</v>
      </c>
      <c r="E96" s="355">
        <v>0</v>
      </c>
      <c r="F96" s="355">
        <v>0</v>
      </c>
      <c r="G96" s="355">
        <v>0</v>
      </c>
      <c r="H96" s="355">
        <v>0</v>
      </c>
      <c r="I96" s="355">
        <v>0</v>
      </c>
      <c r="J96" s="355">
        <v>0</v>
      </c>
      <c r="K96" s="355">
        <v>0</v>
      </c>
      <c r="L96" s="355">
        <v>1</v>
      </c>
      <c r="M96" s="355">
        <v>1</v>
      </c>
      <c r="N96" s="355">
        <v>1</v>
      </c>
      <c r="O96" s="355">
        <v>0</v>
      </c>
      <c r="P96" s="355">
        <v>0</v>
      </c>
      <c r="Q96" s="355">
        <v>2</v>
      </c>
      <c r="R96" s="355">
        <v>1</v>
      </c>
      <c r="S96" s="355">
        <v>2</v>
      </c>
      <c r="T96" s="355">
        <v>7</v>
      </c>
      <c r="U96" s="355">
        <v>16</v>
      </c>
      <c r="V96" s="355">
        <v>18</v>
      </c>
      <c r="W96" s="355">
        <v>21</v>
      </c>
      <c r="X96" s="355">
        <v>22</v>
      </c>
      <c r="Y96" s="355">
        <v>28</v>
      </c>
      <c r="Z96" s="355">
        <v>25</v>
      </c>
      <c r="AA96" s="355">
        <v>7</v>
      </c>
      <c r="AB96" s="355">
        <v>4</v>
      </c>
      <c r="AC96" s="355">
        <v>1</v>
      </c>
      <c r="AD96" s="355">
        <v>0</v>
      </c>
      <c r="AF96" s="355">
        <f t="shared" si="3"/>
        <v>0</v>
      </c>
      <c r="AG96" s="355">
        <f t="shared" si="4"/>
        <v>5</v>
      </c>
      <c r="AH96" s="355">
        <f t="shared" si="5"/>
        <v>5</v>
      </c>
    </row>
    <row r="97" spans="1:34">
      <c r="A97" t="s">
        <v>979</v>
      </c>
      <c r="B97" t="s">
        <v>411</v>
      </c>
      <c r="C97" s="355">
        <v>159</v>
      </c>
      <c r="D97" s="355">
        <v>0</v>
      </c>
      <c r="E97" s="355">
        <v>0</v>
      </c>
      <c r="F97" s="355">
        <v>0</v>
      </c>
      <c r="G97" s="355">
        <v>0</v>
      </c>
      <c r="H97" s="355">
        <v>0</v>
      </c>
      <c r="I97" s="355">
        <v>0</v>
      </c>
      <c r="J97" s="355">
        <v>1</v>
      </c>
      <c r="K97" s="355">
        <v>0</v>
      </c>
      <c r="L97" s="355">
        <v>0</v>
      </c>
      <c r="M97" s="355">
        <v>0</v>
      </c>
      <c r="N97" s="355">
        <v>1</v>
      </c>
      <c r="O97" s="355">
        <v>0</v>
      </c>
      <c r="P97" s="355">
        <v>1</v>
      </c>
      <c r="Q97" s="355">
        <v>2</v>
      </c>
      <c r="R97" s="355">
        <v>2</v>
      </c>
      <c r="S97" s="355">
        <v>5</v>
      </c>
      <c r="T97" s="355">
        <v>0</v>
      </c>
      <c r="U97" s="355">
        <v>15</v>
      </c>
      <c r="V97" s="355">
        <v>15</v>
      </c>
      <c r="W97" s="355">
        <v>19</v>
      </c>
      <c r="X97" s="355">
        <v>30</v>
      </c>
      <c r="Y97" s="355">
        <v>32</v>
      </c>
      <c r="Z97" s="355">
        <v>19</v>
      </c>
      <c r="AA97" s="355">
        <v>12</v>
      </c>
      <c r="AB97" s="355">
        <v>3</v>
      </c>
      <c r="AC97" s="355">
        <v>2</v>
      </c>
      <c r="AD97" s="355">
        <v>0</v>
      </c>
      <c r="AF97" s="355">
        <f t="shared" si="3"/>
        <v>0</v>
      </c>
      <c r="AG97" s="355">
        <f t="shared" si="4"/>
        <v>5</v>
      </c>
      <c r="AH97" s="355">
        <f t="shared" si="5"/>
        <v>5</v>
      </c>
    </row>
    <row r="98" spans="1:34">
      <c r="A98" t="s">
        <v>980</v>
      </c>
      <c r="B98" t="s">
        <v>411</v>
      </c>
      <c r="C98" s="355">
        <v>82</v>
      </c>
      <c r="D98" s="355">
        <v>0</v>
      </c>
      <c r="E98" s="355">
        <v>0</v>
      </c>
      <c r="F98" s="355">
        <v>0</v>
      </c>
      <c r="G98" s="355">
        <v>0</v>
      </c>
      <c r="H98" s="355">
        <v>0</v>
      </c>
      <c r="I98" s="355">
        <v>0</v>
      </c>
      <c r="J98" s="355">
        <v>0</v>
      </c>
      <c r="K98" s="355">
        <v>0</v>
      </c>
      <c r="L98" s="355">
        <v>0</v>
      </c>
      <c r="M98" s="355">
        <v>0</v>
      </c>
      <c r="N98" s="355">
        <v>0</v>
      </c>
      <c r="O98" s="355">
        <v>1</v>
      </c>
      <c r="P98" s="355">
        <v>1</v>
      </c>
      <c r="Q98" s="355">
        <v>0</v>
      </c>
      <c r="R98" s="355">
        <v>0</v>
      </c>
      <c r="S98" s="355">
        <v>1</v>
      </c>
      <c r="T98" s="355">
        <v>5</v>
      </c>
      <c r="U98" s="355">
        <v>2</v>
      </c>
      <c r="V98" s="355">
        <v>5</v>
      </c>
      <c r="W98" s="355">
        <v>10</v>
      </c>
      <c r="X98" s="355">
        <v>16</v>
      </c>
      <c r="Y98" s="355">
        <v>12</v>
      </c>
      <c r="Z98" s="355">
        <v>15</v>
      </c>
      <c r="AA98" s="355">
        <v>12</v>
      </c>
      <c r="AB98" s="355">
        <v>2</v>
      </c>
      <c r="AC98" s="355">
        <v>0</v>
      </c>
      <c r="AD98" s="355">
        <v>0</v>
      </c>
      <c r="AF98" s="355">
        <f t="shared" si="3"/>
        <v>0</v>
      </c>
      <c r="AG98" s="355">
        <f t="shared" si="4"/>
        <v>2</v>
      </c>
      <c r="AH98" s="355">
        <f t="shared" si="5"/>
        <v>2</v>
      </c>
    </row>
    <row r="99" spans="1:34">
      <c r="A99" t="s">
        <v>981</v>
      </c>
      <c r="B99" t="s">
        <v>411</v>
      </c>
      <c r="C99" s="355">
        <v>117</v>
      </c>
      <c r="D99" s="355">
        <v>0</v>
      </c>
      <c r="E99" s="355">
        <v>0</v>
      </c>
      <c r="F99" s="355">
        <v>0</v>
      </c>
      <c r="G99" s="355">
        <v>0</v>
      </c>
      <c r="H99" s="355">
        <v>0</v>
      </c>
      <c r="I99" s="355">
        <v>0</v>
      </c>
      <c r="J99" s="355">
        <v>0</v>
      </c>
      <c r="K99" s="355">
        <v>0</v>
      </c>
      <c r="L99" s="355">
        <v>0</v>
      </c>
      <c r="M99" s="355">
        <v>1</v>
      </c>
      <c r="N99" s="355">
        <v>0</v>
      </c>
      <c r="O99" s="355">
        <v>0</v>
      </c>
      <c r="P99" s="355">
        <v>1</v>
      </c>
      <c r="Q99" s="355">
        <v>1</v>
      </c>
      <c r="R99" s="355">
        <v>2</v>
      </c>
      <c r="S99" s="355">
        <v>3</v>
      </c>
      <c r="T99" s="355">
        <v>3</v>
      </c>
      <c r="U99" s="355">
        <v>9</v>
      </c>
      <c r="V99" s="355">
        <v>13</v>
      </c>
      <c r="W99" s="355">
        <v>13</v>
      </c>
      <c r="X99" s="355">
        <v>14</v>
      </c>
      <c r="Y99" s="355">
        <v>20</v>
      </c>
      <c r="Z99" s="355">
        <v>22</v>
      </c>
      <c r="AA99" s="355">
        <v>11</v>
      </c>
      <c r="AB99" s="355">
        <v>2</v>
      </c>
      <c r="AC99" s="355">
        <v>2</v>
      </c>
      <c r="AD99" s="355">
        <v>0</v>
      </c>
      <c r="AF99" s="355">
        <f t="shared" si="3"/>
        <v>0</v>
      </c>
      <c r="AG99" s="355">
        <f t="shared" si="4"/>
        <v>4</v>
      </c>
      <c r="AH99" s="355">
        <f t="shared" si="5"/>
        <v>4</v>
      </c>
    </row>
    <row r="100" spans="1:34">
      <c r="A100" t="s">
        <v>982</v>
      </c>
      <c r="B100" t="s">
        <v>411</v>
      </c>
      <c r="C100" s="355">
        <v>92</v>
      </c>
      <c r="D100" s="355">
        <v>0</v>
      </c>
      <c r="E100" s="355">
        <v>0</v>
      </c>
      <c r="F100" s="355">
        <v>0</v>
      </c>
      <c r="G100" s="355">
        <v>0</v>
      </c>
      <c r="H100" s="355">
        <v>0</v>
      </c>
      <c r="I100" s="355">
        <v>0</v>
      </c>
      <c r="J100" s="355">
        <v>0</v>
      </c>
      <c r="K100" s="355">
        <v>0</v>
      </c>
      <c r="L100" s="355">
        <v>0</v>
      </c>
      <c r="M100" s="355">
        <v>0</v>
      </c>
      <c r="N100" s="355">
        <v>0</v>
      </c>
      <c r="O100" s="355">
        <v>0</v>
      </c>
      <c r="P100" s="355">
        <v>0</v>
      </c>
      <c r="Q100" s="355">
        <v>2</v>
      </c>
      <c r="R100" s="355">
        <v>0</v>
      </c>
      <c r="S100" s="355">
        <v>1</v>
      </c>
      <c r="T100" s="355">
        <v>1</v>
      </c>
      <c r="U100" s="355">
        <v>5</v>
      </c>
      <c r="V100" s="355">
        <v>4</v>
      </c>
      <c r="W100" s="355">
        <v>11</v>
      </c>
      <c r="X100" s="355">
        <v>9</v>
      </c>
      <c r="Y100" s="355">
        <v>21</v>
      </c>
      <c r="Z100" s="355">
        <v>26</v>
      </c>
      <c r="AA100" s="355">
        <v>9</v>
      </c>
      <c r="AB100" s="355">
        <v>3</v>
      </c>
      <c r="AC100" s="355">
        <v>0</v>
      </c>
      <c r="AD100" s="355">
        <v>0</v>
      </c>
      <c r="AF100" s="355">
        <f t="shared" si="3"/>
        <v>0</v>
      </c>
      <c r="AG100" s="355">
        <f t="shared" si="4"/>
        <v>3</v>
      </c>
      <c r="AH100" s="355">
        <f t="shared" si="5"/>
        <v>3</v>
      </c>
    </row>
    <row r="101" spans="1:34">
      <c r="A101" t="s">
        <v>983</v>
      </c>
      <c r="B101" t="s">
        <v>411</v>
      </c>
      <c r="C101" s="355">
        <v>154</v>
      </c>
      <c r="D101" s="355">
        <v>0</v>
      </c>
      <c r="E101" s="355">
        <v>0</v>
      </c>
      <c r="F101" s="355">
        <v>0</v>
      </c>
      <c r="G101" s="355">
        <v>0</v>
      </c>
      <c r="H101" s="355">
        <v>0</v>
      </c>
      <c r="I101" s="355">
        <v>0</v>
      </c>
      <c r="J101" s="355">
        <v>1</v>
      </c>
      <c r="K101" s="355">
        <v>0</v>
      </c>
      <c r="L101" s="355">
        <v>0</v>
      </c>
      <c r="M101" s="355">
        <v>1</v>
      </c>
      <c r="N101" s="355">
        <v>0</v>
      </c>
      <c r="O101" s="355">
        <v>0</v>
      </c>
      <c r="P101" s="355">
        <v>2</v>
      </c>
      <c r="Q101" s="355">
        <v>1</v>
      </c>
      <c r="R101" s="355">
        <v>3</v>
      </c>
      <c r="S101" s="355">
        <v>2</v>
      </c>
      <c r="T101" s="355">
        <v>3</v>
      </c>
      <c r="U101" s="355">
        <v>11</v>
      </c>
      <c r="V101" s="355">
        <v>14</v>
      </c>
      <c r="W101" s="355">
        <v>27</v>
      </c>
      <c r="X101" s="355">
        <v>27</v>
      </c>
      <c r="Y101" s="355">
        <v>31</v>
      </c>
      <c r="Z101" s="355">
        <v>24</v>
      </c>
      <c r="AA101" s="355">
        <v>3</v>
      </c>
      <c r="AB101" s="355">
        <v>4</v>
      </c>
      <c r="AC101" s="355">
        <v>0</v>
      </c>
      <c r="AD101" s="355">
        <v>0</v>
      </c>
      <c r="AF101" s="355">
        <f t="shared" si="3"/>
        <v>0</v>
      </c>
      <c r="AG101" s="355">
        <f t="shared" si="4"/>
        <v>4</v>
      </c>
      <c r="AH101" s="355">
        <f t="shared" si="5"/>
        <v>4</v>
      </c>
    </row>
    <row r="102" spans="1:34">
      <c r="A102" t="s">
        <v>984</v>
      </c>
      <c r="B102" t="s">
        <v>411</v>
      </c>
      <c r="C102" s="355">
        <v>98</v>
      </c>
      <c r="D102" s="355">
        <v>0</v>
      </c>
      <c r="E102" s="355">
        <v>0</v>
      </c>
      <c r="F102" s="355">
        <v>0</v>
      </c>
      <c r="G102" s="355">
        <v>0</v>
      </c>
      <c r="H102" s="355">
        <v>0</v>
      </c>
      <c r="I102" s="355">
        <v>0</v>
      </c>
      <c r="J102" s="355">
        <v>0</v>
      </c>
      <c r="K102" s="355">
        <v>0</v>
      </c>
      <c r="L102" s="355">
        <v>0</v>
      </c>
      <c r="M102" s="355">
        <v>1</v>
      </c>
      <c r="N102" s="355">
        <v>0</v>
      </c>
      <c r="O102" s="355">
        <v>0</v>
      </c>
      <c r="P102" s="355">
        <v>0</v>
      </c>
      <c r="Q102" s="355">
        <v>1</v>
      </c>
      <c r="R102" s="355">
        <v>0</v>
      </c>
      <c r="S102" s="355">
        <v>2</v>
      </c>
      <c r="T102" s="355">
        <v>2</v>
      </c>
      <c r="U102" s="355">
        <v>7</v>
      </c>
      <c r="V102" s="355">
        <v>10</v>
      </c>
      <c r="W102" s="355">
        <v>13</v>
      </c>
      <c r="X102" s="355">
        <v>11</v>
      </c>
      <c r="Y102" s="355">
        <v>25</v>
      </c>
      <c r="Z102" s="355">
        <v>20</v>
      </c>
      <c r="AA102" s="355">
        <v>5</v>
      </c>
      <c r="AB102" s="355">
        <v>0</v>
      </c>
      <c r="AC102" s="355">
        <v>1</v>
      </c>
      <c r="AD102" s="355">
        <v>0</v>
      </c>
      <c r="AF102" s="355">
        <f t="shared" si="3"/>
        <v>0</v>
      </c>
      <c r="AG102" s="355">
        <f t="shared" si="4"/>
        <v>1</v>
      </c>
      <c r="AH102" s="355">
        <f t="shared" si="5"/>
        <v>1</v>
      </c>
    </row>
    <row r="103" spans="1:34">
      <c r="A103" t="s">
        <v>985</v>
      </c>
      <c r="B103" t="s">
        <v>411</v>
      </c>
      <c r="C103" s="355">
        <v>142</v>
      </c>
      <c r="D103" s="355">
        <v>0</v>
      </c>
      <c r="E103" s="355">
        <v>0</v>
      </c>
      <c r="F103" s="355">
        <v>0</v>
      </c>
      <c r="G103" s="355">
        <v>0</v>
      </c>
      <c r="H103" s="355">
        <v>0</v>
      </c>
      <c r="I103" s="355">
        <v>0</v>
      </c>
      <c r="J103" s="355">
        <v>0</v>
      </c>
      <c r="K103" s="355">
        <v>0</v>
      </c>
      <c r="L103" s="355">
        <v>0</v>
      </c>
      <c r="M103" s="355">
        <v>0</v>
      </c>
      <c r="N103" s="355">
        <v>1</v>
      </c>
      <c r="O103" s="355">
        <v>1</v>
      </c>
      <c r="P103" s="355">
        <v>0</v>
      </c>
      <c r="Q103" s="355">
        <v>0</v>
      </c>
      <c r="R103" s="355">
        <v>0</v>
      </c>
      <c r="S103" s="355">
        <v>1</v>
      </c>
      <c r="T103" s="355">
        <v>1</v>
      </c>
      <c r="U103" s="355">
        <v>7</v>
      </c>
      <c r="V103" s="355">
        <v>12</v>
      </c>
      <c r="W103" s="355">
        <v>5</v>
      </c>
      <c r="X103" s="355">
        <v>27</v>
      </c>
      <c r="Y103" s="355">
        <v>24</v>
      </c>
      <c r="Z103" s="355">
        <v>42</v>
      </c>
      <c r="AA103" s="355">
        <v>13</v>
      </c>
      <c r="AB103" s="355">
        <v>8</v>
      </c>
      <c r="AC103" s="355">
        <v>0</v>
      </c>
      <c r="AD103" s="355">
        <v>0</v>
      </c>
      <c r="AF103" s="355">
        <f t="shared" si="3"/>
        <v>0</v>
      </c>
      <c r="AG103" s="355">
        <f t="shared" si="4"/>
        <v>8</v>
      </c>
      <c r="AH103" s="355">
        <f t="shared" si="5"/>
        <v>8</v>
      </c>
    </row>
    <row r="104" spans="1:34">
      <c r="A104" t="s">
        <v>986</v>
      </c>
      <c r="B104" t="s">
        <v>411</v>
      </c>
      <c r="C104" s="355">
        <v>159</v>
      </c>
      <c r="D104" s="355">
        <v>0</v>
      </c>
      <c r="E104" s="355">
        <v>0</v>
      </c>
      <c r="F104" s="355">
        <v>0</v>
      </c>
      <c r="G104" s="355">
        <v>0</v>
      </c>
      <c r="H104" s="355">
        <v>0</v>
      </c>
      <c r="I104" s="355">
        <v>0</v>
      </c>
      <c r="J104" s="355">
        <v>0</v>
      </c>
      <c r="K104" s="355">
        <v>1</v>
      </c>
      <c r="L104" s="355">
        <v>0</v>
      </c>
      <c r="M104" s="355">
        <v>1</v>
      </c>
      <c r="N104" s="355">
        <v>0</v>
      </c>
      <c r="O104" s="355">
        <v>1</v>
      </c>
      <c r="P104" s="355">
        <v>0</v>
      </c>
      <c r="Q104" s="355">
        <v>0</v>
      </c>
      <c r="R104" s="355">
        <v>4</v>
      </c>
      <c r="S104" s="355">
        <v>1</v>
      </c>
      <c r="T104" s="355">
        <v>6</v>
      </c>
      <c r="U104" s="355">
        <v>10</v>
      </c>
      <c r="V104" s="355">
        <v>9</v>
      </c>
      <c r="W104" s="355">
        <v>18</v>
      </c>
      <c r="X104" s="355">
        <v>27</v>
      </c>
      <c r="Y104" s="355">
        <v>34</v>
      </c>
      <c r="Z104" s="355">
        <v>25</v>
      </c>
      <c r="AA104" s="355">
        <v>15</v>
      </c>
      <c r="AB104" s="355">
        <v>5</v>
      </c>
      <c r="AC104" s="355">
        <v>2</v>
      </c>
      <c r="AD104" s="355">
        <v>0</v>
      </c>
      <c r="AF104" s="355">
        <f t="shared" si="3"/>
        <v>0</v>
      </c>
      <c r="AG104" s="355">
        <f t="shared" si="4"/>
        <v>7</v>
      </c>
      <c r="AH104" s="355">
        <f t="shared" si="5"/>
        <v>7</v>
      </c>
    </row>
    <row r="105" spans="1:34">
      <c r="A105" t="s">
        <v>987</v>
      </c>
      <c r="B105" t="s">
        <v>411</v>
      </c>
      <c r="C105" s="355">
        <v>119</v>
      </c>
      <c r="D105" s="355">
        <v>1</v>
      </c>
      <c r="E105" s="355">
        <v>0</v>
      </c>
      <c r="F105" s="355">
        <v>0</v>
      </c>
      <c r="G105" s="355">
        <v>0</v>
      </c>
      <c r="H105" s="355">
        <v>0</v>
      </c>
      <c r="I105" s="355">
        <v>1</v>
      </c>
      <c r="J105" s="355">
        <v>0</v>
      </c>
      <c r="K105" s="355">
        <v>0</v>
      </c>
      <c r="L105" s="355">
        <v>0</v>
      </c>
      <c r="M105" s="355">
        <v>0</v>
      </c>
      <c r="N105" s="355">
        <v>1</v>
      </c>
      <c r="O105" s="355">
        <v>0</v>
      </c>
      <c r="P105" s="355">
        <v>2</v>
      </c>
      <c r="Q105" s="355">
        <v>2</v>
      </c>
      <c r="R105" s="355">
        <v>0</v>
      </c>
      <c r="S105" s="355">
        <v>1</v>
      </c>
      <c r="T105" s="355">
        <v>4</v>
      </c>
      <c r="U105" s="355">
        <v>2</v>
      </c>
      <c r="V105" s="355">
        <v>11</v>
      </c>
      <c r="W105" s="355">
        <v>9</v>
      </c>
      <c r="X105" s="355">
        <v>22</v>
      </c>
      <c r="Y105" s="355">
        <v>26</v>
      </c>
      <c r="Z105" s="355">
        <v>23</v>
      </c>
      <c r="AA105" s="355">
        <v>10</v>
      </c>
      <c r="AB105" s="355">
        <v>4</v>
      </c>
      <c r="AC105" s="355">
        <v>1</v>
      </c>
      <c r="AD105" s="355">
        <v>0</v>
      </c>
      <c r="AF105" s="355">
        <f t="shared" si="3"/>
        <v>0</v>
      </c>
      <c r="AG105" s="355">
        <f t="shared" si="4"/>
        <v>5</v>
      </c>
      <c r="AH105" s="355">
        <f t="shared" si="5"/>
        <v>5</v>
      </c>
    </row>
    <row r="106" spans="1:34">
      <c r="A106" t="s">
        <v>937</v>
      </c>
      <c r="B106" t="s">
        <v>412</v>
      </c>
      <c r="C106" s="355">
        <v>26350</v>
      </c>
      <c r="D106" s="355">
        <v>29</v>
      </c>
      <c r="E106" s="355">
        <v>8</v>
      </c>
      <c r="F106" s="355">
        <v>5</v>
      </c>
      <c r="G106" s="355">
        <v>3</v>
      </c>
      <c r="H106" s="355">
        <v>4</v>
      </c>
      <c r="I106" s="355">
        <v>49</v>
      </c>
      <c r="J106" s="355">
        <v>8</v>
      </c>
      <c r="K106" s="355">
        <v>8</v>
      </c>
      <c r="L106" s="355">
        <v>14</v>
      </c>
      <c r="M106" s="355">
        <v>45</v>
      </c>
      <c r="N106" s="355">
        <v>34</v>
      </c>
      <c r="O106" s="355">
        <v>51</v>
      </c>
      <c r="P106" s="355">
        <v>90</v>
      </c>
      <c r="Q106" s="355">
        <v>164</v>
      </c>
      <c r="R106" s="355">
        <v>210</v>
      </c>
      <c r="S106" s="355">
        <v>315</v>
      </c>
      <c r="T106" s="355">
        <v>431</v>
      </c>
      <c r="U106" s="355">
        <v>846</v>
      </c>
      <c r="V106" s="355">
        <v>1166</v>
      </c>
      <c r="W106" s="355">
        <v>1611</v>
      </c>
      <c r="X106" s="355">
        <v>2663</v>
      </c>
      <c r="Y106" s="355">
        <v>4331</v>
      </c>
      <c r="Z106" s="355">
        <v>5587</v>
      </c>
      <c r="AA106" s="355">
        <v>5175</v>
      </c>
      <c r="AB106" s="355">
        <v>2754</v>
      </c>
      <c r="AC106" s="355">
        <v>798</v>
      </c>
      <c r="AD106" s="355">
        <v>0</v>
      </c>
      <c r="AF106" s="355">
        <f t="shared" si="3"/>
        <v>20</v>
      </c>
      <c r="AG106" s="355">
        <f t="shared" si="4"/>
        <v>3552</v>
      </c>
      <c r="AH106" s="355">
        <f t="shared" si="5"/>
        <v>3552</v>
      </c>
    </row>
    <row r="107" spans="1:34">
      <c r="A107" t="s">
        <v>934</v>
      </c>
      <c r="B107" t="s">
        <v>412</v>
      </c>
      <c r="C107" s="355">
        <v>7156</v>
      </c>
      <c r="D107" s="355">
        <v>5</v>
      </c>
      <c r="E107" s="355">
        <v>4</v>
      </c>
      <c r="F107" s="355">
        <v>2</v>
      </c>
      <c r="G107" s="355">
        <v>0</v>
      </c>
      <c r="H107" s="355">
        <v>1</v>
      </c>
      <c r="I107" s="355">
        <v>12</v>
      </c>
      <c r="J107" s="355">
        <v>2</v>
      </c>
      <c r="K107" s="355">
        <v>0</v>
      </c>
      <c r="L107" s="355">
        <v>3</v>
      </c>
      <c r="M107" s="355">
        <v>11</v>
      </c>
      <c r="N107" s="355">
        <v>6</v>
      </c>
      <c r="O107" s="355">
        <v>12</v>
      </c>
      <c r="P107" s="355">
        <v>21</v>
      </c>
      <c r="Q107" s="355">
        <v>49</v>
      </c>
      <c r="R107" s="355">
        <v>64</v>
      </c>
      <c r="S107" s="355">
        <v>84</v>
      </c>
      <c r="T107" s="355">
        <v>128</v>
      </c>
      <c r="U107" s="355">
        <v>221</v>
      </c>
      <c r="V107" s="355">
        <v>326</v>
      </c>
      <c r="W107" s="355">
        <v>478</v>
      </c>
      <c r="X107" s="355">
        <v>780</v>
      </c>
      <c r="Y107" s="355">
        <v>1256</v>
      </c>
      <c r="Z107" s="355">
        <v>1458</v>
      </c>
      <c r="AA107" s="355">
        <v>1341</v>
      </c>
      <c r="AB107" s="355">
        <v>707</v>
      </c>
      <c r="AC107" s="355">
        <v>197</v>
      </c>
      <c r="AD107" s="355">
        <v>0</v>
      </c>
      <c r="AF107" s="355">
        <f t="shared" si="3"/>
        <v>7</v>
      </c>
      <c r="AG107" s="355">
        <f t="shared" si="4"/>
        <v>904</v>
      </c>
      <c r="AH107" s="355">
        <f t="shared" si="5"/>
        <v>904</v>
      </c>
    </row>
    <row r="108" spans="1:34">
      <c r="A108" t="s">
        <v>938</v>
      </c>
      <c r="B108" t="s">
        <v>412</v>
      </c>
      <c r="C108" s="355">
        <v>776</v>
      </c>
      <c r="D108" s="355">
        <v>2</v>
      </c>
      <c r="E108" s="355">
        <v>0</v>
      </c>
      <c r="F108" s="355">
        <v>1</v>
      </c>
      <c r="G108" s="355">
        <v>0</v>
      </c>
      <c r="H108" s="355">
        <v>0</v>
      </c>
      <c r="I108" s="355">
        <v>3</v>
      </c>
      <c r="J108" s="355">
        <v>0</v>
      </c>
      <c r="K108" s="355">
        <v>0</v>
      </c>
      <c r="L108" s="355">
        <v>0</v>
      </c>
      <c r="M108" s="355">
        <v>2</v>
      </c>
      <c r="N108" s="355">
        <v>3</v>
      </c>
      <c r="O108" s="355">
        <v>2</v>
      </c>
      <c r="P108" s="355">
        <v>2</v>
      </c>
      <c r="Q108" s="355">
        <v>1</v>
      </c>
      <c r="R108" s="355">
        <v>9</v>
      </c>
      <c r="S108" s="355">
        <v>4</v>
      </c>
      <c r="T108" s="355">
        <v>12</v>
      </c>
      <c r="U108" s="355">
        <v>26</v>
      </c>
      <c r="V108" s="355">
        <v>21</v>
      </c>
      <c r="W108" s="355">
        <v>49</v>
      </c>
      <c r="X108" s="355">
        <v>78</v>
      </c>
      <c r="Y108" s="355">
        <v>137</v>
      </c>
      <c r="Z108" s="355">
        <v>174</v>
      </c>
      <c r="AA108" s="355">
        <v>152</v>
      </c>
      <c r="AB108" s="355">
        <v>79</v>
      </c>
      <c r="AC108" s="355">
        <v>22</v>
      </c>
      <c r="AD108" s="355">
        <v>0</v>
      </c>
      <c r="AF108" s="355">
        <f t="shared" si="3"/>
        <v>1</v>
      </c>
      <c r="AG108" s="355">
        <f t="shared" si="4"/>
        <v>101</v>
      </c>
      <c r="AH108" s="355">
        <f t="shared" si="5"/>
        <v>101</v>
      </c>
    </row>
    <row r="109" spans="1:34">
      <c r="A109" t="s">
        <v>939</v>
      </c>
      <c r="B109" t="s">
        <v>412</v>
      </c>
      <c r="C109" s="355">
        <v>612</v>
      </c>
      <c r="D109" s="355">
        <v>0</v>
      </c>
      <c r="E109" s="355">
        <v>2</v>
      </c>
      <c r="F109" s="355">
        <v>0</v>
      </c>
      <c r="G109" s="355">
        <v>0</v>
      </c>
      <c r="H109" s="355">
        <v>0</v>
      </c>
      <c r="I109" s="355">
        <v>2</v>
      </c>
      <c r="J109" s="355">
        <v>0</v>
      </c>
      <c r="K109" s="355">
        <v>0</v>
      </c>
      <c r="L109" s="355">
        <v>1</v>
      </c>
      <c r="M109" s="355">
        <v>1</v>
      </c>
      <c r="N109" s="355">
        <v>1</v>
      </c>
      <c r="O109" s="355">
        <v>0</v>
      </c>
      <c r="P109" s="355">
        <v>0</v>
      </c>
      <c r="Q109" s="355">
        <v>2</v>
      </c>
      <c r="R109" s="355">
        <v>4</v>
      </c>
      <c r="S109" s="355">
        <v>8</v>
      </c>
      <c r="T109" s="355">
        <v>11</v>
      </c>
      <c r="U109" s="355">
        <v>13</v>
      </c>
      <c r="V109" s="355">
        <v>26</v>
      </c>
      <c r="W109" s="355">
        <v>40</v>
      </c>
      <c r="X109" s="355">
        <v>61</v>
      </c>
      <c r="Y109" s="355">
        <v>102</v>
      </c>
      <c r="Z109" s="355">
        <v>118</v>
      </c>
      <c r="AA109" s="355">
        <v>120</v>
      </c>
      <c r="AB109" s="355">
        <v>71</v>
      </c>
      <c r="AC109" s="355">
        <v>31</v>
      </c>
      <c r="AD109" s="355">
        <v>0</v>
      </c>
      <c r="AF109" s="355">
        <f t="shared" si="3"/>
        <v>2</v>
      </c>
      <c r="AG109" s="355">
        <f t="shared" si="4"/>
        <v>102</v>
      </c>
      <c r="AH109" s="355">
        <f t="shared" si="5"/>
        <v>102</v>
      </c>
    </row>
    <row r="110" spans="1:34">
      <c r="A110" t="s">
        <v>940</v>
      </c>
      <c r="B110" t="s">
        <v>412</v>
      </c>
      <c r="C110" s="355">
        <v>695</v>
      </c>
      <c r="D110" s="355">
        <v>0</v>
      </c>
      <c r="E110" s="355">
        <v>0</v>
      </c>
      <c r="F110" s="355">
        <v>0</v>
      </c>
      <c r="G110" s="355">
        <v>0</v>
      </c>
      <c r="H110" s="355">
        <v>0</v>
      </c>
      <c r="I110" s="355">
        <v>0</v>
      </c>
      <c r="J110" s="355">
        <v>0</v>
      </c>
      <c r="K110" s="355">
        <v>0</v>
      </c>
      <c r="L110" s="355">
        <v>0</v>
      </c>
      <c r="M110" s="355">
        <v>0</v>
      </c>
      <c r="N110" s="355">
        <v>0</v>
      </c>
      <c r="O110" s="355">
        <v>3</v>
      </c>
      <c r="P110" s="355">
        <v>0</v>
      </c>
      <c r="Q110" s="355">
        <v>7</v>
      </c>
      <c r="R110" s="355">
        <v>5</v>
      </c>
      <c r="S110" s="355">
        <v>7</v>
      </c>
      <c r="T110" s="355">
        <v>6</v>
      </c>
      <c r="U110" s="355">
        <v>11</v>
      </c>
      <c r="V110" s="355">
        <v>31</v>
      </c>
      <c r="W110" s="355">
        <v>48</v>
      </c>
      <c r="X110" s="355">
        <v>87</v>
      </c>
      <c r="Y110" s="355">
        <v>123</v>
      </c>
      <c r="Z110" s="355">
        <v>157</v>
      </c>
      <c r="AA110" s="355">
        <v>132</v>
      </c>
      <c r="AB110" s="355">
        <v>61</v>
      </c>
      <c r="AC110" s="355">
        <v>17</v>
      </c>
      <c r="AD110" s="355">
        <v>0</v>
      </c>
      <c r="AF110" s="355">
        <f t="shared" si="3"/>
        <v>0</v>
      </c>
      <c r="AG110" s="355">
        <f t="shared" si="4"/>
        <v>78</v>
      </c>
      <c r="AH110" s="355">
        <f t="shared" si="5"/>
        <v>78</v>
      </c>
    </row>
    <row r="111" spans="1:34">
      <c r="A111" t="s">
        <v>941</v>
      </c>
      <c r="B111" t="s">
        <v>412</v>
      </c>
      <c r="C111" s="355">
        <v>636</v>
      </c>
      <c r="D111" s="355">
        <v>0</v>
      </c>
      <c r="E111" s="355">
        <v>1</v>
      </c>
      <c r="F111" s="355">
        <v>0</v>
      </c>
      <c r="G111" s="355">
        <v>0</v>
      </c>
      <c r="H111" s="355">
        <v>0</v>
      </c>
      <c r="I111" s="355">
        <v>1</v>
      </c>
      <c r="J111" s="355">
        <v>0</v>
      </c>
      <c r="K111" s="355">
        <v>0</v>
      </c>
      <c r="L111" s="355">
        <v>1</v>
      </c>
      <c r="M111" s="355">
        <v>2</v>
      </c>
      <c r="N111" s="355">
        <v>0</v>
      </c>
      <c r="O111" s="355">
        <v>1</v>
      </c>
      <c r="P111" s="355">
        <v>2</v>
      </c>
      <c r="Q111" s="355">
        <v>6</v>
      </c>
      <c r="R111" s="355">
        <v>4</v>
      </c>
      <c r="S111" s="355">
        <v>8</v>
      </c>
      <c r="T111" s="355">
        <v>8</v>
      </c>
      <c r="U111" s="355">
        <v>16</v>
      </c>
      <c r="V111" s="355">
        <v>24</v>
      </c>
      <c r="W111" s="355">
        <v>53</v>
      </c>
      <c r="X111" s="355">
        <v>58</v>
      </c>
      <c r="Y111" s="355">
        <v>127</v>
      </c>
      <c r="Z111" s="355">
        <v>129</v>
      </c>
      <c r="AA111" s="355">
        <v>121</v>
      </c>
      <c r="AB111" s="355">
        <v>59</v>
      </c>
      <c r="AC111" s="355">
        <v>16</v>
      </c>
      <c r="AD111" s="355">
        <v>0</v>
      </c>
      <c r="AF111" s="355">
        <f t="shared" si="3"/>
        <v>1</v>
      </c>
      <c r="AG111" s="355">
        <f t="shared" si="4"/>
        <v>75</v>
      </c>
      <c r="AH111" s="355">
        <f t="shared" si="5"/>
        <v>75</v>
      </c>
    </row>
    <row r="112" spans="1:34">
      <c r="A112" t="s">
        <v>942</v>
      </c>
      <c r="B112" t="s">
        <v>412</v>
      </c>
      <c r="C112" s="355">
        <v>785</v>
      </c>
      <c r="D112" s="355">
        <v>0</v>
      </c>
      <c r="E112" s="355">
        <v>1</v>
      </c>
      <c r="F112" s="355">
        <v>0</v>
      </c>
      <c r="G112" s="355">
        <v>0</v>
      </c>
      <c r="H112" s="355">
        <v>0</v>
      </c>
      <c r="I112" s="355">
        <v>1</v>
      </c>
      <c r="J112" s="355">
        <v>1</v>
      </c>
      <c r="K112" s="355">
        <v>0</v>
      </c>
      <c r="L112" s="355">
        <v>0</v>
      </c>
      <c r="M112" s="355">
        <v>1</v>
      </c>
      <c r="N112" s="355">
        <v>0</v>
      </c>
      <c r="O112" s="355">
        <v>1</v>
      </c>
      <c r="P112" s="355">
        <v>3</v>
      </c>
      <c r="Q112" s="355">
        <v>6</v>
      </c>
      <c r="R112" s="355">
        <v>3</v>
      </c>
      <c r="S112" s="355">
        <v>7</v>
      </c>
      <c r="T112" s="355">
        <v>11</v>
      </c>
      <c r="U112" s="355">
        <v>23</v>
      </c>
      <c r="V112" s="355">
        <v>47</v>
      </c>
      <c r="W112" s="355">
        <v>60</v>
      </c>
      <c r="X112" s="355">
        <v>104</v>
      </c>
      <c r="Y112" s="355">
        <v>135</v>
      </c>
      <c r="Z112" s="355">
        <v>151</v>
      </c>
      <c r="AA112" s="355">
        <v>139</v>
      </c>
      <c r="AB112" s="355">
        <v>72</v>
      </c>
      <c r="AC112" s="355">
        <v>20</v>
      </c>
      <c r="AD112" s="355">
        <v>0</v>
      </c>
      <c r="AF112" s="355">
        <f t="shared" si="3"/>
        <v>1</v>
      </c>
      <c r="AG112" s="355">
        <f t="shared" si="4"/>
        <v>92</v>
      </c>
      <c r="AH112" s="355">
        <f t="shared" si="5"/>
        <v>92</v>
      </c>
    </row>
    <row r="113" spans="1:34">
      <c r="A113" t="s">
        <v>943</v>
      </c>
      <c r="B113" t="s">
        <v>412</v>
      </c>
      <c r="C113" s="355">
        <v>1119</v>
      </c>
      <c r="D113" s="355">
        <v>0</v>
      </c>
      <c r="E113" s="355">
        <v>0</v>
      </c>
      <c r="F113" s="355">
        <v>0</v>
      </c>
      <c r="G113" s="355">
        <v>0</v>
      </c>
      <c r="H113" s="355">
        <v>0</v>
      </c>
      <c r="I113" s="355">
        <v>0</v>
      </c>
      <c r="J113" s="355">
        <v>0</v>
      </c>
      <c r="K113" s="355">
        <v>0</v>
      </c>
      <c r="L113" s="355">
        <v>1</v>
      </c>
      <c r="M113" s="355">
        <v>1</v>
      </c>
      <c r="N113" s="355">
        <v>0</v>
      </c>
      <c r="O113" s="355">
        <v>1</v>
      </c>
      <c r="P113" s="355">
        <v>4</v>
      </c>
      <c r="Q113" s="355">
        <v>7</v>
      </c>
      <c r="R113" s="355">
        <v>11</v>
      </c>
      <c r="S113" s="355">
        <v>8</v>
      </c>
      <c r="T113" s="355">
        <v>23</v>
      </c>
      <c r="U113" s="355">
        <v>32</v>
      </c>
      <c r="V113" s="355">
        <v>56</v>
      </c>
      <c r="W113" s="355">
        <v>67</v>
      </c>
      <c r="X113" s="355">
        <v>138</v>
      </c>
      <c r="Y113" s="355">
        <v>216</v>
      </c>
      <c r="Z113" s="355">
        <v>235</v>
      </c>
      <c r="AA113" s="355">
        <v>197</v>
      </c>
      <c r="AB113" s="355">
        <v>101</v>
      </c>
      <c r="AC113" s="355">
        <v>21</v>
      </c>
      <c r="AD113" s="355">
        <v>0</v>
      </c>
      <c r="AF113" s="355">
        <f t="shared" si="3"/>
        <v>0</v>
      </c>
      <c r="AG113" s="355">
        <f t="shared" si="4"/>
        <v>122</v>
      </c>
      <c r="AH113" s="355">
        <f t="shared" si="5"/>
        <v>122</v>
      </c>
    </row>
    <row r="114" spans="1:34">
      <c r="A114" t="s">
        <v>944</v>
      </c>
      <c r="B114" t="s">
        <v>412</v>
      </c>
      <c r="C114" s="355">
        <v>970</v>
      </c>
      <c r="D114" s="355">
        <v>0</v>
      </c>
      <c r="E114" s="355">
        <v>0</v>
      </c>
      <c r="F114" s="355">
        <v>1</v>
      </c>
      <c r="G114" s="355">
        <v>0</v>
      </c>
      <c r="H114" s="355">
        <v>0</v>
      </c>
      <c r="I114" s="355">
        <v>1</v>
      </c>
      <c r="J114" s="355">
        <v>1</v>
      </c>
      <c r="K114" s="355">
        <v>0</v>
      </c>
      <c r="L114" s="355">
        <v>0</v>
      </c>
      <c r="M114" s="355">
        <v>3</v>
      </c>
      <c r="N114" s="355">
        <v>0</v>
      </c>
      <c r="O114" s="355">
        <v>1</v>
      </c>
      <c r="P114" s="355">
        <v>3</v>
      </c>
      <c r="Q114" s="355">
        <v>9</v>
      </c>
      <c r="R114" s="355">
        <v>10</v>
      </c>
      <c r="S114" s="355">
        <v>18</v>
      </c>
      <c r="T114" s="355">
        <v>16</v>
      </c>
      <c r="U114" s="355">
        <v>35</v>
      </c>
      <c r="V114" s="355">
        <v>47</v>
      </c>
      <c r="W114" s="355">
        <v>64</v>
      </c>
      <c r="X114" s="355">
        <v>89</v>
      </c>
      <c r="Y114" s="355">
        <v>153</v>
      </c>
      <c r="Z114" s="355">
        <v>208</v>
      </c>
      <c r="AA114" s="355">
        <v>186</v>
      </c>
      <c r="AB114" s="355">
        <v>101</v>
      </c>
      <c r="AC114" s="355">
        <v>25</v>
      </c>
      <c r="AD114" s="355">
        <v>0</v>
      </c>
      <c r="AF114" s="355">
        <f t="shared" si="3"/>
        <v>1</v>
      </c>
      <c r="AG114" s="355">
        <f t="shared" si="4"/>
        <v>126</v>
      </c>
      <c r="AH114" s="355">
        <f t="shared" si="5"/>
        <v>126</v>
      </c>
    </row>
    <row r="115" spans="1:34">
      <c r="A115" t="s">
        <v>945</v>
      </c>
      <c r="B115" t="s">
        <v>412</v>
      </c>
      <c r="C115" s="355">
        <v>596</v>
      </c>
      <c r="D115" s="355">
        <v>1</v>
      </c>
      <c r="E115" s="355">
        <v>0</v>
      </c>
      <c r="F115" s="355">
        <v>0</v>
      </c>
      <c r="G115" s="355">
        <v>0</v>
      </c>
      <c r="H115" s="355">
        <v>0</v>
      </c>
      <c r="I115" s="355">
        <v>1</v>
      </c>
      <c r="J115" s="355">
        <v>0</v>
      </c>
      <c r="K115" s="355">
        <v>0</v>
      </c>
      <c r="L115" s="355">
        <v>0</v>
      </c>
      <c r="M115" s="355">
        <v>1</v>
      </c>
      <c r="N115" s="355">
        <v>2</v>
      </c>
      <c r="O115" s="355">
        <v>1</v>
      </c>
      <c r="P115" s="355">
        <v>3</v>
      </c>
      <c r="Q115" s="355">
        <v>5</v>
      </c>
      <c r="R115" s="355">
        <v>2</v>
      </c>
      <c r="S115" s="355">
        <v>9</v>
      </c>
      <c r="T115" s="355">
        <v>11</v>
      </c>
      <c r="U115" s="355">
        <v>24</v>
      </c>
      <c r="V115" s="355">
        <v>37</v>
      </c>
      <c r="W115" s="355">
        <v>45</v>
      </c>
      <c r="X115" s="355">
        <v>64</v>
      </c>
      <c r="Y115" s="355">
        <v>91</v>
      </c>
      <c r="Z115" s="355">
        <v>113</v>
      </c>
      <c r="AA115" s="355">
        <v>113</v>
      </c>
      <c r="AB115" s="355">
        <v>59</v>
      </c>
      <c r="AC115" s="355">
        <v>15</v>
      </c>
      <c r="AD115" s="355">
        <v>0</v>
      </c>
      <c r="AF115" s="355">
        <f t="shared" si="3"/>
        <v>0</v>
      </c>
      <c r="AG115" s="355">
        <f t="shared" si="4"/>
        <v>74</v>
      </c>
      <c r="AH115" s="355">
        <f t="shared" si="5"/>
        <v>74</v>
      </c>
    </row>
    <row r="116" spans="1:34">
      <c r="A116" t="s">
        <v>946</v>
      </c>
      <c r="B116" t="s">
        <v>412</v>
      </c>
      <c r="C116" s="355">
        <v>967</v>
      </c>
      <c r="D116" s="355">
        <v>2</v>
      </c>
      <c r="E116" s="355">
        <v>0</v>
      </c>
      <c r="F116" s="355">
        <v>0</v>
      </c>
      <c r="G116" s="355">
        <v>0</v>
      </c>
      <c r="H116" s="355">
        <v>1</v>
      </c>
      <c r="I116" s="355">
        <v>3</v>
      </c>
      <c r="J116" s="355">
        <v>0</v>
      </c>
      <c r="K116" s="355">
        <v>0</v>
      </c>
      <c r="L116" s="355">
        <v>0</v>
      </c>
      <c r="M116" s="355">
        <v>0</v>
      </c>
      <c r="N116" s="355">
        <v>0</v>
      </c>
      <c r="O116" s="355">
        <v>2</v>
      </c>
      <c r="P116" s="355">
        <v>4</v>
      </c>
      <c r="Q116" s="355">
        <v>6</v>
      </c>
      <c r="R116" s="355">
        <v>16</v>
      </c>
      <c r="S116" s="355">
        <v>15</v>
      </c>
      <c r="T116" s="355">
        <v>30</v>
      </c>
      <c r="U116" s="355">
        <v>41</v>
      </c>
      <c r="V116" s="355">
        <v>37</v>
      </c>
      <c r="W116" s="355">
        <v>52</v>
      </c>
      <c r="X116" s="355">
        <v>101</v>
      </c>
      <c r="Y116" s="355">
        <v>172</v>
      </c>
      <c r="Z116" s="355">
        <v>173</v>
      </c>
      <c r="AA116" s="355">
        <v>181</v>
      </c>
      <c r="AB116" s="355">
        <v>104</v>
      </c>
      <c r="AC116" s="355">
        <v>30</v>
      </c>
      <c r="AD116" s="355">
        <v>0</v>
      </c>
      <c r="AF116" s="355">
        <f t="shared" si="3"/>
        <v>1</v>
      </c>
      <c r="AG116" s="355">
        <f t="shared" si="4"/>
        <v>134</v>
      </c>
      <c r="AH116" s="355">
        <f t="shared" si="5"/>
        <v>134</v>
      </c>
    </row>
    <row r="117" spans="1:34">
      <c r="A117" t="s">
        <v>947</v>
      </c>
      <c r="B117" t="s">
        <v>412</v>
      </c>
      <c r="C117" s="355">
        <v>2432</v>
      </c>
      <c r="D117" s="355">
        <v>2</v>
      </c>
      <c r="E117" s="355">
        <v>1</v>
      </c>
      <c r="F117" s="355">
        <v>1</v>
      </c>
      <c r="G117" s="355">
        <v>0</v>
      </c>
      <c r="H117" s="355">
        <v>0</v>
      </c>
      <c r="I117" s="355">
        <v>4</v>
      </c>
      <c r="J117" s="355">
        <v>0</v>
      </c>
      <c r="K117" s="355">
        <v>3</v>
      </c>
      <c r="L117" s="355">
        <v>3</v>
      </c>
      <c r="M117" s="355">
        <v>4</v>
      </c>
      <c r="N117" s="355">
        <v>5</v>
      </c>
      <c r="O117" s="355">
        <v>6</v>
      </c>
      <c r="P117" s="355">
        <v>3</v>
      </c>
      <c r="Q117" s="355">
        <v>20</v>
      </c>
      <c r="R117" s="355">
        <v>16</v>
      </c>
      <c r="S117" s="355">
        <v>35</v>
      </c>
      <c r="T117" s="355">
        <v>32</v>
      </c>
      <c r="U117" s="355">
        <v>75</v>
      </c>
      <c r="V117" s="355">
        <v>107</v>
      </c>
      <c r="W117" s="355">
        <v>172</v>
      </c>
      <c r="X117" s="355">
        <v>256</v>
      </c>
      <c r="Y117" s="355">
        <v>398</v>
      </c>
      <c r="Z117" s="355">
        <v>525</v>
      </c>
      <c r="AA117" s="355">
        <v>469</v>
      </c>
      <c r="AB117" s="355">
        <v>242</v>
      </c>
      <c r="AC117" s="355">
        <v>57</v>
      </c>
      <c r="AD117" s="355">
        <v>0</v>
      </c>
      <c r="AF117" s="355">
        <f t="shared" si="3"/>
        <v>2</v>
      </c>
      <c r="AG117" s="355">
        <f t="shared" si="4"/>
        <v>299</v>
      </c>
      <c r="AH117" s="355">
        <f t="shared" si="5"/>
        <v>299</v>
      </c>
    </row>
    <row r="118" spans="1:34">
      <c r="A118" t="s">
        <v>948</v>
      </c>
      <c r="B118" t="s">
        <v>412</v>
      </c>
      <c r="C118" s="355">
        <v>2107</v>
      </c>
      <c r="D118" s="355">
        <v>2</v>
      </c>
      <c r="E118" s="355">
        <v>0</v>
      </c>
      <c r="F118" s="355">
        <v>0</v>
      </c>
      <c r="G118" s="355">
        <v>0</v>
      </c>
      <c r="H118" s="355">
        <v>0</v>
      </c>
      <c r="I118" s="355">
        <v>2</v>
      </c>
      <c r="J118" s="355">
        <v>1</v>
      </c>
      <c r="K118" s="355">
        <v>0</v>
      </c>
      <c r="L118" s="355">
        <v>1</v>
      </c>
      <c r="M118" s="355">
        <v>3</v>
      </c>
      <c r="N118" s="355">
        <v>4</v>
      </c>
      <c r="O118" s="355">
        <v>6</v>
      </c>
      <c r="P118" s="355">
        <v>11</v>
      </c>
      <c r="Q118" s="355">
        <v>20</v>
      </c>
      <c r="R118" s="355">
        <v>21</v>
      </c>
      <c r="S118" s="355">
        <v>24</v>
      </c>
      <c r="T118" s="355">
        <v>31</v>
      </c>
      <c r="U118" s="355">
        <v>85</v>
      </c>
      <c r="V118" s="355">
        <v>113</v>
      </c>
      <c r="W118" s="355">
        <v>158</v>
      </c>
      <c r="X118" s="355">
        <v>222</v>
      </c>
      <c r="Y118" s="355">
        <v>400</v>
      </c>
      <c r="Z118" s="355">
        <v>405</v>
      </c>
      <c r="AA118" s="355">
        <v>384</v>
      </c>
      <c r="AB118" s="355">
        <v>177</v>
      </c>
      <c r="AC118" s="355">
        <v>39</v>
      </c>
      <c r="AD118" s="355">
        <v>0</v>
      </c>
      <c r="AF118" s="355">
        <f t="shared" si="3"/>
        <v>0</v>
      </c>
      <c r="AG118" s="355">
        <f t="shared" si="4"/>
        <v>216</v>
      </c>
      <c r="AH118" s="355">
        <f t="shared" si="5"/>
        <v>216</v>
      </c>
    </row>
    <row r="119" spans="1:34">
      <c r="A119" t="s">
        <v>949</v>
      </c>
      <c r="B119" t="s">
        <v>412</v>
      </c>
      <c r="C119" s="355">
        <v>1226</v>
      </c>
      <c r="D119" s="355">
        <v>1</v>
      </c>
      <c r="E119" s="355">
        <v>0</v>
      </c>
      <c r="F119" s="355">
        <v>0</v>
      </c>
      <c r="G119" s="355">
        <v>0</v>
      </c>
      <c r="H119" s="355">
        <v>0</v>
      </c>
      <c r="I119" s="355">
        <v>1</v>
      </c>
      <c r="J119" s="355">
        <v>1</v>
      </c>
      <c r="K119" s="355">
        <v>0</v>
      </c>
      <c r="L119" s="355">
        <v>1</v>
      </c>
      <c r="M119" s="355">
        <v>2</v>
      </c>
      <c r="N119" s="355">
        <v>1</v>
      </c>
      <c r="O119" s="355">
        <v>3</v>
      </c>
      <c r="P119" s="355">
        <v>6</v>
      </c>
      <c r="Q119" s="355">
        <v>7</v>
      </c>
      <c r="R119" s="355">
        <v>6</v>
      </c>
      <c r="S119" s="355">
        <v>18</v>
      </c>
      <c r="T119" s="355">
        <v>32</v>
      </c>
      <c r="U119" s="355">
        <v>49</v>
      </c>
      <c r="V119" s="355">
        <v>83</v>
      </c>
      <c r="W119" s="355">
        <v>82</v>
      </c>
      <c r="X119" s="355">
        <v>148</v>
      </c>
      <c r="Y119" s="355">
        <v>207</v>
      </c>
      <c r="Z119" s="355">
        <v>251</v>
      </c>
      <c r="AA119" s="355">
        <v>223</v>
      </c>
      <c r="AB119" s="355">
        <v>85</v>
      </c>
      <c r="AC119" s="355">
        <v>20</v>
      </c>
      <c r="AD119" s="355">
        <v>0</v>
      </c>
      <c r="AF119" s="355">
        <f t="shared" si="3"/>
        <v>0</v>
      </c>
      <c r="AG119" s="355">
        <f t="shared" si="4"/>
        <v>105</v>
      </c>
      <c r="AH119" s="355">
        <f t="shared" si="5"/>
        <v>105</v>
      </c>
    </row>
    <row r="120" spans="1:34">
      <c r="A120" t="s">
        <v>950</v>
      </c>
      <c r="B120" t="s">
        <v>412</v>
      </c>
      <c r="C120" s="355">
        <v>1827</v>
      </c>
      <c r="D120" s="355">
        <v>1</v>
      </c>
      <c r="E120" s="355">
        <v>0</v>
      </c>
      <c r="F120" s="355">
        <v>0</v>
      </c>
      <c r="G120" s="355">
        <v>0</v>
      </c>
      <c r="H120" s="355">
        <v>0</v>
      </c>
      <c r="I120" s="355">
        <v>1</v>
      </c>
      <c r="J120" s="355">
        <v>1</v>
      </c>
      <c r="K120" s="355">
        <v>1</v>
      </c>
      <c r="L120" s="355">
        <v>2</v>
      </c>
      <c r="M120" s="355">
        <v>2</v>
      </c>
      <c r="N120" s="355">
        <v>2</v>
      </c>
      <c r="O120" s="355">
        <v>2</v>
      </c>
      <c r="P120" s="355">
        <v>11</v>
      </c>
      <c r="Q120" s="355">
        <v>13</v>
      </c>
      <c r="R120" s="355">
        <v>17</v>
      </c>
      <c r="S120" s="355">
        <v>28</v>
      </c>
      <c r="T120" s="355">
        <v>32</v>
      </c>
      <c r="U120" s="355">
        <v>64</v>
      </c>
      <c r="V120" s="355">
        <v>84</v>
      </c>
      <c r="W120" s="355">
        <v>116</v>
      </c>
      <c r="X120" s="355">
        <v>195</v>
      </c>
      <c r="Y120" s="355">
        <v>273</v>
      </c>
      <c r="Z120" s="355">
        <v>363</v>
      </c>
      <c r="AA120" s="355">
        <v>353</v>
      </c>
      <c r="AB120" s="355">
        <v>191</v>
      </c>
      <c r="AC120" s="355">
        <v>76</v>
      </c>
      <c r="AD120" s="355">
        <v>0</v>
      </c>
      <c r="AF120" s="355">
        <f t="shared" si="3"/>
        <v>0</v>
      </c>
      <c r="AG120" s="355">
        <f t="shared" si="4"/>
        <v>267</v>
      </c>
      <c r="AH120" s="355">
        <f t="shared" si="5"/>
        <v>267</v>
      </c>
    </row>
    <row r="121" spans="1:34">
      <c r="A121" t="s">
        <v>951</v>
      </c>
      <c r="B121" t="s">
        <v>412</v>
      </c>
      <c r="C121" s="355">
        <v>293</v>
      </c>
      <c r="D121" s="355">
        <v>0</v>
      </c>
      <c r="E121" s="355">
        <v>0</v>
      </c>
      <c r="F121" s="355">
        <v>0</v>
      </c>
      <c r="G121" s="355">
        <v>0</v>
      </c>
      <c r="H121" s="355">
        <v>0</v>
      </c>
      <c r="I121" s="355">
        <v>0</v>
      </c>
      <c r="J121" s="355">
        <v>1</v>
      </c>
      <c r="K121" s="355">
        <v>0</v>
      </c>
      <c r="L121" s="355">
        <v>0</v>
      </c>
      <c r="M121" s="355">
        <v>0</v>
      </c>
      <c r="N121" s="355">
        <v>0</v>
      </c>
      <c r="O121" s="355">
        <v>0</v>
      </c>
      <c r="P121" s="355">
        <v>1</v>
      </c>
      <c r="Q121" s="355">
        <v>1</v>
      </c>
      <c r="R121" s="355">
        <v>0</v>
      </c>
      <c r="S121" s="355">
        <v>2</v>
      </c>
      <c r="T121" s="355">
        <v>2</v>
      </c>
      <c r="U121" s="355">
        <v>10</v>
      </c>
      <c r="V121" s="355">
        <v>7</v>
      </c>
      <c r="W121" s="355">
        <v>14</v>
      </c>
      <c r="X121" s="355">
        <v>19</v>
      </c>
      <c r="Y121" s="355">
        <v>53</v>
      </c>
      <c r="Z121" s="355">
        <v>67</v>
      </c>
      <c r="AA121" s="355">
        <v>61</v>
      </c>
      <c r="AB121" s="355">
        <v>40</v>
      </c>
      <c r="AC121" s="355">
        <v>15</v>
      </c>
      <c r="AD121" s="355">
        <v>0</v>
      </c>
      <c r="AF121" s="355">
        <f t="shared" si="3"/>
        <v>0</v>
      </c>
      <c r="AG121" s="355">
        <f t="shared" si="4"/>
        <v>55</v>
      </c>
      <c r="AH121" s="355">
        <f t="shared" si="5"/>
        <v>55</v>
      </c>
    </row>
    <row r="122" spans="1:34">
      <c r="A122" t="s">
        <v>952</v>
      </c>
      <c r="B122" t="s">
        <v>412</v>
      </c>
      <c r="C122" s="355">
        <v>450</v>
      </c>
      <c r="D122" s="355">
        <v>1</v>
      </c>
      <c r="E122" s="355">
        <v>0</v>
      </c>
      <c r="F122" s="355">
        <v>0</v>
      </c>
      <c r="G122" s="355">
        <v>0</v>
      </c>
      <c r="H122" s="355">
        <v>0</v>
      </c>
      <c r="I122" s="355">
        <v>1</v>
      </c>
      <c r="J122" s="355">
        <v>0</v>
      </c>
      <c r="K122" s="355">
        <v>0</v>
      </c>
      <c r="L122" s="355">
        <v>1</v>
      </c>
      <c r="M122" s="355">
        <v>0</v>
      </c>
      <c r="N122" s="355">
        <v>0</v>
      </c>
      <c r="O122" s="355">
        <v>0</v>
      </c>
      <c r="P122" s="355">
        <v>3</v>
      </c>
      <c r="Q122" s="355">
        <v>3</v>
      </c>
      <c r="R122" s="355">
        <v>3</v>
      </c>
      <c r="S122" s="355">
        <v>3</v>
      </c>
      <c r="T122" s="355">
        <v>8</v>
      </c>
      <c r="U122" s="355">
        <v>14</v>
      </c>
      <c r="V122" s="355">
        <v>15</v>
      </c>
      <c r="W122" s="355">
        <v>25</v>
      </c>
      <c r="X122" s="355">
        <v>59</v>
      </c>
      <c r="Y122" s="355">
        <v>67</v>
      </c>
      <c r="Z122" s="355">
        <v>110</v>
      </c>
      <c r="AA122" s="355">
        <v>81</v>
      </c>
      <c r="AB122" s="355">
        <v>49</v>
      </c>
      <c r="AC122" s="355">
        <v>8</v>
      </c>
      <c r="AD122" s="355">
        <v>0</v>
      </c>
      <c r="AF122" s="355">
        <f t="shared" si="3"/>
        <v>0</v>
      </c>
      <c r="AG122" s="355">
        <f t="shared" si="4"/>
        <v>57</v>
      </c>
      <c r="AH122" s="355">
        <f t="shared" si="5"/>
        <v>57</v>
      </c>
    </row>
    <row r="123" spans="1:34">
      <c r="A123" t="s">
        <v>953</v>
      </c>
      <c r="B123" t="s">
        <v>412</v>
      </c>
      <c r="C123" s="355">
        <v>732</v>
      </c>
      <c r="D123" s="355">
        <v>0</v>
      </c>
      <c r="E123" s="355">
        <v>0</v>
      </c>
      <c r="F123" s="355">
        <v>0</v>
      </c>
      <c r="G123" s="355">
        <v>0</v>
      </c>
      <c r="H123" s="355">
        <v>1</v>
      </c>
      <c r="I123" s="355">
        <v>1</v>
      </c>
      <c r="J123" s="355">
        <v>0</v>
      </c>
      <c r="K123" s="355">
        <v>0</v>
      </c>
      <c r="L123" s="355">
        <v>0</v>
      </c>
      <c r="M123" s="355">
        <v>2</v>
      </c>
      <c r="N123" s="355">
        <v>1</v>
      </c>
      <c r="O123" s="355">
        <v>1</v>
      </c>
      <c r="P123" s="355">
        <v>3</v>
      </c>
      <c r="Q123" s="355">
        <v>9</v>
      </c>
      <c r="R123" s="355">
        <v>12</v>
      </c>
      <c r="S123" s="355">
        <v>12</v>
      </c>
      <c r="T123" s="355">
        <v>11</v>
      </c>
      <c r="U123" s="355">
        <v>23</v>
      </c>
      <c r="V123" s="355">
        <v>33</v>
      </c>
      <c r="W123" s="355">
        <v>41</v>
      </c>
      <c r="X123" s="355">
        <v>84</v>
      </c>
      <c r="Y123" s="355">
        <v>116</v>
      </c>
      <c r="Z123" s="355">
        <v>134</v>
      </c>
      <c r="AA123" s="355">
        <v>146</v>
      </c>
      <c r="AB123" s="355">
        <v>65</v>
      </c>
      <c r="AC123" s="355">
        <v>38</v>
      </c>
      <c r="AD123" s="355">
        <v>0</v>
      </c>
      <c r="AF123" s="355">
        <f t="shared" si="3"/>
        <v>1</v>
      </c>
      <c r="AG123" s="355">
        <f t="shared" si="4"/>
        <v>103</v>
      </c>
      <c r="AH123" s="355">
        <f t="shared" si="5"/>
        <v>103</v>
      </c>
    </row>
    <row r="124" spans="1:34">
      <c r="A124" t="s">
        <v>954</v>
      </c>
      <c r="B124" t="s">
        <v>412</v>
      </c>
      <c r="C124" s="355">
        <v>199</v>
      </c>
      <c r="D124" s="355">
        <v>0</v>
      </c>
      <c r="E124" s="355">
        <v>0</v>
      </c>
      <c r="F124" s="355">
        <v>0</v>
      </c>
      <c r="G124" s="355">
        <v>0</v>
      </c>
      <c r="H124" s="355">
        <v>0</v>
      </c>
      <c r="I124" s="355">
        <v>0</v>
      </c>
      <c r="J124" s="355">
        <v>0</v>
      </c>
      <c r="K124" s="355">
        <v>0</v>
      </c>
      <c r="L124" s="355">
        <v>0</v>
      </c>
      <c r="M124" s="355">
        <v>0</v>
      </c>
      <c r="N124" s="355">
        <v>0</v>
      </c>
      <c r="O124" s="355">
        <v>1</v>
      </c>
      <c r="P124" s="355">
        <v>0</v>
      </c>
      <c r="Q124" s="355">
        <v>2</v>
      </c>
      <c r="R124" s="355">
        <v>1</v>
      </c>
      <c r="S124" s="355">
        <v>3</v>
      </c>
      <c r="T124" s="355">
        <v>5</v>
      </c>
      <c r="U124" s="355">
        <v>3</v>
      </c>
      <c r="V124" s="355">
        <v>10</v>
      </c>
      <c r="W124" s="355">
        <v>14</v>
      </c>
      <c r="X124" s="355">
        <v>18</v>
      </c>
      <c r="Y124" s="355">
        <v>35</v>
      </c>
      <c r="Z124" s="355">
        <v>50</v>
      </c>
      <c r="AA124" s="355">
        <v>32</v>
      </c>
      <c r="AB124" s="355">
        <v>17</v>
      </c>
      <c r="AC124" s="355">
        <v>8</v>
      </c>
      <c r="AD124" s="355">
        <v>0</v>
      </c>
      <c r="AF124" s="355">
        <f t="shared" si="3"/>
        <v>0</v>
      </c>
      <c r="AG124" s="355">
        <f t="shared" si="4"/>
        <v>25</v>
      </c>
      <c r="AH124" s="355">
        <f t="shared" si="5"/>
        <v>25</v>
      </c>
    </row>
    <row r="125" spans="1:34">
      <c r="A125" t="s">
        <v>955</v>
      </c>
      <c r="B125" t="s">
        <v>412</v>
      </c>
      <c r="C125" s="355">
        <v>577</v>
      </c>
      <c r="D125" s="355">
        <v>0</v>
      </c>
      <c r="E125" s="355">
        <v>0</v>
      </c>
      <c r="F125" s="355">
        <v>0</v>
      </c>
      <c r="G125" s="355">
        <v>0</v>
      </c>
      <c r="H125" s="355">
        <v>0</v>
      </c>
      <c r="I125" s="355">
        <v>0</v>
      </c>
      <c r="J125" s="355">
        <v>0</v>
      </c>
      <c r="K125" s="355">
        <v>0</v>
      </c>
      <c r="L125" s="355">
        <v>0</v>
      </c>
      <c r="M125" s="355">
        <v>1</v>
      </c>
      <c r="N125" s="355">
        <v>1</v>
      </c>
      <c r="O125" s="355">
        <v>0</v>
      </c>
      <c r="P125" s="355">
        <v>0</v>
      </c>
      <c r="Q125" s="355">
        <v>1</v>
      </c>
      <c r="R125" s="355">
        <v>2</v>
      </c>
      <c r="S125" s="355">
        <v>4</v>
      </c>
      <c r="T125" s="355">
        <v>10</v>
      </c>
      <c r="U125" s="355">
        <v>19</v>
      </c>
      <c r="V125" s="355">
        <v>16</v>
      </c>
      <c r="W125" s="355">
        <v>32</v>
      </c>
      <c r="X125" s="355">
        <v>34</v>
      </c>
      <c r="Y125" s="355">
        <v>73</v>
      </c>
      <c r="Z125" s="355">
        <v>148</v>
      </c>
      <c r="AA125" s="355">
        <v>141</v>
      </c>
      <c r="AB125" s="355">
        <v>79</v>
      </c>
      <c r="AC125" s="355">
        <v>16</v>
      </c>
      <c r="AD125" s="355">
        <v>0</v>
      </c>
      <c r="AF125" s="355">
        <f t="shared" si="3"/>
        <v>0</v>
      </c>
      <c r="AG125" s="355">
        <f t="shared" si="4"/>
        <v>95</v>
      </c>
      <c r="AH125" s="355">
        <f t="shared" si="5"/>
        <v>95</v>
      </c>
    </row>
    <row r="126" spans="1:34">
      <c r="A126" t="s">
        <v>956</v>
      </c>
      <c r="B126" t="s">
        <v>412</v>
      </c>
      <c r="C126" s="355">
        <v>1139</v>
      </c>
      <c r="D126" s="355">
        <v>0</v>
      </c>
      <c r="E126" s="355">
        <v>0</v>
      </c>
      <c r="F126" s="355">
        <v>0</v>
      </c>
      <c r="G126" s="355">
        <v>0</v>
      </c>
      <c r="H126" s="355">
        <v>1</v>
      </c>
      <c r="I126" s="355">
        <v>1</v>
      </c>
      <c r="J126" s="355">
        <v>0</v>
      </c>
      <c r="K126" s="355">
        <v>0</v>
      </c>
      <c r="L126" s="355">
        <v>1</v>
      </c>
      <c r="M126" s="355">
        <v>3</v>
      </c>
      <c r="N126" s="355">
        <v>4</v>
      </c>
      <c r="O126" s="355">
        <v>2</v>
      </c>
      <c r="P126" s="355">
        <v>7</v>
      </c>
      <c r="Q126" s="355">
        <v>6</v>
      </c>
      <c r="R126" s="355">
        <v>14</v>
      </c>
      <c r="S126" s="355">
        <v>13</v>
      </c>
      <c r="T126" s="355">
        <v>28</v>
      </c>
      <c r="U126" s="355">
        <v>44</v>
      </c>
      <c r="V126" s="355">
        <v>61</v>
      </c>
      <c r="W126" s="355">
        <v>67</v>
      </c>
      <c r="X126" s="355">
        <v>107</v>
      </c>
      <c r="Y126" s="355">
        <v>180</v>
      </c>
      <c r="Z126" s="355">
        <v>231</v>
      </c>
      <c r="AA126" s="355">
        <v>220</v>
      </c>
      <c r="AB126" s="355">
        <v>118</v>
      </c>
      <c r="AC126" s="355">
        <v>32</v>
      </c>
      <c r="AD126" s="355">
        <v>0</v>
      </c>
      <c r="AF126" s="355">
        <f t="shared" si="3"/>
        <v>1</v>
      </c>
      <c r="AG126" s="355">
        <f t="shared" si="4"/>
        <v>150</v>
      </c>
      <c r="AH126" s="355">
        <f t="shared" si="5"/>
        <v>150</v>
      </c>
    </row>
    <row r="127" spans="1:34">
      <c r="A127" t="s">
        <v>957</v>
      </c>
      <c r="B127" t="s">
        <v>412</v>
      </c>
      <c r="C127" s="355">
        <v>274</v>
      </c>
      <c r="D127" s="355">
        <v>1</v>
      </c>
      <c r="E127" s="355">
        <v>0</v>
      </c>
      <c r="F127" s="355">
        <v>0</v>
      </c>
      <c r="G127" s="355">
        <v>0</v>
      </c>
      <c r="H127" s="355">
        <v>0</v>
      </c>
      <c r="I127" s="355">
        <v>1</v>
      </c>
      <c r="J127" s="355">
        <v>0</v>
      </c>
      <c r="K127" s="355">
        <v>0</v>
      </c>
      <c r="L127" s="355">
        <v>0</v>
      </c>
      <c r="M127" s="355">
        <v>0</v>
      </c>
      <c r="N127" s="355">
        <v>0</v>
      </c>
      <c r="O127" s="355">
        <v>0</v>
      </c>
      <c r="P127" s="355">
        <v>3</v>
      </c>
      <c r="Q127" s="355">
        <v>2</v>
      </c>
      <c r="R127" s="355">
        <v>1</v>
      </c>
      <c r="S127" s="355">
        <v>6</v>
      </c>
      <c r="T127" s="355">
        <v>0</v>
      </c>
      <c r="U127" s="355">
        <v>6</v>
      </c>
      <c r="V127" s="355">
        <v>8</v>
      </c>
      <c r="W127" s="355">
        <v>14</v>
      </c>
      <c r="X127" s="355">
        <v>25</v>
      </c>
      <c r="Y127" s="355">
        <v>47</v>
      </c>
      <c r="Z127" s="355">
        <v>51</v>
      </c>
      <c r="AA127" s="355">
        <v>63</v>
      </c>
      <c r="AB127" s="355">
        <v>37</v>
      </c>
      <c r="AC127" s="355">
        <v>10</v>
      </c>
      <c r="AD127" s="355">
        <v>0</v>
      </c>
      <c r="AF127" s="355">
        <f t="shared" si="3"/>
        <v>0</v>
      </c>
      <c r="AG127" s="355">
        <f t="shared" si="4"/>
        <v>47</v>
      </c>
      <c r="AH127" s="355">
        <f t="shared" si="5"/>
        <v>47</v>
      </c>
    </row>
    <row r="128" spans="1:34">
      <c r="A128" t="s">
        <v>958</v>
      </c>
      <c r="B128" t="s">
        <v>412</v>
      </c>
      <c r="C128" s="355">
        <v>237</v>
      </c>
      <c r="D128" s="355">
        <v>0</v>
      </c>
      <c r="E128" s="355">
        <v>0</v>
      </c>
      <c r="F128" s="355">
        <v>0</v>
      </c>
      <c r="G128" s="355">
        <v>0</v>
      </c>
      <c r="H128" s="355">
        <v>0</v>
      </c>
      <c r="I128" s="355">
        <v>0</v>
      </c>
      <c r="J128" s="355">
        <v>0</v>
      </c>
      <c r="K128" s="355">
        <v>0</v>
      </c>
      <c r="L128" s="355">
        <v>0</v>
      </c>
      <c r="M128" s="355">
        <v>0</v>
      </c>
      <c r="N128" s="355">
        <v>0</v>
      </c>
      <c r="O128" s="355">
        <v>2</v>
      </c>
      <c r="P128" s="355">
        <v>1</v>
      </c>
      <c r="Q128" s="355">
        <v>1</v>
      </c>
      <c r="R128" s="355">
        <v>2</v>
      </c>
      <c r="S128" s="355">
        <v>2</v>
      </c>
      <c r="T128" s="355">
        <v>0</v>
      </c>
      <c r="U128" s="355">
        <v>9</v>
      </c>
      <c r="V128" s="355">
        <v>11</v>
      </c>
      <c r="W128" s="355">
        <v>13</v>
      </c>
      <c r="X128" s="355">
        <v>27</v>
      </c>
      <c r="Y128" s="355">
        <v>35</v>
      </c>
      <c r="Z128" s="355">
        <v>45</v>
      </c>
      <c r="AA128" s="355">
        <v>51</v>
      </c>
      <c r="AB128" s="355">
        <v>31</v>
      </c>
      <c r="AC128" s="355">
        <v>7</v>
      </c>
      <c r="AD128" s="355">
        <v>0</v>
      </c>
      <c r="AF128" s="355">
        <f t="shared" si="3"/>
        <v>0</v>
      </c>
      <c r="AG128" s="355">
        <f t="shared" si="4"/>
        <v>38</v>
      </c>
      <c r="AH128" s="355">
        <f t="shared" si="5"/>
        <v>38</v>
      </c>
    </row>
    <row r="129" spans="1:34">
      <c r="A129" t="s">
        <v>959</v>
      </c>
      <c r="B129" t="s">
        <v>412</v>
      </c>
      <c r="C129" s="355">
        <v>923</v>
      </c>
      <c r="D129" s="355">
        <v>2</v>
      </c>
      <c r="E129" s="355">
        <v>0</v>
      </c>
      <c r="F129" s="355">
        <v>0</v>
      </c>
      <c r="G129" s="355">
        <v>0</v>
      </c>
      <c r="H129" s="355">
        <v>0</v>
      </c>
      <c r="I129" s="355">
        <v>2</v>
      </c>
      <c r="J129" s="355">
        <v>0</v>
      </c>
      <c r="K129" s="355">
        <v>0</v>
      </c>
      <c r="L129" s="355">
        <v>0</v>
      </c>
      <c r="M129" s="355">
        <v>1</v>
      </c>
      <c r="N129" s="355">
        <v>0</v>
      </c>
      <c r="O129" s="355">
        <v>2</v>
      </c>
      <c r="P129" s="355">
        <v>3</v>
      </c>
      <c r="Q129" s="355">
        <v>6</v>
      </c>
      <c r="R129" s="355">
        <v>8</v>
      </c>
      <c r="S129" s="355">
        <v>15</v>
      </c>
      <c r="T129" s="355">
        <v>12</v>
      </c>
      <c r="U129" s="355">
        <v>32</v>
      </c>
      <c r="V129" s="355">
        <v>45</v>
      </c>
      <c r="W129" s="355">
        <v>52</v>
      </c>
      <c r="X129" s="355">
        <v>93</v>
      </c>
      <c r="Y129" s="355">
        <v>129</v>
      </c>
      <c r="Z129" s="355">
        <v>193</v>
      </c>
      <c r="AA129" s="355">
        <v>193</v>
      </c>
      <c r="AB129" s="355">
        <v>111</v>
      </c>
      <c r="AC129" s="355">
        <v>26</v>
      </c>
      <c r="AD129" s="355">
        <v>0</v>
      </c>
      <c r="AF129" s="355">
        <f t="shared" si="3"/>
        <v>0</v>
      </c>
      <c r="AG129" s="355">
        <f t="shared" si="4"/>
        <v>137</v>
      </c>
      <c r="AH129" s="355">
        <f t="shared" si="5"/>
        <v>137</v>
      </c>
    </row>
    <row r="130" spans="1:34">
      <c r="A130" t="s">
        <v>960</v>
      </c>
      <c r="B130" t="s">
        <v>412</v>
      </c>
      <c r="C130" s="355">
        <v>410</v>
      </c>
      <c r="D130" s="355">
        <v>1</v>
      </c>
      <c r="E130" s="355">
        <v>0</v>
      </c>
      <c r="F130" s="355">
        <v>0</v>
      </c>
      <c r="G130" s="355">
        <v>0</v>
      </c>
      <c r="H130" s="355">
        <v>0</v>
      </c>
      <c r="I130" s="355">
        <v>1</v>
      </c>
      <c r="J130" s="355">
        <v>0</v>
      </c>
      <c r="K130" s="355">
        <v>0</v>
      </c>
      <c r="L130" s="355">
        <v>0</v>
      </c>
      <c r="M130" s="355">
        <v>1</v>
      </c>
      <c r="N130" s="355">
        <v>1</v>
      </c>
      <c r="O130" s="355">
        <v>2</v>
      </c>
      <c r="P130" s="355">
        <v>1</v>
      </c>
      <c r="Q130" s="355">
        <v>0</v>
      </c>
      <c r="R130" s="355">
        <v>1</v>
      </c>
      <c r="S130" s="355">
        <v>4</v>
      </c>
      <c r="T130" s="355">
        <v>8</v>
      </c>
      <c r="U130" s="355">
        <v>14</v>
      </c>
      <c r="V130" s="355">
        <v>21</v>
      </c>
      <c r="W130" s="355">
        <v>27</v>
      </c>
      <c r="X130" s="355">
        <v>37</v>
      </c>
      <c r="Y130" s="355">
        <v>63</v>
      </c>
      <c r="Z130" s="355">
        <v>82</v>
      </c>
      <c r="AA130" s="355">
        <v>79</v>
      </c>
      <c r="AB130" s="355">
        <v>52</v>
      </c>
      <c r="AC130" s="355">
        <v>16</v>
      </c>
      <c r="AD130" s="355">
        <v>0</v>
      </c>
      <c r="AF130" s="355">
        <f t="shared" si="3"/>
        <v>0</v>
      </c>
      <c r="AG130" s="355">
        <f t="shared" si="4"/>
        <v>68</v>
      </c>
      <c r="AH130" s="355">
        <f t="shared" si="5"/>
        <v>68</v>
      </c>
    </row>
    <row r="131" spans="1:34">
      <c r="A131" t="s">
        <v>961</v>
      </c>
      <c r="B131" t="s">
        <v>412</v>
      </c>
      <c r="C131" s="355">
        <v>421</v>
      </c>
      <c r="D131" s="355">
        <v>0</v>
      </c>
      <c r="E131" s="355">
        <v>0</v>
      </c>
      <c r="F131" s="355">
        <v>0</v>
      </c>
      <c r="G131" s="355">
        <v>0</v>
      </c>
      <c r="H131" s="355">
        <v>0</v>
      </c>
      <c r="I131" s="355">
        <v>0</v>
      </c>
      <c r="J131" s="355">
        <v>1</v>
      </c>
      <c r="K131" s="355">
        <v>0</v>
      </c>
      <c r="L131" s="355">
        <v>0</v>
      </c>
      <c r="M131" s="355">
        <v>0</v>
      </c>
      <c r="N131" s="355">
        <v>2</v>
      </c>
      <c r="O131" s="355">
        <v>0</v>
      </c>
      <c r="P131" s="355">
        <v>1</v>
      </c>
      <c r="Q131" s="355">
        <v>2</v>
      </c>
      <c r="R131" s="355">
        <v>2</v>
      </c>
      <c r="S131" s="355">
        <v>9</v>
      </c>
      <c r="T131" s="355">
        <v>9</v>
      </c>
      <c r="U131" s="355">
        <v>23</v>
      </c>
      <c r="V131" s="355">
        <v>17</v>
      </c>
      <c r="W131" s="355">
        <v>33</v>
      </c>
      <c r="X131" s="355">
        <v>43</v>
      </c>
      <c r="Y131" s="355">
        <v>62</v>
      </c>
      <c r="Z131" s="355">
        <v>84</v>
      </c>
      <c r="AA131" s="355">
        <v>71</v>
      </c>
      <c r="AB131" s="355">
        <v>52</v>
      </c>
      <c r="AC131" s="355">
        <v>10</v>
      </c>
      <c r="AD131" s="355">
        <v>0</v>
      </c>
      <c r="AF131" s="355">
        <f t="shared" si="3"/>
        <v>0</v>
      </c>
      <c r="AG131" s="355">
        <f t="shared" si="4"/>
        <v>62</v>
      </c>
      <c r="AH131" s="355">
        <f t="shared" si="5"/>
        <v>62</v>
      </c>
    </row>
    <row r="132" spans="1:34">
      <c r="A132" t="s">
        <v>962</v>
      </c>
      <c r="B132" t="s">
        <v>412</v>
      </c>
      <c r="C132" s="355">
        <v>627</v>
      </c>
      <c r="D132" s="355">
        <v>3</v>
      </c>
      <c r="E132" s="355">
        <v>0</v>
      </c>
      <c r="F132" s="355">
        <v>0</v>
      </c>
      <c r="G132" s="355">
        <v>0</v>
      </c>
      <c r="H132" s="355">
        <v>0</v>
      </c>
      <c r="I132" s="355">
        <v>3</v>
      </c>
      <c r="J132" s="355">
        <v>0</v>
      </c>
      <c r="K132" s="355">
        <v>1</v>
      </c>
      <c r="L132" s="355">
        <v>0</v>
      </c>
      <c r="M132" s="355">
        <v>2</v>
      </c>
      <c r="N132" s="355">
        <v>3</v>
      </c>
      <c r="O132" s="355">
        <v>2</v>
      </c>
      <c r="P132" s="355">
        <v>1</v>
      </c>
      <c r="Q132" s="355">
        <v>5</v>
      </c>
      <c r="R132" s="355">
        <v>5</v>
      </c>
      <c r="S132" s="355">
        <v>5</v>
      </c>
      <c r="T132" s="355">
        <v>10</v>
      </c>
      <c r="U132" s="355">
        <v>21</v>
      </c>
      <c r="V132" s="355">
        <v>31</v>
      </c>
      <c r="W132" s="355">
        <v>34</v>
      </c>
      <c r="X132" s="355">
        <v>60</v>
      </c>
      <c r="Y132" s="355">
        <v>108</v>
      </c>
      <c r="Z132" s="355">
        <v>134</v>
      </c>
      <c r="AA132" s="355">
        <v>109</v>
      </c>
      <c r="AB132" s="355">
        <v>68</v>
      </c>
      <c r="AC132" s="355">
        <v>25</v>
      </c>
      <c r="AD132" s="355">
        <v>0</v>
      </c>
      <c r="AF132" s="355">
        <f t="shared" si="3"/>
        <v>0</v>
      </c>
      <c r="AG132" s="355">
        <f t="shared" si="4"/>
        <v>93</v>
      </c>
      <c r="AH132" s="355">
        <f t="shared" si="5"/>
        <v>93</v>
      </c>
    </row>
    <row r="133" spans="1:34">
      <c r="A133" t="s">
        <v>963</v>
      </c>
      <c r="B133" t="s">
        <v>412</v>
      </c>
      <c r="C133" s="355">
        <v>246</v>
      </c>
      <c r="D133" s="355">
        <v>0</v>
      </c>
      <c r="E133" s="355">
        <v>0</v>
      </c>
      <c r="F133" s="355">
        <v>1</v>
      </c>
      <c r="G133" s="355">
        <v>0</v>
      </c>
      <c r="H133" s="355">
        <v>0</v>
      </c>
      <c r="I133" s="355">
        <v>1</v>
      </c>
      <c r="J133" s="355">
        <v>0</v>
      </c>
      <c r="K133" s="355">
        <v>1</v>
      </c>
      <c r="L133" s="355">
        <v>0</v>
      </c>
      <c r="M133" s="355">
        <v>2</v>
      </c>
      <c r="N133" s="355">
        <v>2</v>
      </c>
      <c r="O133" s="355">
        <v>0</v>
      </c>
      <c r="P133" s="355">
        <v>0</v>
      </c>
      <c r="Q133" s="355">
        <v>1</v>
      </c>
      <c r="R133" s="355">
        <v>1</v>
      </c>
      <c r="S133" s="355">
        <v>2</v>
      </c>
      <c r="T133" s="355">
        <v>8</v>
      </c>
      <c r="U133" s="355">
        <v>6</v>
      </c>
      <c r="V133" s="355">
        <v>6</v>
      </c>
      <c r="W133" s="355">
        <v>14</v>
      </c>
      <c r="X133" s="355">
        <v>19</v>
      </c>
      <c r="Y133" s="355">
        <v>40</v>
      </c>
      <c r="Z133" s="355">
        <v>51</v>
      </c>
      <c r="AA133" s="355">
        <v>52</v>
      </c>
      <c r="AB133" s="355">
        <v>31</v>
      </c>
      <c r="AC133" s="355">
        <v>9</v>
      </c>
      <c r="AD133" s="355">
        <v>0</v>
      </c>
      <c r="AF133" s="355">
        <f t="shared" ref="AF133:AF156" si="6">SUM(E133:H133)</f>
        <v>1</v>
      </c>
      <c r="AG133" s="355">
        <f t="shared" ref="AG133:AG156" si="7">SUM(AB133:AC133)</f>
        <v>40</v>
      </c>
      <c r="AH133" s="355">
        <f t="shared" ref="AH133:AH156" si="8">SUM(AB133:AD133)</f>
        <v>40</v>
      </c>
    </row>
    <row r="134" spans="1:34">
      <c r="A134" t="s">
        <v>964</v>
      </c>
      <c r="B134" t="s">
        <v>412</v>
      </c>
      <c r="C134" s="355">
        <v>393</v>
      </c>
      <c r="D134" s="355">
        <v>2</v>
      </c>
      <c r="E134" s="355">
        <v>0</v>
      </c>
      <c r="F134" s="355">
        <v>0</v>
      </c>
      <c r="G134" s="355">
        <v>1</v>
      </c>
      <c r="H134" s="355">
        <v>0</v>
      </c>
      <c r="I134" s="355">
        <v>3</v>
      </c>
      <c r="J134" s="355">
        <v>0</v>
      </c>
      <c r="K134" s="355">
        <v>0</v>
      </c>
      <c r="L134" s="355">
        <v>0</v>
      </c>
      <c r="M134" s="355">
        <v>1</v>
      </c>
      <c r="N134" s="355">
        <v>1</v>
      </c>
      <c r="O134" s="355">
        <v>0</v>
      </c>
      <c r="P134" s="355">
        <v>2</v>
      </c>
      <c r="Q134" s="355">
        <v>1</v>
      </c>
      <c r="R134" s="355">
        <v>3</v>
      </c>
      <c r="S134" s="355">
        <v>4</v>
      </c>
      <c r="T134" s="355">
        <v>13</v>
      </c>
      <c r="U134" s="355">
        <v>22</v>
      </c>
      <c r="V134" s="355">
        <v>20</v>
      </c>
      <c r="W134" s="355">
        <v>12</v>
      </c>
      <c r="X134" s="355">
        <v>31</v>
      </c>
      <c r="Y134" s="355">
        <v>61</v>
      </c>
      <c r="Z134" s="355">
        <v>97</v>
      </c>
      <c r="AA134" s="355">
        <v>76</v>
      </c>
      <c r="AB134" s="355">
        <v>36</v>
      </c>
      <c r="AC134" s="355">
        <v>10</v>
      </c>
      <c r="AD134" s="355">
        <v>0</v>
      </c>
      <c r="AF134" s="355">
        <f t="shared" si="6"/>
        <v>1</v>
      </c>
      <c r="AG134" s="355">
        <f t="shared" si="7"/>
        <v>46</v>
      </c>
      <c r="AH134" s="355">
        <f t="shared" si="8"/>
        <v>46</v>
      </c>
    </row>
    <row r="135" spans="1:34">
      <c r="A135" t="s">
        <v>965</v>
      </c>
      <c r="B135" t="s">
        <v>412</v>
      </c>
      <c r="C135" s="355">
        <v>276</v>
      </c>
      <c r="D135" s="355">
        <v>1</v>
      </c>
      <c r="E135" s="355">
        <v>0</v>
      </c>
      <c r="F135" s="355">
        <v>0</v>
      </c>
      <c r="G135" s="355">
        <v>0</v>
      </c>
      <c r="H135" s="355">
        <v>0</v>
      </c>
      <c r="I135" s="355">
        <v>1</v>
      </c>
      <c r="J135" s="355">
        <v>0</v>
      </c>
      <c r="K135" s="355">
        <v>1</v>
      </c>
      <c r="L135" s="355">
        <v>0</v>
      </c>
      <c r="M135" s="355">
        <v>1</v>
      </c>
      <c r="N135" s="355">
        <v>0</v>
      </c>
      <c r="O135" s="355">
        <v>1</v>
      </c>
      <c r="P135" s="355">
        <v>1</v>
      </c>
      <c r="Q135" s="355">
        <v>0</v>
      </c>
      <c r="R135" s="355">
        <v>3</v>
      </c>
      <c r="S135" s="355">
        <v>5</v>
      </c>
      <c r="T135" s="355">
        <v>0</v>
      </c>
      <c r="U135" s="355">
        <v>8</v>
      </c>
      <c r="V135" s="355">
        <v>15</v>
      </c>
      <c r="W135" s="355">
        <v>9</v>
      </c>
      <c r="X135" s="355">
        <v>19</v>
      </c>
      <c r="Y135" s="355">
        <v>37</v>
      </c>
      <c r="Z135" s="355">
        <v>71</v>
      </c>
      <c r="AA135" s="355">
        <v>62</v>
      </c>
      <c r="AB135" s="355">
        <v>35</v>
      </c>
      <c r="AC135" s="355">
        <v>7</v>
      </c>
      <c r="AD135" s="355">
        <v>0</v>
      </c>
      <c r="AF135" s="355">
        <f t="shared" si="6"/>
        <v>0</v>
      </c>
      <c r="AG135" s="355">
        <f t="shared" si="7"/>
        <v>42</v>
      </c>
      <c r="AH135" s="355">
        <f t="shared" si="8"/>
        <v>42</v>
      </c>
    </row>
    <row r="136" spans="1:34">
      <c r="A136" t="s">
        <v>966</v>
      </c>
      <c r="B136" t="s">
        <v>412</v>
      </c>
      <c r="C136" s="355">
        <v>298</v>
      </c>
      <c r="D136" s="355">
        <v>0</v>
      </c>
      <c r="E136" s="355">
        <v>0</v>
      </c>
      <c r="F136" s="355">
        <v>0</v>
      </c>
      <c r="G136" s="355">
        <v>0</v>
      </c>
      <c r="H136" s="355">
        <v>0</v>
      </c>
      <c r="I136" s="355">
        <v>0</v>
      </c>
      <c r="J136" s="355">
        <v>0</v>
      </c>
      <c r="K136" s="355">
        <v>0</v>
      </c>
      <c r="L136" s="355">
        <v>0</v>
      </c>
      <c r="M136" s="355">
        <v>0</v>
      </c>
      <c r="N136" s="355">
        <v>0</v>
      </c>
      <c r="O136" s="355">
        <v>0</v>
      </c>
      <c r="P136" s="355">
        <v>0</v>
      </c>
      <c r="Q136" s="355">
        <v>0</v>
      </c>
      <c r="R136" s="355">
        <v>1</v>
      </c>
      <c r="S136" s="355">
        <v>2</v>
      </c>
      <c r="T136" s="355">
        <v>6</v>
      </c>
      <c r="U136" s="355">
        <v>2</v>
      </c>
      <c r="V136" s="355">
        <v>6</v>
      </c>
      <c r="W136" s="355">
        <v>13</v>
      </c>
      <c r="X136" s="355">
        <v>25</v>
      </c>
      <c r="Y136" s="355">
        <v>50</v>
      </c>
      <c r="Z136" s="355">
        <v>78</v>
      </c>
      <c r="AA136" s="355">
        <v>62</v>
      </c>
      <c r="AB136" s="355">
        <v>43</v>
      </c>
      <c r="AC136" s="355">
        <v>10</v>
      </c>
      <c r="AD136" s="355">
        <v>0</v>
      </c>
      <c r="AF136" s="355">
        <f t="shared" si="6"/>
        <v>0</v>
      </c>
      <c r="AG136" s="355">
        <f t="shared" si="7"/>
        <v>53</v>
      </c>
      <c r="AH136" s="355">
        <f t="shared" si="8"/>
        <v>53</v>
      </c>
    </row>
    <row r="137" spans="1:34">
      <c r="A137" t="s">
        <v>967</v>
      </c>
      <c r="B137" t="s">
        <v>412</v>
      </c>
      <c r="C137" s="355">
        <v>240</v>
      </c>
      <c r="D137" s="355">
        <v>0</v>
      </c>
      <c r="E137" s="355">
        <v>0</v>
      </c>
      <c r="F137" s="355">
        <v>0</v>
      </c>
      <c r="G137" s="355">
        <v>0</v>
      </c>
      <c r="H137" s="355">
        <v>0</v>
      </c>
      <c r="I137" s="355">
        <v>0</v>
      </c>
      <c r="J137" s="355">
        <v>0</v>
      </c>
      <c r="K137" s="355">
        <v>0</v>
      </c>
      <c r="L137" s="355">
        <v>0</v>
      </c>
      <c r="M137" s="355">
        <v>0</v>
      </c>
      <c r="N137" s="355">
        <v>0</v>
      </c>
      <c r="O137" s="355">
        <v>0</v>
      </c>
      <c r="P137" s="355">
        <v>0</v>
      </c>
      <c r="Q137" s="355">
        <v>1</v>
      </c>
      <c r="R137" s="355">
        <v>2</v>
      </c>
      <c r="S137" s="355">
        <v>2</v>
      </c>
      <c r="T137" s="355">
        <v>5</v>
      </c>
      <c r="U137" s="355">
        <v>8</v>
      </c>
      <c r="V137" s="355">
        <v>6</v>
      </c>
      <c r="W137" s="355">
        <v>5</v>
      </c>
      <c r="X137" s="355">
        <v>16</v>
      </c>
      <c r="Y137" s="355">
        <v>30</v>
      </c>
      <c r="Z137" s="355">
        <v>60</v>
      </c>
      <c r="AA137" s="355">
        <v>59</v>
      </c>
      <c r="AB137" s="355">
        <v>30</v>
      </c>
      <c r="AC137" s="355">
        <v>16</v>
      </c>
      <c r="AD137" s="355">
        <v>0</v>
      </c>
      <c r="AF137" s="355">
        <f t="shared" si="6"/>
        <v>0</v>
      </c>
      <c r="AG137" s="355">
        <f t="shared" si="7"/>
        <v>46</v>
      </c>
      <c r="AH137" s="355">
        <f t="shared" si="8"/>
        <v>46</v>
      </c>
    </row>
    <row r="138" spans="1:34">
      <c r="A138" t="s">
        <v>968</v>
      </c>
      <c r="B138" t="s">
        <v>412</v>
      </c>
      <c r="C138" s="355">
        <v>468</v>
      </c>
      <c r="D138" s="355">
        <v>3</v>
      </c>
      <c r="E138" s="355">
        <v>0</v>
      </c>
      <c r="F138" s="355">
        <v>0</v>
      </c>
      <c r="G138" s="355">
        <v>0</v>
      </c>
      <c r="H138" s="355">
        <v>0</v>
      </c>
      <c r="I138" s="355">
        <v>3</v>
      </c>
      <c r="J138" s="355">
        <v>0</v>
      </c>
      <c r="K138" s="355">
        <v>0</v>
      </c>
      <c r="L138" s="355">
        <v>0</v>
      </c>
      <c r="M138" s="355">
        <v>0</v>
      </c>
      <c r="N138" s="355">
        <v>0</v>
      </c>
      <c r="O138" s="355">
        <v>0</v>
      </c>
      <c r="P138" s="355">
        <v>2</v>
      </c>
      <c r="Q138" s="355">
        <v>5</v>
      </c>
      <c r="R138" s="355">
        <v>6</v>
      </c>
      <c r="S138" s="355">
        <v>7</v>
      </c>
      <c r="T138" s="355">
        <v>3</v>
      </c>
      <c r="U138" s="355">
        <v>9</v>
      </c>
      <c r="V138" s="355">
        <v>11</v>
      </c>
      <c r="W138" s="355">
        <v>19</v>
      </c>
      <c r="X138" s="355">
        <v>34</v>
      </c>
      <c r="Y138" s="355">
        <v>71</v>
      </c>
      <c r="Z138" s="355">
        <v>135</v>
      </c>
      <c r="AA138" s="355">
        <v>99</v>
      </c>
      <c r="AB138" s="355">
        <v>46</v>
      </c>
      <c r="AC138" s="355">
        <v>18</v>
      </c>
      <c r="AD138" s="355">
        <v>0</v>
      </c>
      <c r="AF138" s="355">
        <f t="shared" si="6"/>
        <v>0</v>
      </c>
      <c r="AG138" s="355">
        <f t="shared" si="7"/>
        <v>64</v>
      </c>
      <c r="AH138" s="355">
        <f t="shared" si="8"/>
        <v>64</v>
      </c>
    </row>
    <row r="139" spans="1:34">
      <c r="A139" t="s">
        <v>969</v>
      </c>
      <c r="B139" t="s">
        <v>412</v>
      </c>
      <c r="C139" s="355">
        <v>365</v>
      </c>
      <c r="D139" s="355">
        <v>0</v>
      </c>
      <c r="E139" s="355">
        <v>0</v>
      </c>
      <c r="F139" s="355">
        <v>1</v>
      </c>
      <c r="G139" s="355">
        <v>0</v>
      </c>
      <c r="H139" s="355">
        <v>0</v>
      </c>
      <c r="I139" s="355">
        <v>1</v>
      </c>
      <c r="J139" s="355">
        <v>0</v>
      </c>
      <c r="K139" s="355">
        <v>0</v>
      </c>
      <c r="L139" s="355">
        <v>0</v>
      </c>
      <c r="M139" s="355">
        <v>1</v>
      </c>
      <c r="N139" s="355">
        <v>0</v>
      </c>
      <c r="O139" s="355">
        <v>0</v>
      </c>
      <c r="P139" s="355">
        <v>0</v>
      </c>
      <c r="Q139" s="355">
        <v>0</v>
      </c>
      <c r="R139" s="355">
        <v>2</v>
      </c>
      <c r="S139" s="355">
        <v>6</v>
      </c>
      <c r="T139" s="355">
        <v>3</v>
      </c>
      <c r="U139" s="355">
        <v>9</v>
      </c>
      <c r="V139" s="355">
        <v>10</v>
      </c>
      <c r="W139" s="355">
        <v>17</v>
      </c>
      <c r="X139" s="355">
        <v>35</v>
      </c>
      <c r="Y139" s="355">
        <v>50</v>
      </c>
      <c r="Z139" s="355">
        <v>77</v>
      </c>
      <c r="AA139" s="355">
        <v>85</v>
      </c>
      <c r="AB139" s="355">
        <v>58</v>
      </c>
      <c r="AC139" s="355">
        <v>11</v>
      </c>
      <c r="AD139" s="355">
        <v>0</v>
      </c>
      <c r="AF139" s="355">
        <f t="shared" si="6"/>
        <v>1</v>
      </c>
      <c r="AG139" s="355">
        <f t="shared" si="7"/>
        <v>69</v>
      </c>
      <c r="AH139" s="355">
        <f t="shared" si="8"/>
        <v>69</v>
      </c>
    </row>
    <row r="140" spans="1:34">
      <c r="A140" t="s">
        <v>970</v>
      </c>
      <c r="B140" t="s">
        <v>412</v>
      </c>
      <c r="C140" s="355">
        <v>257</v>
      </c>
      <c r="D140" s="355">
        <v>0</v>
      </c>
      <c r="E140" s="355">
        <v>0</v>
      </c>
      <c r="F140" s="355">
        <v>0</v>
      </c>
      <c r="G140" s="355">
        <v>0</v>
      </c>
      <c r="H140" s="355">
        <v>0</v>
      </c>
      <c r="I140" s="355">
        <v>0</v>
      </c>
      <c r="J140" s="355">
        <v>0</v>
      </c>
      <c r="K140" s="355">
        <v>0</v>
      </c>
      <c r="L140" s="355">
        <v>0</v>
      </c>
      <c r="M140" s="355">
        <v>1</v>
      </c>
      <c r="N140" s="355">
        <v>0</v>
      </c>
      <c r="O140" s="355">
        <v>0</v>
      </c>
      <c r="P140" s="355">
        <v>0</v>
      </c>
      <c r="Q140" s="355">
        <v>0</v>
      </c>
      <c r="R140" s="355">
        <v>3</v>
      </c>
      <c r="S140" s="355">
        <v>2</v>
      </c>
      <c r="T140" s="355">
        <v>1</v>
      </c>
      <c r="U140" s="355">
        <v>4</v>
      </c>
      <c r="V140" s="355">
        <v>3</v>
      </c>
      <c r="W140" s="355">
        <v>15</v>
      </c>
      <c r="X140" s="355">
        <v>24</v>
      </c>
      <c r="Y140" s="355">
        <v>45</v>
      </c>
      <c r="Z140" s="355">
        <v>62</v>
      </c>
      <c r="AA140" s="355">
        <v>54</v>
      </c>
      <c r="AB140" s="355">
        <v>32</v>
      </c>
      <c r="AC140" s="355">
        <v>11</v>
      </c>
      <c r="AD140" s="355">
        <v>0</v>
      </c>
      <c r="AF140" s="355">
        <f t="shared" si="6"/>
        <v>0</v>
      </c>
      <c r="AG140" s="355">
        <f t="shared" si="7"/>
        <v>43</v>
      </c>
      <c r="AH140" s="355">
        <f t="shared" si="8"/>
        <v>43</v>
      </c>
    </row>
    <row r="141" spans="1:34">
      <c r="A141" t="s">
        <v>971</v>
      </c>
      <c r="B141" t="s">
        <v>412</v>
      </c>
      <c r="C141" s="355">
        <v>338</v>
      </c>
      <c r="D141" s="355">
        <v>0</v>
      </c>
      <c r="E141" s="355">
        <v>0</v>
      </c>
      <c r="F141" s="355">
        <v>0</v>
      </c>
      <c r="G141" s="355">
        <v>0</v>
      </c>
      <c r="H141" s="355">
        <v>0</v>
      </c>
      <c r="I141" s="355">
        <v>0</v>
      </c>
      <c r="J141" s="355">
        <v>0</v>
      </c>
      <c r="K141" s="355">
        <v>0</v>
      </c>
      <c r="L141" s="355">
        <v>0</v>
      </c>
      <c r="M141" s="355">
        <v>0</v>
      </c>
      <c r="N141" s="355">
        <v>0</v>
      </c>
      <c r="O141" s="355">
        <v>1</v>
      </c>
      <c r="P141" s="355">
        <v>1</v>
      </c>
      <c r="Q141" s="355">
        <v>1</v>
      </c>
      <c r="R141" s="355">
        <v>1</v>
      </c>
      <c r="S141" s="355">
        <v>1</v>
      </c>
      <c r="T141" s="355">
        <v>3</v>
      </c>
      <c r="U141" s="355">
        <v>6</v>
      </c>
      <c r="V141" s="355">
        <v>10</v>
      </c>
      <c r="W141" s="355">
        <v>14</v>
      </c>
      <c r="X141" s="355">
        <v>36</v>
      </c>
      <c r="Y141" s="355">
        <v>60</v>
      </c>
      <c r="Z141" s="355">
        <v>73</v>
      </c>
      <c r="AA141" s="355">
        <v>70</v>
      </c>
      <c r="AB141" s="355">
        <v>48</v>
      </c>
      <c r="AC141" s="355">
        <v>13</v>
      </c>
      <c r="AD141" s="355">
        <v>0</v>
      </c>
      <c r="AF141" s="355">
        <f t="shared" si="6"/>
        <v>0</v>
      </c>
      <c r="AG141" s="355">
        <f t="shared" si="7"/>
        <v>61</v>
      </c>
      <c r="AH141" s="355">
        <f t="shared" si="8"/>
        <v>61</v>
      </c>
    </row>
    <row r="142" spans="1:34">
      <c r="A142" t="s">
        <v>972</v>
      </c>
      <c r="B142" t="s">
        <v>412</v>
      </c>
      <c r="C142" s="355">
        <v>287</v>
      </c>
      <c r="D142" s="355">
        <v>1</v>
      </c>
      <c r="E142" s="355">
        <v>0</v>
      </c>
      <c r="F142" s="355">
        <v>0</v>
      </c>
      <c r="G142" s="355">
        <v>0</v>
      </c>
      <c r="H142" s="355">
        <v>0</v>
      </c>
      <c r="I142" s="355">
        <v>1</v>
      </c>
      <c r="J142" s="355">
        <v>0</v>
      </c>
      <c r="K142" s="355">
        <v>0</v>
      </c>
      <c r="L142" s="355">
        <v>0</v>
      </c>
      <c r="M142" s="355">
        <v>2</v>
      </c>
      <c r="N142" s="355">
        <v>0</v>
      </c>
      <c r="O142" s="355">
        <v>0</v>
      </c>
      <c r="P142" s="355">
        <v>1</v>
      </c>
      <c r="Q142" s="355">
        <v>0</v>
      </c>
      <c r="R142" s="355">
        <v>2</v>
      </c>
      <c r="S142" s="355">
        <v>2</v>
      </c>
      <c r="T142" s="355">
        <v>3</v>
      </c>
      <c r="U142" s="355">
        <v>5</v>
      </c>
      <c r="V142" s="355">
        <v>12</v>
      </c>
      <c r="W142" s="355">
        <v>13</v>
      </c>
      <c r="X142" s="355">
        <v>34</v>
      </c>
      <c r="Y142" s="355">
        <v>48</v>
      </c>
      <c r="Z142" s="355">
        <v>63</v>
      </c>
      <c r="AA142" s="355">
        <v>59</v>
      </c>
      <c r="AB142" s="355">
        <v>37</v>
      </c>
      <c r="AC142" s="355">
        <v>5</v>
      </c>
      <c r="AD142" s="355">
        <v>0</v>
      </c>
      <c r="AF142" s="355">
        <f t="shared" si="6"/>
        <v>0</v>
      </c>
      <c r="AG142" s="355">
        <f t="shared" si="7"/>
        <v>42</v>
      </c>
      <c r="AH142" s="355">
        <f t="shared" si="8"/>
        <v>42</v>
      </c>
    </row>
    <row r="143" spans="1:34">
      <c r="A143" t="s">
        <v>973</v>
      </c>
      <c r="B143" t="s">
        <v>412</v>
      </c>
      <c r="C143" s="355">
        <v>176</v>
      </c>
      <c r="D143" s="355">
        <v>0</v>
      </c>
      <c r="E143" s="355">
        <v>0</v>
      </c>
      <c r="F143" s="355">
        <v>0</v>
      </c>
      <c r="G143" s="355">
        <v>0</v>
      </c>
      <c r="H143" s="355">
        <v>0</v>
      </c>
      <c r="I143" s="355">
        <v>0</v>
      </c>
      <c r="J143" s="355">
        <v>0</v>
      </c>
      <c r="K143" s="355">
        <v>0</v>
      </c>
      <c r="L143" s="355">
        <v>1</v>
      </c>
      <c r="M143" s="355">
        <v>0</v>
      </c>
      <c r="N143" s="355">
        <v>1</v>
      </c>
      <c r="O143" s="355">
        <v>2</v>
      </c>
      <c r="P143" s="355">
        <v>1</v>
      </c>
      <c r="Q143" s="355">
        <v>2</v>
      </c>
      <c r="R143" s="355">
        <v>0</v>
      </c>
      <c r="S143" s="355">
        <v>1</v>
      </c>
      <c r="T143" s="355">
        <v>3</v>
      </c>
      <c r="U143" s="355">
        <v>2</v>
      </c>
      <c r="V143" s="355">
        <v>7</v>
      </c>
      <c r="W143" s="355">
        <v>7</v>
      </c>
      <c r="X143" s="355">
        <v>12</v>
      </c>
      <c r="Y143" s="355">
        <v>28</v>
      </c>
      <c r="Z143" s="355">
        <v>41</v>
      </c>
      <c r="AA143" s="355">
        <v>43</v>
      </c>
      <c r="AB143" s="355">
        <v>20</v>
      </c>
      <c r="AC143" s="355">
        <v>5</v>
      </c>
      <c r="AD143" s="355">
        <v>0</v>
      </c>
      <c r="AF143" s="355">
        <f t="shared" si="6"/>
        <v>0</v>
      </c>
      <c r="AG143" s="355">
        <f t="shared" si="7"/>
        <v>25</v>
      </c>
      <c r="AH143" s="355">
        <f t="shared" si="8"/>
        <v>25</v>
      </c>
    </row>
    <row r="144" spans="1:34">
      <c r="A144" t="s">
        <v>974</v>
      </c>
      <c r="B144" t="s">
        <v>412</v>
      </c>
      <c r="C144" s="355">
        <v>449</v>
      </c>
      <c r="D144" s="355">
        <v>1</v>
      </c>
      <c r="E144" s="355">
        <v>2</v>
      </c>
      <c r="F144" s="355">
        <v>0</v>
      </c>
      <c r="G144" s="355">
        <v>0</v>
      </c>
      <c r="H144" s="355">
        <v>0</v>
      </c>
      <c r="I144" s="355">
        <v>3</v>
      </c>
      <c r="J144" s="355">
        <v>0</v>
      </c>
      <c r="K144" s="355">
        <v>0</v>
      </c>
      <c r="L144" s="355">
        <v>0</v>
      </c>
      <c r="M144" s="355">
        <v>2</v>
      </c>
      <c r="N144" s="355">
        <v>0</v>
      </c>
      <c r="O144" s="355">
        <v>1</v>
      </c>
      <c r="P144" s="355">
        <v>1</v>
      </c>
      <c r="Q144" s="355">
        <v>1</v>
      </c>
      <c r="R144" s="355">
        <v>0</v>
      </c>
      <c r="S144" s="355">
        <v>3</v>
      </c>
      <c r="T144" s="355">
        <v>5</v>
      </c>
      <c r="U144" s="355">
        <v>7</v>
      </c>
      <c r="V144" s="355">
        <v>14</v>
      </c>
      <c r="W144" s="355">
        <v>34</v>
      </c>
      <c r="X144" s="355">
        <v>49</v>
      </c>
      <c r="Y144" s="355">
        <v>68</v>
      </c>
      <c r="Z144" s="355">
        <v>118</v>
      </c>
      <c r="AA144" s="355">
        <v>86</v>
      </c>
      <c r="AB144" s="355">
        <v>40</v>
      </c>
      <c r="AC144" s="355">
        <v>17</v>
      </c>
      <c r="AD144" s="355">
        <v>0</v>
      </c>
      <c r="AF144" s="355">
        <f t="shared" si="6"/>
        <v>2</v>
      </c>
      <c r="AG144" s="355">
        <f t="shared" si="7"/>
        <v>57</v>
      </c>
      <c r="AH144" s="355">
        <f t="shared" si="8"/>
        <v>57</v>
      </c>
    </row>
    <row r="145" spans="1:34">
      <c r="A145" t="s">
        <v>975</v>
      </c>
      <c r="B145" t="s">
        <v>412</v>
      </c>
      <c r="C145" s="355">
        <v>119</v>
      </c>
      <c r="D145" s="355">
        <v>0</v>
      </c>
      <c r="E145" s="355">
        <v>1</v>
      </c>
      <c r="F145" s="355">
        <v>0</v>
      </c>
      <c r="G145" s="355">
        <v>0</v>
      </c>
      <c r="H145" s="355">
        <v>1</v>
      </c>
      <c r="I145" s="355">
        <v>2</v>
      </c>
      <c r="J145" s="355">
        <v>0</v>
      </c>
      <c r="K145" s="355">
        <v>1</v>
      </c>
      <c r="L145" s="355">
        <v>0</v>
      </c>
      <c r="M145" s="355">
        <v>0</v>
      </c>
      <c r="N145" s="355">
        <v>0</v>
      </c>
      <c r="O145" s="355">
        <v>0</v>
      </c>
      <c r="P145" s="355">
        <v>0</v>
      </c>
      <c r="Q145" s="355">
        <v>2</v>
      </c>
      <c r="R145" s="355">
        <v>2</v>
      </c>
      <c r="S145" s="355">
        <v>1</v>
      </c>
      <c r="T145" s="355">
        <v>2</v>
      </c>
      <c r="U145" s="355">
        <v>1</v>
      </c>
      <c r="V145" s="355">
        <v>10</v>
      </c>
      <c r="W145" s="355">
        <v>7</v>
      </c>
      <c r="X145" s="355">
        <v>10</v>
      </c>
      <c r="Y145" s="355">
        <v>13</v>
      </c>
      <c r="Z145" s="355">
        <v>26</v>
      </c>
      <c r="AA145" s="355">
        <v>26</v>
      </c>
      <c r="AB145" s="355">
        <v>11</v>
      </c>
      <c r="AC145" s="355">
        <v>5</v>
      </c>
      <c r="AD145" s="355">
        <v>0</v>
      </c>
      <c r="AF145" s="355">
        <f t="shared" si="6"/>
        <v>2</v>
      </c>
      <c r="AG145" s="355">
        <f t="shared" si="7"/>
        <v>16</v>
      </c>
      <c r="AH145" s="355">
        <f t="shared" si="8"/>
        <v>16</v>
      </c>
    </row>
    <row r="146" spans="1:34">
      <c r="A146" t="s">
        <v>977</v>
      </c>
      <c r="B146" t="s">
        <v>412</v>
      </c>
      <c r="C146" s="355">
        <v>165</v>
      </c>
      <c r="D146" s="355">
        <v>0</v>
      </c>
      <c r="E146" s="355">
        <v>0</v>
      </c>
      <c r="F146" s="355">
        <v>0</v>
      </c>
      <c r="G146" s="355">
        <v>0</v>
      </c>
      <c r="H146" s="355">
        <v>0</v>
      </c>
      <c r="I146" s="355">
        <v>0</v>
      </c>
      <c r="J146" s="355">
        <v>0</v>
      </c>
      <c r="K146" s="355">
        <v>0</v>
      </c>
      <c r="L146" s="355">
        <v>0</v>
      </c>
      <c r="M146" s="355">
        <v>0</v>
      </c>
      <c r="N146" s="355">
        <v>0</v>
      </c>
      <c r="O146" s="355">
        <v>0</v>
      </c>
      <c r="P146" s="355">
        <v>0</v>
      </c>
      <c r="Q146" s="355">
        <v>0</v>
      </c>
      <c r="R146" s="355">
        <v>0</v>
      </c>
      <c r="S146" s="355">
        <v>0</v>
      </c>
      <c r="T146" s="355">
        <v>3</v>
      </c>
      <c r="U146" s="355">
        <v>4</v>
      </c>
      <c r="V146" s="355">
        <v>2</v>
      </c>
      <c r="W146" s="355">
        <v>4</v>
      </c>
      <c r="X146" s="355">
        <v>11</v>
      </c>
      <c r="Y146" s="355">
        <v>21</v>
      </c>
      <c r="Z146" s="355">
        <v>41</v>
      </c>
      <c r="AA146" s="355">
        <v>45</v>
      </c>
      <c r="AB146" s="355">
        <v>26</v>
      </c>
      <c r="AC146" s="355">
        <v>8</v>
      </c>
      <c r="AD146" s="355">
        <v>0</v>
      </c>
      <c r="AF146" s="355">
        <f t="shared" si="6"/>
        <v>0</v>
      </c>
      <c r="AG146" s="355">
        <f t="shared" si="7"/>
        <v>34</v>
      </c>
      <c r="AH146" s="355">
        <f t="shared" si="8"/>
        <v>34</v>
      </c>
    </row>
    <row r="147" spans="1:34">
      <c r="A147" t="s">
        <v>978</v>
      </c>
      <c r="B147" t="s">
        <v>412</v>
      </c>
      <c r="C147" s="355">
        <v>164</v>
      </c>
      <c r="D147" s="355">
        <v>0</v>
      </c>
      <c r="E147" s="355">
        <v>0</v>
      </c>
      <c r="F147" s="355">
        <v>0</v>
      </c>
      <c r="G147" s="355">
        <v>2</v>
      </c>
      <c r="H147" s="355">
        <v>0</v>
      </c>
      <c r="I147" s="355">
        <v>2</v>
      </c>
      <c r="J147" s="355">
        <v>1</v>
      </c>
      <c r="K147" s="355">
        <v>0</v>
      </c>
      <c r="L147" s="355">
        <v>0</v>
      </c>
      <c r="M147" s="355">
        <v>0</v>
      </c>
      <c r="N147" s="355">
        <v>0</v>
      </c>
      <c r="O147" s="355">
        <v>0</v>
      </c>
      <c r="P147" s="355">
        <v>1</v>
      </c>
      <c r="Q147" s="355">
        <v>1</v>
      </c>
      <c r="R147" s="355">
        <v>1</v>
      </c>
      <c r="S147" s="355">
        <v>0</v>
      </c>
      <c r="T147" s="355">
        <v>2</v>
      </c>
      <c r="U147" s="355">
        <v>4</v>
      </c>
      <c r="V147" s="355">
        <v>8</v>
      </c>
      <c r="W147" s="355">
        <v>7</v>
      </c>
      <c r="X147" s="355">
        <v>18</v>
      </c>
      <c r="Y147" s="355">
        <v>35</v>
      </c>
      <c r="Z147" s="355">
        <v>31</v>
      </c>
      <c r="AA147" s="355">
        <v>26</v>
      </c>
      <c r="AB147" s="355">
        <v>18</v>
      </c>
      <c r="AC147" s="355">
        <v>9</v>
      </c>
      <c r="AD147" s="355">
        <v>0</v>
      </c>
      <c r="AF147" s="355">
        <f t="shared" si="6"/>
        <v>2</v>
      </c>
      <c r="AG147" s="355">
        <f t="shared" si="7"/>
        <v>27</v>
      </c>
      <c r="AH147" s="355">
        <f t="shared" si="8"/>
        <v>27</v>
      </c>
    </row>
    <row r="148" spans="1:34">
      <c r="A148" t="s">
        <v>979</v>
      </c>
      <c r="B148" t="s">
        <v>412</v>
      </c>
      <c r="C148" s="355">
        <v>137</v>
      </c>
      <c r="D148" s="355">
        <v>0</v>
      </c>
      <c r="E148" s="355">
        <v>0</v>
      </c>
      <c r="F148" s="355">
        <v>0</v>
      </c>
      <c r="G148" s="355">
        <v>0</v>
      </c>
      <c r="H148" s="355">
        <v>0</v>
      </c>
      <c r="I148" s="355">
        <v>0</v>
      </c>
      <c r="J148" s="355">
        <v>0</v>
      </c>
      <c r="K148" s="355">
        <v>0</v>
      </c>
      <c r="L148" s="355">
        <v>0</v>
      </c>
      <c r="M148" s="355">
        <v>1</v>
      </c>
      <c r="N148" s="355">
        <v>0</v>
      </c>
      <c r="O148" s="355">
        <v>2</v>
      </c>
      <c r="P148" s="355">
        <v>1</v>
      </c>
      <c r="Q148" s="355">
        <v>1</v>
      </c>
      <c r="R148" s="355">
        <v>3</v>
      </c>
      <c r="S148" s="355">
        <v>4</v>
      </c>
      <c r="T148" s="355">
        <v>2</v>
      </c>
      <c r="U148" s="355">
        <v>6</v>
      </c>
      <c r="V148" s="355">
        <v>5</v>
      </c>
      <c r="W148" s="355">
        <v>10</v>
      </c>
      <c r="X148" s="355">
        <v>19</v>
      </c>
      <c r="Y148" s="355">
        <v>23</v>
      </c>
      <c r="Z148" s="355">
        <v>24</v>
      </c>
      <c r="AA148" s="355">
        <v>20</v>
      </c>
      <c r="AB148" s="355">
        <v>9</v>
      </c>
      <c r="AC148" s="355">
        <v>7</v>
      </c>
      <c r="AD148" s="355">
        <v>0</v>
      </c>
      <c r="AF148" s="355">
        <f t="shared" si="6"/>
        <v>0</v>
      </c>
      <c r="AG148" s="355">
        <f t="shared" si="7"/>
        <v>16</v>
      </c>
      <c r="AH148" s="355">
        <f t="shared" si="8"/>
        <v>16</v>
      </c>
    </row>
    <row r="149" spans="1:34">
      <c r="A149" t="s">
        <v>980</v>
      </c>
      <c r="B149" t="s">
        <v>412</v>
      </c>
      <c r="C149" s="355">
        <v>82</v>
      </c>
      <c r="D149" s="355">
        <v>0</v>
      </c>
      <c r="E149" s="355">
        <v>0</v>
      </c>
      <c r="F149" s="355">
        <v>0</v>
      </c>
      <c r="G149" s="355">
        <v>0</v>
      </c>
      <c r="H149" s="355">
        <v>0</v>
      </c>
      <c r="I149" s="355">
        <v>0</v>
      </c>
      <c r="J149" s="355">
        <v>0</v>
      </c>
      <c r="K149" s="355">
        <v>0</v>
      </c>
      <c r="L149" s="355">
        <v>0</v>
      </c>
      <c r="M149" s="355">
        <v>0</v>
      </c>
      <c r="N149" s="355">
        <v>0</v>
      </c>
      <c r="O149" s="355">
        <v>0</v>
      </c>
      <c r="P149" s="355">
        <v>0</v>
      </c>
      <c r="Q149" s="355">
        <v>1</v>
      </c>
      <c r="R149" s="355">
        <v>1</v>
      </c>
      <c r="S149" s="355">
        <v>0</v>
      </c>
      <c r="T149" s="355">
        <v>2</v>
      </c>
      <c r="U149" s="355">
        <v>1</v>
      </c>
      <c r="V149" s="355">
        <v>5</v>
      </c>
      <c r="W149" s="355">
        <v>3</v>
      </c>
      <c r="X149" s="355">
        <v>6</v>
      </c>
      <c r="Y149" s="355">
        <v>14</v>
      </c>
      <c r="Z149" s="355">
        <v>18</v>
      </c>
      <c r="AA149" s="355">
        <v>18</v>
      </c>
      <c r="AB149" s="355">
        <v>11</v>
      </c>
      <c r="AC149" s="355">
        <v>2</v>
      </c>
      <c r="AD149" s="355">
        <v>0</v>
      </c>
      <c r="AF149" s="355">
        <f t="shared" si="6"/>
        <v>0</v>
      </c>
      <c r="AG149" s="355">
        <f t="shared" si="7"/>
        <v>13</v>
      </c>
      <c r="AH149" s="355">
        <f t="shared" si="8"/>
        <v>13</v>
      </c>
    </row>
    <row r="150" spans="1:34">
      <c r="A150" t="s">
        <v>981</v>
      </c>
      <c r="B150" t="s">
        <v>412</v>
      </c>
      <c r="C150" s="355">
        <v>102</v>
      </c>
      <c r="D150" s="355">
        <v>1</v>
      </c>
      <c r="E150" s="355">
        <v>0</v>
      </c>
      <c r="F150" s="355">
        <v>0</v>
      </c>
      <c r="G150" s="355">
        <v>0</v>
      </c>
      <c r="H150" s="355">
        <v>0</v>
      </c>
      <c r="I150" s="355">
        <v>1</v>
      </c>
      <c r="J150" s="355">
        <v>0</v>
      </c>
      <c r="K150" s="355">
        <v>0</v>
      </c>
      <c r="L150" s="355">
        <v>0</v>
      </c>
      <c r="M150" s="355">
        <v>0</v>
      </c>
      <c r="N150" s="355">
        <v>0</v>
      </c>
      <c r="O150" s="355">
        <v>0</v>
      </c>
      <c r="P150" s="355">
        <v>0</v>
      </c>
      <c r="Q150" s="355">
        <v>0</v>
      </c>
      <c r="R150" s="355">
        <v>0</v>
      </c>
      <c r="S150" s="355">
        <v>1</v>
      </c>
      <c r="T150" s="355">
        <v>0</v>
      </c>
      <c r="U150" s="355">
        <v>3</v>
      </c>
      <c r="V150" s="355">
        <v>3</v>
      </c>
      <c r="W150" s="355">
        <v>3</v>
      </c>
      <c r="X150" s="355">
        <v>10</v>
      </c>
      <c r="Y150" s="355">
        <v>15</v>
      </c>
      <c r="Z150" s="355">
        <v>20</v>
      </c>
      <c r="AA150" s="355">
        <v>29</v>
      </c>
      <c r="AB150" s="355">
        <v>13</v>
      </c>
      <c r="AC150" s="355">
        <v>4</v>
      </c>
      <c r="AD150" s="355">
        <v>0</v>
      </c>
      <c r="AF150" s="355">
        <f t="shared" si="6"/>
        <v>0</v>
      </c>
      <c r="AG150" s="355">
        <f t="shared" si="7"/>
        <v>17</v>
      </c>
      <c r="AH150" s="355">
        <f t="shared" si="8"/>
        <v>17</v>
      </c>
    </row>
    <row r="151" spans="1:34">
      <c r="A151" t="s">
        <v>982</v>
      </c>
      <c r="B151" t="s">
        <v>412</v>
      </c>
      <c r="C151" s="355">
        <v>83</v>
      </c>
      <c r="D151" s="355">
        <v>0</v>
      </c>
      <c r="E151" s="355">
        <v>0</v>
      </c>
      <c r="F151" s="355">
        <v>0</v>
      </c>
      <c r="G151" s="355">
        <v>0</v>
      </c>
      <c r="H151" s="355">
        <v>0</v>
      </c>
      <c r="I151" s="355">
        <v>0</v>
      </c>
      <c r="J151" s="355">
        <v>0</v>
      </c>
      <c r="K151" s="355">
        <v>0</v>
      </c>
      <c r="L151" s="355">
        <v>0</v>
      </c>
      <c r="M151" s="355">
        <v>0</v>
      </c>
      <c r="N151" s="355">
        <v>0</v>
      </c>
      <c r="O151" s="355">
        <v>1</v>
      </c>
      <c r="P151" s="355">
        <v>1</v>
      </c>
      <c r="Q151" s="355">
        <v>0</v>
      </c>
      <c r="R151" s="355">
        <v>0</v>
      </c>
      <c r="S151" s="355">
        <v>0</v>
      </c>
      <c r="T151" s="355">
        <v>0</v>
      </c>
      <c r="U151" s="355">
        <v>5</v>
      </c>
      <c r="V151" s="355">
        <v>1</v>
      </c>
      <c r="W151" s="355">
        <v>3</v>
      </c>
      <c r="X151" s="355">
        <v>6</v>
      </c>
      <c r="Y151" s="355">
        <v>15</v>
      </c>
      <c r="Z151" s="355">
        <v>18</v>
      </c>
      <c r="AA151" s="355">
        <v>18</v>
      </c>
      <c r="AB151" s="355">
        <v>13</v>
      </c>
      <c r="AC151" s="355">
        <v>2</v>
      </c>
      <c r="AD151" s="355">
        <v>0</v>
      </c>
      <c r="AF151" s="355">
        <f t="shared" si="6"/>
        <v>0</v>
      </c>
      <c r="AG151" s="355">
        <f t="shared" si="7"/>
        <v>15</v>
      </c>
      <c r="AH151" s="355">
        <f t="shared" si="8"/>
        <v>15</v>
      </c>
    </row>
    <row r="152" spans="1:34">
      <c r="A152" t="s">
        <v>983</v>
      </c>
      <c r="B152" t="s">
        <v>412</v>
      </c>
      <c r="C152" s="355">
        <v>135</v>
      </c>
      <c r="D152" s="355">
        <v>0</v>
      </c>
      <c r="E152" s="355">
        <v>0</v>
      </c>
      <c r="F152" s="355">
        <v>0</v>
      </c>
      <c r="G152" s="355">
        <v>0</v>
      </c>
      <c r="H152" s="355">
        <v>0</v>
      </c>
      <c r="I152" s="355">
        <v>0</v>
      </c>
      <c r="J152" s="355">
        <v>0</v>
      </c>
      <c r="K152" s="355">
        <v>0</v>
      </c>
      <c r="L152" s="355">
        <v>1</v>
      </c>
      <c r="M152" s="355">
        <v>0</v>
      </c>
      <c r="N152" s="355">
        <v>0</v>
      </c>
      <c r="O152" s="355">
        <v>2</v>
      </c>
      <c r="P152" s="355">
        <v>0</v>
      </c>
      <c r="Q152" s="355">
        <v>0</v>
      </c>
      <c r="R152" s="355">
        <v>2</v>
      </c>
      <c r="S152" s="355">
        <v>2</v>
      </c>
      <c r="T152" s="355">
        <v>0</v>
      </c>
      <c r="U152" s="355">
        <v>5</v>
      </c>
      <c r="V152" s="355">
        <v>11</v>
      </c>
      <c r="W152" s="355">
        <v>7</v>
      </c>
      <c r="X152" s="355">
        <v>10</v>
      </c>
      <c r="Y152" s="355">
        <v>21</v>
      </c>
      <c r="Z152" s="355">
        <v>28</v>
      </c>
      <c r="AA152" s="355">
        <v>29</v>
      </c>
      <c r="AB152" s="355">
        <v>14</v>
      </c>
      <c r="AC152" s="355">
        <v>3</v>
      </c>
      <c r="AD152" s="355">
        <v>0</v>
      </c>
      <c r="AF152" s="355">
        <f t="shared" si="6"/>
        <v>0</v>
      </c>
      <c r="AG152" s="355">
        <f t="shared" si="7"/>
        <v>17</v>
      </c>
      <c r="AH152" s="355">
        <f t="shared" si="8"/>
        <v>17</v>
      </c>
    </row>
    <row r="153" spans="1:34">
      <c r="A153" t="s">
        <v>984</v>
      </c>
      <c r="B153" t="s">
        <v>412</v>
      </c>
      <c r="C153" s="355">
        <v>117</v>
      </c>
      <c r="D153" s="355">
        <v>0</v>
      </c>
      <c r="E153" s="355">
        <v>0</v>
      </c>
      <c r="F153" s="355">
        <v>0</v>
      </c>
      <c r="G153" s="355">
        <v>0</v>
      </c>
      <c r="H153" s="355">
        <v>0</v>
      </c>
      <c r="I153" s="355">
        <v>0</v>
      </c>
      <c r="J153" s="355">
        <v>0</v>
      </c>
      <c r="K153" s="355">
        <v>0</v>
      </c>
      <c r="L153" s="355">
        <v>0</v>
      </c>
      <c r="M153" s="355">
        <v>0</v>
      </c>
      <c r="N153" s="355">
        <v>0</v>
      </c>
      <c r="O153" s="355">
        <v>0</v>
      </c>
      <c r="P153" s="355">
        <v>1</v>
      </c>
      <c r="Q153" s="355">
        <v>0</v>
      </c>
      <c r="R153" s="355">
        <v>2</v>
      </c>
      <c r="S153" s="355">
        <v>0</v>
      </c>
      <c r="T153" s="355">
        <v>2</v>
      </c>
      <c r="U153" s="355">
        <v>4</v>
      </c>
      <c r="V153" s="355">
        <v>3</v>
      </c>
      <c r="W153" s="355">
        <v>5</v>
      </c>
      <c r="X153" s="355">
        <v>8</v>
      </c>
      <c r="Y153" s="355">
        <v>21</v>
      </c>
      <c r="Z153" s="355">
        <v>28</v>
      </c>
      <c r="AA153" s="355">
        <v>28</v>
      </c>
      <c r="AB153" s="355">
        <v>13</v>
      </c>
      <c r="AC153" s="355">
        <v>2</v>
      </c>
      <c r="AD153" s="355">
        <v>0</v>
      </c>
      <c r="AF153" s="355">
        <f t="shared" si="6"/>
        <v>0</v>
      </c>
      <c r="AG153" s="355">
        <f t="shared" si="7"/>
        <v>15</v>
      </c>
      <c r="AH153" s="355">
        <f t="shared" si="8"/>
        <v>15</v>
      </c>
    </row>
    <row r="154" spans="1:34">
      <c r="A154" t="s">
        <v>985</v>
      </c>
      <c r="B154" t="s">
        <v>412</v>
      </c>
      <c r="C154" s="355">
        <v>162</v>
      </c>
      <c r="D154" s="355">
        <v>0</v>
      </c>
      <c r="E154" s="355">
        <v>0</v>
      </c>
      <c r="F154" s="355">
        <v>0</v>
      </c>
      <c r="G154" s="355">
        <v>0</v>
      </c>
      <c r="H154" s="355">
        <v>0</v>
      </c>
      <c r="I154" s="355">
        <v>0</v>
      </c>
      <c r="J154" s="355">
        <v>0</v>
      </c>
      <c r="K154" s="355">
        <v>0</v>
      </c>
      <c r="L154" s="355">
        <v>0</v>
      </c>
      <c r="M154" s="355">
        <v>2</v>
      </c>
      <c r="N154" s="355">
        <v>0</v>
      </c>
      <c r="O154" s="355">
        <v>0</v>
      </c>
      <c r="P154" s="355">
        <v>1</v>
      </c>
      <c r="Q154" s="355">
        <v>0</v>
      </c>
      <c r="R154" s="355">
        <v>0</v>
      </c>
      <c r="S154" s="355">
        <v>1</v>
      </c>
      <c r="T154" s="355">
        <v>4</v>
      </c>
      <c r="U154" s="355">
        <v>3</v>
      </c>
      <c r="V154" s="355">
        <v>6</v>
      </c>
      <c r="W154" s="355">
        <v>5</v>
      </c>
      <c r="X154" s="355">
        <v>9</v>
      </c>
      <c r="Y154" s="355">
        <v>21</v>
      </c>
      <c r="Z154" s="355">
        <v>41</v>
      </c>
      <c r="AA154" s="355">
        <v>40</v>
      </c>
      <c r="AB154" s="355">
        <v>21</v>
      </c>
      <c r="AC154" s="355">
        <v>8</v>
      </c>
      <c r="AD154" s="355">
        <v>0</v>
      </c>
      <c r="AF154" s="355">
        <f t="shared" si="6"/>
        <v>0</v>
      </c>
      <c r="AG154" s="355">
        <f t="shared" si="7"/>
        <v>29</v>
      </c>
      <c r="AH154" s="355">
        <f t="shared" si="8"/>
        <v>29</v>
      </c>
    </row>
    <row r="155" spans="1:34">
      <c r="A155" t="s">
        <v>986</v>
      </c>
      <c r="B155" t="s">
        <v>412</v>
      </c>
      <c r="C155" s="355">
        <v>155</v>
      </c>
      <c r="D155" s="355">
        <v>1</v>
      </c>
      <c r="E155" s="355">
        <v>0</v>
      </c>
      <c r="F155" s="355">
        <v>0</v>
      </c>
      <c r="G155" s="355">
        <v>0</v>
      </c>
      <c r="H155" s="355">
        <v>0</v>
      </c>
      <c r="I155" s="355">
        <v>1</v>
      </c>
      <c r="J155" s="355">
        <v>0</v>
      </c>
      <c r="K155" s="355">
        <v>0</v>
      </c>
      <c r="L155" s="355">
        <v>0</v>
      </c>
      <c r="M155" s="355">
        <v>0</v>
      </c>
      <c r="N155" s="355">
        <v>0</v>
      </c>
      <c r="O155" s="355">
        <v>0</v>
      </c>
      <c r="P155" s="355">
        <v>0</v>
      </c>
      <c r="Q155" s="355">
        <v>0</v>
      </c>
      <c r="R155" s="355">
        <v>0</v>
      </c>
      <c r="S155" s="355">
        <v>2</v>
      </c>
      <c r="T155" s="355">
        <v>2</v>
      </c>
      <c r="U155" s="355">
        <v>6</v>
      </c>
      <c r="V155" s="355">
        <v>3</v>
      </c>
      <c r="W155" s="355">
        <v>10</v>
      </c>
      <c r="X155" s="355">
        <v>7</v>
      </c>
      <c r="Y155" s="355">
        <v>27</v>
      </c>
      <c r="Z155" s="355">
        <v>32</v>
      </c>
      <c r="AA155" s="355">
        <v>36</v>
      </c>
      <c r="AB155" s="355">
        <v>18</v>
      </c>
      <c r="AC155" s="355">
        <v>11</v>
      </c>
      <c r="AD155" s="355">
        <v>0</v>
      </c>
      <c r="AF155" s="355">
        <f t="shared" si="6"/>
        <v>0</v>
      </c>
      <c r="AG155" s="355">
        <f t="shared" si="7"/>
        <v>29</v>
      </c>
      <c r="AH155" s="355">
        <f t="shared" si="8"/>
        <v>29</v>
      </c>
    </row>
    <row r="156" spans="1:34">
      <c r="A156" t="s">
        <v>987</v>
      </c>
      <c r="B156" t="s">
        <v>412</v>
      </c>
      <c r="C156" s="355">
        <v>106</v>
      </c>
      <c r="D156" s="355">
        <v>0</v>
      </c>
      <c r="E156" s="355">
        <v>0</v>
      </c>
      <c r="F156" s="355">
        <v>0</v>
      </c>
      <c r="G156" s="355">
        <v>0</v>
      </c>
      <c r="H156" s="355">
        <v>0</v>
      </c>
      <c r="I156" s="355">
        <v>0</v>
      </c>
      <c r="J156" s="355">
        <v>0</v>
      </c>
      <c r="K156" s="355">
        <v>0</v>
      </c>
      <c r="L156" s="355">
        <v>0</v>
      </c>
      <c r="M156" s="355">
        <v>0</v>
      </c>
      <c r="N156" s="355">
        <v>0</v>
      </c>
      <c r="O156" s="355">
        <v>0</v>
      </c>
      <c r="P156" s="355">
        <v>0</v>
      </c>
      <c r="Q156" s="355">
        <v>0</v>
      </c>
      <c r="R156" s="355">
        <v>0</v>
      </c>
      <c r="S156" s="355">
        <v>0</v>
      </c>
      <c r="T156" s="355">
        <v>1</v>
      </c>
      <c r="U156" s="355">
        <v>4</v>
      </c>
      <c r="V156" s="355">
        <v>1</v>
      </c>
      <c r="W156" s="355">
        <v>3</v>
      </c>
      <c r="X156" s="355">
        <v>8</v>
      </c>
      <c r="Y156" s="355">
        <v>15</v>
      </c>
      <c r="Z156" s="355">
        <v>23</v>
      </c>
      <c r="AA156" s="355">
        <v>36</v>
      </c>
      <c r="AB156" s="355">
        <v>10</v>
      </c>
      <c r="AC156" s="355">
        <v>5</v>
      </c>
      <c r="AD156" s="355">
        <v>0</v>
      </c>
      <c r="AF156" s="355">
        <f t="shared" si="6"/>
        <v>0</v>
      </c>
      <c r="AG156" s="355">
        <f t="shared" si="7"/>
        <v>15</v>
      </c>
      <c r="AH156" s="355">
        <f t="shared" si="8"/>
        <v>15</v>
      </c>
    </row>
    <row r="157" spans="1:34">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row>
  </sheetData>
  <phoneticPr fontId="35"/>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L49"/>
  <sheetViews>
    <sheetView workbookViewId="0">
      <pane xSplit="2" ySplit="3" topLeftCell="C4" activePane="bottomRight" state="frozen"/>
      <selection pane="topRight"/>
      <selection pane="bottomLeft"/>
      <selection pane="bottomRight"/>
    </sheetView>
  </sheetViews>
  <sheetFormatPr defaultRowHeight="13.5"/>
  <cols>
    <col min="1" max="1" width="4.5" style="193" customWidth="1"/>
    <col min="2" max="52" width="9" style="193"/>
    <col min="53" max="53" width="9.25" style="193" bestFit="1" customWidth="1"/>
    <col min="54" max="16384" width="9" style="193"/>
  </cols>
  <sheetData>
    <row r="1" spans="1:64">
      <c r="B1" s="209" t="s">
        <v>508</v>
      </c>
    </row>
    <row r="2" spans="1:64">
      <c r="B2" s="195"/>
      <c r="C2" s="195">
        <v>100</v>
      </c>
      <c r="D2" s="195">
        <v>101</v>
      </c>
      <c r="E2" s="195">
        <v>102</v>
      </c>
      <c r="F2" s="195">
        <v>105</v>
      </c>
      <c r="G2" s="195">
        <v>106</v>
      </c>
      <c r="H2" s="195">
        <v>107</v>
      </c>
      <c r="I2" s="195">
        <v>108</v>
      </c>
      <c r="J2" s="195">
        <v>109</v>
      </c>
      <c r="K2" s="195">
        <v>110</v>
      </c>
      <c r="L2" s="195">
        <v>111</v>
      </c>
      <c r="M2" s="195">
        <v>201</v>
      </c>
      <c r="N2" s="195">
        <v>202</v>
      </c>
      <c r="O2" s="195">
        <v>203</v>
      </c>
      <c r="P2" s="195">
        <v>204</v>
      </c>
      <c r="Q2" s="195">
        <v>205</v>
      </c>
      <c r="R2" s="195">
        <v>206</v>
      </c>
      <c r="S2" s="195">
        <v>207</v>
      </c>
      <c r="T2" s="195">
        <v>208</v>
      </c>
      <c r="U2" s="195">
        <v>209</v>
      </c>
      <c r="V2" s="195">
        <v>210</v>
      </c>
      <c r="W2" s="195">
        <v>212</v>
      </c>
      <c r="X2" s="195">
        <v>213</v>
      </c>
      <c r="Y2" s="195">
        <v>214</v>
      </c>
      <c r="Z2" s="195">
        <v>215</v>
      </c>
      <c r="AA2" s="195">
        <v>216</v>
      </c>
      <c r="AB2" s="195">
        <v>217</v>
      </c>
      <c r="AC2" s="195">
        <v>218</v>
      </c>
      <c r="AD2" s="195">
        <v>219</v>
      </c>
      <c r="AE2" s="195">
        <v>220</v>
      </c>
      <c r="AF2" s="195">
        <v>221</v>
      </c>
      <c r="AG2" s="195">
        <v>222</v>
      </c>
      <c r="AH2" s="195">
        <v>223</v>
      </c>
      <c r="AI2" s="195">
        <v>224</v>
      </c>
      <c r="AJ2" s="195">
        <v>225</v>
      </c>
      <c r="AK2" s="195">
        <v>226</v>
      </c>
      <c r="AL2" s="195">
        <v>227</v>
      </c>
      <c r="AM2" s="195">
        <v>228</v>
      </c>
      <c r="AN2" s="195">
        <v>229</v>
      </c>
      <c r="AO2" s="195">
        <v>301</v>
      </c>
      <c r="AP2" s="195">
        <v>365</v>
      </c>
      <c r="AQ2" s="195">
        <v>381</v>
      </c>
      <c r="AR2" s="195">
        <v>382</v>
      </c>
      <c r="AS2" s="195">
        <v>442</v>
      </c>
      <c r="AT2" s="195">
        <v>443</v>
      </c>
      <c r="AU2" s="195">
        <v>446</v>
      </c>
      <c r="AV2" s="195">
        <v>464</v>
      </c>
      <c r="AW2" s="195">
        <v>481</v>
      </c>
      <c r="AX2" s="195">
        <v>501</v>
      </c>
      <c r="AY2" s="195">
        <v>585</v>
      </c>
      <c r="AZ2" s="195">
        <v>586</v>
      </c>
      <c r="BA2" s="195"/>
      <c r="BB2" s="195"/>
      <c r="BC2" s="195"/>
      <c r="BD2" s="195"/>
      <c r="BE2" s="195"/>
      <c r="BF2" s="195"/>
      <c r="BG2" s="195"/>
      <c r="BH2" s="195"/>
      <c r="BI2" s="195"/>
      <c r="BJ2" s="195"/>
      <c r="BK2" s="195"/>
    </row>
    <row r="3" spans="1:64">
      <c r="A3" s="3" t="s">
        <v>88</v>
      </c>
      <c r="B3" s="196" t="s">
        <v>89</v>
      </c>
      <c r="C3" s="197" t="s">
        <v>326</v>
      </c>
      <c r="D3" s="197" t="s">
        <v>51</v>
      </c>
      <c r="E3" s="197" t="s">
        <v>52</v>
      </c>
      <c r="F3" s="197" t="s">
        <v>53</v>
      </c>
      <c r="G3" s="197" t="s">
        <v>54</v>
      </c>
      <c r="H3" s="197" t="s">
        <v>55</v>
      </c>
      <c r="I3" s="197" t="s">
        <v>56</v>
      </c>
      <c r="J3" s="197" t="s">
        <v>57</v>
      </c>
      <c r="K3" s="197" t="s">
        <v>58</v>
      </c>
      <c r="L3" s="197" t="s">
        <v>59</v>
      </c>
      <c r="M3" s="197" t="s">
        <v>2</v>
      </c>
      <c r="N3" s="197" t="s">
        <v>4</v>
      </c>
      <c r="O3" s="197" t="s">
        <v>6</v>
      </c>
      <c r="P3" s="197" t="s">
        <v>8</v>
      </c>
      <c r="Q3" s="197" t="s">
        <v>9</v>
      </c>
      <c r="R3" s="197" t="s">
        <v>11</v>
      </c>
      <c r="S3" s="197" t="s">
        <v>12</v>
      </c>
      <c r="T3" s="197" t="s">
        <v>14</v>
      </c>
      <c r="U3" s="197" t="s">
        <v>16</v>
      </c>
      <c r="V3" s="197" t="s">
        <v>18</v>
      </c>
      <c r="W3" s="197" t="s">
        <v>19</v>
      </c>
      <c r="X3" s="197" t="s">
        <v>20</v>
      </c>
      <c r="Y3" s="197" t="s">
        <v>22</v>
      </c>
      <c r="Z3" s="197" t="s">
        <v>23</v>
      </c>
      <c r="AA3" s="197" t="s">
        <v>24</v>
      </c>
      <c r="AB3" s="197" t="s">
        <v>25</v>
      </c>
      <c r="AC3" s="197" t="s">
        <v>26</v>
      </c>
      <c r="AD3" s="197" t="s">
        <v>27</v>
      </c>
      <c r="AE3" s="197" t="s">
        <v>28</v>
      </c>
      <c r="AF3" s="197" t="s">
        <v>29</v>
      </c>
      <c r="AG3" s="197" t="s">
        <v>31</v>
      </c>
      <c r="AH3" s="197" t="s">
        <v>32</v>
      </c>
      <c r="AI3" s="197" t="s">
        <v>33</v>
      </c>
      <c r="AJ3" s="197" t="s">
        <v>34</v>
      </c>
      <c r="AK3" s="197" t="s">
        <v>35</v>
      </c>
      <c r="AL3" s="197" t="s">
        <v>36</v>
      </c>
      <c r="AM3" s="197" t="s">
        <v>37</v>
      </c>
      <c r="AN3" s="197" t="s">
        <v>38</v>
      </c>
      <c r="AO3" s="197" t="s">
        <v>39</v>
      </c>
      <c r="AP3" s="197" t="s">
        <v>40</v>
      </c>
      <c r="AQ3" s="197" t="s">
        <v>41</v>
      </c>
      <c r="AR3" s="197" t="s">
        <v>42</v>
      </c>
      <c r="AS3" s="197" t="s">
        <v>43</v>
      </c>
      <c r="AT3" s="197" t="s">
        <v>44</v>
      </c>
      <c r="AU3" s="197" t="s">
        <v>45</v>
      </c>
      <c r="AV3" s="197" t="s">
        <v>46</v>
      </c>
      <c r="AW3" s="197" t="s">
        <v>47</v>
      </c>
      <c r="AX3" s="197" t="s">
        <v>48</v>
      </c>
      <c r="AY3" s="197" t="s">
        <v>49</v>
      </c>
      <c r="AZ3" s="197" t="s">
        <v>50</v>
      </c>
      <c r="BA3" s="274" t="s">
        <v>810</v>
      </c>
      <c r="BB3" s="274" t="s">
        <v>820</v>
      </c>
      <c r="BC3" s="274" t="s">
        <v>812</v>
      </c>
      <c r="BD3" s="274" t="s">
        <v>811</v>
      </c>
      <c r="BE3" s="274" t="s">
        <v>813</v>
      </c>
      <c r="BF3" s="274" t="s">
        <v>814</v>
      </c>
      <c r="BG3" s="274" t="s">
        <v>815</v>
      </c>
      <c r="BH3" s="274" t="s">
        <v>816</v>
      </c>
      <c r="BI3" s="274" t="s">
        <v>817</v>
      </c>
      <c r="BJ3" s="274" t="s">
        <v>818</v>
      </c>
      <c r="BK3" s="274" t="s">
        <v>819</v>
      </c>
    </row>
    <row r="4" spans="1:64">
      <c r="A4" s="3" t="s">
        <v>99</v>
      </c>
      <c r="B4" s="3" t="s">
        <v>85</v>
      </c>
      <c r="C4" s="277">
        <f>SUM(D4:L4)</f>
        <v>5705</v>
      </c>
      <c r="D4" s="203">
        <v>889</v>
      </c>
      <c r="E4" s="203">
        <v>567</v>
      </c>
      <c r="F4" s="203">
        <v>391</v>
      </c>
      <c r="G4" s="203">
        <v>319</v>
      </c>
      <c r="H4" s="203">
        <v>550</v>
      </c>
      <c r="I4" s="203">
        <v>915</v>
      </c>
      <c r="J4" s="203">
        <v>737</v>
      </c>
      <c r="K4" s="203">
        <v>485</v>
      </c>
      <c r="L4" s="203">
        <v>852</v>
      </c>
      <c r="M4" s="203">
        <v>2245</v>
      </c>
      <c r="N4" s="203">
        <v>1735</v>
      </c>
      <c r="O4" s="203">
        <v>1324</v>
      </c>
      <c r="P4" s="203">
        <v>2136</v>
      </c>
      <c r="Q4" s="203">
        <v>130</v>
      </c>
      <c r="R4" s="203">
        <v>337</v>
      </c>
      <c r="S4" s="203">
        <v>837</v>
      </c>
      <c r="T4" s="203">
        <v>99</v>
      </c>
      <c r="U4" s="203">
        <v>310</v>
      </c>
      <c r="V4" s="203">
        <v>1143</v>
      </c>
      <c r="W4" s="203">
        <v>157</v>
      </c>
      <c r="X4" s="203">
        <v>144</v>
      </c>
      <c r="Y4" s="203">
        <v>799</v>
      </c>
      <c r="Z4" s="203">
        <v>227</v>
      </c>
      <c r="AA4" s="203">
        <v>340</v>
      </c>
      <c r="AB4" s="203">
        <v>516</v>
      </c>
      <c r="AC4" s="203">
        <v>208</v>
      </c>
      <c r="AD4" s="203">
        <v>387</v>
      </c>
      <c r="AE4" s="203">
        <v>127</v>
      </c>
      <c r="AF4" s="203">
        <v>159</v>
      </c>
      <c r="AG4" s="203">
        <v>81</v>
      </c>
      <c r="AH4" s="203">
        <v>206</v>
      </c>
      <c r="AI4" s="203">
        <v>167</v>
      </c>
      <c r="AJ4" s="203">
        <v>97</v>
      </c>
      <c r="AK4" s="203">
        <v>136</v>
      </c>
      <c r="AL4" s="203">
        <v>123</v>
      </c>
      <c r="AM4" s="203">
        <v>169</v>
      </c>
      <c r="AN4" s="203">
        <v>272</v>
      </c>
      <c r="AO4" s="203">
        <v>83</v>
      </c>
      <c r="AP4" s="203">
        <v>57</v>
      </c>
      <c r="AQ4" s="203">
        <v>127</v>
      </c>
      <c r="AR4" s="203">
        <v>153</v>
      </c>
      <c r="AS4" s="203">
        <v>32</v>
      </c>
      <c r="AT4" s="203">
        <v>63</v>
      </c>
      <c r="AU4" s="203">
        <v>34</v>
      </c>
      <c r="AV4" s="203">
        <v>152</v>
      </c>
      <c r="AW4" s="203">
        <v>40</v>
      </c>
      <c r="AX4" s="203">
        <v>47</v>
      </c>
      <c r="AY4" s="203">
        <v>46</v>
      </c>
      <c r="AZ4" s="203">
        <v>43</v>
      </c>
      <c r="BA4" s="276">
        <f>SUM(BB4:BK4)</f>
        <v>21193</v>
      </c>
      <c r="BB4" s="276">
        <f>C4</f>
        <v>5705</v>
      </c>
      <c r="BC4" s="276">
        <f>N4+P4+R4</f>
        <v>4208</v>
      </c>
      <c r="BD4" s="276">
        <f>S4+Y4+AB4+AD4+AO4</f>
        <v>2622</v>
      </c>
      <c r="BE4" s="276">
        <f>O4+V4+AA4+AQ4+AR4</f>
        <v>3087</v>
      </c>
      <c r="BF4" s="276">
        <f>X4+Z4+AC4+AE4+AM4+AP4</f>
        <v>932</v>
      </c>
      <c r="BG4" s="276">
        <f>M4+AS4+AT4+AU4</f>
        <v>2374</v>
      </c>
      <c r="BH4" s="276">
        <f>T4+W4+AL4+AN4+AV4+AW4+AX4</f>
        <v>890</v>
      </c>
      <c r="BI4" s="276">
        <f>U4+AG4+AJ4+AY4+AZ4</f>
        <v>577</v>
      </c>
      <c r="BJ4" s="276">
        <f>AF4+AH4</f>
        <v>365</v>
      </c>
      <c r="BK4" s="276">
        <f>Q4+AI4+AK4</f>
        <v>433</v>
      </c>
      <c r="BL4" s="285">
        <f>SUM(D4:AZ4)</f>
        <v>21193</v>
      </c>
    </row>
    <row r="5" spans="1:64">
      <c r="A5" s="3"/>
      <c r="B5" s="3" t="s">
        <v>86</v>
      </c>
      <c r="C5" s="277">
        <f>SUM(D5:L5)</f>
        <v>23807</v>
      </c>
      <c r="D5" s="203">
        <v>3668</v>
      </c>
      <c r="E5" s="203">
        <v>2195</v>
      </c>
      <c r="F5" s="203">
        <v>1306</v>
      </c>
      <c r="G5" s="203">
        <v>1190</v>
      </c>
      <c r="H5" s="203">
        <v>2335</v>
      </c>
      <c r="I5" s="203">
        <v>3908</v>
      </c>
      <c r="J5" s="203">
        <v>3351</v>
      </c>
      <c r="K5" s="203">
        <v>1734</v>
      </c>
      <c r="L5" s="203">
        <v>4120</v>
      </c>
      <c r="M5" s="203">
        <v>9798</v>
      </c>
      <c r="N5" s="203">
        <v>6820</v>
      </c>
      <c r="O5" s="203">
        <v>5304</v>
      </c>
      <c r="P5" s="203">
        <v>8592</v>
      </c>
      <c r="Q5" s="203">
        <v>641</v>
      </c>
      <c r="R5" s="203">
        <v>1571</v>
      </c>
      <c r="S5" s="203">
        <v>3709</v>
      </c>
      <c r="T5" s="203">
        <v>452</v>
      </c>
      <c r="U5" s="203">
        <v>1324</v>
      </c>
      <c r="V5" s="203">
        <v>4739</v>
      </c>
      <c r="W5" s="203">
        <v>767</v>
      </c>
      <c r="X5" s="203">
        <v>681</v>
      </c>
      <c r="Y5" s="203">
        <v>3727</v>
      </c>
      <c r="Z5" s="203">
        <v>1074</v>
      </c>
      <c r="AA5" s="203">
        <v>1504</v>
      </c>
      <c r="AB5" s="203">
        <v>2522</v>
      </c>
      <c r="AC5" s="203">
        <v>859</v>
      </c>
      <c r="AD5" s="203">
        <v>1878</v>
      </c>
      <c r="AE5" s="203">
        <v>592</v>
      </c>
      <c r="AF5" s="203">
        <v>621</v>
      </c>
      <c r="AG5" s="203">
        <v>344</v>
      </c>
      <c r="AH5" s="203">
        <v>1067</v>
      </c>
      <c r="AI5" s="203">
        <v>683</v>
      </c>
      <c r="AJ5" s="203">
        <v>507</v>
      </c>
      <c r="AK5" s="203">
        <v>614</v>
      </c>
      <c r="AL5" s="203">
        <v>580</v>
      </c>
      <c r="AM5" s="203">
        <v>698</v>
      </c>
      <c r="AN5" s="203">
        <v>1336</v>
      </c>
      <c r="AO5" s="203">
        <v>445</v>
      </c>
      <c r="AP5" s="203">
        <v>281</v>
      </c>
      <c r="AQ5" s="203">
        <v>522</v>
      </c>
      <c r="AR5" s="203">
        <v>680</v>
      </c>
      <c r="AS5" s="203">
        <v>147</v>
      </c>
      <c r="AT5" s="203">
        <v>338</v>
      </c>
      <c r="AU5" s="203">
        <v>130</v>
      </c>
      <c r="AV5" s="203">
        <v>665</v>
      </c>
      <c r="AW5" s="203">
        <v>197</v>
      </c>
      <c r="AX5" s="203">
        <v>216</v>
      </c>
      <c r="AY5" s="203">
        <v>265</v>
      </c>
      <c r="AZ5" s="203">
        <v>186</v>
      </c>
      <c r="BA5" s="276">
        <f t="shared" ref="BA5:BA23" si="0">SUM(BB5:BK5)</f>
        <v>90883</v>
      </c>
      <c r="BB5" s="276">
        <f t="shared" ref="BB5:BB23" si="1">C5</f>
        <v>23807</v>
      </c>
      <c r="BC5" s="276">
        <f t="shared" ref="BC5:BC23" si="2">N5+P5+R5</f>
        <v>16983</v>
      </c>
      <c r="BD5" s="276">
        <f t="shared" ref="BD5:BD23" si="3">S5+Y5+AB5+AD5+AO5</f>
        <v>12281</v>
      </c>
      <c r="BE5" s="276">
        <f t="shared" ref="BE5:BE23" si="4">O5+V5+AA5+AQ5+AR5</f>
        <v>12749</v>
      </c>
      <c r="BF5" s="276">
        <f t="shared" ref="BF5:BF23" si="5">X5+Z5+AC5+AE5+AM5+AP5</f>
        <v>4185</v>
      </c>
      <c r="BG5" s="276">
        <f t="shared" ref="BG5:BG23" si="6">M5+AS5+AT5+AU5</f>
        <v>10413</v>
      </c>
      <c r="BH5" s="276">
        <f t="shared" ref="BH5:BH23" si="7">T5+W5+AL5+AN5+AV5+AW5+AX5</f>
        <v>4213</v>
      </c>
      <c r="BI5" s="276">
        <f t="shared" ref="BI5:BI23" si="8">U5+AG5+AJ5+AY5+AZ5</f>
        <v>2626</v>
      </c>
      <c r="BJ5" s="276">
        <f t="shared" ref="BJ5:BJ23" si="9">AF5+AH5</f>
        <v>1688</v>
      </c>
      <c r="BK5" s="276">
        <f t="shared" ref="BK5:BK23" si="10">Q5+AI5+AK5</f>
        <v>1938</v>
      </c>
      <c r="BL5" s="286">
        <f t="shared" ref="BL5:BL23" si="11">SUM(D5:AZ5)</f>
        <v>90883</v>
      </c>
    </row>
    <row r="6" spans="1:64">
      <c r="A6" s="3"/>
      <c r="B6" s="194" t="s">
        <v>84</v>
      </c>
      <c r="C6" s="278">
        <f t="shared" ref="C6:C23" si="12">SUM(D6:L6)</f>
        <v>32002</v>
      </c>
      <c r="D6" s="204">
        <v>4857</v>
      </c>
      <c r="E6" s="204">
        <v>2803</v>
      </c>
      <c r="F6" s="204">
        <v>1702</v>
      </c>
      <c r="G6" s="204">
        <v>1763</v>
      </c>
      <c r="H6" s="204">
        <v>3074</v>
      </c>
      <c r="I6" s="204">
        <v>5029</v>
      </c>
      <c r="J6" s="204">
        <v>4968</v>
      </c>
      <c r="K6" s="204">
        <v>1854</v>
      </c>
      <c r="L6" s="204">
        <v>5952</v>
      </c>
      <c r="M6" s="204">
        <v>12872</v>
      </c>
      <c r="N6" s="204">
        <v>8423</v>
      </c>
      <c r="O6" s="204">
        <v>6645</v>
      </c>
      <c r="P6" s="204">
        <v>11523</v>
      </c>
      <c r="Q6" s="204">
        <v>892</v>
      </c>
      <c r="R6" s="204">
        <v>2215</v>
      </c>
      <c r="S6" s="204">
        <v>4836</v>
      </c>
      <c r="T6" s="204">
        <v>603</v>
      </c>
      <c r="U6" s="204">
        <v>1796</v>
      </c>
      <c r="V6" s="204">
        <v>6192</v>
      </c>
      <c r="W6" s="204">
        <v>1056</v>
      </c>
      <c r="X6" s="204">
        <v>899</v>
      </c>
      <c r="Y6" s="204">
        <v>5086</v>
      </c>
      <c r="Z6" s="204">
        <v>1527</v>
      </c>
      <c r="AA6" s="204">
        <v>2057</v>
      </c>
      <c r="AB6" s="204">
        <v>3490</v>
      </c>
      <c r="AC6" s="204">
        <v>1252</v>
      </c>
      <c r="AD6" s="204">
        <v>2563</v>
      </c>
      <c r="AE6" s="204">
        <v>851</v>
      </c>
      <c r="AF6" s="204">
        <v>826</v>
      </c>
      <c r="AG6" s="204">
        <v>491</v>
      </c>
      <c r="AH6" s="204">
        <v>1355</v>
      </c>
      <c r="AI6" s="204">
        <v>950</v>
      </c>
      <c r="AJ6" s="204">
        <v>634</v>
      </c>
      <c r="AK6" s="204">
        <v>837</v>
      </c>
      <c r="AL6" s="204">
        <v>837</v>
      </c>
      <c r="AM6" s="204">
        <v>900</v>
      </c>
      <c r="AN6" s="204">
        <v>1751</v>
      </c>
      <c r="AO6" s="204">
        <v>851</v>
      </c>
      <c r="AP6" s="204">
        <v>410</v>
      </c>
      <c r="AQ6" s="204">
        <v>722</v>
      </c>
      <c r="AR6" s="204">
        <v>854</v>
      </c>
      <c r="AS6" s="204">
        <v>223</v>
      </c>
      <c r="AT6" s="204">
        <v>448</v>
      </c>
      <c r="AU6" s="204">
        <v>233</v>
      </c>
      <c r="AV6" s="204">
        <v>1022</v>
      </c>
      <c r="AW6" s="204">
        <v>301</v>
      </c>
      <c r="AX6" s="204">
        <v>299</v>
      </c>
      <c r="AY6" s="204">
        <v>335</v>
      </c>
      <c r="AZ6" s="204">
        <v>309</v>
      </c>
      <c r="BA6" s="282">
        <f t="shared" si="0"/>
        <v>121368</v>
      </c>
      <c r="BB6" s="282">
        <f t="shared" si="1"/>
        <v>32002</v>
      </c>
      <c r="BC6" s="282">
        <f t="shared" si="2"/>
        <v>22161</v>
      </c>
      <c r="BD6" s="282">
        <f t="shared" si="3"/>
        <v>16826</v>
      </c>
      <c r="BE6" s="282">
        <f t="shared" si="4"/>
        <v>16470</v>
      </c>
      <c r="BF6" s="282">
        <f t="shared" si="5"/>
        <v>5839</v>
      </c>
      <c r="BG6" s="282">
        <f t="shared" si="6"/>
        <v>13776</v>
      </c>
      <c r="BH6" s="282">
        <f t="shared" si="7"/>
        <v>5869</v>
      </c>
      <c r="BI6" s="282">
        <f t="shared" si="8"/>
        <v>3565</v>
      </c>
      <c r="BJ6" s="282">
        <f t="shared" si="9"/>
        <v>2181</v>
      </c>
      <c r="BK6" s="282">
        <f t="shared" si="10"/>
        <v>2679</v>
      </c>
      <c r="BL6" s="275">
        <f t="shared" si="11"/>
        <v>121368</v>
      </c>
    </row>
    <row r="7" spans="1:64">
      <c r="A7" s="3"/>
      <c r="B7" s="4" t="s">
        <v>65</v>
      </c>
      <c r="C7" s="279">
        <f t="shared" si="12"/>
        <v>33488</v>
      </c>
      <c r="D7" s="205">
        <v>5125</v>
      </c>
      <c r="E7" s="205">
        <v>2853</v>
      </c>
      <c r="F7" s="205">
        <v>1790</v>
      </c>
      <c r="G7" s="205">
        <v>1753</v>
      </c>
      <c r="H7" s="205">
        <v>3376</v>
      </c>
      <c r="I7" s="205">
        <v>5037</v>
      </c>
      <c r="J7" s="205">
        <v>5475</v>
      </c>
      <c r="K7" s="205">
        <v>1771</v>
      </c>
      <c r="L7" s="205">
        <v>6308</v>
      </c>
      <c r="M7" s="205">
        <v>13644</v>
      </c>
      <c r="N7" s="205">
        <v>8842</v>
      </c>
      <c r="O7" s="205">
        <v>6951</v>
      </c>
      <c r="P7" s="205">
        <v>12524</v>
      </c>
      <c r="Q7" s="205">
        <v>1000</v>
      </c>
      <c r="R7" s="205">
        <v>2266</v>
      </c>
      <c r="S7" s="205">
        <v>4761</v>
      </c>
      <c r="T7" s="205">
        <v>551</v>
      </c>
      <c r="U7" s="205">
        <v>2034</v>
      </c>
      <c r="V7" s="205">
        <v>6757</v>
      </c>
      <c r="W7" s="205">
        <v>1192</v>
      </c>
      <c r="X7" s="205">
        <v>989</v>
      </c>
      <c r="Y7" s="205">
        <v>5472</v>
      </c>
      <c r="Z7" s="205">
        <v>1771</v>
      </c>
      <c r="AA7" s="205">
        <v>2287</v>
      </c>
      <c r="AB7" s="205">
        <v>3881</v>
      </c>
      <c r="AC7" s="205">
        <v>1343</v>
      </c>
      <c r="AD7" s="205">
        <v>2735</v>
      </c>
      <c r="AE7" s="205">
        <v>1052</v>
      </c>
      <c r="AF7" s="205">
        <v>925</v>
      </c>
      <c r="AG7" s="205">
        <v>562</v>
      </c>
      <c r="AH7" s="205">
        <v>1641</v>
      </c>
      <c r="AI7" s="205">
        <v>1088</v>
      </c>
      <c r="AJ7" s="205">
        <v>776</v>
      </c>
      <c r="AK7" s="205">
        <v>963</v>
      </c>
      <c r="AL7" s="205">
        <v>946</v>
      </c>
      <c r="AM7" s="205">
        <v>960</v>
      </c>
      <c r="AN7" s="205">
        <v>1878</v>
      </c>
      <c r="AO7" s="205">
        <v>1006</v>
      </c>
      <c r="AP7" s="205">
        <v>598</v>
      </c>
      <c r="AQ7" s="205">
        <v>774</v>
      </c>
      <c r="AR7" s="205">
        <v>848</v>
      </c>
      <c r="AS7" s="205">
        <v>254</v>
      </c>
      <c r="AT7" s="205">
        <v>479</v>
      </c>
      <c r="AU7" s="205">
        <v>265</v>
      </c>
      <c r="AV7" s="205">
        <v>1033</v>
      </c>
      <c r="AW7" s="205">
        <v>357</v>
      </c>
      <c r="AX7" s="205">
        <v>371</v>
      </c>
      <c r="AY7" s="205">
        <v>430</v>
      </c>
      <c r="AZ7" s="205">
        <v>341</v>
      </c>
      <c r="BA7" s="283">
        <f t="shared" si="0"/>
        <v>130035</v>
      </c>
      <c r="BB7" s="283">
        <f t="shared" si="1"/>
        <v>33488</v>
      </c>
      <c r="BC7" s="283">
        <f t="shared" si="2"/>
        <v>23632</v>
      </c>
      <c r="BD7" s="283">
        <f t="shared" si="3"/>
        <v>17855</v>
      </c>
      <c r="BE7" s="283">
        <f t="shared" si="4"/>
        <v>17617</v>
      </c>
      <c r="BF7" s="283">
        <f t="shared" si="5"/>
        <v>6713</v>
      </c>
      <c r="BG7" s="283">
        <f t="shared" si="6"/>
        <v>14642</v>
      </c>
      <c r="BH7" s="283">
        <f t="shared" si="7"/>
        <v>6328</v>
      </c>
      <c r="BI7" s="283">
        <f t="shared" si="8"/>
        <v>4143</v>
      </c>
      <c r="BJ7" s="283">
        <f t="shared" si="9"/>
        <v>2566</v>
      </c>
      <c r="BK7" s="283">
        <f t="shared" si="10"/>
        <v>3051</v>
      </c>
      <c r="BL7" s="275">
        <f t="shared" si="11"/>
        <v>130035</v>
      </c>
    </row>
    <row r="8" spans="1:64">
      <c r="A8" s="3"/>
      <c r="B8" s="4" t="s">
        <v>66</v>
      </c>
      <c r="C8" s="279">
        <f t="shared" si="12"/>
        <v>37298</v>
      </c>
      <c r="D8" s="205">
        <v>5730</v>
      </c>
      <c r="E8" s="205">
        <v>3626</v>
      </c>
      <c r="F8" s="205">
        <v>1950</v>
      </c>
      <c r="G8" s="205">
        <v>2050</v>
      </c>
      <c r="H8" s="205">
        <v>3679</v>
      </c>
      <c r="I8" s="205">
        <v>5249</v>
      </c>
      <c r="J8" s="205">
        <v>5575</v>
      </c>
      <c r="K8" s="205">
        <v>2425</v>
      </c>
      <c r="L8" s="205">
        <v>7014</v>
      </c>
      <c r="M8" s="205">
        <v>14543</v>
      </c>
      <c r="N8" s="205">
        <v>9613</v>
      </c>
      <c r="O8" s="205">
        <v>7463</v>
      </c>
      <c r="P8" s="205">
        <v>13302</v>
      </c>
      <c r="Q8" s="205">
        <v>961</v>
      </c>
      <c r="R8" s="205">
        <v>2250</v>
      </c>
      <c r="S8" s="205">
        <v>5191</v>
      </c>
      <c r="T8" s="205">
        <v>722</v>
      </c>
      <c r="U8" s="205">
        <v>1888</v>
      </c>
      <c r="V8" s="205">
        <v>7301</v>
      </c>
      <c r="W8" s="205">
        <v>1275</v>
      </c>
      <c r="X8" s="205">
        <v>1037</v>
      </c>
      <c r="Y8" s="205">
        <v>5390</v>
      </c>
      <c r="Z8" s="205">
        <v>1880</v>
      </c>
      <c r="AA8" s="205">
        <v>2407</v>
      </c>
      <c r="AB8" s="205">
        <v>4020</v>
      </c>
      <c r="AC8" s="205">
        <v>1298</v>
      </c>
      <c r="AD8" s="205">
        <v>3382</v>
      </c>
      <c r="AE8" s="205">
        <v>1186</v>
      </c>
      <c r="AF8" s="205">
        <v>945</v>
      </c>
      <c r="AG8" s="205">
        <v>526</v>
      </c>
      <c r="AH8" s="205">
        <v>1464</v>
      </c>
      <c r="AI8" s="205">
        <v>951</v>
      </c>
      <c r="AJ8" s="205">
        <v>711</v>
      </c>
      <c r="AK8" s="205">
        <v>935</v>
      </c>
      <c r="AL8" s="205">
        <v>863</v>
      </c>
      <c r="AM8" s="205">
        <v>1045</v>
      </c>
      <c r="AN8" s="205">
        <v>2020</v>
      </c>
      <c r="AO8" s="205">
        <v>824</v>
      </c>
      <c r="AP8" s="205">
        <v>553</v>
      </c>
      <c r="AQ8" s="205">
        <v>765</v>
      </c>
      <c r="AR8" s="205">
        <v>877</v>
      </c>
      <c r="AS8" s="205">
        <v>328</v>
      </c>
      <c r="AT8" s="205">
        <v>603</v>
      </c>
      <c r="AU8" s="205">
        <v>275</v>
      </c>
      <c r="AV8" s="205">
        <v>850</v>
      </c>
      <c r="AW8" s="205">
        <v>366</v>
      </c>
      <c r="AX8" s="205">
        <v>354</v>
      </c>
      <c r="AY8" s="205">
        <v>464</v>
      </c>
      <c r="AZ8" s="205">
        <v>285</v>
      </c>
      <c r="BA8" s="283">
        <f t="shared" si="0"/>
        <v>138411</v>
      </c>
      <c r="BB8" s="283">
        <f t="shared" si="1"/>
        <v>37298</v>
      </c>
      <c r="BC8" s="283">
        <f t="shared" si="2"/>
        <v>25165</v>
      </c>
      <c r="BD8" s="283">
        <f t="shared" si="3"/>
        <v>18807</v>
      </c>
      <c r="BE8" s="283">
        <f t="shared" si="4"/>
        <v>18813</v>
      </c>
      <c r="BF8" s="283">
        <f t="shared" si="5"/>
        <v>6999</v>
      </c>
      <c r="BG8" s="283">
        <f t="shared" si="6"/>
        <v>15749</v>
      </c>
      <c r="BH8" s="283">
        <f t="shared" si="7"/>
        <v>6450</v>
      </c>
      <c r="BI8" s="283">
        <f t="shared" si="8"/>
        <v>3874</v>
      </c>
      <c r="BJ8" s="283">
        <f t="shared" si="9"/>
        <v>2409</v>
      </c>
      <c r="BK8" s="283">
        <f t="shared" si="10"/>
        <v>2847</v>
      </c>
      <c r="BL8" s="275">
        <f t="shared" si="11"/>
        <v>138411</v>
      </c>
    </row>
    <row r="9" spans="1:64">
      <c r="A9" s="3"/>
      <c r="B9" s="4" t="s">
        <v>67</v>
      </c>
      <c r="C9" s="279">
        <f t="shared" si="12"/>
        <v>38003</v>
      </c>
      <c r="D9" s="205">
        <v>5988</v>
      </c>
      <c r="E9" s="205">
        <v>4944</v>
      </c>
      <c r="F9" s="205">
        <v>2460</v>
      </c>
      <c r="G9" s="205">
        <v>2098</v>
      </c>
      <c r="H9" s="205">
        <v>3313</v>
      </c>
      <c r="I9" s="205">
        <v>4604</v>
      </c>
      <c r="J9" s="205">
        <v>4429</v>
      </c>
      <c r="K9" s="205">
        <v>3972</v>
      </c>
      <c r="L9" s="205">
        <v>6195</v>
      </c>
      <c r="M9" s="205">
        <v>13112</v>
      </c>
      <c r="N9" s="205">
        <v>10304</v>
      </c>
      <c r="O9" s="205">
        <v>6514</v>
      </c>
      <c r="P9" s="205">
        <v>11430</v>
      </c>
      <c r="Q9" s="205">
        <v>638</v>
      </c>
      <c r="R9" s="205">
        <v>1725</v>
      </c>
      <c r="S9" s="205">
        <v>4972</v>
      </c>
      <c r="T9" s="205">
        <v>618</v>
      </c>
      <c r="U9" s="205">
        <v>1159</v>
      </c>
      <c r="V9" s="205">
        <v>6300</v>
      </c>
      <c r="W9" s="205">
        <v>970</v>
      </c>
      <c r="X9" s="205">
        <v>721</v>
      </c>
      <c r="Y9" s="205">
        <v>4448</v>
      </c>
      <c r="Z9" s="205">
        <v>1532</v>
      </c>
      <c r="AA9" s="205">
        <v>2355</v>
      </c>
      <c r="AB9" s="205">
        <v>3011</v>
      </c>
      <c r="AC9" s="205">
        <v>1110</v>
      </c>
      <c r="AD9" s="205">
        <v>3421</v>
      </c>
      <c r="AE9" s="205">
        <v>949</v>
      </c>
      <c r="AF9" s="205">
        <v>785</v>
      </c>
      <c r="AG9" s="205">
        <v>299</v>
      </c>
      <c r="AH9" s="205">
        <v>1091</v>
      </c>
      <c r="AI9" s="205">
        <v>727</v>
      </c>
      <c r="AJ9" s="205">
        <v>411</v>
      </c>
      <c r="AK9" s="205">
        <v>725</v>
      </c>
      <c r="AL9" s="205">
        <v>573</v>
      </c>
      <c r="AM9" s="205">
        <v>1023</v>
      </c>
      <c r="AN9" s="205">
        <v>1733</v>
      </c>
      <c r="AO9" s="205">
        <v>538</v>
      </c>
      <c r="AP9" s="205">
        <v>354</v>
      </c>
      <c r="AQ9" s="205">
        <v>656</v>
      </c>
      <c r="AR9" s="205">
        <v>805</v>
      </c>
      <c r="AS9" s="205">
        <v>258</v>
      </c>
      <c r="AT9" s="205">
        <v>541</v>
      </c>
      <c r="AU9" s="205">
        <v>200</v>
      </c>
      <c r="AV9" s="205">
        <v>609</v>
      </c>
      <c r="AW9" s="205">
        <v>217</v>
      </c>
      <c r="AX9" s="205">
        <v>244</v>
      </c>
      <c r="AY9" s="205">
        <v>244</v>
      </c>
      <c r="AZ9" s="205">
        <v>205</v>
      </c>
      <c r="BA9" s="283">
        <f t="shared" si="0"/>
        <v>125530</v>
      </c>
      <c r="BB9" s="283">
        <f t="shared" si="1"/>
        <v>38003</v>
      </c>
      <c r="BC9" s="283">
        <f t="shared" si="2"/>
        <v>23459</v>
      </c>
      <c r="BD9" s="283">
        <f t="shared" si="3"/>
        <v>16390</v>
      </c>
      <c r="BE9" s="283">
        <f t="shared" si="4"/>
        <v>16630</v>
      </c>
      <c r="BF9" s="283">
        <f t="shared" si="5"/>
        <v>5689</v>
      </c>
      <c r="BG9" s="283">
        <f t="shared" si="6"/>
        <v>14111</v>
      </c>
      <c r="BH9" s="283">
        <f t="shared" si="7"/>
        <v>4964</v>
      </c>
      <c r="BI9" s="283">
        <f t="shared" si="8"/>
        <v>2318</v>
      </c>
      <c r="BJ9" s="283">
        <f t="shared" si="9"/>
        <v>1876</v>
      </c>
      <c r="BK9" s="283">
        <f t="shared" si="10"/>
        <v>2090</v>
      </c>
      <c r="BL9" s="275">
        <f t="shared" si="11"/>
        <v>125530</v>
      </c>
    </row>
    <row r="10" spans="1:64">
      <c r="A10" s="3"/>
      <c r="B10" s="4" t="s">
        <v>68</v>
      </c>
      <c r="C10" s="279">
        <f t="shared" si="12"/>
        <v>37805</v>
      </c>
      <c r="D10" s="205">
        <v>5129</v>
      </c>
      <c r="E10" s="205">
        <v>3459</v>
      </c>
      <c r="F10" s="205">
        <v>3452</v>
      </c>
      <c r="G10" s="205">
        <v>2394</v>
      </c>
      <c r="H10" s="205">
        <v>3505</v>
      </c>
      <c r="I10" s="205">
        <v>5065</v>
      </c>
      <c r="J10" s="205">
        <v>4317</v>
      </c>
      <c r="K10" s="205">
        <v>4706</v>
      </c>
      <c r="L10" s="205">
        <v>5778</v>
      </c>
      <c r="M10" s="205">
        <v>14109</v>
      </c>
      <c r="N10" s="205">
        <v>11897</v>
      </c>
      <c r="O10" s="205">
        <v>7775</v>
      </c>
      <c r="P10" s="205">
        <v>10756</v>
      </c>
      <c r="Q10" s="205">
        <v>810</v>
      </c>
      <c r="R10" s="205">
        <v>1622</v>
      </c>
      <c r="S10" s="205">
        <v>5344</v>
      </c>
      <c r="T10" s="205">
        <v>719</v>
      </c>
      <c r="U10" s="205">
        <v>1710</v>
      </c>
      <c r="V10" s="205">
        <v>7486</v>
      </c>
      <c r="W10" s="205">
        <v>1196</v>
      </c>
      <c r="X10" s="205">
        <v>904</v>
      </c>
      <c r="Y10" s="205">
        <v>4082</v>
      </c>
      <c r="Z10" s="205">
        <v>1587</v>
      </c>
      <c r="AA10" s="205">
        <v>2678</v>
      </c>
      <c r="AB10" s="205">
        <v>2945</v>
      </c>
      <c r="AC10" s="205">
        <v>1213</v>
      </c>
      <c r="AD10" s="205">
        <v>2975</v>
      </c>
      <c r="AE10" s="205">
        <v>1035</v>
      </c>
      <c r="AF10" s="205">
        <v>862</v>
      </c>
      <c r="AG10" s="205">
        <v>449</v>
      </c>
      <c r="AH10" s="205">
        <v>1432</v>
      </c>
      <c r="AI10" s="205">
        <v>873</v>
      </c>
      <c r="AJ10" s="205">
        <v>645</v>
      </c>
      <c r="AK10" s="205">
        <v>889</v>
      </c>
      <c r="AL10" s="205">
        <v>759</v>
      </c>
      <c r="AM10" s="205">
        <v>1122</v>
      </c>
      <c r="AN10" s="205">
        <v>1786</v>
      </c>
      <c r="AO10" s="205">
        <v>504</v>
      </c>
      <c r="AP10" s="205">
        <v>413</v>
      </c>
      <c r="AQ10" s="205">
        <v>670</v>
      </c>
      <c r="AR10" s="205">
        <v>885</v>
      </c>
      <c r="AS10" s="205">
        <v>269</v>
      </c>
      <c r="AT10" s="205">
        <v>448</v>
      </c>
      <c r="AU10" s="205">
        <v>224</v>
      </c>
      <c r="AV10" s="205">
        <v>753</v>
      </c>
      <c r="AW10" s="205">
        <v>318</v>
      </c>
      <c r="AX10" s="205">
        <v>319</v>
      </c>
      <c r="AY10" s="205">
        <v>295</v>
      </c>
      <c r="AZ10" s="205">
        <v>275</v>
      </c>
      <c r="BA10" s="283">
        <f t="shared" si="0"/>
        <v>132838</v>
      </c>
      <c r="BB10" s="283">
        <f t="shared" si="1"/>
        <v>37805</v>
      </c>
      <c r="BC10" s="283">
        <f t="shared" si="2"/>
        <v>24275</v>
      </c>
      <c r="BD10" s="283">
        <f t="shared" si="3"/>
        <v>15850</v>
      </c>
      <c r="BE10" s="283">
        <f t="shared" si="4"/>
        <v>19494</v>
      </c>
      <c r="BF10" s="283">
        <f t="shared" si="5"/>
        <v>6274</v>
      </c>
      <c r="BG10" s="283">
        <f t="shared" si="6"/>
        <v>15050</v>
      </c>
      <c r="BH10" s="283">
        <f t="shared" si="7"/>
        <v>5850</v>
      </c>
      <c r="BI10" s="283">
        <f t="shared" si="8"/>
        <v>3374</v>
      </c>
      <c r="BJ10" s="283">
        <f t="shared" si="9"/>
        <v>2294</v>
      </c>
      <c r="BK10" s="283">
        <f t="shared" si="10"/>
        <v>2572</v>
      </c>
      <c r="BL10" s="275">
        <f t="shared" si="11"/>
        <v>132838</v>
      </c>
    </row>
    <row r="11" spans="1:64">
      <c r="A11" s="3"/>
      <c r="B11" s="4" t="s">
        <v>69</v>
      </c>
      <c r="C11" s="279">
        <f t="shared" si="12"/>
        <v>41885</v>
      </c>
      <c r="D11" s="205">
        <v>5728</v>
      </c>
      <c r="E11" s="205">
        <v>3741</v>
      </c>
      <c r="F11" s="205">
        <v>3522</v>
      </c>
      <c r="G11" s="205">
        <v>2488</v>
      </c>
      <c r="H11" s="205">
        <v>4061</v>
      </c>
      <c r="I11" s="205">
        <v>5865</v>
      </c>
      <c r="J11" s="205">
        <v>5111</v>
      </c>
      <c r="K11" s="205">
        <v>4769</v>
      </c>
      <c r="L11" s="205">
        <v>6600</v>
      </c>
      <c r="M11" s="205">
        <v>15235</v>
      </c>
      <c r="N11" s="205">
        <v>13547</v>
      </c>
      <c r="O11" s="205">
        <v>8624</v>
      </c>
      <c r="P11" s="205">
        <v>12889</v>
      </c>
      <c r="Q11" s="205">
        <v>1014</v>
      </c>
      <c r="R11" s="205">
        <v>2096</v>
      </c>
      <c r="S11" s="205">
        <v>5827</v>
      </c>
      <c r="T11" s="205">
        <v>773</v>
      </c>
      <c r="U11" s="205">
        <v>2076</v>
      </c>
      <c r="V11" s="205">
        <v>8124</v>
      </c>
      <c r="W11" s="205">
        <v>1221</v>
      </c>
      <c r="X11" s="205">
        <v>1016</v>
      </c>
      <c r="Y11" s="205">
        <v>5051</v>
      </c>
      <c r="Z11" s="205">
        <v>1857</v>
      </c>
      <c r="AA11" s="205">
        <v>2612</v>
      </c>
      <c r="AB11" s="205">
        <v>3600</v>
      </c>
      <c r="AC11" s="205">
        <v>1307</v>
      </c>
      <c r="AD11" s="205">
        <v>2874</v>
      </c>
      <c r="AE11" s="205">
        <v>1176</v>
      </c>
      <c r="AF11" s="205">
        <v>1011</v>
      </c>
      <c r="AG11" s="205">
        <v>545</v>
      </c>
      <c r="AH11" s="205">
        <v>1580</v>
      </c>
      <c r="AI11" s="205">
        <v>1116</v>
      </c>
      <c r="AJ11" s="205">
        <v>714</v>
      </c>
      <c r="AK11" s="205">
        <v>942</v>
      </c>
      <c r="AL11" s="205">
        <v>927</v>
      </c>
      <c r="AM11" s="205">
        <v>1202</v>
      </c>
      <c r="AN11" s="205">
        <v>2123</v>
      </c>
      <c r="AO11" s="205">
        <v>578</v>
      </c>
      <c r="AP11" s="205">
        <v>438</v>
      </c>
      <c r="AQ11" s="205">
        <v>834</v>
      </c>
      <c r="AR11" s="205">
        <v>983</v>
      </c>
      <c r="AS11" s="205">
        <v>284</v>
      </c>
      <c r="AT11" s="205">
        <v>506</v>
      </c>
      <c r="AU11" s="205">
        <v>247</v>
      </c>
      <c r="AV11" s="205">
        <v>923</v>
      </c>
      <c r="AW11" s="205">
        <v>360</v>
      </c>
      <c r="AX11" s="205">
        <v>340</v>
      </c>
      <c r="AY11" s="205">
        <v>397</v>
      </c>
      <c r="AZ11" s="205">
        <v>346</v>
      </c>
      <c r="BA11" s="283">
        <f t="shared" si="0"/>
        <v>149200</v>
      </c>
      <c r="BB11" s="283">
        <f t="shared" si="1"/>
        <v>41885</v>
      </c>
      <c r="BC11" s="283">
        <f t="shared" si="2"/>
        <v>28532</v>
      </c>
      <c r="BD11" s="283">
        <f t="shared" si="3"/>
        <v>17930</v>
      </c>
      <c r="BE11" s="283">
        <f t="shared" si="4"/>
        <v>21177</v>
      </c>
      <c r="BF11" s="283">
        <f t="shared" si="5"/>
        <v>6996</v>
      </c>
      <c r="BG11" s="283">
        <f t="shared" si="6"/>
        <v>16272</v>
      </c>
      <c r="BH11" s="283">
        <f t="shared" si="7"/>
        <v>6667</v>
      </c>
      <c r="BI11" s="283">
        <f t="shared" si="8"/>
        <v>4078</v>
      </c>
      <c r="BJ11" s="283">
        <f t="shared" si="9"/>
        <v>2591</v>
      </c>
      <c r="BK11" s="283">
        <f t="shared" si="10"/>
        <v>3072</v>
      </c>
      <c r="BL11" s="275">
        <f t="shared" si="11"/>
        <v>149200</v>
      </c>
    </row>
    <row r="12" spans="1:64">
      <c r="A12" s="3"/>
      <c r="B12" s="4" t="s">
        <v>70</v>
      </c>
      <c r="C12" s="279">
        <f t="shared" si="12"/>
        <v>47442</v>
      </c>
      <c r="D12" s="205">
        <v>6775</v>
      </c>
      <c r="E12" s="205">
        <v>4488</v>
      </c>
      <c r="F12" s="205">
        <v>3582</v>
      </c>
      <c r="G12" s="205">
        <v>2721</v>
      </c>
      <c r="H12" s="205">
        <v>4592</v>
      </c>
      <c r="I12" s="205">
        <v>6495</v>
      </c>
      <c r="J12" s="205">
        <v>6272</v>
      </c>
      <c r="K12" s="205">
        <v>4764</v>
      </c>
      <c r="L12" s="205">
        <v>7753</v>
      </c>
      <c r="M12" s="205">
        <v>17568</v>
      </c>
      <c r="N12" s="205">
        <v>15595</v>
      </c>
      <c r="O12" s="205">
        <v>9782</v>
      </c>
      <c r="P12" s="205">
        <v>15442</v>
      </c>
      <c r="Q12" s="205">
        <v>1268</v>
      </c>
      <c r="R12" s="205">
        <v>2610</v>
      </c>
      <c r="S12" s="205">
        <v>7049</v>
      </c>
      <c r="T12" s="205">
        <v>878</v>
      </c>
      <c r="U12" s="205">
        <v>2392</v>
      </c>
      <c r="V12" s="205">
        <v>9143</v>
      </c>
      <c r="W12" s="205">
        <v>1423</v>
      </c>
      <c r="X12" s="205">
        <v>1188</v>
      </c>
      <c r="Y12" s="205">
        <v>6646</v>
      </c>
      <c r="Z12" s="205">
        <v>2220</v>
      </c>
      <c r="AA12" s="205">
        <v>2868</v>
      </c>
      <c r="AB12" s="205">
        <v>4374</v>
      </c>
      <c r="AC12" s="205">
        <v>1568</v>
      </c>
      <c r="AD12" s="205">
        <v>3079</v>
      </c>
      <c r="AE12" s="205">
        <v>1237</v>
      </c>
      <c r="AF12" s="205">
        <v>1099</v>
      </c>
      <c r="AG12" s="205">
        <v>635</v>
      </c>
      <c r="AH12" s="205">
        <v>1918</v>
      </c>
      <c r="AI12" s="205">
        <v>1305</v>
      </c>
      <c r="AJ12" s="205">
        <v>861</v>
      </c>
      <c r="AK12" s="205">
        <v>1121</v>
      </c>
      <c r="AL12" s="205">
        <v>1050</v>
      </c>
      <c r="AM12" s="205">
        <v>1331</v>
      </c>
      <c r="AN12" s="205">
        <v>2425</v>
      </c>
      <c r="AO12" s="205">
        <v>871</v>
      </c>
      <c r="AP12" s="205">
        <v>517</v>
      </c>
      <c r="AQ12" s="205">
        <v>940</v>
      </c>
      <c r="AR12" s="205">
        <v>1174</v>
      </c>
      <c r="AS12" s="205">
        <v>320</v>
      </c>
      <c r="AT12" s="205">
        <v>614</v>
      </c>
      <c r="AU12" s="205">
        <v>273</v>
      </c>
      <c r="AV12" s="205">
        <v>1242</v>
      </c>
      <c r="AW12" s="205">
        <v>373</v>
      </c>
      <c r="AX12" s="205">
        <v>473</v>
      </c>
      <c r="AY12" s="205">
        <v>421</v>
      </c>
      <c r="AZ12" s="205">
        <v>406</v>
      </c>
      <c r="BA12" s="283">
        <f t="shared" si="0"/>
        <v>173141</v>
      </c>
      <c r="BB12" s="283">
        <f t="shared" si="1"/>
        <v>47442</v>
      </c>
      <c r="BC12" s="283">
        <f t="shared" si="2"/>
        <v>33647</v>
      </c>
      <c r="BD12" s="283">
        <f t="shared" si="3"/>
        <v>22019</v>
      </c>
      <c r="BE12" s="283">
        <f t="shared" si="4"/>
        <v>23907</v>
      </c>
      <c r="BF12" s="283">
        <f t="shared" si="5"/>
        <v>8061</v>
      </c>
      <c r="BG12" s="283">
        <f t="shared" si="6"/>
        <v>18775</v>
      </c>
      <c r="BH12" s="283">
        <f t="shared" si="7"/>
        <v>7864</v>
      </c>
      <c r="BI12" s="283">
        <f t="shared" si="8"/>
        <v>4715</v>
      </c>
      <c r="BJ12" s="283">
        <f t="shared" si="9"/>
        <v>3017</v>
      </c>
      <c r="BK12" s="283">
        <f t="shared" si="10"/>
        <v>3694</v>
      </c>
      <c r="BL12" s="275">
        <f t="shared" si="11"/>
        <v>173141</v>
      </c>
    </row>
    <row r="13" spans="1:64">
      <c r="A13" s="3"/>
      <c r="B13" s="4" t="s">
        <v>71</v>
      </c>
      <c r="C13" s="279">
        <f t="shared" si="12"/>
        <v>58803</v>
      </c>
      <c r="D13" s="205">
        <v>8541</v>
      </c>
      <c r="E13" s="205">
        <v>5563</v>
      </c>
      <c r="F13" s="205">
        <v>4242</v>
      </c>
      <c r="G13" s="205">
        <v>3542</v>
      </c>
      <c r="H13" s="205">
        <v>5644</v>
      </c>
      <c r="I13" s="205">
        <v>8119</v>
      </c>
      <c r="J13" s="205">
        <v>8398</v>
      </c>
      <c r="K13" s="205">
        <v>5267</v>
      </c>
      <c r="L13" s="205">
        <v>9487</v>
      </c>
      <c r="M13" s="205">
        <v>21699</v>
      </c>
      <c r="N13" s="205">
        <v>19016</v>
      </c>
      <c r="O13" s="205">
        <v>11812</v>
      </c>
      <c r="P13" s="205">
        <v>20169</v>
      </c>
      <c r="Q13" s="205">
        <v>1483</v>
      </c>
      <c r="R13" s="205">
        <v>3550</v>
      </c>
      <c r="S13" s="205">
        <v>8424</v>
      </c>
      <c r="T13" s="205">
        <v>1036</v>
      </c>
      <c r="U13" s="205">
        <v>2888</v>
      </c>
      <c r="V13" s="205">
        <v>10980</v>
      </c>
      <c r="W13" s="205">
        <v>1657</v>
      </c>
      <c r="X13" s="205">
        <v>1424</v>
      </c>
      <c r="Y13" s="205">
        <v>9074</v>
      </c>
      <c r="Z13" s="205">
        <v>2759</v>
      </c>
      <c r="AA13" s="205">
        <v>3577</v>
      </c>
      <c r="AB13" s="205">
        <v>6233</v>
      </c>
      <c r="AC13" s="205">
        <v>1881</v>
      </c>
      <c r="AD13" s="205">
        <v>3486</v>
      </c>
      <c r="AE13" s="205">
        <v>1528</v>
      </c>
      <c r="AF13" s="205">
        <v>1310</v>
      </c>
      <c r="AG13" s="205">
        <v>732</v>
      </c>
      <c r="AH13" s="205">
        <v>2021</v>
      </c>
      <c r="AI13" s="205">
        <v>1589</v>
      </c>
      <c r="AJ13" s="205">
        <v>974</v>
      </c>
      <c r="AK13" s="205">
        <v>1336</v>
      </c>
      <c r="AL13" s="205">
        <v>1252</v>
      </c>
      <c r="AM13" s="205">
        <v>1555</v>
      </c>
      <c r="AN13" s="205">
        <v>2848</v>
      </c>
      <c r="AO13" s="205">
        <v>1118</v>
      </c>
      <c r="AP13" s="205">
        <v>680</v>
      </c>
      <c r="AQ13" s="205">
        <v>1214</v>
      </c>
      <c r="AR13" s="205">
        <v>1391</v>
      </c>
      <c r="AS13" s="205">
        <v>383</v>
      </c>
      <c r="AT13" s="205">
        <v>716</v>
      </c>
      <c r="AU13" s="205">
        <v>311</v>
      </c>
      <c r="AV13" s="205">
        <v>1518</v>
      </c>
      <c r="AW13" s="205">
        <v>489</v>
      </c>
      <c r="AX13" s="205">
        <v>473</v>
      </c>
      <c r="AY13" s="205">
        <v>513</v>
      </c>
      <c r="AZ13" s="205">
        <v>393</v>
      </c>
      <c r="BA13" s="283">
        <f t="shared" si="0"/>
        <v>214295</v>
      </c>
      <c r="BB13" s="283">
        <f t="shared" si="1"/>
        <v>58803</v>
      </c>
      <c r="BC13" s="283">
        <f t="shared" si="2"/>
        <v>42735</v>
      </c>
      <c r="BD13" s="283">
        <f t="shared" si="3"/>
        <v>28335</v>
      </c>
      <c r="BE13" s="283">
        <f t="shared" si="4"/>
        <v>28974</v>
      </c>
      <c r="BF13" s="283">
        <f t="shared" si="5"/>
        <v>9827</v>
      </c>
      <c r="BG13" s="283">
        <f t="shared" si="6"/>
        <v>23109</v>
      </c>
      <c r="BH13" s="283">
        <f t="shared" si="7"/>
        <v>9273</v>
      </c>
      <c r="BI13" s="283">
        <f t="shared" si="8"/>
        <v>5500</v>
      </c>
      <c r="BJ13" s="283">
        <f t="shared" si="9"/>
        <v>3331</v>
      </c>
      <c r="BK13" s="283">
        <f t="shared" si="10"/>
        <v>4408</v>
      </c>
      <c r="BL13" s="275">
        <f t="shared" si="11"/>
        <v>214295</v>
      </c>
    </row>
    <row r="14" spans="1:64">
      <c r="A14" s="3"/>
      <c r="B14" s="4" t="s">
        <v>72</v>
      </c>
      <c r="C14" s="279">
        <f t="shared" si="12"/>
        <v>52281</v>
      </c>
      <c r="D14" s="205">
        <v>8087</v>
      </c>
      <c r="E14" s="205">
        <v>4840</v>
      </c>
      <c r="F14" s="205">
        <v>3871</v>
      </c>
      <c r="G14" s="205">
        <v>3197</v>
      </c>
      <c r="H14" s="205">
        <v>5142</v>
      </c>
      <c r="I14" s="205">
        <v>7031</v>
      </c>
      <c r="J14" s="205">
        <v>7286</v>
      </c>
      <c r="K14" s="205">
        <v>4658</v>
      </c>
      <c r="L14" s="205">
        <v>8169</v>
      </c>
      <c r="M14" s="205">
        <v>18146</v>
      </c>
      <c r="N14" s="205">
        <v>17098</v>
      </c>
      <c r="O14" s="205">
        <v>10769</v>
      </c>
      <c r="P14" s="205">
        <v>18826</v>
      </c>
      <c r="Q14" s="205">
        <v>1337</v>
      </c>
      <c r="R14" s="205">
        <v>3577</v>
      </c>
      <c r="S14" s="205">
        <v>7413</v>
      </c>
      <c r="T14" s="205">
        <v>863</v>
      </c>
      <c r="U14" s="205">
        <v>2503</v>
      </c>
      <c r="V14" s="205">
        <v>9134</v>
      </c>
      <c r="W14" s="205">
        <v>1554</v>
      </c>
      <c r="X14" s="205">
        <v>1307</v>
      </c>
      <c r="Y14" s="205">
        <v>8366</v>
      </c>
      <c r="Z14" s="205">
        <v>2310</v>
      </c>
      <c r="AA14" s="205">
        <v>2911</v>
      </c>
      <c r="AB14" s="205">
        <v>5633</v>
      </c>
      <c r="AC14" s="205">
        <v>1583</v>
      </c>
      <c r="AD14" s="205">
        <v>3544</v>
      </c>
      <c r="AE14" s="205">
        <v>1344</v>
      </c>
      <c r="AF14" s="205">
        <v>1137</v>
      </c>
      <c r="AG14" s="205">
        <v>644</v>
      </c>
      <c r="AH14" s="205">
        <v>1774</v>
      </c>
      <c r="AI14" s="205">
        <v>1376</v>
      </c>
      <c r="AJ14" s="205">
        <v>927</v>
      </c>
      <c r="AK14" s="205">
        <v>1177</v>
      </c>
      <c r="AL14" s="205">
        <v>987</v>
      </c>
      <c r="AM14" s="205">
        <v>1291</v>
      </c>
      <c r="AN14" s="205">
        <v>2359</v>
      </c>
      <c r="AO14" s="205">
        <v>1037</v>
      </c>
      <c r="AP14" s="205">
        <v>629</v>
      </c>
      <c r="AQ14" s="205">
        <v>953</v>
      </c>
      <c r="AR14" s="205">
        <v>1125</v>
      </c>
      <c r="AS14" s="205">
        <v>316</v>
      </c>
      <c r="AT14" s="205">
        <v>555</v>
      </c>
      <c r="AU14" s="205">
        <v>317</v>
      </c>
      <c r="AV14" s="205">
        <v>1096</v>
      </c>
      <c r="AW14" s="205">
        <v>411</v>
      </c>
      <c r="AX14" s="205">
        <v>418</v>
      </c>
      <c r="AY14" s="205">
        <v>485</v>
      </c>
      <c r="AZ14" s="205">
        <v>363</v>
      </c>
      <c r="BA14" s="283">
        <f t="shared" si="0"/>
        <v>189876</v>
      </c>
      <c r="BB14" s="283">
        <f t="shared" si="1"/>
        <v>52281</v>
      </c>
      <c r="BC14" s="283">
        <f t="shared" si="2"/>
        <v>39501</v>
      </c>
      <c r="BD14" s="283">
        <f t="shared" si="3"/>
        <v>25993</v>
      </c>
      <c r="BE14" s="283">
        <f t="shared" si="4"/>
        <v>24892</v>
      </c>
      <c r="BF14" s="283">
        <f t="shared" si="5"/>
        <v>8464</v>
      </c>
      <c r="BG14" s="283">
        <f t="shared" si="6"/>
        <v>19334</v>
      </c>
      <c r="BH14" s="283">
        <f t="shared" si="7"/>
        <v>7688</v>
      </c>
      <c r="BI14" s="283">
        <f t="shared" si="8"/>
        <v>4922</v>
      </c>
      <c r="BJ14" s="283">
        <f t="shared" si="9"/>
        <v>2911</v>
      </c>
      <c r="BK14" s="283">
        <f t="shared" si="10"/>
        <v>3890</v>
      </c>
      <c r="BL14" s="275">
        <f t="shared" si="11"/>
        <v>189876</v>
      </c>
    </row>
    <row r="15" spans="1:64">
      <c r="A15" s="3"/>
      <c r="B15" s="4" t="s">
        <v>73</v>
      </c>
      <c r="C15" s="279">
        <f t="shared" si="12"/>
        <v>47256</v>
      </c>
      <c r="D15" s="205">
        <v>7114</v>
      </c>
      <c r="E15" s="205">
        <v>4166</v>
      </c>
      <c r="F15" s="205">
        <v>3393</v>
      </c>
      <c r="G15" s="205">
        <v>3006</v>
      </c>
      <c r="H15" s="205">
        <v>4816</v>
      </c>
      <c r="I15" s="205">
        <v>6333</v>
      </c>
      <c r="J15" s="205">
        <v>6557</v>
      </c>
      <c r="K15" s="205">
        <v>4207</v>
      </c>
      <c r="L15" s="205">
        <v>7664</v>
      </c>
      <c r="M15" s="205">
        <v>16546</v>
      </c>
      <c r="N15" s="205">
        <v>14297</v>
      </c>
      <c r="O15" s="205">
        <v>9230</v>
      </c>
      <c r="P15" s="205">
        <v>15889</v>
      </c>
      <c r="Q15" s="205">
        <v>1341</v>
      </c>
      <c r="R15" s="205">
        <v>3041</v>
      </c>
      <c r="S15" s="205">
        <v>6365</v>
      </c>
      <c r="T15" s="205">
        <v>845</v>
      </c>
      <c r="U15" s="205">
        <v>2492</v>
      </c>
      <c r="V15" s="205">
        <v>7833</v>
      </c>
      <c r="W15" s="205">
        <v>1424</v>
      </c>
      <c r="X15" s="205">
        <v>1291</v>
      </c>
      <c r="Y15" s="205">
        <v>7078</v>
      </c>
      <c r="Z15" s="205">
        <v>2202</v>
      </c>
      <c r="AA15" s="205">
        <v>2624</v>
      </c>
      <c r="AB15" s="205">
        <v>4639</v>
      </c>
      <c r="AC15" s="205">
        <v>1448</v>
      </c>
      <c r="AD15" s="205">
        <v>4215</v>
      </c>
      <c r="AE15" s="205">
        <v>1411</v>
      </c>
      <c r="AF15" s="205">
        <v>1225</v>
      </c>
      <c r="AG15" s="205">
        <v>705</v>
      </c>
      <c r="AH15" s="205">
        <v>1799</v>
      </c>
      <c r="AI15" s="205">
        <v>1402</v>
      </c>
      <c r="AJ15" s="205">
        <v>920</v>
      </c>
      <c r="AK15" s="205">
        <v>1152</v>
      </c>
      <c r="AL15" s="205">
        <v>1096</v>
      </c>
      <c r="AM15" s="205">
        <v>1244</v>
      </c>
      <c r="AN15" s="205">
        <v>2239</v>
      </c>
      <c r="AO15" s="205">
        <v>920</v>
      </c>
      <c r="AP15" s="205">
        <v>653</v>
      </c>
      <c r="AQ15" s="205">
        <v>887</v>
      </c>
      <c r="AR15" s="205">
        <v>916</v>
      </c>
      <c r="AS15" s="205">
        <v>373</v>
      </c>
      <c r="AT15" s="205">
        <v>556</v>
      </c>
      <c r="AU15" s="205">
        <v>378</v>
      </c>
      <c r="AV15" s="205">
        <v>941</v>
      </c>
      <c r="AW15" s="205">
        <v>472</v>
      </c>
      <c r="AX15" s="205">
        <v>513</v>
      </c>
      <c r="AY15" s="205">
        <v>571</v>
      </c>
      <c r="AZ15" s="205">
        <v>414</v>
      </c>
      <c r="BA15" s="283">
        <f t="shared" si="0"/>
        <v>170843</v>
      </c>
      <c r="BB15" s="283">
        <f t="shared" si="1"/>
        <v>47256</v>
      </c>
      <c r="BC15" s="283">
        <f t="shared" si="2"/>
        <v>33227</v>
      </c>
      <c r="BD15" s="283">
        <f t="shared" si="3"/>
        <v>23217</v>
      </c>
      <c r="BE15" s="283">
        <f t="shared" si="4"/>
        <v>21490</v>
      </c>
      <c r="BF15" s="283">
        <f t="shared" si="5"/>
        <v>8249</v>
      </c>
      <c r="BG15" s="283">
        <f t="shared" si="6"/>
        <v>17853</v>
      </c>
      <c r="BH15" s="283">
        <f t="shared" si="7"/>
        <v>7530</v>
      </c>
      <c r="BI15" s="283">
        <f t="shared" si="8"/>
        <v>5102</v>
      </c>
      <c r="BJ15" s="283">
        <f t="shared" si="9"/>
        <v>3024</v>
      </c>
      <c r="BK15" s="283">
        <f t="shared" si="10"/>
        <v>3895</v>
      </c>
      <c r="BL15" s="275">
        <f t="shared" si="11"/>
        <v>170843</v>
      </c>
    </row>
    <row r="16" spans="1:64">
      <c r="A16" s="3"/>
      <c r="B16" s="4" t="s">
        <v>74</v>
      </c>
      <c r="C16" s="279">
        <f t="shared" si="12"/>
        <v>43709</v>
      </c>
      <c r="D16" s="205">
        <v>6110</v>
      </c>
      <c r="E16" s="205">
        <v>3444</v>
      </c>
      <c r="F16" s="205">
        <v>3072</v>
      </c>
      <c r="G16" s="205">
        <v>2732</v>
      </c>
      <c r="H16" s="205">
        <v>4516</v>
      </c>
      <c r="I16" s="205">
        <v>5883</v>
      </c>
      <c r="J16" s="205">
        <v>6377</v>
      </c>
      <c r="K16" s="205">
        <v>3837</v>
      </c>
      <c r="L16" s="205">
        <v>7738</v>
      </c>
      <c r="M16" s="205">
        <v>14852</v>
      </c>
      <c r="N16" s="205">
        <v>12545</v>
      </c>
      <c r="O16" s="205">
        <v>8140</v>
      </c>
      <c r="P16" s="205">
        <v>12799</v>
      </c>
      <c r="Q16" s="205">
        <v>1343</v>
      </c>
      <c r="R16" s="205">
        <v>2641</v>
      </c>
      <c r="S16" s="205">
        <v>4918</v>
      </c>
      <c r="T16" s="205">
        <v>829</v>
      </c>
      <c r="U16" s="205">
        <v>2779</v>
      </c>
      <c r="V16" s="205">
        <v>7248</v>
      </c>
      <c r="W16" s="205">
        <v>1434</v>
      </c>
      <c r="X16" s="205">
        <v>1207</v>
      </c>
      <c r="Y16" s="205">
        <v>6048</v>
      </c>
      <c r="Z16" s="205">
        <v>2280</v>
      </c>
      <c r="AA16" s="205">
        <v>2418</v>
      </c>
      <c r="AB16" s="205">
        <v>3729</v>
      </c>
      <c r="AC16" s="205">
        <v>1408</v>
      </c>
      <c r="AD16" s="205">
        <v>4290</v>
      </c>
      <c r="AE16" s="205">
        <v>1500</v>
      </c>
      <c r="AF16" s="205">
        <v>1399</v>
      </c>
      <c r="AG16" s="205">
        <v>914</v>
      </c>
      <c r="AH16" s="205">
        <v>2080</v>
      </c>
      <c r="AI16" s="205">
        <v>1562</v>
      </c>
      <c r="AJ16" s="205">
        <v>1040</v>
      </c>
      <c r="AK16" s="205">
        <v>1399</v>
      </c>
      <c r="AL16" s="205">
        <v>1312</v>
      </c>
      <c r="AM16" s="205">
        <v>1245</v>
      </c>
      <c r="AN16" s="205">
        <v>2290</v>
      </c>
      <c r="AO16" s="205">
        <v>952</v>
      </c>
      <c r="AP16" s="205">
        <v>693</v>
      </c>
      <c r="AQ16" s="205">
        <v>900</v>
      </c>
      <c r="AR16" s="205">
        <v>880</v>
      </c>
      <c r="AS16" s="205">
        <v>437</v>
      </c>
      <c r="AT16" s="205">
        <v>576</v>
      </c>
      <c r="AU16" s="205">
        <v>354</v>
      </c>
      <c r="AV16" s="205">
        <v>800</v>
      </c>
      <c r="AW16" s="205">
        <v>542</v>
      </c>
      <c r="AX16" s="205">
        <v>644</v>
      </c>
      <c r="AY16" s="205">
        <v>684</v>
      </c>
      <c r="AZ16" s="205">
        <v>598</v>
      </c>
      <c r="BA16" s="283">
        <f t="shared" si="0"/>
        <v>157418</v>
      </c>
      <c r="BB16" s="283">
        <f t="shared" si="1"/>
        <v>43709</v>
      </c>
      <c r="BC16" s="283">
        <f t="shared" si="2"/>
        <v>27985</v>
      </c>
      <c r="BD16" s="283">
        <f t="shared" si="3"/>
        <v>19937</v>
      </c>
      <c r="BE16" s="283">
        <f t="shared" si="4"/>
        <v>19586</v>
      </c>
      <c r="BF16" s="283">
        <f t="shared" si="5"/>
        <v>8333</v>
      </c>
      <c r="BG16" s="283">
        <f t="shared" si="6"/>
        <v>16219</v>
      </c>
      <c r="BH16" s="283">
        <f t="shared" si="7"/>
        <v>7851</v>
      </c>
      <c r="BI16" s="283">
        <f t="shared" si="8"/>
        <v>6015</v>
      </c>
      <c r="BJ16" s="283">
        <f t="shared" si="9"/>
        <v>3479</v>
      </c>
      <c r="BK16" s="283">
        <f t="shared" si="10"/>
        <v>4304</v>
      </c>
      <c r="BL16" s="275">
        <f t="shared" si="11"/>
        <v>157418</v>
      </c>
    </row>
    <row r="17" spans="1:64">
      <c r="A17" s="3"/>
      <c r="B17" s="4" t="s">
        <v>75</v>
      </c>
      <c r="C17" s="279">
        <f t="shared" si="12"/>
        <v>48734</v>
      </c>
      <c r="D17" s="205">
        <v>5883</v>
      </c>
      <c r="E17" s="205">
        <v>3701</v>
      </c>
      <c r="F17" s="205">
        <v>3604</v>
      </c>
      <c r="G17" s="205">
        <v>3401</v>
      </c>
      <c r="H17" s="205">
        <v>5049</v>
      </c>
      <c r="I17" s="205">
        <v>6652</v>
      </c>
      <c r="J17" s="205">
        <v>7261</v>
      </c>
      <c r="K17" s="205">
        <v>4107</v>
      </c>
      <c r="L17" s="205">
        <v>9076</v>
      </c>
      <c r="M17" s="205">
        <v>16368</v>
      </c>
      <c r="N17" s="205">
        <v>14434</v>
      </c>
      <c r="O17" s="205">
        <v>8941</v>
      </c>
      <c r="P17" s="205">
        <v>13143</v>
      </c>
      <c r="Q17" s="205">
        <v>1706</v>
      </c>
      <c r="R17" s="205">
        <v>2733</v>
      </c>
      <c r="S17" s="205">
        <v>5293</v>
      </c>
      <c r="T17" s="205">
        <v>1077</v>
      </c>
      <c r="U17" s="205">
        <v>3026</v>
      </c>
      <c r="V17" s="205">
        <v>8796</v>
      </c>
      <c r="W17" s="205">
        <v>1713</v>
      </c>
      <c r="X17" s="205">
        <v>1348</v>
      </c>
      <c r="Y17" s="205">
        <v>6466</v>
      </c>
      <c r="Z17" s="205">
        <v>2872</v>
      </c>
      <c r="AA17" s="205">
        <v>3101</v>
      </c>
      <c r="AB17" s="205">
        <v>4413</v>
      </c>
      <c r="AC17" s="205">
        <v>1649</v>
      </c>
      <c r="AD17" s="205">
        <v>4492</v>
      </c>
      <c r="AE17" s="205">
        <v>1726</v>
      </c>
      <c r="AF17" s="205">
        <v>1679</v>
      </c>
      <c r="AG17" s="205">
        <v>993</v>
      </c>
      <c r="AH17" s="205">
        <v>2414</v>
      </c>
      <c r="AI17" s="205">
        <v>1826</v>
      </c>
      <c r="AJ17" s="205">
        <v>1240</v>
      </c>
      <c r="AK17" s="205">
        <v>1778</v>
      </c>
      <c r="AL17" s="205">
        <v>1578</v>
      </c>
      <c r="AM17" s="205">
        <v>1356</v>
      </c>
      <c r="AN17" s="205">
        <v>2787</v>
      </c>
      <c r="AO17" s="205">
        <v>1221</v>
      </c>
      <c r="AP17" s="205">
        <v>801</v>
      </c>
      <c r="AQ17" s="205">
        <v>1088</v>
      </c>
      <c r="AR17" s="205">
        <v>1026</v>
      </c>
      <c r="AS17" s="205">
        <v>536</v>
      </c>
      <c r="AT17" s="205">
        <v>633</v>
      </c>
      <c r="AU17" s="205">
        <v>473</v>
      </c>
      <c r="AV17" s="205">
        <v>1059</v>
      </c>
      <c r="AW17" s="205">
        <v>623</v>
      </c>
      <c r="AX17" s="205">
        <v>819</v>
      </c>
      <c r="AY17" s="205">
        <v>788</v>
      </c>
      <c r="AZ17" s="205">
        <v>620</v>
      </c>
      <c r="BA17" s="283">
        <f t="shared" si="0"/>
        <v>177369</v>
      </c>
      <c r="BB17" s="283">
        <f t="shared" si="1"/>
        <v>48734</v>
      </c>
      <c r="BC17" s="283">
        <f t="shared" si="2"/>
        <v>30310</v>
      </c>
      <c r="BD17" s="283">
        <f t="shared" si="3"/>
        <v>21885</v>
      </c>
      <c r="BE17" s="283">
        <f t="shared" si="4"/>
        <v>22952</v>
      </c>
      <c r="BF17" s="283">
        <f t="shared" si="5"/>
        <v>9752</v>
      </c>
      <c r="BG17" s="283">
        <f t="shared" si="6"/>
        <v>18010</v>
      </c>
      <c r="BH17" s="283">
        <f t="shared" si="7"/>
        <v>9656</v>
      </c>
      <c r="BI17" s="283">
        <f t="shared" si="8"/>
        <v>6667</v>
      </c>
      <c r="BJ17" s="283">
        <f t="shared" si="9"/>
        <v>4093</v>
      </c>
      <c r="BK17" s="283">
        <f t="shared" si="10"/>
        <v>5310</v>
      </c>
      <c r="BL17" s="275">
        <f t="shared" si="11"/>
        <v>177369</v>
      </c>
    </row>
    <row r="18" spans="1:64">
      <c r="A18" s="3"/>
      <c r="B18" s="4" t="s">
        <v>76</v>
      </c>
      <c r="C18" s="279">
        <f t="shared" si="12"/>
        <v>58124</v>
      </c>
      <c r="D18" s="205">
        <v>7078</v>
      </c>
      <c r="E18" s="205">
        <v>4311</v>
      </c>
      <c r="F18" s="205">
        <v>4516</v>
      </c>
      <c r="G18" s="205">
        <v>4057</v>
      </c>
      <c r="H18" s="205">
        <v>6731</v>
      </c>
      <c r="I18" s="205">
        <v>7960</v>
      </c>
      <c r="J18" s="205">
        <v>8815</v>
      </c>
      <c r="K18" s="205">
        <v>4904</v>
      </c>
      <c r="L18" s="205">
        <v>9752</v>
      </c>
      <c r="M18" s="205">
        <v>19250</v>
      </c>
      <c r="N18" s="205">
        <v>17746</v>
      </c>
      <c r="O18" s="205">
        <v>10884</v>
      </c>
      <c r="P18" s="205">
        <v>16422</v>
      </c>
      <c r="Q18" s="205">
        <v>2046</v>
      </c>
      <c r="R18" s="205">
        <v>3409</v>
      </c>
      <c r="S18" s="205">
        <v>6616</v>
      </c>
      <c r="T18" s="205">
        <v>1450</v>
      </c>
      <c r="U18" s="205">
        <v>3368</v>
      </c>
      <c r="V18" s="205">
        <v>10014</v>
      </c>
      <c r="W18" s="205">
        <v>2005</v>
      </c>
      <c r="X18" s="205">
        <v>1614</v>
      </c>
      <c r="Y18" s="205">
        <v>8332</v>
      </c>
      <c r="Z18" s="205">
        <v>3413</v>
      </c>
      <c r="AA18" s="205">
        <v>3730</v>
      </c>
      <c r="AB18" s="205">
        <v>5761</v>
      </c>
      <c r="AC18" s="205">
        <v>1842</v>
      </c>
      <c r="AD18" s="205">
        <v>4189</v>
      </c>
      <c r="AE18" s="205">
        <v>1952</v>
      </c>
      <c r="AF18" s="205">
        <v>1826</v>
      </c>
      <c r="AG18" s="205">
        <v>1065</v>
      </c>
      <c r="AH18" s="205">
        <v>2732</v>
      </c>
      <c r="AI18" s="205">
        <v>2142</v>
      </c>
      <c r="AJ18" s="205">
        <v>1272</v>
      </c>
      <c r="AK18" s="205">
        <v>2023</v>
      </c>
      <c r="AL18" s="205">
        <v>1640</v>
      </c>
      <c r="AM18" s="205">
        <v>1470</v>
      </c>
      <c r="AN18" s="205">
        <v>3176</v>
      </c>
      <c r="AO18" s="205">
        <v>1244</v>
      </c>
      <c r="AP18" s="205">
        <v>918</v>
      </c>
      <c r="AQ18" s="205">
        <v>1455</v>
      </c>
      <c r="AR18" s="205">
        <v>1271</v>
      </c>
      <c r="AS18" s="205">
        <v>572</v>
      </c>
      <c r="AT18" s="205">
        <v>742</v>
      </c>
      <c r="AU18" s="205">
        <v>506</v>
      </c>
      <c r="AV18" s="205">
        <v>1286</v>
      </c>
      <c r="AW18" s="205">
        <v>775</v>
      </c>
      <c r="AX18" s="205">
        <v>837</v>
      </c>
      <c r="AY18" s="205">
        <v>724</v>
      </c>
      <c r="AZ18" s="205">
        <v>670</v>
      </c>
      <c r="BA18" s="283">
        <f t="shared" si="0"/>
        <v>210513</v>
      </c>
      <c r="BB18" s="283">
        <f t="shared" si="1"/>
        <v>58124</v>
      </c>
      <c r="BC18" s="283">
        <f t="shared" si="2"/>
        <v>37577</v>
      </c>
      <c r="BD18" s="283">
        <f t="shared" si="3"/>
        <v>26142</v>
      </c>
      <c r="BE18" s="283">
        <f t="shared" si="4"/>
        <v>27354</v>
      </c>
      <c r="BF18" s="283">
        <f t="shared" si="5"/>
        <v>11209</v>
      </c>
      <c r="BG18" s="283">
        <f t="shared" si="6"/>
        <v>21070</v>
      </c>
      <c r="BH18" s="283">
        <f t="shared" si="7"/>
        <v>11169</v>
      </c>
      <c r="BI18" s="283">
        <f t="shared" si="8"/>
        <v>7099</v>
      </c>
      <c r="BJ18" s="283">
        <f t="shared" si="9"/>
        <v>4558</v>
      </c>
      <c r="BK18" s="283">
        <f t="shared" si="10"/>
        <v>6211</v>
      </c>
      <c r="BL18" s="275">
        <f t="shared" si="11"/>
        <v>210513</v>
      </c>
    </row>
    <row r="19" spans="1:64">
      <c r="A19" s="3"/>
      <c r="B19" s="4" t="s">
        <v>77</v>
      </c>
      <c r="C19" s="279">
        <f t="shared" si="12"/>
        <v>45236</v>
      </c>
      <c r="D19" s="205">
        <v>5119</v>
      </c>
      <c r="E19" s="205">
        <v>3357</v>
      </c>
      <c r="F19" s="205">
        <v>3622</v>
      </c>
      <c r="G19" s="205">
        <v>3316</v>
      </c>
      <c r="H19" s="205">
        <v>5433</v>
      </c>
      <c r="I19" s="205">
        <v>6633</v>
      </c>
      <c r="J19" s="205">
        <v>7323</v>
      </c>
      <c r="K19" s="205">
        <v>3668</v>
      </c>
      <c r="L19" s="205">
        <v>6765</v>
      </c>
      <c r="M19" s="205">
        <v>15264</v>
      </c>
      <c r="N19" s="205">
        <v>14859</v>
      </c>
      <c r="O19" s="205">
        <v>8651</v>
      </c>
      <c r="P19" s="205">
        <v>12425</v>
      </c>
      <c r="Q19" s="205">
        <v>1417</v>
      </c>
      <c r="R19" s="205">
        <v>2601</v>
      </c>
      <c r="S19" s="205">
        <v>5441</v>
      </c>
      <c r="T19" s="205">
        <v>1130</v>
      </c>
      <c r="U19" s="205">
        <v>2470</v>
      </c>
      <c r="V19" s="205">
        <v>8329</v>
      </c>
      <c r="W19" s="205">
        <v>1524</v>
      </c>
      <c r="X19" s="205">
        <v>1266</v>
      </c>
      <c r="Y19" s="205">
        <v>6766</v>
      </c>
      <c r="Z19" s="205">
        <v>2943</v>
      </c>
      <c r="AA19" s="205">
        <v>2963</v>
      </c>
      <c r="AB19" s="205">
        <v>5505</v>
      </c>
      <c r="AC19" s="205">
        <v>1405</v>
      </c>
      <c r="AD19" s="205">
        <v>2621</v>
      </c>
      <c r="AE19" s="205">
        <v>1414</v>
      </c>
      <c r="AF19" s="205">
        <v>1249</v>
      </c>
      <c r="AG19" s="205">
        <v>863</v>
      </c>
      <c r="AH19" s="205">
        <v>2030</v>
      </c>
      <c r="AI19" s="205">
        <v>1446</v>
      </c>
      <c r="AJ19" s="205">
        <v>934</v>
      </c>
      <c r="AK19" s="205">
        <v>1461</v>
      </c>
      <c r="AL19" s="205">
        <v>1121</v>
      </c>
      <c r="AM19" s="205">
        <v>1039</v>
      </c>
      <c r="AN19" s="205">
        <v>2497</v>
      </c>
      <c r="AO19" s="205">
        <v>996</v>
      </c>
      <c r="AP19" s="205">
        <v>731</v>
      </c>
      <c r="AQ19" s="205">
        <v>1170</v>
      </c>
      <c r="AR19" s="205">
        <v>1104</v>
      </c>
      <c r="AS19" s="205">
        <v>432</v>
      </c>
      <c r="AT19" s="205">
        <v>591</v>
      </c>
      <c r="AU19" s="205">
        <v>397</v>
      </c>
      <c r="AV19" s="205">
        <v>1039</v>
      </c>
      <c r="AW19" s="205">
        <v>574</v>
      </c>
      <c r="AX19" s="205">
        <v>563</v>
      </c>
      <c r="AY19" s="205">
        <v>573</v>
      </c>
      <c r="AZ19" s="205">
        <v>439</v>
      </c>
      <c r="BA19" s="283">
        <f t="shared" si="0"/>
        <v>165479</v>
      </c>
      <c r="BB19" s="283">
        <f t="shared" si="1"/>
        <v>45236</v>
      </c>
      <c r="BC19" s="283">
        <f t="shared" si="2"/>
        <v>29885</v>
      </c>
      <c r="BD19" s="283">
        <f t="shared" si="3"/>
        <v>21329</v>
      </c>
      <c r="BE19" s="283">
        <f t="shared" si="4"/>
        <v>22217</v>
      </c>
      <c r="BF19" s="283">
        <f t="shared" si="5"/>
        <v>8798</v>
      </c>
      <c r="BG19" s="283">
        <f t="shared" si="6"/>
        <v>16684</v>
      </c>
      <c r="BH19" s="283">
        <f t="shared" si="7"/>
        <v>8448</v>
      </c>
      <c r="BI19" s="283">
        <f t="shared" si="8"/>
        <v>5279</v>
      </c>
      <c r="BJ19" s="283">
        <f t="shared" si="9"/>
        <v>3279</v>
      </c>
      <c r="BK19" s="283">
        <f t="shared" si="10"/>
        <v>4324</v>
      </c>
      <c r="BL19" s="275">
        <f t="shared" si="11"/>
        <v>165479</v>
      </c>
    </row>
    <row r="20" spans="1:64">
      <c r="A20" s="3"/>
      <c r="B20" s="4" t="s">
        <v>78</v>
      </c>
      <c r="C20" s="279">
        <f t="shared" si="12"/>
        <v>33601</v>
      </c>
      <c r="D20" s="205">
        <v>3858</v>
      </c>
      <c r="E20" s="205">
        <v>2568</v>
      </c>
      <c r="F20" s="205">
        <v>2765</v>
      </c>
      <c r="G20" s="205">
        <v>2594</v>
      </c>
      <c r="H20" s="205">
        <v>4160</v>
      </c>
      <c r="I20" s="205">
        <v>5243</v>
      </c>
      <c r="J20" s="205">
        <v>5576</v>
      </c>
      <c r="K20" s="205">
        <v>2599</v>
      </c>
      <c r="L20" s="205">
        <v>4238</v>
      </c>
      <c r="M20" s="205">
        <v>11001</v>
      </c>
      <c r="N20" s="205">
        <v>11026</v>
      </c>
      <c r="O20" s="205">
        <v>6197</v>
      </c>
      <c r="P20" s="205">
        <v>9283</v>
      </c>
      <c r="Q20" s="205">
        <v>1118</v>
      </c>
      <c r="R20" s="205">
        <v>1999</v>
      </c>
      <c r="S20" s="205">
        <v>4222</v>
      </c>
      <c r="T20" s="205">
        <v>827</v>
      </c>
      <c r="U20" s="205">
        <v>2003</v>
      </c>
      <c r="V20" s="205">
        <v>5759</v>
      </c>
      <c r="W20" s="205">
        <v>1217</v>
      </c>
      <c r="X20" s="205">
        <v>1080</v>
      </c>
      <c r="Y20" s="205">
        <v>5272</v>
      </c>
      <c r="Z20" s="205">
        <v>2141</v>
      </c>
      <c r="AA20" s="205">
        <v>1958</v>
      </c>
      <c r="AB20" s="205">
        <v>4740</v>
      </c>
      <c r="AC20" s="205">
        <v>1038</v>
      </c>
      <c r="AD20" s="205">
        <v>1773</v>
      </c>
      <c r="AE20" s="205">
        <v>1009</v>
      </c>
      <c r="AF20" s="205">
        <v>1025</v>
      </c>
      <c r="AG20" s="205">
        <v>614</v>
      </c>
      <c r="AH20" s="205">
        <v>1591</v>
      </c>
      <c r="AI20" s="205">
        <v>1177</v>
      </c>
      <c r="AJ20" s="205">
        <v>744</v>
      </c>
      <c r="AK20" s="205">
        <v>1237</v>
      </c>
      <c r="AL20" s="205">
        <v>910</v>
      </c>
      <c r="AM20" s="205">
        <v>803</v>
      </c>
      <c r="AN20" s="205">
        <v>1670</v>
      </c>
      <c r="AO20" s="205">
        <v>635</v>
      </c>
      <c r="AP20" s="205">
        <v>596</v>
      </c>
      <c r="AQ20" s="205">
        <v>753</v>
      </c>
      <c r="AR20" s="205">
        <v>753</v>
      </c>
      <c r="AS20" s="205">
        <v>329</v>
      </c>
      <c r="AT20" s="205">
        <v>394</v>
      </c>
      <c r="AU20" s="205">
        <v>279</v>
      </c>
      <c r="AV20" s="205">
        <v>723</v>
      </c>
      <c r="AW20" s="205">
        <v>371</v>
      </c>
      <c r="AX20" s="205">
        <v>510</v>
      </c>
      <c r="AY20" s="205">
        <v>523</v>
      </c>
      <c r="AZ20" s="205">
        <v>399</v>
      </c>
      <c r="BA20" s="283">
        <f t="shared" si="0"/>
        <v>123300</v>
      </c>
      <c r="BB20" s="283">
        <f t="shared" si="1"/>
        <v>33601</v>
      </c>
      <c r="BC20" s="283">
        <f t="shared" si="2"/>
        <v>22308</v>
      </c>
      <c r="BD20" s="283">
        <f t="shared" si="3"/>
        <v>16642</v>
      </c>
      <c r="BE20" s="283">
        <f t="shared" si="4"/>
        <v>15420</v>
      </c>
      <c r="BF20" s="283">
        <f t="shared" si="5"/>
        <v>6667</v>
      </c>
      <c r="BG20" s="283">
        <f t="shared" si="6"/>
        <v>12003</v>
      </c>
      <c r="BH20" s="283">
        <f t="shared" si="7"/>
        <v>6228</v>
      </c>
      <c r="BI20" s="283">
        <f t="shared" si="8"/>
        <v>4283</v>
      </c>
      <c r="BJ20" s="283">
        <f t="shared" si="9"/>
        <v>2616</v>
      </c>
      <c r="BK20" s="283">
        <f t="shared" si="10"/>
        <v>3532</v>
      </c>
      <c r="BL20" s="275">
        <f t="shared" si="11"/>
        <v>123300</v>
      </c>
    </row>
    <row r="21" spans="1:64">
      <c r="A21" s="3"/>
      <c r="B21" s="4" t="s">
        <v>79</v>
      </c>
      <c r="C21" s="279">
        <f t="shared" si="12"/>
        <v>24559</v>
      </c>
      <c r="D21" s="205">
        <v>2996</v>
      </c>
      <c r="E21" s="205">
        <v>2089</v>
      </c>
      <c r="F21" s="205">
        <v>2043</v>
      </c>
      <c r="G21" s="205">
        <v>1938</v>
      </c>
      <c r="H21" s="205">
        <v>2918</v>
      </c>
      <c r="I21" s="205">
        <v>3989</v>
      </c>
      <c r="J21" s="205">
        <v>3530</v>
      </c>
      <c r="K21" s="205">
        <v>1979</v>
      </c>
      <c r="L21" s="205">
        <v>3077</v>
      </c>
      <c r="M21" s="205">
        <v>7518</v>
      </c>
      <c r="N21" s="205">
        <v>7024</v>
      </c>
      <c r="O21" s="205">
        <v>4144</v>
      </c>
      <c r="P21" s="205">
        <v>6454</v>
      </c>
      <c r="Q21" s="205">
        <v>970</v>
      </c>
      <c r="R21" s="205">
        <v>1606</v>
      </c>
      <c r="S21" s="205">
        <v>2656</v>
      </c>
      <c r="T21" s="205">
        <v>582</v>
      </c>
      <c r="U21" s="205">
        <v>1735</v>
      </c>
      <c r="V21" s="205">
        <v>3481</v>
      </c>
      <c r="W21" s="205">
        <v>881</v>
      </c>
      <c r="X21" s="205">
        <v>814</v>
      </c>
      <c r="Y21" s="205">
        <v>3606</v>
      </c>
      <c r="Z21" s="205">
        <v>1401</v>
      </c>
      <c r="AA21" s="205">
        <v>1241</v>
      </c>
      <c r="AB21" s="205">
        <v>2968</v>
      </c>
      <c r="AC21" s="205">
        <v>766</v>
      </c>
      <c r="AD21" s="205">
        <v>1315</v>
      </c>
      <c r="AE21" s="205">
        <v>826</v>
      </c>
      <c r="AF21" s="205">
        <v>893</v>
      </c>
      <c r="AG21" s="205">
        <v>615</v>
      </c>
      <c r="AH21" s="205">
        <v>1350</v>
      </c>
      <c r="AI21" s="205">
        <v>1107</v>
      </c>
      <c r="AJ21" s="205">
        <v>684</v>
      </c>
      <c r="AK21" s="205">
        <v>1067</v>
      </c>
      <c r="AL21" s="205">
        <v>836</v>
      </c>
      <c r="AM21" s="205">
        <v>636</v>
      </c>
      <c r="AN21" s="205">
        <v>1201</v>
      </c>
      <c r="AO21" s="205">
        <v>414</v>
      </c>
      <c r="AP21" s="205">
        <v>470</v>
      </c>
      <c r="AQ21" s="205">
        <v>472</v>
      </c>
      <c r="AR21" s="205">
        <v>417</v>
      </c>
      <c r="AS21" s="205">
        <v>265</v>
      </c>
      <c r="AT21" s="205">
        <v>328</v>
      </c>
      <c r="AU21" s="205">
        <v>250</v>
      </c>
      <c r="AV21" s="205">
        <v>395</v>
      </c>
      <c r="AW21" s="205">
        <v>303</v>
      </c>
      <c r="AX21" s="205">
        <v>479</v>
      </c>
      <c r="AY21" s="205">
        <v>488</v>
      </c>
      <c r="AZ21" s="205">
        <v>395</v>
      </c>
      <c r="BA21" s="283">
        <f t="shared" si="0"/>
        <v>87612</v>
      </c>
      <c r="BB21" s="283">
        <f t="shared" si="1"/>
        <v>24559</v>
      </c>
      <c r="BC21" s="283">
        <f t="shared" si="2"/>
        <v>15084</v>
      </c>
      <c r="BD21" s="283">
        <f t="shared" si="3"/>
        <v>10959</v>
      </c>
      <c r="BE21" s="283">
        <f t="shared" si="4"/>
        <v>9755</v>
      </c>
      <c r="BF21" s="283">
        <f t="shared" si="5"/>
        <v>4913</v>
      </c>
      <c r="BG21" s="283">
        <f t="shared" si="6"/>
        <v>8361</v>
      </c>
      <c r="BH21" s="283">
        <f t="shared" si="7"/>
        <v>4677</v>
      </c>
      <c r="BI21" s="283">
        <f t="shared" si="8"/>
        <v>3917</v>
      </c>
      <c r="BJ21" s="283">
        <f t="shared" si="9"/>
        <v>2243</v>
      </c>
      <c r="BK21" s="283">
        <f t="shared" si="10"/>
        <v>3144</v>
      </c>
      <c r="BL21" s="275">
        <f t="shared" si="11"/>
        <v>87612</v>
      </c>
    </row>
    <row r="22" spans="1:64">
      <c r="A22" s="3"/>
      <c r="B22" s="196" t="s">
        <v>80</v>
      </c>
      <c r="C22" s="280">
        <f t="shared" si="12"/>
        <v>12418</v>
      </c>
      <c r="D22" s="206">
        <v>1606</v>
      </c>
      <c r="E22" s="206">
        <v>1201</v>
      </c>
      <c r="F22" s="206">
        <v>982</v>
      </c>
      <c r="G22" s="206">
        <v>911</v>
      </c>
      <c r="H22" s="206">
        <v>1440</v>
      </c>
      <c r="I22" s="206">
        <v>1972</v>
      </c>
      <c r="J22" s="206">
        <v>1782</v>
      </c>
      <c r="K22" s="206">
        <v>938</v>
      </c>
      <c r="L22" s="206">
        <v>1586</v>
      </c>
      <c r="M22" s="206">
        <v>3690</v>
      </c>
      <c r="N22" s="206">
        <v>3217</v>
      </c>
      <c r="O22" s="206">
        <v>1952</v>
      </c>
      <c r="P22" s="206">
        <v>3180</v>
      </c>
      <c r="Q22" s="206">
        <v>625</v>
      </c>
      <c r="R22" s="206">
        <v>892</v>
      </c>
      <c r="S22" s="206">
        <v>1311</v>
      </c>
      <c r="T22" s="206">
        <v>315</v>
      </c>
      <c r="U22" s="206">
        <v>1098</v>
      </c>
      <c r="V22" s="206">
        <v>1799</v>
      </c>
      <c r="W22" s="206">
        <v>498</v>
      </c>
      <c r="X22" s="206">
        <v>431</v>
      </c>
      <c r="Y22" s="206">
        <v>1833</v>
      </c>
      <c r="Z22" s="206">
        <v>757</v>
      </c>
      <c r="AA22" s="206">
        <v>593</v>
      </c>
      <c r="AB22" s="206">
        <v>1417</v>
      </c>
      <c r="AC22" s="206">
        <v>388</v>
      </c>
      <c r="AD22" s="206">
        <v>697</v>
      </c>
      <c r="AE22" s="206">
        <v>527</v>
      </c>
      <c r="AF22" s="206">
        <v>584</v>
      </c>
      <c r="AG22" s="206">
        <v>439</v>
      </c>
      <c r="AH22" s="206">
        <v>871</v>
      </c>
      <c r="AI22" s="206">
        <v>695</v>
      </c>
      <c r="AJ22" s="206">
        <v>503</v>
      </c>
      <c r="AK22" s="206">
        <v>696</v>
      </c>
      <c r="AL22" s="206">
        <v>475</v>
      </c>
      <c r="AM22" s="206">
        <v>367</v>
      </c>
      <c r="AN22" s="206">
        <v>652</v>
      </c>
      <c r="AO22" s="206">
        <v>219</v>
      </c>
      <c r="AP22" s="206">
        <v>296</v>
      </c>
      <c r="AQ22" s="206">
        <v>234</v>
      </c>
      <c r="AR22" s="206">
        <v>200</v>
      </c>
      <c r="AS22" s="206">
        <v>160</v>
      </c>
      <c r="AT22" s="206">
        <v>209</v>
      </c>
      <c r="AU22" s="206">
        <v>156</v>
      </c>
      <c r="AV22" s="206">
        <v>191</v>
      </c>
      <c r="AW22" s="206">
        <v>161</v>
      </c>
      <c r="AX22" s="206">
        <v>279</v>
      </c>
      <c r="AY22" s="206">
        <v>302</v>
      </c>
      <c r="AZ22" s="206">
        <v>237</v>
      </c>
      <c r="BA22" s="284">
        <f t="shared" si="0"/>
        <v>45564</v>
      </c>
      <c r="BB22" s="284">
        <f t="shared" si="1"/>
        <v>12418</v>
      </c>
      <c r="BC22" s="284">
        <f t="shared" si="2"/>
        <v>7289</v>
      </c>
      <c r="BD22" s="284">
        <f t="shared" si="3"/>
        <v>5477</v>
      </c>
      <c r="BE22" s="284">
        <f t="shared" si="4"/>
        <v>4778</v>
      </c>
      <c r="BF22" s="284">
        <f t="shared" si="5"/>
        <v>2766</v>
      </c>
      <c r="BG22" s="284">
        <f t="shared" si="6"/>
        <v>4215</v>
      </c>
      <c r="BH22" s="284">
        <f t="shared" si="7"/>
        <v>2571</v>
      </c>
      <c r="BI22" s="284">
        <f t="shared" si="8"/>
        <v>2579</v>
      </c>
      <c r="BJ22" s="284">
        <f t="shared" si="9"/>
        <v>1455</v>
      </c>
      <c r="BK22" s="284">
        <f t="shared" si="10"/>
        <v>2016</v>
      </c>
      <c r="BL22" s="275">
        <f t="shared" si="11"/>
        <v>45564</v>
      </c>
    </row>
    <row r="23" spans="1:64">
      <c r="A23" s="3"/>
      <c r="B23" s="3" t="s">
        <v>100</v>
      </c>
      <c r="C23" s="277">
        <f t="shared" si="12"/>
        <v>4544</v>
      </c>
      <c r="D23" s="203">
        <v>605</v>
      </c>
      <c r="E23" s="203">
        <v>386</v>
      </c>
      <c r="F23" s="203">
        <v>354</v>
      </c>
      <c r="G23" s="203">
        <v>372</v>
      </c>
      <c r="H23" s="203">
        <v>461</v>
      </c>
      <c r="I23" s="203">
        <v>758</v>
      </c>
      <c r="J23" s="203">
        <v>643</v>
      </c>
      <c r="K23" s="203">
        <v>369</v>
      </c>
      <c r="L23" s="203">
        <v>596</v>
      </c>
      <c r="M23" s="203">
        <v>1264</v>
      </c>
      <c r="N23" s="203">
        <v>1021</v>
      </c>
      <c r="O23" s="203">
        <v>699</v>
      </c>
      <c r="P23" s="203">
        <v>1170</v>
      </c>
      <c r="Q23" s="203">
        <v>252</v>
      </c>
      <c r="R23" s="203">
        <v>348</v>
      </c>
      <c r="S23" s="203">
        <v>456</v>
      </c>
      <c r="T23" s="203">
        <v>142</v>
      </c>
      <c r="U23" s="203">
        <v>443</v>
      </c>
      <c r="V23" s="203">
        <v>612</v>
      </c>
      <c r="W23" s="203">
        <v>167</v>
      </c>
      <c r="X23" s="203">
        <v>151</v>
      </c>
      <c r="Y23" s="203">
        <v>673</v>
      </c>
      <c r="Z23" s="203">
        <v>308</v>
      </c>
      <c r="AA23" s="203">
        <v>173</v>
      </c>
      <c r="AB23" s="203">
        <v>485</v>
      </c>
      <c r="AC23" s="203">
        <v>164</v>
      </c>
      <c r="AD23" s="203">
        <v>268</v>
      </c>
      <c r="AE23" s="203">
        <v>211</v>
      </c>
      <c r="AF23" s="203">
        <v>200</v>
      </c>
      <c r="AG23" s="203">
        <v>178</v>
      </c>
      <c r="AH23" s="203">
        <v>377</v>
      </c>
      <c r="AI23" s="203">
        <v>263</v>
      </c>
      <c r="AJ23" s="203">
        <v>216</v>
      </c>
      <c r="AK23" s="203">
        <v>320</v>
      </c>
      <c r="AL23" s="203">
        <v>159</v>
      </c>
      <c r="AM23" s="203">
        <v>163</v>
      </c>
      <c r="AN23" s="203">
        <v>217</v>
      </c>
      <c r="AO23" s="203">
        <v>94</v>
      </c>
      <c r="AP23" s="203">
        <v>120</v>
      </c>
      <c r="AQ23" s="203">
        <v>82</v>
      </c>
      <c r="AR23" s="203">
        <v>67</v>
      </c>
      <c r="AS23" s="203">
        <v>59</v>
      </c>
      <c r="AT23" s="203">
        <v>82</v>
      </c>
      <c r="AU23" s="203">
        <v>69</v>
      </c>
      <c r="AV23" s="203">
        <v>72</v>
      </c>
      <c r="AW23" s="203">
        <v>79</v>
      </c>
      <c r="AX23" s="203">
        <v>131</v>
      </c>
      <c r="AY23" s="203">
        <v>111</v>
      </c>
      <c r="AZ23" s="203">
        <v>83</v>
      </c>
      <c r="BA23" s="276">
        <f t="shared" si="0"/>
        <v>16693</v>
      </c>
      <c r="BB23" s="276">
        <f t="shared" si="1"/>
        <v>4544</v>
      </c>
      <c r="BC23" s="276">
        <f t="shared" si="2"/>
        <v>2539</v>
      </c>
      <c r="BD23" s="276">
        <f t="shared" si="3"/>
        <v>1976</v>
      </c>
      <c r="BE23" s="276">
        <f t="shared" si="4"/>
        <v>1633</v>
      </c>
      <c r="BF23" s="276">
        <f t="shared" si="5"/>
        <v>1117</v>
      </c>
      <c r="BG23" s="276">
        <f t="shared" si="6"/>
        <v>1474</v>
      </c>
      <c r="BH23" s="276">
        <f t="shared" si="7"/>
        <v>967</v>
      </c>
      <c r="BI23" s="276">
        <f t="shared" si="8"/>
        <v>1031</v>
      </c>
      <c r="BJ23" s="276">
        <f t="shared" si="9"/>
        <v>577</v>
      </c>
      <c r="BK23" s="276">
        <f t="shared" si="10"/>
        <v>835</v>
      </c>
      <c r="BL23" s="281">
        <f t="shared" si="11"/>
        <v>16693</v>
      </c>
    </row>
    <row r="24" spans="1:64">
      <c r="A24" s="3"/>
      <c r="B24" s="207" t="s">
        <v>101</v>
      </c>
      <c r="C24" s="208">
        <f>SUM(C4:C23)</f>
        <v>726700</v>
      </c>
      <c r="D24" s="208">
        <f t="shared" ref="D24:AZ24" si="13">SUM(D4:D23)</f>
        <v>100886</v>
      </c>
      <c r="E24" s="208">
        <f t="shared" si="13"/>
        <v>64302</v>
      </c>
      <c r="F24" s="208">
        <f t="shared" si="13"/>
        <v>52619</v>
      </c>
      <c r="G24" s="208">
        <f t="shared" si="13"/>
        <v>45842</v>
      </c>
      <c r="H24" s="208">
        <f t="shared" si="13"/>
        <v>74795</v>
      </c>
      <c r="I24" s="208">
        <f t="shared" si="13"/>
        <v>102740</v>
      </c>
      <c r="J24" s="208">
        <f t="shared" si="13"/>
        <v>103783</v>
      </c>
      <c r="K24" s="208">
        <f t="shared" si="13"/>
        <v>63013</v>
      </c>
      <c r="L24" s="208">
        <f t="shared" si="13"/>
        <v>118720</v>
      </c>
      <c r="M24" s="208">
        <f t="shared" si="13"/>
        <v>258724</v>
      </c>
      <c r="N24" s="208">
        <f t="shared" si="13"/>
        <v>219059</v>
      </c>
      <c r="O24" s="208">
        <f t="shared" si="13"/>
        <v>141801</v>
      </c>
      <c r="P24" s="208">
        <f t="shared" si="13"/>
        <v>228354</v>
      </c>
      <c r="Q24" s="208">
        <f t="shared" si="13"/>
        <v>20992</v>
      </c>
      <c r="R24" s="208">
        <f t="shared" si="13"/>
        <v>43089</v>
      </c>
      <c r="S24" s="208">
        <f t="shared" si="13"/>
        <v>95641</v>
      </c>
      <c r="T24" s="208">
        <f t="shared" si="13"/>
        <v>14511</v>
      </c>
      <c r="U24" s="208">
        <f t="shared" si="13"/>
        <v>39494</v>
      </c>
      <c r="V24" s="208">
        <f t="shared" si="13"/>
        <v>131170</v>
      </c>
      <c r="W24" s="208">
        <f t="shared" si="13"/>
        <v>23331</v>
      </c>
      <c r="X24" s="208">
        <f t="shared" si="13"/>
        <v>19512</v>
      </c>
      <c r="Y24" s="208">
        <f t="shared" si="13"/>
        <v>104215</v>
      </c>
      <c r="Z24" s="208">
        <f t="shared" si="13"/>
        <v>37061</v>
      </c>
      <c r="AA24" s="208">
        <f t="shared" si="13"/>
        <v>44397</v>
      </c>
      <c r="AB24" s="208">
        <f t="shared" si="13"/>
        <v>73882</v>
      </c>
      <c r="AC24" s="208">
        <f t="shared" si="13"/>
        <v>23730</v>
      </c>
      <c r="AD24" s="208">
        <f t="shared" si="13"/>
        <v>54184</v>
      </c>
      <c r="AE24" s="208">
        <f t="shared" si="13"/>
        <v>21653</v>
      </c>
      <c r="AF24" s="208">
        <f t="shared" si="13"/>
        <v>19760</v>
      </c>
      <c r="AG24" s="208">
        <f t="shared" si="13"/>
        <v>11694</v>
      </c>
      <c r="AH24" s="208">
        <f t="shared" si="13"/>
        <v>30793</v>
      </c>
      <c r="AI24" s="208">
        <f t="shared" si="13"/>
        <v>22445</v>
      </c>
      <c r="AJ24" s="208">
        <f t="shared" si="13"/>
        <v>14810</v>
      </c>
      <c r="AK24" s="208">
        <f t="shared" si="13"/>
        <v>20808</v>
      </c>
      <c r="AL24" s="208">
        <f t="shared" si="13"/>
        <v>18024</v>
      </c>
      <c r="AM24" s="208">
        <f t="shared" si="13"/>
        <v>19619</v>
      </c>
      <c r="AN24" s="208">
        <f t="shared" si="13"/>
        <v>37260</v>
      </c>
      <c r="AO24" s="208">
        <f t="shared" si="13"/>
        <v>14550</v>
      </c>
      <c r="AP24" s="208">
        <f t="shared" si="13"/>
        <v>10208</v>
      </c>
      <c r="AQ24" s="208">
        <f t="shared" si="13"/>
        <v>15218</v>
      </c>
      <c r="AR24" s="208">
        <f t="shared" si="13"/>
        <v>16409</v>
      </c>
      <c r="AS24" s="208">
        <f t="shared" si="13"/>
        <v>5977</v>
      </c>
      <c r="AT24" s="208">
        <f t="shared" si="13"/>
        <v>9422</v>
      </c>
      <c r="AU24" s="208">
        <f t="shared" si="13"/>
        <v>5371</v>
      </c>
      <c r="AV24" s="208">
        <f t="shared" si="13"/>
        <v>16369</v>
      </c>
      <c r="AW24" s="208">
        <f t="shared" si="13"/>
        <v>7329</v>
      </c>
      <c r="AX24" s="208">
        <f t="shared" si="13"/>
        <v>8329</v>
      </c>
      <c r="AY24" s="208">
        <f t="shared" si="13"/>
        <v>8659</v>
      </c>
      <c r="AZ24" s="208">
        <f t="shared" si="13"/>
        <v>7007</v>
      </c>
      <c r="BA24" s="281">
        <f>SUM(BA4:BA23)</f>
        <v>2641561</v>
      </c>
      <c r="BB24" s="281">
        <f t="shared" ref="BB24:BL24" si="14">SUM(BB4:BB23)</f>
        <v>726700</v>
      </c>
      <c r="BC24" s="281">
        <f t="shared" si="14"/>
        <v>490502</v>
      </c>
      <c r="BD24" s="281">
        <f t="shared" si="14"/>
        <v>342472</v>
      </c>
      <c r="BE24" s="281">
        <f t="shared" si="14"/>
        <v>348995</v>
      </c>
      <c r="BF24" s="281">
        <f t="shared" si="14"/>
        <v>131783</v>
      </c>
      <c r="BG24" s="281">
        <f t="shared" si="14"/>
        <v>279494</v>
      </c>
      <c r="BH24" s="281">
        <f t="shared" si="14"/>
        <v>125153</v>
      </c>
      <c r="BI24" s="281">
        <f t="shared" si="14"/>
        <v>81664</v>
      </c>
      <c r="BJ24" s="281">
        <f t="shared" si="14"/>
        <v>50553</v>
      </c>
      <c r="BK24" s="281">
        <f t="shared" si="14"/>
        <v>64245</v>
      </c>
      <c r="BL24" s="281">
        <f t="shared" si="14"/>
        <v>2641561</v>
      </c>
    </row>
    <row r="25" spans="1:64">
      <c r="A25" s="3"/>
      <c r="B25" s="4"/>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64">
      <c r="A26" s="3"/>
      <c r="B26" s="195"/>
      <c r="C26" s="195">
        <v>100</v>
      </c>
      <c r="D26" s="195">
        <v>101</v>
      </c>
      <c r="E26" s="195">
        <v>102</v>
      </c>
      <c r="F26" s="195">
        <v>105</v>
      </c>
      <c r="G26" s="195">
        <v>106</v>
      </c>
      <c r="H26" s="195">
        <v>107</v>
      </c>
      <c r="I26" s="195">
        <v>108</v>
      </c>
      <c r="J26" s="195">
        <v>109</v>
      </c>
      <c r="K26" s="195">
        <v>110</v>
      </c>
      <c r="L26" s="195">
        <v>111</v>
      </c>
      <c r="M26" s="195">
        <v>201</v>
      </c>
      <c r="N26" s="195">
        <v>202</v>
      </c>
      <c r="O26" s="195">
        <v>203</v>
      </c>
      <c r="P26" s="195">
        <v>204</v>
      </c>
      <c r="Q26" s="195">
        <v>205</v>
      </c>
      <c r="R26" s="195">
        <v>206</v>
      </c>
      <c r="S26" s="195">
        <v>207</v>
      </c>
      <c r="T26" s="195">
        <v>208</v>
      </c>
      <c r="U26" s="195">
        <v>209</v>
      </c>
      <c r="V26" s="195">
        <v>210</v>
      </c>
      <c r="W26" s="195">
        <v>212</v>
      </c>
      <c r="X26" s="195">
        <v>213</v>
      </c>
      <c r="Y26" s="195">
        <v>214</v>
      </c>
      <c r="Z26" s="195">
        <v>215</v>
      </c>
      <c r="AA26" s="195">
        <v>216</v>
      </c>
      <c r="AB26" s="195">
        <v>217</v>
      </c>
      <c r="AC26" s="195">
        <v>218</v>
      </c>
      <c r="AD26" s="195">
        <v>219</v>
      </c>
      <c r="AE26" s="195">
        <v>220</v>
      </c>
      <c r="AF26" s="195">
        <v>221</v>
      </c>
      <c r="AG26" s="195">
        <v>222</v>
      </c>
      <c r="AH26" s="195">
        <v>223</v>
      </c>
      <c r="AI26" s="195">
        <v>224</v>
      </c>
      <c r="AJ26" s="195">
        <v>225</v>
      </c>
      <c r="AK26" s="195">
        <v>226</v>
      </c>
      <c r="AL26" s="195">
        <v>227</v>
      </c>
      <c r="AM26" s="195">
        <v>228</v>
      </c>
      <c r="AN26" s="195">
        <v>229</v>
      </c>
      <c r="AO26" s="195">
        <v>301</v>
      </c>
      <c r="AP26" s="195">
        <v>365</v>
      </c>
      <c r="AQ26" s="195">
        <v>381</v>
      </c>
      <c r="AR26" s="195">
        <v>382</v>
      </c>
      <c r="AS26" s="195">
        <v>442</v>
      </c>
      <c r="AT26" s="195">
        <v>443</v>
      </c>
      <c r="AU26" s="195">
        <v>446</v>
      </c>
      <c r="AV26" s="195">
        <v>464</v>
      </c>
      <c r="AW26" s="195">
        <v>481</v>
      </c>
      <c r="AX26" s="195">
        <v>501</v>
      </c>
      <c r="AY26" s="195">
        <v>585</v>
      </c>
      <c r="AZ26" s="195">
        <v>586</v>
      </c>
      <c r="BA26" s="195"/>
      <c r="BB26" s="195"/>
      <c r="BC26" s="195"/>
      <c r="BD26" s="195"/>
      <c r="BE26" s="195"/>
      <c r="BF26" s="195"/>
      <c r="BG26" s="195"/>
      <c r="BH26" s="195"/>
      <c r="BI26" s="195"/>
      <c r="BJ26" s="195"/>
      <c r="BK26" s="195"/>
    </row>
    <row r="27" spans="1:64">
      <c r="A27" s="3"/>
      <c r="B27" s="196" t="s">
        <v>89</v>
      </c>
      <c r="C27" s="197" t="s">
        <v>326</v>
      </c>
      <c r="D27" s="197" t="s">
        <v>51</v>
      </c>
      <c r="E27" s="197" t="s">
        <v>52</v>
      </c>
      <c r="F27" s="197" t="s">
        <v>53</v>
      </c>
      <c r="G27" s="197" t="s">
        <v>54</v>
      </c>
      <c r="H27" s="197" t="s">
        <v>55</v>
      </c>
      <c r="I27" s="197" t="s">
        <v>56</v>
      </c>
      <c r="J27" s="197" t="s">
        <v>57</v>
      </c>
      <c r="K27" s="197" t="s">
        <v>58</v>
      </c>
      <c r="L27" s="197" t="s">
        <v>59</v>
      </c>
      <c r="M27" s="197" t="s">
        <v>2</v>
      </c>
      <c r="N27" s="197" t="s">
        <v>4</v>
      </c>
      <c r="O27" s="197" t="s">
        <v>6</v>
      </c>
      <c r="P27" s="197" t="s">
        <v>8</v>
      </c>
      <c r="Q27" s="197" t="s">
        <v>9</v>
      </c>
      <c r="R27" s="197" t="s">
        <v>11</v>
      </c>
      <c r="S27" s="197" t="s">
        <v>12</v>
      </c>
      <c r="T27" s="197" t="s">
        <v>14</v>
      </c>
      <c r="U27" s="197" t="s">
        <v>16</v>
      </c>
      <c r="V27" s="197" t="s">
        <v>18</v>
      </c>
      <c r="W27" s="197" t="s">
        <v>19</v>
      </c>
      <c r="X27" s="197" t="s">
        <v>20</v>
      </c>
      <c r="Y27" s="197" t="s">
        <v>22</v>
      </c>
      <c r="Z27" s="197" t="s">
        <v>23</v>
      </c>
      <c r="AA27" s="197" t="s">
        <v>24</v>
      </c>
      <c r="AB27" s="197" t="s">
        <v>25</v>
      </c>
      <c r="AC27" s="197" t="s">
        <v>26</v>
      </c>
      <c r="AD27" s="197" t="s">
        <v>27</v>
      </c>
      <c r="AE27" s="197" t="s">
        <v>28</v>
      </c>
      <c r="AF27" s="197" t="s">
        <v>29</v>
      </c>
      <c r="AG27" s="197" t="s">
        <v>31</v>
      </c>
      <c r="AH27" s="197" t="s">
        <v>32</v>
      </c>
      <c r="AI27" s="197" t="s">
        <v>33</v>
      </c>
      <c r="AJ27" s="197" t="s">
        <v>34</v>
      </c>
      <c r="AK27" s="197" t="s">
        <v>35</v>
      </c>
      <c r="AL27" s="197" t="s">
        <v>36</v>
      </c>
      <c r="AM27" s="197" t="s">
        <v>37</v>
      </c>
      <c r="AN27" s="197" t="s">
        <v>38</v>
      </c>
      <c r="AO27" s="197" t="s">
        <v>39</v>
      </c>
      <c r="AP27" s="197" t="s">
        <v>40</v>
      </c>
      <c r="AQ27" s="197" t="s">
        <v>41</v>
      </c>
      <c r="AR27" s="197" t="s">
        <v>42</v>
      </c>
      <c r="AS27" s="197" t="s">
        <v>43</v>
      </c>
      <c r="AT27" s="197" t="s">
        <v>44</v>
      </c>
      <c r="AU27" s="197" t="s">
        <v>45</v>
      </c>
      <c r="AV27" s="197" t="s">
        <v>46</v>
      </c>
      <c r="AW27" s="197" t="s">
        <v>47</v>
      </c>
      <c r="AX27" s="197" t="s">
        <v>48</v>
      </c>
      <c r="AY27" s="197" t="s">
        <v>49</v>
      </c>
      <c r="AZ27" s="197" t="s">
        <v>50</v>
      </c>
      <c r="BA27" s="274" t="s">
        <v>810</v>
      </c>
      <c r="BB27" s="274" t="s">
        <v>820</v>
      </c>
      <c r="BC27" s="274" t="s">
        <v>812</v>
      </c>
      <c r="BD27" s="274" t="s">
        <v>811</v>
      </c>
      <c r="BE27" s="274" t="s">
        <v>813</v>
      </c>
      <c r="BF27" s="274" t="s">
        <v>814</v>
      </c>
      <c r="BG27" s="274" t="s">
        <v>815</v>
      </c>
      <c r="BH27" s="274" t="s">
        <v>816</v>
      </c>
      <c r="BI27" s="274" t="s">
        <v>817</v>
      </c>
      <c r="BJ27" s="274" t="s">
        <v>818</v>
      </c>
      <c r="BK27" s="274" t="s">
        <v>819</v>
      </c>
    </row>
    <row r="28" spans="1:64">
      <c r="A28" s="3" t="s">
        <v>102</v>
      </c>
      <c r="B28" s="3" t="s">
        <v>85</v>
      </c>
      <c r="C28" s="277">
        <f>SUM(D28:L28)</f>
        <v>5523</v>
      </c>
      <c r="D28" s="203">
        <v>877</v>
      </c>
      <c r="E28" s="203">
        <v>520</v>
      </c>
      <c r="F28" s="203">
        <v>377</v>
      </c>
      <c r="G28" s="203">
        <v>282</v>
      </c>
      <c r="H28" s="203">
        <v>536</v>
      </c>
      <c r="I28" s="203">
        <v>855</v>
      </c>
      <c r="J28" s="203">
        <v>709</v>
      </c>
      <c r="K28" s="203">
        <v>485</v>
      </c>
      <c r="L28" s="203">
        <v>882</v>
      </c>
      <c r="M28" s="203">
        <v>2194</v>
      </c>
      <c r="N28" s="203">
        <v>1720</v>
      </c>
      <c r="O28" s="203">
        <v>1268</v>
      </c>
      <c r="P28" s="203">
        <v>1989</v>
      </c>
      <c r="Q28" s="203">
        <v>125</v>
      </c>
      <c r="R28" s="203">
        <v>331</v>
      </c>
      <c r="S28" s="203">
        <v>812</v>
      </c>
      <c r="T28" s="203">
        <v>96</v>
      </c>
      <c r="U28" s="203">
        <v>254</v>
      </c>
      <c r="V28" s="203">
        <v>1020</v>
      </c>
      <c r="W28" s="203">
        <v>141</v>
      </c>
      <c r="X28" s="203">
        <v>137</v>
      </c>
      <c r="Y28" s="203">
        <v>776</v>
      </c>
      <c r="Z28" s="203">
        <v>198</v>
      </c>
      <c r="AA28" s="203">
        <v>324</v>
      </c>
      <c r="AB28" s="203">
        <v>502</v>
      </c>
      <c r="AC28" s="203">
        <v>165</v>
      </c>
      <c r="AD28" s="203">
        <v>390</v>
      </c>
      <c r="AE28" s="203">
        <v>135</v>
      </c>
      <c r="AF28" s="203">
        <v>130</v>
      </c>
      <c r="AG28" s="203">
        <v>70</v>
      </c>
      <c r="AH28" s="203">
        <v>226</v>
      </c>
      <c r="AI28" s="203">
        <v>174</v>
      </c>
      <c r="AJ28" s="203">
        <v>100</v>
      </c>
      <c r="AK28" s="203">
        <v>140</v>
      </c>
      <c r="AL28" s="203">
        <v>98</v>
      </c>
      <c r="AM28" s="203">
        <v>171</v>
      </c>
      <c r="AN28" s="203">
        <v>271</v>
      </c>
      <c r="AO28" s="203">
        <v>74</v>
      </c>
      <c r="AP28" s="203">
        <v>55</v>
      </c>
      <c r="AQ28" s="203">
        <v>97</v>
      </c>
      <c r="AR28" s="203">
        <v>139</v>
      </c>
      <c r="AS28" s="203">
        <v>31</v>
      </c>
      <c r="AT28" s="203">
        <v>87</v>
      </c>
      <c r="AU28" s="203">
        <v>26</v>
      </c>
      <c r="AV28" s="203">
        <v>136</v>
      </c>
      <c r="AW28" s="203">
        <v>29</v>
      </c>
      <c r="AX28" s="203">
        <v>45</v>
      </c>
      <c r="AY28" s="203">
        <v>52</v>
      </c>
      <c r="AZ28" s="203">
        <v>42</v>
      </c>
      <c r="BA28" s="276">
        <f>SUM(BB28:BK28)</f>
        <v>20293</v>
      </c>
      <c r="BB28" s="276">
        <f>C28</f>
        <v>5523</v>
      </c>
      <c r="BC28" s="276">
        <f>N28+P28+R28</f>
        <v>4040</v>
      </c>
      <c r="BD28" s="276">
        <f>S28+Y28+AB28+AD28+AO28</f>
        <v>2554</v>
      </c>
      <c r="BE28" s="276">
        <f>O28+V28+AA28+AQ28+AR28</f>
        <v>2848</v>
      </c>
      <c r="BF28" s="276">
        <f>X28+Z28+AC28+AE28+AM28+AP28</f>
        <v>861</v>
      </c>
      <c r="BG28" s="276">
        <f>M28+AS28+AT28+AU28</f>
        <v>2338</v>
      </c>
      <c r="BH28" s="276">
        <f>T28+W28+AL28+AN28+AV28+AW28+AX28</f>
        <v>816</v>
      </c>
      <c r="BI28" s="276">
        <f>U28+AG28+AJ28+AY28+AZ28</f>
        <v>518</v>
      </c>
      <c r="BJ28" s="276">
        <f>AF28+AH28</f>
        <v>356</v>
      </c>
      <c r="BK28" s="276">
        <f>Q28+AI28+AK28</f>
        <v>439</v>
      </c>
      <c r="BL28" s="285">
        <f>SUM(D28:AZ28)</f>
        <v>20293</v>
      </c>
    </row>
    <row r="29" spans="1:64">
      <c r="A29" s="3"/>
      <c r="B29" s="3" t="s">
        <v>86</v>
      </c>
      <c r="C29" s="277">
        <f>SUM(D29:L29)</f>
        <v>22921</v>
      </c>
      <c r="D29" s="203">
        <v>3466</v>
      </c>
      <c r="E29" s="203">
        <v>2165</v>
      </c>
      <c r="F29" s="203">
        <v>1271</v>
      </c>
      <c r="G29" s="203">
        <v>1160</v>
      </c>
      <c r="H29" s="203">
        <v>2340</v>
      </c>
      <c r="I29" s="203">
        <v>3663</v>
      </c>
      <c r="J29" s="203">
        <v>3272</v>
      </c>
      <c r="K29" s="203">
        <v>1734</v>
      </c>
      <c r="L29" s="203">
        <v>3850</v>
      </c>
      <c r="M29" s="203">
        <v>9206</v>
      </c>
      <c r="N29" s="203">
        <v>6494</v>
      </c>
      <c r="O29" s="203">
        <v>5218</v>
      </c>
      <c r="P29" s="203">
        <v>8250</v>
      </c>
      <c r="Q29" s="203">
        <v>573</v>
      </c>
      <c r="R29" s="203">
        <v>1533</v>
      </c>
      <c r="S29" s="203">
        <v>3560</v>
      </c>
      <c r="T29" s="203">
        <v>455</v>
      </c>
      <c r="U29" s="203">
        <v>1303</v>
      </c>
      <c r="V29" s="203">
        <v>4541</v>
      </c>
      <c r="W29" s="203">
        <v>678</v>
      </c>
      <c r="X29" s="203">
        <v>606</v>
      </c>
      <c r="Y29" s="203">
        <v>3570</v>
      </c>
      <c r="Z29" s="203">
        <v>1087</v>
      </c>
      <c r="AA29" s="203">
        <v>1433</v>
      </c>
      <c r="AB29" s="203">
        <v>2353</v>
      </c>
      <c r="AC29" s="203">
        <v>795</v>
      </c>
      <c r="AD29" s="203">
        <v>1760</v>
      </c>
      <c r="AE29" s="203">
        <v>620</v>
      </c>
      <c r="AF29" s="203">
        <v>628</v>
      </c>
      <c r="AG29" s="203">
        <v>316</v>
      </c>
      <c r="AH29" s="203">
        <v>1014</v>
      </c>
      <c r="AI29" s="203">
        <v>713</v>
      </c>
      <c r="AJ29" s="203">
        <v>454</v>
      </c>
      <c r="AK29" s="203">
        <v>594</v>
      </c>
      <c r="AL29" s="203">
        <v>518</v>
      </c>
      <c r="AM29" s="203">
        <v>684</v>
      </c>
      <c r="AN29" s="203">
        <v>1190</v>
      </c>
      <c r="AO29" s="203">
        <v>459</v>
      </c>
      <c r="AP29" s="203">
        <v>256</v>
      </c>
      <c r="AQ29" s="203">
        <v>497</v>
      </c>
      <c r="AR29" s="203">
        <v>643</v>
      </c>
      <c r="AS29" s="203">
        <v>143</v>
      </c>
      <c r="AT29" s="203">
        <v>325</v>
      </c>
      <c r="AU29" s="203">
        <v>113</v>
      </c>
      <c r="AV29" s="203">
        <v>632</v>
      </c>
      <c r="AW29" s="203">
        <v>169</v>
      </c>
      <c r="AX29" s="203">
        <v>181</v>
      </c>
      <c r="AY29" s="203">
        <v>222</v>
      </c>
      <c r="AZ29" s="203">
        <v>192</v>
      </c>
      <c r="BA29" s="276">
        <f t="shared" ref="BA29:BA47" si="15">SUM(BB29:BK29)</f>
        <v>86899</v>
      </c>
      <c r="BB29" s="276">
        <f t="shared" ref="BB29:BB47" si="16">C29</f>
        <v>22921</v>
      </c>
      <c r="BC29" s="276">
        <f t="shared" ref="BC29:BC47" si="17">N29+P29+R29</f>
        <v>16277</v>
      </c>
      <c r="BD29" s="276">
        <f t="shared" ref="BD29:BD47" si="18">S29+Y29+AB29+AD29+AO29</f>
        <v>11702</v>
      </c>
      <c r="BE29" s="276">
        <f t="shared" ref="BE29:BE47" si="19">O29+V29+AA29+AQ29+AR29</f>
        <v>12332</v>
      </c>
      <c r="BF29" s="276">
        <f t="shared" ref="BF29:BF47" si="20">X29+Z29+AC29+AE29+AM29+AP29</f>
        <v>4048</v>
      </c>
      <c r="BG29" s="276">
        <f t="shared" ref="BG29:BG47" si="21">M29+AS29+AT29+AU29</f>
        <v>9787</v>
      </c>
      <c r="BH29" s="276">
        <f t="shared" ref="BH29:BH47" si="22">T29+W29+AL29+AN29+AV29+AW29+AX29</f>
        <v>3823</v>
      </c>
      <c r="BI29" s="276">
        <f t="shared" ref="BI29:BI47" si="23">U29+AG29+AJ29+AY29+AZ29</f>
        <v>2487</v>
      </c>
      <c r="BJ29" s="276">
        <f t="shared" ref="BJ29:BJ47" si="24">AF29+AH29</f>
        <v>1642</v>
      </c>
      <c r="BK29" s="276">
        <f t="shared" ref="BK29:BK47" si="25">Q29+AI29+AK29</f>
        <v>1880</v>
      </c>
      <c r="BL29" s="286">
        <f t="shared" ref="BL29:BL47" si="26">SUM(D29:AZ29)</f>
        <v>86899</v>
      </c>
    </row>
    <row r="30" spans="1:64">
      <c r="A30" s="3"/>
      <c r="B30" s="194" t="s">
        <v>84</v>
      </c>
      <c r="C30" s="278">
        <f t="shared" ref="C30:C47" si="27">SUM(D30:L30)</f>
        <v>30476</v>
      </c>
      <c r="D30" s="204">
        <v>4553</v>
      </c>
      <c r="E30" s="204">
        <v>2676</v>
      </c>
      <c r="F30" s="204">
        <v>1618</v>
      </c>
      <c r="G30" s="204">
        <v>1598</v>
      </c>
      <c r="H30" s="204">
        <v>3098</v>
      </c>
      <c r="I30" s="204">
        <v>4771</v>
      </c>
      <c r="J30" s="204">
        <v>4786</v>
      </c>
      <c r="K30" s="204">
        <v>1846</v>
      </c>
      <c r="L30" s="204">
        <v>5530</v>
      </c>
      <c r="M30" s="204">
        <v>12141</v>
      </c>
      <c r="N30" s="204">
        <v>8266</v>
      </c>
      <c r="O30" s="204">
        <v>6332</v>
      </c>
      <c r="P30" s="204">
        <v>11015</v>
      </c>
      <c r="Q30" s="204">
        <v>848</v>
      </c>
      <c r="R30" s="204">
        <v>2128</v>
      </c>
      <c r="S30" s="204">
        <v>4604</v>
      </c>
      <c r="T30" s="204">
        <v>531</v>
      </c>
      <c r="U30" s="204">
        <v>1828</v>
      </c>
      <c r="V30" s="204">
        <v>5971</v>
      </c>
      <c r="W30" s="204">
        <v>928</v>
      </c>
      <c r="X30" s="204">
        <v>825</v>
      </c>
      <c r="Y30" s="204">
        <v>5023</v>
      </c>
      <c r="Z30" s="204">
        <v>1473</v>
      </c>
      <c r="AA30" s="204">
        <v>2045</v>
      </c>
      <c r="AB30" s="204">
        <v>3365</v>
      </c>
      <c r="AC30" s="204">
        <v>1155</v>
      </c>
      <c r="AD30" s="204">
        <v>2369</v>
      </c>
      <c r="AE30" s="204">
        <v>793</v>
      </c>
      <c r="AF30" s="204">
        <v>768</v>
      </c>
      <c r="AG30" s="204">
        <v>436</v>
      </c>
      <c r="AH30" s="204">
        <v>1336</v>
      </c>
      <c r="AI30" s="204">
        <v>937</v>
      </c>
      <c r="AJ30" s="204">
        <v>592</v>
      </c>
      <c r="AK30" s="204">
        <v>792</v>
      </c>
      <c r="AL30" s="204">
        <v>823</v>
      </c>
      <c r="AM30" s="204">
        <v>901</v>
      </c>
      <c r="AN30" s="204">
        <v>1630</v>
      </c>
      <c r="AO30" s="204">
        <v>815</v>
      </c>
      <c r="AP30" s="204">
        <v>420</v>
      </c>
      <c r="AQ30" s="204">
        <v>640</v>
      </c>
      <c r="AR30" s="204">
        <v>790</v>
      </c>
      <c r="AS30" s="204">
        <v>222</v>
      </c>
      <c r="AT30" s="204">
        <v>450</v>
      </c>
      <c r="AU30" s="204">
        <v>256</v>
      </c>
      <c r="AV30" s="204">
        <v>889</v>
      </c>
      <c r="AW30" s="204">
        <v>259</v>
      </c>
      <c r="AX30" s="204">
        <v>299</v>
      </c>
      <c r="AY30" s="204">
        <v>329</v>
      </c>
      <c r="AZ30" s="204">
        <v>289</v>
      </c>
      <c r="BA30" s="282">
        <f t="shared" si="15"/>
        <v>115989</v>
      </c>
      <c r="BB30" s="282">
        <f t="shared" si="16"/>
        <v>30476</v>
      </c>
      <c r="BC30" s="282">
        <f t="shared" si="17"/>
        <v>21409</v>
      </c>
      <c r="BD30" s="282">
        <f t="shared" si="18"/>
        <v>16176</v>
      </c>
      <c r="BE30" s="282">
        <f t="shared" si="19"/>
        <v>15778</v>
      </c>
      <c r="BF30" s="282">
        <f t="shared" si="20"/>
        <v>5567</v>
      </c>
      <c r="BG30" s="282">
        <f t="shared" si="21"/>
        <v>13069</v>
      </c>
      <c r="BH30" s="282">
        <f t="shared" si="22"/>
        <v>5359</v>
      </c>
      <c r="BI30" s="282">
        <f t="shared" si="23"/>
        <v>3474</v>
      </c>
      <c r="BJ30" s="282">
        <f t="shared" si="24"/>
        <v>2104</v>
      </c>
      <c r="BK30" s="282">
        <f t="shared" si="25"/>
        <v>2577</v>
      </c>
      <c r="BL30" s="275">
        <f t="shared" si="26"/>
        <v>115989</v>
      </c>
    </row>
    <row r="31" spans="1:64">
      <c r="A31" s="3"/>
      <c r="B31" s="4" t="s">
        <v>65</v>
      </c>
      <c r="C31" s="279">
        <f t="shared" si="27"/>
        <v>31972</v>
      </c>
      <c r="D31" s="205">
        <v>4908</v>
      </c>
      <c r="E31" s="205">
        <v>2780</v>
      </c>
      <c r="F31" s="205">
        <v>1740</v>
      </c>
      <c r="G31" s="205">
        <v>1633</v>
      </c>
      <c r="H31" s="205">
        <v>3194</v>
      </c>
      <c r="I31" s="205">
        <v>4733</v>
      </c>
      <c r="J31" s="205">
        <v>5116</v>
      </c>
      <c r="K31" s="205">
        <v>1834</v>
      </c>
      <c r="L31" s="205">
        <v>6034</v>
      </c>
      <c r="M31" s="205">
        <v>13087</v>
      </c>
      <c r="N31" s="205">
        <v>8461</v>
      </c>
      <c r="O31" s="205">
        <v>6702</v>
      </c>
      <c r="P31" s="205">
        <v>11635</v>
      </c>
      <c r="Q31" s="205">
        <v>959</v>
      </c>
      <c r="R31" s="205">
        <v>2137</v>
      </c>
      <c r="S31" s="205">
        <v>4691</v>
      </c>
      <c r="T31" s="205">
        <v>578</v>
      </c>
      <c r="U31" s="205">
        <v>1797</v>
      </c>
      <c r="V31" s="205">
        <v>6382</v>
      </c>
      <c r="W31" s="205">
        <v>1145</v>
      </c>
      <c r="X31" s="205">
        <v>967</v>
      </c>
      <c r="Y31" s="205">
        <v>5297</v>
      </c>
      <c r="Z31" s="205">
        <v>1639</v>
      </c>
      <c r="AA31" s="205">
        <v>2147</v>
      </c>
      <c r="AB31" s="205">
        <v>3718</v>
      </c>
      <c r="AC31" s="205">
        <v>1282</v>
      </c>
      <c r="AD31" s="205">
        <v>2552</v>
      </c>
      <c r="AE31" s="205">
        <v>955</v>
      </c>
      <c r="AF31" s="205">
        <v>855</v>
      </c>
      <c r="AG31" s="205">
        <v>520</v>
      </c>
      <c r="AH31" s="205">
        <v>1507</v>
      </c>
      <c r="AI31" s="205">
        <v>1048</v>
      </c>
      <c r="AJ31" s="205">
        <v>663</v>
      </c>
      <c r="AK31" s="205">
        <v>868</v>
      </c>
      <c r="AL31" s="205">
        <v>904</v>
      </c>
      <c r="AM31" s="205">
        <v>943</v>
      </c>
      <c r="AN31" s="205">
        <v>1867</v>
      </c>
      <c r="AO31" s="205">
        <v>918</v>
      </c>
      <c r="AP31" s="205">
        <v>503</v>
      </c>
      <c r="AQ31" s="205">
        <v>731</v>
      </c>
      <c r="AR31" s="205">
        <v>826</v>
      </c>
      <c r="AS31" s="205">
        <v>258</v>
      </c>
      <c r="AT31" s="205">
        <v>508</v>
      </c>
      <c r="AU31" s="205">
        <v>272</v>
      </c>
      <c r="AV31" s="205">
        <v>989</v>
      </c>
      <c r="AW31" s="205">
        <v>334</v>
      </c>
      <c r="AX31" s="205">
        <v>329</v>
      </c>
      <c r="AY31" s="205">
        <v>386</v>
      </c>
      <c r="AZ31" s="205">
        <v>306</v>
      </c>
      <c r="BA31" s="283">
        <f t="shared" si="15"/>
        <v>123638</v>
      </c>
      <c r="BB31" s="283">
        <f t="shared" si="16"/>
        <v>31972</v>
      </c>
      <c r="BC31" s="283">
        <f t="shared" si="17"/>
        <v>22233</v>
      </c>
      <c r="BD31" s="283">
        <f t="shared" si="18"/>
        <v>17176</v>
      </c>
      <c r="BE31" s="283">
        <f t="shared" si="19"/>
        <v>16788</v>
      </c>
      <c r="BF31" s="283">
        <f t="shared" si="20"/>
        <v>6289</v>
      </c>
      <c r="BG31" s="283">
        <f t="shared" si="21"/>
        <v>14125</v>
      </c>
      <c r="BH31" s="283">
        <f t="shared" si="22"/>
        <v>6146</v>
      </c>
      <c r="BI31" s="283">
        <f t="shared" si="23"/>
        <v>3672</v>
      </c>
      <c r="BJ31" s="283">
        <f t="shared" si="24"/>
        <v>2362</v>
      </c>
      <c r="BK31" s="283">
        <f t="shared" si="25"/>
        <v>2875</v>
      </c>
      <c r="BL31" s="275">
        <f t="shared" si="26"/>
        <v>123638</v>
      </c>
    </row>
    <row r="32" spans="1:64">
      <c r="A32" s="3"/>
      <c r="B32" s="4" t="s">
        <v>66</v>
      </c>
      <c r="C32" s="279">
        <f t="shared" si="27"/>
        <v>36076</v>
      </c>
      <c r="D32" s="205">
        <v>5605</v>
      </c>
      <c r="E32" s="205">
        <v>3175</v>
      </c>
      <c r="F32" s="205">
        <v>1923</v>
      </c>
      <c r="G32" s="205">
        <v>2059</v>
      </c>
      <c r="H32" s="205">
        <v>3861</v>
      </c>
      <c r="I32" s="205">
        <v>5087</v>
      </c>
      <c r="J32" s="205">
        <v>5524</v>
      </c>
      <c r="K32" s="205">
        <v>2300</v>
      </c>
      <c r="L32" s="205">
        <v>6542</v>
      </c>
      <c r="M32" s="205">
        <v>14011</v>
      </c>
      <c r="N32" s="205">
        <v>9352</v>
      </c>
      <c r="O32" s="205">
        <v>7080</v>
      </c>
      <c r="P32" s="205">
        <v>13238</v>
      </c>
      <c r="Q32" s="205">
        <v>986</v>
      </c>
      <c r="R32" s="205">
        <v>2158</v>
      </c>
      <c r="S32" s="205">
        <v>5000</v>
      </c>
      <c r="T32" s="205">
        <v>625</v>
      </c>
      <c r="U32" s="205">
        <v>1892</v>
      </c>
      <c r="V32" s="205">
        <v>6817</v>
      </c>
      <c r="W32" s="205">
        <v>1255</v>
      </c>
      <c r="X32" s="205">
        <v>972</v>
      </c>
      <c r="Y32" s="205">
        <v>5777</v>
      </c>
      <c r="Z32" s="205">
        <v>1854</v>
      </c>
      <c r="AA32" s="205">
        <v>2318</v>
      </c>
      <c r="AB32" s="205">
        <v>3794</v>
      </c>
      <c r="AC32" s="205">
        <v>1242</v>
      </c>
      <c r="AD32" s="205">
        <v>3444</v>
      </c>
      <c r="AE32" s="205">
        <v>1111</v>
      </c>
      <c r="AF32" s="205">
        <v>867</v>
      </c>
      <c r="AG32" s="205">
        <v>487</v>
      </c>
      <c r="AH32" s="205">
        <v>1637</v>
      </c>
      <c r="AI32" s="205">
        <v>926</v>
      </c>
      <c r="AJ32" s="205">
        <v>667</v>
      </c>
      <c r="AK32" s="205">
        <v>910</v>
      </c>
      <c r="AL32" s="205">
        <v>828</v>
      </c>
      <c r="AM32" s="205">
        <v>1040</v>
      </c>
      <c r="AN32" s="205">
        <v>1994</v>
      </c>
      <c r="AO32" s="205">
        <v>800</v>
      </c>
      <c r="AP32" s="205">
        <v>516</v>
      </c>
      <c r="AQ32" s="205">
        <v>740</v>
      </c>
      <c r="AR32" s="205">
        <v>855</v>
      </c>
      <c r="AS32" s="205">
        <v>286</v>
      </c>
      <c r="AT32" s="205">
        <v>571</v>
      </c>
      <c r="AU32" s="205">
        <v>293</v>
      </c>
      <c r="AV32" s="205">
        <v>928</v>
      </c>
      <c r="AW32" s="205">
        <v>299</v>
      </c>
      <c r="AX32" s="205">
        <v>310</v>
      </c>
      <c r="AY32" s="205">
        <v>352</v>
      </c>
      <c r="AZ32" s="205">
        <v>279</v>
      </c>
      <c r="BA32" s="283">
        <f t="shared" si="15"/>
        <v>134587</v>
      </c>
      <c r="BB32" s="283">
        <f t="shared" si="16"/>
        <v>36076</v>
      </c>
      <c r="BC32" s="283">
        <f t="shared" si="17"/>
        <v>24748</v>
      </c>
      <c r="BD32" s="283">
        <f t="shared" si="18"/>
        <v>18815</v>
      </c>
      <c r="BE32" s="283">
        <f t="shared" si="19"/>
        <v>17810</v>
      </c>
      <c r="BF32" s="283">
        <f t="shared" si="20"/>
        <v>6735</v>
      </c>
      <c r="BG32" s="283">
        <f t="shared" si="21"/>
        <v>15161</v>
      </c>
      <c r="BH32" s="283">
        <f t="shared" si="22"/>
        <v>6239</v>
      </c>
      <c r="BI32" s="283">
        <f t="shared" si="23"/>
        <v>3677</v>
      </c>
      <c r="BJ32" s="283">
        <f t="shared" si="24"/>
        <v>2504</v>
      </c>
      <c r="BK32" s="283">
        <f t="shared" si="25"/>
        <v>2822</v>
      </c>
      <c r="BL32" s="275">
        <f t="shared" si="26"/>
        <v>134587</v>
      </c>
    </row>
    <row r="33" spans="1:64">
      <c r="A33" s="3"/>
      <c r="B33" s="4" t="s">
        <v>67</v>
      </c>
      <c r="C33" s="279">
        <f t="shared" si="27"/>
        <v>39630</v>
      </c>
      <c r="D33" s="205">
        <v>5786</v>
      </c>
      <c r="E33" s="205">
        <v>4010</v>
      </c>
      <c r="F33" s="205">
        <v>2557</v>
      </c>
      <c r="G33" s="205">
        <v>2239</v>
      </c>
      <c r="H33" s="205">
        <v>4336</v>
      </c>
      <c r="I33" s="205">
        <v>4753</v>
      </c>
      <c r="J33" s="205">
        <v>5062</v>
      </c>
      <c r="K33" s="205">
        <v>4508</v>
      </c>
      <c r="L33" s="205">
        <v>6379</v>
      </c>
      <c r="M33" s="205">
        <v>12750</v>
      </c>
      <c r="N33" s="205">
        <v>10308</v>
      </c>
      <c r="O33" s="205">
        <v>6809</v>
      </c>
      <c r="P33" s="205">
        <v>13285</v>
      </c>
      <c r="Q33" s="205">
        <v>770</v>
      </c>
      <c r="R33" s="205">
        <v>1927</v>
      </c>
      <c r="S33" s="205">
        <v>4534</v>
      </c>
      <c r="T33" s="205">
        <v>544</v>
      </c>
      <c r="U33" s="205">
        <v>1208</v>
      </c>
      <c r="V33" s="205">
        <v>5943</v>
      </c>
      <c r="W33" s="205">
        <v>989</v>
      </c>
      <c r="X33" s="205">
        <v>777</v>
      </c>
      <c r="Y33" s="205">
        <v>5010</v>
      </c>
      <c r="Z33" s="205">
        <v>1585</v>
      </c>
      <c r="AA33" s="205">
        <v>2015</v>
      </c>
      <c r="AB33" s="205">
        <v>3373</v>
      </c>
      <c r="AC33" s="205">
        <v>1053</v>
      </c>
      <c r="AD33" s="205">
        <v>3537</v>
      </c>
      <c r="AE33" s="205">
        <v>871</v>
      </c>
      <c r="AF33" s="205">
        <v>764</v>
      </c>
      <c r="AG33" s="205">
        <v>300</v>
      </c>
      <c r="AH33" s="205">
        <v>1075</v>
      </c>
      <c r="AI33" s="205">
        <v>680</v>
      </c>
      <c r="AJ33" s="205">
        <v>457</v>
      </c>
      <c r="AK33" s="205">
        <v>718</v>
      </c>
      <c r="AL33" s="205">
        <v>490</v>
      </c>
      <c r="AM33" s="205">
        <v>1221</v>
      </c>
      <c r="AN33" s="205">
        <v>1585</v>
      </c>
      <c r="AO33" s="205">
        <v>639</v>
      </c>
      <c r="AP33" s="205">
        <v>362</v>
      </c>
      <c r="AQ33" s="205">
        <v>624</v>
      </c>
      <c r="AR33" s="205">
        <v>846</v>
      </c>
      <c r="AS33" s="205">
        <v>242</v>
      </c>
      <c r="AT33" s="205">
        <v>605</v>
      </c>
      <c r="AU33" s="205">
        <v>217</v>
      </c>
      <c r="AV33" s="205">
        <v>645</v>
      </c>
      <c r="AW33" s="205">
        <v>241</v>
      </c>
      <c r="AX33" s="205">
        <v>247</v>
      </c>
      <c r="AY33" s="205">
        <v>220</v>
      </c>
      <c r="AZ33" s="205">
        <v>164</v>
      </c>
      <c r="BA33" s="283">
        <f t="shared" si="15"/>
        <v>129260</v>
      </c>
      <c r="BB33" s="283">
        <f t="shared" si="16"/>
        <v>39630</v>
      </c>
      <c r="BC33" s="283">
        <f t="shared" si="17"/>
        <v>25520</v>
      </c>
      <c r="BD33" s="283">
        <f t="shared" si="18"/>
        <v>17093</v>
      </c>
      <c r="BE33" s="283">
        <f t="shared" si="19"/>
        <v>16237</v>
      </c>
      <c r="BF33" s="283">
        <f t="shared" si="20"/>
        <v>5869</v>
      </c>
      <c r="BG33" s="283">
        <f t="shared" si="21"/>
        <v>13814</v>
      </c>
      <c r="BH33" s="283">
        <f t="shared" si="22"/>
        <v>4741</v>
      </c>
      <c r="BI33" s="283">
        <f t="shared" si="23"/>
        <v>2349</v>
      </c>
      <c r="BJ33" s="283">
        <f t="shared" si="24"/>
        <v>1839</v>
      </c>
      <c r="BK33" s="283">
        <f t="shared" si="25"/>
        <v>2168</v>
      </c>
      <c r="BL33" s="275">
        <f t="shared" si="26"/>
        <v>129260</v>
      </c>
    </row>
    <row r="34" spans="1:64">
      <c r="A34" s="3"/>
      <c r="B34" s="4" t="s">
        <v>68</v>
      </c>
      <c r="C34" s="279">
        <f t="shared" si="27"/>
        <v>40215</v>
      </c>
      <c r="D34" s="205">
        <v>5283</v>
      </c>
      <c r="E34" s="205">
        <v>3737</v>
      </c>
      <c r="F34" s="205">
        <v>3264</v>
      </c>
      <c r="G34" s="205">
        <v>2452</v>
      </c>
      <c r="H34" s="205">
        <v>3929</v>
      </c>
      <c r="I34" s="205">
        <v>5171</v>
      </c>
      <c r="J34" s="205">
        <v>4833</v>
      </c>
      <c r="K34" s="205">
        <v>5507</v>
      </c>
      <c r="L34" s="205">
        <v>6039</v>
      </c>
      <c r="M34" s="205">
        <v>13395</v>
      </c>
      <c r="N34" s="205">
        <v>11943</v>
      </c>
      <c r="O34" s="205">
        <v>7414</v>
      </c>
      <c r="P34" s="205">
        <v>11993</v>
      </c>
      <c r="Q34" s="205">
        <v>807</v>
      </c>
      <c r="R34" s="205">
        <v>1960</v>
      </c>
      <c r="S34" s="205">
        <v>4886</v>
      </c>
      <c r="T34" s="205">
        <v>616</v>
      </c>
      <c r="U34" s="205">
        <v>1560</v>
      </c>
      <c r="V34" s="205">
        <v>6665</v>
      </c>
      <c r="W34" s="205">
        <v>1067</v>
      </c>
      <c r="X34" s="205">
        <v>822</v>
      </c>
      <c r="Y34" s="205">
        <v>4874</v>
      </c>
      <c r="Z34" s="205">
        <v>1598</v>
      </c>
      <c r="AA34" s="205">
        <v>2261</v>
      </c>
      <c r="AB34" s="205">
        <v>3190</v>
      </c>
      <c r="AC34" s="205">
        <v>1096</v>
      </c>
      <c r="AD34" s="205">
        <v>2917</v>
      </c>
      <c r="AE34" s="205">
        <v>955</v>
      </c>
      <c r="AF34" s="205">
        <v>907</v>
      </c>
      <c r="AG34" s="205">
        <v>422</v>
      </c>
      <c r="AH34" s="205">
        <v>1281</v>
      </c>
      <c r="AI34" s="205">
        <v>925</v>
      </c>
      <c r="AJ34" s="205">
        <v>581</v>
      </c>
      <c r="AK34" s="205">
        <v>845</v>
      </c>
      <c r="AL34" s="205">
        <v>764</v>
      </c>
      <c r="AM34" s="205">
        <v>1113</v>
      </c>
      <c r="AN34" s="205">
        <v>1752</v>
      </c>
      <c r="AO34" s="205">
        <v>566</v>
      </c>
      <c r="AP34" s="205">
        <v>341</v>
      </c>
      <c r="AQ34" s="205">
        <v>666</v>
      </c>
      <c r="AR34" s="205">
        <v>819</v>
      </c>
      <c r="AS34" s="205">
        <v>228</v>
      </c>
      <c r="AT34" s="205">
        <v>504</v>
      </c>
      <c r="AU34" s="205">
        <v>212</v>
      </c>
      <c r="AV34" s="205">
        <v>765</v>
      </c>
      <c r="AW34" s="205">
        <v>279</v>
      </c>
      <c r="AX34" s="205">
        <v>280</v>
      </c>
      <c r="AY34" s="205">
        <v>278</v>
      </c>
      <c r="AZ34" s="205">
        <v>221</v>
      </c>
      <c r="BA34" s="283">
        <f t="shared" si="15"/>
        <v>133983</v>
      </c>
      <c r="BB34" s="283">
        <f t="shared" si="16"/>
        <v>40215</v>
      </c>
      <c r="BC34" s="283">
        <f t="shared" si="17"/>
        <v>25896</v>
      </c>
      <c r="BD34" s="283">
        <f t="shared" si="18"/>
        <v>16433</v>
      </c>
      <c r="BE34" s="283">
        <f t="shared" si="19"/>
        <v>17825</v>
      </c>
      <c r="BF34" s="283">
        <f t="shared" si="20"/>
        <v>5925</v>
      </c>
      <c r="BG34" s="283">
        <f t="shared" si="21"/>
        <v>14339</v>
      </c>
      <c r="BH34" s="283">
        <f t="shared" si="22"/>
        <v>5523</v>
      </c>
      <c r="BI34" s="283">
        <f t="shared" si="23"/>
        <v>3062</v>
      </c>
      <c r="BJ34" s="283">
        <f t="shared" si="24"/>
        <v>2188</v>
      </c>
      <c r="BK34" s="283">
        <f t="shared" si="25"/>
        <v>2577</v>
      </c>
      <c r="BL34" s="275">
        <f t="shared" si="26"/>
        <v>133983</v>
      </c>
    </row>
    <row r="35" spans="1:64">
      <c r="A35" s="3"/>
      <c r="B35" s="4" t="s">
        <v>69</v>
      </c>
      <c r="C35" s="279">
        <f t="shared" si="27"/>
        <v>44880</v>
      </c>
      <c r="D35" s="205">
        <v>6318</v>
      </c>
      <c r="E35" s="205">
        <v>4374</v>
      </c>
      <c r="F35" s="205">
        <v>3283</v>
      </c>
      <c r="G35" s="205">
        <v>2532</v>
      </c>
      <c r="H35" s="205">
        <v>4392</v>
      </c>
      <c r="I35" s="205">
        <v>6259</v>
      </c>
      <c r="J35" s="205">
        <v>5523</v>
      </c>
      <c r="K35" s="205">
        <v>5446</v>
      </c>
      <c r="L35" s="205">
        <v>6753</v>
      </c>
      <c r="M35" s="205">
        <v>15132</v>
      </c>
      <c r="N35" s="205">
        <v>13516</v>
      </c>
      <c r="O35" s="205">
        <v>8810</v>
      </c>
      <c r="P35" s="205">
        <v>14758</v>
      </c>
      <c r="Q35" s="205">
        <v>1037</v>
      </c>
      <c r="R35" s="205">
        <v>2606</v>
      </c>
      <c r="S35" s="205">
        <v>5868</v>
      </c>
      <c r="T35" s="205">
        <v>736</v>
      </c>
      <c r="U35" s="205">
        <v>1997</v>
      </c>
      <c r="V35" s="205">
        <v>7666</v>
      </c>
      <c r="W35" s="205">
        <v>1105</v>
      </c>
      <c r="X35" s="205">
        <v>956</v>
      </c>
      <c r="Y35" s="205">
        <v>5972</v>
      </c>
      <c r="Z35" s="205">
        <v>1826</v>
      </c>
      <c r="AA35" s="205">
        <v>2509</v>
      </c>
      <c r="AB35" s="205">
        <v>3956</v>
      </c>
      <c r="AC35" s="205">
        <v>1294</v>
      </c>
      <c r="AD35" s="205">
        <v>2995</v>
      </c>
      <c r="AE35" s="205">
        <v>1007</v>
      </c>
      <c r="AF35" s="205">
        <v>1003</v>
      </c>
      <c r="AG35" s="205">
        <v>523</v>
      </c>
      <c r="AH35" s="205">
        <v>1519</v>
      </c>
      <c r="AI35" s="205">
        <v>1109</v>
      </c>
      <c r="AJ35" s="205">
        <v>715</v>
      </c>
      <c r="AK35" s="205">
        <v>943</v>
      </c>
      <c r="AL35" s="205">
        <v>846</v>
      </c>
      <c r="AM35" s="205">
        <v>1133</v>
      </c>
      <c r="AN35" s="205">
        <v>2011</v>
      </c>
      <c r="AO35" s="205">
        <v>691</v>
      </c>
      <c r="AP35" s="205">
        <v>423</v>
      </c>
      <c r="AQ35" s="205">
        <v>788</v>
      </c>
      <c r="AR35" s="205">
        <v>984</v>
      </c>
      <c r="AS35" s="205">
        <v>258</v>
      </c>
      <c r="AT35" s="205">
        <v>513</v>
      </c>
      <c r="AU35" s="205">
        <v>218</v>
      </c>
      <c r="AV35" s="205">
        <v>995</v>
      </c>
      <c r="AW35" s="205">
        <v>304</v>
      </c>
      <c r="AX35" s="205">
        <v>318</v>
      </c>
      <c r="AY35" s="205">
        <v>323</v>
      </c>
      <c r="AZ35" s="205">
        <v>277</v>
      </c>
      <c r="BA35" s="283">
        <f t="shared" si="15"/>
        <v>154520</v>
      </c>
      <c r="BB35" s="283">
        <f t="shared" si="16"/>
        <v>44880</v>
      </c>
      <c r="BC35" s="283">
        <f t="shared" si="17"/>
        <v>30880</v>
      </c>
      <c r="BD35" s="283">
        <f t="shared" si="18"/>
        <v>19482</v>
      </c>
      <c r="BE35" s="283">
        <f t="shared" si="19"/>
        <v>20757</v>
      </c>
      <c r="BF35" s="283">
        <f t="shared" si="20"/>
        <v>6639</v>
      </c>
      <c r="BG35" s="283">
        <f t="shared" si="21"/>
        <v>16121</v>
      </c>
      <c r="BH35" s="283">
        <f t="shared" si="22"/>
        <v>6315</v>
      </c>
      <c r="BI35" s="283">
        <f t="shared" si="23"/>
        <v>3835</v>
      </c>
      <c r="BJ35" s="283">
        <f t="shared" si="24"/>
        <v>2522</v>
      </c>
      <c r="BK35" s="283">
        <f t="shared" si="25"/>
        <v>3089</v>
      </c>
      <c r="BL35" s="275">
        <f t="shared" si="26"/>
        <v>154520</v>
      </c>
    </row>
    <row r="36" spans="1:64">
      <c r="A36" s="3"/>
      <c r="B36" s="4" t="s">
        <v>70</v>
      </c>
      <c r="C36" s="279">
        <f t="shared" si="27"/>
        <v>51527</v>
      </c>
      <c r="D36" s="205">
        <v>7559</v>
      </c>
      <c r="E36" s="205">
        <v>4996</v>
      </c>
      <c r="F36" s="205">
        <v>3260</v>
      </c>
      <c r="G36" s="205">
        <v>2784</v>
      </c>
      <c r="H36" s="205">
        <v>5127</v>
      </c>
      <c r="I36" s="205">
        <v>7136</v>
      </c>
      <c r="J36" s="205">
        <v>6861</v>
      </c>
      <c r="K36" s="205">
        <v>5525</v>
      </c>
      <c r="L36" s="205">
        <v>8279</v>
      </c>
      <c r="M36" s="205">
        <v>17522</v>
      </c>
      <c r="N36" s="205">
        <v>15246</v>
      </c>
      <c r="O36" s="205">
        <v>9903</v>
      </c>
      <c r="P36" s="205">
        <v>18188</v>
      </c>
      <c r="Q36" s="205">
        <v>1247</v>
      </c>
      <c r="R36" s="205">
        <v>3330</v>
      </c>
      <c r="S36" s="205">
        <v>7036</v>
      </c>
      <c r="T36" s="205">
        <v>801</v>
      </c>
      <c r="U36" s="205">
        <v>2220</v>
      </c>
      <c r="V36" s="205">
        <v>8737</v>
      </c>
      <c r="W36" s="205">
        <v>1403</v>
      </c>
      <c r="X36" s="205">
        <v>1149</v>
      </c>
      <c r="Y36" s="205">
        <v>7645</v>
      </c>
      <c r="Z36" s="205">
        <v>2272</v>
      </c>
      <c r="AA36" s="205">
        <v>2849</v>
      </c>
      <c r="AB36" s="205">
        <v>4869</v>
      </c>
      <c r="AC36" s="205">
        <v>1520</v>
      </c>
      <c r="AD36" s="205">
        <v>3317</v>
      </c>
      <c r="AE36" s="205">
        <v>1141</v>
      </c>
      <c r="AF36" s="205">
        <v>1127</v>
      </c>
      <c r="AG36" s="205">
        <v>593</v>
      </c>
      <c r="AH36" s="205">
        <v>1769</v>
      </c>
      <c r="AI36" s="205">
        <v>1264</v>
      </c>
      <c r="AJ36" s="205">
        <v>805</v>
      </c>
      <c r="AK36" s="205">
        <v>1207</v>
      </c>
      <c r="AL36" s="205">
        <v>1019</v>
      </c>
      <c r="AM36" s="205">
        <v>1254</v>
      </c>
      <c r="AN36" s="205">
        <v>2320</v>
      </c>
      <c r="AO36" s="205">
        <v>1020</v>
      </c>
      <c r="AP36" s="205">
        <v>498</v>
      </c>
      <c r="AQ36" s="205">
        <v>956</v>
      </c>
      <c r="AR36" s="205">
        <v>1178</v>
      </c>
      <c r="AS36" s="205">
        <v>318</v>
      </c>
      <c r="AT36" s="205">
        <v>606</v>
      </c>
      <c r="AU36" s="205">
        <v>282</v>
      </c>
      <c r="AV36" s="205">
        <v>1192</v>
      </c>
      <c r="AW36" s="205">
        <v>395</v>
      </c>
      <c r="AX36" s="205">
        <v>415</v>
      </c>
      <c r="AY36" s="205">
        <v>395</v>
      </c>
      <c r="AZ36" s="205">
        <v>374</v>
      </c>
      <c r="BA36" s="283">
        <f t="shared" si="15"/>
        <v>180909</v>
      </c>
      <c r="BB36" s="283">
        <f t="shared" si="16"/>
        <v>51527</v>
      </c>
      <c r="BC36" s="283">
        <f t="shared" si="17"/>
        <v>36764</v>
      </c>
      <c r="BD36" s="283">
        <f t="shared" si="18"/>
        <v>23887</v>
      </c>
      <c r="BE36" s="283">
        <f t="shared" si="19"/>
        <v>23623</v>
      </c>
      <c r="BF36" s="283">
        <f t="shared" si="20"/>
        <v>7834</v>
      </c>
      <c r="BG36" s="283">
        <f t="shared" si="21"/>
        <v>18728</v>
      </c>
      <c r="BH36" s="283">
        <f t="shared" si="22"/>
        <v>7545</v>
      </c>
      <c r="BI36" s="283">
        <f t="shared" si="23"/>
        <v>4387</v>
      </c>
      <c r="BJ36" s="283">
        <f t="shared" si="24"/>
        <v>2896</v>
      </c>
      <c r="BK36" s="283">
        <f t="shared" si="25"/>
        <v>3718</v>
      </c>
      <c r="BL36" s="275">
        <f t="shared" si="26"/>
        <v>180909</v>
      </c>
    </row>
    <row r="37" spans="1:64">
      <c r="A37" s="3"/>
      <c r="B37" s="4" t="s">
        <v>71</v>
      </c>
      <c r="C37" s="279">
        <f t="shared" si="27"/>
        <v>62132</v>
      </c>
      <c r="D37" s="205">
        <v>9725</v>
      </c>
      <c r="E37" s="205">
        <v>6048</v>
      </c>
      <c r="F37" s="205">
        <v>3925</v>
      </c>
      <c r="G37" s="205">
        <v>3552</v>
      </c>
      <c r="H37" s="205">
        <v>6022</v>
      </c>
      <c r="I37" s="205">
        <v>8775</v>
      </c>
      <c r="J37" s="205">
        <v>8670</v>
      </c>
      <c r="K37" s="205">
        <v>5824</v>
      </c>
      <c r="L37" s="205">
        <v>9591</v>
      </c>
      <c r="M37" s="205">
        <v>21663</v>
      </c>
      <c r="N37" s="205">
        <v>18455</v>
      </c>
      <c r="O37" s="205">
        <v>11994</v>
      </c>
      <c r="P37" s="205">
        <v>22747</v>
      </c>
      <c r="Q37" s="205">
        <v>1510</v>
      </c>
      <c r="R37" s="205">
        <v>4472</v>
      </c>
      <c r="S37" s="205">
        <v>8493</v>
      </c>
      <c r="T37" s="205">
        <v>1002</v>
      </c>
      <c r="U37" s="205">
        <v>2685</v>
      </c>
      <c r="V37" s="205">
        <v>10830</v>
      </c>
      <c r="W37" s="205">
        <v>1735</v>
      </c>
      <c r="X37" s="205">
        <v>1460</v>
      </c>
      <c r="Y37" s="205">
        <v>9952</v>
      </c>
      <c r="Z37" s="205">
        <v>2656</v>
      </c>
      <c r="AA37" s="205">
        <v>3522</v>
      </c>
      <c r="AB37" s="205">
        <v>6640</v>
      </c>
      <c r="AC37" s="205">
        <v>1940</v>
      </c>
      <c r="AD37" s="205">
        <v>3906</v>
      </c>
      <c r="AE37" s="205">
        <v>1416</v>
      </c>
      <c r="AF37" s="205">
        <v>1265</v>
      </c>
      <c r="AG37" s="205">
        <v>669</v>
      </c>
      <c r="AH37" s="205">
        <v>2012</v>
      </c>
      <c r="AI37" s="205">
        <v>1523</v>
      </c>
      <c r="AJ37" s="205">
        <v>966</v>
      </c>
      <c r="AK37" s="205">
        <v>1285</v>
      </c>
      <c r="AL37" s="205">
        <v>1221</v>
      </c>
      <c r="AM37" s="205">
        <v>1446</v>
      </c>
      <c r="AN37" s="205">
        <v>2847</v>
      </c>
      <c r="AO37" s="205">
        <v>1247</v>
      </c>
      <c r="AP37" s="205">
        <v>702</v>
      </c>
      <c r="AQ37" s="205">
        <v>1167</v>
      </c>
      <c r="AR37" s="205">
        <v>1345</v>
      </c>
      <c r="AS37" s="205">
        <v>370</v>
      </c>
      <c r="AT37" s="205">
        <v>697</v>
      </c>
      <c r="AU37" s="205">
        <v>348</v>
      </c>
      <c r="AV37" s="205">
        <v>1498</v>
      </c>
      <c r="AW37" s="205">
        <v>469</v>
      </c>
      <c r="AX37" s="205">
        <v>428</v>
      </c>
      <c r="AY37" s="205">
        <v>481</v>
      </c>
      <c r="AZ37" s="205">
        <v>368</v>
      </c>
      <c r="BA37" s="283">
        <f t="shared" si="15"/>
        <v>221564</v>
      </c>
      <c r="BB37" s="283">
        <f t="shared" si="16"/>
        <v>62132</v>
      </c>
      <c r="BC37" s="283">
        <f t="shared" si="17"/>
        <v>45674</v>
      </c>
      <c r="BD37" s="283">
        <f t="shared" si="18"/>
        <v>30238</v>
      </c>
      <c r="BE37" s="283">
        <f t="shared" si="19"/>
        <v>28858</v>
      </c>
      <c r="BF37" s="283">
        <f t="shared" si="20"/>
        <v>9620</v>
      </c>
      <c r="BG37" s="283">
        <f t="shared" si="21"/>
        <v>23078</v>
      </c>
      <c r="BH37" s="283">
        <f t="shared" si="22"/>
        <v>9200</v>
      </c>
      <c r="BI37" s="283">
        <f t="shared" si="23"/>
        <v>5169</v>
      </c>
      <c r="BJ37" s="283">
        <f t="shared" si="24"/>
        <v>3277</v>
      </c>
      <c r="BK37" s="283">
        <f t="shared" si="25"/>
        <v>4318</v>
      </c>
      <c r="BL37" s="275">
        <f t="shared" si="26"/>
        <v>221564</v>
      </c>
    </row>
    <row r="38" spans="1:64">
      <c r="A38" s="3"/>
      <c r="B38" s="4" t="s">
        <v>72</v>
      </c>
      <c r="C38" s="279">
        <f t="shared" si="27"/>
        <v>55212</v>
      </c>
      <c r="D38" s="205">
        <v>8801</v>
      </c>
      <c r="E38" s="205">
        <v>5072</v>
      </c>
      <c r="F38" s="205">
        <v>3430</v>
      </c>
      <c r="G38" s="205">
        <v>3266</v>
      </c>
      <c r="H38" s="205">
        <v>5661</v>
      </c>
      <c r="I38" s="205">
        <v>7706</v>
      </c>
      <c r="J38" s="205">
        <v>7840</v>
      </c>
      <c r="K38" s="205">
        <v>4858</v>
      </c>
      <c r="L38" s="205">
        <v>8578</v>
      </c>
      <c r="M38" s="205">
        <v>18778</v>
      </c>
      <c r="N38" s="205">
        <v>16391</v>
      </c>
      <c r="O38" s="205">
        <v>10801</v>
      </c>
      <c r="P38" s="205">
        <v>20344</v>
      </c>
      <c r="Q38" s="205">
        <v>1443</v>
      </c>
      <c r="R38" s="205">
        <v>4167</v>
      </c>
      <c r="S38" s="205">
        <v>7617</v>
      </c>
      <c r="T38" s="205">
        <v>858</v>
      </c>
      <c r="U38" s="205">
        <v>2534</v>
      </c>
      <c r="V38" s="205">
        <v>9209</v>
      </c>
      <c r="W38" s="205">
        <v>1575</v>
      </c>
      <c r="X38" s="205">
        <v>1306</v>
      </c>
      <c r="Y38" s="205">
        <v>9249</v>
      </c>
      <c r="Z38" s="205">
        <v>2397</v>
      </c>
      <c r="AA38" s="205">
        <v>3005</v>
      </c>
      <c r="AB38" s="205">
        <v>6029</v>
      </c>
      <c r="AC38" s="205">
        <v>1615</v>
      </c>
      <c r="AD38" s="205">
        <v>4161</v>
      </c>
      <c r="AE38" s="205">
        <v>1413</v>
      </c>
      <c r="AF38" s="205">
        <v>1219</v>
      </c>
      <c r="AG38" s="205">
        <v>636</v>
      </c>
      <c r="AH38" s="205">
        <v>1882</v>
      </c>
      <c r="AI38" s="205">
        <v>1363</v>
      </c>
      <c r="AJ38" s="205">
        <v>867</v>
      </c>
      <c r="AK38" s="205">
        <v>1211</v>
      </c>
      <c r="AL38" s="205">
        <v>1096</v>
      </c>
      <c r="AM38" s="205">
        <v>1317</v>
      </c>
      <c r="AN38" s="205">
        <v>2488</v>
      </c>
      <c r="AO38" s="205">
        <v>1146</v>
      </c>
      <c r="AP38" s="205">
        <v>619</v>
      </c>
      <c r="AQ38" s="205">
        <v>977</v>
      </c>
      <c r="AR38" s="205">
        <v>1134</v>
      </c>
      <c r="AS38" s="205">
        <v>351</v>
      </c>
      <c r="AT38" s="205">
        <v>559</v>
      </c>
      <c r="AU38" s="205">
        <v>341</v>
      </c>
      <c r="AV38" s="205">
        <v>1100</v>
      </c>
      <c r="AW38" s="205">
        <v>426</v>
      </c>
      <c r="AX38" s="205">
        <v>461</v>
      </c>
      <c r="AY38" s="205">
        <v>490</v>
      </c>
      <c r="AZ38" s="205">
        <v>375</v>
      </c>
      <c r="BA38" s="283">
        <f t="shared" si="15"/>
        <v>198162</v>
      </c>
      <c r="BB38" s="283">
        <f t="shared" si="16"/>
        <v>55212</v>
      </c>
      <c r="BC38" s="283">
        <f t="shared" si="17"/>
        <v>40902</v>
      </c>
      <c r="BD38" s="283">
        <f t="shared" si="18"/>
        <v>28202</v>
      </c>
      <c r="BE38" s="283">
        <f t="shared" si="19"/>
        <v>25126</v>
      </c>
      <c r="BF38" s="283">
        <f t="shared" si="20"/>
        <v>8667</v>
      </c>
      <c r="BG38" s="283">
        <f t="shared" si="21"/>
        <v>20029</v>
      </c>
      <c r="BH38" s="283">
        <f t="shared" si="22"/>
        <v>8004</v>
      </c>
      <c r="BI38" s="283">
        <f t="shared" si="23"/>
        <v>4902</v>
      </c>
      <c r="BJ38" s="283">
        <f t="shared" si="24"/>
        <v>3101</v>
      </c>
      <c r="BK38" s="283">
        <f t="shared" si="25"/>
        <v>4017</v>
      </c>
      <c r="BL38" s="275">
        <f t="shared" si="26"/>
        <v>198162</v>
      </c>
    </row>
    <row r="39" spans="1:64">
      <c r="A39" s="3"/>
      <c r="B39" s="4" t="s">
        <v>73</v>
      </c>
      <c r="C39" s="279">
        <f t="shared" si="27"/>
        <v>51051</v>
      </c>
      <c r="D39" s="205">
        <v>7649</v>
      </c>
      <c r="E39" s="205">
        <v>4353</v>
      </c>
      <c r="F39" s="205">
        <v>3132</v>
      </c>
      <c r="G39" s="205">
        <v>3103</v>
      </c>
      <c r="H39" s="205">
        <v>5407</v>
      </c>
      <c r="I39" s="205">
        <v>7152</v>
      </c>
      <c r="J39" s="205">
        <v>7399</v>
      </c>
      <c r="K39" s="205">
        <v>4204</v>
      </c>
      <c r="L39" s="205">
        <v>8652</v>
      </c>
      <c r="M39" s="205">
        <v>17267</v>
      </c>
      <c r="N39" s="205">
        <v>14406</v>
      </c>
      <c r="O39" s="205">
        <v>9671</v>
      </c>
      <c r="P39" s="205">
        <v>16884</v>
      </c>
      <c r="Q39" s="205">
        <v>1361</v>
      </c>
      <c r="R39" s="205">
        <v>3638</v>
      </c>
      <c r="S39" s="205">
        <v>6234</v>
      </c>
      <c r="T39" s="205">
        <v>864</v>
      </c>
      <c r="U39" s="205">
        <v>2582</v>
      </c>
      <c r="V39" s="205">
        <v>8281</v>
      </c>
      <c r="W39" s="205">
        <v>1534</v>
      </c>
      <c r="X39" s="205">
        <v>1279</v>
      </c>
      <c r="Y39" s="205">
        <v>7860</v>
      </c>
      <c r="Z39" s="205">
        <v>2349</v>
      </c>
      <c r="AA39" s="205">
        <v>2844</v>
      </c>
      <c r="AB39" s="205">
        <v>4893</v>
      </c>
      <c r="AC39" s="205">
        <v>1450</v>
      </c>
      <c r="AD39" s="205">
        <v>4960</v>
      </c>
      <c r="AE39" s="205">
        <v>1431</v>
      </c>
      <c r="AF39" s="205">
        <v>1349</v>
      </c>
      <c r="AG39" s="205">
        <v>755</v>
      </c>
      <c r="AH39" s="205">
        <v>1931</v>
      </c>
      <c r="AI39" s="205">
        <v>1467</v>
      </c>
      <c r="AJ39" s="205">
        <v>979</v>
      </c>
      <c r="AK39" s="205">
        <v>1281</v>
      </c>
      <c r="AL39" s="205">
        <v>1199</v>
      </c>
      <c r="AM39" s="205">
        <v>1177</v>
      </c>
      <c r="AN39" s="205">
        <v>2319</v>
      </c>
      <c r="AO39" s="205">
        <v>1066</v>
      </c>
      <c r="AP39" s="205">
        <v>705</v>
      </c>
      <c r="AQ39" s="205">
        <v>894</v>
      </c>
      <c r="AR39" s="205">
        <v>989</v>
      </c>
      <c r="AS39" s="205">
        <v>385</v>
      </c>
      <c r="AT39" s="205">
        <v>561</v>
      </c>
      <c r="AU39" s="205">
        <v>389</v>
      </c>
      <c r="AV39" s="205">
        <v>902</v>
      </c>
      <c r="AW39" s="205">
        <v>469</v>
      </c>
      <c r="AX39" s="205">
        <v>555</v>
      </c>
      <c r="AY39" s="205">
        <v>596</v>
      </c>
      <c r="AZ39" s="205">
        <v>470</v>
      </c>
      <c r="BA39" s="283">
        <f t="shared" si="15"/>
        <v>181277</v>
      </c>
      <c r="BB39" s="283">
        <f t="shared" si="16"/>
        <v>51051</v>
      </c>
      <c r="BC39" s="283">
        <f t="shared" si="17"/>
        <v>34928</v>
      </c>
      <c r="BD39" s="283">
        <f t="shared" si="18"/>
        <v>25013</v>
      </c>
      <c r="BE39" s="283">
        <f t="shared" si="19"/>
        <v>22679</v>
      </c>
      <c r="BF39" s="283">
        <f t="shared" si="20"/>
        <v>8391</v>
      </c>
      <c r="BG39" s="283">
        <f t="shared" si="21"/>
        <v>18602</v>
      </c>
      <c r="BH39" s="283">
        <f t="shared" si="22"/>
        <v>7842</v>
      </c>
      <c r="BI39" s="283">
        <f t="shared" si="23"/>
        <v>5382</v>
      </c>
      <c r="BJ39" s="283">
        <f t="shared" si="24"/>
        <v>3280</v>
      </c>
      <c r="BK39" s="283">
        <f t="shared" si="25"/>
        <v>4109</v>
      </c>
      <c r="BL39" s="275">
        <f t="shared" si="26"/>
        <v>181277</v>
      </c>
    </row>
    <row r="40" spans="1:64">
      <c r="A40" s="3"/>
      <c r="B40" s="4" t="s">
        <v>74</v>
      </c>
      <c r="C40" s="279">
        <f t="shared" si="27"/>
        <v>47996</v>
      </c>
      <c r="D40" s="205">
        <v>6605</v>
      </c>
      <c r="E40" s="205">
        <v>3739</v>
      </c>
      <c r="F40" s="205">
        <v>2961</v>
      </c>
      <c r="G40" s="205">
        <v>2915</v>
      </c>
      <c r="H40" s="205">
        <v>5168</v>
      </c>
      <c r="I40" s="205">
        <v>6744</v>
      </c>
      <c r="J40" s="205">
        <v>7084</v>
      </c>
      <c r="K40" s="205">
        <v>3913</v>
      </c>
      <c r="L40" s="205">
        <v>8867</v>
      </c>
      <c r="M40" s="205">
        <v>15295</v>
      </c>
      <c r="N40" s="205">
        <v>12542</v>
      </c>
      <c r="O40" s="205">
        <v>8288</v>
      </c>
      <c r="P40" s="205">
        <v>14289</v>
      </c>
      <c r="Q40" s="205">
        <v>1484</v>
      </c>
      <c r="R40" s="205">
        <v>3134</v>
      </c>
      <c r="S40" s="205">
        <v>5101</v>
      </c>
      <c r="T40" s="205">
        <v>832</v>
      </c>
      <c r="U40" s="205">
        <v>2741</v>
      </c>
      <c r="V40" s="205">
        <v>7774</v>
      </c>
      <c r="W40" s="205">
        <v>1476</v>
      </c>
      <c r="X40" s="205">
        <v>1294</v>
      </c>
      <c r="Y40" s="205">
        <v>6985</v>
      </c>
      <c r="Z40" s="205">
        <v>2517</v>
      </c>
      <c r="AA40" s="205">
        <v>2741</v>
      </c>
      <c r="AB40" s="205">
        <v>4451</v>
      </c>
      <c r="AC40" s="205">
        <v>1428</v>
      </c>
      <c r="AD40" s="205">
        <v>4693</v>
      </c>
      <c r="AE40" s="205">
        <v>1437</v>
      </c>
      <c r="AF40" s="205">
        <v>1448</v>
      </c>
      <c r="AG40" s="205">
        <v>855</v>
      </c>
      <c r="AH40" s="205">
        <v>2221</v>
      </c>
      <c r="AI40" s="205">
        <v>1568</v>
      </c>
      <c r="AJ40" s="205">
        <v>1057</v>
      </c>
      <c r="AK40" s="205">
        <v>1455</v>
      </c>
      <c r="AL40" s="205">
        <v>1382</v>
      </c>
      <c r="AM40" s="205">
        <v>1199</v>
      </c>
      <c r="AN40" s="205">
        <v>2434</v>
      </c>
      <c r="AO40" s="205">
        <v>1116</v>
      </c>
      <c r="AP40" s="205">
        <v>701</v>
      </c>
      <c r="AQ40" s="205">
        <v>949</v>
      </c>
      <c r="AR40" s="205">
        <v>982</v>
      </c>
      <c r="AS40" s="205">
        <v>467</v>
      </c>
      <c r="AT40" s="205">
        <v>591</v>
      </c>
      <c r="AU40" s="205">
        <v>399</v>
      </c>
      <c r="AV40" s="205">
        <v>865</v>
      </c>
      <c r="AW40" s="205">
        <v>548</v>
      </c>
      <c r="AX40" s="205">
        <v>645</v>
      </c>
      <c r="AY40" s="205">
        <v>671</v>
      </c>
      <c r="AZ40" s="205">
        <v>551</v>
      </c>
      <c r="BA40" s="283">
        <f t="shared" si="15"/>
        <v>168602</v>
      </c>
      <c r="BB40" s="283">
        <f t="shared" si="16"/>
        <v>47996</v>
      </c>
      <c r="BC40" s="283">
        <f t="shared" si="17"/>
        <v>29965</v>
      </c>
      <c r="BD40" s="283">
        <f t="shared" si="18"/>
        <v>22346</v>
      </c>
      <c r="BE40" s="283">
        <f t="shared" si="19"/>
        <v>20734</v>
      </c>
      <c r="BF40" s="283">
        <f t="shared" si="20"/>
        <v>8576</v>
      </c>
      <c r="BG40" s="283">
        <f t="shared" si="21"/>
        <v>16752</v>
      </c>
      <c r="BH40" s="283">
        <f t="shared" si="22"/>
        <v>8182</v>
      </c>
      <c r="BI40" s="283">
        <f t="shared" si="23"/>
        <v>5875</v>
      </c>
      <c r="BJ40" s="283">
        <f t="shared" si="24"/>
        <v>3669</v>
      </c>
      <c r="BK40" s="283">
        <f t="shared" si="25"/>
        <v>4507</v>
      </c>
      <c r="BL40" s="275">
        <f t="shared" si="26"/>
        <v>168602</v>
      </c>
    </row>
    <row r="41" spans="1:64">
      <c r="A41" s="3"/>
      <c r="B41" s="4" t="s">
        <v>75</v>
      </c>
      <c r="C41" s="279">
        <f t="shared" si="27"/>
        <v>52272</v>
      </c>
      <c r="D41" s="205">
        <v>6520</v>
      </c>
      <c r="E41" s="205">
        <v>4089</v>
      </c>
      <c r="F41" s="205">
        <v>3245</v>
      </c>
      <c r="G41" s="205">
        <v>3358</v>
      </c>
      <c r="H41" s="205">
        <v>6043</v>
      </c>
      <c r="I41" s="205">
        <v>7432</v>
      </c>
      <c r="J41" s="205">
        <v>8003</v>
      </c>
      <c r="K41" s="205">
        <v>4191</v>
      </c>
      <c r="L41" s="205">
        <v>9391</v>
      </c>
      <c r="M41" s="205">
        <v>17239</v>
      </c>
      <c r="N41" s="205">
        <v>14933</v>
      </c>
      <c r="O41" s="205">
        <v>9464</v>
      </c>
      <c r="P41" s="205">
        <v>15238</v>
      </c>
      <c r="Q41" s="205">
        <v>1765</v>
      </c>
      <c r="R41" s="205">
        <v>3333</v>
      </c>
      <c r="S41" s="205">
        <v>6047</v>
      </c>
      <c r="T41" s="205">
        <v>1139</v>
      </c>
      <c r="U41" s="205">
        <v>3158</v>
      </c>
      <c r="V41" s="205">
        <v>9346</v>
      </c>
      <c r="W41" s="205">
        <v>1811</v>
      </c>
      <c r="X41" s="205">
        <v>1481</v>
      </c>
      <c r="Y41" s="205">
        <v>7649</v>
      </c>
      <c r="Z41" s="205">
        <v>3078</v>
      </c>
      <c r="AA41" s="205">
        <v>3243</v>
      </c>
      <c r="AB41" s="205">
        <v>5134</v>
      </c>
      <c r="AC41" s="205">
        <v>1719</v>
      </c>
      <c r="AD41" s="205">
        <v>4373</v>
      </c>
      <c r="AE41" s="205">
        <v>1797</v>
      </c>
      <c r="AF41" s="205">
        <v>1649</v>
      </c>
      <c r="AG41" s="205">
        <v>988</v>
      </c>
      <c r="AH41" s="205">
        <v>2483</v>
      </c>
      <c r="AI41" s="205">
        <v>1887</v>
      </c>
      <c r="AJ41" s="205">
        <v>1189</v>
      </c>
      <c r="AK41" s="205">
        <v>1759</v>
      </c>
      <c r="AL41" s="205">
        <v>1577</v>
      </c>
      <c r="AM41" s="205">
        <v>1357</v>
      </c>
      <c r="AN41" s="205">
        <v>2919</v>
      </c>
      <c r="AO41" s="205">
        <v>1236</v>
      </c>
      <c r="AP41" s="205">
        <v>809</v>
      </c>
      <c r="AQ41" s="205">
        <v>1253</v>
      </c>
      <c r="AR41" s="205">
        <v>1147</v>
      </c>
      <c r="AS41" s="205">
        <v>512</v>
      </c>
      <c r="AT41" s="205">
        <v>694</v>
      </c>
      <c r="AU41" s="205">
        <v>466</v>
      </c>
      <c r="AV41" s="205">
        <v>1237</v>
      </c>
      <c r="AW41" s="205">
        <v>701</v>
      </c>
      <c r="AX41" s="205">
        <v>770</v>
      </c>
      <c r="AY41" s="205">
        <v>707</v>
      </c>
      <c r="AZ41" s="205">
        <v>660</v>
      </c>
      <c r="BA41" s="283">
        <f t="shared" si="15"/>
        <v>190219</v>
      </c>
      <c r="BB41" s="283">
        <f t="shared" si="16"/>
        <v>52272</v>
      </c>
      <c r="BC41" s="283">
        <f t="shared" si="17"/>
        <v>33504</v>
      </c>
      <c r="BD41" s="283">
        <f t="shared" si="18"/>
        <v>24439</v>
      </c>
      <c r="BE41" s="283">
        <f t="shared" si="19"/>
        <v>24453</v>
      </c>
      <c r="BF41" s="283">
        <f t="shared" si="20"/>
        <v>10241</v>
      </c>
      <c r="BG41" s="283">
        <f t="shared" si="21"/>
        <v>18911</v>
      </c>
      <c r="BH41" s="283">
        <f t="shared" si="22"/>
        <v>10154</v>
      </c>
      <c r="BI41" s="283">
        <f t="shared" si="23"/>
        <v>6702</v>
      </c>
      <c r="BJ41" s="283">
        <f t="shared" si="24"/>
        <v>4132</v>
      </c>
      <c r="BK41" s="283">
        <f t="shared" si="25"/>
        <v>5411</v>
      </c>
      <c r="BL41" s="275">
        <f t="shared" si="26"/>
        <v>190219</v>
      </c>
    </row>
    <row r="42" spans="1:64">
      <c r="A42" s="3"/>
      <c r="B42" s="4" t="s">
        <v>76</v>
      </c>
      <c r="C42" s="279">
        <f t="shared" si="27"/>
        <v>63523</v>
      </c>
      <c r="D42" s="205">
        <v>7828</v>
      </c>
      <c r="E42" s="205">
        <v>4906</v>
      </c>
      <c r="F42" s="205">
        <v>4185</v>
      </c>
      <c r="G42" s="205">
        <v>4362</v>
      </c>
      <c r="H42" s="205">
        <v>7708</v>
      </c>
      <c r="I42" s="205">
        <v>9409</v>
      </c>
      <c r="J42" s="205">
        <v>10109</v>
      </c>
      <c r="K42" s="205">
        <v>5207</v>
      </c>
      <c r="L42" s="205">
        <v>9809</v>
      </c>
      <c r="M42" s="205">
        <v>21208</v>
      </c>
      <c r="N42" s="205">
        <v>19175</v>
      </c>
      <c r="O42" s="205">
        <v>11846</v>
      </c>
      <c r="P42" s="205">
        <v>18619</v>
      </c>
      <c r="Q42" s="205">
        <v>2126</v>
      </c>
      <c r="R42" s="205">
        <v>4137</v>
      </c>
      <c r="S42" s="205">
        <v>7519</v>
      </c>
      <c r="T42" s="205">
        <v>1531</v>
      </c>
      <c r="U42" s="205">
        <v>3415</v>
      </c>
      <c r="V42" s="205">
        <v>11112</v>
      </c>
      <c r="W42" s="205">
        <v>2113</v>
      </c>
      <c r="X42" s="205">
        <v>1683</v>
      </c>
      <c r="Y42" s="205">
        <v>9850</v>
      </c>
      <c r="Z42" s="205">
        <v>3838</v>
      </c>
      <c r="AA42" s="205">
        <v>4041</v>
      </c>
      <c r="AB42" s="205">
        <v>6931</v>
      </c>
      <c r="AC42" s="205">
        <v>1978</v>
      </c>
      <c r="AD42" s="205">
        <v>3752</v>
      </c>
      <c r="AE42" s="205">
        <v>1874</v>
      </c>
      <c r="AF42" s="205">
        <v>1799</v>
      </c>
      <c r="AG42" s="205">
        <v>1057</v>
      </c>
      <c r="AH42" s="205">
        <v>2766</v>
      </c>
      <c r="AI42" s="205">
        <v>2174</v>
      </c>
      <c r="AJ42" s="205">
        <v>1291</v>
      </c>
      <c r="AK42" s="205">
        <v>1985</v>
      </c>
      <c r="AL42" s="205">
        <v>1692</v>
      </c>
      <c r="AM42" s="205">
        <v>1438</v>
      </c>
      <c r="AN42" s="205">
        <v>3418</v>
      </c>
      <c r="AO42" s="205">
        <v>1325</v>
      </c>
      <c r="AP42" s="205">
        <v>917</v>
      </c>
      <c r="AQ42" s="205">
        <v>1567</v>
      </c>
      <c r="AR42" s="205">
        <v>1479</v>
      </c>
      <c r="AS42" s="205">
        <v>568</v>
      </c>
      <c r="AT42" s="205">
        <v>833</v>
      </c>
      <c r="AU42" s="205">
        <v>470</v>
      </c>
      <c r="AV42" s="205">
        <v>1437</v>
      </c>
      <c r="AW42" s="205">
        <v>786</v>
      </c>
      <c r="AX42" s="205">
        <v>772</v>
      </c>
      <c r="AY42" s="205">
        <v>773</v>
      </c>
      <c r="AZ42" s="205">
        <v>652</v>
      </c>
      <c r="BA42" s="283">
        <f t="shared" si="15"/>
        <v>229470</v>
      </c>
      <c r="BB42" s="283">
        <f t="shared" si="16"/>
        <v>63523</v>
      </c>
      <c r="BC42" s="283">
        <f t="shared" si="17"/>
        <v>41931</v>
      </c>
      <c r="BD42" s="283">
        <f t="shared" si="18"/>
        <v>29377</v>
      </c>
      <c r="BE42" s="283">
        <f t="shared" si="19"/>
        <v>30045</v>
      </c>
      <c r="BF42" s="283">
        <f t="shared" si="20"/>
        <v>11728</v>
      </c>
      <c r="BG42" s="283">
        <f t="shared" si="21"/>
        <v>23079</v>
      </c>
      <c r="BH42" s="283">
        <f t="shared" si="22"/>
        <v>11749</v>
      </c>
      <c r="BI42" s="283">
        <f t="shared" si="23"/>
        <v>7188</v>
      </c>
      <c r="BJ42" s="283">
        <f t="shared" si="24"/>
        <v>4565</v>
      </c>
      <c r="BK42" s="283">
        <f t="shared" si="25"/>
        <v>6285</v>
      </c>
      <c r="BL42" s="275">
        <f t="shared" si="26"/>
        <v>229470</v>
      </c>
    </row>
    <row r="43" spans="1:64">
      <c r="A43" s="3"/>
      <c r="B43" s="4" t="s">
        <v>77</v>
      </c>
      <c r="C43" s="279">
        <f t="shared" si="27"/>
        <v>53360</v>
      </c>
      <c r="D43" s="205">
        <v>6336</v>
      </c>
      <c r="E43" s="205">
        <v>4155</v>
      </c>
      <c r="F43" s="205">
        <v>4028</v>
      </c>
      <c r="G43" s="205">
        <v>4267</v>
      </c>
      <c r="H43" s="205">
        <v>6653</v>
      </c>
      <c r="I43" s="205">
        <v>8230</v>
      </c>
      <c r="J43" s="205">
        <v>8265</v>
      </c>
      <c r="K43" s="205">
        <v>4377</v>
      </c>
      <c r="L43" s="205">
        <v>7049</v>
      </c>
      <c r="M43" s="205">
        <v>18108</v>
      </c>
      <c r="N43" s="205">
        <v>16885</v>
      </c>
      <c r="O43" s="205">
        <v>9993</v>
      </c>
      <c r="P43" s="205">
        <v>14925</v>
      </c>
      <c r="Q43" s="205">
        <v>1604</v>
      </c>
      <c r="R43" s="205">
        <v>3363</v>
      </c>
      <c r="S43" s="205">
        <v>6555</v>
      </c>
      <c r="T43" s="205">
        <v>1291</v>
      </c>
      <c r="U43" s="205">
        <v>2885</v>
      </c>
      <c r="V43" s="205">
        <v>9052</v>
      </c>
      <c r="W43" s="205">
        <v>1807</v>
      </c>
      <c r="X43" s="205">
        <v>1624</v>
      </c>
      <c r="Y43" s="205">
        <v>8126</v>
      </c>
      <c r="Z43" s="205">
        <v>3232</v>
      </c>
      <c r="AA43" s="205">
        <v>3155</v>
      </c>
      <c r="AB43" s="205">
        <v>6620</v>
      </c>
      <c r="AC43" s="205">
        <v>1591</v>
      </c>
      <c r="AD43" s="205">
        <v>2717</v>
      </c>
      <c r="AE43" s="205">
        <v>1507</v>
      </c>
      <c r="AF43" s="205">
        <v>1418</v>
      </c>
      <c r="AG43" s="205">
        <v>868</v>
      </c>
      <c r="AH43" s="205">
        <v>2254</v>
      </c>
      <c r="AI43" s="205">
        <v>1618</v>
      </c>
      <c r="AJ43" s="205">
        <v>1120</v>
      </c>
      <c r="AK43" s="205">
        <v>1665</v>
      </c>
      <c r="AL43" s="205">
        <v>1307</v>
      </c>
      <c r="AM43" s="205">
        <v>1115</v>
      </c>
      <c r="AN43" s="205">
        <v>2793</v>
      </c>
      <c r="AO43" s="205">
        <v>984</v>
      </c>
      <c r="AP43" s="205">
        <v>796</v>
      </c>
      <c r="AQ43" s="205">
        <v>1171</v>
      </c>
      <c r="AR43" s="205">
        <v>1203</v>
      </c>
      <c r="AS43" s="205">
        <v>443</v>
      </c>
      <c r="AT43" s="205">
        <v>661</v>
      </c>
      <c r="AU43" s="205">
        <v>405</v>
      </c>
      <c r="AV43" s="205">
        <v>1127</v>
      </c>
      <c r="AW43" s="205">
        <v>625</v>
      </c>
      <c r="AX43" s="205">
        <v>645</v>
      </c>
      <c r="AY43" s="205">
        <v>755</v>
      </c>
      <c r="AZ43" s="205">
        <v>555</v>
      </c>
      <c r="BA43" s="283">
        <f t="shared" si="15"/>
        <v>191928</v>
      </c>
      <c r="BB43" s="283">
        <f t="shared" si="16"/>
        <v>53360</v>
      </c>
      <c r="BC43" s="283">
        <f t="shared" si="17"/>
        <v>35173</v>
      </c>
      <c r="BD43" s="283">
        <f t="shared" si="18"/>
        <v>25002</v>
      </c>
      <c r="BE43" s="283">
        <f t="shared" si="19"/>
        <v>24574</v>
      </c>
      <c r="BF43" s="283">
        <f t="shared" si="20"/>
        <v>9865</v>
      </c>
      <c r="BG43" s="283">
        <f t="shared" si="21"/>
        <v>19617</v>
      </c>
      <c r="BH43" s="283">
        <f t="shared" si="22"/>
        <v>9595</v>
      </c>
      <c r="BI43" s="283">
        <f t="shared" si="23"/>
        <v>6183</v>
      </c>
      <c r="BJ43" s="283">
        <f t="shared" si="24"/>
        <v>3672</v>
      </c>
      <c r="BK43" s="283">
        <f t="shared" si="25"/>
        <v>4887</v>
      </c>
      <c r="BL43" s="275">
        <f t="shared" si="26"/>
        <v>191928</v>
      </c>
    </row>
    <row r="44" spans="1:64">
      <c r="A44" s="3"/>
      <c r="B44" s="4" t="s">
        <v>78</v>
      </c>
      <c r="C44" s="279">
        <f t="shared" si="27"/>
        <v>44132</v>
      </c>
      <c r="D44" s="205">
        <v>5276</v>
      </c>
      <c r="E44" s="205">
        <v>3701</v>
      </c>
      <c r="F44" s="205">
        <v>3569</v>
      </c>
      <c r="G44" s="205">
        <v>3911</v>
      </c>
      <c r="H44" s="205">
        <v>5434</v>
      </c>
      <c r="I44" s="205">
        <v>6901</v>
      </c>
      <c r="J44" s="205">
        <v>6444</v>
      </c>
      <c r="K44" s="205">
        <v>3852</v>
      </c>
      <c r="L44" s="205">
        <v>5044</v>
      </c>
      <c r="M44" s="205">
        <v>14092</v>
      </c>
      <c r="N44" s="205">
        <v>14113</v>
      </c>
      <c r="O44" s="205">
        <v>7697</v>
      </c>
      <c r="P44" s="205">
        <v>12158</v>
      </c>
      <c r="Q44" s="205">
        <v>1403</v>
      </c>
      <c r="R44" s="205">
        <v>2835</v>
      </c>
      <c r="S44" s="205">
        <v>5036</v>
      </c>
      <c r="T44" s="205">
        <v>1077</v>
      </c>
      <c r="U44" s="205">
        <v>2589</v>
      </c>
      <c r="V44" s="205">
        <v>6493</v>
      </c>
      <c r="W44" s="205">
        <v>1509</v>
      </c>
      <c r="X44" s="205">
        <v>1382</v>
      </c>
      <c r="Y44" s="205">
        <v>6557</v>
      </c>
      <c r="Z44" s="205">
        <v>2224</v>
      </c>
      <c r="AA44" s="205">
        <v>2327</v>
      </c>
      <c r="AB44" s="205">
        <v>5131</v>
      </c>
      <c r="AC44" s="205">
        <v>1146</v>
      </c>
      <c r="AD44" s="205">
        <v>2208</v>
      </c>
      <c r="AE44" s="205">
        <v>1267</v>
      </c>
      <c r="AF44" s="205">
        <v>1353</v>
      </c>
      <c r="AG44" s="205">
        <v>852</v>
      </c>
      <c r="AH44" s="205">
        <v>1980</v>
      </c>
      <c r="AI44" s="205">
        <v>1503</v>
      </c>
      <c r="AJ44" s="205">
        <v>964</v>
      </c>
      <c r="AK44" s="205">
        <v>1528</v>
      </c>
      <c r="AL44" s="205">
        <v>1234</v>
      </c>
      <c r="AM44" s="205">
        <v>1068</v>
      </c>
      <c r="AN44" s="205">
        <v>2150</v>
      </c>
      <c r="AO44" s="205">
        <v>688</v>
      </c>
      <c r="AP44" s="205">
        <v>757</v>
      </c>
      <c r="AQ44" s="205">
        <v>789</v>
      </c>
      <c r="AR44" s="205">
        <v>819</v>
      </c>
      <c r="AS44" s="205">
        <v>393</v>
      </c>
      <c r="AT44" s="205">
        <v>505</v>
      </c>
      <c r="AU44" s="205">
        <v>368</v>
      </c>
      <c r="AV44" s="205">
        <v>738</v>
      </c>
      <c r="AW44" s="205">
        <v>463</v>
      </c>
      <c r="AX44" s="205">
        <v>676</v>
      </c>
      <c r="AY44" s="205">
        <v>736</v>
      </c>
      <c r="AZ44" s="205">
        <v>552</v>
      </c>
      <c r="BA44" s="283">
        <f t="shared" si="15"/>
        <v>155492</v>
      </c>
      <c r="BB44" s="283">
        <f t="shared" si="16"/>
        <v>44132</v>
      </c>
      <c r="BC44" s="283">
        <f t="shared" si="17"/>
        <v>29106</v>
      </c>
      <c r="BD44" s="283">
        <f t="shared" si="18"/>
        <v>19620</v>
      </c>
      <c r="BE44" s="283">
        <f t="shared" si="19"/>
        <v>18125</v>
      </c>
      <c r="BF44" s="283">
        <f t="shared" si="20"/>
        <v>7844</v>
      </c>
      <c r="BG44" s="283">
        <f t="shared" si="21"/>
        <v>15358</v>
      </c>
      <c r="BH44" s="283">
        <f t="shared" si="22"/>
        <v>7847</v>
      </c>
      <c r="BI44" s="283">
        <f t="shared" si="23"/>
        <v>5693</v>
      </c>
      <c r="BJ44" s="283">
        <f t="shared" si="24"/>
        <v>3333</v>
      </c>
      <c r="BK44" s="283">
        <f t="shared" si="25"/>
        <v>4434</v>
      </c>
      <c r="BL44" s="275">
        <f t="shared" si="26"/>
        <v>155492</v>
      </c>
    </row>
    <row r="45" spans="1:64">
      <c r="A45" s="3"/>
      <c r="B45" s="4" t="s">
        <v>79</v>
      </c>
      <c r="C45" s="279">
        <f t="shared" si="27"/>
        <v>38010</v>
      </c>
      <c r="D45" s="205">
        <v>4712</v>
      </c>
      <c r="E45" s="205">
        <v>3513</v>
      </c>
      <c r="F45" s="205">
        <v>3273</v>
      </c>
      <c r="G45" s="205">
        <v>3347</v>
      </c>
      <c r="H45" s="205">
        <v>4323</v>
      </c>
      <c r="I45" s="205">
        <v>5891</v>
      </c>
      <c r="J45" s="205">
        <v>5075</v>
      </c>
      <c r="K45" s="205">
        <v>3325</v>
      </c>
      <c r="L45" s="205">
        <v>4551</v>
      </c>
      <c r="M45" s="205">
        <v>11649</v>
      </c>
      <c r="N45" s="205">
        <v>10887</v>
      </c>
      <c r="O45" s="205">
        <v>6015</v>
      </c>
      <c r="P45" s="205">
        <v>9728</v>
      </c>
      <c r="Q45" s="205">
        <v>1448</v>
      </c>
      <c r="R45" s="205">
        <v>2361</v>
      </c>
      <c r="S45" s="205">
        <v>3877</v>
      </c>
      <c r="T45" s="205">
        <v>890</v>
      </c>
      <c r="U45" s="205">
        <v>2654</v>
      </c>
      <c r="V45" s="205">
        <v>5194</v>
      </c>
      <c r="W45" s="205">
        <v>1389</v>
      </c>
      <c r="X45" s="205">
        <v>1175</v>
      </c>
      <c r="Y45" s="205">
        <v>5050</v>
      </c>
      <c r="Z45" s="205">
        <v>1923</v>
      </c>
      <c r="AA45" s="205">
        <v>1899</v>
      </c>
      <c r="AB45" s="205">
        <v>3668</v>
      </c>
      <c r="AC45" s="205">
        <v>1026</v>
      </c>
      <c r="AD45" s="205">
        <v>2054</v>
      </c>
      <c r="AE45" s="205">
        <v>1241</v>
      </c>
      <c r="AF45" s="205">
        <v>1333</v>
      </c>
      <c r="AG45" s="205">
        <v>920</v>
      </c>
      <c r="AH45" s="205">
        <v>2111</v>
      </c>
      <c r="AI45" s="205">
        <v>1485</v>
      </c>
      <c r="AJ45" s="205">
        <v>1039</v>
      </c>
      <c r="AK45" s="205">
        <v>1629</v>
      </c>
      <c r="AL45" s="205">
        <v>1219</v>
      </c>
      <c r="AM45" s="205">
        <v>936</v>
      </c>
      <c r="AN45" s="205">
        <v>1881</v>
      </c>
      <c r="AO45" s="205">
        <v>597</v>
      </c>
      <c r="AP45" s="205">
        <v>666</v>
      </c>
      <c r="AQ45" s="205">
        <v>601</v>
      </c>
      <c r="AR45" s="205">
        <v>627</v>
      </c>
      <c r="AS45" s="205">
        <v>358</v>
      </c>
      <c r="AT45" s="205">
        <v>464</v>
      </c>
      <c r="AU45" s="205">
        <v>436</v>
      </c>
      <c r="AV45" s="205">
        <v>599</v>
      </c>
      <c r="AW45" s="205">
        <v>483</v>
      </c>
      <c r="AX45" s="205">
        <v>738</v>
      </c>
      <c r="AY45" s="205">
        <v>719</v>
      </c>
      <c r="AZ45" s="205">
        <v>612</v>
      </c>
      <c r="BA45" s="283">
        <f t="shared" si="15"/>
        <v>131591</v>
      </c>
      <c r="BB45" s="283">
        <f t="shared" si="16"/>
        <v>38010</v>
      </c>
      <c r="BC45" s="283">
        <f t="shared" si="17"/>
        <v>22976</v>
      </c>
      <c r="BD45" s="283">
        <f t="shared" si="18"/>
        <v>15246</v>
      </c>
      <c r="BE45" s="283">
        <f t="shared" si="19"/>
        <v>14336</v>
      </c>
      <c r="BF45" s="283">
        <f t="shared" si="20"/>
        <v>6967</v>
      </c>
      <c r="BG45" s="283">
        <f t="shared" si="21"/>
        <v>12907</v>
      </c>
      <c r="BH45" s="283">
        <f t="shared" si="22"/>
        <v>7199</v>
      </c>
      <c r="BI45" s="283">
        <f t="shared" si="23"/>
        <v>5944</v>
      </c>
      <c r="BJ45" s="283">
        <f t="shared" si="24"/>
        <v>3444</v>
      </c>
      <c r="BK45" s="283">
        <f t="shared" si="25"/>
        <v>4562</v>
      </c>
      <c r="BL45" s="275">
        <f t="shared" si="26"/>
        <v>131591</v>
      </c>
    </row>
    <row r="46" spans="1:64">
      <c r="A46" s="3"/>
      <c r="B46" s="196" t="s">
        <v>80</v>
      </c>
      <c r="C46" s="280">
        <f t="shared" si="27"/>
        <v>24327</v>
      </c>
      <c r="D46" s="206">
        <v>3041</v>
      </c>
      <c r="E46" s="206">
        <v>2372</v>
      </c>
      <c r="F46" s="206">
        <v>2030</v>
      </c>
      <c r="G46" s="206">
        <v>1989</v>
      </c>
      <c r="H46" s="206">
        <v>2791</v>
      </c>
      <c r="I46" s="206">
        <v>3752</v>
      </c>
      <c r="J46" s="206">
        <v>3213</v>
      </c>
      <c r="K46" s="206">
        <v>1995</v>
      </c>
      <c r="L46" s="206">
        <v>3144</v>
      </c>
      <c r="M46" s="206">
        <v>7473</v>
      </c>
      <c r="N46" s="206">
        <v>6476</v>
      </c>
      <c r="O46" s="206">
        <v>3929</v>
      </c>
      <c r="P46" s="206">
        <v>6396</v>
      </c>
      <c r="Q46" s="206">
        <v>1081</v>
      </c>
      <c r="R46" s="206">
        <v>1643</v>
      </c>
      <c r="S46" s="206">
        <v>2366</v>
      </c>
      <c r="T46" s="206">
        <v>634</v>
      </c>
      <c r="U46" s="206">
        <v>1977</v>
      </c>
      <c r="V46" s="206">
        <v>3224</v>
      </c>
      <c r="W46" s="206">
        <v>941</v>
      </c>
      <c r="X46" s="206">
        <v>873</v>
      </c>
      <c r="Y46" s="206">
        <v>3309</v>
      </c>
      <c r="Z46" s="206">
        <v>1364</v>
      </c>
      <c r="AA46" s="206">
        <v>1181</v>
      </c>
      <c r="AB46" s="206">
        <v>2309</v>
      </c>
      <c r="AC46" s="206">
        <v>795</v>
      </c>
      <c r="AD46" s="206">
        <v>1492</v>
      </c>
      <c r="AE46" s="206">
        <v>963</v>
      </c>
      <c r="AF46" s="206">
        <v>1084</v>
      </c>
      <c r="AG46" s="206">
        <v>784</v>
      </c>
      <c r="AH46" s="206">
        <v>1661</v>
      </c>
      <c r="AI46" s="206">
        <v>1241</v>
      </c>
      <c r="AJ46" s="206">
        <v>855</v>
      </c>
      <c r="AK46" s="206">
        <v>1352</v>
      </c>
      <c r="AL46" s="206">
        <v>917</v>
      </c>
      <c r="AM46" s="206">
        <v>734</v>
      </c>
      <c r="AN46" s="206">
        <v>1365</v>
      </c>
      <c r="AO46" s="206">
        <v>517</v>
      </c>
      <c r="AP46" s="206">
        <v>521</v>
      </c>
      <c r="AQ46" s="206">
        <v>413</v>
      </c>
      <c r="AR46" s="206">
        <v>354</v>
      </c>
      <c r="AS46" s="206">
        <v>292</v>
      </c>
      <c r="AT46" s="206">
        <v>329</v>
      </c>
      <c r="AU46" s="206">
        <v>309</v>
      </c>
      <c r="AV46" s="206">
        <v>375</v>
      </c>
      <c r="AW46" s="206">
        <v>378</v>
      </c>
      <c r="AX46" s="206">
        <v>610</v>
      </c>
      <c r="AY46" s="206">
        <v>555</v>
      </c>
      <c r="AZ46" s="206">
        <v>501</v>
      </c>
      <c r="BA46" s="284">
        <f t="shared" si="15"/>
        <v>87900</v>
      </c>
      <c r="BB46" s="284">
        <f t="shared" si="16"/>
        <v>24327</v>
      </c>
      <c r="BC46" s="284">
        <f t="shared" si="17"/>
        <v>14515</v>
      </c>
      <c r="BD46" s="284">
        <f t="shared" si="18"/>
        <v>9993</v>
      </c>
      <c r="BE46" s="284">
        <f t="shared" si="19"/>
        <v>9101</v>
      </c>
      <c r="BF46" s="284">
        <f t="shared" si="20"/>
        <v>5250</v>
      </c>
      <c r="BG46" s="284">
        <f t="shared" si="21"/>
        <v>8403</v>
      </c>
      <c r="BH46" s="284">
        <f t="shared" si="22"/>
        <v>5220</v>
      </c>
      <c r="BI46" s="284">
        <f t="shared" si="23"/>
        <v>4672</v>
      </c>
      <c r="BJ46" s="284">
        <f t="shared" si="24"/>
        <v>2745</v>
      </c>
      <c r="BK46" s="284">
        <f t="shared" si="25"/>
        <v>3674</v>
      </c>
      <c r="BL46" s="275">
        <f t="shared" si="26"/>
        <v>87900</v>
      </c>
    </row>
    <row r="47" spans="1:64">
      <c r="A47" s="3"/>
      <c r="B47" s="3" t="s">
        <v>100</v>
      </c>
      <c r="C47" s="277">
        <f t="shared" si="27"/>
        <v>15337</v>
      </c>
      <c r="D47" s="203">
        <v>1900</v>
      </c>
      <c r="E47" s="203">
        <v>1405</v>
      </c>
      <c r="F47" s="203">
        <v>1266</v>
      </c>
      <c r="G47" s="203">
        <v>1261</v>
      </c>
      <c r="H47" s="203">
        <v>1650</v>
      </c>
      <c r="I47" s="203">
        <v>2314</v>
      </c>
      <c r="J47" s="203">
        <v>2234</v>
      </c>
      <c r="K47" s="203">
        <v>1209</v>
      </c>
      <c r="L47" s="203">
        <v>2098</v>
      </c>
      <c r="M47" s="203">
        <v>4730</v>
      </c>
      <c r="N47" s="203">
        <v>3935</v>
      </c>
      <c r="O47" s="203">
        <v>2374</v>
      </c>
      <c r="P47" s="203">
        <v>3817</v>
      </c>
      <c r="Q47" s="203">
        <v>689</v>
      </c>
      <c r="R47" s="203">
        <v>1068</v>
      </c>
      <c r="S47" s="203">
        <v>1406</v>
      </c>
      <c r="T47" s="203">
        <v>518</v>
      </c>
      <c r="U47" s="203">
        <v>1477</v>
      </c>
      <c r="V47" s="203">
        <v>2008</v>
      </c>
      <c r="W47" s="203">
        <v>635</v>
      </c>
      <c r="X47" s="203">
        <v>586</v>
      </c>
      <c r="Y47" s="203">
        <v>2157</v>
      </c>
      <c r="Z47" s="203">
        <v>1007</v>
      </c>
      <c r="AA47" s="203">
        <v>774</v>
      </c>
      <c r="AB47" s="203">
        <v>1567</v>
      </c>
      <c r="AC47" s="203">
        <v>560</v>
      </c>
      <c r="AD47" s="203">
        <v>910</v>
      </c>
      <c r="AE47" s="203">
        <v>726</v>
      </c>
      <c r="AF47" s="203">
        <v>764</v>
      </c>
      <c r="AG47" s="203">
        <v>543</v>
      </c>
      <c r="AH47" s="203">
        <v>1202</v>
      </c>
      <c r="AI47" s="203">
        <v>862</v>
      </c>
      <c r="AJ47" s="203">
        <v>634</v>
      </c>
      <c r="AK47" s="203">
        <v>1002</v>
      </c>
      <c r="AL47" s="203">
        <v>615</v>
      </c>
      <c r="AM47" s="203">
        <v>444</v>
      </c>
      <c r="AN47" s="203">
        <v>925</v>
      </c>
      <c r="AO47" s="203">
        <v>384</v>
      </c>
      <c r="AP47" s="203">
        <v>425</v>
      </c>
      <c r="AQ47" s="203">
        <v>282</v>
      </c>
      <c r="AR47" s="203">
        <v>171</v>
      </c>
      <c r="AS47" s="203">
        <v>198</v>
      </c>
      <c r="AT47" s="203">
        <v>253</v>
      </c>
      <c r="AU47" s="203">
        <v>261</v>
      </c>
      <c r="AV47" s="203">
        <v>272</v>
      </c>
      <c r="AW47" s="203">
        <v>238</v>
      </c>
      <c r="AX47" s="203">
        <v>457</v>
      </c>
      <c r="AY47" s="203">
        <v>371</v>
      </c>
      <c r="AZ47" s="203">
        <v>372</v>
      </c>
      <c r="BA47" s="276">
        <f t="shared" si="15"/>
        <v>56956</v>
      </c>
      <c r="BB47" s="276">
        <f t="shared" si="16"/>
        <v>15337</v>
      </c>
      <c r="BC47" s="276">
        <f t="shared" si="17"/>
        <v>8820</v>
      </c>
      <c r="BD47" s="276">
        <f t="shared" si="18"/>
        <v>6424</v>
      </c>
      <c r="BE47" s="276">
        <f t="shared" si="19"/>
        <v>5609</v>
      </c>
      <c r="BF47" s="276">
        <f t="shared" si="20"/>
        <v>3748</v>
      </c>
      <c r="BG47" s="276">
        <f t="shared" si="21"/>
        <v>5442</v>
      </c>
      <c r="BH47" s="276">
        <f t="shared" si="22"/>
        <v>3660</v>
      </c>
      <c r="BI47" s="276">
        <f t="shared" si="23"/>
        <v>3397</v>
      </c>
      <c r="BJ47" s="276">
        <f t="shared" si="24"/>
        <v>1966</v>
      </c>
      <c r="BK47" s="276">
        <f t="shared" si="25"/>
        <v>2553</v>
      </c>
      <c r="BL47" s="281">
        <f t="shared" si="26"/>
        <v>56956</v>
      </c>
    </row>
    <row r="48" spans="1:64">
      <c r="A48" s="3"/>
      <c r="B48" s="207" t="s">
        <v>101</v>
      </c>
      <c r="C48" s="208">
        <f>SUM(C28:C47)</f>
        <v>810572</v>
      </c>
      <c r="D48" s="208">
        <f t="shared" ref="D48:AZ48" si="28">SUM(D28:D47)</f>
        <v>112748</v>
      </c>
      <c r="E48" s="208">
        <f t="shared" si="28"/>
        <v>71786</v>
      </c>
      <c r="F48" s="208">
        <f t="shared" si="28"/>
        <v>54337</v>
      </c>
      <c r="G48" s="208">
        <f t="shared" si="28"/>
        <v>52070</v>
      </c>
      <c r="H48" s="208">
        <f t="shared" si="28"/>
        <v>87673</v>
      </c>
      <c r="I48" s="208">
        <f t="shared" si="28"/>
        <v>116734</v>
      </c>
      <c r="J48" s="208">
        <f t="shared" si="28"/>
        <v>116022</v>
      </c>
      <c r="K48" s="208">
        <f t="shared" si="28"/>
        <v>72140</v>
      </c>
      <c r="L48" s="208">
        <f t="shared" si="28"/>
        <v>127062</v>
      </c>
      <c r="M48" s="208">
        <f t="shared" si="28"/>
        <v>276940</v>
      </c>
      <c r="N48" s="208">
        <f t="shared" si="28"/>
        <v>233504</v>
      </c>
      <c r="O48" s="208">
        <f t="shared" si="28"/>
        <v>151608</v>
      </c>
      <c r="P48" s="208">
        <f t="shared" si="28"/>
        <v>259496</v>
      </c>
      <c r="Q48" s="208">
        <f t="shared" si="28"/>
        <v>23266</v>
      </c>
      <c r="R48" s="208">
        <f t="shared" si="28"/>
        <v>52261</v>
      </c>
      <c r="S48" s="208">
        <f t="shared" si="28"/>
        <v>101242</v>
      </c>
      <c r="T48" s="208">
        <f t="shared" si="28"/>
        <v>15618</v>
      </c>
      <c r="U48" s="208">
        <f t="shared" si="28"/>
        <v>42756</v>
      </c>
      <c r="V48" s="208">
        <f t="shared" si="28"/>
        <v>136265</v>
      </c>
      <c r="W48" s="208">
        <f t="shared" si="28"/>
        <v>25236</v>
      </c>
      <c r="X48" s="208">
        <f t="shared" si="28"/>
        <v>21354</v>
      </c>
      <c r="Y48" s="208">
        <f t="shared" si="28"/>
        <v>120688</v>
      </c>
      <c r="Z48" s="208">
        <f t="shared" si="28"/>
        <v>40117</v>
      </c>
      <c r="AA48" s="208">
        <f t="shared" si="28"/>
        <v>46633</v>
      </c>
      <c r="AB48" s="208">
        <f t="shared" si="28"/>
        <v>82493</v>
      </c>
      <c r="AC48" s="208">
        <f t="shared" si="28"/>
        <v>24850</v>
      </c>
      <c r="AD48" s="208">
        <f t="shared" si="28"/>
        <v>58507</v>
      </c>
      <c r="AE48" s="208">
        <f t="shared" si="28"/>
        <v>22660</v>
      </c>
      <c r="AF48" s="208">
        <f t="shared" si="28"/>
        <v>21730</v>
      </c>
      <c r="AG48" s="208">
        <f t="shared" si="28"/>
        <v>12594</v>
      </c>
      <c r="AH48" s="208">
        <f t="shared" si="28"/>
        <v>33867</v>
      </c>
      <c r="AI48" s="208">
        <f t="shared" si="28"/>
        <v>24467</v>
      </c>
      <c r="AJ48" s="208">
        <f t="shared" si="28"/>
        <v>15995</v>
      </c>
      <c r="AK48" s="208">
        <f t="shared" si="28"/>
        <v>23169</v>
      </c>
      <c r="AL48" s="208">
        <f t="shared" si="28"/>
        <v>19749</v>
      </c>
      <c r="AM48" s="208">
        <f t="shared" si="28"/>
        <v>20691</v>
      </c>
      <c r="AN48" s="208">
        <f t="shared" si="28"/>
        <v>40159</v>
      </c>
      <c r="AO48" s="208">
        <f t="shared" si="28"/>
        <v>16288</v>
      </c>
      <c r="AP48" s="208">
        <f t="shared" si="28"/>
        <v>10992</v>
      </c>
      <c r="AQ48" s="208">
        <f t="shared" si="28"/>
        <v>15802</v>
      </c>
      <c r="AR48" s="208">
        <f t="shared" si="28"/>
        <v>17330</v>
      </c>
      <c r="AS48" s="208">
        <f t="shared" si="28"/>
        <v>6323</v>
      </c>
      <c r="AT48" s="208">
        <f t="shared" si="28"/>
        <v>10316</v>
      </c>
      <c r="AU48" s="208">
        <f t="shared" si="28"/>
        <v>6081</v>
      </c>
      <c r="AV48" s="208">
        <f t="shared" si="28"/>
        <v>17321</v>
      </c>
      <c r="AW48" s="208">
        <f t="shared" si="28"/>
        <v>7895</v>
      </c>
      <c r="AX48" s="208">
        <f t="shared" si="28"/>
        <v>9181</v>
      </c>
      <c r="AY48" s="208">
        <f t="shared" si="28"/>
        <v>9411</v>
      </c>
      <c r="AZ48" s="208">
        <f t="shared" si="28"/>
        <v>7812</v>
      </c>
      <c r="BA48" s="281">
        <f t="shared" ref="BA48:BL48" si="29">SUM(BA28:BA47)</f>
        <v>2893239</v>
      </c>
      <c r="BB48" s="281">
        <f t="shared" si="29"/>
        <v>810572</v>
      </c>
      <c r="BC48" s="281">
        <f t="shared" si="29"/>
        <v>545261</v>
      </c>
      <c r="BD48" s="281">
        <f t="shared" si="29"/>
        <v>379218</v>
      </c>
      <c r="BE48" s="281">
        <f t="shared" si="29"/>
        <v>367638</v>
      </c>
      <c r="BF48" s="281">
        <f t="shared" si="29"/>
        <v>140664</v>
      </c>
      <c r="BG48" s="281">
        <f t="shared" si="29"/>
        <v>299660</v>
      </c>
      <c r="BH48" s="281">
        <f t="shared" si="29"/>
        <v>135159</v>
      </c>
      <c r="BI48" s="281">
        <f t="shared" si="29"/>
        <v>88568</v>
      </c>
      <c r="BJ48" s="281">
        <f t="shared" si="29"/>
        <v>55597</v>
      </c>
      <c r="BK48" s="281">
        <f t="shared" si="29"/>
        <v>70902</v>
      </c>
      <c r="BL48" s="281">
        <f t="shared" si="29"/>
        <v>2893239</v>
      </c>
    </row>
    <row r="49" spans="2:52">
      <c r="B49" s="210"/>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row>
  </sheetData>
  <phoneticPr fontId="28"/>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3"/>
  <sheetViews>
    <sheetView workbookViewId="0">
      <pane xSplit="5" ySplit="10" topLeftCell="F62" activePane="bottomRight" state="frozen"/>
      <selection pane="topRight"/>
      <selection pane="bottomLeft"/>
      <selection pane="bottomRight"/>
    </sheetView>
  </sheetViews>
  <sheetFormatPr defaultRowHeight="13.5"/>
  <cols>
    <col min="1" max="4" width="4.125" customWidth="1"/>
    <col min="5" max="5" width="11.875" customWidth="1"/>
    <col min="6" max="6" width="11.5" customWidth="1"/>
    <col min="7" max="24" width="9.25" bestFit="1" customWidth="1"/>
    <col min="26" max="26" width="9.25" bestFit="1" customWidth="1"/>
    <col min="27" max="28" width="9.125" bestFit="1" customWidth="1"/>
    <col min="29" max="29" width="11.375" bestFit="1" customWidth="1"/>
    <col min="30" max="30" width="9.25" bestFit="1" customWidth="1"/>
    <col min="53" max="53" width="9.25" bestFit="1" customWidth="1"/>
  </cols>
  <sheetData>
    <row r="1" spans="1:54">
      <c r="A1">
        <v>1</v>
      </c>
      <c r="B1" t="s">
        <v>269</v>
      </c>
    </row>
    <row r="2" spans="1:54" hidden="1">
      <c r="A2">
        <v>2</v>
      </c>
    </row>
    <row r="3" spans="1:54">
      <c r="A3">
        <v>3</v>
      </c>
      <c r="F3" t="s">
        <v>270</v>
      </c>
    </row>
    <row r="4" spans="1:54" hidden="1">
      <c r="A4">
        <v>4</v>
      </c>
    </row>
    <row r="5" spans="1:54">
      <c r="A5">
        <v>5</v>
      </c>
      <c r="F5" t="s">
        <v>271</v>
      </c>
      <c r="G5" t="s">
        <v>272</v>
      </c>
    </row>
    <row r="6" spans="1:54">
      <c r="A6">
        <v>6</v>
      </c>
      <c r="G6" s="88" t="s">
        <v>273</v>
      </c>
    </row>
    <row r="7" spans="1:54">
      <c r="A7">
        <v>7</v>
      </c>
      <c r="G7" s="88" t="s">
        <v>274</v>
      </c>
    </row>
    <row r="8" spans="1:54" hidden="1">
      <c r="A8">
        <v>8</v>
      </c>
    </row>
    <row r="9" spans="1:54">
      <c r="A9">
        <v>9</v>
      </c>
      <c r="F9">
        <v>0</v>
      </c>
      <c r="G9">
        <v>1</v>
      </c>
      <c r="H9">
        <v>1</v>
      </c>
      <c r="I9">
        <v>1</v>
      </c>
      <c r="J9">
        <v>1</v>
      </c>
      <c r="K9">
        <v>1</v>
      </c>
      <c r="L9">
        <v>1</v>
      </c>
      <c r="M9">
        <v>1</v>
      </c>
      <c r="N9">
        <v>1</v>
      </c>
      <c r="O9">
        <v>1</v>
      </c>
      <c r="P9">
        <v>1</v>
      </c>
      <c r="Q9">
        <v>1</v>
      </c>
      <c r="R9">
        <v>1</v>
      </c>
      <c r="S9">
        <v>1</v>
      </c>
      <c r="T9">
        <v>1</v>
      </c>
      <c r="U9">
        <v>1</v>
      </c>
      <c r="V9">
        <v>1</v>
      </c>
      <c r="W9">
        <v>1</v>
      </c>
      <c r="X9">
        <v>1</v>
      </c>
      <c r="Y9" s="88" t="s">
        <v>407</v>
      </c>
      <c r="Z9">
        <v>1</v>
      </c>
      <c r="AA9">
        <v>1</v>
      </c>
      <c r="AB9">
        <v>1</v>
      </c>
      <c r="AC9">
        <v>1</v>
      </c>
      <c r="AD9">
        <v>1</v>
      </c>
      <c r="AE9" s="88" t="s">
        <v>806</v>
      </c>
      <c r="AF9" s="88"/>
      <c r="AG9" s="215" t="s">
        <v>807</v>
      </c>
      <c r="AH9" s="215"/>
      <c r="AI9" s="215"/>
      <c r="AJ9" s="215"/>
      <c r="AK9" s="215"/>
      <c r="AL9" s="215"/>
      <c r="AM9" s="215"/>
      <c r="AN9" s="215"/>
      <c r="AO9" s="215"/>
      <c r="AP9" s="215"/>
      <c r="AQ9" s="215"/>
      <c r="AR9" s="215"/>
      <c r="AS9" s="215"/>
      <c r="AT9" s="215"/>
      <c r="AU9" s="215"/>
      <c r="AV9" s="215"/>
      <c r="AW9" s="215"/>
      <c r="AX9" s="215"/>
      <c r="AY9" s="215"/>
      <c r="AZ9" s="215"/>
      <c r="BA9" s="215"/>
      <c r="BB9" s="434" t="s">
        <v>1033</v>
      </c>
    </row>
    <row r="10" spans="1:54" ht="27">
      <c r="A10">
        <v>10</v>
      </c>
      <c r="B10" t="s">
        <v>271</v>
      </c>
      <c r="C10" t="s">
        <v>275</v>
      </c>
      <c r="D10" t="s">
        <v>276</v>
      </c>
      <c r="F10" s="10" t="s">
        <v>277</v>
      </c>
      <c r="G10" s="213" t="s">
        <v>278</v>
      </c>
      <c r="H10" s="10" t="s">
        <v>84</v>
      </c>
      <c r="I10" s="10" t="s">
        <v>65</v>
      </c>
      <c r="J10" s="10" t="s">
        <v>66</v>
      </c>
      <c r="K10" s="10" t="s">
        <v>67</v>
      </c>
      <c r="L10" s="10" t="s">
        <v>68</v>
      </c>
      <c r="M10" s="10" t="s">
        <v>69</v>
      </c>
      <c r="N10" s="10" t="s">
        <v>70</v>
      </c>
      <c r="O10" s="10" t="s">
        <v>71</v>
      </c>
      <c r="P10" s="10" t="s">
        <v>72</v>
      </c>
      <c r="Q10" s="10" t="s">
        <v>73</v>
      </c>
      <c r="R10" s="10" t="s">
        <v>74</v>
      </c>
      <c r="S10" s="10" t="s">
        <v>75</v>
      </c>
      <c r="T10" s="10" t="s">
        <v>76</v>
      </c>
      <c r="U10" s="10" t="s">
        <v>77</v>
      </c>
      <c r="V10" s="10" t="s">
        <v>78</v>
      </c>
      <c r="W10" s="10" t="s">
        <v>79</v>
      </c>
      <c r="X10" s="10" t="s">
        <v>80</v>
      </c>
      <c r="Y10" s="88" t="s">
        <v>406</v>
      </c>
      <c r="Z10" s="10" t="s">
        <v>81</v>
      </c>
      <c r="AA10" s="10" t="s">
        <v>82</v>
      </c>
      <c r="AB10" s="10" t="s">
        <v>83</v>
      </c>
      <c r="AC10" s="10" t="s">
        <v>279</v>
      </c>
      <c r="AD10" s="10" t="s">
        <v>280</v>
      </c>
      <c r="AE10" s="213" t="s">
        <v>510</v>
      </c>
      <c r="AF10" s="213" t="s">
        <v>511</v>
      </c>
      <c r="AG10" s="216" t="s">
        <v>85</v>
      </c>
      <c r="AH10" s="216" t="s">
        <v>86</v>
      </c>
      <c r="AI10" s="215" t="s">
        <v>84</v>
      </c>
      <c r="AJ10" s="215" t="s">
        <v>65</v>
      </c>
      <c r="AK10" s="215" t="s">
        <v>66</v>
      </c>
      <c r="AL10" s="215" t="s">
        <v>67</v>
      </c>
      <c r="AM10" s="215" t="s">
        <v>68</v>
      </c>
      <c r="AN10" s="215" t="s">
        <v>69</v>
      </c>
      <c r="AO10" s="215" t="s">
        <v>70</v>
      </c>
      <c r="AP10" s="215" t="s">
        <v>71</v>
      </c>
      <c r="AQ10" s="215" t="s">
        <v>72</v>
      </c>
      <c r="AR10" s="215" t="s">
        <v>73</v>
      </c>
      <c r="AS10" s="215" t="s">
        <v>74</v>
      </c>
      <c r="AT10" s="215" t="s">
        <v>75</v>
      </c>
      <c r="AU10" s="88" t="s">
        <v>76</v>
      </c>
      <c r="AV10" s="88" t="s">
        <v>77</v>
      </c>
      <c r="AW10" s="88" t="s">
        <v>78</v>
      </c>
      <c r="AX10" s="215" t="s">
        <v>79</v>
      </c>
      <c r="AY10" s="215" t="s">
        <v>80</v>
      </c>
      <c r="AZ10" s="215" t="s">
        <v>100</v>
      </c>
      <c r="BA10" s="215" t="s">
        <v>808</v>
      </c>
      <c r="BB10" s="88" t="s">
        <v>1032</v>
      </c>
    </row>
    <row r="11" spans="1:54" hidden="1">
      <c r="A11">
        <v>1330</v>
      </c>
      <c r="B11">
        <v>1</v>
      </c>
      <c r="C11">
        <v>28000</v>
      </c>
      <c r="D11" t="s">
        <v>196</v>
      </c>
      <c r="E11" t="s">
        <v>281</v>
      </c>
      <c r="F11" s="11">
        <v>5534800</v>
      </c>
      <c r="G11" s="11">
        <v>219268</v>
      </c>
      <c r="H11" s="11">
        <v>237357</v>
      </c>
      <c r="I11" s="11">
        <v>253673</v>
      </c>
      <c r="J11" s="11">
        <v>272998</v>
      </c>
      <c r="K11" s="11">
        <v>254790</v>
      </c>
      <c r="L11" s="11">
        <v>266821</v>
      </c>
      <c r="M11" s="11">
        <v>303720</v>
      </c>
      <c r="N11" s="11">
        <v>354050</v>
      </c>
      <c r="O11" s="11">
        <v>435859</v>
      </c>
      <c r="P11" s="11">
        <v>388038</v>
      </c>
      <c r="Q11" s="11">
        <v>352120</v>
      </c>
      <c r="R11" s="11">
        <v>326020</v>
      </c>
      <c r="S11" s="11">
        <v>367588</v>
      </c>
      <c r="T11" s="11">
        <v>439983</v>
      </c>
      <c r="U11" s="11">
        <v>357407</v>
      </c>
      <c r="V11" s="11">
        <v>278792</v>
      </c>
      <c r="W11" s="11">
        <v>219203</v>
      </c>
      <c r="X11" s="11">
        <v>133464</v>
      </c>
      <c r="Y11" s="89">
        <f t="shared" ref="Y11:Y42" si="0">SUM(Z11:AB11)</f>
        <v>73649</v>
      </c>
      <c r="Z11" s="11">
        <v>56194</v>
      </c>
      <c r="AA11" s="11">
        <v>14848</v>
      </c>
      <c r="AB11" s="11">
        <v>2607</v>
      </c>
      <c r="AC11" s="11">
        <v>5456154</v>
      </c>
      <c r="AD11" s="11">
        <v>78646</v>
      </c>
    </row>
    <row r="12" spans="1:54" hidden="1">
      <c r="A12">
        <v>1331</v>
      </c>
      <c r="B12">
        <v>1</v>
      </c>
      <c r="C12">
        <v>28100</v>
      </c>
      <c r="D12">
        <v>1</v>
      </c>
      <c r="E12" t="s">
        <v>0</v>
      </c>
      <c r="F12" s="11">
        <v>1537272</v>
      </c>
      <c r="G12" s="11">
        <v>57956</v>
      </c>
      <c r="H12" s="11">
        <v>62478</v>
      </c>
      <c r="I12" s="11">
        <v>65460</v>
      </c>
      <c r="J12" s="11">
        <v>73374</v>
      </c>
      <c r="K12" s="11">
        <v>77633</v>
      </c>
      <c r="L12" s="11">
        <v>78020</v>
      </c>
      <c r="M12" s="11">
        <v>86765</v>
      </c>
      <c r="N12" s="11">
        <v>98969</v>
      </c>
      <c r="O12" s="11">
        <v>120935</v>
      </c>
      <c r="P12" s="11">
        <v>107493</v>
      </c>
      <c r="Q12" s="11">
        <v>98307</v>
      </c>
      <c r="R12" s="11">
        <v>91705</v>
      </c>
      <c r="S12" s="11">
        <v>101006</v>
      </c>
      <c r="T12" s="11">
        <v>121647</v>
      </c>
      <c r="U12" s="11">
        <v>98596</v>
      </c>
      <c r="V12" s="11">
        <v>77733</v>
      </c>
      <c r="W12" s="11">
        <v>62569</v>
      </c>
      <c r="X12" s="11">
        <v>36745</v>
      </c>
      <c r="Y12" s="89">
        <f t="shared" si="0"/>
        <v>19881</v>
      </c>
      <c r="Z12" s="11">
        <v>15180</v>
      </c>
      <c r="AA12" s="11">
        <v>3991</v>
      </c>
      <c r="AB12" s="11">
        <v>710</v>
      </c>
      <c r="AC12" s="11">
        <v>1501938</v>
      </c>
      <c r="AD12" s="11">
        <v>35334</v>
      </c>
    </row>
    <row r="13" spans="1:54" hidden="1">
      <c r="A13">
        <v>1332</v>
      </c>
      <c r="B13">
        <v>1</v>
      </c>
      <c r="C13">
        <v>28101</v>
      </c>
      <c r="D13">
        <v>0</v>
      </c>
      <c r="E13" t="s">
        <v>51</v>
      </c>
      <c r="F13" s="11">
        <v>213634</v>
      </c>
      <c r="G13" s="11">
        <v>8900</v>
      </c>
      <c r="H13" s="11">
        <v>9410</v>
      </c>
      <c r="I13" s="11">
        <v>10033</v>
      </c>
      <c r="J13" s="11">
        <v>11335</v>
      </c>
      <c r="K13" s="11">
        <v>11774</v>
      </c>
      <c r="L13" s="11">
        <v>10412</v>
      </c>
      <c r="M13" s="11">
        <v>12046</v>
      </c>
      <c r="N13" s="11">
        <v>14334</v>
      </c>
      <c r="O13" s="11">
        <v>18266</v>
      </c>
      <c r="P13" s="11">
        <v>16888</v>
      </c>
      <c r="Q13" s="11">
        <v>14763</v>
      </c>
      <c r="R13" s="11">
        <v>12715</v>
      </c>
      <c r="S13" s="11">
        <v>12403</v>
      </c>
      <c r="T13" s="11">
        <v>14906</v>
      </c>
      <c r="U13" s="11">
        <v>11455</v>
      </c>
      <c r="V13" s="11">
        <v>9134</v>
      </c>
      <c r="W13" s="11">
        <v>7708</v>
      </c>
      <c r="X13" s="11">
        <v>4647</v>
      </c>
      <c r="Y13" s="89">
        <f t="shared" si="0"/>
        <v>2505</v>
      </c>
      <c r="Z13" s="11">
        <v>1924</v>
      </c>
      <c r="AA13" s="11">
        <v>501</v>
      </c>
      <c r="AB13" s="11">
        <v>80</v>
      </c>
      <c r="AC13" s="11">
        <v>209757</v>
      </c>
      <c r="AD13" s="11">
        <v>3877</v>
      </c>
    </row>
    <row r="14" spans="1:54" hidden="1">
      <c r="A14">
        <v>1333</v>
      </c>
      <c r="B14">
        <v>1</v>
      </c>
      <c r="C14">
        <v>28102</v>
      </c>
      <c r="D14">
        <v>0</v>
      </c>
      <c r="E14" t="s">
        <v>282</v>
      </c>
      <c r="F14" s="11">
        <v>136088</v>
      </c>
      <c r="G14" s="11">
        <v>5447</v>
      </c>
      <c r="H14" s="11">
        <v>5479</v>
      </c>
      <c r="I14" s="11">
        <v>5633</v>
      </c>
      <c r="J14" s="11">
        <v>6801</v>
      </c>
      <c r="K14" s="11">
        <v>8954</v>
      </c>
      <c r="L14" s="11">
        <v>7196</v>
      </c>
      <c r="M14" s="11">
        <v>8115</v>
      </c>
      <c r="N14" s="11">
        <v>9484</v>
      </c>
      <c r="O14" s="11">
        <v>11611</v>
      </c>
      <c r="P14" s="11">
        <v>9912</v>
      </c>
      <c r="Q14" s="11">
        <v>8519</v>
      </c>
      <c r="R14" s="11">
        <v>7183</v>
      </c>
      <c r="S14" s="11">
        <v>7790</v>
      </c>
      <c r="T14" s="11">
        <v>9217</v>
      </c>
      <c r="U14" s="11">
        <v>7512</v>
      </c>
      <c r="V14" s="11">
        <v>6269</v>
      </c>
      <c r="W14" s="11">
        <v>5602</v>
      </c>
      <c r="X14" s="11">
        <v>3573</v>
      </c>
      <c r="Y14" s="89">
        <f t="shared" si="0"/>
        <v>1791</v>
      </c>
      <c r="Z14" s="11">
        <v>1368</v>
      </c>
      <c r="AA14" s="11">
        <v>340</v>
      </c>
      <c r="AB14" s="11">
        <v>83</v>
      </c>
      <c r="AC14" s="11">
        <v>132755</v>
      </c>
      <c r="AD14" s="11">
        <v>3333</v>
      </c>
    </row>
    <row r="15" spans="1:54" hidden="1">
      <c r="A15">
        <v>1334</v>
      </c>
      <c r="B15">
        <v>1</v>
      </c>
      <c r="C15">
        <v>28105</v>
      </c>
      <c r="D15">
        <v>0</v>
      </c>
      <c r="E15" t="s">
        <v>283</v>
      </c>
      <c r="F15" s="11">
        <v>106956</v>
      </c>
      <c r="G15" s="11">
        <v>3345</v>
      </c>
      <c r="H15" s="11">
        <v>3320</v>
      </c>
      <c r="I15" s="11">
        <v>3530</v>
      </c>
      <c r="J15" s="11">
        <v>3873</v>
      </c>
      <c r="K15" s="11">
        <v>5017</v>
      </c>
      <c r="L15" s="11">
        <v>6716</v>
      </c>
      <c r="M15" s="11">
        <v>6805</v>
      </c>
      <c r="N15" s="11">
        <v>6842</v>
      </c>
      <c r="O15" s="11">
        <v>8167</v>
      </c>
      <c r="P15" s="11">
        <v>7301</v>
      </c>
      <c r="Q15" s="11">
        <v>6525</v>
      </c>
      <c r="R15" s="11">
        <v>6033</v>
      </c>
      <c r="S15" s="11">
        <v>6849</v>
      </c>
      <c r="T15" s="11">
        <v>8701</v>
      </c>
      <c r="U15" s="11">
        <v>7650</v>
      </c>
      <c r="V15" s="11">
        <v>6334</v>
      </c>
      <c r="W15" s="11">
        <v>5316</v>
      </c>
      <c r="X15" s="11">
        <v>3012</v>
      </c>
      <c r="Y15" s="89">
        <f t="shared" si="0"/>
        <v>1620</v>
      </c>
      <c r="Z15" s="11">
        <v>1258</v>
      </c>
      <c r="AA15" s="11">
        <v>304</v>
      </c>
      <c r="AB15" s="11">
        <v>58</v>
      </c>
      <c r="AC15" s="11">
        <v>103648</v>
      </c>
      <c r="AD15" s="11">
        <v>3308</v>
      </c>
    </row>
    <row r="16" spans="1:54" hidden="1">
      <c r="A16">
        <v>1335</v>
      </c>
      <c r="B16">
        <v>1</v>
      </c>
      <c r="C16">
        <v>28106</v>
      </c>
      <c r="D16">
        <v>0</v>
      </c>
      <c r="E16" t="s">
        <v>284</v>
      </c>
      <c r="F16" s="11">
        <v>97912</v>
      </c>
      <c r="G16" s="11">
        <v>2951</v>
      </c>
      <c r="H16" s="11">
        <v>3361</v>
      </c>
      <c r="I16" s="11">
        <v>3386</v>
      </c>
      <c r="J16" s="11">
        <v>4109</v>
      </c>
      <c r="K16" s="11">
        <v>4337</v>
      </c>
      <c r="L16" s="11">
        <v>4846</v>
      </c>
      <c r="M16" s="11">
        <v>5020</v>
      </c>
      <c r="N16" s="11">
        <v>5505</v>
      </c>
      <c r="O16" s="11">
        <v>7094</v>
      </c>
      <c r="P16" s="11">
        <v>6463</v>
      </c>
      <c r="Q16" s="11">
        <v>6109</v>
      </c>
      <c r="R16" s="11">
        <v>5647</v>
      </c>
      <c r="S16" s="11">
        <v>6759</v>
      </c>
      <c r="T16" s="11">
        <v>8419</v>
      </c>
      <c r="U16" s="11">
        <v>7583</v>
      </c>
      <c r="V16" s="11">
        <v>6505</v>
      </c>
      <c r="W16" s="11">
        <v>5285</v>
      </c>
      <c r="X16" s="11">
        <v>2900</v>
      </c>
      <c r="Y16" s="89">
        <f t="shared" si="0"/>
        <v>1633</v>
      </c>
      <c r="Z16" s="11">
        <v>1249</v>
      </c>
      <c r="AA16" s="11">
        <v>331</v>
      </c>
      <c r="AB16" s="11">
        <v>53</v>
      </c>
      <c r="AC16" s="11">
        <v>91822</v>
      </c>
      <c r="AD16" s="11">
        <v>6090</v>
      </c>
    </row>
    <row r="17" spans="1:30" hidden="1">
      <c r="A17">
        <v>1336</v>
      </c>
      <c r="B17">
        <v>1</v>
      </c>
      <c r="C17">
        <v>28107</v>
      </c>
      <c r="D17">
        <v>0</v>
      </c>
      <c r="E17" t="s">
        <v>285</v>
      </c>
      <c r="F17" s="11">
        <v>162468</v>
      </c>
      <c r="G17" s="11">
        <v>5761</v>
      </c>
      <c r="H17" s="11">
        <v>6172</v>
      </c>
      <c r="I17" s="11">
        <v>6570</v>
      </c>
      <c r="J17" s="11">
        <v>7540</v>
      </c>
      <c r="K17" s="11">
        <v>7649</v>
      </c>
      <c r="L17" s="11">
        <v>7434</v>
      </c>
      <c r="M17" s="11">
        <v>8453</v>
      </c>
      <c r="N17" s="11">
        <v>9719</v>
      </c>
      <c r="O17" s="11">
        <v>11666</v>
      </c>
      <c r="P17" s="11">
        <v>10803</v>
      </c>
      <c r="Q17" s="11">
        <v>10223</v>
      </c>
      <c r="R17" s="11">
        <v>9684</v>
      </c>
      <c r="S17" s="11">
        <v>11092</v>
      </c>
      <c r="T17" s="11">
        <v>14439</v>
      </c>
      <c r="U17" s="11">
        <v>12086</v>
      </c>
      <c r="V17" s="11">
        <v>9594</v>
      </c>
      <c r="W17" s="11">
        <v>7241</v>
      </c>
      <c r="X17" s="11">
        <v>4231</v>
      </c>
      <c r="Y17" s="89">
        <f t="shared" si="0"/>
        <v>2111</v>
      </c>
      <c r="Z17" s="11">
        <v>1609</v>
      </c>
      <c r="AA17" s="11">
        <v>422</v>
      </c>
      <c r="AB17" s="11">
        <v>80</v>
      </c>
      <c r="AC17" s="11">
        <v>159375</v>
      </c>
      <c r="AD17" s="11">
        <v>3093</v>
      </c>
    </row>
    <row r="18" spans="1:30" hidden="1">
      <c r="A18">
        <v>1337</v>
      </c>
      <c r="B18">
        <v>1</v>
      </c>
      <c r="C18">
        <v>28108</v>
      </c>
      <c r="D18">
        <v>0</v>
      </c>
      <c r="E18" t="s">
        <v>286</v>
      </c>
      <c r="F18" s="11">
        <v>219474</v>
      </c>
      <c r="G18" s="11">
        <v>9341</v>
      </c>
      <c r="H18" s="11">
        <v>9800</v>
      </c>
      <c r="I18" s="11">
        <v>9770</v>
      </c>
      <c r="J18" s="11">
        <v>10336</v>
      </c>
      <c r="K18" s="11">
        <v>9357</v>
      </c>
      <c r="L18" s="11">
        <v>10236</v>
      </c>
      <c r="M18" s="11">
        <v>12124</v>
      </c>
      <c r="N18" s="11">
        <v>13631</v>
      </c>
      <c r="O18" s="11">
        <v>16894</v>
      </c>
      <c r="P18" s="11">
        <v>14737</v>
      </c>
      <c r="Q18" s="11">
        <v>13485</v>
      </c>
      <c r="R18" s="11">
        <v>12627</v>
      </c>
      <c r="S18" s="11">
        <v>14084</v>
      </c>
      <c r="T18" s="11">
        <v>17369</v>
      </c>
      <c r="U18" s="11">
        <v>14863</v>
      </c>
      <c r="V18" s="11">
        <v>12144</v>
      </c>
      <c r="W18" s="11">
        <v>9880</v>
      </c>
      <c r="X18" s="11">
        <v>5724</v>
      </c>
      <c r="Y18" s="89">
        <f t="shared" si="0"/>
        <v>3072</v>
      </c>
      <c r="Z18" s="11">
        <v>2358</v>
      </c>
      <c r="AA18" s="11">
        <v>601</v>
      </c>
      <c r="AB18" s="11">
        <v>113</v>
      </c>
      <c r="AC18" s="11">
        <v>217305</v>
      </c>
      <c r="AD18" s="11">
        <v>2169</v>
      </c>
    </row>
    <row r="19" spans="1:30" hidden="1">
      <c r="A19">
        <v>1338</v>
      </c>
      <c r="B19">
        <v>1</v>
      </c>
      <c r="C19">
        <v>28109</v>
      </c>
      <c r="D19">
        <v>0</v>
      </c>
      <c r="E19" t="s">
        <v>287</v>
      </c>
      <c r="F19" s="11">
        <v>219805</v>
      </c>
      <c r="G19" s="11">
        <v>8069</v>
      </c>
      <c r="H19" s="11">
        <v>9754</v>
      </c>
      <c r="I19" s="11">
        <v>10591</v>
      </c>
      <c r="J19" s="11">
        <v>11099</v>
      </c>
      <c r="K19" s="11">
        <v>9491</v>
      </c>
      <c r="L19" s="11">
        <v>9150</v>
      </c>
      <c r="M19" s="11">
        <v>10634</v>
      </c>
      <c r="N19" s="11">
        <v>13133</v>
      </c>
      <c r="O19" s="11">
        <v>17068</v>
      </c>
      <c r="P19" s="11">
        <v>15126</v>
      </c>
      <c r="Q19" s="11">
        <v>13956</v>
      </c>
      <c r="R19" s="11">
        <v>13461</v>
      </c>
      <c r="S19" s="11">
        <v>15264</v>
      </c>
      <c r="T19" s="11">
        <v>18924</v>
      </c>
      <c r="U19" s="11">
        <v>15588</v>
      </c>
      <c r="V19" s="11">
        <v>12020</v>
      </c>
      <c r="W19" s="11">
        <v>8605</v>
      </c>
      <c r="X19" s="11">
        <v>4995</v>
      </c>
      <c r="Y19" s="89">
        <f t="shared" si="0"/>
        <v>2877</v>
      </c>
      <c r="Z19" s="11">
        <v>2163</v>
      </c>
      <c r="AA19" s="11">
        <v>620</v>
      </c>
      <c r="AB19" s="11">
        <v>94</v>
      </c>
      <c r="AC19" s="11">
        <v>218193</v>
      </c>
      <c r="AD19" s="11">
        <v>1612</v>
      </c>
    </row>
    <row r="20" spans="1:30" hidden="1">
      <c r="A20">
        <v>1339</v>
      </c>
      <c r="B20">
        <v>1</v>
      </c>
      <c r="C20">
        <v>28110</v>
      </c>
      <c r="D20">
        <v>0</v>
      </c>
      <c r="E20" t="s">
        <v>288</v>
      </c>
      <c r="F20" s="11">
        <v>135153</v>
      </c>
      <c r="G20" s="11">
        <v>4438</v>
      </c>
      <c r="H20" s="11">
        <v>3700</v>
      </c>
      <c r="I20" s="11">
        <v>3605</v>
      </c>
      <c r="J20" s="11">
        <v>4725</v>
      </c>
      <c r="K20" s="11">
        <v>8480</v>
      </c>
      <c r="L20" s="11">
        <v>10213</v>
      </c>
      <c r="M20" s="11">
        <v>10215</v>
      </c>
      <c r="N20" s="11">
        <v>10289</v>
      </c>
      <c r="O20" s="11">
        <v>11091</v>
      </c>
      <c r="P20" s="11">
        <v>9516</v>
      </c>
      <c r="Q20" s="11">
        <v>8411</v>
      </c>
      <c r="R20" s="11">
        <v>7750</v>
      </c>
      <c r="S20" s="11">
        <v>8298</v>
      </c>
      <c r="T20" s="11">
        <v>10111</v>
      </c>
      <c r="U20" s="11">
        <v>8045</v>
      </c>
      <c r="V20" s="11">
        <v>6451</v>
      </c>
      <c r="W20" s="11">
        <v>5304</v>
      </c>
      <c r="X20" s="11">
        <v>2933</v>
      </c>
      <c r="Y20" s="89">
        <f t="shared" si="0"/>
        <v>1578</v>
      </c>
      <c r="Z20" s="11">
        <v>1201</v>
      </c>
      <c r="AA20" s="11">
        <v>322</v>
      </c>
      <c r="AB20" s="11">
        <v>55</v>
      </c>
      <c r="AC20" s="11">
        <v>125421</v>
      </c>
      <c r="AD20" s="11">
        <v>9732</v>
      </c>
    </row>
    <row r="21" spans="1:30" hidden="1">
      <c r="A21">
        <v>1340</v>
      </c>
      <c r="B21">
        <v>1</v>
      </c>
      <c r="C21">
        <v>28111</v>
      </c>
      <c r="D21">
        <v>0</v>
      </c>
      <c r="E21" t="s">
        <v>289</v>
      </c>
      <c r="F21" s="11">
        <v>245782</v>
      </c>
      <c r="G21" s="11">
        <v>9704</v>
      </c>
      <c r="H21" s="11">
        <v>11482</v>
      </c>
      <c r="I21" s="11">
        <v>12342</v>
      </c>
      <c r="J21" s="11">
        <v>13556</v>
      </c>
      <c r="K21" s="11">
        <v>12574</v>
      </c>
      <c r="L21" s="11">
        <v>11817</v>
      </c>
      <c r="M21" s="11">
        <v>13353</v>
      </c>
      <c r="N21" s="11">
        <v>16032</v>
      </c>
      <c r="O21" s="11">
        <v>19078</v>
      </c>
      <c r="P21" s="11">
        <v>16747</v>
      </c>
      <c r="Q21" s="11">
        <v>16316</v>
      </c>
      <c r="R21" s="11">
        <v>16605</v>
      </c>
      <c r="S21" s="11">
        <v>18467</v>
      </c>
      <c r="T21" s="11">
        <v>19561</v>
      </c>
      <c r="U21" s="11">
        <v>13814</v>
      </c>
      <c r="V21" s="11">
        <v>9282</v>
      </c>
      <c r="W21" s="11">
        <v>7628</v>
      </c>
      <c r="X21" s="11">
        <v>4730</v>
      </c>
      <c r="Y21" s="89">
        <f t="shared" si="0"/>
        <v>2694</v>
      </c>
      <c r="Z21" s="11">
        <v>2050</v>
      </c>
      <c r="AA21" s="11">
        <v>550</v>
      </c>
      <c r="AB21" s="11">
        <v>94</v>
      </c>
      <c r="AC21" s="11">
        <v>243662</v>
      </c>
      <c r="AD21" s="11">
        <v>2120</v>
      </c>
    </row>
    <row r="22" spans="1:30" hidden="1">
      <c r="A22">
        <v>1341</v>
      </c>
      <c r="B22">
        <v>1</v>
      </c>
      <c r="C22">
        <v>28201</v>
      </c>
      <c r="D22">
        <v>2</v>
      </c>
      <c r="E22" t="s">
        <v>2</v>
      </c>
      <c r="F22" s="11">
        <v>535664</v>
      </c>
      <c r="G22" s="11">
        <v>23443</v>
      </c>
      <c r="H22" s="11">
        <v>25013</v>
      </c>
      <c r="I22" s="11">
        <v>26731</v>
      </c>
      <c r="J22" s="11">
        <v>28554</v>
      </c>
      <c r="K22" s="11">
        <v>25862</v>
      </c>
      <c r="L22" s="11">
        <v>27504</v>
      </c>
      <c r="M22" s="11">
        <v>30367</v>
      </c>
      <c r="N22" s="11">
        <v>35090</v>
      </c>
      <c r="O22" s="11">
        <v>43362</v>
      </c>
      <c r="P22" s="11">
        <v>36924</v>
      </c>
      <c r="Q22" s="11">
        <v>33813</v>
      </c>
      <c r="R22" s="11">
        <v>30147</v>
      </c>
      <c r="S22" s="11">
        <v>33607</v>
      </c>
      <c r="T22" s="11">
        <v>40458</v>
      </c>
      <c r="U22" s="11">
        <v>33372</v>
      </c>
      <c r="V22" s="11">
        <v>25093</v>
      </c>
      <c r="W22" s="11">
        <v>19167</v>
      </c>
      <c r="X22" s="11">
        <v>11163</v>
      </c>
      <c r="Y22" s="89">
        <f t="shared" si="0"/>
        <v>5994</v>
      </c>
      <c r="Z22" s="11">
        <v>4615</v>
      </c>
      <c r="AA22" s="11">
        <v>1166</v>
      </c>
      <c r="AB22" s="11">
        <v>213</v>
      </c>
      <c r="AC22" s="11">
        <v>526764</v>
      </c>
      <c r="AD22" s="11">
        <v>8900</v>
      </c>
    </row>
    <row r="23" spans="1:30" hidden="1">
      <c r="A23">
        <v>1342</v>
      </c>
      <c r="B23">
        <v>1</v>
      </c>
      <c r="C23">
        <v>28202</v>
      </c>
      <c r="D23">
        <v>2</v>
      </c>
      <c r="E23" t="s">
        <v>4</v>
      </c>
      <c r="F23" s="11">
        <v>452563</v>
      </c>
      <c r="G23" s="11">
        <v>16769</v>
      </c>
      <c r="H23" s="11">
        <v>16689</v>
      </c>
      <c r="I23" s="11">
        <v>17303</v>
      </c>
      <c r="J23" s="11">
        <v>18965</v>
      </c>
      <c r="K23" s="11">
        <v>20612</v>
      </c>
      <c r="L23" s="11">
        <v>23840</v>
      </c>
      <c r="M23" s="11">
        <v>27063</v>
      </c>
      <c r="N23" s="11">
        <v>30841</v>
      </c>
      <c r="O23" s="11">
        <v>37471</v>
      </c>
      <c r="P23" s="11">
        <v>33489</v>
      </c>
      <c r="Q23" s="11">
        <v>28703</v>
      </c>
      <c r="R23" s="11">
        <v>25087</v>
      </c>
      <c r="S23" s="11">
        <v>29367</v>
      </c>
      <c r="T23" s="11">
        <v>36921</v>
      </c>
      <c r="U23" s="11">
        <v>31744</v>
      </c>
      <c r="V23" s="11">
        <v>25139</v>
      </c>
      <c r="W23" s="11">
        <v>17911</v>
      </c>
      <c r="X23" s="11">
        <v>9693</v>
      </c>
      <c r="Y23" s="89">
        <f t="shared" si="0"/>
        <v>4956</v>
      </c>
      <c r="Z23" s="11">
        <v>3840</v>
      </c>
      <c r="AA23" s="11">
        <v>960</v>
      </c>
      <c r="AB23" s="11">
        <v>156</v>
      </c>
      <c r="AC23" s="11">
        <v>444776</v>
      </c>
      <c r="AD23" s="11">
        <v>7787</v>
      </c>
    </row>
    <row r="24" spans="1:30" hidden="1">
      <c r="A24">
        <v>1343</v>
      </c>
      <c r="B24">
        <v>1</v>
      </c>
      <c r="C24">
        <v>28203</v>
      </c>
      <c r="D24">
        <v>2</v>
      </c>
      <c r="E24" t="s">
        <v>6</v>
      </c>
      <c r="F24" s="11">
        <v>293409</v>
      </c>
      <c r="G24" s="11">
        <v>13114</v>
      </c>
      <c r="H24" s="11">
        <v>12977</v>
      </c>
      <c r="I24" s="11">
        <v>13653</v>
      </c>
      <c r="J24" s="11">
        <v>14543</v>
      </c>
      <c r="K24" s="11">
        <v>13323</v>
      </c>
      <c r="L24" s="11">
        <v>15189</v>
      </c>
      <c r="M24" s="11">
        <v>17434</v>
      </c>
      <c r="N24" s="11">
        <v>19685</v>
      </c>
      <c r="O24" s="11">
        <v>23806</v>
      </c>
      <c r="P24" s="11">
        <v>21570</v>
      </c>
      <c r="Q24" s="11">
        <v>18901</v>
      </c>
      <c r="R24" s="11">
        <v>16428</v>
      </c>
      <c r="S24" s="11">
        <v>18405</v>
      </c>
      <c r="T24" s="11">
        <v>22730</v>
      </c>
      <c r="U24" s="11">
        <v>18644</v>
      </c>
      <c r="V24" s="11">
        <v>13894</v>
      </c>
      <c r="W24" s="11">
        <v>10159</v>
      </c>
      <c r="X24" s="11">
        <v>5881</v>
      </c>
      <c r="Y24" s="89">
        <f t="shared" si="0"/>
        <v>3073</v>
      </c>
      <c r="Z24" s="11">
        <v>2348</v>
      </c>
      <c r="AA24" s="11">
        <v>618</v>
      </c>
      <c r="AB24" s="11">
        <v>107</v>
      </c>
      <c r="AC24" s="11">
        <v>290651</v>
      </c>
      <c r="AD24" s="11">
        <v>2758</v>
      </c>
    </row>
    <row r="25" spans="1:30" hidden="1">
      <c r="A25">
        <v>1344</v>
      </c>
      <c r="B25">
        <v>1</v>
      </c>
      <c r="C25">
        <v>28204</v>
      </c>
      <c r="D25">
        <v>2</v>
      </c>
      <c r="E25" t="s">
        <v>8</v>
      </c>
      <c r="F25" s="11">
        <v>487850</v>
      </c>
      <c r="G25" s="11">
        <v>20967</v>
      </c>
      <c r="H25" s="11">
        <v>22538</v>
      </c>
      <c r="I25" s="11">
        <v>24159</v>
      </c>
      <c r="J25" s="11">
        <v>26540</v>
      </c>
      <c r="K25" s="11">
        <v>24715</v>
      </c>
      <c r="L25" s="11">
        <v>22749</v>
      </c>
      <c r="M25" s="11">
        <v>27647</v>
      </c>
      <c r="N25" s="11">
        <v>33630</v>
      </c>
      <c r="O25" s="11">
        <v>42916</v>
      </c>
      <c r="P25" s="11">
        <v>39170</v>
      </c>
      <c r="Q25" s="11">
        <v>32773</v>
      </c>
      <c r="R25" s="11">
        <v>27088</v>
      </c>
      <c r="S25" s="11">
        <v>28381</v>
      </c>
      <c r="T25" s="11">
        <v>35041</v>
      </c>
      <c r="U25" s="11">
        <v>27350</v>
      </c>
      <c r="V25" s="11">
        <v>21441</v>
      </c>
      <c r="W25" s="11">
        <v>16182</v>
      </c>
      <c r="X25" s="11">
        <v>9576</v>
      </c>
      <c r="Y25" s="89">
        <f t="shared" si="0"/>
        <v>4987</v>
      </c>
      <c r="Z25" s="11">
        <v>3767</v>
      </c>
      <c r="AA25" s="11">
        <v>1017</v>
      </c>
      <c r="AB25" s="11">
        <v>203</v>
      </c>
      <c r="AC25" s="11">
        <v>483143</v>
      </c>
      <c r="AD25" s="11">
        <v>4707</v>
      </c>
    </row>
    <row r="26" spans="1:30" hidden="1">
      <c r="A26">
        <v>1345</v>
      </c>
      <c r="B26">
        <v>1</v>
      </c>
      <c r="C26">
        <v>28205</v>
      </c>
      <c r="D26">
        <v>2</v>
      </c>
      <c r="E26" t="s">
        <v>9</v>
      </c>
      <c r="F26" s="11">
        <v>44258</v>
      </c>
      <c r="G26" s="11">
        <v>1469</v>
      </c>
      <c r="H26" s="11">
        <v>1740</v>
      </c>
      <c r="I26" s="11">
        <v>1959</v>
      </c>
      <c r="J26" s="11">
        <v>1947</v>
      </c>
      <c r="K26" s="11">
        <v>1408</v>
      </c>
      <c r="L26" s="11">
        <v>1617</v>
      </c>
      <c r="M26" s="11">
        <v>2051</v>
      </c>
      <c r="N26" s="11">
        <v>2515</v>
      </c>
      <c r="O26" s="11">
        <v>2993</v>
      </c>
      <c r="P26" s="11">
        <v>2780</v>
      </c>
      <c r="Q26" s="11">
        <v>2702</v>
      </c>
      <c r="R26" s="11">
        <v>2827</v>
      </c>
      <c r="S26" s="11">
        <v>3471</v>
      </c>
      <c r="T26" s="11">
        <v>4172</v>
      </c>
      <c r="U26" s="11">
        <v>3021</v>
      </c>
      <c r="V26" s="11">
        <v>2521</v>
      </c>
      <c r="W26" s="11">
        <v>2418</v>
      </c>
      <c r="X26" s="11">
        <v>1706</v>
      </c>
      <c r="Y26" s="89">
        <f t="shared" si="0"/>
        <v>941</v>
      </c>
      <c r="Z26" s="11">
        <v>732</v>
      </c>
      <c r="AA26" s="11">
        <v>173</v>
      </c>
      <c r="AB26" s="11">
        <v>36</v>
      </c>
      <c r="AC26" s="11">
        <v>44062</v>
      </c>
      <c r="AD26" s="11">
        <v>196</v>
      </c>
    </row>
    <row r="27" spans="1:30" hidden="1">
      <c r="A27">
        <v>1346</v>
      </c>
      <c r="B27">
        <v>1</v>
      </c>
      <c r="C27">
        <v>28206</v>
      </c>
      <c r="D27">
        <v>2</v>
      </c>
      <c r="E27" t="s">
        <v>11</v>
      </c>
      <c r="F27" s="11">
        <v>95350</v>
      </c>
      <c r="G27" s="11">
        <v>3772</v>
      </c>
      <c r="H27" s="11">
        <v>4343</v>
      </c>
      <c r="I27" s="11">
        <v>4403</v>
      </c>
      <c r="J27" s="11">
        <v>4408</v>
      </c>
      <c r="K27" s="11">
        <v>3652</v>
      </c>
      <c r="L27" s="11">
        <v>3582</v>
      </c>
      <c r="M27" s="11">
        <v>4702</v>
      </c>
      <c r="N27" s="11">
        <v>5940</v>
      </c>
      <c r="O27" s="11">
        <v>8022</v>
      </c>
      <c r="P27" s="11">
        <v>7744</v>
      </c>
      <c r="Q27" s="11">
        <v>6679</v>
      </c>
      <c r="R27" s="11">
        <v>5775</v>
      </c>
      <c r="S27" s="11">
        <v>6066</v>
      </c>
      <c r="T27" s="11">
        <v>7546</v>
      </c>
      <c r="U27" s="11">
        <v>5964</v>
      </c>
      <c r="V27" s="11">
        <v>4834</v>
      </c>
      <c r="W27" s="11">
        <v>3967</v>
      </c>
      <c r="X27" s="11">
        <v>2535</v>
      </c>
      <c r="Y27" s="89">
        <f t="shared" si="0"/>
        <v>1416</v>
      </c>
      <c r="Z27" s="11">
        <v>1060</v>
      </c>
      <c r="AA27" s="11">
        <v>308</v>
      </c>
      <c r="AB27" s="11">
        <v>48</v>
      </c>
      <c r="AC27" s="11">
        <v>94002</v>
      </c>
      <c r="AD27" s="11">
        <v>1348</v>
      </c>
    </row>
    <row r="28" spans="1:30" hidden="1">
      <c r="A28">
        <v>1347</v>
      </c>
      <c r="B28">
        <v>1</v>
      </c>
      <c r="C28">
        <v>28207</v>
      </c>
      <c r="D28">
        <v>2</v>
      </c>
      <c r="E28" t="s">
        <v>12</v>
      </c>
      <c r="F28" s="11">
        <v>196883</v>
      </c>
      <c r="G28" s="11">
        <v>8918</v>
      </c>
      <c r="H28" s="11">
        <v>9440</v>
      </c>
      <c r="I28" s="11">
        <v>9452</v>
      </c>
      <c r="J28" s="11">
        <v>10191</v>
      </c>
      <c r="K28" s="11">
        <v>9506</v>
      </c>
      <c r="L28" s="11">
        <v>10230</v>
      </c>
      <c r="M28" s="11">
        <v>11695</v>
      </c>
      <c r="N28" s="11">
        <v>14085</v>
      </c>
      <c r="O28" s="11">
        <v>16917</v>
      </c>
      <c r="P28" s="11">
        <v>15030</v>
      </c>
      <c r="Q28" s="11">
        <v>12599</v>
      </c>
      <c r="R28" s="11">
        <v>10019</v>
      </c>
      <c r="S28" s="11">
        <v>11340</v>
      </c>
      <c r="T28" s="11">
        <v>14135</v>
      </c>
      <c r="U28" s="11">
        <v>11996</v>
      </c>
      <c r="V28" s="11">
        <v>9258</v>
      </c>
      <c r="W28" s="11">
        <v>6533</v>
      </c>
      <c r="X28" s="11">
        <v>3677</v>
      </c>
      <c r="Y28" s="89">
        <f t="shared" si="0"/>
        <v>1862</v>
      </c>
      <c r="Z28" s="11">
        <v>1422</v>
      </c>
      <c r="AA28" s="11">
        <v>382</v>
      </c>
      <c r="AB28" s="11">
        <v>58</v>
      </c>
      <c r="AC28" s="11">
        <v>194224</v>
      </c>
      <c r="AD28" s="11">
        <v>2659</v>
      </c>
    </row>
    <row r="29" spans="1:30" hidden="1">
      <c r="A29">
        <v>1348</v>
      </c>
      <c r="B29">
        <v>1</v>
      </c>
      <c r="C29">
        <v>28208</v>
      </c>
      <c r="D29">
        <v>2</v>
      </c>
      <c r="E29" t="s">
        <v>14</v>
      </c>
      <c r="F29" s="11">
        <v>30129</v>
      </c>
      <c r="G29" s="11">
        <v>1102</v>
      </c>
      <c r="H29" s="11">
        <v>1134</v>
      </c>
      <c r="I29" s="11">
        <v>1129</v>
      </c>
      <c r="J29" s="11">
        <v>1347</v>
      </c>
      <c r="K29" s="11">
        <v>1162</v>
      </c>
      <c r="L29" s="11">
        <v>1335</v>
      </c>
      <c r="M29" s="11">
        <v>1509</v>
      </c>
      <c r="N29" s="11">
        <v>1679</v>
      </c>
      <c r="O29" s="11">
        <v>2038</v>
      </c>
      <c r="P29" s="11">
        <v>1721</v>
      </c>
      <c r="Q29" s="11">
        <v>1709</v>
      </c>
      <c r="R29" s="11">
        <v>1661</v>
      </c>
      <c r="S29" s="11">
        <v>2216</v>
      </c>
      <c r="T29" s="11">
        <v>2981</v>
      </c>
      <c r="U29" s="11">
        <v>2421</v>
      </c>
      <c r="V29" s="11">
        <v>1904</v>
      </c>
      <c r="W29" s="11">
        <v>1472</v>
      </c>
      <c r="X29" s="11">
        <v>949</v>
      </c>
      <c r="Y29" s="89">
        <f t="shared" si="0"/>
        <v>660</v>
      </c>
      <c r="Z29" s="11">
        <v>488</v>
      </c>
      <c r="AA29" s="11">
        <v>143</v>
      </c>
      <c r="AB29" s="11">
        <v>29</v>
      </c>
      <c r="AC29" s="11">
        <v>29864</v>
      </c>
      <c r="AD29" s="11">
        <v>265</v>
      </c>
    </row>
    <row r="30" spans="1:30" hidden="1">
      <c r="A30">
        <v>1349</v>
      </c>
      <c r="B30">
        <v>1</v>
      </c>
      <c r="C30">
        <v>28209</v>
      </c>
      <c r="D30">
        <v>2</v>
      </c>
      <c r="E30" t="s">
        <v>16</v>
      </c>
      <c r="F30" s="11">
        <v>82250</v>
      </c>
      <c r="G30" s="11">
        <v>3191</v>
      </c>
      <c r="H30" s="11">
        <v>3624</v>
      </c>
      <c r="I30" s="11">
        <v>3831</v>
      </c>
      <c r="J30" s="11">
        <v>3780</v>
      </c>
      <c r="K30" s="11">
        <v>2367</v>
      </c>
      <c r="L30" s="11">
        <v>3270</v>
      </c>
      <c r="M30" s="11">
        <v>4073</v>
      </c>
      <c r="N30" s="11">
        <v>4612</v>
      </c>
      <c r="O30" s="11">
        <v>5573</v>
      </c>
      <c r="P30" s="11">
        <v>5037</v>
      </c>
      <c r="Q30" s="11">
        <v>5074</v>
      </c>
      <c r="R30" s="11">
        <v>5520</v>
      </c>
      <c r="S30" s="11">
        <v>6184</v>
      </c>
      <c r="T30" s="11">
        <v>6783</v>
      </c>
      <c r="U30" s="11">
        <v>5355</v>
      </c>
      <c r="V30" s="11">
        <v>4592</v>
      </c>
      <c r="W30" s="11">
        <v>4389</v>
      </c>
      <c r="X30" s="11">
        <v>3075</v>
      </c>
      <c r="Y30" s="89">
        <f t="shared" si="0"/>
        <v>1920</v>
      </c>
      <c r="Z30" s="11">
        <v>1438</v>
      </c>
      <c r="AA30" s="11">
        <v>416</v>
      </c>
      <c r="AB30" s="11">
        <v>66</v>
      </c>
      <c r="AC30" s="11">
        <v>81794</v>
      </c>
      <c r="AD30" s="11">
        <v>456</v>
      </c>
    </row>
    <row r="31" spans="1:30" hidden="1">
      <c r="A31">
        <v>1350</v>
      </c>
      <c r="B31">
        <v>1</v>
      </c>
      <c r="C31">
        <v>28210</v>
      </c>
      <c r="D31">
        <v>2</v>
      </c>
      <c r="E31" t="s">
        <v>18</v>
      </c>
      <c r="F31" s="11">
        <v>267435</v>
      </c>
      <c r="G31" s="11">
        <v>11443</v>
      </c>
      <c r="H31" s="11">
        <v>12163</v>
      </c>
      <c r="I31" s="11">
        <v>13139</v>
      </c>
      <c r="J31" s="11">
        <v>14118</v>
      </c>
      <c r="K31" s="11">
        <v>12243</v>
      </c>
      <c r="L31" s="11">
        <v>14151</v>
      </c>
      <c r="M31" s="11">
        <v>15790</v>
      </c>
      <c r="N31" s="11">
        <v>17880</v>
      </c>
      <c r="O31" s="11">
        <v>21810</v>
      </c>
      <c r="P31" s="11">
        <v>18343</v>
      </c>
      <c r="Q31" s="11">
        <v>16114</v>
      </c>
      <c r="R31" s="11">
        <v>15022</v>
      </c>
      <c r="S31" s="11">
        <v>18142</v>
      </c>
      <c r="T31" s="11">
        <v>21126</v>
      </c>
      <c r="U31" s="11">
        <v>17381</v>
      </c>
      <c r="V31" s="11">
        <v>12252</v>
      </c>
      <c r="W31" s="11">
        <v>8675</v>
      </c>
      <c r="X31" s="11">
        <v>5023</v>
      </c>
      <c r="Y31" s="89">
        <f t="shared" si="0"/>
        <v>2620</v>
      </c>
      <c r="Z31" s="11">
        <v>2041</v>
      </c>
      <c r="AA31" s="11">
        <v>499</v>
      </c>
      <c r="AB31" s="11">
        <v>80</v>
      </c>
      <c r="AC31" s="11">
        <v>265216</v>
      </c>
      <c r="AD31" s="11">
        <v>2219</v>
      </c>
    </row>
    <row r="32" spans="1:30" hidden="1">
      <c r="A32">
        <v>1351</v>
      </c>
      <c r="B32">
        <v>1</v>
      </c>
      <c r="C32">
        <v>28212</v>
      </c>
      <c r="D32">
        <v>2</v>
      </c>
      <c r="E32" t="s">
        <v>19</v>
      </c>
      <c r="F32" s="11">
        <v>48567</v>
      </c>
      <c r="G32" s="11">
        <v>1743</v>
      </c>
      <c r="H32" s="11">
        <v>1984</v>
      </c>
      <c r="I32" s="11">
        <v>2337</v>
      </c>
      <c r="J32" s="11">
        <v>2530</v>
      </c>
      <c r="K32" s="11">
        <v>1959</v>
      </c>
      <c r="L32" s="11">
        <v>2263</v>
      </c>
      <c r="M32" s="11">
        <v>2326</v>
      </c>
      <c r="N32" s="11">
        <v>2826</v>
      </c>
      <c r="O32" s="11">
        <v>3392</v>
      </c>
      <c r="P32" s="11">
        <v>3129</v>
      </c>
      <c r="Q32" s="11">
        <v>2958</v>
      </c>
      <c r="R32" s="11">
        <v>2910</v>
      </c>
      <c r="S32" s="11">
        <v>3524</v>
      </c>
      <c r="T32" s="11">
        <v>4118</v>
      </c>
      <c r="U32" s="11">
        <v>3331</v>
      </c>
      <c r="V32" s="11">
        <v>2726</v>
      </c>
      <c r="W32" s="11">
        <v>2270</v>
      </c>
      <c r="X32" s="11">
        <v>1439</v>
      </c>
      <c r="Y32" s="89">
        <f t="shared" si="0"/>
        <v>802</v>
      </c>
      <c r="Z32" s="11">
        <v>602</v>
      </c>
      <c r="AA32" s="11">
        <v>176</v>
      </c>
      <c r="AB32" s="11">
        <v>24</v>
      </c>
      <c r="AC32" s="11">
        <v>48313</v>
      </c>
      <c r="AD32" s="11">
        <v>254</v>
      </c>
    </row>
    <row r="33" spans="1:30" hidden="1">
      <c r="A33">
        <v>1352</v>
      </c>
      <c r="B33">
        <v>1</v>
      </c>
      <c r="C33">
        <v>28213</v>
      </c>
      <c r="D33">
        <v>2</v>
      </c>
      <c r="E33" t="s">
        <v>20</v>
      </c>
      <c r="F33" s="11">
        <v>40866</v>
      </c>
      <c r="G33" s="11">
        <v>1568</v>
      </c>
      <c r="H33" s="11">
        <v>1724</v>
      </c>
      <c r="I33" s="11">
        <v>1956</v>
      </c>
      <c r="J33" s="11">
        <v>2009</v>
      </c>
      <c r="K33" s="11">
        <v>1498</v>
      </c>
      <c r="L33" s="11">
        <v>1726</v>
      </c>
      <c r="M33" s="11">
        <v>1972</v>
      </c>
      <c r="N33" s="11">
        <v>2337</v>
      </c>
      <c r="O33" s="11">
        <v>2884</v>
      </c>
      <c r="P33" s="11">
        <v>2613</v>
      </c>
      <c r="Q33" s="11">
        <v>2570</v>
      </c>
      <c r="R33" s="11">
        <v>2501</v>
      </c>
      <c r="S33" s="11">
        <v>2829</v>
      </c>
      <c r="T33" s="11">
        <v>3297</v>
      </c>
      <c r="U33" s="11">
        <v>2890</v>
      </c>
      <c r="V33" s="11">
        <v>2462</v>
      </c>
      <c r="W33" s="11">
        <v>1989</v>
      </c>
      <c r="X33" s="11">
        <v>1304</v>
      </c>
      <c r="Y33" s="89">
        <f t="shared" si="0"/>
        <v>737</v>
      </c>
      <c r="Z33" s="11">
        <v>558</v>
      </c>
      <c r="AA33" s="11">
        <v>152</v>
      </c>
      <c r="AB33" s="11">
        <v>27</v>
      </c>
      <c r="AC33" s="11">
        <v>40495</v>
      </c>
      <c r="AD33" s="11">
        <v>371</v>
      </c>
    </row>
    <row r="34" spans="1:30" hidden="1">
      <c r="A34">
        <v>1353</v>
      </c>
      <c r="B34">
        <v>1</v>
      </c>
      <c r="C34">
        <v>28214</v>
      </c>
      <c r="D34">
        <v>2</v>
      </c>
      <c r="E34" t="s">
        <v>22</v>
      </c>
      <c r="F34" s="11">
        <v>224903</v>
      </c>
      <c r="G34" s="11">
        <v>8872</v>
      </c>
      <c r="H34" s="11">
        <v>10109</v>
      </c>
      <c r="I34" s="11">
        <v>10769</v>
      </c>
      <c r="J34" s="11">
        <v>11167</v>
      </c>
      <c r="K34" s="11">
        <v>9458</v>
      </c>
      <c r="L34" s="11">
        <v>8956</v>
      </c>
      <c r="M34" s="11">
        <v>11023</v>
      </c>
      <c r="N34" s="11">
        <v>14291</v>
      </c>
      <c r="O34" s="11">
        <v>19026</v>
      </c>
      <c r="P34" s="11">
        <v>17615</v>
      </c>
      <c r="Q34" s="11">
        <v>14938</v>
      </c>
      <c r="R34" s="11">
        <v>13033</v>
      </c>
      <c r="S34" s="11">
        <v>14115</v>
      </c>
      <c r="T34" s="11">
        <v>18182</v>
      </c>
      <c r="U34" s="11">
        <v>14892</v>
      </c>
      <c r="V34" s="11">
        <v>11829</v>
      </c>
      <c r="W34" s="11">
        <v>8656</v>
      </c>
      <c r="X34" s="11">
        <v>5142</v>
      </c>
      <c r="Y34" s="89">
        <f t="shared" si="0"/>
        <v>2830</v>
      </c>
      <c r="Z34" s="11">
        <v>2138</v>
      </c>
      <c r="AA34" s="11">
        <v>601</v>
      </c>
      <c r="AB34" s="11">
        <v>91</v>
      </c>
      <c r="AC34" s="11">
        <v>222751</v>
      </c>
      <c r="AD34" s="11">
        <v>2152</v>
      </c>
    </row>
    <row r="35" spans="1:30" hidden="1">
      <c r="A35">
        <v>1354</v>
      </c>
      <c r="B35">
        <v>1</v>
      </c>
      <c r="C35">
        <v>28215</v>
      </c>
      <c r="D35">
        <v>2</v>
      </c>
      <c r="E35" t="s">
        <v>23</v>
      </c>
      <c r="F35" s="11">
        <v>77178</v>
      </c>
      <c r="G35" s="11">
        <v>2586</v>
      </c>
      <c r="H35" s="11">
        <v>3000</v>
      </c>
      <c r="I35" s="11">
        <v>3410</v>
      </c>
      <c r="J35" s="11">
        <v>3734</v>
      </c>
      <c r="K35" s="11">
        <v>3117</v>
      </c>
      <c r="L35" s="11">
        <v>3185</v>
      </c>
      <c r="M35" s="11">
        <v>3683</v>
      </c>
      <c r="N35" s="11">
        <v>4492</v>
      </c>
      <c r="O35" s="11">
        <v>5415</v>
      </c>
      <c r="P35" s="11">
        <v>4707</v>
      </c>
      <c r="Q35" s="11">
        <v>4551</v>
      </c>
      <c r="R35" s="11">
        <v>4797</v>
      </c>
      <c r="S35" s="11">
        <v>5950</v>
      </c>
      <c r="T35" s="11">
        <v>7251</v>
      </c>
      <c r="U35" s="11">
        <v>6175</v>
      </c>
      <c r="V35" s="11">
        <v>4365</v>
      </c>
      <c r="W35" s="11">
        <v>3324</v>
      </c>
      <c r="X35" s="11">
        <v>2121</v>
      </c>
      <c r="Y35" s="89">
        <f t="shared" si="0"/>
        <v>1315</v>
      </c>
      <c r="Z35" s="11">
        <v>1003</v>
      </c>
      <c r="AA35" s="11">
        <v>256</v>
      </c>
      <c r="AB35" s="11">
        <v>56</v>
      </c>
      <c r="AC35" s="11">
        <v>76337</v>
      </c>
      <c r="AD35" s="11">
        <v>841</v>
      </c>
    </row>
    <row r="36" spans="1:30" hidden="1">
      <c r="A36">
        <v>1355</v>
      </c>
      <c r="B36">
        <v>1</v>
      </c>
      <c r="C36">
        <v>28216</v>
      </c>
      <c r="D36">
        <v>2</v>
      </c>
      <c r="E36" t="s">
        <v>24</v>
      </c>
      <c r="F36" s="11">
        <v>91030</v>
      </c>
      <c r="G36" s="11">
        <v>3601</v>
      </c>
      <c r="H36" s="11">
        <v>4102</v>
      </c>
      <c r="I36" s="11">
        <v>4434</v>
      </c>
      <c r="J36" s="11">
        <v>4725</v>
      </c>
      <c r="K36" s="11">
        <v>4370</v>
      </c>
      <c r="L36" s="11">
        <v>4939</v>
      </c>
      <c r="M36" s="11">
        <v>5121</v>
      </c>
      <c r="N36" s="11">
        <v>5717</v>
      </c>
      <c r="O36" s="11">
        <v>7099</v>
      </c>
      <c r="P36" s="11">
        <v>5916</v>
      </c>
      <c r="Q36" s="11">
        <v>5468</v>
      </c>
      <c r="R36" s="11">
        <v>5159</v>
      </c>
      <c r="S36" s="11">
        <v>6344</v>
      </c>
      <c r="T36" s="11">
        <v>7771</v>
      </c>
      <c r="U36" s="11">
        <v>6118</v>
      </c>
      <c r="V36" s="11">
        <v>4285</v>
      </c>
      <c r="W36" s="11">
        <v>3140</v>
      </c>
      <c r="X36" s="11">
        <v>1774</v>
      </c>
      <c r="Y36" s="89">
        <f t="shared" si="0"/>
        <v>947</v>
      </c>
      <c r="Z36" s="11">
        <v>716</v>
      </c>
      <c r="AA36" s="11">
        <v>203</v>
      </c>
      <c r="AB36" s="11">
        <v>28</v>
      </c>
      <c r="AC36" s="11">
        <v>90136</v>
      </c>
      <c r="AD36" s="11">
        <v>894</v>
      </c>
    </row>
    <row r="37" spans="1:30" hidden="1">
      <c r="A37">
        <v>1356</v>
      </c>
      <c r="B37">
        <v>1</v>
      </c>
      <c r="C37">
        <v>28217</v>
      </c>
      <c r="D37">
        <v>2</v>
      </c>
      <c r="E37" t="s">
        <v>25</v>
      </c>
      <c r="F37" s="11">
        <v>156375</v>
      </c>
      <c r="G37" s="11">
        <v>5893</v>
      </c>
      <c r="H37" s="11">
        <v>6855</v>
      </c>
      <c r="I37" s="11">
        <v>7599</v>
      </c>
      <c r="J37" s="11">
        <v>7814</v>
      </c>
      <c r="K37" s="11">
        <v>6384</v>
      </c>
      <c r="L37" s="11">
        <v>6135</v>
      </c>
      <c r="M37" s="11">
        <v>7556</v>
      </c>
      <c r="N37" s="11">
        <v>9243</v>
      </c>
      <c r="O37" s="11">
        <v>12873</v>
      </c>
      <c r="P37" s="11">
        <v>11662</v>
      </c>
      <c r="Q37" s="11">
        <v>9532</v>
      </c>
      <c r="R37" s="11">
        <v>8180</v>
      </c>
      <c r="S37" s="11">
        <v>9547</v>
      </c>
      <c r="T37" s="11">
        <v>12692</v>
      </c>
      <c r="U37" s="11">
        <v>12125</v>
      </c>
      <c r="V37" s="11">
        <v>9871</v>
      </c>
      <c r="W37" s="11">
        <v>6636</v>
      </c>
      <c r="X37" s="11">
        <v>3726</v>
      </c>
      <c r="Y37" s="89">
        <f t="shared" si="0"/>
        <v>2052</v>
      </c>
      <c r="Z37" s="11">
        <v>1520</v>
      </c>
      <c r="AA37" s="11">
        <v>444</v>
      </c>
      <c r="AB37" s="11">
        <v>88</v>
      </c>
      <c r="AC37" s="11">
        <v>155369</v>
      </c>
      <c r="AD37" s="11">
        <v>1006</v>
      </c>
    </row>
    <row r="38" spans="1:30" hidden="1">
      <c r="A38">
        <v>1357</v>
      </c>
      <c r="B38">
        <v>1</v>
      </c>
      <c r="C38">
        <v>28218</v>
      </c>
      <c r="D38">
        <v>2</v>
      </c>
      <c r="E38" t="s">
        <v>26</v>
      </c>
      <c r="F38" s="11">
        <v>48580</v>
      </c>
      <c r="G38" s="11">
        <v>2027</v>
      </c>
      <c r="H38" s="11">
        <v>2407</v>
      </c>
      <c r="I38" s="11">
        <v>2625</v>
      </c>
      <c r="J38" s="11">
        <v>2540</v>
      </c>
      <c r="K38" s="11">
        <v>2163</v>
      </c>
      <c r="L38" s="11">
        <v>2309</v>
      </c>
      <c r="M38" s="11">
        <v>2601</v>
      </c>
      <c r="N38" s="11">
        <v>3088</v>
      </c>
      <c r="O38" s="11">
        <v>3821</v>
      </c>
      <c r="P38" s="11">
        <v>3198</v>
      </c>
      <c r="Q38" s="11">
        <v>2898</v>
      </c>
      <c r="R38" s="11">
        <v>2836</v>
      </c>
      <c r="S38" s="11">
        <v>3368</v>
      </c>
      <c r="T38" s="11">
        <v>3820</v>
      </c>
      <c r="U38" s="11">
        <v>2996</v>
      </c>
      <c r="V38" s="11">
        <v>2184</v>
      </c>
      <c r="W38" s="11">
        <v>1792</v>
      </c>
      <c r="X38" s="11">
        <v>1183</v>
      </c>
      <c r="Y38" s="89">
        <f t="shared" si="0"/>
        <v>724</v>
      </c>
      <c r="Z38" s="11">
        <v>557</v>
      </c>
      <c r="AA38" s="11">
        <v>147</v>
      </c>
      <c r="AB38" s="11">
        <v>20</v>
      </c>
      <c r="AC38" s="11">
        <v>48113</v>
      </c>
      <c r="AD38" s="11">
        <v>467</v>
      </c>
    </row>
    <row r="39" spans="1:30" hidden="1">
      <c r="A39">
        <v>1358</v>
      </c>
      <c r="B39">
        <v>1</v>
      </c>
      <c r="C39">
        <v>28219</v>
      </c>
      <c r="D39">
        <v>2</v>
      </c>
      <c r="E39" t="s">
        <v>27</v>
      </c>
      <c r="F39" s="11">
        <v>112691</v>
      </c>
      <c r="G39" s="11">
        <v>4415</v>
      </c>
      <c r="H39" s="11">
        <v>4932</v>
      </c>
      <c r="I39" s="11">
        <v>5287</v>
      </c>
      <c r="J39" s="11">
        <v>6826</v>
      </c>
      <c r="K39" s="11">
        <v>6958</v>
      </c>
      <c r="L39" s="11">
        <v>5892</v>
      </c>
      <c r="M39" s="11">
        <v>5869</v>
      </c>
      <c r="N39" s="11">
        <v>6396</v>
      </c>
      <c r="O39" s="11">
        <v>7392</v>
      </c>
      <c r="P39" s="11">
        <v>7705</v>
      </c>
      <c r="Q39" s="11">
        <v>9175</v>
      </c>
      <c r="R39" s="11">
        <v>8983</v>
      </c>
      <c r="S39" s="11">
        <v>8865</v>
      </c>
      <c r="T39" s="11">
        <v>7941</v>
      </c>
      <c r="U39" s="11">
        <v>5338</v>
      </c>
      <c r="V39" s="11">
        <v>3981</v>
      </c>
      <c r="W39" s="11">
        <v>3369</v>
      </c>
      <c r="X39" s="11">
        <v>2189</v>
      </c>
      <c r="Y39" s="89">
        <f t="shared" si="0"/>
        <v>1178</v>
      </c>
      <c r="Z39" s="11">
        <v>922</v>
      </c>
      <c r="AA39" s="11">
        <v>212</v>
      </c>
      <c r="AB39" s="11">
        <v>44</v>
      </c>
      <c r="AC39" s="11">
        <v>111831</v>
      </c>
      <c r="AD39" s="11">
        <v>860</v>
      </c>
    </row>
    <row r="40" spans="1:30" hidden="1">
      <c r="A40">
        <v>1359</v>
      </c>
      <c r="B40">
        <v>1</v>
      </c>
      <c r="C40">
        <v>28220</v>
      </c>
      <c r="D40">
        <v>2</v>
      </c>
      <c r="E40" t="s">
        <v>28</v>
      </c>
      <c r="F40" s="11">
        <v>44313</v>
      </c>
      <c r="G40" s="11">
        <v>1474</v>
      </c>
      <c r="H40" s="11">
        <v>1644</v>
      </c>
      <c r="I40" s="11">
        <v>2007</v>
      </c>
      <c r="J40" s="11">
        <v>2297</v>
      </c>
      <c r="K40" s="11">
        <v>1820</v>
      </c>
      <c r="L40" s="11">
        <v>1990</v>
      </c>
      <c r="M40" s="11">
        <v>2183</v>
      </c>
      <c r="N40" s="11">
        <v>2378</v>
      </c>
      <c r="O40" s="11">
        <v>2944</v>
      </c>
      <c r="P40" s="11">
        <v>2757</v>
      </c>
      <c r="Q40" s="11">
        <v>2842</v>
      </c>
      <c r="R40" s="11">
        <v>2937</v>
      </c>
      <c r="S40" s="11">
        <v>3523</v>
      </c>
      <c r="T40" s="11">
        <v>3826</v>
      </c>
      <c r="U40" s="11">
        <v>2921</v>
      </c>
      <c r="V40" s="11">
        <v>2276</v>
      </c>
      <c r="W40" s="11">
        <v>2067</v>
      </c>
      <c r="X40" s="11">
        <v>1490</v>
      </c>
      <c r="Y40" s="89">
        <f t="shared" si="0"/>
        <v>937</v>
      </c>
      <c r="Z40" s="11">
        <v>723</v>
      </c>
      <c r="AA40" s="11">
        <v>174</v>
      </c>
      <c r="AB40" s="11">
        <v>40</v>
      </c>
      <c r="AC40" s="11">
        <v>43677</v>
      </c>
      <c r="AD40" s="11">
        <v>636</v>
      </c>
    </row>
    <row r="41" spans="1:30" hidden="1">
      <c r="A41">
        <v>1360</v>
      </c>
      <c r="B41">
        <v>1</v>
      </c>
      <c r="C41">
        <v>28221</v>
      </c>
      <c r="D41">
        <v>2</v>
      </c>
      <c r="E41" t="s">
        <v>29</v>
      </c>
      <c r="F41" s="11">
        <v>41490</v>
      </c>
      <c r="G41" s="11">
        <v>1538</v>
      </c>
      <c r="H41" s="11">
        <v>1594</v>
      </c>
      <c r="I41" s="11">
        <v>1780</v>
      </c>
      <c r="J41" s="11">
        <v>1812</v>
      </c>
      <c r="K41" s="11">
        <v>1549</v>
      </c>
      <c r="L41" s="11">
        <v>1769</v>
      </c>
      <c r="M41" s="11">
        <v>2014</v>
      </c>
      <c r="N41" s="11">
        <v>2226</v>
      </c>
      <c r="O41" s="11">
        <v>2575</v>
      </c>
      <c r="P41" s="11">
        <v>2356</v>
      </c>
      <c r="Q41" s="11">
        <v>2574</v>
      </c>
      <c r="R41" s="11">
        <v>2847</v>
      </c>
      <c r="S41" s="11">
        <v>3328</v>
      </c>
      <c r="T41" s="11">
        <v>3625</v>
      </c>
      <c r="U41" s="11">
        <v>2667</v>
      </c>
      <c r="V41" s="11">
        <v>2378</v>
      </c>
      <c r="W41" s="11">
        <v>2226</v>
      </c>
      <c r="X41" s="11">
        <v>1668</v>
      </c>
      <c r="Y41" s="89">
        <f t="shared" si="0"/>
        <v>964</v>
      </c>
      <c r="Z41" s="11">
        <v>720</v>
      </c>
      <c r="AA41" s="11">
        <v>212</v>
      </c>
      <c r="AB41" s="11">
        <v>32</v>
      </c>
      <c r="AC41" s="11">
        <v>41078</v>
      </c>
      <c r="AD41" s="11">
        <v>412</v>
      </c>
    </row>
    <row r="42" spans="1:30" hidden="1">
      <c r="A42">
        <v>1361</v>
      </c>
      <c r="B42">
        <v>1</v>
      </c>
      <c r="C42">
        <v>28222</v>
      </c>
      <c r="D42">
        <v>2</v>
      </c>
      <c r="E42" t="s">
        <v>290</v>
      </c>
      <c r="F42" s="11">
        <v>24288</v>
      </c>
      <c r="G42" s="11">
        <v>811</v>
      </c>
      <c r="H42" s="11">
        <v>927</v>
      </c>
      <c r="I42" s="11">
        <v>1082</v>
      </c>
      <c r="J42" s="11">
        <v>1013</v>
      </c>
      <c r="K42" s="11">
        <v>599</v>
      </c>
      <c r="L42" s="11">
        <v>871</v>
      </c>
      <c r="M42" s="11">
        <v>1068</v>
      </c>
      <c r="N42" s="11">
        <v>1228</v>
      </c>
      <c r="O42" s="11">
        <v>1401</v>
      </c>
      <c r="P42" s="11">
        <v>1280</v>
      </c>
      <c r="Q42" s="11">
        <v>1460</v>
      </c>
      <c r="R42" s="11">
        <v>1769</v>
      </c>
      <c r="S42" s="11">
        <v>1981</v>
      </c>
      <c r="T42" s="11">
        <v>2122</v>
      </c>
      <c r="U42" s="11">
        <v>1731</v>
      </c>
      <c r="V42" s="11">
        <v>1466</v>
      </c>
      <c r="W42" s="11">
        <v>1535</v>
      </c>
      <c r="X42" s="11">
        <v>1223</v>
      </c>
      <c r="Y42" s="89">
        <f t="shared" si="0"/>
        <v>721</v>
      </c>
      <c r="Z42" s="11">
        <v>538</v>
      </c>
      <c r="AA42" s="11">
        <v>152</v>
      </c>
      <c r="AB42" s="11">
        <v>31</v>
      </c>
      <c r="AC42" s="11">
        <v>24194</v>
      </c>
      <c r="AD42" s="11">
        <v>94</v>
      </c>
    </row>
    <row r="43" spans="1:30" hidden="1">
      <c r="A43">
        <v>1362</v>
      </c>
      <c r="B43">
        <v>1</v>
      </c>
      <c r="C43">
        <v>28223</v>
      </c>
      <c r="D43">
        <v>2</v>
      </c>
      <c r="E43" t="s">
        <v>291</v>
      </c>
      <c r="F43" s="11">
        <v>64660</v>
      </c>
      <c r="G43" s="11">
        <v>2513</v>
      </c>
      <c r="H43" s="11">
        <v>2691</v>
      </c>
      <c r="I43" s="11">
        <v>3148</v>
      </c>
      <c r="J43" s="11">
        <v>3101</v>
      </c>
      <c r="K43" s="11">
        <v>2166</v>
      </c>
      <c r="L43" s="11">
        <v>2713</v>
      </c>
      <c r="M43" s="11">
        <v>3099</v>
      </c>
      <c r="N43" s="11">
        <v>3687</v>
      </c>
      <c r="O43" s="11">
        <v>4033</v>
      </c>
      <c r="P43" s="11">
        <v>3656</v>
      </c>
      <c r="Q43" s="11">
        <v>3730</v>
      </c>
      <c r="R43" s="11">
        <v>4301</v>
      </c>
      <c r="S43" s="11">
        <v>4897</v>
      </c>
      <c r="T43" s="11">
        <v>5498</v>
      </c>
      <c r="U43" s="11">
        <v>4284</v>
      </c>
      <c r="V43" s="11">
        <v>3571</v>
      </c>
      <c r="W43" s="11">
        <v>3461</v>
      </c>
      <c r="X43" s="11">
        <v>2532</v>
      </c>
      <c r="Y43" s="89">
        <f t="shared" ref="Y43:Y74" si="1">SUM(Z43:AB43)</f>
        <v>1579</v>
      </c>
      <c r="Z43" s="11">
        <v>1223</v>
      </c>
      <c r="AA43" s="11">
        <v>308</v>
      </c>
      <c r="AB43" s="11">
        <v>48</v>
      </c>
      <c r="AC43" s="11">
        <v>64080</v>
      </c>
      <c r="AD43" s="11">
        <v>580</v>
      </c>
    </row>
    <row r="44" spans="1:30" hidden="1">
      <c r="A44">
        <v>1363</v>
      </c>
      <c r="B44">
        <v>1</v>
      </c>
      <c r="C44">
        <v>28224</v>
      </c>
      <c r="D44">
        <v>2</v>
      </c>
      <c r="E44" t="s">
        <v>292</v>
      </c>
      <c r="F44" s="11">
        <v>46912</v>
      </c>
      <c r="G44" s="11">
        <v>1737</v>
      </c>
      <c r="H44" s="11">
        <v>1887</v>
      </c>
      <c r="I44" s="11">
        <v>2136</v>
      </c>
      <c r="J44" s="11">
        <v>1877</v>
      </c>
      <c r="K44" s="11">
        <v>1407</v>
      </c>
      <c r="L44" s="11">
        <v>1798</v>
      </c>
      <c r="M44" s="11">
        <v>2225</v>
      </c>
      <c r="N44" s="11">
        <v>2569</v>
      </c>
      <c r="O44" s="11">
        <v>3112</v>
      </c>
      <c r="P44" s="11">
        <v>2739</v>
      </c>
      <c r="Q44" s="11">
        <v>2869</v>
      </c>
      <c r="R44" s="11">
        <v>3130</v>
      </c>
      <c r="S44" s="11">
        <v>3713</v>
      </c>
      <c r="T44" s="11">
        <v>4316</v>
      </c>
      <c r="U44" s="11">
        <v>3064</v>
      </c>
      <c r="V44" s="11">
        <v>2680</v>
      </c>
      <c r="W44" s="11">
        <v>2592</v>
      </c>
      <c r="X44" s="11">
        <v>1936</v>
      </c>
      <c r="Y44" s="89">
        <f t="shared" si="1"/>
        <v>1125</v>
      </c>
      <c r="Z44" s="11">
        <v>836</v>
      </c>
      <c r="AA44" s="11">
        <v>244</v>
      </c>
      <c r="AB44" s="11">
        <v>45</v>
      </c>
      <c r="AC44" s="11">
        <v>46716</v>
      </c>
      <c r="AD44" s="11">
        <v>196</v>
      </c>
    </row>
    <row r="45" spans="1:30" hidden="1">
      <c r="A45">
        <v>1364</v>
      </c>
      <c r="B45">
        <v>1</v>
      </c>
      <c r="C45">
        <v>28225</v>
      </c>
      <c r="D45">
        <v>2</v>
      </c>
      <c r="E45" t="s">
        <v>293</v>
      </c>
      <c r="F45" s="11">
        <v>30805</v>
      </c>
      <c r="G45" s="11">
        <v>1158</v>
      </c>
      <c r="H45" s="11">
        <v>1226</v>
      </c>
      <c r="I45" s="11">
        <v>1439</v>
      </c>
      <c r="J45" s="11">
        <v>1378</v>
      </c>
      <c r="K45" s="11">
        <v>868</v>
      </c>
      <c r="L45" s="11">
        <v>1226</v>
      </c>
      <c r="M45" s="11">
        <v>1429</v>
      </c>
      <c r="N45" s="11">
        <v>1666</v>
      </c>
      <c r="O45" s="11">
        <v>1940</v>
      </c>
      <c r="P45" s="11">
        <v>1794</v>
      </c>
      <c r="Q45" s="11">
        <v>1899</v>
      </c>
      <c r="R45" s="11">
        <v>2097</v>
      </c>
      <c r="S45" s="11">
        <v>2429</v>
      </c>
      <c r="T45" s="11">
        <v>2563</v>
      </c>
      <c r="U45" s="11">
        <v>2054</v>
      </c>
      <c r="V45" s="11">
        <v>1708</v>
      </c>
      <c r="W45" s="11">
        <v>1723</v>
      </c>
      <c r="X45" s="11">
        <v>1358</v>
      </c>
      <c r="Y45" s="89">
        <f t="shared" si="1"/>
        <v>850</v>
      </c>
      <c r="Z45" s="11">
        <v>645</v>
      </c>
      <c r="AA45" s="11">
        <v>181</v>
      </c>
      <c r="AB45" s="11">
        <v>24</v>
      </c>
      <c r="AC45" s="11">
        <v>30624</v>
      </c>
      <c r="AD45" s="11">
        <v>181</v>
      </c>
    </row>
    <row r="46" spans="1:30" hidden="1">
      <c r="A46">
        <v>1365</v>
      </c>
      <c r="B46">
        <v>1</v>
      </c>
      <c r="C46">
        <v>28226</v>
      </c>
      <c r="D46">
        <v>2</v>
      </c>
      <c r="E46" t="s">
        <v>294</v>
      </c>
      <c r="F46" s="11">
        <v>43977</v>
      </c>
      <c r="G46" s="11">
        <v>1484</v>
      </c>
      <c r="H46" s="11">
        <v>1629</v>
      </c>
      <c r="I46" s="11">
        <v>1831</v>
      </c>
      <c r="J46" s="11">
        <v>1845</v>
      </c>
      <c r="K46" s="11">
        <v>1443</v>
      </c>
      <c r="L46" s="11">
        <v>1734</v>
      </c>
      <c r="M46" s="11">
        <v>1885</v>
      </c>
      <c r="N46" s="11">
        <v>2328</v>
      </c>
      <c r="O46" s="11">
        <v>2621</v>
      </c>
      <c r="P46" s="11">
        <v>2388</v>
      </c>
      <c r="Q46" s="11">
        <v>2433</v>
      </c>
      <c r="R46" s="11">
        <v>2854</v>
      </c>
      <c r="S46" s="11">
        <v>3537</v>
      </c>
      <c r="T46" s="11">
        <v>4008</v>
      </c>
      <c r="U46" s="11">
        <v>3126</v>
      </c>
      <c r="V46" s="11">
        <v>2765</v>
      </c>
      <c r="W46" s="11">
        <v>2696</v>
      </c>
      <c r="X46" s="11">
        <v>2048</v>
      </c>
      <c r="Y46" s="89">
        <f t="shared" si="1"/>
        <v>1322</v>
      </c>
      <c r="Z46" s="11">
        <v>992</v>
      </c>
      <c r="AA46" s="11">
        <v>273</v>
      </c>
      <c r="AB46" s="11">
        <v>57</v>
      </c>
      <c r="AC46" s="11">
        <v>43798</v>
      </c>
      <c r="AD46" s="11">
        <v>179</v>
      </c>
    </row>
    <row r="47" spans="1:30" hidden="1">
      <c r="A47">
        <v>1366</v>
      </c>
      <c r="B47">
        <v>1</v>
      </c>
      <c r="C47">
        <v>28227</v>
      </c>
      <c r="D47">
        <v>2</v>
      </c>
      <c r="E47" t="s">
        <v>295</v>
      </c>
      <c r="F47" s="11">
        <v>37773</v>
      </c>
      <c r="G47" s="11">
        <v>1319</v>
      </c>
      <c r="H47" s="11">
        <v>1660</v>
      </c>
      <c r="I47" s="11">
        <v>1850</v>
      </c>
      <c r="J47" s="11">
        <v>1691</v>
      </c>
      <c r="K47" s="11">
        <v>1063</v>
      </c>
      <c r="L47" s="11">
        <v>1523</v>
      </c>
      <c r="M47" s="11">
        <v>1773</v>
      </c>
      <c r="N47" s="11">
        <v>2069</v>
      </c>
      <c r="O47" s="11">
        <v>2473</v>
      </c>
      <c r="P47" s="11">
        <v>2083</v>
      </c>
      <c r="Q47" s="11">
        <v>2295</v>
      </c>
      <c r="R47" s="11">
        <v>2694</v>
      </c>
      <c r="S47" s="11">
        <v>3155</v>
      </c>
      <c r="T47" s="11">
        <v>3332</v>
      </c>
      <c r="U47" s="11">
        <v>2428</v>
      </c>
      <c r="V47" s="11">
        <v>2144</v>
      </c>
      <c r="W47" s="11">
        <v>2055</v>
      </c>
      <c r="X47" s="11">
        <v>1392</v>
      </c>
      <c r="Y47" s="89">
        <f t="shared" si="1"/>
        <v>774</v>
      </c>
      <c r="Z47" s="11">
        <v>611</v>
      </c>
      <c r="AA47" s="11">
        <v>136</v>
      </c>
      <c r="AB47" s="11">
        <v>27</v>
      </c>
      <c r="AC47" s="11">
        <v>37622</v>
      </c>
      <c r="AD47" s="11">
        <v>151</v>
      </c>
    </row>
    <row r="48" spans="1:30" hidden="1">
      <c r="A48">
        <v>1367</v>
      </c>
      <c r="B48">
        <v>1</v>
      </c>
      <c r="C48">
        <v>28228</v>
      </c>
      <c r="D48">
        <v>2</v>
      </c>
      <c r="E48" t="s">
        <v>296</v>
      </c>
      <c r="F48" s="11">
        <v>40310</v>
      </c>
      <c r="G48" s="11">
        <v>1722</v>
      </c>
      <c r="H48" s="11">
        <v>1801</v>
      </c>
      <c r="I48" s="11">
        <v>1903</v>
      </c>
      <c r="J48" s="11">
        <v>2085</v>
      </c>
      <c r="K48" s="11">
        <v>2244</v>
      </c>
      <c r="L48" s="11">
        <v>2235</v>
      </c>
      <c r="M48" s="11">
        <v>2335</v>
      </c>
      <c r="N48" s="11">
        <v>2585</v>
      </c>
      <c r="O48" s="11">
        <v>3001</v>
      </c>
      <c r="P48" s="11">
        <v>2608</v>
      </c>
      <c r="Q48" s="11">
        <v>2421</v>
      </c>
      <c r="R48" s="11">
        <v>2444</v>
      </c>
      <c r="S48" s="11">
        <v>2713</v>
      </c>
      <c r="T48" s="11">
        <v>2908</v>
      </c>
      <c r="U48" s="11">
        <v>2154</v>
      </c>
      <c r="V48" s="11">
        <v>1871</v>
      </c>
      <c r="W48" s="11">
        <v>1572</v>
      </c>
      <c r="X48" s="11">
        <v>1101</v>
      </c>
      <c r="Y48" s="89">
        <f t="shared" si="1"/>
        <v>607</v>
      </c>
      <c r="Z48" s="11">
        <v>463</v>
      </c>
      <c r="AA48" s="11">
        <v>127</v>
      </c>
      <c r="AB48" s="11">
        <v>17</v>
      </c>
      <c r="AC48" s="11">
        <v>39689</v>
      </c>
      <c r="AD48" s="11">
        <v>621</v>
      </c>
    </row>
    <row r="49" spans="1:54" hidden="1">
      <c r="A49">
        <v>1368</v>
      </c>
      <c r="B49">
        <v>1</v>
      </c>
      <c r="C49">
        <v>28229</v>
      </c>
      <c r="D49">
        <v>2</v>
      </c>
      <c r="E49" t="s">
        <v>297</v>
      </c>
      <c r="F49" s="11">
        <v>77419</v>
      </c>
      <c r="G49" s="11">
        <v>3069</v>
      </c>
      <c r="H49" s="11">
        <v>3381</v>
      </c>
      <c r="I49" s="11">
        <v>3745</v>
      </c>
      <c r="J49" s="11">
        <v>4014</v>
      </c>
      <c r="K49" s="11">
        <v>3318</v>
      </c>
      <c r="L49" s="11">
        <v>3538</v>
      </c>
      <c r="M49" s="11">
        <v>4134</v>
      </c>
      <c r="N49" s="11">
        <v>4745</v>
      </c>
      <c r="O49" s="11">
        <v>5695</v>
      </c>
      <c r="P49" s="11">
        <v>4847</v>
      </c>
      <c r="Q49" s="11">
        <v>4558</v>
      </c>
      <c r="R49" s="11">
        <v>4724</v>
      </c>
      <c r="S49" s="11">
        <v>5706</v>
      </c>
      <c r="T49" s="11">
        <v>6594</v>
      </c>
      <c r="U49" s="11">
        <v>5290</v>
      </c>
      <c r="V49" s="11">
        <v>3820</v>
      </c>
      <c r="W49" s="11">
        <v>3082</v>
      </c>
      <c r="X49" s="11">
        <v>2017</v>
      </c>
      <c r="Y49" s="89">
        <f t="shared" si="1"/>
        <v>1142</v>
      </c>
      <c r="Z49" s="11">
        <v>876</v>
      </c>
      <c r="AA49" s="11">
        <v>223</v>
      </c>
      <c r="AB49" s="11">
        <v>43</v>
      </c>
      <c r="AC49" s="11">
        <v>77115</v>
      </c>
      <c r="AD49" s="11">
        <v>304</v>
      </c>
    </row>
    <row r="50" spans="1:54" hidden="1">
      <c r="A50">
        <v>1369</v>
      </c>
      <c r="B50">
        <v>1</v>
      </c>
      <c r="C50">
        <v>28301</v>
      </c>
      <c r="D50">
        <v>3</v>
      </c>
      <c r="E50" t="s">
        <v>39</v>
      </c>
      <c r="F50" s="11">
        <v>30838</v>
      </c>
      <c r="G50" s="11">
        <v>1061</v>
      </c>
      <c r="H50" s="11">
        <v>1666</v>
      </c>
      <c r="I50" s="11">
        <v>1924</v>
      </c>
      <c r="J50" s="11">
        <v>1624</v>
      </c>
      <c r="K50" s="11">
        <v>1177</v>
      </c>
      <c r="L50" s="11">
        <v>1070</v>
      </c>
      <c r="M50" s="11">
        <v>1269</v>
      </c>
      <c r="N50" s="11">
        <v>1891</v>
      </c>
      <c r="O50" s="11">
        <v>2365</v>
      </c>
      <c r="P50" s="11">
        <v>2183</v>
      </c>
      <c r="Q50" s="11">
        <v>1986</v>
      </c>
      <c r="R50" s="11">
        <v>2068</v>
      </c>
      <c r="S50" s="11">
        <v>2457</v>
      </c>
      <c r="T50" s="11">
        <v>2569</v>
      </c>
      <c r="U50" s="11">
        <v>1980</v>
      </c>
      <c r="V50" s="11">
        <v>1323</v>
      </c>
      <c r="W50" s="11">
        <v>1011</v>
      </c>
      <c r="X50" s="11">
        <v>736</v>
      </c>
      <c r="Y50" s="89">
        <f t="shared" si="1"/>
        <v>478</v>
      </c>
      <c r="Z50" s="11">
        <v>348</v>
      </c>
      <c r="AA50" s="11">
        <v>105</v>
      </c>
      <c r="AB50" s="11">
        <v>25</v>
      </c>
      <c r="AC50" s="11">
        <v>30703</v>
      </c>
      <c r="AD50" s="11">
        <v>135</v>
      </c>
    </row>
    <row r="51" spans="1:54" hidden="1">
      <c r="A51">
        <v>1370</v>
      </c>
      <c r="B51">
        <v>1</v>
      </c>
      <c r="C51">
        <v>28365</v>
      </c>
      <c r="D51">
        <v>3</v>
      </c>
      <c r="E51" t="s">
        <v>298</v>
      </c>
      <c r="F51" s="11">
        <v>21200</v>
      </c>
      <c r="G51" s="11">
        <v>649</v>
      </c>
      <c r="H51" s="11">
        <v>830</v>
      </c>
      <c r="I51" s="11">
        <v>1101</v>
      </c>
      <c r="J51" s="11">
        <v>1069</v>
      </c>
      <c r="K51" s="11">
        <v>716</v>
      </c>
      <c r="L51" s="11">
        <v>754</v>
      </c>
      <c r="M51" s="11">
        <v>861</v>
      </c>
      <c r="N51" s="11">
        <v>1015</v>
      </c>
      <c r="O51" s="11">
        <v>1382</v>
      </c>
      <c r="P51" s="11">
        <v>1248</v>
      </c>
      <c r="Q51" s="11">
        <v>1358</v>
      </c>
      <c r="R51" s="11">
        <v>1394</v>
      </c>
      <c r="S51" s="11">
        <v>1610</v>
      </c>
      <c r="T51" s="11">
        <v>1835</v>
      </c>
      <c r="U51" s="11">
        <v>1527</v>
      </c>
      <c r="V51" s="11">
        <v>1353</v>
      </c>
      <c r="W51" s="11">
        <v>1136</v>
      </c>
      <c r="X51" s="11">
        <v>817</v>
      </c>
      <c r="Y51" s="89">
        <f t="shared" si="1"/>
        <v>545</v>
      </c>
      <c r="Z51" s="11">
        <v>402</v>
      </c>
      <c r="AA51" s="11">
        <v>123</v>
      </c>
      <c r="AB51" s="11">
        <v>20</v>
      </c>
      <c r="AC51" s="11">
        <v>21054</v>
      </c>
      <c r="AD51" s="11">
        <v>146</v>
      </c>
    </row>
    <row r="52" spans="1:54" hidden="1">
      <c r="A52">
        <v>1371</v>
      </c>
      <c r="B52">
        <v>1</v>
      </c>
      <c r="C52">
        <v>28381</v>
      </c>
      <c r="D52">
        <v>3</v>
      </c>
      <c r="E52" t="s">
        <v>41</v>
      </c>
      <c r="F52" s="11">
        <v>31020</v>
      </c>
      <c r="G52" s="11">
        <v>1243</v>
      </c>
      <c r="H52" s="11">
        <v>1362</v>
      </c>
      <c r="I52" s="11">
        <v>1505</v>
      </c>
      <c r="J52" s="11">
        <v>1505</v>
      </c>
      <c r="K52" s="11">
        <v>1280</v>
      </c>
      <c r="L52" s="11">
        <v>1336</v>
      </c>
      <c r="M52" s="11">
        <v>1622</v>
      </c>
      <c r="N52" s="11">
        <v>1896</v>
      </c>
      <c r="O52" s="11">
        <v>2381</v>
      </c>
      <c r="P52" s="11">
        <v>1930</v>
      </c>
      <c r="Q52" s="11">
        <v>1781</v>
      </c>
      <c r="R52" s="11">
        <v>1849</v>
      </c>
      <c r="S52" s="11">
        <v>2341</v>
      </c>
      <c r="T52" s="11">
        <v>3022</v>
      </c>
      <c r="U52" s="11">
        <v>2341</v>
      </c>
      <c r="V52" s="11">
        <v>1542</v>
      </c>
      <c r="W52" s="11">
        <v>1073</v>
      </c>
      <c r="X52" s="11">
        <v>647</v>
      </c>
      <c r="Y52" s="89">
        <f t="shared" si="1"/>
        <v>364</v>
      </c>
      <c r="Z52" s="11">
        <v>284</v>
      </c>
      <c r="AA52" s="11">
        <v>67</v>
      </c>
      <c r="AB52" s="11">
        <v>13</v>
      </c>
      <c r="AC52" s="11">
        <v>30755</v>
      </c>
      <c r="AD52" s="11">
        <v>265</v>
      </c>
    </row>
    <row r="53" spans="1:54" hidden="1">
      <c r="A53">
        <v>1372</v>
      </c>
      <c r="B53">
        <v>1</v>
      </c>
      <c r="C53">
        <v>28382</v>
      </c>
      <c r="D53">
        <v>3</v>
      </c>
      <c r="E53" t="s">
        <v>42</v>
      </c>
      <c r="F53" s="11">
        <v>33739</v>
      </c>
      <c r="G53" s="11">
        <v>1615</v>
      </c>
      <c r="H53" s="11">
        <v>1644</v>
      </c>
      <c r="I53" s="11">
        <v>1674</v>
      </c>
      <c r="J53" s="11">
        <v>1732</v>
      </c>
      <c r="K53" s="11">
        <v>1651</v>
      </c>
      <c r="L53" s="11">
        <v>1704</v>
      </c>
      <c r="M53" s="11">
        <v>1967</v>
      </c>
      <c r="N53" s="11">
        <v>2352</v>
      </c>
      <c r="O53" s="11">
        <v>2736</v>
      </c>
      <c r="P53" s="11">
        <v>2259</v>
      </c>
      <c r="Q53" s="11">
        <v>1905</v>
      </c>
      <c r="R53" s="11">
        <v>1862</v>
      </c>
      <c r="S53" s="11">
        <v>2173</v>
      </c>
      <c r="T53" s="11">
        <v>2750</v>
      </c>
      <c r="U53" s="11">
        <v>2307</v>
      </c>
      <c r="V53" s="11">
        <v>1572</v>
      </c>
      <c r="W53" s="11">
        <v>1044</v>
      </c>
      <c r="X53" s="11">
        <v>554</v>
      </c>
      <c r="Y53" s="89">
        <f t="shared" si="1"/>
        <v>238</v>
      </c>
      <c r="Z53" s="11">
        <v>190</v>
      </c>
      <c r="AA53" s="11">
        <v>43</v>
      </c>
      <c r="AB53" s="11">
        <v>5</v>
      </c>
      <c r="AC53" s="11">
        <v>33418</v>
      </c>
      <c r="AD53" s="11">
        <v>321</v>
      </c>
    </row>
    <row r="54" spans="1:54" hidden="1">
      <c r="A54">
        <v>1373</v>
      </c>
      <c r="B54">
        <v>1</v>
      </c>
      <c r="C54">
        <v>28442</v>
      </c>
      <c r="D54">
        <v>3</v>
      </c>
      <c r="E54" t="s">
        <v>43</v>
      </c>
      <c r="F54" s="11">
        <v>12300</v>
      </c>
      <c r="G54" s="11">
        <v>353</v>
      </c>
      <c r="H54" s="11">
        <v>445</v>
      </c>
      <c r="I54" s="11">
        <v>512</v>
      </c>
      <c r="J54" s="11">
        <v>614</v>
      </c>
      <c r="K54" s="11">
        <v>500</v>
      </c>
      <c r="L54" s="11">
        <v>497</v>
      </c>
      <c r="M54" s="11">
        <v>542</v>
      </c>
      <c r="N54" s="11">
        <v>638</v>
      </c>
      <c r="O54" s="11">
        <v>753</v>
      </c>
      <c r="P54" s="11">
        <v>667</v>
      </c>
      <c r="Q54" s="11">
        <v>758</v>
      </c>
      <c r="R54" s="11">
        <v>904</v>
      </c>
      <c r="S54" s="11">
        <v>1048</v>
      </c>
      <c r="T54" s="11">
        <v>1140</v>
      </c>
      <c r="U54" s="11">
        <v>875</v>
      </c>
      <c r="V54" s="11">
        <v>722</v>
      </c>
      <c r="W54" s="11">
        <v>623</v>
      </c>
      <c r="X54" s="11">
        <v>452</v>
      </c>
      <c r="Y54" s="89">
        <f t="shared" si="1"/>
        <v>257</v>
      </c>
      <c r="Z54" s="11">
        <v>212</v>
      </c>
      <c r="AA54" s="11">
        <v>40</v>
      </c>
      <c r="AB54" s="11">
        <v>5</v>
      </c>
      <c r="AC54" s="11">
        <v>12217</v>
      </c>
      <c r="AD54" s="11">
        <v>83</v>
      </c>
    </row>
    <row r="55" spans="1:54" hidden="1">
      <c r="A55">
        <v>1374</v>
      </c>
      <c r="B55">
        <v>1</v>
      </c>
      <c r="C55">
        <v>28443</v>
      </c>
      <c r="D55">
        <v>3</v>
      </c>
      <c r="E55" t="s">
        <v>44</v>
      </c>
      <c r="F55" s="11">
        <v>19738</v>
      </c>
      <c r="G55" s="11">
        <v>813</v>
      </c>
      <c r="H55" s="11">
        <v>898</v>
      </c>
      <c r="I55" s="11">
        <v>987</v>
      </c>
      <c r="J55" s="11">
        <v>1174</v>
      </c>
      <c r="K55" s="11">
        <v>1146</v>
      </c>
      <c r="L55" s="11">
        <v>952</v>
      </c>
      <c r="M55" s="11">
        <v>1019</v>
      </c>
      <c r="N55" s="11">
        <v>1220</v>
      </c>
      <c r="O55" s="11">
        <v>1413</v>
      </c>
      <c r="P55" s="11">
        <v>1114</v>
      </c>
      <c r="Q55" s="11">
        <v>1117</v>
      </c>
      <c r="R55" s="11">
        <v>1167</v>
      </c>
      <c r="S55" s="11">
        <v>1327</v>
      </c>
      <c r="T55" s="11">
        <v>1575</v>
      </c>
      <c r="U55" s="11">
        <v>1252</v>
      </c>
      <c r="V55" s="11">
        <v>899</v>
      </c>
      <c r="W55" s="11">
        <v>792</v>
      </c>
      <c r="X55" s="11">
        <v>538</v>
      </c>
      <c r="Y55" s="89">
        <f t="shared" si="1"/>
        <v>335</v>
      </c>
      <c r="Z55" s="11">
        <v>258</v>
      </c>
      <c r="AA55" s="11">
        <v>68</v>
      </c>
      <c r="AB55" s="11">
        <v>9</v>
      </c>
      <c r="AC55" s="11">
        <v>19404</v>
      </c>
      <c r="AD55" s="11">
        <v>334</v>
      </c>
    </row>
    <row r="56" spans="1:54" hidden="1">
      <c r="A56">
        <v>1375</v>
      </c>
      <c r="B56">
        <v>1</v>
      </c>
      <c r="C56">
        <v>28446</v>
      </c>
      <c r="D56">
        <v>3</v>
      </c>
      <c r="E56" t="s">
        <v>299</v>
      </c>
      <c r="F56" s="11">
        <v>11452</v>
      </c>
      <c r="G56" s="11">
        <v>303</v>
      </c>
      <c r="H56" s="11">
        <v>489</v>
      </c>
      <c r="I56" s="11">
        <v>537</v>
      </c>
      <c r="J56" s="11">
        <v>568</v>
      </c>
      <c r="K56" s="11">
        <v>417</v>
      </c>
      <c r="L56" s="11">
        <v>436</v>
      </c>
      <c r="M56" s="11">
        <v>465</v>
      </c>
      <c r="N56" s="11">
        <v>555</v>
      </c>
      <c r="O56" s="11">
        <v>659</v>
      </c>
      <c r="P56" s="11">
        <v>658</v>
      </c>
      <c r="Q56" s="11">
        <v>767</v>
      </c>
      <c r="R56" s="11">
        <v>753</v>
      </c>
      <c r="S56" s="11">
        <v>939</v>
      </c>
      <c r="T56" s="11">
        <v>976</v>
      </c>
      <c r="U56" s="11">
        <v>802</v>
      </c>
      <c r="V56" s="11">
        <v>647</v>
      </c>
      <c r="W56" s="11">
        <v>686</v>
      </c>
      <c r="X56" s="11">
        <v>465</v>
      </c>
      <c r="Y56" s="89">
        <f t="shared" si="1"/>
        <v>330</v>
      </c>
      <c r="Z56" s="11">
        <v>251</v>
      </c>
      <c r="AA56" s="11">
        <v>68</v>
      </c>
      <c r="AB56" s="11">
        <v>11</v>
      </c>
      <c r="AC56" s="11">
        <v>11421</v>
      </c>
      <c r="AD56" s="11">
        <v>31</v>
      </c>
    </row>
    <row r="57" spans="1:54" hidden="1">
      <c r="A57">
        <v>1376</v>
      </c>
      <c r="B57">
        <v>1</v>
      </c>
      <c r="C57">
        <v>28464</v>
      </c>
      <c r="D57">
        <v>3</v>
      </c>
      <c r="E57" t="s">
        <v>46</v>
      </c>
      <c r="F57" s="11">
        <v>33690</v>
      </c>
      <c r="G57" s="11">
        <v>1585</v>
      </c>
      <c r="H57" s="11">
        <v>1911</v>
      </c>
      <c r="I57" s="11">
        <v>2022</v>
      </c>
      <c r="J57" s="11">
        <v>1778</v>
      </c>
      <c r="K57" s="11">
        <v>1254</v>
      </c>
      <c r="L57" s="11">
        <v>1518</v>
      </c>
      <c r="M57" s="11">
        <v>1918</v>
      </c>
      <c r="N57" s="11">
        <v>2434</v>
      </c>
      <c r="O57" s="11">
        <v>3016</v>
      </c>
      <c r="P57" s="11">
        <v>2196</v>
      </c>
      <c r="Q57" s="11">
        <v>1843</v>
      </c>
      <c r="R57" s="11">
        <v>1665</v>
      </c>
      <c r="S57" s="11">
        <v>2296</v>
      </c>
      <c r="T57" s="11">
        <v>2723</v>
      </c>
      <c r="U57" s="11">
        <v>2166</v>
      </c>
      <c r="V57" s="11">
        <v>1461</v>
      </c>
      <c r="W57" s="11">
        <v>994</v>
      </c>
      <c r="X57" s="11">
        <v>566</v>
      </c>
      <c r="Y57" s="89">
        <f t="shared" si="1"/>
        <v>344</v>
      </c>
      <c r="Z57" s="11">
        <v>258</v>
      </c>
      <c r="AA57" s="11">
        <v>74</v>
      </c>
      <c r="AB57" s="11">
        <v>12</v>
      </c>
      <c r="AC57" s="11">
        <v>33532</v>
      </c>
      <c r="AD57" s="11">
        <v>158</v>
      </c>
    </row>
    <row r="58" spans="1:54" hidden="1">
      <c r="A58">
        <v>1377</v>
      </c>
      <c r="B58">
        <v>1</v>
      </c>
      <c r="C58">
        <v>28481</v>
      </c>
      <c r="D58">
        <v>3</v>
      </c>
      <c r="E58" t="s">
        <v>47</v>
      </c>
      <c r="F58" s="11">
        <v>15224</v>
      </c>
      <c r="G58" s="11">
        <v>435</v>
      </c>
      <c r="H58" s="11">
        <v>560</v>
      </c>
      <c r="I58" s="11">
        <v>691</v>
      </c>
      <c r="J58" s="11">
        <v>665</v>
      </c>
      <c r="K58" s="11">
        <v>458</v>
      </c>
      <c r="L58" s="11">
        <v>597</v>
      </c>
      <c r="M58" s="11">
        <v>664</v>
      </c>
      <c r="N58" s="11">
        <v>768</v>
      </c>
      <c r="O58" s="11">
        <v>958</v>
      </c>
      <c r="P58" s="11">
        <v>837</v>
      </c>
      <c r="Q58" s="11">
        <v>941</v>
      </c>
      <c r="R58" s="11">
        <v>1090</v>
      </c>
      <c r="S58" s="11">
        <v>1324</v>
      </c>
      <c r="T58" s="11">
        <v>1561</v>
      </c>
      <c r="U58" s="11">
        <v>1199</v>
      </c>
      <c r="V58" s="11">
        <v>834</v>
      </c>
      <c r="W58" s="11">
        <v>786</v>
      </c>
      <c r="X58" s="11">
        <v>539</v>
      </c>
      <c r="Y58" s="89">
        <f t="shared" si="1"/>
        <v>317</v>
      </c>
      <c r="Z58" s="11">
        <v>247</v>
      </c>
      <c r="AA58" s="11">
        <v>58</v>
      </c>
      <c r="AB58" s="11">
        <v>12</v>
      </c>
      <c r="AC58" s="11">
        <v>15169</v>
      </c>
      <c r="AD58" s="11">
        <v>55</v>
      </c>
    </row>
    <row r="59" spans="1:54" hidden="1">
      <c r="A59">
        <v>1378</v>
      </c>
      <c r="B59">
        <v>1</v>
      </c>
      <c r="C59">
        <v>28501</v>
      </c>
      <c r="D59">
        <v>3</v>
      </c>
      <c r="E59" t="s">
        <v>48</v>
      </c>
      <c r="F59" s="11">
        <v>17510</v>
      </c>
      <c r="G59" s="11">
        <v>489</v>
      </c>
      <c r="H59" s="11">
        <v>598</v>
      </c>
      <c r="I59" s="11">
        <v>700</v>
      </c>
      <c r="J59" s="11">
        <v>664</v>
      </c>
      <c r="K59" s="11">
        <v>491</v>
      </c>
      <c r="L59" s="11">
        <v>599</v>
      </c>
      <c r="M59" s="11">
        <v>658</v>
      </c>
      <c r="N59" s="11">
        <v>888</v>
      </c>
      <c r="O59" s="11">
        <v>901</v>
      </c>
      <c r="P59" s="11">
        <v>879</v>
      </c>
      <c r="Q59" s="11">
        <v>1068</v>
      </c>
      <c r="R59" s="11">
        <v>1289</v>
      </c>
      <c r="S59" s="11">
        <v>1589</v>
      </c>
      <c r="T59" s="11">
        <v>1609</v>
      </c>
      <c r="U59" s="11">
        <v>1208</v>
      </c>
      <c r="V59" s="11">
        <v>1186</v>
      </c>
      <c r="W59" s="11">
        <v>1217</v>
      </c>
      <c r="X59" s="11">
        <v>889</v>
      </c>
      <c r="Y59" s="89">
        <f t="shared" si="1"/>
        <v>588</v>
      </c>
      <c r="Z59" s="11">
        <v>467</v>
      </c>
      <c r="AA59" s="11">
        <v>105</v>
      </c>
      <c r="AB59" s="11">
        <v>16</v>
      </c>
      <c r="AC59" s="11">
        <v>17422</v>
      </c>
      <c r="AD59" s="11">
        <v>88</v>
      </c>
    </row>
    <row r="60" spans="1:54" hidden="1">
      <c r="A60">
        <v>1379</v>
      </c>
      <c r="B60">
        <v>1</v>
      </c>
      <c r="C60">
        <v>28585</v>
      </c>
      <c r="D60">
        <v>3</v>
      </c>
      <c r="E60" t="s">
        <v>300</v>
      </c>
      <c r="F60" s="11">
        <v>18070</v>
      </c>
      <c r="G60" s="11">
        <v>585</v>
      </c>
      <c r="H60" s="11">
        <v>664</v>
      </c>
      <c r="I60" s="11">
        <v>816</v>
      </c>
      <c r="J60" s="11">
        <v>816</v>
      </c>
      <c r="K60" s="11">
        <v>464</v>
      </c>
      <c r="L60" s="11">
        <v>573</v>
      </c>
      <c r="M60" s="11">
        <v>720</v>
      </c>
      <c r="N60" s="11">
        <v>816</v>
      </c>
      <c r="O60" s="11">
        <v>994</v>
      </c>
      <c r="P60" s="11">
        <v>975</v>
      </c>
      <c r="Q60" s="11">
        <v>1167</v>
      </c>
      <c r="R60" s="11">
        <v>1355</v>
      </c>
      <c r="S60" s="11">
        <v>1495</v>
      </c>
      <c r="T60" s="11">
        <v>1497</v>
      </c>
      <c r="U60" s="11">
        <v>1328</v>
      </c>
      <c r="V60" s="11">
        <v>1259</v>
      </c>
      <c r="W60" s="11">
        <v>1207</v>
      </c>
      <c r="X60" s="11">
        <v>857</v>
      </c>
      <c r="Y60" s="89">
        <f t="shared" si="1"/>
        <v>482</v>
      </c>
      <c r="Z60" s="11">
        <v>366</v>
      </c>
      <c r="AA60" s="11">
        <v>100</v>
      </c>
      <c r="AB60" s="11">
        <v>16</v>
      </c>
      <c r="AC60" s="11">
        <v>17966</v>
      </c>
      <c r="AD60" s="11">
        <v>104</v>
      </c>
    </row>
    <row r="61" spans="1:54" hidden="1">
      <c r="A61">
        <v>1380</v>
      </c>
      <c r="B61">
        <v>1</v>
      </c>
      <c r="C61">
        <v>28586</v>
      </c>
      <c r="D61">
        <v>3</v>
      </c>
      <c r="E61" t="s">
        <v>301</v>
      </c>
      <c r="F61" s="11">
        <v>14819</v>
      </c>
      <c r="G61" s="11">
        <v>463</v>
      </c>
      <c r="H61" s="11">
        <v>598</v>
      </c>
      <c r="I61" s="11">
        <v>647</v>
      </c>
      <c r="J61" s="11">
        <v>564</v>
      </c>
      <c r="K61" s="11">
        <v>369</v>
      </c>
      <c r="L61" s="11">
        <v>496</v>
      </c>
      <c r="M61" s="11">
        <v>623</v>
      </c>
      <c r="N61" s="11">
        <v>780</v>
      </c>
      <c r="O61" s="11">
        <v>761</v>
      </c>
      <c r="P61" s="11">
        <v>738</v>
      </c>
      <c r="Q61" s="11">
        <v>884</v>
      </c>
      <c r="R61" s="11">
        <v>1149</v>
      </c>
      <c r="S61" s="11">
        <v>1280</v>
      </c>
      <c r="T61" s="11">
        <v>1322</v>
      </c>
      <c r="U61" s="11">
        <v>994</v>
      </c>
      <c r="V61" s="11">
        <v>951</v>
      </c>
      <c r="W61" s="11">
        <v>1007</v>
      </c>
      <c r="X61" s="11">
        <v>738</v>
      </c>
      <c r="Y61" s="89">
        <f t="shared" si="1"/>
        <v>455</v>
      </c>
      <c r="Z61" s="11">
        <v>337</v>
      </c>
      <c r="AA61" s="11">
        <v>103</v>
      </c>
      <c r="AB61" s="11">
        <v>15</v>
      </c>
      <c r="AC61" s="11">
        <v>14721</v>
      </c>
      <c r="AD61" s="11">
        <v>98</v>
      </c>
    </row>
    <row r="62" spans="1:54">
      <c r="A62">
        <v>3295</v>
      </c>
      <c r="B62" s="98">
        <v>2</v>
      </c>
      <c r="C62">
        <v>28000</v>
      </c>
      <c r="D62" t="s">
        <v>196</v>
      </c>
      <c r="E62" t="s">
        <v>281</v>
      </c>
      <c r="F62" s="11">
        <v>2641561</v>
      </c>
      <c r="G62" s="11">
        <v>112076</v>
      </c>
      <c r="H62" s="11">
        <v>121368</v>
      </c>
      <c r="I62" s="11">
        <v>130035</v>
      </c>
      <c r="J62" s="11">
        <v>138411</v>
      </c>
      <c r="K62" s="11">
        <v>125530</v>
      </c>
      <c r="L62" s="11">
        <v>132838</v>
      </c>
      <c r="M62" s="11">
        <v>149200</v>
      </c>
      <c r="N62" s="11">
        <v>173141</v>
      </c>
      <c r="O62" s="11">
        <v>214295</v>
      </c>
      <c r="P62" s="11">
        <v>189876</v>
      </c>
      <c r="Q62" s="11">
        <v>170843</v>
      </c>
      <c r="R62" s="11">
        <v>157418</v>
      </c>
      <c r="S62" s="11">
        <v>177369</v>
      </c>
      <c r="T62" s="11">
        <v>210513</v>
      </c>
      <c r="U62" s="11">
        <v>165479</v>
      </c>
      <c r="V62" s="11">
        <v>123300</v>
      </c>
      <c r="W62" s="11">
        <v>87612</v>
      </c>
      <c r="X62" s="11">
        <v>45564</v>
      </c>
      <c r="Y62" s="89">
        <f t="shared" si="1"/>
        <v>16693</v>
      </c>
      <c r="Z62" s="11">
        <v>13894</v>
      </c>
      <c r="AA62" s="11">
        <v>2460</v>
      </c>
      <c r="AB62" s="11">
        <v>339</v>
      </c>
      <c r="AC62" s="11">
        <v>2604747</v>
      </c>
      <c r="AD62" s="11">
        <v>36814</v>
      </c>
      <c r="AE62" s="89">
        <f>h27国調2!I115</f>
        <v>21082</v>
      </c>
      <c r="AF62" s="89">
        <f>h27国調2!DI115</f>
        <v>111517</v>
      </c>
      <c r="AG62" s="214">
        <f>ROUND(G62*AE62/AF62,0)</f>
        <v>21188</v>
      </c>
      <c r="AH62" s="89">
        <f>G62-AG62</f>
        <v>90888</v>
      </c>
      <c r="AI62" s="89">
        <f>H62</f>
        <v>121368</v>
      </c>
      <c r="AJ62" s="89">
        <f t="shared" ref="AJ62:AY62" si="2">I62</f>
        <v>130035</v>
      </c>
      <c r="AK62" s="89">
        <f t="shared" si="2"/>
        <v>138411</v>
      </c>
      <c r="AL62" s="89">
        <f t="shared" si="2"/>
        <v>125530</v>
      </c>
      <c r="AM62" s="89">
        <f t="shared" si="2"/>
        <v>132838</v>
      </c>
      <c r="AN62" s="89">
        <f t="shared" si="2"/>
        <v>149200</v>
      </c>
      <c r="AO62" s="89">
        <f t="shared" si="2"/>
        <v>173141</v>
      </c>
      <c r="AP62" s="89">
        <f t="shared" si="2"/>
        <v>214295</v>
      </c>
      <c r="AQ62" s="89">
        <f t="shared" si="2"/>
        <v>189876</v>
      </c>
      <c r="AR62" s="89">
        <f t="shared" si="2"/>
        <v>170843</v>
      </c>
      <c r="AS62" s="89">
        <f t="shared" si="2"/>
        <v>157418</v>
      </c>
      <c r="AT62" s="89">
        <f t="shared" si="2"/>
        <v>177369</v>
      </c>
      <c r="AU62" s="89">
        <f t="shared" si="2"/>
        <v>210513</v>
      </c>
      <c r="AV62" s="89">
        <f t="shared" si="2"/>
        <v>165479</v>
      </c>
      <c r="AW62" s="89">
        <f t="shared" si="2"/>
        <v>123300</v>
      </c>
      <c r="AX62" s="89">
        <f t="shared" si="2"/>
        <v>87612</v>
      </c>
      <c r="AY62" s="89">
        <f t="shared" si="2"/>
        <v>45564</v>
      </c>
      <c r="AZ62" s="89">
        <f>Y62</f>
        <v>16693</v>
      </c>
      <c r="BA62" s="89">
        <f>SUM(AG62:AZ62)</f>
        <v>2641561</v>
      </c>
      <c r="BB62" s="89">
        <f>SUM(AX62:AZ62)</f>
        <v>149869</v>
      </c>
    </row>
    <row r="63" spans="1:54">
      <c r="A63">
        <v>3296</v>
      </c>
      <c r="B63" s="98">
        <v>2</v>
      </c>
      <c r="C63">
        <v>28100</v>
      </c>
      <c r="D63">
        <v>1</v>
      </c>
      <c r="E63" t="s">
        <v>0</v>
      </c>
      <c r="F63" s="11">
        <v>726700</v>
      </c>
      <c r="G63" s="11">
        <v>29512</v>
      </c>
      <c r="H63" s="11">
        <v>32002</v>
      </c>
      <c r="I63" s="11">
        <v>33488</v>
      </c>
      <c r="J63" s="11">
        <v>37298</v>
      </c>
      <c r="K63" s="11">
        <v>38003</v>
      </c>
      <c r="L63" s="11">
        <v>37805</v>
      </c>
      <c r="M63" s="11">
        <v>41885</v>
      </c>
      <c r="N63" s="11">
        <v>47442</v>
      </c>
      <c r="O63" s="11">
        <v>58803</v>
      </c>
      <c r="P63" s="11">
        <v>52281</v>
      </c>
      <c r="Q63" s="11">
        <v>47256</v>
      </c>
      <c r="R63" s="11">
        <v>43709</v>
      </c>
      <c r="S63" s="11">
        <v>48734</v>
      </c>
      <c r="T63" s="11">
        <v>58124</v>
      </c>
      <c r="U63" s="11">
        <v>45236</v>
      </c>
      <c r="V63" s="11">
        <v>33601</v>
      </c>
      <c r="W63" s="11">
        <v>24559</v>
      </c>
      <c r="X63" s="11">
        <v>12418</v>
      </c>
      <c r="Y63" s="89">
        <f t="shared" si="1"/>
        <v>4544</v>
      </c>
      <c r="Z63" s="11">
        <v>3783</v>
      </c>
      <c r="AA63" s="11">
        <v>669</v>
      </c>
      <c r="AB63" s="11">
        <v>92</v>
      </c>
      <c r="AC63" s="11">
        <v>709582</v>
      </c>
      <c r="AD63" s="11">
        <v>17118</v>
      </c>
      <c r="AE63" s="89">
        <f>h27国調2!I116</f>
        <v>5679</v>
      </c>
      <c r="AF63" s="89">
        <f>h27国調2!DI116</f>
        <v>29381</v>
      </c>
      <c r="AG63" s="214">
        <f t="shared" ref="AG63:AG126" si="3">ROUND(G63*AE63/AF63,0)</f>
        <v>5704</v>
      </c>
      <c r="AH63" s="89">
        <f t="shared" ref="AH63:AH126" si="4">G63-AG63</f>
        <v>23808</v>
      </c>
      <c r="AI63" s="89">
        <f t="shared" ref="AI63:AI126" si="5">H63</f>
        <v>32002</v>
      </c>
      <c r="AJ63" s="89">
        <f t="shared" ref="AJ63:AJ126" si="6">I63</f>
        <v>33488</v>
      </c>
      <c r="AK63" s="89">
        <f t="shared" ref="AK63:AK126" si="7">J63</f>
        <v>37298</v>
      </c>
      <c r="AL63" s="89">
        <f t="shared" ref="AL63:AL126" si="8">K63</f>
        <v>38003</v>
      </c>
      <c r="AM63" s="89">
        <f t="shared" ref="AM63:AM126" si="9">L63</f>
        <v>37805</v>
      </c>
      <c r="AN63" s="89">
        <f t="shared" ref="AN63:AN126" si="10">M63</f>
        <v>41885</v>
      </c>
      <c r="AO63" s="89">
        <f t="shared" ref="AO63:AO126" si="11">N63</f>
        <v>47442</v>
      </c>
      <c r="AP63" s="89">
        <f t="shared" ref="AP63:AP126" si="12">O63</f>
        <v>58803</v>
      </c>
      <c r="AQ63" s="89">
        <f t="shared" ref="AQ63:AQ126" si="13">P63</f>
        <v>52281</v>
      </c>
      <c r="AR63" s="89">
        <f t="shared" ref="AR63:AR126" si="14">Q63</f>
        <v>47256</v>
      </c>
      <c r="AS63" s="89">
        <f t="shared" ref="AS63:AS126" si="15">R63</f>
        <v>43709</v>
      </c>
      <c r="AT63" s="89">
        <f t="shared" ref="AT63:AT126" si="16">S63</f>
        <v>48734</v>
      </c>
      <c r="AU63" s="89">
        <f t="shared" ref="AU63:AU126" si="17">T63</f>
        <v>58124</v>
      </c>
      <c r="AV63" s="89">
        <f t="shared" ref="AV63:AV126" si="18">U63</f>
        <v>45236</v>
      </c>
      <c r="AW63" s="89">
        <f t="shared" ref="AW63:AW126" si="19">V63</f>
        <v>33601</v>
      </c>
      <c r="AX63" s="89">
        <f t="shared" ref="AX63:AX126" si="20">W63</f>
        <v>24559</v>
      </c>
      <c r="AY63" s="89">
        <f t="shared" ref="AY63:AY126" si="21">X63</f>
        <v>12418</v>
      </c>
      <c r="AZ63" s="89">
        <f t="shared" ref="AZ63:AZ126" si="22">Y63</f>
        <v>4544</v>
      </c>
      <c r="BA63" s="89">
        <f t="shared" ref="BA63:BA126" si="23">SUM(AG63:AZ63)</f>
        <v>726700</v>
      </c>
      <c r="BB63" s="89">
        <f t="shared" ref="BB63:BB126" si="24">SUM(AX63:AZ63)</f>
        <v>41521</v>
      </c>
    </row>
    <row r="64" spans="1:54">
      <c r="A64">
        <v>3297</v>
      </c>
      <c r="B64" s="98">
        <v>2</v>
      </c>
      <c r="C64">
        <v>28101</v>
      </c>
      <c r="D64">
        <v>0</v>
      </c>
      <c r="E64" t="s">
        <v>51</v>
      </c>
      <c r="F64" s="11">
        <v>100886</v>
      </c>
      <c r="G64" s="11">
        <v>4557</v>
      </c>
      <c r="H64" s="11">
        <v>4857</v>
      </c>
      <c r="I64" s="11">
        <v>5125</v>
      </c>
      <c r="J64" s="11">
        <v>5730</v>
      </c>
      <c r="K64" s="11">
        <v>5988</v>
      </c>
      <c r="L64" s="11">
        <v>5129</v>
      </c>
      <c r="M64" s="11">
        <v>5728</v>
      </c>
      <c r="N64" s="11">
        <v>6775</v>
      </c>
      <c r="O64" s="11">
        <v>8541</v>
      </c>
      <c r="P64" s="11">
        <v>8087</v>
      </c>
      <c r="Q64" s="11">
        <v>7114</v>
      </c>
      <c r="R64" s="11">
        <v>6110</v>
      </c>
      <c r="S64" s="11">
        <v>5883</v>
      </c>
      <c r="T64" s="11">
        <v>7078</v>
      </c>
      <c r="U64" s="11">
        <v>5119</v>
      </c>
      <c r="V64" s="11">
        <v>3858</v>
      </c>
      <c r="W64" s="11">
        <v>2996</v>
      </c>
      <c r="X64" s="11">
        <v>1606</v>
      </c>
      <c r="Y64" s="89">
        <f t="shared" si="1"/>
        <v>605</v>
      </c>
      <c r="Z64" s="11">
        <v>508</v>
      </c>
      <c r="AA64" s="11">
        <v>87</v>
      </c>
      <c r="AB64" s="11">
        <v>10</v>
      </c>
      <c r="AC64" s="11">
        <v>98862</v>
      </c>
      <c r="AD64" s="11">
        <v>2024</v>
      </c>
      <c r="AE64" s="89">
        <f>h27国調2!I117</f>
        <v>882</v>
      </c>
      <c r="AF64" s="89">
        <f>h27国調2!DI117</f>
        <v>4520</v>
      </c>
      <c r="AG64" s="214">
        <f t="shared" si="3"/>
        <v>889</v>
      </c>
      <c r="AH64" s="89">
        <f t="shared" si="4"/>
        <v>3668</v>
      </c>
      <c r="AI64" s="89">
        <f t="shared" si="5"/>
        <v>4857</v>
      </c>
      <c r="AJ64" s="89">
        <f t="shared" si="6"/>
        <v>5125</v>
      </c>
      <c r="AK64" s="89">
        <f t="shared" si="7"/>
        <v>5730</v>
      </c>
      <c r="AL64" s="89">
        <f t="shared" si="8"/>
        <v>5988</v>
      </c>
      <c r="AM64" s="89">
        <f t="shared" si="9"/>
        <v>5129</v>
      </c>
      <c r="AN64" s="89">
        <f t="shared" si="10"/>
        <v>5728</v>
      </c>
      <c r="AO64" s="89">
        <f t="shared" si="11"/>
        <v>6775</v>
      </c>
      <c r="AP64" s="89">
        <f t="shared" si="12"/>
        <v>8541</v>
      </c>
      <c r="AQ64" s="89">
        <f t="shared" si="13"/>
        <v>8087</v>
      </c>
      <c r="AR64" s="89">
        <f t="shared" si="14"/>
        <v>7114</v>
      </c>
      <c r="AS64" s="89">
        <f t="shared" si="15"/>
        <v>6110</v>
      </c>
      <c r="AT64" s="89">
        <f t="shared" si="16"/>
        <v>5883</v>
      </c>
      <c r="AU64" s="89">
        <f t="shared" si="17"/>
        <v>7078</v>
      </c>
      <c r="AV64" s="89">
        <f t="shared" si="18"/>
        <v>5119</v>
      </c>
      <c r="AW64" s="89">
        <f t="shared" si="19"/>
        <v>3858</v>
      </c>
      <c r="AX64" s="89">
        <f t="shared" si="20"/>
        <v>2996</v>
      </c>
      <c r="AY64" s="89">
        <f t="shared" si="21"/>
        <v>1606</v>
      </c>
      <c r="AZ64" s="89">
        <f t="shared" si="22"/>
        <v>605</v>
      </c>
      <c r="BA64" s="89">
        <f t="shared" si="23"/>
        <v>100886</v>
      </c>
      <c r="BB64" s="89">
        <f t="shared" si="24"/>
        <v>5207</v>
      </c>
    </row>
    <row r="65" spans="1:54">
      <c r="A65">
        <v>3298</v>
      </c>
      <c r="B65" s="98">
        <v>2</v>
      </c>
      <c r="C65">
        <v>28102</v>
      </c>
      <c r="D65">
        <v>0</v>
      </c>
      <c r="E65" t="s">
        <v>282</v>
      </c>
      <c r="F65" s="11">
        <v>64302</v>
      </c>
      <c r="G65" s="11">
        <v>2762</v>
      </c>
      <c r="H65" s="11">
        <v>2803</v>
      </c>
      <c r="I65" s="11">
        <v>2853</v>
      </c>
      <c r="J65" s="11">
        <v>3626</v>
      </c>
      <c r="K65" s="11">
        <v>4944</v>
      </c>
      <c r="L65" s="11">
        <v>3459</v>
      </c>
      <c r="M65" s="11">
        <v>3741</v>
      </c>
      <c r="N65" s="11">
        <v>4488</v>
      </c>
      <c r="O65" s="11">
        <v>5563</v>
      </c>
      <c r="P65" s="11">
        <v>4840</v>
      </c>
      <c r="Q65" s="11">
        <v>4166</v>
      </c>
      <c r="R65" s="11">
        <v>3444</v>
      </c>
      <c r="S65" s="11">
        <v>3701</v>
      </c>
      <c r="T65" s="11">
        <v>4311</v>
      </c>
      <c r="U65" s="11">
        <v>3357</v>
      </c>
      <c r="V65" s="11">
        <v>2568</v>
      </c>
      <c r="W65" s="11">
        <v>2089</v>
      </c>
      <c r="X65" s="11">
        <v>1201</v>
      </c>
      <c r="Y65" s="89">
        <f t="shared" si="1"/>
        <v>386</v>
      </c>
      <c r="Z65" s="11">
        <v>321</v>
      </c>
      <c r="AA65" s="11">
        <v>58</v>
      </c>
      <c r="AB65" s="11">
        <v>7</v>
      </c>
      <c r="AC65" s="11">
        <v>62701</v>
      </c>
      <c r="AD65" s="11">
        <v>1601</v>
      </c>
      <c r="AE65" s="89">
        <f>h27国調2!I118</f>
        <v>565</v>
      </c>
      <c r="AF65" s="89">
        <f>h27国調2!DI118</f>
        <v>2750</v>
      </c>
      <c r="AG65" s="214">
        <f t="shared" si="3"/>
        <v>567</v>
      </c>
      <c r="AH65" s="89">
        <f t="shared" si="4"/>
        <v>2195</v>
      </c>
      <c r="AI65" s="89">
        <f t="shared" si="5"/>
        <v>2803</v>
      </c>
      <c r="AJ65" s="89">
        <f t="shared" si="6"/>
        <v>2853</v>
      </c>
      <c r="AK65" s="89">
        <f t="shared" si="7"/>
        <v>3626</v>
      </c>
      <c r="AL65" s="89">
        <f t="shared" si="8"/>
        <v>4944</v>
      </c>
      <c r="AM65" s="89">
        <f t="shared" si="9"/>
        <v>3459</v>
      </c>
      <c r="AN65" s="89">
        <f t="shared" si="10"/>
        <v>3741</v>
      </c>
      <c r="AO65" s="89">
        <f t="shared" si="11"/>
        <v>4488</v>
      </c>
      <c r="AP65" s="89">
        <f t="shared" si="12"/>
        <v>5563</v>
      </c>
      <c r="AQ65" s="89">
        <f t="shared" si="13"/>
        <v>4840</v>
      </c>
      <c r="AR65" s="89">
        <f t="shared" si="14"/>
        <v>4166</v>
      </c>
      <c r="AS65" s="89">
        <f t="shared" si="15"/>
        <v>3444</v>
      </c>
      <c r="AT65" s="89">
        <f t="shared" si="16"/>
        <v>3701</v>
      </c>
      <c r="AU65" s="89">
        <f t="shared" si="17"/>
        <v>4311</v>
      </c>
      <c r="AV65" s="89">
        <f t="shared" si="18"/>
        <v>3357</v>
      </c>
      <c r="AW65" s="89">
        <f t="shared" si="19"/>
        <v>2568</v>
      </c>
      <c r="AX65" s="89">
        <f t="shared" si="20"/>
        <v>2089</v>
      </c>
      <c r="AY65" s="89">
        <f t="shared" si="21"/>
        <v>1201</v>
      </c>
      <c r="AZ65" s="89">
        <f t="shared" si="22"/>
        <v>386</v>
      </c>
      <c r="BA65" s="89">
        <f t="shared" si="23"/>
        <v>64302</v>
      </c>
      <c r="BB65" s="89">
        <f t="shared" si="24"/>
        <v>3676</v>
      </c>
    </row>
    <row r="66" spans="1:54">
      <c r="A66">
        <v>3299</v>
      </c>
      <c r="B66" s="98">
        <v>2</v>
      </c>
      <c r="C66">
        <v>28105</v>
      </c>
      <c r="D66">
        <v>0</v>
      </c>
      <c r="E66" t="s">
        <v>283</v>
      </c>
      <c r="F66" s="11">
        <v>52619</v>
      </c>
      <c r="G66" s="11">
        <v>1697</v>
      </c>
      <c r="H66" s="11">
        <v>1702</v>
      </c>
      <c r="I66" s="11">
        <v>1790</v>
      </c>
      <c r="J66" s="11">
        <v>1950</v>
      </c>
      <c r="K66" s="11">
        <v>2460</v>
      </c>
      <c r="L66" s="11">
        <v>3452</v>
      </c>
      <c r="M66" s="11">
        <v>3522</v>
      </c>
      <c r="N66" s="11">
        <v>3582</v>
      </c>
      <c r="O66" s="11">
        <v>4242</v>
      </c>
      <c r="P66" s="11">
        <v>3871</v>
      </c>
      <c r="Q66" s="11">
        <v>3393</v>
      </c>
      <c r="R66" s="11">
        <v>3072</v>
      </c>
      <c r="S66" s="11">
        <v>3604</v>
      </c>
      <c r="T66" s="11">
        <v>4516</v>
      </c>
      <c r="U66" s="11">
        <v>3622</v>
      </c>
      <c r="V66" s="11">
        <v>2765</v>
      </c>
      <c r="W66" s="11">
        <v>2043</v>
      </c>
      <c r="X66" s="11">
        <v>982</v>
      </c>
      <c r="Y66" s="89">
        <f t="shared" si="1"/>
        <v>354</v>
      </c>
      <c r="Z66" s="11">
        <v>288</v>
      </c>
      <c r="AA66" s="11">
        <v>58</v>
      </c>
      <c r="AB66" s="11">
        <v>8</v>
      </c>
      <c r="AC66" s="11">
        <v>50887</v>
      </c>
      <c r="AD66" s="11">
        <v>1732</v>
      </c>
      <c r="AE66" s="89">
        <f>h27国調2!I119</f>
        <v>388</v>
      </c>
      <c r="AF66" s="89">
        <f>h27国調2!DI119</f>
        <v>1686</v>
      </c>
      <c r="AG66" s="214">
        <f t="shared" si="3"/>
        <v>391</v>
      </c>
      <c r="AH66" s="89">
        <f t="shared" si="4"/>
        <v>1306</v>
      </c>
      <c r="AI66" s="89">
        <f t="shared" si="5"/>
        <v>1702</v>
      </c>
      <c r="AJ66" s="89">
        <f t="shared" si="6"/>
        <v>1790</v>
      </c>
      <c r="AK66" s="89">
        <f t="shared" si="7"/>
        <v>1950</v>
      </c>
      <c r="AL66" s="89">
        <f t="shared" si="8"/>
        <v>2460</v>
      </c>
      <c r="AM66" s="89">
        <f t="shared" si="9"/>
        <v>3452</v>
      </c>
      <c r="AN66" s="89">
        <f t="shared" si="10"/>
        <v>3522</v>
      </c>
      <c r="AO66" s="89">
        <f t="shared" si="11"/>
        <v>3582</v>
      </c>
      <c r="AP66" s="89">
        <f t="shared" si="12"/>
        <v>4242</v>
      </c>
      <c r="AQ66" s="89">
        <f t="shared" si="13"/>
        <v>3871</v>
      </c>
      <c r="AR66" s="89">
        <f t="shared" si="14"/>
        <v>3393</v>
      </c>
      <c r="AS66" s="89">
        <f t="shared" si="15"/>
        <v>3072</v>
      </c>
      <c r="AT66" s="89">
        <f t="shared" si="16"/>
        <v>3604</v>
      </c>
      <c r="AU66" s="89">
        <f t="shared" si="17"/>
        <v>4516</v>
      </c>
      <c r="AV66" s="89">
        <f t="shared" si="18"/>
        <v>3622</v>
      </c>
      <c r="AW66" s="89">
        <f t="shared" si="19"/>
        <v>2765</v>
      </c>
      <c r="AX66" s="89">
        <f t="shared" si="20"/>
        <v>2043</v>
      </c>
      <c r="AY66" s="89">
        <f t="shared" si="21"/>
        <v>982</v>
      </c>
      <c r="AZ66" s="89">
        <f t="shared" si="22"/>
        <v>354</v>
      </c>
      <c r="BA66" s="89">
        <f t="shared" si="23"/>
        <v>52619</v>
      </c>
      <c r="BB66" s="89">
        <f t="shared" si="24"/>
        <v>3379</v>
      </c>
    </row>
    <row r="67" spans="1:54">
      <c r="A67">
        <v>3300</v>
      </c>
      <c r="B67" s="98">
        <v>2</v>
      </c>
      <c r="C67">
        <v>28106</v>
      </c>
      <c r="D67">
        <v>0</v>
      </c>
      <c r="E67" t="s">
        <v>284</v>
      </c>
      <c r="F67" s="11">
        <v>45842</v>
      </c>
      <c r="G67" s="11">
        <v>1509</v>
      </c>
      <c r="H67" s="11">
        <v>1763</v>
      </c>
      <c r="I67" s="11">
        <v>1753</v>
      </c>
      <c r="J67" s="11">
        <v>2050</v>
      </c>
      <c r="K67" s="11">
        <v>2098</v>
      </c>
      <c r="L67" s="11">
        <v>2394</v>
      </c>
      <c r="M67" s="11">
        <v>2488</v>
      </c>
      <c r="N67" s="11">
        <v>2721</v>
      </c>
      <c r="O67" s="11">
        <v>3542</v>
      </c>
      <c r="P67" s="11">
        <v>3197</v>
      </c>
      <c r="Q67" s="11">
        <v>3006</v>
      </c>
      <c r="R67" s="11">
        <v>2732</v>
      </c>
      <c r="S67" s="11">
        <v>3401</v>
      </c>
      <c r="T67" s="11">
        <v>4057</v>
      </c>
      <c r="U67" s="11">
        <v>3316</v>
      </c>
      <c r="V67" s="11">
        <v>2594</v>
      </c>
      <c r="W67" s="11">
        <v>1938</v>
      </c>
      <c r="X67" s="11">
        <v>911</v>
      </c>
      <c r="Y67" s="89">
        <f t="shared" si="1"/>
        <v>372</v>
      </c>
      <c r="Z67" s="11">
        <v>312</v>
      </c>
      <c r="AA67" s="11">
        <v>54</v>
      </c>
      <c r="AB67" s="11">
        <v>6</v>
      </c>
      <c r="AC67" s="11">
        <v>43003</v>
      </c>
      <c r="AD67" s="11">
        <v>2839</v>
      </c>
      <c r="AE67" s="89">
        <f>h27国調2!I120</f>
        <v>318</v>
      </c>
      <c r="AF67" s="89">
        <f>h27国調2!DI120</f>
        <v>1504</v>
      </c>
      <c r="AG67" s="214">
        <f t="shared" si="3"/>
        <v>319</v>
      </c>
      <c r="AH67" s="89">
        <f t="shared" si="4"/>
        <v>1190</v>
      </c>
      <c r="AI67" s="89">
        <f t="shared" si="5"/>
        <v>1763</v>
      </c>
      <c r="AJ67" s="89">
        <f t="shared" si="6"/>
        <v>1753</v>
      </c>
      <c r="AK67" s="89">
        <f t="shared" si="7"/>
        <v>2050</v>
      </c>
      <c r="AL67" s="89">
        <f t="shared" si="8"/>
        <v>2098</v>
      </c>
      <c r="AM67" s="89">
        <f t="shared" si="9"/>
        <v>2394</v>
      </c>
      <c r="AN67" s="89">
        <f t="shared" si="10"/>
        <v>2488</v>
      </c>
      <c r="AO67" s="89">
        <f t="shared" si="11"/>
        <v>2721</v>
      </c>
      <c r="AP67" s="89">
        <f t="shared" si="12"/>
        <v>3542</v>
      </c>
      <c r="AQ67" s="89">
        <f t="shared" si="13"/>
        <v>3197</v>
      </c>
      <c r="AR67" s="89">
        <f t="shared" si="14"/>
        <v>3006</v>
      </c>
      <c r="AS67" s="89">
        <f t="shared" si="15"/>
        <v>2732</v>
      </c>
      <c r="AT67" s="89">
        <f t="shared" si="16"/>
        <v>3401</v>
      </c>
      <c r="AU67" s="89">
        <f t="shared" si="17"/>
        <v>4057</v>
      </c>
      <c r="AV67" s="89">
        <f t="shared" si="18"/>
        <v>3316</v>
      </c>
      <c r="AW67" s="89">
        <f t="shared" si="19"/>
        <v>2594</v>
      </c>
      <c r="AX67" s="89">
        <f t="shared" si="20"/>
        <v>1938</v>
      </c>
      <c r="AY67" s="89">
        <f t="shared" si="21"/>
        <v>911</v>
      </c>
      <c r="AZ67" s="89">
        <f t="shared" si="22"/>
        <v>372</v>
      </c>
      <c r="BA67" s="89">
        <f t="shared" si="23"/>
        <v>45842</v>
      </c>
      <c r="BB67" s="89">
        <f t="shared" si="24"/>
        <v>3221</v>
      </c>
    </row>
    <row r="68" spans="1:54">
      <c r="A68">
        <v>3301</v>
      </c>
      <c r="B68" s="98">
        <v>2</v>
      </c>
      <c r="C68">
        <v>28107</v>
      </c>
      <c r="D68">
        <v>0</v>
      </c>
      <c r="E68" t="s">
        <v>285</v>
      </c>
      <c r="F68" s="11">
        <v>74795</v>
      </c>
      <c r="G68" s="11">
        <v>2885</v>
      </c>
      <c r="H68" s="11">
        <v>3074</v>
      </c>
      <c r="I68" s="11">
        <v>3376</v>
      </c>
      <c r="J68" s="11">
        <v>3679</v>
      </c>
      <c r="K68" s="11">
        <v>3313</v>
      </c>
      <c r="L68" s="11">
        <v>3505</v>
      </c>
      <c r="M68" s="11">
        <v>4061</v>
      </c>
      <c r="N68" s="11">
        <v>4592</v>
      </c>
      <c r="O68" s="11">
        <v>5644</v>
      </c>
      <c r="P68" s="11">
        <v>5142</v>
      </c>
      <c r="Q68" s="11">
        <v>4816</v>
      </c>
      <c r="R68" s="11">
        <v>4516</v>
      </c>
      <c r="S68" s="11">
        <v>5049</v>
      </c>
      <c r="T68" s="11">
        <v>6731</v>
      </c>
      <c r="U68" s="11">
        <v>5433</v>
      </c>
      <c r="V68" s="11">
        <v>4160</v>
      </c>
      <c r="W68" s="11">
        <v>2918</v>
      </c>
      <c r="X68" s="11">
        <v>1440</v>
      </c>
      <c r="Y68" s="89">
        <f t="shared" si="1"/>
        <v>461</v>
      </c>
      <c r="Z68" s="11">
        <v>389</v>
      </c>
      <c r="AA68" s="11">
        <v>60</v>
      </c>
      <c r="AB68" s="11">
        <v>12</v>
      </c>
      <c r="AC68" s="11">
        <v>73369</v>
      </c>
      <c r="AD68" s="11">
        <v>1426</v>
      </c>
      <c r="AE68" s="89">
        <f>h27国調2!I121</f>
        <v>549</v>
      </c>
      <c r="AF68" s="89">
        <f>h27国調2!DI121</f>
        <v>2880</v>
      </c>
      <c r="AG68" s="214">
        <f t="shared" si="3"/>
        <v>550</v>
      </c>
      <c r="AH68" s="89">
        <f t="shared" si="4"/>
        <v>2335</v>
      </c>
      <c r="AI68" s="89">
        <f t="shared" si="5"/>
        <v>3074</v>
      </c>
      <c r="AJ68" s="89">
        <f t="shared" si="6"/>
        <v>3376</v>
      </c>
      <c r="AK68" s="89">
        <f t="shared" si="7"/>
        <v>3679</v>
      </c>
      <c r="AL68" s="89">
        <f t="shared" si="8"/>
        <v>3313</v>
      </c>
      <c r="AM68" s="89">
        <f t="shared" si="9"/>
        <v>3505</v>
      </c>
      <c r="AN68" s="89">
        <f t="shared" si="10"/>
        <v>4061</v>
      </c>
      <c r="AO68" s="89">
        <f t="shared" si="11"/>
        <v>4592</v>
      </c>
      <c r="AP68" s="89">
        <f t="shared" si="12"/>
        <v>5644</v>
      </c>
      <c r="AQ68" s="89">
        <f t="shared" si="13"/>
        <v>5142</v>
      </c>
      <c r="AR68" s="89">
        <f t="shared" si="14"/>
        <v>4816</v>
      </c>
      <c r="AS68" s="89">
        <f t="shared" si="15"/>
        <v>4516</v>
      </c>
      <c r="AT68" s="89">
        <f t="shared" si="16"/>
        <v>5049</v>
      </c>
      <c r="AU68" s="89">
        <f t="shared" si="17"/>
        <v>6731</v>
      </c>
      <c r="AV68" s="89">
        <f t="shared" si="18"/>
        <v>5433</v>
      </c>
      <c r="AW68" s="89">
        <f t="shared" si="19"/>
        <v>4160</v>
      </c>
      <c r="AX68" s="89">
        <f t="shared" si="20"/>
        <v>2918</v>
      </c>
      <c r="AY68" s="89">
        <f t="shared" si="21"/>
        <v>1440</v>
      </c>
      <c r="AZ68" s="89">
        <f t="shared" si="22"/>
        <v>461</v>
      </c>
      <c r="BA68" s="89">
        <f t="shared" si="23"/>
        <v>74795</v>
      </c>
      <c r="BB68" s="89">
        <f t="shared" si="24"/>
        <v>4819</v>
      </c>
    </row>
    <row r="69" spans="1:54">
      <c r="A69">
        <v>3302</v>
      </c>
      <c r="B69" s="98">
        <v>2</v>
      </c>
      <c r="C69">
        <v>28108</v>
      </c>
      <c r="D69">
        <v>0</v>
      </c>
      <c r="E69" t="s">
        <v>286</v>
      </c>
      <c r="F69" s="11">
        <v>102740</v>
      </c>
      <c r="G69" s="11">
        <v>4823</v>
      </c>
      <c r="H69" s="11">
        <v>5029</v>
      </c>
      <c r="I69" s="11">
        <v>5037</v>
      </c>
      <c r="J69" s="11">
        <v>5249</v>
      </c>
      <c r="K69" s="11">
        <v>4604</v>
      </c>
      <c r="L69" s="11">
        <v>5065</v>
      </c>
      <c r="M69" s="11">
        <v>5865</v>
      </c>
      <c r="N69" s="11">
        <v>6495</v>
      </c>
      <c r="O69" s="11">
        <v>8119</v>
      </c>
      <c r="P69" s="11">
        <v>7031</v>
      </c>
      <c r="Q69" s="11">
        <v>6333</v>
      </c>
      <c r="R69" s="11">
        <v>5883</v>
      </c>
      <c r="S69" s="11">
        <v>6652</v>
      </c>
      <c r="T69" s="11">
        <v>7960</v>
      </c>
      <c r="U69" s="11">
        <v>6633</v>
      </c>
      <c r="V69" s="11">
        <v>5243</v>
      </c>
      <c r="W69" s="11">
        <v>3989</v>
      </c>
      <c r="X69" s="11">
        <v>1972</v>
      </c>
      <c r="Y69" s="89">
        <f t="shared" si="1"/>
        <v>758</v>
      </c>
      <c r="Z69" s="11">
        <v>618</v>
      </c>
      <c r="AA69" s="11">
        <v>125</v>
      </c>
      <c r="AB69" s="11">
        <v>15</v>
      </c>
      <c r="AC69" s="11">
        <v>101745</v>
      </c>
      <c r="AD69" s="11">
        <v>995</v>
      </c>
      <c r="AE69" s="89">
        <f>h27国調2!I122</f>
        <v>912</v>
      </c>
      <c r="AF69" s="89">
        <f>h27国調2!DI122</f>
        <v>4806</v>
      </c>
      <c r="AG69" s="214">
        <f t="shared" si="3"/>
        <v>915</v>
      </c>
      <c r="AH69" s="89">
        <f t="shared" si="4"/>
        <v>3908</v>
      </c>
      <c r="AI69" s="89">
        <f t="shared" si="5"/>
        <v>5029</v>
      </c>
      <c r="AJ69" s="89">
        <f t="shared" si="6"/>
        <v>5037</v>
      </c>
      <c r="AK69" s="89">
        <f t="shared" si="7"/>
        <v>5249</v>
      </c>
      <c r="AL69" s="89">
        <f t="shared" si="8"/>
        <v>4604</v>
      </c>
      <c r="AM69" s="89">
        <f t="shared" si="9"/>
        <v>5065</v>
      </c>
      <c r="AN69" s="89">
        <f t="shared" si="10"/>
        <v>5865</v>
      </c>
      <c r="AO69" s="89">
        <f t="shared" si="11"/>
        <v>6495</v>
      </c>
      <c r="AP69" s="89">
        <f t="shared" si="12"/>
        <v>8119</v>
      </c>
      <c r="AQ69" s="89">
        <f t="shared" si="13"/>
        <v>7031</v>
      </c>
      <c r="AR69" s="89">
        <f t="shared" si="14"/>
        <v>6333</v>
      </c>
      <c r="AS69" s="89">
        <f t="shared" si="15"/>
        <v>5883</v>
      </c>
      <c r="AT69" s="89">
        <f t="shared" si="16"/>
        <v>6652</v>
      </c>
      <c r="AU69" s="89">
        <f t="shared" si="17"/>
        <v>7960</v>
      </c>
      <c r="AV69" s="89">
        <f t="shared" si="18"/>
        <v>6633</v>
      </c>
      <c r="AW69" s="89">
        <f t="shared" si="19"/>
        <v>5243</v>
      </c>
      <c r="AX69" s="89">
        <f t="shared" si="20"/>
        <v>3989</v>
      </c>
      <c r="AY69" s="89">
        <f t="shared" si="21"/>
        <v>1972</v>
      </c>
      <c r="AZ69" s="89">
        <f t="shared" si="22"/>
        <v>758</v>
      </c>
      <c r="BA69" s="89">
        <f t="shared" si="23"/>
        <v>102740</v>
      </c>
      <c r="BB69" s="89">
        <f t="shared" si="24"/>
        <v>6719</v>
      </c>
    </row>
    <row r="70" spans="1:54">
      <c r="A70">
        <v>3303</v>
      </c>
      <c r="B70" s="98">
        <v>2</v>
      </c>
      <c r="C70">
        <v>28109</v>
      </c>
      <c r="D70">
        <v>0</v>
      </c>
      <c r="E70" t="s">
        <v>287</v>
      </c>
      <c r="F70" s="11">
        <v>103783</v>
      </c>
      <c r="G70" s="11">
        <v>4088</v>
      </c>
      <c r="H70" s="11">
        <v>4968</v>
      </c>
      <c r="I70" s="11">
        <v>5475</v>
      </c>
      <c r="J70" s="11">
        <v>5575</v>
      </c>
      <c r="K70" s="11">
        <v>4429</v>
      </c>
      <c r="L70" s="11">
        <v>4317</v>
      </c>
      <c r="M70" s="11">
        <v>5111</v>
      </c>
      <c r="N70" s="11">
        <v>6272</v>
      </c>
      <c r="O70" s="11">
        <v>8398</v>
      </c>
      <c r="P70" s="11">
        <v>7286</v>
      </c>
      <c r="Q70" s="11">
        <v>6557</v>
      </c>
      <c r="R70" s="11">
        <v>6377</v>
      </c>
      <c r="S70" s="11">
        <v>7261</v>
      </c>
      <c r="T70" s="11">
        <v>8815</v>
      </c>
      <c r="U70" s="11">
        <v>7323</v>
      </c>
      <c r="V70" s="11">
        <v>5576</v>
      </c>
      <c r="W70" s="11">
        <v>3530</v>
      </c>
      <c r="X70" s="11">
        <v>1782</v>
      </c>
      <c r="Y70" s="89">
        <f t="shared" si="1"/>
        <v>643</v>
      </c>
      <c r="Z70" s="11">
        <v>550</v>
      </c>
      <c r="AA70" s="11">
        <v>82</v>
      </c>
      <c r="AB70" s="11">
        <v>11</v>
      </c>
      <c r="AC70" s="11">
        <v>103044</v>
      </c>
      <c r="AD70" s="11">
        <v>739</v>
      </c>
      <c r="AE70" s="89">
        <f>h27国調2!I123</f>
        <v>731</v>
      </c>
      <c r="AF70" s="89">
        <f>h27国調2!DI123</f>
        <v>4056</v>
      </c>
      <c r="AG70" s="214">
        <f t="shared" si="3"/>
        <v>737</v>
      </c>
      <c r="AH70" s="89">
        <f t="shared" si="4"/>
        <v>3351</v>
      </c>
      <c r="AI70" s="89">
        <f t="shared" si="5"/>
        <v>4968</v>
      </c>
      <c r="AJ70" s="89">
        <f t="shared" si="6"/>
        <v>5475</v>
      </c>
      <c r="AK70" s="89">
        <f t="shared" si="7"/>
        <v>5575</v>
      </c>
      <c r="AL70" s="89">
        <f t="shared" si="8"/>
        <v>4429</v>
      </c>
      <c r="AM70" s="89">
        <f t="shared" si="9"/>
        <v>4317</v>
      </c>
      <c r="AN70" s="89">
        <f t="shared" si="10"/>
        <v>5111</v>
      </c>
      <c r="AO70" s="89">
        <f t="shared" si="11"/>
        <v>6272</v>
      </c>
      <c r="AP70" s="89">
        <f t="shared" si="12"/>
        <v>8398</v>
      </c>
      <c r="AQ70" s="89">
        <f t="shared" si="13"/>
        <v>7286</v>
      </c>
      <c r="AR70" s="89">
        <f t="shared" si="14"/>
        <v>6557</v>
      </c>
      <c r="AS70" s="89">
        <f t="shared" si="15"/>
        <v>6377</v>
      </c>
      <c r="AT70" s="89">
        <f t="shared" si="16"/>
        <v>7261</v>
      </c>
      <c r="AU70" s="89">
        <f t="shared" si="17"/>
        <v>8815</v>
      </c>
      <c r="AV70" s="89">
        <f t="shared" si="18"/>
        <v>7323</v>
      </c>
      <c r="AW70" s="89">
        <f t="shared" si="19"/>
        <v>5576</v>
      </c>
      <c r="AX70" s="89">
        <f t="shared" si="20"/>
        <v>3530</v>
      </c>
      <c r="AY70" s="89">
        <f t="shared" si="21"/>
        <v>1782</v>
      </c>
      <c r="AZ70" s="89">
        <f t="shared" si="22"/>
        <v>643</v>
      </c>
      <c r="BA70" s="89">
        <f t="shared" si="23"/>
        <v>103783</v>
      </c>
      <c r="BB70" s="89">
        <f t="shared" si="24"/>
        <v>5955</v>
      </c>
    </row>
    <row r="71" spans="1:54">
      <c r="A71">
        <v>3304</v>
      </c>
      <c r="B71" s="98">
        <v>2</v>
      </c>
      <c r="C71">
        <v>28110</v>
      </c>
      <c r="D71">
        <v>0</v>
      </c>
      <c r="E71" t="s">
        <v>288</v>
      </c>
      <c r="F71" s="11">
        <v>63013</v>
      </c>
      <c r="G71" s="11">
        <v>2219</v>
      </c>
      <c r="H71" s="11">
        <v>1854</v>
      </c>
      <c r="I71" s="11">
        <v>1771</v>
      </c>
      <c r="J71" s="11">
        <v>2425</v>
      </c>
      <c r="K71" s="11">
        <v>3972</v>
      </c>
      <c r="L71" s="11">
        <v>4706</v>
      </c>
      <c r="M71" s="11">
        <v>4769</v>
      </c>
      <c r="N71" s="11">
        <v>4764</v>
      </c>
      <c r="O71" s="11">
        <v>5267</v>
      </c>
      <c r="P71" s="11">
        <v>4658</v>
      </c>
      <c r="Q71" s="11">
        <v>4207</v>
      </c>
      <c r="R71" s="11">
        <v>3837</v>
      </c>
      <c r="S71" s="11">
        <v>4107</v>
      </c>
      <c r="T71" s="11">
        <v>4904</v>
      </c>
      <c r="U71" s="11">
        <v>3668</v>
      </c>
      <c r="V71" s="11">
        <v>2599</v>
      </c>
      <c r="W71" s="11">
        <v>1979</v>
      </c>
      <c r="X71" s="11">
        <v>938</v>
      </c>
      <c r="Y71" s="89">
        <f t="shared" si="1"/>
        <v>369</v>
      </c>
      <c r="Z71" s="11">
        <v>304</v>
      </c>
      <c r="AA71" s="11">
        <v>54</v>
      </c>
      <c r="AB71" s="11">
        <v>11</v>
      </c>
      <c r="AC71" s="11">
        <v>58314</v>
      </c>
      <c r="AD71" s="11">
        <v>4699</v>
      </c>
      <c r="AE71" s="89">
        <f>h27国調2!I124</f>
        <v>483</v>
      </c>
      <c r="AF71" s="89">
        <f>h27国調2!DI124</f>
        <v>2212</v>
      </c>
      <c r="AG71" s="214">
        <f t="shared" si="3"/>
        <v>485</v>
      </c>
      <c r="AH71" s="89">
        <f t="shared" si="4"/>
        <v>1734</v>
      </c>
      <c r="AI71" s="89">
        <f t="shared" si="5"/>
        <v>1854</v>
      </c>
      <c r="AJ71" s="89">
        <f t="shared" si="6"/>
        <v>1771</v>
      </c>
      <c r="AK71" s="89">
        <f t="shared" si="7"/>
        <v>2425</v>
      </c>
      <c r="AL71" s="89">
        <f t="shared" si="8"/>
        <v>3972</v>
      </c>
      <c r="AM71" s="89">
        <f t="shared" si="9"/>
        <v>4706</v>
      </c>
      <c r="AN71" s="89">
        <f t="shared" si="10"/>
        <v>4769</v>
      </c>
      <c r="AO71" s="89">
        <f t="shared" si="11"/>
        <v>4764</v>
      </c>
      <c r="AP71" s="89">
        <f t="shared" si="12"/>
        <v>5267</v>
      </c>
      <c r="AQ71" s="89">
        <f t="shared" si="13"/>
        <v>4658</v>
      </c>
      <c r="AR71" s="89">
        <f t="shared" si="14"/>
        <v>4207</v>
      </c>
      <c r="AS71" s="89">
        <f t="shared" si="15"/>
        <v>3837</v>
      </c>
      <c r="AT71" s="89">
        <f t="shared" si="16"/>
        <v>4107</v>
      </c>
      <c r="AU71" s="89">
        <f t="shared" si="17"/>
        <v>4904</v>
      </c>
      <c r="AV71" s="89">
        <f t="shared" si="18"/>
        <v>3668</v>
      </c>
      <c r="AW71" s="89">
        <f t="shared" si="19"/>
        <v>2599</v>
      </c>
      <c r="AX71" s="89">
        <f t="shared" si="20"/>
        <v>1979</v>
      </c>
      <c r="AY71" s="89">
        <f t="shared" si="21"/>
        <v>938</v>
      </c>
      <c r="AZ71" s="89">
        <f t="shared" si="22"/>
        <v>369</v>
      </c>
      <c r="BA71" s="89">
        <f t="shared" si="23"/>
        <v>63013</v>
      </c>
      <c r="BB71" s="89">
        <f t="shared" si="24"/>
        <v>3286</v>
      </c>
    </row>
    <row r="72" spans="1:54">
      <c r="A72">
        <v>3305</v>
      </c>
      <c r="B72" s="98">
        <v>2</v>
      </c>
      <c r="C72">
        <v>28111</v>
      </c>
      <c r="D72">
        <v>0</v>
      </c>
      <c r="E72" t="s">
        <v>289</v>
      </c>
      <c r="F72" s="11">
        <v>118720</v>
      </c>
      <c r="G72" s="11">
        <v>4972</v>
      </c>
      <c r="H72" s="11">
        <v>5952</v>
      </c>
      <c r="I72" s="11">
        <v>6308</v>
      </c>
      <c r="J72" s="11">
        <v>7014</v>
      </c>
      <c r="K72" s="11">
        <v>6195</v>
      </c>
      <c r="L72" s="11">
        <v>5778</v>
      </c>
      <c r="M72" s="11">
        <v>6600</v>
      </c>
      <c r="N72" s="11">
        <v>7753</v>
      </c>
      <c r="O72" s="11">
        <v>9487</v>
      </c>
      <c r="P72" s="11">
        <v>8169</v>
      </c>
      <c r="Q72" s="11">
        <v>7664</v>
      </c>
      <c r="R72" s="11">
        <v>7738</v>
      </c>
      <c r="S72" s="11">
        <v>9076</v>
      </c>
      <c r="T72" s="11">
        <v>9752</v>
      </c>
      <c r="U72" s="11">
        <v>6765</v>
      </c>
      <c r="V72" s="11">
        <v>4238</v>
      </c>
      <c r="W72" s="11">
        <v>3077</v>
      </c>
      <c r="X72" s="11">
        <v>1586</v>
      </c>
      <c r="Y72" s="89">
        <f t="shared" si="1"/>
        <v>596</v>
      </c>
      <c r="Z72" s="11">
        <v>493</v>
      </c>
      <c r="AA72" s="11">
        <v>91</v>
      </c>
      <c r="AB72" s="11">
        <v>12</v>
      </c>
      <c r="AC72" s="11">
        <v>117657</v>
      </c>
      <c r="AD72" s="11">
        <v>1063</v>
      </c>
      <c r="AE72" s="89">
        <f>h27国調2!I125</f>
        <v>851</v>
      </c>
      <c r="AF72" s="89">
        <f>h27国調2!DI125</f>
        <v>4967</v>
      </c>
      <c r="AG72" s="214">
        <f t="shared" si="3"/>
        <v>852</v>
      </c>
      <c r="AH72" s="89">
        <f t="shared" si="4"/>
        <v>4120</v>
      </c>
      <c r="AI72" s="89">
        <f t="shared" si="5"/>
        <v>5952</v>
      </c>
      <c r="AJ72" s="89">
        <f t="shared" si="6"/>
        <v>6308</v>
      </c>
      <c r="AK72" s="89">
        <f t="shared" si="7"/>
        <v>7014</v>
      </c>
      <c r="AL72" s="89">
        <f t="shared" si="8"/>
        <v>6195</v>
      </c>
      <c r="AM72" s="89">
        <f t="shared" si="9"/>
        <v>5778</v>
      </c>
      <c r="AN72" s="89">
        <f t="shared" si="10"/>
        <v>6600</v>
      </c>
      <c r="AO72" s="89">
        <f t="shared" si="11"/>
        <v>7753</v>
      </c>
      <c r="AP72" s="89">
        <f t="shared" si="12"/>
        <v>9487</v>
      </c>
      <c r="AQ72" s="89">
        <f t="shared" si="13"/>
        <v>8169</v>
      </c>
      <c r="AR72" s="89">
        <f t="shared" si="14"/>
        <v>7664</v>
      </c>
      <c r="AS72" s="89">
        <f t="shared" si="15"/>
        <v>7738</v>
      </c>
      <c r="AT72" s="89">
        <f t="shared" si="16"/>
        <v>9076</v>
      </c>
      <c r="AU72" s="89">
        <f t="shared" si="17"/>
        <v>9752</v>
      </c>
      <c r="AV72" s="89">
        <f t="shared" si="18"/>
        <v>6765</v>
      </c>
      <c r="AW72" s="89">
        <f t="shared" si="19"/>
        <v>4238</v>
      </c>
      <c r="AX72" s="89">
        <f t="shared" si="20"/>
        <v>3077</v>
      </c>
      <c r="AY72" s="89">
        <f t="shared" si="21"/>
        <v>1586</v>
      </c>
      <c r="AZ72" s="89">
        <f t="shared" si="22"/>
        <v>596</v>
      </c>
      <c r="BA72" s="89">
        <f t="shared" si="23"/>
        <v>118720</v>
      </c>
      <c r="BB72" s="89">
        <f t="shared" si="24"/>
        <v>5259</v>
      </c>
    </row>
    <row r="73" spans="1:54">
      <c r="A73">
        <v>3306</v>
      </c>
      <c r="B73" s="98">
        <v>2</v>
      </c>
      <c r="C73">
        <v>28201</v>
      </c>
      <c r="D73">
        <v>2</v>
      </c>
      <c r="E73" t="s">
        <v>2</v>
      </c>
      <c r="F73" s="11">
        <v>258724</v>
      </c>
      <c r="G73" s="11">
        <v>12043</v>
      </c>
      <c r="H73" s="11">
        <v>12872</v>
      </c>
      <c r="I73" s="11">
        <v>13644</v>
      </c>
      <c r="J73" s="11">
        <v>14543</v>
      </c>
      <c r="K73" s="11">
        <v>13112</v>
      </c>
      <c r="L73" s="11">
        <v>14109</v>
      </c>
      <c r="M73" s="11">
        <v>15235</v>
      </c>
      <c r="N73" s="11">
        <v>17568</v>
      </c>
      <c r="O73" s="11">
        <v>21699</v>
      </c>
      <c r="P73" s="11">
        <v>18146</v>
      </c>
      <c r="Q73" s="11">
        <v>16546</v>
      </c>
      <c r="R73" s="11">
        <v>14852</v>
      </c>
      <c r="S73" s="11">
        <v>16368</v>
      </c>
      <c r="T73" s="11">
        <v>19250</v>
      </c>
      <c r="U73" s="11">
        <v>15264</v>
      </c>
      <c r="V73" s="11">
        <v>11001</v>
      </c>
      <c r="W73" s="11">
        <v>7518</v>
      </c>
      <c r="X73" s="11">
        <v>3690</v>
      </c>
      <c r="Y73" s="89">
        <f t="shared" si="1"/>
        <v>1264</v>
      </c>
      <c r="Z73" s="11">
        <v>1067</v>
      </c>
      <c r="AA73" s="11">
        <v>180</v>
      </c>
      <c r="AB73" s="11">
        <v>17</v>
      </c>
      <c r="AC73" s="11">
        <v>254769</v>
      </c>
      <c r="AD73" s="11">
        <v>3955</v>
      </c>
      <c r="AE73" s="89">
        <f>h27国調2!I126</f>
        <v>2244</v>
      </c>
      <c r="AF73" s="89">
        <f>h27国調2!DI126</f>
        <v>12038</v>
      </c>
      <c r="AG73" s="214">
        <f t="shared" si="3"/>
        <v>2245</v>
      </c>
      <c r="AH73" s="89">
        <f t="shared" si="4"/>
        <v>9798</v>
      </c>
      <c r="AI73" s="89">
        <f t="shared" si="5"/>
        <v>12872</v>
      </c>
      <c r="AJ73" s="89">
        <f t="shared" si="6"/>
        <v>13644</v>
      </c>
      <c r="AK73" s="89">
        <f t="shared" si="7"/>
        <v>14543</v>
      </c>
      <c r="AL73" s="89">
        <f t="shared" si="8"/>
        <v>13112</v>
      </c>
      <c r="AM73" s="89">
        <f t="shared" si="9"/>
        <v>14109</v>
      </c>
      <c r="AN73" s="89">
        <f t="shared" si="10"/>
        <v>15235</v>
      </c>
      <c r="AO73" s="89">
        <f t="shared" si="11"/>
        <v>17568</v>
      </c>
      <c r="AP73" s="89">
        <f t="shared" si="12"/>
        <v>21699</v>
      </c>
      <c r="AQ73" s="89">
        <f t="shared" si="13"/>
        <v>18146</v>
      </c>
      <c r="AR73" s="89">
        <f t="shared" si="14"/>
        <v>16546</v>
      </c>
      <c r="AS73" s="89">
        <f t="shared" si="15"/>
        <v>14852</v>
      </c>
      <c r="AT73" s="89">
        <f t="shared" si="16"/>
        <v>16368</v>
      </c>
      <c r="AU73" s="89">
        <f t="shared" si="17"/>
        <v>19250</v>
      </c>
      <c r="AV73" s="89">
        <f t="shared" si="18"/>
        <v>15264</v>
      </c>
      <c r="AW73" s="89">
        <f t="shared" si="19"/>
        <v>11001</v>
      </c>
      <c r="AX73" s="89">
        <f t="shared" si="20"/>
        <v>7518</v>
      </c>
      <c r="AY73" s="89">
        <f t="shared" si="21"/>
        <v>3690</v>
      </c>
      <c r="AZ73" s="89">
        <f t="shared" si="22"/>
        <v>1264</v>
      </c>
      <c r="BA73" s="89">
        <f t="shared" si="23"/>
        <v>258724</v>
      </c>
      <c r="BB73" s="89">
        <f t="shared" si="24"/>
        <v>12472</v>
      </c>
    </row>
    <row r="74" spans="1:54">
      <c r="A74">
        <v>3307</v>
      </c>
      <c r="B74" s="98">
        <v>2</v>
      </c>
      <c r="C74">
        <v>28202</v>
      </c>
      <c r="D74">
        <v>2</v>
      </c>
      <c r="E74" t="s">
        <v>4</v>
      </c>
      <c r="F74" s="11">
        <v>219059</v>
      </c>
      <c r="G74" s="11">
        <v>8555</v>
      </c>
      <c r="H74" s="11">
        <v>8423</v>
      </c>
      <c r="I74" s="11">
        <v>8842</v>
      </c>
      <c r="J74" s="11">
        <v>9613</v>
      </c>
      <c r="K74" s="11">
        <v>10304</v>
      </c>
      <c r="L74" s="11">
        <v>11897</v>
      </c>
      <c r="M74" s="11">
        <v>13547</v>
      </c>
      <c r="N74" s="11">
        <v>15595</v>
      </c>
      <c r="O74" s="11">
        <v>19016</v>
      </c>
      <c r="P74" s="11">
        <v>17098</v>
      </c>
      <c r="Q74" s="11">
        <v>14297</v>
      </c>
      <c r="R74" s="11">
        <v>12545</v>
      </c>
      <c r="S74" s="11">
        <v>14434</v>
      </c>
      <c r="T74" s="11">
        <v>17746</v>
      </c>
      <c r="U74" s="11">
        <v>14859</v>
      </c>
      <c r="V74" s="11">
        <v>11026</v>
      </c>
      <c r="W74" s="11">
        <v>7024</v>
      </c>
      <c r="X74" s="11">
        <v>3217</v>
      </c>
      <c r="Y74" s="89">
        <f t="shared" si="1"/>
        <v>1021</v>
      </c>
      <c r="Z74" s="11">
        <v>847</v>
      </c>
      <c r="AA74" s="11">
        <v>150</v>
      </c>
      <c r="AB74" s="11">
        <v>24</v>
      </c>
      <c r="AC74" s="11">
        <v>215566</v>
      </c>
      <c r="AD74" s="11">
        <v>3493</v>
      </c>
      <c r="AE74" s="89">
        <f>h27国調2!I127</f>
        <v>1710</v>
      </c>
      <c r="AF74" s="89">
        <f>h27国調2!DI127</f>
        <v>8431</v>
      </c>
      <c r="AG74" s="214">
        <f t="shared" si="3"/>
        <v>1735</v>
      </c>
      <c r="AH74" s="89">
        <f t="shared" si="4"/>
        <v>6820</v>
      </c>
      <c r="AI74" s="89">
        <f t="shared" si="5"/>
        <v>8423</v>
      </c>
      <c r="AJ74" s="89">
        <f t="shared" si="6"/>
        <v>8842</v>
      </c>
      <c r="AK74" s="89">
        <f t="shared" si="7"/>
        <v>9613</v>
      </c>
      <c r="AL74" s="89">
        <f t="shared" si="8"/>
        <v>10304</v>
      </c>
      <c r="AM74" s="89">
        <f t="shared" si="9"/>
        <v>11897</v>
      </c>
      <c r="AN74" s="89">
        <f t="shared" si="10"/>
        <v>13547</v>
      </c>
      <c r="AO74" s="89">
        <f t="shared" si="11"/>
        <v>15595</v>
      </c>
      <c r="AP74" s="89">
        <f t="shared" si="12"/>
        <v>19016</v>
      </c>
      <c r="AQ74" s="89">
        <f t="shared" si="13"/>
        <v>17098</v>
      </c>
      <c r="AR74" s="89">
        <f t="shared" si="14"/>
        <v>14297</v>
      </c>
      <c r="AS74" s="89">
        <f t="shared" si="15"/>
        <v>12545</v>
      </c>
      <c r="AT74" s="89">
        <f t="shared" si="16"/>
        <v>14434</v>
      </c>
      <c r="AU74" s="89">
        <f t="shared" si="17"/>
        <v>17746</v>
      </c>
      <c r="AV74" s="89">
        <f t="shared" si="18"/>
        <v>14859</v>
      </c>
      <c r="AW74" s="89">
        <f t="shared" si="19"/>
        <v>11026</v>
      </c>
      <c r="AX74" s="89">
        <f t="shared" si="20"/>
        <v>7024</v>
      </c>
      <c r="AY74" s="89">
        <f t="shared" si="21"/>
        <v>3217</v>
      </c>
      <c r="AZ74" s="89">
        <f t="shared" si="22"/>
        <v>1021</v>
      </c>
      <c r="BA74" s="89">
        <f t="shared" si="23"/>
        <v>219059</v>
      </c>
      <c r="BB74" s="89">
        <f t="shared" si="24"/>
        <v>11262</v>
      </c>
    </row>
    <row r="75" spans="1:54">
      <c r="A75">
        <v>3308</v>
      </c>
      <c r="B75" s="98">
        <v>2</v>
      </c>
      <c r="C75">
        <v>28203</v>
      </c>
      <c r="D75">
        <v>2</v>
      </c>
      <c r="E75" t="s">
        <v>6</v>
      </c>
      <c r="F75" s="11">
        <v>141801</v>
      </c>
      <c r="G75" s="11">
        <v>6628</v>
      </c>
      <c r="H75" s="11">
        <v>6645</v>
      </c>
      <c r="I75" s="11">
        <v>6951</v>
      </c>
      <c r="J75" s="11">
        <v>7463</v>
      </c>
      <c r="K75" s="11">
        <v>6514</v>
      </c>
      <c r="L75" s="11">
        <v>7775</v>
      </c>
      <c r="M75" s="11">
        <v>8624</v>
      </c>
      <c r="N75" s="11">
        <v>9782</v>
      </c>
      <c r="O75" s="11">
        <v>11812</v>
      </c>
      <c r="P75" s="11">
        <v>10769</v>
      </c>
      <c r="Q75" s="11">
        <v>9230</v>
      </c>
      <c r="R75" s="11">
        <v>8140</v>
      </c>
      <c r="S75" s="11">
        <v>8941</v>
      </c>
      <c r="T75" s="11">
        <v>10884</v>
      </c>
      <c r="U75" s="11">
        <v>8651</v>
      </c>
      <c r="V75" s="11">
        <v>6197</v>
      </c>
      <c r="W75" s="11">
        <v>4144</v>
      </c>
      <c r="X75" s="11">
        <v>1952</v>
      </c>
      <c r="Y75" s="89">
        <f t="shared" ref="Y75:Y106" si="25">SUM(Z75:AB75)</f>
        <v>699</v>
      </c>
      <c r="Z75" s="11">
        <v>589</v>
      </c>
      <c r="AA75" s="11">
        <v>95</v>
      </c>
      <c r="AB75" s="11">
        <v>15</v>
      </c>
      <c r="AC75" s="11">
        <v>140417</v>
      </c>
      <c r="AD75" s="11">
        <v>1384</v>
      </c>
      <c r="AE75" s="89">
        <f>h27国調2!I128</f>
        <v>1323</v>
      </c>
      <c r="AF75" s="89">
        <f>h27国調2!DI128</f>
        <v>6623</v>
      </c>
      <c r="AG75" s="214">
        <f t="shared" si="3"/>
        <v>1324</v>
      </c>
      <c r="AH75" s="89">
        <f t="shared" si="4"/>
        <v>5304</v>
      </c>
      <c r="AI75" s="89">
        <f t="shared" si="5"/>
        <v>6645</v>
      </c>
      <c r="AJ75" s="89">
        <f t="shared" si="6"/>
        <v>6951</v>
      </c>
      <c r="AK75" s="89">
        <f t="shared" si="7"/>
        <v>7463</v>
      </c>
      <c r="AL75" s="89">
        <f t="shared" si="8"/>
        <v>6514</v>
      </c>
      <c r="AM75" s="89">
        <f t="shared" si="9"/>
        <v>7775</v>
      </c>
      <c r="AN75" s="89">
        <f t="shared" si="10"/>
        <v>8624</v>
      </c>
      <c r="AO75" s="89">
        <f t="shared" si="11"/>
        <v>9782</v>
      </c>
      <c r="AP75" s="89">
        <f t="shared" si="12"/>
        <v>11812</v>
      </c>
      <c r="AQ75" s="89">
        <f t="shared" si="13"/>
        <v>10769</v>
      </c>
      <c r="AR75" s="89">
        <f t="shared" si="14"/>
        <v>9230</v>
      </c>
      <c r="AS75" s="89">
        <f t="shared" si="15"/>
        <v>8140</v>
      </c>
      <c r="AT75" s="89">
        <f t="shared" si="16"/>
        <v>8941</v>
      </c>
      <c r="AU75" s="89">
        <f t="shared" si="17"/>
        <v>10884</v>
      </c>
      <c r="AV75" s="89">
        <f t="shared" si="18"/>
        <v>8651</v>
      </c>
      <c r="AW75" s="89">
        <f t="shared" si="19"/>
        <v>6197</v>
      </c>
      <c r="AX75" s="89">
        <f t="shared" si="20"/>
        <v>4144</v>
      </c>
      <c r="AY75" s="89">
        <f t="shared" si="21"/>
        <v>1952</v>
      </c>
      <c r="AZ75" s="89">
        <f t="shared" si="22"/>
        <v>699</v>
      </c>
      <c r="BA75" s="89">
        <f t="shared" si="23"/>
        <v>141801</v>
      </c>
      <c r="BB75" s="89">
        <f t="shared" si="24"/>
        <v>6795</v>
      </c>
    </row>
    <row r="76" spans="1:54">
      <c r="A76">
        <v>3309</v>
      </c>
      <c r="B76" s="98">
        <v>2</v>
      </c>
      <c r="C76">
        <v>28204</v>
      </c>
      <c r="D76">
        <v>2</v>
      </c>
      <c r="E76" t="s">
        <v>8</v>
      </c>
      <c r="F76" s="11">
        <v>228354</v>
      </c>
      <c r="G76" s="11">
        <v>10728</v>
      </c>
      <c r="H76" s="11">
        <v>11523</v>
      </c>
      <c r="I76" s="11">
        <v>12524</v>
      </c>
      <c r="J76" s="11">
        <v>13302</v>
      </c>
      <c r="K76" s="11">
        <v>11430</v>
      </c>
      <c r="L76" s="11">
        <v>10756</v>
      </c>
      <c r="M76" s="11">
        <v>12889</v>
      </c>
      <c r="N76" s="11">
        <v>15442</v>
      </c>
      <c r="O76" s="11">
        <v>20169</v>
      </c>
      <c r="P76" s="11">
        <v>18826</v>
      </c>
      <c r="Q76" s="11">
        <v>15889</v>
      </c>
      <c r="R76" s="11">
        <v>12799</v>
      </c>
      <c r="S76" s="11">
        <v>13143</v>
      </c>
      <c r="T76" s="11">
        <v>16422</v>
      </c>
      <c r="U76" s="11">
        <v>12425</v>
      </c>
      <c r="V76" s="11">
        <v>9283</v>
      </c>
      <c r="W76" s="11">
        <v>6454</v>
      </c>
      <c r="X76" s="11">
        <v>3180</v>
      </c>
      <c r="Y76" s="89">
        <f t="shared" si="25"/>
        <v>1170</v>
      </c>
      <c r="Z76" s="11">
        <v>961</v>
      </c>
      <c r="AA76" s="11">
        <v>182</v>
      </c>
      <c r="AB76" s="11">
        <v>27</v>
      </c>
      <c r="AC76" s="11">
        <v>226192</v>
      </c>
      <c r="AD76" s="11">
        <v>2162</v>
      </c>
      <c r="AE76" s="89">
        <f>h27国調2!I129</f>
        <v>2083</v>
      </c>
      <c r="AF76" s="89">
        <f>h27国調2!DI129</f>
        <v>10462</v>
      </c>
      <c r="AG76" s="214">
        <f t="shared" si="3"/>
        <v>2136</v>
      </c>
      <c r="AH76" s="89">
        <f t="shared" si="4"/>
        <v>8592</v>
      </c>
      <c r="AI76" s="89">
        <f t="shared" si="5"/>
        <v>11523</v>
      </c>
      <c r="AJ76" s="89">
        <f t="shared" si="6"/>
        <v>12524</v>
      </c>
      <c r="AK76" s="89">
        <f t="shared" si="7"/>
        <v>13302</v>
      </c>
      <c r="AL76" s="89">
        <f t="shared" si="8"/>
        <v>11430</v>
      </c>
      <c r="AM76" s="89">
        <f t="shared" si="9"/>
        <v>10756</v>
      </c>
      <c r="AN76" s="89">
        <f t="shared" si="10"/>
        <v>12889</v>
      </c>
      <c r="AO76" s="89">
        <f t="shared" si="11"/>
        <v>15442</v>
      </c>
      <c r="AP76" s="89">
        <f t="shared" si="12"/>
        <v>20169</v>
      </c>
      <c r="AQ76" s="89">
        <f t="shared" si="13"/>
        <v>18826</v>
      </c>
      <c r="AR76" s="89">
        <f t="shared" si="14"/>
        <v>15889</v>
      </c>
      <c r="AS76" s="89">
        <f t="shared" si="15"/>
        <v>12799</v>
      </c>
      <c r="AT76" s="89">
        <f t="shared" si="16"/>
        <v>13143</v>
      </c>
      <c r="AU76" s="89">
        <f t="shared" si="17"/>
        <v>16422</v>
      </c>
      <c r="AV76" s="89">
        <f t="shared" si="18"/>
        <v>12425</v>
      </c>
      <c r="AW76" s="89">
        <f t="shared" si="19"/>
        <v>9283</v>
      </c>
      <c r="AX76" s="89">
        <f t="shared" si="20"/>
        <v>6454</v>
      </c>
      <c r="AY76" s="89">
        <f t="shared" si="21"/>
        <v>3180</v>
      </c>
      <c r="AZ76" s="89">
        <f t="shared" si="22"/>
        <v>1170</v>
      </c>
      <c r="BA76" s="89">
        <f t="shared" si="23"/>
        <v>228354</v>
      </c>
      <c r="BB76" s="89">
        <f t="shared" si="24"/>
        <v>10804</v>
      </c>
    </row>
    <row r="77" spans="1:54">
      <c r="A77">
        <v>3310</v>
      </c>
      <c r="B77" s="98">
        <v>2</v>
      </c>
      <c r="C77">
        <v>28205</v>
      </c>
      <c r="D77">
        <v>2</v>
      </c>
      <c r="E77" t="s">
        <v>9</v>
      </c>
      <c r="F77" s="11">
        <v>20992</v>
      </c>
      <c r="G77" s="11">
        <v>771</v>
      </c>
      <c r="H77" s="11">
        <v>892</v>
      </c>
      <c r="I77" s="11">
        <v>1000</v>
      </c>
      <c r="J77" s="11">
        <v>961</v>
      </c>
      <c r="K77" s="11">
        <v>638</v>
      </c>
      <c r="L77" s="11">
        <v>810</v>
      </c>
      <c r="M77" s="11">
        <v>1014</v>
      </c>
      <c r="N77" s="11">
        <v>1268</v>
      </c>
      <c r="O77" s="11">
        <v>1483</v>
      </c>
      <c r="P77" s="11">
        <v>1337</v>
      </c>
      <c r="Q77" s="11">
        <v>1341</v>
      </c>
      <c r="R77" s="11">
        <v>1343</v>
      </c>
      <c r="S77" s="11">
        <v>1706</v>
      </c>
      <c r="T77" s="11">
        <v>2046</v>
      </c>
      <c r="U77" s="11">
        <v>1417</v>
      </c>
      <c r="V77" s="11">
        <v>1118</v>
      </c>
      <c r="W77" s="11">
        <v>970</v>
      </c>
      <c r="X77" s="11">
        <v>625</v>
      </c>
      <c r="Y77" s="89">
        <f t="shared" si="25"/>
        <v>252</v>
      </c>
      <c r="Z77" s="11">
        <v>211</v>
      </c>
      <c r="AA77" s="11">
        <v>32</v>
      </c>
      <c r="AB77" s="11">
        <v>9</v>
      </c>
      <c r="AC77" s="11">
        <v>20918</v>
      </c>
      <c r="AD77" s="11">
        <v>74</v>
      </c>
      <c r="AE77" s="89">
        <f>h27国調2!I130</f>
        <v>130</v>
      </c>
      <c r="AF77" s="89">
        <f>h27国調2!DI130</f>
        <v>771</v>
      </c>
      <c r="AG77" s="214">
        <f t="shared" si="3"/>
        <v>130</v>
      </c>
      <c r="AH77" s="89">
        <f t="shared" si="4"/>
        <v>641</v>
      </c>
      <c r="AI77" s="89">
        <f t="shared" si="5"/>
        <v>892</v>
      </c>
      <c r="AJ77" s="89">
        <f t="shared" si="6"/>
        <v>1000</v>
      </c>
      <c r="AK77" s="89">
        <f t="shared" si="7"/>
        <v>961</v>
      </c>
      <c r="AL77" s="89">
        <f t="shared" si="8"/>
        <v>638</v>
      </c>
      <c r="AM77" s="89">
        <f t="shared" si="9"/>
        <v>810</v>
      </c>
      <c r="AN77" s="89">
        <f t="shared" si="10"/>
        <v>1014</v>
      </c>
      <c r="AO77" s="89">
        <f t="shared" si="11"/>
        <v>1268</v>
      </c>
      <c r="AP77" s="89">
        <f t="shared" si="12"/>
        <v>1483</v>
      </c>
      <c r="AQ77" s="89">
        <f t="shared" si="13"/>
        <v>1337</v>
      </c>
      <c r="AR77" s="89">
        <f t="shared" si="14"/>
        <v>1341</v>
      </c>
      <c r="AS77" s="89">
        <f t="shared" si="15"/>
        <v>1343</v>
      </c>
      <c r="AT77" s="89">
        <f t="shared" si="16"/>
        <v>1706</v>
      </c>
      <c r="AU77" s="89">
        <f t="shared" si="17"/>
        <v>2046</v>
      </c>
      <c r="AV77" s="89">
        <f t="shared" si="18"/>
        <v>1417</v>
      </c>
      <c r="AW77" s="89">
        <f t="shared" si="19"/>
        <v>1118</v>
      </c>
      <c r="AX77" s="89">
        <f t="shared" si="20"/>
        <v>970</v>
      </c>
      <c r="AY77" s="89">
        <f t="shared" si="21"/>
        <v>625</v>
      </c>
      <c r="AZ77" s="89">
        <f t="shared" si="22"/>
        <v>252</v>
      </c>
      <c r="BA77" s="89">
        <f t="shared" si="23"/>
        <v>20992</v>
      </c>
      <c r="BB77" s="89">
        <f t="shared" si="24"/>
        <v>1847</v>
      </c>
    </row>
    <row r="78" spans="1:54">
      <c r="A78">
        <v>3311</v>
      </c>
      <c r="B78" s="98">
        <v>2</v>
      </c>
      <c r="C78">
        <v>28206</v>
      </c>
      <c r="D78">
        <v>2</v>
      </c>
      <c r="E78" t="s">
        <v>11</v>
      </c>
      <c r="F78" s="11">
        <v>43089</v>
      </c>
      <c r="G78" s="11">
        <v>1908</v>
      </c>
      <c r="H78" s="11">
        <v>2215</v>
      </c>
      <c r="I78" s="11">
        <v>2266</v>
      </c>
      <c r="J78" s="11">
        <v>2250</v>
      </c>
      <c r="K78" s="11">
        <v>1725</v>
      </c>
      <c r="L78" s="11">
        <v>1622</v>
      </c>
      <c r="M78" s="11">
        <v>2096</v>
      </c>
      <c r="N78" s="11">
        <v>2610</v>
      </c>
      <c r="O78" s="11">
        <v>3550</v>
      </c>
      <c r="P78" s="11">
        <v>3577</v>
      </c>
      <c r="Q78" s="11">
        <v>3041</v>
      </c>
      <c r="R78" s="11">
        <v>2641</v>
      </c>
      <c r="S78" s="11">
        <v>2733</v>
      </c>
      <c r="T78" s="11">
        <v>3409</v>
      </c>
      <c r="U78" s="11">
        <v>2601</v>
      </c>
      <c r="V78" s="11">
        <v>1999</v>
      </c>
      <c r="W78" s="11">
        <v>1606</v>
      </c>
      <c r="X78" s="11">
        <v>892</v>
      </c>
      <c r="Y78" s="89">
        <f t="shared" si="25"/>
        <v>348</v>
      </c>
      <c r="Z78" s="11">
        <v>291</v>
      </c>
      <c r="AA78" s="11">
        <v>53</v>
      </c>
      <c r="AB78" s="11">
        <v>4</v>
      </c>
      <c r="AC78" s="11">
        <v>42413</v>
      </c>
      <c r="AD78" s="11">
        <v>676</v>
      </c>
      <c r="AE78" s="89">
        <f>h27国調2!I131</f>
        <v>337</v>
      </c>
      <c r="AF78" s="89">
        <f>h27国調2!DI131</f>
        <v>1908</v>
      </c>
      <c r="AG78" s="214">
        <f t="shared" si="3"/>
        <v>337</v>
      </c>
      <c r="AH78" s="89">
        <f t="shared" si="4"/>
        <v>1571</v>
      </c>
      <c r="AI78" s="89">
        <f t="shared" si="5"/>
        <v>2215</v>
      </c>
      <c r="AJ78" s="89">
        <f t="shared" si="6"/>
        <v>2266</v>
      </c>
      <c r="AK78" s="89">
        <f t="shared" si="7"/>
        <v>2250</v>
      </c>
      <c r="AL78" s="89">
        <f t="shared" si="8"/>
        <v>1725</v>
      </c>
      <c r="AM78" s="89">
        <f t="shared" si="9"/>
        <v>1622</v>
      </c>
      <c r="AN78" s="89">
        <f t="shared" si="10"/>
        <v>2096</v>
      </c>
      <c r="AO78" s="89">
        <f t="shared" si="11"/>
        <v>2610</v>
      </c>
      <c r="AP78" s="89">
        <f t="shared" si="12"/>
        <v>3550</v>
      </c>
      <c r="AQ78" s="89">
        <f t="shared" si="13"/>
        <v>3577</v>
      </c>
      <c r="AR78" s="89">
        <f t="shared" si="14"/>
        <v>3041</v>
      </c>
      <c r="AS78" s="89">
        <f t="shared" si="15"/>
        <v>2641</v>
      </c>
      <c r="AT78" s="89">
        <f t="shared" si="16"/>
        <v>2733</v>
      </c>
      <c r="AU78" s="89">
        <f t="shared" si="17"/>
        <v>3409</v>
      </c>
      <c r="AV78" s="89">
        <f t="shared" si="18"/>
        <v>2601</v>
      </c>
      <c r="AW78" s="89">
        <f t="shared" si="19"/>
        <v>1999</v>
      </c>
      <c r="AX78" s="89">
        <f t="shared" si="20"/>
        <v>1606</v>
      </c>
      <c r="AY78" s="89">
        <f t="shared" si="21"/>
        <v>892</v>
      </c>
      <c r="AZ78" s="89">
        <f t="shared" si="22"/>
        <v>348</v>
      </c>
      <c r="BA78" s="89">
        <f t="shared" si="23"/>
        <v>43089</v>
      </c>
      <c r="BB78" s="89">
        <f t="shared" si="24"/>
        <v>2846</v>
      </c>
    </row>
    <row r="79" spans="1:54">
      <c r="A79">
        <v>3312</v>
      </c>
      <c r="B79" s="98">
        <v>2</v>
      </c>
      <c r="C79">
        <v>28207</v>
      </c>
      <c r="D79">
        <v>2</v>
      </c>
      <c r="E79" t="s">
        <v>12</v>
      </c>
      <c r="F79" s="11">
        <v>95641</v>
      </c>
      <c r="G79" s="11">
        <v>4546</v>
      </c>
      <c r="H79" s="11">
        <v>4836</v>
      </c>
      <c r="I79" s="11">
        <v>4761</v>
      </c>
      <c r="J79" s="11">
        <v>5191</v>
      </c>
      <c r="K79" s="11">
        <v>4972</v>
      </c>
      <c r="L79" s="11">
        <v>5344</v>
      </c>
      <c r="M79" s="11">
        <v>5827</v>
      </c>
      <c r="N79" s="11">
        <v>7049</v>
      </c>
      <c r="O79" s="11">
        <v>8424</v>
      </c>
      <c r="P79" s="11">
        <v>7413</v>
      </c>
      <c r="Q79" s="11">
        <v>6365</v>
      </c>
      <c r="R79" s="11">
        <v>4918</v>
      </c>
      <c r="S79" s="11">
        <v>5293</v>
      </c>
      <c r="T79" s="11">
        <v>6616</v>
      </c>
      <c r="U79" s="11">
        <v>5441</v>
      </c>
      <c r="V79" s="11">
        <v>4222</v>
      </c>
      <c r="W79" s="11">
        <v>2656</v>
      </c>
      <c r="X79" s="11">
        <v>1311</v>
      </c>
      <c r="Y79" s="89">
        <f t="shared" si="25"/>
        <v>456</v>
      </c>
      <c r="Z79" s="11">
        <v>365</v>
      </c>
      <c r="AA79" s="11">
        <v>78</v>
      </c>
      <c r="AB79" s="11">
        <v>13</v>
      </c>
      <c r="AC79" s="11">
        <v>94388</v>
      </c>
      <c r="AD79" s="11">
        <v>1253</v>
      </c>
      <c r="AE79" s="89">
        <f>h27国調2!I132</f>
        <v>835</v>
      </c>
      <c r="AF79" s="89">
        <f>h27国調2!DI132</f>
        <v>4536</v>
      </c>
      <c r="AG79" s="214">
        <f t="shared" si="3"/>
        <v>837</v>
      </c>
      <c r="AH79" s="89">
        <f t="shared" si="4"/>
        <v>3709</v>
      </c>
      <c r="AI79" s="89">
        <f t="shared" si="5"/>
        <v>4836</v>
      </c>
      <c r="AJ79" s="89">
        <f t="shared" si="6"/>
        <v>4761</v>
      </c>
      <c r="AK79" s="89">
        <f t="shared" si="7"/>
        <v>5191</v>
      </c>
      <c r="AL79" s="89">
        <f t="shared" si="8"/>
        <v>4972</v>
      </c>
      <c r="AM79" s="89">
        <f t="shared" si="9"/>
        <v>5344</v>
      </c>
      <c r="AN79" s="89">
        <f t="shared" si="10"/>
        <v>5827</v>
      </c>
      <c r="AO79" s="89">
        <f t="shared" si="11"/>
        <v>7049</v>
      </c>
      <c r="AP79" s="89">
        <f t="shared" si="12"/>
        <v>8424</v>
      </c>
      <c r="AQ79" s="89">
        <f t="shared" si="13"/>
        <v>7413</v>
      </c>
      <c r="AR79" s="89">
        <f t="shared" si="14"/>
        <v>6365</v>
      </c>
      <c r="AS79" s="89">
        <f t="shared" si="15"/>
        <v>4918</v>
      </c>
      <c r="AT79" s="89">
        <f t="shared" si="16"/>
        <v>5293</v>
      </c>
      <c r="AU79" s="89">
        <f t="shared" si="17"/>
        <v>6616</v>
      </c>
      <c r="AV79" s="89">
        <f t="shared" si="18"/>
        <v>5441</v>
      </c>
      <c r="AW79" s="89">
        <f t="shared" si="19"/>
        <v>4222</v>
      </c>
      <c r="AX79" s="89">
        <f t="shared" si="20"/>
        <v>2656</v>
      </c>
      <c r="AY79" s="89">
        <f t="shared" si="21"/>
        <v>1311</v>
      </c>
      <c r="AZ79" s="89">
        <f t="shared" si="22"/>
        <v>456</v>
      </c>
      <c r="BA79" s="89">
        <f t="shared" si="23"/>
        <v>95641</v>
      </c>
      <c r="BB79" s="89">
        <f t="shared" si="24"/>
        <v>4423</v>
      </c>
    </row>
    <row r="80" spans="1:54">
      <c r="A80">
        <v>3313</v>
      </c>
      <c r="B80" s="98">
        <v>2</v>
      </c>
      <c r="C80">
        <v>28208</v>
      </c>
      <c r="D80">
        <v>2</v>
      </c>
      <c r="E80" t="s">
        <v>14</v>
      </c>
      <c r="F80" s="11">
        <v>14511</v>
      </c>
      <c r="G80" s="11">
        <v>551</v>
      </c>
      <c r="H80" s="11">
        <v>603</v>
      </c>
      <c r="I80" s="11">
        <v>551</v>
      </c>
      <c r="J80" s="11">
        <v>722</v>
      </c>
      <c r="K80" s="11">
        <v>618</v>
      </c>
      <c r="L80" s="11">
        <v>719</v>
      </c>
      <c r="M80" s="11">
        <v>773</v>
      </c>
      <c r="N80" s="11">
        <v>878</v>
      </c>
      <c r="O80" s="11">
        <v>1036</v>
      </c>
      <c r="P80" s="11">
        <v>863</v>
      </c>
      <c r="Q80" s="11">
        <v>845</v>
      </c>
      <c r="R80" s="11">
        <v>829</v>
      </c>
      <c r="S80" s="11">
        <v>1077</v>
      </c>
      <c r="T80" s="11">
        <v>1450</v>
      </c>
      <c r="U80" s="11">
        <v>1130</v>
      </c>
      <c r="V80" s="11">
        <v>827</v>
      </c>
      <c r="W80" s="11">
        <v>582</v>
      </c>
      <c r="X80" s="11">
        <v>315</v>
      </c>
      <c r="Y80" s="89">
        <f t="shared" si="25"/>
        <v>142</v>
      </c>
      <c r="Z80" s="11">
        <v>121</v>
      </c>
      <c r="AA80" s="11">
        <v>19</v>
      </c>
      <c r="AB80" s="11">
        <v>2</v>
      </c>
      <c r="AC80" s="11">
        <v>14389</v>
      </c>
      <c r="AD80" s="11">
        <v>122</v>
      </c>
      <c r="AE80" s="89">
        <f>h27国調2!I133</f>
        <v>99</v>
      </c>
      <c r="AF80" s="89">
        <f>h27国調2!DI133</f>
        <v>551</v>
      </c>
      <c r="AG80" s="214">
        <f t="shared" si="3"/>
        <v>99</v>
      </c>
      <c r="AH80" s="89">
        <f t="shared" si="4"/>
        <v>452</v>
      </c>
      <c r="AI80" s="89">
        <f t="shared" si="5"/>
        <v>603</v>
      </c>
      <c r="AJ80" s="89">
        <f t="shared" si="6"/>
        <v>551</v>
      </c>
      <c r="AK80" s="89">
        <f t="shared" si="7"/>
        <v>722</v>
      </c>
      <c r="AL80" s="89">
        <f t="shared" si="8"/>
        <v>618</v>
      </c>
      <c r="AM80" s="89">
        <f t="shared" si="9"/>
        <v>719</v>
      </c>
      <c r="AN80" s="89">
        <f t="shared" si="10"/>
        <v>773</v>
      </c>
      <c r="AO80" s="89">
        <f t="shared" si="11"/>
        <v>878</v>
      </c>
      <c r="AP80" s="89">
        <f t="shared" si="12"/>
        <v>1036</v>
      </c>
      <c r="AQ80" s="89">
        <f t="shared" si="13"/>
        <v>863</v>
      </c>
      <c r="AR80" s="89">
        <f t="shared" si="14"/>
        <v>845</v>
      </c>
      <c r="AS80" s="89">
        <f t="shared" si="15"/>
        <v>829</v>
      </c>
      <c r="AT80" s="89">
        <f t="shared" si="16"/>
        <v>1077</v>
      </c>
      <c r="AU80" s="89">
        <f t="shared" si="17"/>
        <v>1450</v>
      </c>
      <c r="AV80" s="89">
        <f t="shared" si="18"/>
        <v>1130</v>
      </c>
      <c r="AW80" s="89">
        <f t="shared" si="19"/>
        <v>827</v>
      </c>
      <c r="AX80" s="89">
        <f t="shared" si="20"/>
        <v>582</v>
      </c>
      <c r="AY80" s="89">
        <f t="shared" si="21"/>
        <v>315</v>
      </c>
      <c r="AZ80" s="89">
        <f t="shared" si="22"/>
        <v>142</v>
      </c>
      <c r="BA80" s="89">
        <f t="shared" si="23"/>
        <v>14511</v>
      </c>
      <c r="BB80" s="89">
        <f t="shared" si="24"/>
        <v>1039</v>
      </c>
    </row>
    <row r="81" spans="1:54">
      <c r="A81">
        <v>3314</v>
      </c>
      <c r="B81" s="98">
        <v>2</v>
      </c>
      <c r="C81">
        <v>28209</v>
      </c>
      <c r="D81">
        <v>2</v>
      </c>
      <c r="E81" t="s">
        <v>16</v>
      </c>
      <c r="F81" s="11">
        <v>39494</v>
      </c>
      <c r="G81" s="11">
        <v>1634</v>
      </c>
      <c r="H81" s="11">
        <v>1796</v>
      </c>
      <c r="I81" s="11">
        <v>2034</v>
      </c>
      <c r="J81" s="11">
        <v>1888</v>
      </c>
      <c r="K81" s="11">
        <v>1159</v>
      </c>
      <c r="L81" s="11">
        <v>1710</v>
      </c>
      <c r="M81" s="11">
        <v>2076</v>
      </c>
      <c r="N81" s="11">
        <v>2392</v>
      </c>
      <c r="O81" s="11">
        <v>2888</v>
      </c>
      <c r="P81" s="11">
        <v>2503</v>
      </c>
      <c r="Q81" s="11">
        <v>2492</v>
      </c>
      <c r="R81" s="11">
        <v>2779</v>
      </c>
      <c r="S81" s="11">
        <v>3026</v>
      </c>
      <c r="T81" s="11">
        <v>3368</v>
      </c>
      <c r="U81" s="11">
        <v>2470</v>
      </c>
      <c r="V81" s="11">
        <v>2003</v>
      </c>
      <c r="W81" s="11">
        <v>1735</v>
      </c>
      <c r="X81" s="11">
        <v>1098</v>
      </c>
      <c r="Y81" s="89">
        <f t="shared" si="25"/>
        <v>443</v>
      </c>
      <c r="Z81" s="11">
        <v>359</v>
      </c>
      <c r="AA81" s="11">
        <v>78</v>
      </c>
      <c r="AB81" s="11">
        <v>6</v>
      </c>
      <c r="AC81" s="11">
        <v>39350</v>
      </c>
      <c r="AD81" s="11">
        <v>144</v>
      </c>
      <c r="AE81" s="89">
        <f>h27国調2!I134</f>
        <v>309</v>
      </c>
      <c r="AF81" s="89">
        <f>h27国調2!DI134</f>
        <v>1630</v>
      </c>
      <c r="AG81" s="214">
        <f t="shared" si="3"/>
        <v>310</v>
      </c>
      <c r="AH81" s="89">
        <f t="shared" si="4"/>
        <v>1324</v>
      </c>
      <c r="AI81" s="89">
        <f t="shared" si="5"/>
        <v>1796</v>
      </c>
      <c r="AJ81" s="89">
        <f t="shared" si="6"/>
        <v>2034</v>
      </c>
      <c r="AK81" s="89">
        <f t="shared" si="7"/>
        <v>1888</v>
      </c>
      <c r="AL81" s="89">
        <f t="shared" si="8"/>
        <v>1159</v>
      </c>
      <c r="AM81" s="89">
        <f t="shared" si="9"/>
        <v>1710</v>
      </c>
      <c r="AN81" s="89">
        <f t="shared" si="10"/>
        <v>2076</v>
      </c>
      <c r="AO81" s="89">
        <f t="shared" si="11"/>
        <v>2392</v>
      </c>
      <c r="AP81" s="89">
        <f t="shared" si="12"/>
        <v>2888</v>
      </c>
      <c r="AQ81" s="89">
        <f t="shared" si="13"/>
        <v>2503</v>
      </c>
      <c r="AR81" s="89">
        <f t="shared" si="14"/>
        <v>2492</v>
      </c>
      <c r="AS81" s="89">
        <f t="shared" si="15"/>
        <v>2779</v>
      </c>
      <c r="AT81" s="89">
        <f t="shared" si="16"/>
        <v>3026</v>
      </c>
      <c r="AU81" s="89">
        <f t="shared" si="17"/>
        <v>3368</v>
      </c>
      <c r="AV81" s="89">
        <f t="shared" si="18"/>
        <v>2470</v>
      </c>
      <c r="AW81" s="89">
        <f t="shared" si="19"/>
        <v>2003</v>
      </c>
      <c r="AX81" s="89">
        <f t="shared" si="20"/>
        <v>1735</v>
      </c>
      <c r="AY81" s="89">
        <f t="shared" si="21"/>
        <v>1098</v>
      </c>
      <c r="AZ81" s="89">
        <f t="shared" si="22"/>
        <v>443</v>
      </c>
      <c r="BA81" s="89">
        <f t="shared" si="23"/>
        <v>39494</v>
      </c>
      <c r="BB81" s="89">
        <f t="shared" si="24"/>
        <v>3276</v>
      </c>
    </row>
    <row r="82" spans="1:54">
      <c r="A82">
        <v>3315</v>
      </c>
      <c r="B82" s="98">
        <v>2</v>
      </c>
      <c r="C82">
        <v>28210</v>
      </c>
      <c r="D82">
        <v>2</v>
      </c>
      <c r="E82" t="s">
        <v>18</v>
      </c>
      <c r="F82" s="11">
        <v>131170</v>
      </c>
      <c r="G82" s="11">
        <v>5882</v>
      </c>
      <c r="H82" s="11">
        <v>6192</v>
      </c>
      <c r="I82" s="11">
        <v>6757</v>
      </c>
      <c r="J82" s="11">
        <v>7301</v>
      </c>
      <c r="K82" s="11">
        <v>6300</v>
      </c>
      <c r="L82" s="11">
        <v>7486</v>
      </c>
      <c r="M82" s="11">
        <v>8124</v>
      </c>
      <c r="N82" s="11">
        <v>9143</v>
      </c>
      <c r="O82" s="11">
        <v>10980</v>
      </c>
      <c r="P82" s="11">
        <v>9134</v>
      </c>
      <c r="Q82" s="11">
        <v>7833</v>
      </c>
      <c r="R82" s="11">
        <v>7248</v>
      </c>
      <c r="S82" s="11">
        <v>8796</v>
      </c>
      <c r="T82" s="11">
        <v>10014</v>
      </c>
      <c r="U82" s="11">
        <v>8329</v>
      </c>
      <c r="V82" s="11">
        <v>5759</v>
      </c>
      <c r="W82" s="11">
        <v>3481</v>
      </c>
      <c r="X82" s="11">
        <v>1799</v>
      </c>
      <c r="Y82" s="89">
        <f t="shared" si="25"/>
        <v>612</v>
      </c>
      <c r="Z82" s="11">
        <v>521</v>
      </c>
      <c r="AA82" s="11">
        <v>82</v>
      </c>
      <c r="AB82" s="11">
        <v>9</v>
      </c>
      <c r="AC82" s="11">
        <v>130076</v>
      </c>
      <c r="AD82" s="11">
        <v>1094</v>
      </c>
      <c r="AE82" s="89">
        <f>h27国調2!I135</f>
        <v>1143</v>
      </c>
      <c r="AF82" s="89">
        <f>h27国調2!DI135</f>
        <v>5880</v>
      </c>
      <c r="AG82" s="214">
        <f t="shared" si="3"/>
        <v>1143</v>
      </c>
      <c r="AH82" s="89">
        <f t="shared" si="4"/>
        <v>4739</v>
      </c>
      <c r="AI82" s="89">
        <f t="shared" si="5"/>
        <v>6192</v>
      </c>
      <c r="AJ82" s="89">
        <f t="shared" si="6"/>
        <v>6757</v>
      </c>
      <c r="AK82" s="89">
        <f t="shared" si="7"/>
        <v>7301</v>
      </c>
      <c r="AL82" s="89">
        <f t="shared" si="8"/>
        <v>6300</v>
      </c>
      <c r="AM82" s="89">
        <f t="shared" si="9"/>
        <v>7486</v>
      </c>
      <c r="AN82" s="89">
        <f t="shared" si="10"/>
        <v>8124</v>
      </c>
      <c r="AO82" s="89">
        <f t="shared" si="11"/>
        <v>9143</v>
      </c>
      <c r="AP82" s="89">
        <f t="shared" si="12"/>
        <v>10980</v>
      </c>
      <c r="AQ82" s="89">
        <f t="shared" si="13"/>
        <v>9134</v>
      </c>
      <c r="AR82" s="89">
        <f t="shared" si="14"/>
        <v>7833</v>
      </c>
      <c r="AS82" s="89">
        <f t="shared" si="15"/>
        <v>7248</v>
      </c>
      <c r="AT82" s="89">
        <f t="shared" si="16"/>
        <v>8796</v>
      </c>
      <c r="AU82" s="89">
        <f t="shared" si="17"/>
        <v>10014</v>
      </c>
      <c r="AV82" s="89">
        <f t="shared" si="18"/>
        <v>8329</v>
      </c>
      <c r="AW82" s="89">
        <f t="shared" si="19"/>
        <v>5759</v>
      </c>
      <c r="AX82" s="89">
        <f t="shared" si="20"/>
        <v>3481</v>
      </c>
      <c r="AY82" s="89">
        <f t="shared" si="21"/>
        <v>1799</v>
      </c>
      <c r="AZ82" s="89">
        <f t="shared" si="22"/>
        <v>612</v>
      </c>
      <c r="BA82" s="89">
        <f t="shared" si="23"/>
        <v>131170</v>
      </c>
      <c r="BB82" s="89">
        <f t="shared" si="24"/>
        <v>5892</v>
      </c>
    </row>
    <row r="83" spans="1:54">
      <c r="A83">
        <v>3316</v>
      </c>
      <c r="B83" s="98">
        <v>2</v>
      </c>
      <c r="C83">
        <v>28212</v>
      </c>
      <c r="D83">
        <v>2</v>
      </c>
      <c r="E83" t="s">
        <v>19</v>
      </c>
      <c r="F83" s="11">
        <v>23331</v>
      </c>
      <c r="G83" s="11">
        <v>924</v>
      </c>
      <c r="H83" s="11">
        <v>1056</v>
      </c>
      <c r="I83" s="11">
        <v>1192</v>
      </c>
      <c r="J83" s="11">
        <v>1275</v>
      </c>
      <c r="K83" s="11">
        <v>970</v>
      </c>
      <c r="L83" s="11">
        <v>1196</v>
      </c>
      <c r="M83" s="11">
        <v>1221</v>
      </c>
      <c r="N83" s="11">
        <v>1423</v>
      </c>
      <c r="O83" s="11">
        <v>1657</v>
      </c>
      <c r="P83" s="11">
        <v>1554</v>
      </c>
      <c r="Q83" s="11">
        <v>1424</v>
      </c>
      <c r="R83" s="11">
        <v>1434</v>
      </c>
      <c r="S83" s="11">
        <v>1713</v>
      </c>
      <c r="T83" s="11">
        <v>2005</v>
      </c>
      <c r="U83" s="11">
        <v>1524</v>
      </c>
      <c r="V83" s="11">
        <v>1217</v>
      </c>
      <c r="W83" s="11">
        <v>881</v>
      </c>
      <c r="X83" s="11">
        <v>498</v>
      </c>
      <c r="Y83" s="89">
        <f t="shared" si="25"/>
        <v>167</v>
      </c>
      <c r="Z83" s="11">
        <v>137</v>
      </c>
      <c r="AA83" s="11">
        <v>25</v>
      </c>
      <c r="AB83" s="11">
        <v>5</v>
      </c>
      <c r="AC83" s="11">
        <v>23206</v>
      </c>
      <c r="AD83" s="11">
        <v>125</v>
      </c>
      <c r="AE83" s="89">
        <f>h27国調2!I136</f>
        <v>157</v>
      </c>
      <c r="AF83" s="89">
        <f>h27国調2!DI136</f>
        <v>924</v>
      </c>
      <c r="AG83" s="214">
        <f t="shared" si="3"/>
        <v>157</v>
      </c>
      <c r="AH83" s="89">
        <f t="shared" si="4"/>
        <v>767</v>
      </c>
      <c r="AI83" s="89">
        <f t="shared" si="5"/>
        <v>1056</v>
      </c>
      <c r="AJ83" s="89">
        <f t="shared" si="6"/>
        <v>1192</v>
      </c>
      <c r="AK83" s="89">
        <f t="shared" si="7"/>
        <v>1275</v>
      </c>
      <c r="AL83" s="89">
        <f t="shared" si="8"/>
        <v>970</v>
      </c>
      <c r="AM83" s="89">
        <f t="shared" si="9"/>
        <v>1196</v>
      </c>
      <c r="AN83" s="89">
        <f t="shared" si="10"/>
        <v>1221</v>
      </c>
      <c r="AO83" s="89">
        <f t="shared" si="11"/>
        <v>1423</v>
      </c>
      <c r="AP83" s="89">
        <f t="shared" si="12"/>
        <v>1657</v>
      </c>
      <c r="AQ83" s="89">
        <f t="shared" si="13"/>
        <v>1554</v>
      </c>
      <c r="AR83" s="89">
        <f t="shared" si="14"/>
        <v>1424</v>
      </c>
      <c r="AS83" s="89">
        <f t="shared" si="15"/>
        <v>1434</v>
      </c>
      <c r="AT83" s="89">
        <f t="shared" si="16"/>
        <v>1713</v>
      </c>
      <c r="AU83" s="89">
        <f t="shared" si="17"/>
        <v>2005</v>
      </c>
      <c r="AV83" s="89">
        <f t="shared" si="18"/>
        <v>1524</v>
      </c>
      <c r="AW83" s="89">
        <f t="shared" si="19"/>
        <v>1217</v>
      </c>
      <c r="AX83" s="89">
        <f t="shared" si="20"/>
        <v>881</v>
      </c>
      <c r="AY83" s="89">
        <f t="shared" si="21"/>
        <v>498</v>
      </c>
      <c r="AZ83" s="89">
        <f t="shared" si="22"/>
        <v>167</v>
      </c>
      <c r="BA83" s="89">
        <f t="shared" si="23"/>
        <v>23331</v>
      </c>
      <c r="BB83" s="89">
        <f t="shared" si="24"/>
        <v>1546</v>
      </c>
    </row>
    <row r="84" spans="1:54">
      <c r="A84">
        <v>3317</v>
      </c>
      <c r="B84" s="98">
        <v>2</v>
      </c>
      <c r="C84">
        <v>28213</v>
      </c>
      <c r="D84">
        <v>2</v>
      </c>
      <c r="E84" t="s">
        <v>20</v>
      </c>
      <c r="F84" s="11">
        <v>19512</v>
      </c>
      <c r="G84" s="11">
        <v>825</v>
      </c>
      <c r="H84" s="11">
        <v>899</v>
      </c>
      <c r="I84" s="11">
        <v>989</v>
      </c>
      <c r="J84" s="11">
        <v>1037</v>
      </c>
      <c r="K84" s="11">
        <v>721</v>
      </c>
      <c r="L84" s="11">
        <v>904</v>
      </c>
      <c r="M84" s="11">
        <v>1016</v>
      </c>
      <c r="N84" s="11">
        <v>1188</v>
      </c>
      <c r="O84" s="11">
        <v>1424</v>
      </c>
      <c r="P84" s="11">
        <v>1307</v>
      </c>
      <c r="Q84" s="11">
        <v>1291</v>
      </c>
      <c r="R84" s="11">
        <v>1207</v>
      </c>
      <c r="S84" s="11">
        <v>1348</v>
      </c>
      <c r="T84" s="11">
        <v>1614</v>
      </c>
      <c r="U84" s="11">
        <v>1266</v>
      </c>
      <c r="V84" s="11">
        <v>1080</v>
      </c>
      <c r="W84" s="11">
        <v>814</v>
      </c>
      <c r="X84" s="11">
        <v>431</v>
      </c>
      <c r="Y84" s="89">
        <f t="shared" si="25"/>
        <v>151</v>
      </c>
      <c r="Z84" s="11">
        <v>115</v>
      </c>
      <c r="AA84" s="11">
        <v>30</v>
      </c>
      <c r="AB84" s="11">
        <v>6</v>
      </c>
      <c r="AC84" s="11">
        <v>19352</v>
      </c>
      <c r="AD84" s="11">
        <v>160</v>
      </c>
      <c r="AE84" s="89">
        <f>h27国調2!I137</f>
        <v>144</v>
      </c>
      <c r="AF84" s="89">
        <f>h27国調2!DI137</f>
        <v>825</v>
      </c>
      <c r="AG84" s="214">
        <f t="shared" si="3"/>
        <v>144</v>
      </c>
      <c r="AH84" s="89">
        <f t="shared" si="4"/>
        <v>681</v>
      </c>
      <c r="AI84" s="89">
        <f t="shared" si="5"/>
        <v>899</v>
      </c>
      <c r="AJ84" s="89">
        <f t="shared" si="6"/>
        <v>989</v>
      </c>
      <c r="AK84" s="89">
        <f t="shared" si="7"/>
        <v>1037</v>
      </c>
      <c r="AL84" s="89">
        <f t="shared" si="8"/>
        <v>721</v>
      </c>
      <c r="AM84" s="89">
        <f t="shared" si="9"/>
        <v>904</v>
      </c>
      <c r="AN84" s="89">
        <f t="shared" si="10"/>
        <v>1016</v>
      </c>
      <c r="AO84" s="89">
        <f t="shared" si="11"/>
        <v>1188</v>
      </c>
      <c r="AP84" s="89">
        <f t="shared" si="12"/>
        <v>1424</v>
      </c>
      <c r="AQ84" s="89">
        <f t="shared" si="13"/>
        <v>1307</v>
      </c>
      <c r="AR84" s="89">
        <f t="shared" si="14"/>
        <v>1291</v>
      </c>
      <c r="AS84" s="89">
        <f t="shared" si="15"/>
        <v>1207</v>
      </c>
      <c r="AT84" s="89">
        <f t="shared" si="16"/>
        <v>1348</v>
      </c>
      <c r="AU84" s="89">
        <f t="shared" si="17"/>
        <v>1614</v>
      </c>
      <c r="AV84" s="89">
        <f t="shared" si="18"/>
        <v>1266</v>
      </c>
      <c r="AW84" s="89">
        <f t="shared" si="19"/>
        <v>1080</v>
      </c>
      <c r="AX84" s="89">
        <f t="shared" si="20"/>
        <v>814</v>
      </c>
      <c r="AY84" s="89">
        <f t="shared" si="21"/>
        <v>431</v>
      </c>
      <c r="AZ84" s="89">
        <f t="shared" si="22"/>
        <v>151</v>
      </c>
      <c r="BA84" s="89">
        <f t="shared" si="23"/>
        <v>19512</v>
      </c>
      <c r="BB84" s="89">
        <f t="shared" si="24"/>
        <v>1396</v>
      </c>
    </row>
    <row r="85" spans="1:54">
      <c r="A85">
        <v>3318</v>
      </c>
      <c r="B85" s="98">
        <v>2</v>
      </c>
      <c r="C85">
        <v>28214</v>
      </c>
      <c r="D85">
        <v>2</v>
      </c>
      <c r="E85" t="s">
        <v>22</v>
      </c>
      <c r="F85" s="11">
        <v>104215</v>
      </c>
      <c r="G85" s="11">
        <v>4526</v>
      </c>
      <c r="H85" s="11">
        <v>5086</v>
      </c>
      <c r="I85" s="11">
        <v>5472</v>
      </c>
      <c r="J85" s="11">
        <v>5390</v>
      </c>
      <c r="K85" s="11">
        <v>4448</v>
      </c>
      <c r="L85" s="11">
        <v>4082</v>
      </c>
      <c r="M85" s="11">
        <v>5051</v>
      </c>
      <c r="N85" s="11">
        <v>6646</v>
      </c>
      <c r="O85" s="11">
        <v>9074</v>
      </c>
      <c r="P85" s="11">
        <v>8366</v>
      </c>
      <c r="Q85" s="11">
        <v>7078</v>
      </c>
      <c r="R85" s="11">
        <v>6048</v>
      </c>
      <c r="S85" s="11">
        <v>6466</v>
      </c>
      <c r="T85" s="11">
        <v>8332</v>
      </c>
      <c r="U85" s="11">
        <v>6766</v>
      </c>
      <c r="V85" s="11">
        <v>5272</v>
      </c>
      <c r="W85" s="11">
        <v>3606</v>
      </c>
      <c r="X85" s="11">
        <v>1833</v>
      </c>
      <c r="Y85" s="89">
        <f t="shared" si="25"/>
        <v>673</v>
      </c>
      <c r="Z85" s="11">
        <v>553</v>
      </c>
      <c r="AA85" s="11">
        <v>103</v>
      </c>
      <c r="AB85" s="11">
        <v>17</v>
      </c>
      <c r="AC85" s="11">
        <v>103214</v>
      </c>
      <c r="AD85" s="11">
        <v>1001</v>
      </c>
      <c r="AE85" s="89">
        <f>h27国調2!I138</f>
        <v>798</v>
      </c>
      <c r="AF85" s="89">
        <f>h27国調2!DI138</f>
        <v>4519</v>
      </c>
      <c r="AG85" s="214">
        <f t="shared" si="3"/>
        <v>799</v>
      </c>
      <c r="AH85" s="89">
        <f t="shared" si="4"/>
        <v>3727</v>
      </c>
      <c r="AI85" s="89">
        <f t="shared" si="5"/>
        <v>5086</v>
      </c>
      <c r="AJ85" s="89">
        <f t="shared" si="6"/>
        <v>5472</v>
      </c>
      <c r="AK85" s="89">
        <f t="shared" si="7"/>
        <v>5390</v>
      </c>
      <c r="AL85" s="89">
        <f t="shared" si="8"/>
        <v>4448</v>
      </c>
      <c r="AM85" s="89">
        <f t="shared" si="9"/>
        <v>4082</v>
      </c>
      <c r="AN85" s="89">
        <f t="shared" si="10"/>
        <v>5051</v>
      </c>
      <c r="AO85" s="89">
        <f t="shared" si="11"/>
        <v>6646</v>
      </c>
      <c r="AP85" s="89">
        <f t="shared" si="12"/>
        <v>9074</v>
      </c>
      <c r="AQ85" s="89">
        <f t="shared" si="13"/>
        <v>8366</v>
      </c>
      <c r="AR85" s="89">
        <f t="shared" si="14"/>
        <v>7078</v>
      </c>
      <c r="AS85" s="89">
        <f t="shared" si="15"/>
        <v>6048</v>
      </c>
      <c r="AT85" s="89">
        <f t="shared" si="16"/>
        <v>6466</v>
      </c>
      <c r="AU85" s="89">
        <f t="shared" si="17"/>
        <v>8332</v>
      </c>
      <c r="AV85" s="89">
        <f t="shared" si="18"/>
        <v>6766</v>
      </c>
      <c r="AW85" s="89">
        <f t="shared" si="19"/>
        <v>5272</v>
      </c>
      <c r="AX85" s="89">
        <f t="shared" si="20"/>
        <v>3606</v>
      </c>
      <c r="AY85" s="89">
        <f t="shared" si="21"/>
        <v>1833</v>
      </c>
      <c r="AZ85" s="89">
        <f t="shared" si="22"/>
        <v>673</v>
      </c>
      <c r="BA85" s="89">
        <f t="shared" si="23"/>
        <v>104215</v>
      </c>
      <c r="BB85" s="89">
        <f t="shared" si="24"/>
        <v>6112</v>
      </c>
    </row>
    <row r="86" spans="1:54">
      <c r="A86">
        <v>3319</v>
      </c>
      <c r="B86" s="98">
        <v>2</v>
      </c>
      <c r="C86">
        <v>28215</v>
      </c>
      <c r="D86">
        <v>2</v>
      </c>
      <c r="E86" t="s">
        <v>23</v>
      </c>
      <c r="F86" s="11">
        <v>37061</v>
      </c>
      <c r="G86" s="11">
        <v>1301</v>
      </c>
      <c r="H86" s="11">
        <v>1527</v>
      </c>
      <c r="I86" s="11">
        <v>1771</v>
      </c>
      <c r="J86" s="11">
        <v>1880</v>
      </c>
      <c r="K86" s="11">
        <v>1532</v>
      </c>
      <c r="L86" s="11">
        <v>1587</v>
      </c>
      <c r="M86" s="11">
        <v>1857</v>
      </c>
      <c r="N86" s="11">
        <v>2220</v>
      </c>
      <c r="O86" s="11">
        <v>2759</v>
      </c>
      <c r="P86" s="11">
        <v>2310</v>
      </c>
      <c r="Q86" s="11">
        <v>2202</v>
      </c>
      <c r="R86" s="11">
        <v>2280</v>
      </c>
      <c r="S86" s="11">
        <v>2872</v>
      </c>
      <c r="T86" s="11">
        <v>3413</v>
      </c>
      <c r="U86" s="11">
        <v>2943</v>
      </c>
      <c r="V86" s="11">
        <v>2141</v>
      </c>
      <c r="W86" s="11">
        <v>1401</v>
      </c>
      <c r="X86" s="11">
        <v>757</v>
      </c>
      <c r="Y86" s="89">
        <f t="shared" si="25"/>
        <v>308</v>
      </c>
      <c r="Z86" s="11">
        <v>257</v>
      </c>
      <c r="AA86" s="11">
        <v>45</v>
      </c>
      <c r="AB86" s="11">
        <v>6</v>
      </c>
      <c r="AC86" s="11">
        <v>36646</v>
      </c>
      <c r="AD86" s="11">
        <v>415</v>
      </c>
      <c r="AE86" s="89">
        <f>h27国調2!I139</f>
        <v>227</v>
      </c>
      <c r="AF86" s="89">
        <f>h27国調2!DI139</f>
        <v>1301</v>
      </c>
      <c r="AG86" s="214">
        <f t="shared" si="3"/>
        <v>227</v>
      </c>
      <c r="AH86" s="89">
        <f t="shared" si="4"/>
        <v>1074</v>
      </c>
      <c r="AI86" s="89">
        <f t="shared" si="5"/>
        <v>1527</v>
      </c>
      <c r="AJ86" s="89">
        <f t="shared" si="6"/>
        <v>1771</v>
      </c>
      <c r="AK86" s="89">
        <f t="shared" si="7"/>
        <v>1880</v>
      </c>
      <c r="AL86" s="89">
        <f t="shared" si="8"/>
        <v>1532</v>
      </c>
      <c r="AM86" s="89">
        <f t="shared" si="9"/>
        <v>1587</v>
      </c>
      <c r="AN86" s="89">
        <f t="shared" si="10"/>
        <v>1857</v>
      </c>
      <c r="AO86" s="89">
        <f t="shared" si="11"/>
        <v>2220</v>
      </c>
      <c r="AP86" s="89">
        <f t="shared" si="12"/>
        <v>2759</v>
      </c>
      <c r="AQ86" s="89">
        <f t="shared" si="13"/>
        <v>2310</v>
      </c>
      <c r="AR86" s="89">
        <f t="shared" si="14"/>
        <v>2202</v>
      </c>
      <c r="AS86" s="89">
        <f t="shared" si="15"/>
        <v>2280</v>
      </c>
      <c r="AT86" s="89">
        <f t="shared" si="16"/>
        <v>2872</v>
      </c>
      <c r="AU86" s="89">
        <f t="shared" si="17"/>
        <v>3413</v>
      </c>
      <c r="AV86" s="89">
        <f t="shared" si="18"/>
        <v>2943</v>
      </c>
      <c r="AW86" s="89">
        <f t="shared" si="19"/>
        <v>2141</v>
      </c>
      <c r="AX86" s="89">
        <f t="shared" si="20"/>
        <v>1401</v>
      </c>
      <c r="AY86" s="89">
        <f t="shared" si="21"/>
        <v>757</v>
      </c>
      <c r="AZ86" s="89">
        <f t="shared" si="22"/>
        <v>308</v>
      </c>
      <c r="BA86" s="89">
        <f t="shared" si="23"/>
        <v>37061</v>
      </c>
      <c r="BB86" s="89">
        <f t="shared" si="24"/>
        <v>2466</v>
      </c>
    </row>
    <row r="87" spans="1:54">
      <c r="A87">
        <v>3320</v>
      </c>
      <c r="B87" s="98">
        <v>2</v>
      </c>
      <c r="C87">
        <v>28216</v>
      </c>
      <c r="D87">
        <v>2</v>
      </c>
      <c r="E87" t="s">
        <v>24</v>
      </c>
      <c r="F87" s="11">
        <v>44397</v>
      </c>
      <c r="G87" s="11">
        <v>1844</v>
      </c>
      <c r="H87" s="11">
        <v>2057</v>
      </c>
      <c r="I87" s="11">
        <v>2287</v>
      </c>
      <c r="J87" s="11">
        <v>2407</v>
      </c>
      <c r="K87" s="11">
        <v>2355</v>
      </c>
      <c r="L87" s="11">
        <v>2678</v>
      </c>
      <c r="M87" s="11">
        <v>2612</v>
      </c>
      <c r="N87" s="11">
        <v>2868</v>
      </c>
      <c r="O87" s="11">
        <v>3577</v>
      </c>
      <c r="P87" s="11">
        <v>2911</v>
      </c>
      <c r="Q87" s="11">
        <v>2624</v>
      </c>
      <c r="R87" s="11">
        <v>2418</v>
      </c>
      <c r="S87" s="11">
        <v>3101</v>
      </c>
      <c r="T87" s="11">
        <v>3730</v>
      </c>
      <c r="U87" s="11">
        <v>2963</v>
      </c>
      <c r="V87" s="11">
        <v>1958</v>
      </c>
      <c r="W87" s="11">
        <v>1241</v>
      </c>
      <c r="X87" s="11">
        <v>593</v>
      </c>
      <c r="Y87" s="89">
        <f t="shared" si="25"/>
        <v>173</v>
      </c>
      <c r="Z87" s="11">
        <v>143</v>
      </c>
      <c r="AA87" s="11">
        <v>27</v>
      </c>
      <c r="AB87" s="11">
        <v>3</v>
      </c>
      <c r="AC87" s="11">
        <v>43962</v>
      </c>
      <c r="AD87" s="11">
        <v>435</v>
      </c>
      <c r="AE87" s="89">
        <f>h27国調2!I140</f>
        <v>340</v>
      </c>
      <c r="AF87" s="89">
        <f>h27国調2!DI140</f>
        <v>1844</v>
      </c>
      <c r="AG87" s="214">
        <f t="shared" si="3"/>
        <v>340</v>
      </c>
      <c r="AH87" s="89">
        <f t="shared" si="4"/>
        <v>1504</v>
      </c>
      <c r="AI87" s="89">
        <f t="shared" si="5"/>
        <v>2057</v>
      </c>
      <c r="AJ87" s="89">
        <f t="shared" si="6"/>
        <v>2287</v>
      </c>
      <c r="AK87" s="89">
        <f t="shared" si="7"/>
        <v>2407</v>
      </c>
      <c r="AL87" s="89">
        <f t="shared" si="8"/>
        <v>2355</v>
      </c>
      <c r="AM87" s="89">
        <f t="shared" si="9"/>
        <v>2678</v>
      </c>
      <c r="AN87" s="89">
        <f t="shared" si="10"/>
        <v>2612</v>
      </c>
      <c r="AO87" s="89">
        <f t="shared" si="11"/>
        <v>2868</v>
      </c>
      <c r="AP87" s="89">
        <f t="shared" si="12"/>
        <v>3577</v>
      </c>
      <c r="AQ87" s="89">
        <f t="shared" si="13"/>
        <v>2911</v>
      </c>
      <c r="AR87" s="89">
        <f t="shared" si="14"/>
        <v>2624</v>
      </c>
      <c r="AS87" s="89">
        <f t="shared" si="15"/>
        <v>2418</v>
      </c>
      <c r="AT87" s="89">
        <f t="shared" si="16"/>
        <v>3101</v>
      </c>
      <c r="AU87" s="89">
        <f t="shared" si="17"/>
        <v>3730</v>
      </c>
      <c r="AV87" s="89">
        <f t="shared" si="18"/>
        <v>2963</v>
      </c>
      <c r="AW87" s="89">
        <f t="shared" si="19"/>
        <v>1958</v>
      </c>
      <c r="AX87" s="89">
        <f t="shared" si="20"/>
        <v>1241</v>
      </c>
      <c r="AY87" s="89">
        <f t="shared" si="21"/>
        <v>593</v>
      </c>
      <c r="AZ87" s="89">
        <f t="shared" si="22"/>
        <v>173</v>
      </c>
      <c r="BA87" s="89">
        <f t="shared" si="23"/>
        <v>44397</v>
      </c>
      <c r="BB87" s="89">
        <f t="shared" si="24"/>
        <v>2007</v>
      </c>
    </row>
    <row r="88" spans="1:54">
      <c r="A88">
        <v>3321</v>
      </c>
      <c r="B88" s="98">
        <v>2</v>
      </c>
      <c r="C88">
        <v>28217</v>
      </c>
      <c r="D88">
        <v>2</v>
      </c>
      <c r="E88" t="s">
        <v>25</v>
      </c>
      <c r="F88" s="11">
        <v>73882</v>
      </c>
      <c r="G88" s="11">
        <v>3038</v>
      </c>
      <c r="H88" s="11">
        <v>3490</v>
      </c>
      <c r="I88" s="11">
        <v>3881</v>
      </c>
      <c r="J88" s="11">
        <v>4020</v>
      </c>
      <c r="K88" s="11">
        <v>3011</v>
      </c>
      <c r="L88" s="11">
        <v>2945</v>
      </c>
      <c r="M88" s="11">
        <v>3600</v>
      </c>
      <c r="N88" s="11">
        <v>4374</v>
      </c>
      <c r="O88" s="11">
        <v>6233</v>
      </c>
      <c r="P88" s="11">
        <v>5633</v>
      </c>
      <c r="Q88" s="11">
        <v>4639</v>
      </c>
      <c r="R88" s="11">
        <v>3729</v>
      </c>
      <c r="S88" s="11">
        <v>4413</v>
      </c>
      <c r="T88" s="11">
        <v>5761</v>
      </c>
      <c r="U88" s="11">
        <v>5505</v>
      </c>
      <c r="V88" s="11">
        <v>4740</v>
      </c>
      <c r="W88" s="11">
        <v>2968</v>
      </c>
      <c r="X88" s="11">
        <v>1417</v>
      </c>
      <c r="Y88" s="89">
        <f t="shared" si="25"/>
        <v>485</v>
      </c>
      <c r="Z88" s="11">
        <v>424</v>
      </c>
      <c r="AA88" s="11">
        <v>57</v>
      </c>
      <c r="AB88" s="11">
        <v>4</v>
      </c>
      <c r="AC88" s="11">
        <v>73381</v>
      </c>
      <c r="AD88" s="11">
        <v>501</v>
      </c>
      <c r="AE88" s="89">
        <f>h27国調2!I141</f>
        <v>516</v>
      </c>
      <c r="AF88" s="89">
        <f>h27国調2!DI141</f>
        <v>3038</v>
      </c>
      <c r="AG88" s="214">
        <f t="shared" si="3"/>
        <v>516</v>
      </c>
      <c r="AH88" s="89">
        <f t="shared" si="4"/>
        <v>2522</v>
      </c>
      <c r="AI88" s="89">
        <f t="shared" si="5"/>
        <v>3490</v>
      </c>
      <c r="AJ88" s="89">
        <f t="shared" si="6"/>
        <v>3881</v>
      </c>
      <c r="AK88" s="89">
        <f t="shared" si="7"/>
        <v>4020</v>
      </c>
      <c r="AL88" s="89">
        <f t="shared" si="8"/>
        <v>3011</v>
      </c>
      <c r="AM88" s="89">
        <f t="shared" si="9"/>
        <v>2945</v>
      </c>
      <c r="AN88" s="89">
        <f t="shared" si="10"/>
        <v>3600</v>
      </c>
      <c r="AO88" s="89">
        <f t="shared" si="11"/>
        <v>4374</v>
      </c>
      <c r="AP88" s="89">
        <f t="shared" si="12"/>
        <v>6233</v>
      </c>
      <c r="AQ88" s="89">
        <f t="shared" si="13"/>
        <v>5633</v>
      </c>
      <c r="AR88" s="89">
        <f t="shared" si="14"/>
        <v>4639</v>
      </c>
      <c r="AS88" s="89">
        <f t="shared" si="15"/>
        <v>3729</v>
      </c>
      <c r="AT88" s="89">
        <f t="shared" si="16"/>
        <v>4413</v>
      </c>
      <c r="AU88" s="89">
        <f t="shared" si="17"/>
        <v>5761</v>
      </c>
      <c r="AV88" s="89">
        <f t="shared" si="18"/>
        <v>5505</v>
      </c>
      <c r="AW88" s="89">
        <f t="shared" si="19"/>
        <v>4740</v>
      </c>
      <c r="AX88" s="89">
        <f t="shared" si="20"/>
        <v>2968</v>
      </c>
      <c r="AY88" s="89">
        <f t="shared" si="21"/>
        <v>1417</v>
      </c>
      <c r="AZ88" s="89">
        <f t="shared" si="22"/>
        <v>485</v>
      </c>
      <c r="BA88" s="89">
        <f t="shared" si="23"/>
        <v>73882</v>
      </c>
      <c r="BB88" s="89">
        <f t="shared" si="24"/>
        <v>4870</v>
      </c>
    </row>
    <row r="89" spans="1:54">
      <c r="A89">
        <v>3322</v>
      </c>
      <c r="B89" s="98">
        <v>2</v>
      </c>
      <c r="C89">
        <v>28218</v>
      </c>
      <c r="D89">
        <v>2</v>
      </c>
      <c r="E89" t="s">
        <v>26</v>
      </c>
      <c r="F89" s="11">
        <v>23730</v>
      </c>
      <c r="G89" s="11">
        <v>1067</v>
      </c>
      <c r="H89" s="11">
        <v>1252</v>
      </c>
      <c r="I89" s="11">
        <v>1343</v>
      </c>
      <c r="J89" s="11">
        <v>1298</v>
      </c>
      <c r="K89" s="11">
        <v>1110</v>
      </c>
      <c r="L89" s="11">
        <v>1213</v>
      </c>
      <c r="M89" s="11">
        <v>1307</v>
      </c>
      <c r="N89" s="11">
        <v>1568</v>
      </c>
      <c r="O89" s="11">
        <v>1881</v>
      </c>
      <c r="P89" s="11">
        <v>1583</v>
      </c>
      <c r="Q89" s="11">
        <v>1448</v>
      </c>
      <c r="R89" s="11">
        <v>1408</v>
      </c>
      <c r="S89" s="11">
        <v>1649</v>
      </c>
      <c r="T89" s="11">
        <v>1842</v>
      </c>
      <c r="U89" s="11">
        <v>1405</v>
      </c>
      <c r="V89" s="11">
        <v>1038</v>
      </c>
      <c r="W89" s="11">
        <v>766</v>
      </c>
      <c r="X89" s="11">
        <v>388</v>
      </c>
      <c r="Y89" s="89">
        <f t="shared" si="25"/>
        <v>164</v>
      </c>
      <c r="Z89" s="11">
        <v>140</v>
      </c>
      <c r="AA89" s="11">
        <v>22</v>
      </c>
      <c r="AB89" s="11">
        <v>2</v>
      </c>
      <c r="AC89" s="11">
        <v>23453</v>
      </c>
      <c r="AD89" s="11">
        <v>277</v>
      </c>
      <c r="AE89" s="89">
        <f>h27国調2!I142</f>
        <v>208</v>
      </c>
      <c r="AF89" s="89">
        <f>h27国調2!DI142</f>
        <v>1067</v>
      </c>
      <c r="AG89" s="214">
        <f t="shared" si="3"/>
        <v>208</v>
      </c>
      <c r="AH89" s="89">
        <f t="shared" si="4"/>
        <v>859</v>
      </c>
      <c r="AI89" s="89">
        <f t="shared" si="5"/>
        <v>1252</v>
      </c>
      <c r="AJ89" s="89">
        <f t="shared" si="6"/>
        <v>1343</v>
      </c>
      <c r="AK89" s="89">
        <f t="shared" si="7"/>
        <v>1298</v>
      </c>
      <c r="AL89" s="89">
        <f t="shared" si="8"/>
        <v>1110</v>
      </c>
      <c r="AM89" s="89">
        <f t="shared" si="9"/>
        <v>1213</v>
      </c>
      <c r="AN89" s="89">
        <f t="shared" si="10"/>
        <v>1307</v>
      </c>
      <c r="AO89" s="89">
        <f t="shared" si="11"/>
        <v>1568</v>
      </c>
      <c r="AP89" s="89">
        <f t="shared" si="12"/>
        <v>1881</v>
      </c>
      <c r="AQ89" s="89">
        <f t="shared" si="13"/>
        <v>1583</v>
      </c>
      <c r="AR89" s="89">
        <f t="shared" si="14"/>
        <v>1448</v>
      </c>
      <c r="AS89" s="89">
        <f t="shared" si="15"/>
        <v>1408</v>
      </c>
      <c r="AT89" s="89">
        <f t="shared" si="16"/>
        <v>1649</v>
      </c>
      <c r="AU89" s="89">
        <f t="shared" si="17"/>
        <v>1842</v>
      </c>
      <c r="AV89" s="89">
        <f t="shared" si="18"/>
        <v>1405</v>
      </c>
      <c r="AW89" s="89">
        <f t="shared" si="19"/>
        <v>1038</v>
      </c>
      <c r="AX89" s="89">
        <f t="shared" si="20"/>
        <v>766</v>
      </c>
      <c r="AY89" s="89">
        <f t="shared" si="21"/>
        <v>388</v>
      </c>
      <c r="AZ89" s="89">
        <f t="shared" si="22"/>
        <v>164</v>
      </c>
      <c r="BA89" s="89">
        <f t="shared" si="23"/>
        <v>23730</v>
      </c>
      <c r="BB89" s="89">
        <f t="shared" si="24"/>
        <v>1318</v>
      </c>
    </row>
    <row r="90" spans="1:54">
      <c r="A90">
        <v>3323</v>
      </c>
      <c r="B90" s="98">
        <v>2</v>
      </c>
      <c r="C90">
        <v>28219</v>
      </c>
      <c r="D90">
        <v>2</v>
      </c>
      <c r="E90" t="s">
        <v>27</v>
      </c>
      <c r="F90" s="11">
        <v>54184</v>
      </c>
      <c r="G90" s="11">
        <v>2265</v>
      </c>
      <c r="H90" s="11">
        <v>2563</v>
      </c>
      <c r="I90" s="11">
        <v>2735</v>
      </c>
      <c r="J90" s="11">
        <v>3382</v>
      </c>
      <c r="K90" s="11">
        <v>3421</v>
      </c>
      <c r="L90" s="11">
        <v>2975</v>
      </c>
      <c r="M90" s="11">
        <v>2874</v>
      </c>
      <c r="N90" s="11">
        <v>3079</v>
      </c>
      <c r="O90" s="11">
        <v>3486</v>
      </c>
      <c r="P90" s="11">
        <v>3544</v>
      </c>
      <c r="Q90" s="11">
        <v>4215</v>
      </c>
      <c r="R90" s="11">
        <v>4290</v>
      </c>
      <c r="S90" s="11">
        <v>4492</v>
      </c>
      <c r="T90" s="11">
        <v>4189</v>
      </c>
      <c r="U90" s="11">
        <v>2621</v>
      </c>
      <c r="V90" s="11">
        <v>1773</v>
      </c>
      <c r="W90" s="11">
        <v>1315</v>
      </c>
      <c r="X90" s="11">
        <v>697</v>
      </c>
      <c r="Y90" s="89">
        <f t="shared" si="25"/>
        <v>268</v>
      </c>
      <c r="Z90" s="11">
        <v>239</v>
      </c>
      <c r="AA90" s="11">
        <v>26</v>
      </c>
      <c r="AB90" s="11">
        <v>3</v>
      </c>
      <c r="AC90" s="11">
        <v>53786</v>
      </c>
      <c r="AD90" s="11">
        <v>398</v>
      </c>
      <c r="AE90" s="89">
        <f>h27国調2!I143</f>
        <v>387</v>
      </c>
      <c r="AF90" s="89">
        <f>h27国調2!DI143</f>
        <v>2265</v>
      </c>
      <c r="AG90" s="214">
        <f t="shared" si="3"/>
        <v>387</v>
      </c>
      <c r="AH90" s="89">
        <f t="shared" si="4"/>
        <v>1878</v>
      </c>
      <c r="AI90" s="89">
        <f t="shared" si="5"/>
        <v>2563</v>
      </c>
      <c r="AJ90" s="89">
        <f t="shared" si="6"/>
        <v>2735</v>
      </c>
      <c r="AK90" s="89">
        <f t="shared" si="7"/>
        <v>3382</v>
      </c>
      <c r="AL90" s="89">
        <f t="shared" si="8"/>
        <v>3421</v>
      </c>
      <c r="AM90" s="89">
        <f t="shared" si="9"/>
        <v>2975</v>
      </c>
      <c r="AN90" s="89">
        <f t="shared" si="10"/>
        <v>2874</v>
      </c>
      <c r="AO90" s="89">
        <f t="shared" si="11"/>
        <v>3079</v>
      </c>
      <c r="AP90" s="89">
        <f t="shared" si="12"/>
        <v>3486</v>
      </c>
      <c r="AQ90" s="89">
        <f t="shared" si="13"/>
        <v>3544</v>
      </c>
      <c r="AR90" s="89">
        <f t="shared" si="14"/>
        <v>4215</v>
      </c>
      <c r="AS90" s="89">
        <f t="shared" si="15"/>
        <v>4290</v>
      </c>
      <c r="AT90" s="89">
        <f t="shared" si="16"/>
        <v>4492</v>
      </c>
      <c r="AU90" s="89">
        <f t="shared" si="17"/>
        <v>4189</v>
      </c>
      <c r="AV90" s="89">
        <f t="shared" si="18"/>
        <v>2621</v>
      </c>
      <c r="AW90" s="89">
        <f t="shared" si="19"/>
        <v>1773</v>
      </c>
      <c r="AX90" s="89">
        <f t="shared" si="20"/>
        <v>1315</v>
      </c>
      <c r="AY90" s="89">
        <f t="shared" si="21"/>
        <v>697</v>
      </c>
      <c r="AZ90" s="89">
        <f t="shared" si="22"/>
        <v>268</v>
      </c>
      <c r="BA90" s="89">
        <f t="shared" si="23"/>
        <v>54184</v>
      </c>
      <c r="BB90" s="89">
        <f t="shared" si="24"/>
        <v>2280</v>
      </c>
    </row>
    <row r="91" spans="1:54">
      <c r="A91">
        <v>3324</v>
      </c>
      <c r="B91" s="98">
        <v>2</v>
      </c>
      <c r="C91">
        <v>28220</v>
      </c>
      <c r="D91">
        <v>2</v>
      </c>
      <c r="E91" t="s">
        <v>28</v>
      </c>
      <c r="F91" s="11">
        <v>21653</v>
      </c>
      <c r="G91" s="11">
        <v>719</v>
      </c>
      <c r="H91" s="11">
        <v>851</v>
      </c>
      <c r="I91" s="11">
        <v>1052</v>
      </c>
      <c r="J91" s="11">
        <v>1186</v>
      </c>
      <c r="K91" s="11">
        <v>949</v>
      </c>
      <c r="L91" s="11">
        <v>1035</v>
      </c>
      <c r="M91" s="11">
        <v>1176</v>
      </c>
      <c r="N91" s="11">
        <v>1237</v>
      </c>
      <c r="O91" s="11">
        <v>1528</v>
      </c>
      <c r="P91" s="11">
        <v>1344</v>
      </c>
      <c r="Q91" s="11">
        <v>1411</v>
      </c>
      <c r="R91" s="11">
        <v>1500</v>
      </c>
      <c r="S91" s="11">
        <v>1726</v>
      </c>
      <c r="T91" s="11">
        <v>1952</v>
      </c>
      <c r="U91" s="11">
        <v>1414</v>
      </c>
      <c r="V91" s="11">
        <v>1009</v>
      </c>
      <c r="W91" s="11">
        <v>826</v>
      </c>
      <c r="X91" s="11">
        <v>527</v>
      </c>
      <c r="Y91" s="89">
        <f t="shared" si="25"/>
        <v>211</v>
      </c>
      <c r="Z91" s="11">
        <v>173</v>
      </c>
      <c r="AA91" s="11">
        <v>32</v>
      </c>
      <c r="AB91" s="11">
        <v>6</v>
      </c>
      <c r="AC91" s="11">
        <v>21316</v>
      </c>
      <c r="AD91" s="11">
        <v>337</v>
      </c>
      <c r="AE91" s="89">
        <f>h27国調2!I144</f>
        <v>127</v>
      </c>
      <c r="AF91" s="89">
        <f>h27国調2!DI144</f>
        <v>719</v>
      </c>
      <c r="AG91" s="214">
        <f t="shared" si="3"/>
        <v>127</v>
      </c>
      <c r="AH91" s="89">
        <f t="shared" si="4"/>
        <v>592</v>
      </c>
      <c r="AI91" s="89">
        <f t="shared" si="5"/>
        <v>851</v>
      </c>
      <c r="AJ91" s="89">
        <f t="shared" si="6"/>
        <v>1052</v>
      </c>
      <c r="AK91" s="89">
        <f t="shared" si="7"/>
        <v>1186</v>
      </c>
      <c r="AL91" s="89">
        <f t="shared" si="8"/>
        <v>949</v>
      </c>
      <c r="AM91" s="89">
        <f t="shared" si="9"/>
        <v>1035</v>
      </c>
      <c r="AN91" s="89">
        <f t="shared" si="10"/>
        <v>1176</v>
      </c>
      <c r="AO91" s="89">
        <f t="shared" si="11"/>
        <v>1237</v>
      </c>
      <c r="AP91" s="89">
        <f t="shared" si="12"/>
        <v>1528</v>
      </c>
      <c r="AQ91" s="89">
        <f t="shared" si="13"/>
        <v>1344</v>
      </c>
      <c r="AR91" s="89">
        <f t="shared" si="14"/>
        <v>1411</v>
      </c>
      <c r="AS91" s="89">
        <f t="shared" si="15"/>
        <v>1500</v>
      </c>
      <c r="AT91" s="89">
        <f t="shared" si="16"/>
        <v>1726</v>
      </c>
      <c r="AU91" s="89">
        <f t="shared" si="17"/>
        <v>1952</v>
      </c>
      <c r="AV91" s="89">
        <f t="shared" si="18"/>
        <v>1414</v>
      </c>
      <c r="AW91" s="89">
        <f t="shared" si="19"/>
        <v>1009</v>
      </c>
      <c r="AX91" s="89">
        <f t="shared" si="20"/>
        <v>826</v>
      </c>
      <c r="AY91" s="89">
        <f t="shared" si="21"/>
        <v>527</v>
      </c>
      <c r="AZ91" s="89">
        <f t="shared" si="22"/>
        <v>211</v>
      </c>
      <c r="BA91" s="89">
        <f t="shared" si="23"/>
        <v>21653</v>
      </c>
      <c r="BB91" s="89">
        <f t="shared" si="24"/>
        <v>1564</v>
      </c>
    </row>
    <row r="92" spans="1:54">
      <c r="A92">
        <v>3325</v>
      </c>
      <c r="B92" s="98">
        <v>2</v>
      </c>
      <c r="C92">
        <v>28221</v>
      </c>
      <c r="D92">
        <v>2</v>
      </c>
      <c r="E92" t="s">
        <v>29</v>
      </c>
      <c r="F92" s="11">
        <v>19760</v>
      </c>
      <c r="G92" s="11">
        <v>780</v>
      </c>
      <c r="H92" s="11">
        <v>826</v>
      </c>
      <c r="I92" s="11">
        <v>925</v>
      </c>
      <c r="J92" s="11">
        <v>945</v>
      </c>
      <c r="K92" s="11">
        <v>785</v>
      </c>
      <c r="L92" s="11">
        <v>862</v>
      </c>
      <c r="M92" s="11">
        <v>1011</v>
      </c>
      <c r="N92" s="11">
        <v>1099</v>
      </c>
      <c r="O92" s="11">
        <v>1310</v>
      </c>
      <c r="P92" s="11">
        <v>1137</v>
      </c>
      <c r="Q92" s="11">
        <v>1225</v>
      </c>
      <c r="R92" s="11">
        <v>1399</v>
      </c>
      <c r="S92" s="11">
        <v>1679</v>
      </c>
      <c r="T92" s="11">
        <v>1826</v>
      </c>
      <c r="U92" s="11">
        <v>1249</v>
      </c>
      <c r="V92" s="11">
        <v>1025</v>
      </c>
      <c r="W92" s="11">
        <v>893</v>
      </c>
      <c r="X92" s="11">
        <v>584</v>
      </c>
      <c r="Y92" s="89">
        <f t="shared" si="25"/>
        <v>200</v>
      </c>
      <c r="Z92" s="11">
        <v>171</v>
      </c>
      <c r="AA92" s="11">
        <v>26</v>
      </c>
      <c r="AB92" s="11">
        <v>3</v>
      </c>
      <c r="AC92" s="11">
        <v>19593</v>
      </c>
      <c r="AD92" s="11">
        <v>167</v>
      </c>
      <c r="AE92" s="89">
        <f>h27国調2!I145</f>
        <v>158</v>
      </c>
      <c r="AF92" s="89">
        <f>h27国調2!DI145</f>
        <v>775</v>
      </c>
      <c r="AG92" s="214">
        <f t="shared" si="3"/>
        <v>159</v>
      </c>
      <c r="AH92" s="89">
        <f t="shared" si="4"/>
        <v>621</v>
      </c>
      <c r="AI92" s="89">
        <f t="shared" si="5"/>
        <v>826</v>
      </c>
      <c r="AJ92" s="89">
        <f t="shared" si="6"/>
        <v>925</v>
      </c>
      <c r="AK92" s="89">
        <f t="shared" si="7"/>
        <v>945</v>
      </c>
      <c r="AL92" s="89">
        <f t="shared" si="8"/>
        <v>785</v>
      </c>
      <c r="AM92" s="89">
        <f t="shared" si="9"/>
        <v>862</v>
      </c>
      <c r="AN92" s="89">
        <f t="shared" si="10"/>
        <v>1011</v>
      </c>
      <c r="AO92" s="89">
        <f t="shared" si="11"/>
        <v>1099</v>
      </c>
      <c r="AP92" s="89">
        <f t="shared" si="12"/>
        <v>1310</v>
      </c>
      <c r="AQ92" s="89">
        <f t="shared" si="13"/>
        <v>1137</v>
      </c>
      <c r="AR92" s="89">
        <f t="shared" si="14"/>
        <v>1225</v>
      </c>
      <c r="AS92" s="89">
        <f t="shared" si="15"/>
        <v>1399</v>
      </c>
      <c r="AT92" s="89">
        <f t="shared" si="16"/>
        <v>1679</v>
      </c>
      <c r="AU92" s="89">
        <f t="shared" si="17"/>
        <v>1826</v>
      </c>
      <c r="AV92" s="89">
        <f t="shared" si="18"/>
        <v>1249</v>
      </c>
      <c r="AW92" s="89">
        <f t="shared" si="19"/>
        <v>1025</v>
      </c>
      <c r="AX92" s="89">
        <f t="shared" si="20"/>
        <v>893</v>
      </c>
      <c r="AY92" s="89">
        <f t="shared" si="21"/>
        <v>584</v>
      </c>
      <c r="AZ92" s="89">
        <f t="shared" si="22"/>
        <v>200</v>
      </c>
      <c r="BA92" s="89">
        <f t="shared" si="23"/>
        <v>19760</v>
      </c>
      <c r="BB92" s="89">
        <f t="shared" si="24"/>
        <v>1677</v>
      </c>
    </row>
    <row r="93" spans="1:54">
      <c r="A93">
        <v>3326</v>
      </c>
      <c r="B93" s="98">
        <v>2</v>
      </c>
      <c r="C93">
        <v>28222</v>
      </c>
      <c r="D93">
        <v>2</v>
      </c>
      <c r="E93" t="s">
        <v>290</v>
      </c>
      <c r="F93" s="11">
        <v>11694</v>
      </c>
      <c r="G93" s="11">
        <v>425</v>
      </c>
      <c r="H93" s="11">
        <v>491</v>
      </c>
      <c r="I93" s="11">
        <v>562</v>
      </c>
      <c r="J93" s="11">
        <v>526</v>
      </c>
      <c r="K93" s="11">
        <v>299</v>
      </c>
      <c r="L93" s="11">
        <v>449</v>
      </c>
      <c r="M93" s="11">
        <v>545</v>
      </c>
      <c r="N93" s="11">
        <v>635</v>
      </c>
      <c r="O93" s="11">
        <v>732</v>
      </c>
      <c r="P93" s="11">
        <v>644</v>
      </c>
      <c r="Q93" s="11">
        <v>705</v>
      </c>
      <c r="R93" s="11">
        <v>914</v>
      </c>
      <c r="S93" s="11">
        <v>993</v>
      </c>
      <c r="T93" s="11">
        <v>1065</v>
      </c>
      <c r="U93" s="11">
        <v>863</v>
      </c>
      <c r="V93" s="11">
        <v>614</v>
      </c>
      <c r="W93" s="11">
        <v>615</v>
      </c>
      <c r="X93" s="11">
        <v>439</v>
      </c>
      <c r="Y93" s="89">
        <f t="shared" si="25"/>
        <v>178</v>
      </c>
      <c r="Z93" s="11">
        <v>146</v>
      </c>
      <c r="AA93" s="11">
        <v>27</v>
      </c>
      <c r="AB93" s="11">
        <v>5</v>
      </c>
      <c r="AC93" s="11">
        <v>11681</v>
      </c>
      <c r="AD93" s="11">
        <v>13</v>
      </c>
      <c r="AE93" s="89">
        <f>h27国調2!I146</f>
        <v>81</v>
      </c>
      <c r="AF93" s="89">
        <f>h27国調2!DI146</f>
        <v>425</v>
      </c>
      <c r="AG93" s="214">
        <f t="shared" si="3"/>
        <v>81</v>
      </c>
      <c r="AH93" s="89">
        <f t="shared" si="4"/>
        <v>344</v>
      </c>
      <c r="AI93" s="89">
        <f t="shared" si="5"/>
        <v>491</v>
      </c>
      <c r="AJ93" s="89">
        <f t="shared" si="6"/>
        <v>562</v>
      </c>
      <c r="AK93" s="89">
        <f t="shared" si="7"/>
        <v>526</v>
      </c>
      <c r="AL93" s="89">
        <f t="shared" si="8"/>
        <v>299</v>
      </c>
      <c r="AM93" s="89">
        <f t="shared" si="9"/>
        <v>449</v>
      </c>
      <c r="AN93" s="89">
        <f t="shared" si="10"/>
        <v>545</v>
      </c>
      <c r="AO93" s="89">
        <f t="shared" si="11"/>
        <v>635</v>
      </c>
      <c r="AP93" s="89">
        <f t="shared" si="12"/>
        <v>732</v>
      </c>
      <c r="AQ93" s="89">
        <f t="shared" si="13"/>
        <v>644</v>
      </c>
      <c r="AR93" s="89">
        <f t="shared" si="14"/>
        <v>705</v>
      </c>
      <c r="AS93" s="89">
        <f t="shared" si="15"/>
        <v>914</v>
      </c>
      <c r="AT93" s="89">
        <f t="shared" si="16"/>
        <v>993</v>
      </c>
      <c r="AU93" s="89">
        <f t="shared" si="17"/>
        <v>1065</v>
      </c>
      <c r="AV93" s="89">
        <f t="shared" si="18"/>
        <v>863</v>
      </c>
      <c r="AW93" s="89">
        <f t="shared" si="19"/>
        <v>614</v>
      </c>
      <c r="AX93" s="89">
        <f t="shared" si="20"/>
        <v>615</v>
      </c>
      <c r="AY93" s="89">
        <f t="shared" si="21"/>
        <v>439</v>
      </c>
      <c r="AZ93" s="89">
        <f t="shared" si="22"/>
        <v>178</v>
      </c>
      <c r="BA93" s="89">
        <f t="shared" si="23"/>
        <v>11694</v>
      </c>
      <c r="BB93" s="89">
        <f t="shared" si="24"/>
        <v>1232</v>
      </c>
    </row>
    <row r="94" spans="1:54">
      <c r="A94">
        <v>3327</v>
      </c>
      <c r="B94" s="98">
        <v>2</v>
      </c>
      <c r="C94">
        <v>28223</v>
      </c>
      <c r="D94">
        <v>2</v>
      </c>
      <c r="E94" t="s">
        <v>291</v>
      </c>
      <c r="F94" s="11">
        <v>30793</v>
      </c>
      <c r="G94" s="11">
        <v>1273</v>
      </c>
      <c r="H94" s="11">
        <v>1355</v>
      </c>
      <c r="I94" s="11">
        <v>1641</v>
      </c>
      <c r="J94" s="11">
        <v>1464</v>
      </c>
      <c r="K94" s="11">
        <v>1091</v>
      </c>
      <c r="L94" s="11">
        <v>1432</v>
      </c>
      <c r="M94" s="11">
        <v>1580</v>
      </c>
      <c r="N94" s="11">
        <v>1918</v>
      </c>
      <c r="O94" s="11">
        <v>2021</v>
      </c>
      <c r="P94" s="11">
        <v>1774</v>
      </c>
      <c r="Q94" s="11">
        <v>1799</v>
      </c>
      <c r="R94" s="11">
        <v>2080</v>
      </c>
      <c r="S94" s="11">
        <v>2414</v>
      </c>
      <c r="T94" s="11">
        <v>2732</v>
      </c>
      <c r="U94" s="11">
        <v>2030</v>
      </c>
      <c r="V94" s="11">
        <v>1591</v>
      </c>
      <c r="W94" s="11">
        <v>1350</v>
      </c>
      <c r="X94" s="11">
        <v>871</v>
      </c>
      <c r="Y94" s="89">
        <f t="shared" si="25"/>
        <v>377</v>
      </c>
      <c r="Z94" s="11">
        <v>314</v>
      </c>
      <c r="AA94" s="11">
        <v>59</v>
      </c>
      <c r="AB94" s="11">
        <v>4</v>
      </c>
      <c r="AC94" s="11">
        <v>30552</v>
      </c>
      <c r="AD94" s="11">
        <v>241</v>
      </c>
      <c r="AE94" s="89">
        <f>h27国調2!I147</f>
        <v>206</v>
      </c>
      <c r="AF94" s="89">
        <f>h27国調2!DI147</f>
        <v>1273</v>
      </c>
      <c r="AG94" s="214">
        <f t="shared" si="3"/>
        <v>206</v>
      </c>
      <c r="AH94" s="89">
        <f t="shared" si="4"/>
        <v>1067</v>
      </c>
      <c r="AI94" s="89">
        <f t="shared" si="5"/>
        <v>1355</v>
      </c>
      <c r="AJ94" s="89">
        <f t="shared" si="6"/>
        <v>1641</v>
      </c>
      <c r="AK94" s="89">
        <f t="shared" si="7"/>
        <v>1464</v>
      </c>
      <c r="AL94" s="89">
        <f t="shared" si="8"/>
        <v>1091</v>
      </c>
      <c r="AM94" s="89">
        <f t="shared" si="9"/>
        <v>1432</v>
      </c>
      <c r="AN94" s="89">
        <f t="shared" si="10"/>
        <v>1580</v>
      </c>
      <c r="AO94" s="89">
        <f t="shared" si="11"/>
        <v>1918</v>
      </c>
      <c r="AP94" s="89">
        <f t="shared" si="12"/>
        <v>2021</v>
      </c>
      <c r="AQ94" s="89">
        <f t="shared" si="13"/>
        <v>1774</v>
      </c>
      <c r="AR94" s="89">
        <f t="shared" si="14"/>
        <v>1799</v>
      </c>
      <c r="AS94" s="89">
        <f t="shared" si="15"/>
        <v>2080</v>
      </c>
      <c r="AT94" s="89">
        <f t="shared" si="16"/>
        <v>2414</v>
      </c>
      <c r="AU94" s="89">
        <f t="shared" si="17"/>
        <v>2732</v>
      </c>
      <c r="AV94" s="89">
        <f t="shared" si="18"/>
        <v>2030</v>
      </c>
      <c r="AW94" s="89">
        <f t="shared" si="19"/>
        <v>1591</v>
      </c>
      <c r="AX94" s="89">
        <f t="shared" si="20"/>
        <v>1350</v>
      </c>
      <c r="AY94" s="89">
        <f t="shared" si="21"/>
        <v>871</v>
      </c>
      <c r="AZ94" s="89">
        <f t="shared" si="22"/>
        <v>377</v>
      </c>
      <c r="BA94" s="89">
        <f t="shared" si="23"/>
        <v>30793</v>
      </c>
      <c r="BB94" s="89">
        <f t="shared" si="24"/>
        <v>2598</v>
      </c>
    </row>
    <row r="95" spans="1:54">
      <c r="A95">
        <v>3328</v>
      </c>
      <c r="B95" s="98">
        <v>2</v>
      </c>
      <c r="C95">
        <v>28224</v>
      </c>
      <c r="D95">
        <v>2</v>
      </c>
      <c r="E95" t="s">
        <v>292</v>
      </c>
      <c r="F95" s="11">
        <v>22445</v>
      </c>
      <c r="G95" s="11">
        <v>850</v>
      </c>
      <c r="H95" s="11">
        <v>950</v>
      </c>
      <c r="I95" s="11">
        <v>1088</v>
      </c>
      <c r="J95" s="11">
        <v>951</v>
      </c>
      <c r="K95" s="11">
        <v>727</v>
      </c>
      <c r="L95" s="11">
        <v>873</v>
      </c>
      <c r="M95" s="11">
        <v>1116</v>
      </c>
      <c r="N95" s="11">
        <v>1305</v>
      </c>
      <c r="O95" s="11">
        <v>1589</v>
      </c>
      <c r="P95" s="11">
        <v>1376</v>
      </c>
      <c r="Q95" s="11">
        <v>1402</v>
      </c>
      <c r="R95" s="11">
        <v>1562</v>
      </c>
      <c r="S95" s="11">
        <v>1826</v>
      </c>
      <c r="T95" s="11">
        <v>2142</v>
      </c>
      <c r="U95" s="11">
        <v>1446</v>
      </c>
      <c r="V95" s="11">
        <v>1177</v>
      </c>
      <c r="W95" s="11">
        <v>1107</v>
      </c>
      <c r="X95" s="11">
        <v>695</v>
      </c>
      <c r="Y95" s="89">
        <f t="shared" si="25"/>
        <v>263</v>
      </c>
      <c r="Z95" s="11">
        <v>206</v>
      </c>
      <c r="AA95" s="11">
        <v>50</v>
      </c>
      <c r="AB95" s="11">
        <v>7</v>
      </c>
      <c r="AC95" s="11">
        <v>22385</v>
      </c>
      <c r="AD95" s="11">
        <v>60</v>
      </c>
      <c r="AE95" s="89">
        <f>h27国調2!I148</f>
        <v>167</v>
      </c>
      <c r="AF95" s="89">
        <f>h27国調2!DI148</f>
        <v>850</v>
      </c>
      <c r="AG95" s="214">
        <f t="shared" si="3"/>
        <v>167</v>
      </c>
      <c r="AH95" s="89">
        <f t="shared" si="4"/>
        <v>683</v>
      </c>
      <c r="AI95" s="89">
        <f t="shared" si="5"/>
        <v>950</v>
      </c>
      <c r="AJ95" s="89">
        <f t="shared" si="6"/>
        <v>1088</v>
      </c>
      <c r="AK95" s="89">
        <f t="shared" si="7"/>
        <v>951</v>
      </c>
      <c r="AL95" s="89">
        <f t="shared" si="8"/>
        <v>727</v>
      </c>
      <c r="AM95" s="89">
        <f t="shared" si="9"/>
        <v>873</v>
      </c>
      <c r="AN95" s="89">
        <f t="shared" si="10"/>
        <v>1116</v>
      </c>
      <c r="AO95" s="89">
        <f t="shared" si="11"/>
        <v>1305</v>
      </c>
      <c r="AP95" s="89">
        <f t="shared" si="12"/>
        <v>1589</v>
      </c>
      <c r="AQ95" s="89">
        <f t="shared" si="13"/>
        <v>1376</v>
      </c>
      <c r="AR95" s="89">
        <f t="shared" si="14"/>
        <v>1402</v>
      </c>
      <c r="AS95" s="89">
        <f t="shared" si="15"/>
        <v>1562</v>
      </c>
      <c r="AT95" s="89">
        <f t="shared" si="16"/>
        <v>1826</v>
      </c>
      <c r="AU95" s="89">
        <f t="shared" si="17"/>
        <v>2142</v>
      </c>
      <c r="AV95" s="89">
        <f t="shared" si="18"/>
        <v>1446</v>
      </c>
      <c r="AW95" s="89">
        <f t="shared" si="19"/>
        <v>1177</v>
      </c>
      <c r="AX95" s="89">
        <f t="shared" si="20"/>
        <v>1107</v>
      </c>
      <c r="AY95" s="89">
        <f t="shared" si="21"/>
        <v>695</v>
      </c>
      <c r="AZ95" s="89">
        <f t="shared" si="22"/>
        <v>263</v>
      </c>
      <c r="BA95" s="89">
        <f t="shared" si="23"/>
        <v>22445</v>
      </c>
      <c r="BB95" s="89">
        <f t="shared" si="24"/>
        <v>2065</v>
      </c>
    </row>
    <row r="96" spans="1:54">
      <c r="A96">
        <v>3329</v>
      </c>
      <c r="B96" s="98">
        <v>2</v>
      </c>
      <c r="C96">
        <v>28225</v>
      </c>
      <c r="D96">
        <v>2</v>
      </c>
      <c r="E96" t="s">
        <v>293</v>
      </c>
      <c r="F96" s="11">
        <v>14810</v>
      </c>
      <c r="G96" s="11">
        <v>604</v>
      </c>
      <c r="H96" s="11">
        <v>634</v>
      </c>
      <c r="I96" s="11">
        <v>776</v>
      </c>
      <c r="J96" s="11">
        <v>711</v>
      </c>
      <c r="K96" s="11">
        <v>411</v>
      </c>
      <c r="L96" s="11">
        <v>645</v>
      </c>
      <c r="M96" s="11">
        <v>714</v>
      </c>
      <c r="N96" s="11">
        <v>861</v>
      </c>
      <c r="O96" s="11">
        <v>974</v>
      </c>
      <c r="P96" s="11">
        <v>927</v>
      </c>
      <c r="Q96" s="11">
        <v>920</v>
      </c>
      <c r="R96" s="11">
        <v>1040</v>
      </c>
      <c r="S96" s="11">
        <v>1240</v>
      </c>
      <c r="T96" s="11">
        <v>1272</v>
      </c>
      <c r="U96" s="11">
        <v>934</v>
      </c>
      <c r="V96" s="11">
        <v>744</v>
      </c>
      <c r="W96" s="11">
        <v>684</v>
      </c>
      <c r="X96" s="11">
        <v>503</v>
      </c>
      <c r="Y96" s="89">
        <f t="shared" si="25"/>
        <v>216</v>
      </c>
      <c r="Z96" s="11">
        <v>182</v>
      </c>
      <c r="AA96" s="11">
        <v>31</v>
      </c>
      <c r="AB96" s="11">
        <v>3</v>
      </c>
      <c r="AC96" s="11">
        <v>14773</v>
      </c>
      <c r="AD96" s="11">
        <v>37</v>
      </c>
      <c r="AE96" s="89">
        <f>h27国調2!I149</f>
        <v>97</v>
      </c>
      <c r="AF96" s="89">
        <f>h27国調2!DI149</f>
        <v>604</v>
      </c>
      <c r="AG96" s="214">
        <f t="shared" si="3"/>
        <v>97</v>
      </c>
      <c r="AH96" s="89">
        <f t="shared" si="4"/>
        <v>507</v>
      </c>
      <c r="AI96" s="89">
        <f t="shared" si="5"/>
        <v>634</v>
      </c>
      <c r="AJ96" s="89">
        <f t="shared" si="6"/>
        <v>776</v>
      </c>
      <c r="AK96" s="89">
        <f t="shared" si="7"/>
        <v>711</v>
      </c>
      <c r="AL96" s="89">
        <f t="shared" si="8"/>
        <v>411</v>
      </c>
      <c r="AM96" s="89">
        <f t="shared" si="9"/>
        <v>645</v>
      </c>
      <c r="AN96" s="89">
        <f t="shared" si="10"/>
        <v>714</v>
      </c>
      <c r="AO96" s="89">
        <f t="shared" si="11"/>
        <v>861</v>
      </c>
      <c r="AP96" s="89">
        <f t="shared" si="12"/>
        <v>974</v>
      </c>
      <c r="AQ96" s="89">
        <f t="shared" si="13"/>
        <v>927</v>
      </c>
      <c r="AR96" s="89">
        <f t="shared" si="14"/>
        <v>920</v>
      </c>
      <c r="AS96" s="89">
        <f t="shared" si="15"/>
        <v>1040</v>
      </c>
      <c r="AT96" s="89">
        <f t="shared" si="16"/>
        <v>1240</v>
      </c>
      <c r="AU96" s="89">
        <f t="shared" si="17"/>
        <v>1272</v>
      </c>
      <c r="AV96" s="89">
        <f t="shared" si="18"/>
        <v>934</v>
      </c>
      <c r="AW96" s="89">
        <f t="shared" si="19"/>
        <v>744</v>
      </c>
      <c r="AX96" s="89">
        <f t="shared" si="20"/>
        <v>684</v>
      </c>
      <c r="AY96" s="89">
        <f t="shared" si="21"/>
        <v>503</v>
      </c>
      <c r="AZ96" s="89">
        <f t="shared" si="22"/>
        <v>216</v>
      </c>
      <c r="BA96" s="89">
        <f t="shared" si="23"/>
        <v>14810</v>
      </c>
      <c r="BB96" s="89">
        <f t="shared" si="24"/>
        <v>1403</v>
      </c>
    </row>
    <row r="97" spans="1:54">
      <c r="A97">
        <v>3330</v>
      </c>
      <c r="B97" s="98">
        <v>2</v>
      </c>
      <c r="C97">
        <v>28226</v>
      </c>
      <c r="D97">
        <v>2</v>
      </c>
      <c r="E97" t="s">
        <v>294</v>
      </c>
      <c r="F97" s="11">
        <v>20808</v>
      </c>
      <c r="G97" s="11">
        <v>750</v>
      </c>
      <c r="H97" s="11">
        <v>837</v>
      </c>
      <c r="I97" s="11">
        <v>963</v>
      </c>
      <c r="J97" s="11">
        <v>935</v>
      </c>
      <c r="K97" s="11">
        <v>725</v>
      </c>
      <c r="L97" s="11">
        <v>889</v>
      </c>
      <c r="M97" s="11">
        <v>942</v>
      </c>
      <c r="N97" s="11">
        <v>1121</v>
      </c>
      <c r="O97" s="11">
        <v>1336</v>
      </c>
      <c r="P97" s="11">
        <v>1177</v>
      </c>
      <c r="Q97" s="11">
        <v>1152</v>
      </c>
      <c r="R97" s="11">
        <v>1399</v>
      </c>
      <c r="S97" s="11">
        <v>1778</v>
      </c>
      <c r="T97" s="11">
        <v>2023</v>
      </c>
      <c r="U97" s="11">
        <v>1461</v>
      </c>
      <c r="V97" s="11">
        <v>1237</v>
      </c>
      <c r="W97" s="11">
        <v>1067</v>
      </c>
      <c r="X97" s="11">
        <v>696</v>
      </c>
      <c r="Y97" s="89">
        <f t="shared" si="25"/>
        <v>320</v>
      </c>
      <c r="Z97" s="11">
        <v>259</v>
      </c>
      <c r="AA97" s="11">
        <v>50</v>
      </c>
      <c r="AB97" s="11">
        <v>11</v>
      </c>
      <c r="AC97" s="11">
        <v>20738</v>
      </c>
      <c r="AD97" s="11">
        <v>70</v>
      </c>
      <c r="AE97" s="89">
        <f>h27国調2!I150</f>
        <v>136</v>
      </c>
      <c r="AF97" s="89">
        <f>h27国調2!DI150</f>
        <v>750</v>
      </c>
      <c r="AG97" s="214">
        <f t="shared" si="3"/>
        <v>136</v>
      </c>
      <c r="AH97" s="89">
        <f t="shared" si="4"/>
        <v>614</v>
      </c>
      <c r="AI97" s="89">
        <f t="shared" si="5"/>
        <v>837</v>
      </c>
      <c r="AJ97" s="89">
        <f t="shared" si="6"/>
        <v>963</v>
      </c>
      <c r="AK97" s="89">
        <f t="shared" si="7"/>
        <v>935</v>
      </c>
      <c r="AL97" s="89">
        <f t="shared" si="8"/>
        <v>725</v>
      </c>
      <c r="AM97" s="89">
        <f t="shared" si="9"/>
        <v>889</v>
      </c>
      <c r="AN97" s="89">
        <f t="shared" si="10"/>
        <v>942</v>
      </c>
      <c r="AO97" s="89">
        <f t="shared" si="11"/>
        <v>1121</v>
      </c>
      <c r="AP97" s="89">
        <f t="shared" si="12"/>
        <v>1336</v>
      </c>
      <c r="AQ97" s="89">
        <f t="shared" si="13"/>
        <v>1177</v>
      </c>
      <c r="AR97" s="89">
        <f t="shared" si="14"/>
        <v>1152</v>
      </c>
      <c r="AS97" s="89">
        <f t="shared" si="15"/>
        <v>1399</v>
      </c>
      <c r="AT97" s="89">
        <f t="shared" si="16"/>
        <v>1778</v>
      </c>
      <c r="AU97" s="89">
        <f t="shared" si="17"/>
        <v>2023</v>
      </c>
      <c r="AV97" s="89">
        <f t="shared" si="18"/>
        <v>1461</v>
      </c>
      <c r="AW97" s="89">
        <f t="shared" si="19"/>
        <v>1237</v>
      </c>
      <c r="AX97" s="89">
        <f t="shared" si="20"/>
        <v>1067</v>
      </c>
      <c r="AY97" s="89">
        <f t="shared" si="21"/>
        <v>696</v>
      </c>
      <c r="AZ97" s="89">
        <f t="shared" si="22"/>
        <v>320</v>
      </c>
      <c r="BA97" s="89">
        <f t="shared" si="23"/>
        <v>20808</v>
      </c>
      <c r="BB97" s="89">
        <f t="shared" si="24"/>
        <v>2083</v>
      </c>
    </row>
    <row r="98" spans="1:54">
      <c r="A98">
        <v>3331</v>
      </c>
      <c r="B98" s="98">
        <v>2</v>
      </c>
      <c r="C98">
        <v>28227</v>
      </c>
      <c r="D98">
        <v>2</v>
      </c>
      <c r="E98" t="s">
        <v>295</v>
      </c>
      <c r="F98" s="11">
        <v>18024</v>
      </c>
      <c r="G98" s="11">
        <v>703</v>
      </c>
      <c r="H98" s="11">
        <v>837</v>
      </c>
      <c r="I98" s="11">
        <v>946</v>
      </c>
      <c r="J98" s="11">
        <v>863</v>
      </c>
      <c r="K98" s="11">
        <v>573</v>
      </c>
      <c r="L98" s="11">
        <v>759</v>
      </c>
      <c r="M98" s="11">
        <v>927</v>
      </c>
      <c r="N98" s="11">
        <v>1050</v>
      </c>
      <c r="O98" s="11">
        <v>1252</v>
      </c>
      <c r="P98" s="11">
        <v>987</v>
      </c>
      <c r="Q98" s="11">
        <v>1096</v>
      </c>
      <c r="R98" s="11">
        <v>1312</v>
      </c>
      <c r="S98" s="11">
        <v>1578</v>
      </c>
      <c r="T98" s="11">
        <v>1640</v>
      </c>
      <c r="U98" s="11">
        <v>1121</v>
      </c>
      <c r="V98" s="11">
        <v>910</v>
      </c>
      <c r="W98" s="11">
        <v>836</v>
      </c>
      <c r="X98" s="11">
        <v>475</v>
      </c>
      <c r="Y98" s="89">
        <f t="shared" si="25"/>
        <v>159</v>
      </c>
      <c r="Z98" s="11">
        <v>140</v>
      </c>
      <c r="AA98" s="11">
        <v>17</v>
      </c>
      <c r="AB98" s="11">
        <v>2</v>
      </c>
      <c r="AC98" s="11">
        <v>17992</v>
      </c>
      <c r="AD98" s="11">
        <v>32</v>
      </c>
      <c r="AE98" s="89">
        <f>h27国調2!I151</f>
        <v>123</v>
      </c>
      <c r="AF98" s="89">
        <f>h27国調2!DI151</f>
        <v>703</v>
      </c>
      <c r="AG98" s="214">
        <f t="shared" si="3"/>
        <v>123</v>
      </c>
      <c r="AH98" s="89">
        <f t="shared" si="4"/>
        <v>580</v>
      </c>
      <c r="AI98" s="89">
        <f t="shared" si="5"/>
        <v>837</v>
      </c>
      <c r="AJ98" s="89">
        <f t="shared" si="6"/>
        <v>946</v>
      </c>
      <c r="AK98" s="89">
        <f t="shared" si="7"/>
        <v>863</v>
      </c>
      <c r="AL98" s="89">
        <f t="shared" si="8"/>
        <v>573</v>
      </c>
      <c r="AM98" s="89">
        <f t="shared" si="9"/>
        <v>759</v>
      </c>
      <c r="AN98" s="89">
        <f t="shared" si="10"/>
        <v>927</v>
      </c>
      <c r="AO98" s="89">
        <f t="shared" si="11"/>
        <v>1050</v>
      </c>
      <c r="AP98" s="89">
        <f t="shared" si="12"/>
        <v>1252</v>
      </c>
      <c r="AQ98" s="89">
        <f t="shared" si="13"/>
        <v>987</v>
      </c>
      <c r="AR98" s="89">
        <f t="shared" si="14"/>
        <v>1096</v>
      </c>
      <c r="AS98" s="89">
        <f t="shared" si="15"/>
        <v>1312</v>
      </c>
      <c r="AT98" s="89">
        <f t="shared" si="16"/>
        <v>1578</v>
      </c>
      <c r="AU98" s="89">
        <f t="shared" si="17"/>
        <v>1640</v>
      </c>
      <c r="AV98" s="89">
        <f t="shared" si="18"/>
        <v>1121</v>
      </c>
      <c r="AW98" s="89">
        <f t="shared" si="19"/>
        <v>910</v>
      </c>
      <c r="AX98" s="89">
        <f t="shared" si="20"/>
        <v>836</v>
      </c>
      <c r="AY98" s="89">
        <f t="shared" si="21"/>
        <v>475</v>
      </c>
      <c r="AZ98" s="89">
        <f t="shared" si="22"/>
        <v>159</v>
      </c>
      <c r="BA98" s="89">
        <f t="shared" si="23"/>
        <v>18024</v>
      </c>
      <c r="BB98" s="89">
        <f t="shared" si="24"/>
        <v>1470</v>
      </c>
    </row>
    <row r="99" spans="1:54">
      <c r="A99">
        <v>3332</v>
      </c>
      <c r="B99" s="98">
        <v>2</v>
      </c>
      <c r="C99">
        <v>28228</v>
      </c>
      <c r="D99">
        <v>2</v>
      </c>
      <c r="E99" t="s">
        <v>296</v>
      </c>
      <c r="F99" s="11">
        <v>19619</v>
      </c>
      <c r="G99" s="11">
        <v>867</v>
      </c>
      <c r="H99" s="11">
        <v>900</v>
      </c>
      <c r="I99" s="11">
        <v>960</v>
      </c>
      <c r="J99" s="11">
        <v>1045</v>
      </c>
      <c r="K99" s="11">
        <v>1023</v>
      </c>
      <c r="L99" s="11">
        <v>1122</v>
      </c>
      <c r="M99" s="11">
        <v>1202</v>
      </c>
      <c r="N99" s="11">
        <v>1331</v>
      </c>
      <c r="O99" s="11">
        <v>1555</v>
      </c>
      <c r="P99" s="11">
        <v>1291</v>
      </c>
      <c r="Q99" s="11">
        <v>1244</v>
      </c>
      <c r="R99" s="11">
        <v>1245</v>
      </c>
      <c r="S99" s="11">
        <v>1356</v>
      </c>
      <c r="T99" s="11">
        <v>1470</v>
      </c>
      <c r="U99" s="11">
        <v>1039</v>
      </c>
      <c r="V99" s="11">
        <v>803</v>
      </c>
      <c r="W99" s="11">
        <v>636</v>
      </c>
      <c r="X99" s="11">
        <v>367</v>
      </c>
      <c r="Y99" s="89">
        <f t="shared" si="25"/>
        <v>163</v>
      </c>
      <c r="Z99" s="11">
        <v>132</v>
      </c>
      <c r="AA99" s="11">
        <v>28</v>
      </c>
      <c r="AB99" s="11">
        <v>3</v>
      </c>
      <c r="AC99" s="11">
        <v>19457</v>
      </c>
      <c r="AD99" s="11">
        <v>162</v>
      </c>
      <c r="AE99" s="89">
        <f>h27国調2!I152</f>
        <v>169</v>
      </c>
      <c r="AF99" s="89">
        <f>h27国調2!DI152</f>
        <v>867</v>
      </c>
      <c r="AG99" s="214">
        <f t="shared" si="3"/>
        <v>169</v>
      </c>
      <c r="AH99" s="89">
        <f t="shared" si="4"/>
        <v>698</v>
      </c>
      <c r="AI99" s="89">
        <f t="shared" si="5"/>
        <v>900</v>
      </c>
      <c r="AJ99" s="89">
        <f t="shared" si="6"/>
        <v>960</v>
      </c>
      <c r="AK99" s="89">
        <f t="shared" si="7"/>
        <v>1045</v>
      </c>
      <c r="AL99" s="89">
        <f t="shared" si="8"/>
        <v>1023</v>
      </c>
      <c r="AM99" s="89">
        <f t="shared" si="9"/>
        <v>1122</v>
      </c>
      <c r="AN99" s="89">
        <f t="shared" si="10"/>
        <v>1202</v>
      </c>
      <c r="AO99" s="89">
        <f t="shared" si="11"/>
        <v>1331</v>
      </c>
      <c r="AP99" s="89">
        <f t="shared" si="12"/>
        <v>1555</v>
      </c>
      <c r="AQ99" s="89">
        <f t="shared" si="13"/>
        <v>1291</v>
      </c>
      <c r="AR99" s="89">
        <f t="shared" si="14"/>
        <v>1244</v>
      </c>
      <c r="AS99" s="89">
        <f t="shared" si="15"/>
        <v>1245</v>
      </c>
      <c r="AT99" s="89">
        <f t="shared" si="16"/>
        <v>1356</v>
      </c>
      <c r="AU99" s="89">
        <f t="shared" si="17"/>
        <v>1470</v>
      </c>
      <c r="AV99" s="89">
        <f t="shared" si="18"/>
        <v>1039</v>
      </c>
      <c r="AW99" s="89">
        <f t="shared" si="19"/>
        <v>803</v>
      </c>
      <c r="AX99" s="89">
        <f t="shared" si="20"/>
        <v>636</v>
      </c>
      <c r="AY99" s="89">
        <f t="shared" si="21"/>
        <v>367</v>
      </c>
      <c r="AZ99" s="89">
        <f t="shared" si="22"/>
        <v>163</v>
      </c>
      <c r="BA99" s="89">
        <f t="shared" si="23"/>
        <v>19619</v>
      </c>
      <c r="BB99" s="89">
        <f t="shared" si="24"/>
        <v>1166</v>
      </c>
    </row>
    <row r="100" spans="1:54">
      <c r="A100">
        <v>3333</v>
      </c>
      <c r="B100" s="98">
        <v>2</v>
      </c>
      <c r="C100">
        <v>28229</v>
      </c>
      <c r="D100">
        <v>2</v>
      </c>
      <c r="E100" t="s">
        <v>297</v>
      </c>
      <c r="F100" s="11">
        <v>37260</v>
      </c>
      <c r="G100" s="11">
        <v>1608</v>
      </c>
      <c r="H100" s="11">
        <v>1751</v>
      </c>
      <c r="I100" s="11">
        <v>1878</v>
      </c>
      <c r="J100" s="11">
        <v>2020</v>
      </c>
      <c r="K100" s="11">
        <v>1733</v>
      </c>
      <c r="L100" s="11">
        <v>1786</v>
      </c>
      <c r="M100" s="11">
        <v>2123</v>
      </c>
      <c r="N100" s="11">
        <v>2425</v>
      </c>
      <c r="O100" s="11">
        <v>2848</v>
      </c>
      <c r="P100" s="11">
        <v>2359</v>
      </c>
      <c r="Q100" s="11">
        <v>2239</v>
      </c>
      <c r="R100" s="11">
        <v>2290</v>
      </c>
      <c r="S100" s="11">
        <v>2787</v>
      </c>
      <c r="T100" s="11">
        <v>3176</v>
      </c>
      <c r="U100" s="11">
        <v>2497</v>
      </c>
      <c r="V100" s="11">
        <v>1670</v>
      </c>
      <c r="W100" s="11">
        <v>1201</v>
      </c>
      <c r="X100" s="11">
        <v>652</v>
      </c>
      <c r="Y100" s="89">
        <f t="shared" si="25"/>
        <v>217</v>
      </c>
      <c r="Z100" s="11">
        <v>170</v>
      </c>
      <c r="AA100" s="11">
        <v>39</v>
      </c>
      <c r="AB100" s="11">
        <v>8</v>
      </c>
      <c r="AC100" s="11">
        <v>37121</v>
      </c>
      <c r="AD100" s="11">
        <v>139</v>
      </c>
      <c r="AE100" s="89">
        <f>h27国調2!I153</f>
        <v>272</v>
      </c>
      <c r="AF100" s="89">
        <f>h27国調2!DI153</f>
        <v>1608</v>
      </c>
      <c r="AG100" s="214">
        <f t="shared" si="3"/>
        <v>272</v>
      </c>
      <c r="AH100" s="89">
        <f t="shared" si="4"/>
        <v>1336</v>
      </c>
      <c r="AI100" s="89">
        <f t="shared" si="5"/>
        <v>1751</v>
      </c>
      <c r="AJ100" s="89">
        <f t="shared" si="6"/>
        <v>1878</v>
      </c>
      <c r="AK100" s="89">
        <f t="shared" si="7"/>
        <v>2020</v>
      </c>
      <c r="AL100" s="89">
        <f t="shared" si="8"/>
        <v>1733</v>
      </c>
      <c r="AM100" s="89">
        <f t="shared" si="9"/>
        <v>1786</v>
      </c>
      <c r="AN100" s="89">
        <f t="shared" si="10"/>
        <v>2123</v>
      </c>
      <c r="AO100" s="89">
        <f t="shared" si="11"/>
        <v>2425</v>
      </c>
      <c r="AP100" s="89">
        <f t="shared" si="12"/>
        <v>2848</v>
      </c>
      <c r="AQ100" s="89">
        <f t="shared" si="13"/>
        <v>2359</v>
      </c>
      <c r="AR100" s="89">
        <f t="shared" si="14"/>
        <v>2239</v>
      </c>
      <c r="AS100" s="89">
        <f t="shared" si="15"/>
        <v>2290</v>
      </c>
      <c r="AT100" s="89">
        <f t="shared" si="16"/>
        <v>2787</v>
      </c>
      <c r="AU100" s="89">
        <f t="shared" si="17"/>
        <v>3176</v>
      </c>
      <c r="AV100" s="89">
        <f t="shared" si="18"/>
        <v>2497</v>
      </c>
      <c r="AW100" s="89">
        <f t="shared" si="19"/>
        <v>1670</v>
      </c>
      <c r="AX100" s="89">
        <f t="shared" si="20"/>
        <v>1201</v>
      </c>
      <c r="AY100" s="89">
        <f t="shared" si="21"/>
        <v>652</v>
      </c>
      <c r="AZ100" s="89">
        <f t="shared" si="22"/>
        <v>217</v>
      </c>
      <c r="BA100" s="89">
        <f t="shared" si="23"/>
        <v>37260</v>
      </c>
      <c r="BB100" s="89">
        <f t="shared" si="24"/>
        <v>2070</v>
      </c>
    </row>
    <row r="101" spans="1:54">
      <c r="A101">
        <v>3334</v>
      </c>
      <c r="B101" s="98">
        <v>2</v>
      </c>
      <c r="C101">
        <v>28301</v>
      </c>
      <c r="D101">
        <v>3</v>
      </c>
      <c r="E101" t="s">
        <v>39</v>
      </c>
      <c r="F101" s="11">
        <v>14550</v>
      </c>
      <c r="G101" s="11">
        <v>528</v>
      </c>
      <c r="H101" s="11">
        <v>851</v>
      </c>
      <c r="I101" s="11">
        <v>1006</v>
      </c>
      <c r="J101" s="11">
        <v>824</v>
      </c>
      <c r="K101" s="11">
        <v>538</v>
      </c>
      <c r="L101" s="11">
        <v>504</v>
      </c>
      <c r="M101" s="11">
        <v>578</v>
      </c>
      <c r="N101" s="11">
        <v>871</v>
      </c>
      <c r="O101" s="11">
        <v>1118</v>
      </c>
      <c r="P101" s="11">
        <v>1037</v>
      </c>
      <c r="Q101" s="11">
        <v>920</v>
      </c>
      <c r="R101" s="11">
        <v>952</v>
      </c>
      <c r="S101" s="11">
        <v>1221</v>
      </c>
      <c r="T101" s="11">
        <v>1244</v>
      </c>
      <c r="U101" s="11">
        <v>996</v>
      </c>
      <c r="V101" s="11">
        <v>635</v>
      </c>
      <c r="W101" s="11">
        <v>414</v>
      </c>
      <c r="X101" s="11">
        <v>219</v>
      </c>
      <c r="Y101" s="89">
        <f t="shared" si="25"/>
        <v>94</v>
      </c>
      <c r="Z101" s="11">
        <v>71</v>
      </c>
      <c r="AA101" s="11">
        <v>21</v>
      </c>
      <c r="AB101" s="11">
        <v>2</v>
      </c>
      <c r="AC101" s="11">
        <v>14491</v>
      </c>
      <c r="AD101" s="11">
        <v>59</v>
      </c>
      <c r="AE101" s="89">
        <f>h27国調2!I154</f>
        <v>83</v>
      </c>
      <c r="AF101" s="89">
        <f>h27国調2!DI154</f>
        <v>528</v>
      </c>
      <c r="AG101" s="214">
        <f t="shared" si="3"/>
        <v>83</v>
      </c>
      <c r="AH101" s="89">
        <f t="shared" si="4"/>
        <v>445</v>
      </c>
      <c r="AI101" s="89">
        <f t="shared" si="5"/>
        <v>851</v>
      </c>
      <c r="AJ101" s="89">
        <f t="shared" si="6"/>
        <v>1006</v>
      </c>
      <c r="AK101" s="89">
        <f t="shared" si="7"/>
        <v>824</v>
      </c>
      <c r="AL101" s="89">
        <f t="shared" si="8"/>
        <v>538</v>
      </c>
      <c r="AM101" s="89">
        <f t="shared" si="9"/>
        <v>504</v>
      </c>
      <c r="AN101" s="89">
        <f t="shared" si="10"/>
        <v>578</v>
      </c>
      <c r="AO101" s="89">
        <f t="shared" si="11"/>
        <v>871</v>
      </c>
      <c r="AP101" s="89">
        <f t="shared" si="12"/>
        <v>1118</v>
      </c>
      <c r="AQ101" s="89">
        <f t="shared" si="13"/>
        <v>1037</v>
      </c>
      <c r="AR101" s="89">
        <f t="shared" si="14"/>
        <v>920</v>
      </c>
      <c r="AS101" s="89">
        <f t="shared" si="15"/>
        <v>952</v>
      </c>
      <c r="AT101" s="89">
        <f t="shared" si="16"/>
        <v>1221</v>
      </c>
      <c r="AU101" s="89">
        <f t="shared" si="17"/>
        <v>1244</v>
      </c>
      <c r="AV101" s="89">
        <f t="shared" si="18"/>
        <v>996</v>
      </c>
      <c r="AW101" s="89">
        <f t="shared" si="19"/>
        <v>635</v>
      </c>
      <c r="AX101" s="89">
        <f t="shared" si="20"/>
        <v>414</v>
      </c>
      <c r="AY101" s="89">
        <f t="shared" si="21"/>
        <v>219</v>
      </c>
      <c r="AZ101" s="89">
        <f t="shared" si="22"/>
        <v>94</v>
      </c>
      <c r="BA101" s="89">
        <f t="shared" si="23"/>
        <v>14550</v>
      </c>
      <c r="BB101" s="89">
        <f t="shared" si="24"/>
        <v>727</v>
      </c>
    </row>
    <row r="102" spans="1:54">
      <c r="A102">
        <v>3335</v>
      </c>
      <c r="B102" s="98">
        <v>2</v>
      </c>
      <c r="C102">
        <v>28365</v>
      </c>
      <c r="D102">
        <v>3</v>
      </c>
      <c r="E102" t="s">
        <v>298</v>
      </c>
      <c r="F102" s="11">
        <v>10208</v>
      </c>
      <c r="G102" s="11">
        <v>338</v>
      </c>
      <c r="H102" s="11">
        <v>410</v>
      </c>
      <c r="I102" s="11">
        <v>598</v>
      </c>
      <c r="J102" s="11">
        <v>553</v>
      </c>
      <c r="K102" s="11">
        <v>354</v>
      </c>
      <c r="L102" s="11">
        <v>413</v>
      </c>
      <c r="M102" s="11">
        <v>438</v>
      </c>
      <c r="N102" s="11">
        <v>517</v>
      </c>
      <c r="O102" s="11">
        <v>680</v>
      </c>
      <c r="P102" s="11">
        <v>629</v>
      </c>
      <c r="Q102" s="11">
        <v>653</v>
      </c>
      <c r="R102" s="11">
        <v>693</v>
      </c>
      <c r="S102" s="11">
        <v>801</v>
      </c>
      <c r="T102" s="11">
        <v>918</v>
      </c>
      <c r="U102" s="11">
        <v>731</v>
      </c>
      <c r="V102" s="11">
        <v>596</v>
      </c>
      <c r="W102" s="11">
        <v>470</v>
      </c>
      <c r="X102" s="11">
        <v>296</v>
      </c>
      <c r="Y102" s="89">
        <f t="shared" si="25"/>
        <v>120</v>
      </c>
      <c r="Z102" s="11">
        <v>97</v>
      </c>
      <c r="AA102" s="11">
        <v>21</v>
      </c>
      <c r="AB102" s="11">
        <v>2</v>
      </c>
      <c r="AC102" s="11">
        <v>10121</v>
      </c>
      <c r="AD102" s="11">
        <v>87</v>
      </c>
      <c r="AE102" s="89">
        <f>h27国調2!I155</f>
        <v>57</v>
      </c>
      <c r="AF102" s="89">
        <f>h27国調2!DI155</f>
        <v>338</v>
      </c>
      <c r="AG102" s="214">
        <f t="shared" si="3"/>
        <v>57</v>
      </c>
      <c r="AH102" s="89">
        <f t="shared" si="4"/>
        <v>281</v>
      </c>
      <c r="AI102" s="89">
        <f t="shared" si="5"/>
        <v>410</v>
      </c>
      <c r="AJ102" s="89">
        <f t="shared" si="6"/>
        <v>598</v>
      </c>
      <c r="AK102" s="89">
        <f t="shared" si="7"/>
        <v>553</v>
      </c>
      <c r="AL102" s="89">
        <f t="shared" si="8"/>
        <v>354</v>
      </c>
      <c r="AM102" s="89">
        <f t="shared" si="9"/>
        <v>413</v>
      </c>
      <c r="AN102" s="89">
        <f t="shared" si="10"/>
        <v>438</v>
      </c>
      <c r="AO102" s="89">
        <f t="shared" si="11"/>
        <v>517</v>
      </c>
      <c r="AP102" s="89">
        <f t="shared" si="12"/>
        <v>680</v>
      </c>
      <c r="AQ102" s="89">
        <f t="shared" si="13"/>
        <v>629</v>
      </c>
      <c r="AR102" s="89">
        <f t="shared" si="14"/>
        <v>653</v>
      </c>
      <c r="AS102" s="89">
        <f t="shared" si="15"/>
        <v>693</v>
      </c>
      <c r="AT102" s="89">
        <f t="shared" si="16"/>
        <v>801</v>
      </c>
      <c r="AU102" s="89">
        <f t="shared" si="17"/>
        <v>918</v>
      </c>
      <c r="AV102" s="89">
        <f t="shared" si="18"/>
        <v>731</v>
      </c>
      <c r="AW102" s="89">
        <f t="shared" si="19"/>
        <v>596</v>
      </c>
      <c r="AX102" s="89">
        <f t="shared" si="20"/>
        <v>470</v>
      </c>
      <c r="AY102" s="89">
        <f t="shared" si="21"/>
        <v>296</v>
      </c>
      <c r="AZ102" s="89">
        <f t="shared" si="22"/>
        <v>120</v>
      </c>
      <c r="BA102" s="89">
        <f t="shared" si="23"/>
        <v>10208</v>
      </c>
      <c r="BB102" s="89">
        <f t="shared" si="24"/>
        <v>886</v>
      </c>
    </row>
    <row r="103" spans="1:54">
      <c r="A103">
        <v>3336</v>
      </c>
      <c r="B103" s="98">
        <v>2</v>
      </c>
      <c r="C103">
        <v>28381</v>
      </c>
      <c r="D103">
        <v>3</v>
      </c>
      <c r="E103" t="s">
        <v>41</v>
      </c>
      <c r="F103" s="11">
        <v>15218</v>
      </c>
      <c r="G103" s="11">
        <v>649</v>
      </c>
      <c r="H103" s="11">
        <v>722</v>
      </c>
      <c r="I103" s="11">
        <v>774</v>
      </c>
      <c r="J103" s="11">
        <v>765</v>
      </c>
      <c r="K103" s="11">
        <v>656</v>
      </c>
      <c r="L103" s="11">
        <v>670</v>
      </c>
      <c r="M103" s="11">
        <v>834</v>
      </c>
      <c r="N103" s="11">
        <v>940</v>
      </c>
      <c r="O103" s="11">
        <v>1214</v>
      </c>
      <c r="P103" s="11">
        <v>953</v>
      </c>
      <c r="Q103" s="11">
        <v>887</v>
      </c>
      <c r="R103" s="11">
        <v>900</v>
      </c>
      <c r="S103" s="11">
        <v>1088</v>
      </c>
      <c r="T103" s="11">
        <v>1455</v>
      </c>
      <c r="U103" s="11">
        <v>1170</v>
      </c>
      <c r="V103" s="11">
        <v>753</v>
      </c>
      <c r="W103" s="11">
        <v>472</v>
      </c>
      <c r="X103" s="11">
        <v>234</v>
      </c>
      <c r="Y103" s="89">
        <f t="shared" si="25"/>
        <v>82</v>
      </c>
      <c r="Z103" s="11">
        <v>71</v>
      </c>
      <c r="AA103" s="11">
        <v>10</v>
      </c>
      <c r="AB103" s="11">
        <v>1</v>
      </c>
      <c r="AC103" s="11">
        <v>15049</v>
      </c>
      <c r="AD103" s="11">
        <v>169</v>
      </c>
      <c r="AE103" s="89">
        <f>h27国調2!I156</f>
        <v>127</v>
      </c>
      <c r="AF103" s="89">
        <f>h27国調2!DI156</f>
        <v>649</v>
      </c>
      <c r="AG103" s="214">
        <f t="shared" si="3"/>
        <v>127</v>
      </c>
      <c r="AH103" s="89">
        <f t="shared" si="4"/>
        <v>522</v>
      </c>
      <c r="AI103" s="89">
        <f t="shared" si="5"/>
        <v>722</v>
      </c>
      <c r="AJ103" s="89">
        <f t="shared" si="6"/>
        <v>774</v>
      </c>
      <c r="AK103" s="89">
        <f t="shared" si="7"/>
        <v>765</v>
      </c>
      <c r="AL103" s="89">
        <f t="shared" si="8"/>
        <v>656</v>
      </c>
      <c r="AM103" s="89">
        <f t="shared" si="9"/>
        <v>670</v>
      </c>
      <c r="AN103" s="89">
        <f t="shared" si="10"/>
        <v>834</v>
      </c>
      <c r="AO103" s="89">
        <f t="shared" si="11"/>
        <v>940</v>
      </c>
      <c r="AP103" s="89">
        <f t="shared" si="12"/>
        <v>1214</v>
      </c>
      <c r="AQ103" s="89">
        <f t="shared" si="13"/>
        <v>953</v>
      </c>
      <c r="AR103" s="89">
        <f t="shared" si="14"/>
        <v>887</v>
      </c>
      <c r="AS103" s="89">
        <f t="shared" si="15"/>
        <v>900</v>
      </c>
      <c r="AT103" s="89">
        <f t="shared" si="16"/>
        <v>1088</v>
      </c>
      <c r="AU103" s="89">
        <f t="shared" si="17"/>
        <v>1455</v>
      </c>
      <c r="AV103" s="89">
        <f t="shared" si="18"/>
        <v>1170</v>
      </c>
      <c r="AW103" s="89">
        <f t="shared" si="19"/>
        <v>753</v>
      </c>
      <c r="AX103" s="89">
        <f t="shared" si="20"/>
        <v>472</v>
      </c>
      <c r="AY103" s="89">
        <f t="shared" si="21"/>
        <v>234</v>
      </c>
      <c r="AZ103" s="89">
        <f t="shared" si="22"/>
        <v>82</v>
      </c>
      <c r="BA103" s="89">
        <f t="shared" si="23"/>
        <v>15218</v>
      </c>
      <c r="BB103" s="89">
        <f t="shared" si="24"/>
        <v>788</v>
      </c>
    </row>
    <row r="104" spans="1:54">
      <c r="A104">
        <v>3337</v>
      </c>
      <c r="B104" s="98">
        <v>2</v>
      </c>
      <c r="C104">
        <v>28382</v>
      </c>
      <c r="D104">
        <v>3</v>
      </c>
      <c r="E104" t="s">
        <v>42</v>
      </c>
      <c r="F104" s="11">
        <v>16409</v>
      </c>
      <c r="G104" s="11">
        <v>833</v>
      </c>
      <c r="H104" s="11">
        <v>854</v>
      </c>
      <c r="I104" s="11">
        <v>848</v>
      </c>
      <c r="J104" s="11">
        <v>877</v>
      </c>
      <c r="K104" s="11">
        <v>805</v>
      </c>
      <c r="L104" s="11">
        <v>885</v>
      </c>
      <c r="M104" s="11">
        <v>983</v>
      </c>
      <c r="N104" s="11">
        <v>1174</v>
      </c>
      <c r="O104" s="11">
        <v>1391</v>
      </c>
      <c r="P104" s="11">
        <v>1125</v>
      </c>
      <c r="Q104" s="11">
        <v>916</v>
      </c>
      <c r="R104" s="11">
        <v>880</v>
      </c>
      <c r="S104" s="11">
        <v>1026</v>
      </c>
      <c r="T104" s="11">
        <v>1271</v>
      </c>
      <c r="U104" s="11">
        <v>1104</v>
      </c>
      <c r="V104" s="11">
        <v>753</v>
      </c>
      <c r="W104" s="11">
        <v>417</v>
      </c>
      <c r="X104" s="11">
        <v>200</v>
      </c>
      <c r="Y104" s="89">
        <f t="shared" si="25"/>
        <v>67</v>
      </c>
      <c r="Z104" s="11">
        <v>57</v>
      </c>
      <c r="AA104" s="11">
        <v>7</v>
      </c>
      <c r="AB104" s="11">
        <v>3</v>
      </c>
      <c r="AC104" s="11">
        <v>16261</v>
      </c>
      <c r="AD104" s="11">
        <v>148</v>
      </c>
      <c r="AE104" s="89">
        <f>h27国調2!I157</f>
        <v>153</v>
      </c>
      <c r="AF104" s="89">
        <f>h27国調2!DI157</f>
        <v>833</v>
      </c>
      <c r="AG104" s="214">
        <f t="shared" si="3"/>
        <v>153</v>
      </c>
      <c r="AH104" s="89">
        <f t="shared" si="4"/>
        <v>680</v>
      </c>
      <c r="AI104" s="89">
        <f t="shared" si="5"/>
        <v>854</v>
      </c>
      <c r="AJ104" s="89">
        <f t="shared" si="6"/>
        <v>848</v>
      </c>
      <c r="AK104" s="89">
        <f t="shared" si="7"/>
        <v>877</v>
      </c>
      <c r="AL104" s="89">
        <f t="shared" si="8"/>
        <v>805</v>
      </c>
      <c r="AM104" s="89">
        <f t="shared" si="9"/>
        <v>885</v>
      </c>
      <c r="AN104" s="89">
        <f t="shared" si="10"/>
        <v>983</v>
      </c>
      <c r="AO104" s="89">
        <f t="shared" si="11"/>
        <v>1174</v>
      </c>
      <c r="AP104" s="89">
        <f t="shared" si="12"/>
        <v>1391</v>
      </c>
      <c r="AQ104" s="89">
        <f t="shared" si="13"/>
        <v>1125</v>
      </c>
      <c r="AR104" s="89">
        <f t="shared" si="14"/>
        <v>916</v>
      </c>
      <c r="AS104" s="89">
        <f t="shared" si="15"/>
        <v>880</v>
      </c>
      <c r="AT104" s="89">
        <f t="shared" si="16"/>
        <v>1026</v>
      </c>
      <c r="AU104" s="89">
        <f t="shared" si="17"/>
        <v>1271</v>
      </c>
      <c r="AV104" s="89">
        <f t="shared" si="18"/>
        <v>1104</v>
      </c>
      <c r="AW104" s="89">
        <f t="shared" si="19"/>
        <v>753</v>
      </c>
      <c r="AX104" s="89">
        <f t="shared" si="20"/>
        <v>417</v>
      </c>
      <c r="AY104" s="89">
        <f t="shared" si="21"/>
        <v>200</v>
      </c>
      <c r="AZ104" s="89">
        <f t="shared" si="22"/>
        <v>67</v>
      </c>
      <c r="BA104" s="89">
        <f t="shared" si="23"/>
        <v>16409</v>
      </c>
      <c r="BB104" s="89">
        <f t="shared" si="24"/>
        <v>684</v>
      </c>
    </row>
    <row r="105" spans="1:54">
      <c r="A105">
        <v>3338</v>
      </c>
      <c r="B105" s="98">
        <v>2</v>
      </c>
      <c r="C105">
        <v>28442</v>
      </c>
      <c r="D105">
        <v>3</v>
      </c>
      <c r="E105" t="s">
        <v>43</v>
      </c>
      <c r="F105" s="11">
        <v>5977</v>
      </c>
      <c r="G105" s="11">
        <v>179</v>
      </c>
      <c r="H105" s="11">
        <v>223</v>
      </c>
      <c r="I105" s="11">
        <v>254</v>
      </c>
      <c r="J105" s="11">
        <v>328</v>
      </c>
      <c r="K105" s="11">
        <v>258</v>
      </c>
      <c r="L105" s="11">
        <v>269</v>
      </c>
      <c r="M105" s="11">
        <v>284</v>
      </c>
      <c r="N105" s="11">
        <v>320</v>
      </c>
      <c r="O105" s="11">
        <v>383</v>
      </c>
      <c r="P105" s="11">
        <v>316</v>
      </c>
      <c r="Q105" s="11">
        <v>373</v>
      </c>
      <c r="R105" s="11">
        <v>437</v>
      </c>
      <c r="S105" s="11">
        <v>536</v>
      </c>
      <c r="T105" s="11">
        <v>572</v>
      </c>
      <c r="U105" s="11">
        <v>432</v>
      </c>
      <c r="V105" s="11">
        <v>329</v>
      </c>
      <c r="W105" s="11">
        <v>265</v>
      </c>
      <c r="X105" s="11">
        <v>160</v>
      </c>
      <c r="Y105" s="89">
        <f t="shared" si="25"/>
        <v>59</v>
      </c>
      <c r="Z105" s="11">
        <v>54</v>
      </c>
      <c r="AA105" s="11">
        <v>5</v>
      </c>
      <c r="AB105" s="11" t="s">
        <v>302</v>
      </c>
      <c r="AC105" s="11">
        <v>5931</v>
      </c>
      <c r="AD105" s="11">
        <v>46</v>
      </c>
      <c r="AE105" s="89">
        <f>h27国調2!I158</f>
        <v>32</v>
      </c>
      <c r="AF105" s="89">
        <f>h27国調2!DI158</f>
        <v>179</v>
      </c>
      <c r="AG105" s="214">
        <f t="shared" si="3"/>
        <v>32</v>
      </c>
      <c r="AH105" s="89">
        <f t="shared" si="4"/>
        <v>147</v>
      </c>
      <c r="AI105" s="89">
        <f t="shared" si="5"/>
        <v>223</v>
      </c>
      <c r="AJ105" s="89">
        <f t="shared" si="6"/>
        <v>254</v>
      </c>
      <c r="AK105" s="89">
        <f t="shared" si="7"/>
        <v>328</v>
      </c>
      <c r="AL105" s="89">
        <f t="shared" si="8"/>
        <v>258</v>
      </c>
      <c r="AM105" s="89">
        <f t="shared" si="9"/>
        <v>269</v>
      </c>
      <c r="AN105" s="89">
        <f t="shared" si="10"/>
        <v>284</v>
      </c>
      <c r="AO105" s="89">
        <f t="shared" si="11"/>
        <v>320</v>
      </c>
      <c r="AP105" s="89">
        <f t="shared" si="12"/>
        <v>383</v>
      </c>
      <c r="AQ105" s="89">
        <f t="shared" si="13"/>
        <v>316</v>
      </c>
      <c r="AR105" s="89">
        <f t="shared" si="14"/>
        <v>373</v>
      </c>
      <c r="AS105" s="89">
        <f t="shared" si="15"/>
        <v>437</v>
      </c>
      <c r="AT105" s="89">
        <f t="shared" si="16"/>
        <v>536</v>
      </c>
      <c r="AU105" s="89">
        <f t="shared" si="17"/>
        <v>572</v>
      </c>
      <c r="AV105" s="89">
        <f t="shared" si="18"/>
        <v>432</v>
      </c>
      <c r="AW105" s="89">
        <f t="shared" si="19"/>
        <v>329</v>
      </c>
      <c r="AX105" s="89">
        <f t="shared" si="20"/>
        <v>265</v>
      </c>
      <c r="AY105" s="89">
        <f t="shared" si="21"/>
        <v>160</v>
      </c>
      <c r="AZ105" s="89">
        <f t="shared" si="22"/>
        <v>59</v>
      </c>
      <c r="BA105" s="89">
        <f t="shared" si="23"/>
        <v>5977</v>
      </c>
      <c r="BB105" s="89">
        <f t="shared" si="24"/>
        <v>484</v>
      </c>
    </row>
    <row r="106" spans="1:54">
      <c r="A106">
        <v>3339</v>
      </c>
      <c r="B106" s="98">
        <v>2</v>
      </c>
      <c r="C106">
        <v>28443</v>
      </c>
      <c r="D106">
        <v>3</v>
      </c>
      <c r="E106" t="s">
        <v>44</v>
      </c>
      <c r="F106" s="11">
        <v>9422</v>
      </c>
      <c r="G106" s="11">
        <v>401</v>
      </c>
      <c r="H106" s="11">
        <v>448</v>
      </c>
      <c r="I106" s="11">
        <v>479</v>
      </c>
      <c r="J106" s="11">
        <v>603</v>
      </c>
      <c r="K106" s="11">
        <v>541</v>
      </c>
      <c r="L106" s="11">
        <v>448</v>
      </c>
      <c r="M106" s="11">
        <v>506</v>
      </c>
      <c r="N106" s="11">
        <v>614</v>
      </c>
      <c r="O106" s="11">
        <v>716</v>
      </c>
      <c r="P106" s="11">
        <v>555</v>
      </c>
      <c r="Q106" s="11">
        <v>556</v>
      </c>
      <c r="R106" s="11">
        <v>576</v>
      </c>
      <c r="S106" s="11">
        <v>633</v>
      </c>
      <c r="T106" s="11">
        <v>742</v>
      </c>
      <c r="U106" s="11">
        <v>591</v>
      </c>
      <c r="V106" s="11">
        <v>394</v>
      </c>
      <c r="W106" s="11">
        <v>328</v>
      </c>
      <c r="X106" s="11">
        <v>209</v>
      </c>
      <c r="Y106" s="89">
        <f t="shared" si="25"/>
        <v>82</v>
      </c>
      <c r="Z106" s="11">
        <v>70</v>
      </c>
      <c r="AA106" s="11">
        <v>11</v>
      </c>
      <c r="AB106" s="11">
        <v>1</v>
      </c>
      <c r="AC106" s="11">
        <v>9365</v>
      </c>
      <c r="AD106" s="11">
        <v>57</v>
      </c>
      <c r="AE106" s="89">
        <f>h27国調2!I159</f>
        <v>63</v>
      </c>
      <c r="AF106" s="89">
        <f>h27国調2!DI159</f>
        <v>401</v>
      </c>
      <c r="AG106" s="214">
        <f t="shared" si="3"/>
        <v>63</v>
      </c>
      <c r="AH106" s="89">
        <f t="shared" si="4"/>
        <v>338</v>
      </c>
      <c r="AI106" s="89">
        <f t="shared" si="5"/>
        <v>448</v>
      </c>
      <c r="AJ106" s="89">
        <f t="shared" si="6"/>
        <v>479</v>
      </c>
      <c r="AK106" s="89">
        <f t="shared" si="7"/>
        <v>603</v>
      </c>
      <c r="AL106" s="89">
        <f t="shared" si="8"/>
        <v>541</v>
      </c>
      <c r="AM106" s="89">
        <f t="shared" si="9"/>
        <v>448</v>
      </c>
      <c r="AN106" s="89">
        <f t="shared" si="10"/>
        <v>506</v>
      </c>
      <c r="AO106" s="89">
        <f t="shared" si="11"/>
        <v>614</v>
      </c>
      <c r="AP106" s="89">
        <f t="shared" si="12"/>
        <v>716</v>
      </c>
      <c r="AQ106" s="89">
        <f t="shared" si="13"/>
        <v>555</v>
      </c>
      <c r="AR106" s="89">
        <f t="shared" si="14"/>
        <v>556</v>
      </c>
      <c r="AS106" s="89">
        <f t="shared" si="15"/>
        <v>576</v>
      </c>
      <c r="AT106" s="89">
        <f t="shared" si="16"/>
        <v>633</v>
      </c>
      <c r="AU106" s="89">
        <f t="shared" si="17"/>
        <v>742</v>
      </c>
      <c r="AV106" s="89">
        <f t="shared" si="18"/>
        <v>591</v>
      </c>
      <c r="AW106" s="89">
        <f t="shared" si="19"/>
        <v>394</v>
      </c>
      <c r="AX106" s="89">
        <f t="shared" si="20"/>
        <v>328</v>
      </c>
      <c r="AY106" s="89">
        <f t="shared" si="21"/>
        <v>209</v>
      </c>
      <c r="AZ106" s="89">
        <f t="shared" si="22"/>
        <v>82</v>
      </c>
      <c r="BA106" s="89">
        <f t="shared" si="23"/>
        <v>9422</v>
      </c>
      <c r="BB106" s="89">
        <f t="shared" si="24"/>
        <v>619</v>
      </c>
    </row>
    <row r="107" spans="1:54">
      <c r="A107">
        <v>3340</v>
      </c>
      <c r="B107" s="98">
        <v>2</v>
      </c>
      <c r="C107">
        <v>28446</v>
      </c>
      <c r="D107">
        <v>3</v>
      </c>
      <c r="E107" t="s">
        <v>299</v>
      </c>
      <c r="F107" s="11">
        <v>5371</v>
      </c>
      <c r="G107" s="11">
        <v>164</v>
      </c>
      <c r="H107" s="11">
        <v>233</v>
      </c>
      <c r="I107" s="11">
        <v>265</v>
      </c>
      <c r="J107" s="11">
        <v>275</v>
      </c>
      <c r="K107" s="11">
        <v>200</v>
      </c>
      <c r="L107" s="11">
        <v>224</v>
      </c>
      <c r="M107" s="11">
        <v>247</v>
      </c>
      <c r="N107" s="11">
        <v>273</v>
      </c>
      <c r="O107" s="11">
        <v>311</v>
      </c>
      <c r="P107" s="11">
        <v>317</v>
      </c>
      <c r="Q107" s="11">
        <v>378</v>
      </c>
      <c r="R107" s="11">
        <v>354</v>
      </c>
      <c r="S107" s="11">
        <v>473</v>
      </c>
      <c r="T107" s="11">
        <v>506</v>
      </c>
      <c r="U107" s="11">
        <v>397</v>
      </c>
      <c r="V107" s="11">
        <v>279</v>
      </c>
      <c r="W107" s="11">
        <v>250</v>
      </c>
      <c r="X107" s="11">
        <v>156</v>
      </c>
      <c r="Y107" s="89">
        <f t="shared" ref="Y107:Y138" si="26">SUM(Z107:AB107)</f>
        <v>69</v>
      </c>
      <c r="Z107" s="11">
        <v>60</v>
      </c>
      <c r="AA107" s="11">
        <v>7</v>
      </c>
      <c r="AB107" s="11">
        <v>2</v>
      </c>
      <c r="AC107" s="11">
        <v>5364</v>
      </c>
      <c r="AD107" s="11">
        <v>7</v>
      </c>
      <c r="AE107" s="89">
        <f>h27国調2!I160</f>
        <v>34</v>
      </c>
      <c r="AF107" s="89">
        <f>h27国調2!DI160</f>
        <v>164</v>
      </c>
      <c r="AG107" s="214">
        <f t="shared" si="3"/>
        <v>34</v>
      </c>
      <c r="AH107" s="89">
        <f t="shared" si="4"/>
        <v>130</v>
      </c>
      <c r="AI107" s="89">
        <f t="shared" si="5"/>
        <v>233</v>
      </c>
      <c r="AJ107" s="89">
        <f t="shared" si="6"/>
        <v>265</v>
      </c>
      <c r="AK107" s="89">
        <f t="shared" si="7"/>
        <v>275</v>
      </c>
      <c r="AL107" s="89">
        <f t="shared" si="8"/>
        <v>200</v>
      </c>
      <c r="AM107" s="89">
        <f t="shared" si="9"/>
        <v>224</v>
      </c>
      <c r="AN107" s="89">
        <f t="shared" si="10"/>
        <v>247</v>
      </c>
      <c r="AO107" s="89">
        <f t="shared" si="11"/>
        <v>273</v>
      </c>
      <c r="AP107" s="89">
        <f t="shared" si="12"/>
        <v>311</v>
      </c>
      <c r="AQ107" s="89">
        <f t="shared" si="13"/>
        <v>317</v>
      </c>
      <c r="AR107" s="89">
        <f t="shared" si="14"/>
        <v>378</v>
      </c>
      <c r="AS107" s="89">
        <f t="shared" si="15"/>
        <v>354</v>
      </c>
      <c r="AT107" s="89">
        <f t="shared" si="16"/>
        <v>473</v>
      </c>
      <c r="AU107" s="89">
        <f t="shared" si="17"/>
        <v>506</v>
      </c>
      <c r="AV107" s="89">
        <f t="shared" si="18"/>
        <v>397</v>
      </c>
      <c r="AW107" s="89">
        <f t="shared" si="19"/>
        <v>279</v>
      </c>
      <c r="AX107" s="89">
        <f t="shared" si="20"/>
        <v>250</v>
      </c>
      <c r="AY107" s="89">
        <f t="shared" si="21"/>
        <v>156</v>
      </c>
      <c r="AZ107" s="89">
        <f t="shared" si="22"/>
        <v>69</v>
      </c>
      <c r="BA107" s="89">
        <f t="shared" si="23"/>
        <v>5371</v>
      </c>
      <c r="BB107" s="89">
        <f t="shared" si="24"/>
        <v>475</v>
      </c>
    </row>
    <row r="108" spans="1:54">
      <c r="A108">
        <v>3341</v>
      </c>
      <c r="B108" s="98">
        <v>2</v>
      </c>
      <c r="C108">
        <v>28464</v>
      </c>
      <c r="D108">
        <v>3</v>
      </c>
      <c r="E108" t="s">
        <v>46</v>
      </c>
      <c r="F108" s="11">
        <v>16369</v>
      </c>
      <c r="G108" s="11">
        <v>817</v>
      </c>
      <c r="H108" s="11">
        <v>1022</v>
      </c>
      <c r="I108" s="11">
        <v>1033</v>
      </c>
      <c r="J108" s="11">
        <v>850</v>
      </c>
      <c r="K108" s="11">
        <v>609</v>
      </c>
      <c r="L108" s="11">
        <v>753</v>
      </c>
      <c r="M108" s="11">
        <v>923</v>
      </c>
      <c r="N108" s="11">
        <v>1242</v>
      </c>
      <c r="O108" s="11">
        <v>1518</v>
      </c>
      <c r="P108" s="11">
        <v>1096</v>
      </c>
      <c r="Q108" s="11">
        <v>941</v>
      </c>
      <c r="R108" s="11">
        <v>800</v>
      </c>
      <c r="S108" s="11">
        <v>1059</v>
      </c>
      <c r="T108" s="11">
        <v>1286</v>
      </c>
      <c r="U108" s="11">
        <v>1039</v>
      </c>
      <c r="V108" s="11">
        <v>723</v>
      </c>
      <c r="W108" s="11">
        <v>395</v>
      </c>
      <c r="X108" s="11">
        <v>191</v>
      </c>
      <c r="Y108" s="89">
        <f t="shared" si="26"/>
        <v>72</v>
      </c>
      <c r="Z108" s="11">
        <v>65</v>
      </c>
      <c r="AA108" s="11">
        <v>6</v>
      </c>
      <c r="AB108" s="11">
        <v>1</v>
      </c>
      <c r="AC108" s="11">
        <v>16298</v>
      </c>
      <c r="AD108" s="11">
        <v>71</v>
      </c>
      <c r="AE108" s="89">
        <f>h27国調2!I161</f>
        <v>152</v>
      </c>
      <c r="AF108" s="89">
        <f>h27国調2!DI161</f>
        <v>817</v>
      </c>
      <c r="AG108" s="214">
        <f t="shared" si="3"/>
        <v>152</v>
      </c>
      <c r="AH108" s="89">
        <f t="shared" si="4"/>
        <v>665</v>
      </c>
      <c r="AI108" s="89">
        <f t="shared" si="5"/>
        <v>1022</v>
      </c>
      <c r="AJ108" s="89">
        <f t="shared" si="6"/>
        <v>1033</v>
      </c>
      <c r="AK108" s="89">
        <f t="shared" si="7"/>
        <v>850</v>
      </c>
      <c r="AL108" s="89">
        <f t="shared" si="8"/>
        <v>609</v>
      </c>
      <c r="AM108" s="89">
        <f t="shared" si="9"/>
        <v>753</v>
      </c>
      <c r="AN108" s="89">
        <f t="shared" si="10"/>
        <v>923</v>
      </c>
      <c r="AO108" s="89">
        <f t="shared" si="11"/>
        <v>1242</v>
      </c>
      <c r="AP108" s="89">
        <f t="shared" si="12"/>
        <v>1518</v>
      </c>
      <c r="AQ108" s="89">
        <f t="shared" si="13"/>
        <v>1096</v>
      </c>
      <c r="AR108" s="89">
        <f t="shared" si="14"/>
        <v>941</v>
      </c>
      <c r="AS108" s="89">
        <f t="shared" si="15"/>
        <v>800</v>
      </c>
      <c r="AT108" s="89">
        <f t="shared" si="16"/>
        <v>1059</v>
      </c>
      <c r="AU108" s="89">
        <f t="shared" si="17"/>
        <v>1286</v>
      </c>
      <c r="AV108" s="89">
        <f t="shared" si="18"/>
        <v>1039</v>
      </c>
      <c r="AW108" s="89">
        <f t="shared" si="19"/>
        <v>723</v>
      </c>
      <c r="AX108" s="89">
        <f t="shared" si="20"/>
        <v>395</v>
      </c>
      <c r="AY108" s="89">
        <f t="shared" si="21"/>
        <v>191</v>
      </c>
      <c r="AZ108" s="89">
        <f t="shared" si="22"/>
        <v>72</v>
      </c>
      <c r="BA108" s="89">
        <f t="shared" si="23"/>
        <v>16369</v>
      </c>
      <c r="BB108" s="89">
        <f t="shared" si="24"/>
        <v>658</v>
      </c>
    </row>
    <row r="109" spans="1:54">
      <c r="A109">
        <v>3342</v>
      </c>
      <c r="B109" s="98">
        <v>2</v>
      </c>
      <c r="C109">
        <v>28481</v>
      </c>
      <c r="D109">
        <v>3</v>
      </c>
      <c r="E109" t="s">
        <v>47</v>
      </c>
      <c r="F109" s="11">
        <v>7329</v>
      </c>
      <c r="G109" s="11">
        <v>237</v>
      </c>
      <c r="H109" s="11">
        <v>301</v>
      </c>
      <c r="I109" s="11">
        <v>357</v>
      </c>
      <c r="J109" s="11">
        <v>366</v>
      </c>
      <c r="K109" s="11">
        <v>217</v>
      </c>
      <c r="L109" s="11">
        <v>318</v>
      </c>
      <c r="M109" s="11">
        <v>360</v>
      </c>
      <c r="N109" s="11">
        <v>373</v>
      </c>
      <c r="O109" s="11">
        <v>489</v>
      </c>
      <c r="P109" s="11">
        <v>411</v>
      </c>
      <c r="Q109" s="11">
        <v>472</v>
      </c>
      <c r="R109" s="11">
        <v>542</v>
      </c>
      <c r="S109" s="11">
        <v>623</v>
      </c>
      <c r="T109" s="11">
        <v>775</v>
      </c>
      <c r="U109" s="11">
        <v>574</v>
      </c>
      <c r="V109" s="11">
        <v>371</v>
      </c>
      <c r="W109" s="11">
        <v>303</v>
      </c>
      <c r="X109" s="11">
        <v>161</v>
      </c>
      <c r="Y109" s="89">
        <f t="shared" si="26"/>
        <v>79</v>
      </c>
      <c r="Z109" s="11">
        <v>66</v>
      </c>
      <c r="AA109" s="11">
        <v>9</v>
      </c>
      <c r="AB109" s="11">
        <v>4</v>
      </c>
      <c r="AC109" s="11">
        <v>7304</v>
      </c>
      <c r="AD109" s="11">
        <v>25</v>
      </c>
      <c r="AE109" s="89">
        <f>h27国調2!I162</f>
        <v>40</v>
      </c>
      <c r="AF109" s="89">
        <f>h27国調2!DI162</f>
        <v>237</v>
      </c>
      <c r="AG109" s="214">
        <f t="shared" si="3"/>
        <v>40</v>
      </c>
      <c r="AH109" s="89">
        <f t="shared" si="4"/>
        <v>197</v>
      </c>
      <c r="AI109" s="89">
        <f t="shared" si="5"/>
        <v>301</v>
      </c>
      <c r="AJ109" s="89">
        <f t="shared" si="6"/>
        <v>357</v>
      </c>
      <c r="AK109" s="89">
        <f t="shared" si="7"/>
        <v>366</v>
      </c>
      <c r="AL109" s="89">
        <f t="shared" si="8"/>
        <v>217</v>
      </c>
      <c r="AM109" s="89">
        <f t="shared" si="9"/>
        <v>318</v>
      </c>
      <c r="AN109" s="89">
        <f t="shared" si="10"/>
        <v>360</v>
      </c>
      <c r="AO109" s="89">
        <f t="shared" si="11"/>
        <v>373</v>
      </c>
      <c r="AP109" s="89">
        <f t="shared" si="12"/>
        <v>489</v>
      </c>
      <c r="AQ109" s="89">
        <f t="shared" si="13"/>
        <v>411</v>
      </c>
      <c r="AR109" s="89">
        <f t="shared" si="14"/>
        <v>472</v>
      </c>
      <c r="AS109" s="89">
        <f t="shared" si="15"/>
        <v>542</v>
      </c>
      <c r="AT109" s="89">
        <f t="shared" si="16"/>
        <v>623</v>
      </c>
      <c r="AU109" s="89">
        <f t="shared" si="17"/>
        <v>775</v>
      </c>
      <c r="AV109" s="89">
        <f t="shared" si="18"/>
        <v>574</v>
      </c>
      <c r="AW109" s="89">
        <f t="shared" si="19"/>
        <v>371</v>
      </c>
      <c r="AX109" s="89">
        <f t="shared" si="20"/>
        <v>303</v>
      </c>
      <c r="AY109" s="89">
        <f t="shared" si="21"/>
        <v>161</v>
      </c>
      <c r="AZ109" s="89">
        <f t="shared" si="22"/>
        <v>79</v>
      </c>
      <c r="BA109" s="89">
        <f t="shared" si="23"/>
        <v>7329</v>
      </c>
      <c r="BB109" s="89">
        <f t="shared" si="24"/>
        <v>543</v>
      </c>
    </row>
    <row r="110" spans="1:54">
      <c r="A110">
        <v>3343</v>
      </c>
      <c r="B110" s="98">
        <v>2</v>
      </c>
      <c r="C110">
        <v>28501</v>
      </c>
      <c r="D110">
        <v>3</v>
      </c>
      <c r="E110" t="s">
        <v>48</v>
      </c>
      <c r="F110" s="11">
        <v>8329</v>
      </c>
      <c r="G110" s="11">
        <v>263</v>
      </c>
      <c r="H110" s="11">
        <v>299</v>
      </c>
      <c r="I110" s="11">
        <v>371</v>
      </c>
      <c r="J110" s="11">
        <v>354</v>
      </c>
      <c r="K110" s="11">
        <v>244</v>
      </c>
      <c r="L110" s="11">
        <v>319</v>
      </c>
      <c r="M110" s="11">
        <v>340</v>
      </c>
      <c r="N110" s="11">
        <v>473</v>
      </c>
      <c r="O110" s="11">
        <v>473</v>
      </c>
      <c r="P110" s="11">
        <v>418</v>
      </c>
      <c r="Q110" s="11">
        <v>513</v>
      </c>
      <c r="R110" s="11">
        <v>644</v>
      </c>
      <c r="S110" s="11">
        <v>819</v>
      </c>
      <c r="T110" s="11">
        <v>837</v>
      </c>
      <c r="U110" s="11">
        <v>563</v>
      </c>
      <c r="V110" s="11">
        <v>510</v>
      </c>
      <c r="W110" s="11">
        <v>479</v>
      </c>
      <c r="X110" s="11">
        <v>279</v>
      </c>
      <c r="Y110" s="89">
        <f t="shared" si="26"/>
        <v>131</v>
      </c>
      <c r="Z110" s="11">
        <v>108</v>
      </c>
      <c r="AA110" s="11">
        <v>20</v>
      </c>
      <c r="AB110" s="11">
        <v>3</v>
      </c>
      <c r="AC110" s="11">
        <v>8298</v>
      </c>
      <c r="AD110" s="11">
        <v>31</v>
      </c>
      <c r="AE110" s="89">
        <f>h27国調2!I163</f>
        <v>47</v>
      </c>
      <c r="AF110" s="89">
        <f>h27国調2!DI163</f>
        <v>263</v>
      </c>
      <c r="AG110" s="214">
        <f t="shared" si="3"/>
        <v>47</v>
      </c>
      <c r="AH110" s="89">
        <f t="shared" si="4"/>
        <v>216</v>
      </c>
      <c r="AI110" s="89">
        <f t="shared" si="5"/>
        <v>299</v>
      </c>
      <c r="AJ110" s="89">
        <f t="shared" si="6"/>
        <v>371</v>
      </c>
      <c r="AK110" s="89">
        <f t="shared" si="7"/>
        <v>354</v>
      </c>
      <c r="AL110" s="89">
        <f t="shared" si="8"/>
        <v>244</v>
      </c>
      <c r="AM110" s="89">
        <f t="shared" si="9"/>
        <v>319</v>
      </c>
      <c r="AN110" s="89">
        <f t="shared" si="10"/>
        <v>340</v>
      </c>
      <c r="AO110" s="89">
        <f t="shared" si="11"/>
        <v>473</v>
      </c>
      <c r="AP110" s="89">
        <f t="shared" si="12"/>
        <v>473</v>
      </c>
      <c r="AQ110" s="89">
        <f t="shared" si="13"/>
        <v>418</v>
      </c>
      <c r="AR110" s="89">
        <f t="shared" si="14"/>
        <v>513</v>
      </c>
      <c r="AS110" s="89">
        <f t="shared" si="15"/>
        <v>644</v>
      </c>
      <c r="AT110" s="89">
        <f t="shared" si="16"/>
        <v>819</v>
      </c>
      <c r="AU110" s="89">
        <f t="shared" si="17"/>
        <v>837</v>
      </c>
      <c r="AV110" s="89">
        <f t="shared" si="18"/>
        <v>563</v>
      </c>
      <c r="AW110" s="89">
        <f t="shared" si="19"/>
        <v>510</v>
      </c>
      <c r="AX110" s="89">
        <f t="shared" si="20"/>
        <v>479</v>
      </c>
      <c r="AY110" s="89">
        <f t="shared" si="21"/>
        <v>279</v>
      </c>
      <c r="AZ110" s="89">
        <f t="shared" si="22"/>
        <v>131</v>
      </c>
      <c r="BA110" s="89">
        <f t="shared" si="23"/>
        <v>8329</v>
      </c>
      <c r="BB110" s="89">
        <f t="shared" si="24"/>
        <v>889</v>
      </c>
    </row>
    <row r="111" spans="1:54">
      <c r="A111">
        <v>3344</v>
      </c>
      <c r="B111" s="98">
        <v>2</v>
      </c>
      <c r="C111">
        <v>28585</v>
      </c>
      <c r="D111">
        <v>3</v>
      </c>
      <c r="E111" t="s">
        <v>300</v>
      </c>
      <c r="F111" s="11">
        <v>8659</v>
      </c>
      <c r="G111" s="11">
        <v>311</v>
      </c>
      <c r="H111" s="11">
        <v>335</v>
      </c>
      <c r="I111" s="11">
        <v>430</v>
      </c>
      <c r="J111" s="11">
        <v>464</v>
      </c>
      <c r="K111" s="11">
        <v>244</v>
      </c>
      <c r="L111" s="11">
        <v>295</v>
      </c>
      <c r="M111" s="11">
        <v>397</v>
      </c>
      <c r="N111" s="11">
        <v>421</v>
      </c>
      <c r="O111" s="11">
        <v>513</v>
      </c>
      <c r="P111" s="11">
        <v>485</v>
      </c>
      <c r="Q111" s="11">
        <v>571</v>
      </c>
      <c r="R111" s="11">
        <v>684</v>
      </c>
      <c r="S111" s="11">
        <v>788</v>
      </c>
      <c r="T111" s="11">
        <v>724</v>
      </c>
      <c r="U111" s="11">
        <v>573</v>
      </c>
      <c r="V111" s="11">
        <v>523</v>
      </c>
      <c r="W111" s="11">
        <v>488</v>
      </c>
      <c r="X111" s="11">
        <v>302</v>
      </c>
      <c r="Y111" s="89">
        <f t="shared" si="26"/>
        <v>111</v>
      </c>
      <c r="Z111" s="11">
        <v>91</v>
      </c>
      <c r="AA111" s="11">
        <v>18</v>
      </c>
      <c r="AB111" s="11">
        <v>2</v>
      </c>
      <c r="AC111" s="11">
        <v>8638</v>
      </c>
      <c r="AD111" s="11">
        <v>21</v>
      </c>
      <c r="AE111" s="89">
        <f>h27国調2!I164</f>
        <v>46</v>
      </c>
      <c r="AF111" s="89">
        <f>h27国調2!DI164</f>
        <v>311</v>
      </c>
      <c r="AG111" s="214">
        <f t="shared" si="3"/>
        <v>46</v>
      </c>
      <c r="AH111" s="89">
        <f t="shared" si="4"/>
        <v>265</v>
      </c>
      <c r="AI111" s="89">
        <f t="shared" si="5"/>
        <v>335</v>
      </c>
      <c r="AJ111" s="89">
        <f t="shared" si="6"/>
        <v>430</v>
      </c>
      <c r="AK111" s="89">
        <f t="shared" si="7"/>
        <v>464</v>
      </c>
      <c r="AL111" s="89">
        <f t="shared" si="8"/>
        <v>244</v>
      </c>
      <c r="AM111" s="89">
        <f t="shared" si="9"/>
        <v>295</v>
      </c>
      <c r="AN111" s="89">
        <f t="shared" si="10"/>
        <v>397</v>
      </c>
      <c r="AO111" s="89">
        <f t="shared" si="11"/>
        <v>421</v>
      </c>
      <c r="AP111" s="89">
        <f t="shared" si="12"/>
        <v>513</v>
      </c>
      <c r="AQ111" s="89">
        <f t="shared" si="13"/>
        <v>485</v>
      </c>
      <c r="AR111" s="89">
        <f t="shared" si="14"/>
        <v>571</v>
      </c>
      <c r="AS111" s="89">
        <f t="shared" si="15"/>
        <v>684</v>
      </c>
      <c r="AT111" s="89">
        <f t="shared" si="16"/>
        <v>788</v>
      </c>
      <c r="AU111" s="89">
        <f t="shared" si="17"/>
        <v>724</v>
      </c>
      <c r="AV111" s="89">
        <f t="shared" si="18"/>
        <v>573</v>
      </c>
      <c r="AW111" s="89">
        <f t="shared" si="19"/>
        <v>523</v>
      </c>
      <c r="AX111" s="89">
        <f t="shared" si="20"/>
        <v>488</v>
      </c>
      <c r="AY111" s="89">
        <f t="shared" si="21"/>
        <v>302</v>
      </c>
      <c r="AZ111" s="89">
        <f t="shared" si="22"/>
        <v>111</v>
      </c>
      <c r="BA111" s="89">
        <f t="shared" si="23"/>
        <v>8659</v>
      </c>
      <c r="BB111" s="89">
        <f t="shared" si="24"/>
        <v>901</v>
      </c>
    </row>
    <row r="112" spans="1:54">
      <c r="A112">
        <v>3345</v>
      </c>
      <c r="B112" s="98">
        <v>2</v>
      </c>
      <c r="C112">
        <v>28586</v>
      </c>
      <c r="D112">
        <v>3</v>
      </c>
      <c r="E112" t="s">
        <v>301</v>
      </c>
      <c r="F112" s="11">
        <v>7007</v>
      </c>
      <c r="G112" s="11">
        <v>229</v>
      </c>
      <c r="H112" s="11">
        <v>309</v>
      </c>
      <c r="I112" s="11">
        <v>341</v>
      </c>
      <c r="J112" s="11">
        <v>285</v>
      </c>
      <c r="K112" s="11">
        <v>205</v>
      </c>
      <c r="L112" s="11">
        <v>275</v>
      </c>
      <c r="M112" s="11">
        <v>346</v>
      </c>
      <c r="N112" s="11">
        <v>406</v>
      </c>
      <c r="O112" s="11">
        <v>393</v>
      </c>
      <c r="P112" s="11">
        <v>363</v>
      </c>
      <c r="Q112" s="11">
        <v>414</v>
      </c>
      <c r="R112" s="11">
        <v>598</v>
      </c>
      <c r="S112" s="11">
        <v>620</v>
      </c>
      <c r="T112" s="11">
        <v>670</v>
      </c>
      <c r="U112" s="11">
        <v>439</v>
      </c>
      <c r="V112" s="11">
        <v>399</v>
      </c>
      <c r="W112" s="11">
        <v>395</v>
      </c>
      <c r="X112" s="11">
        <v>237</v>
      </c>
      <c r="Y112" s="89">
        <f t="shared" si="26"/>
        <v>83</v>
      </c>
      <c r="Z112" s="11">
        <v>68</v>
      </c>
      <c r="AA112" s="11">
        <v>13</v>
      </c>
      <c r="AB112" s="11">
        <v>2</v>
      </c>
      <c r="AC112" s="11">
        <v>6959</v>
      </c>
      <c r="AD112" s="11">
        <v>48</v>
      </c>
      <c r="AE112" s="89">
        <f>h27国調2!I165</f>
        <v>43</v>
      </c>
      <c r="AF112" s="89">
        <f>h27国調2!DI165</f>
        <v>229</v>
      </c>
      <c r="AG112" s="214">
        <f t="shared" si="3"/>
        <v>43</v>
      </c>
      <c r="AH112" s="89">
        <f t="shared" si="4"/>
        <v>186</v>
      </c>
      <c r="AI112" s="89">
        <f t="shared" si="5"/>
        <v>309</v>
      </c>
      <c r="AJ112" s="89">
        <f t="shared" si="6"/>
        <v>341</v>
      </c>
      <c r="AK112" s="89">
        <f t="shared" si="7"/>
        <v>285</v>
      </c>
      <c r="AL112" s="89">
        <f t="shared" si="8"/>
        <v>205</v>
      </c>
      <c r="AM112" s="89">
        <f t="shared" si="9"/>
        <v>275</v>
      </c>
      <c r="AN112" s="89">
        <f t="shared" si="10"/>
        <v>346</v>
      </c>
      <c r="AO112" s="89">
        <f t="shared" si="11"/>
        <v>406</v>
      </c>
      <c r="AP112" s="89">
        <f t="shared" si="12"/>
        <v>393</v>
      </c>
      <c r="AQ112" s="89">
        <f t="shared" si="13"/>
        <v>363</v>
      </c>
      <c r="AR112" s="89">
        <f t="shared" si="14"/>
        <v>414</v>
      </c>
      <c r="AS112" s="89">
        <f t="shared" si="15"/>
        <v>598</v>
      </c>
      <c r="AT112" s="89">
        <f t="shared" si="16"/>
        <v>620</v>
      </c>
      <c r="AU112" s="89">
        <f t="shared" si="17"/>
        <v>670</v>
      </c>
      <c r="AV112" s="89">
        <f t="shared" si="18"/>
        <v>439</v>
      </c>
      <c r="AW112" s="89">
        <f t="shared" si="19"/>
        <v>399</v>
      </c>
      <c r="AX112" s="89">
        <f t="shared" si="20"/>
        <v>395</v>
      </c>
      <c r="AY112" s="89">
        <f t="shared" si="21"/>
        <v>237</v>
      </c>
      <c r="AZ112" s="89">
        <f t="shared" si="22"/>
        <v>83</v>
      </c>
      <c r="BA112" s="89">
        <f t="shared" si="23"/>
        <v>7007</v>
      </c>
      <c r="BB112" s="89">
        <f t="shared" si="24"/>
        <v>715</v>
      </c>
    </row>
    <row r="113" spans="1:54">
      <c r="A113">
        <v>5260</v>
      </c>
      <c r="B113" s="98">
        <v>3</v>
      </c>
      <c r="C113">
        <v>28000</v>
      </c>
      <c r="D113" t="s">
        <v>196</v>
      </c>
      <c r="E113" t="s">
        <v>281</v>
      </c>
      <c r="F113" s="11">
        <v>2893239</v>
      </c>
      <c r="G113" s="11">
        <v>107192</v>
      </c>
      <c r="H113" s="11">
        <v>115989</v>
      </c>
      <c r="I113" s="11">
        <v>123638</v>
      </c>
      <c r="J113" s="11">
        <v>134587</v>
      </c>
      <c r="K113" s="11">
        <v>129260</v>
      </c>
      <c r="L113" s="11">
        <v>133983</v>
      </c>
      <c r="M113" s="11">
        <v>154520</v>
      </c>
      <c r="N113" s="11">
        <v>180909</v>
      </c>
      <c r="O113" s="11">
        <v>221564</v>
      </c>
      <c r="P113" s="11">
        <v>198162</v>
      </c>
      <c r="Q113" s="11">
        <v>181277</v>
      </c>
      <c r="R113" s="11">
        <v>168602</v>
      </c>
      <c r="S113" s="11">
        <v>190219</v>
      </c>
      <c r="T113" s="11">
        <v>229470</v>
      </c>
      <c r="U113" s="11">
        <v>191928</v>
      </c>
      <c r="V113" s="11">
        <v>155492</v>
      </c>
      <c r="W113" s="11">
        <v>131591</v>
      </c>
      <c r="X113" s="11">
        <v>87900</v>
      </c>
      <c r="Y113" s="89">
        <f t="shared" si="26"/>
        <v>56956</v>
      </c>
      <c r="Z113" s="11">
        <v>42300</v>
      </c>
      <c r="AA113" s="11">
        <v>12388</v>
      </c>
      <c r="AB113" s="11">
        <v>2268</v>
      </c>
      <c r="AC113" s="11">
        <v>2851407</v>
      </c>
      <c r="AD113" s="11">
        <v>41832</v>
      </c>
      <c r="AE113" s="89">
        <f>h27国調2!I218</f>
        <v>20194</v>
      </c>
      <c r="AF113" s="89">
        <f>h27国調2!DI218</f>
        <v>106686</v>
      </c>
      <c r="AG113" s="214">
        <f t="shared" si="3"/>
        <v>20290</v>
      </c>
      <c r="AH113" s="89">
        <f t="shared" si="4"/>
        <v>86902</v>
      </c>
      <c r="AI113" s="89">
        <f t="shared" si="5"/>
        <v>115989</v>
      </c>
      <c r="AJ113" s="89">
        <f t="shared" si="6"/>
        <v>123638</v>
      </c>
      <c r="AK113" s="89">
        <f t="shared" si="7"/>
        <v>134587</v>
      </c>
      <c r="AL113" s="89">
        <f t="shared" si="8"/>
        <v>129260</v>
      </c>
      <c r="AM113" s="89">
        <f t="shared" si="9"/>
        <v>133983</v>
      </c>
      <c r="AN113" s="89">
        <f t="shared" si="10"/>
        <v>154520</v>
      </c>
      <c r="AO113" s="89">
        <f t="shared" si="11"/>
        <v>180909</v>
      </c>
      <c r="AP113" s="89">
        <f t="shared" si="12"/>
        <v>221564</v>
      </c>
      <c r="AQ113" s="89">
        <f t="shared" si="13"/>
        <v>198162</v>
      </c>
      <c r="AR113" s="89">
        <f t="shared" si="14"/>
        <v>181277</v>
      </c>
      <c r="AS113" s="89">
        <f t="shared" si="15"/>
        <v>168602</v>
      </c>
      <c r="AT113" s="89">
        <f t="shared" si="16"/>
        <v>190219</v>
      </c>
      <c r="AU113" s="89">
        <f t="shared" si="17"/>
        <v>229470</v>
      </c>
      <c r="AV113" s="89">
        <f t="shared" si="18"/>
        <v>191928</v>
      </c>
      <c r="AW113" s="89">
        <f t="shared" si="19"/>
        <v>155492</v>
      </c>
      <c r="AX113" s="89">
        <f t="shared" si="20"/>
        <v>131591</v>
      </c>
      <c r="AY113" s="89">
        <f t="shared" si="21"/>
        <v>87900</v>
      </c>
      <c r="AZ113" s="89">
        <f t="shared" si="22"/>
        <v>56956</v>
      </c>
      <c r="BA113" s="89">
        <f t="shared" si="23"/>
        <v>2893239</v>
      </c>
      <c r="BB113" s="89">
        <f t="shared" si="24"/>
        <v>276447</v>
      </c>
    </row>
    <row r="114" spans="1:54">
      <c r="A114">
        <v>5261</v>
      </c>
      <c r="B114" s="98">
        <v>3</v>
      </c>
      <c r="C114">
        <v>28100</v>
      </c>
      <c r="D114">
        <v>1</v>
      </c>
      <c r="E114" t="s">
        <v>0</v>
      </c>
      <c r="F114" s="11">
        <v>810572</v>
      </c>
      <c r="G114" s="11">
        <v>28444</v>
      </c>
      <c r="H114" s="11">
        <v>30476</v>
      </c>
      <c r="I114" s="11">
        <v>31972</v>
      </c>
      <c r="J114" s="11">
        <v>36076</v>
      </c>
      <c r="K114" s="11">
        <v>39630</v>
      </c>
      <c r="L114" s="11">
        <v>40215</v>
      </c>
      <c r="M114" s="11">
        <v>44880</v>
      </c>
      <c r="N114" s="11">
        <v>51527</v>
      </c>
      <c r="O114" s="11">
        <v>62132</v>
      </c>
      <c r="P114" s="11">
        <v>55212</v>
      </c>
      <c r="Q114" s="11">
        <v>51051</v>
      </c>
      <c r="R114" s="11">
        <v>47996</v>
      </c>
      <c r="S114" s="11">
        <v>52272</v>
      </c>
      <c r="T114" s="11">
        <v>63523</v>
      </c>
      <c r="U114" s="11">
        <v>53360</v>
      </c>
      <c r="V114" s="11">
        <v>44132</v>
      </c>
      <c r="W114" s="11">
        <v>38010</v>
      </c>
      <c r="X114" s="11">
        <v>24327</v>
      </c>
      <c r="Y114" s="89">
        <f t="shared" si="26"/>
        <v>15337</v>
      </c>
      <c r="Z114" s="11">
        <v>11397</v>
      </c>
      <c r="AA114" s="11">
        <v>3322</v>
      </c>
      <c r="AB114" s="11">
        <v>618</v>
      </c>
      <c r="AC114" s="11">
        <v>792356</v>
      </c>
      <c r="AD114" s="11">
        <v>18216</v>
      </c>
      <c r="AE114" s="89">
        <f>h27国調2!I219</f>
        <v>5500</v>
      </c>
      <c r="AF114" s="89">
        <f>h27国調2!DI219</f>
        <v>28326</v>
      </c>
      <c r="AG114" s="214">
        <f t="shared" si="3"/>
        <v>5523</v>
      </c>
      <c r="AH114" s="89">
        <f t="shared" si="4"/>
        <v>22921</v>
      </c>
      <c r="AI114" s="89">
        <f t="shared" si="5"/>
        <v>30476</v>
      </c>
      <c r="AJ114" s="89">
        <f t="shared" si="6"/>
        <v>31972</v>
      </c>
      <c r="AK114" s="89">
        <f t="shared" si="7"/>
        <v>36076</v>
      </c>
      <c r="AL114" s="89">
        <f t="shared" si="8"/>
        <v>39630</v>
      </c>
      <c r="AM114" s="89">
        <f t="shared" si="9"/>
        <v>40215</v>
      </c>
      <c r="AN114" s="89">
        <f t="shared" si="10"/>
        <v>44880</v>
      </c>
      <c r="AO114" s="89">
        <f t="shared" si="11"/>
        <v>51527</v>
      </c>
      <c r="AP114" s="89">
        <f t="shared" si="12"/>
        <v>62132</v>
      </c>
      <c r="AQ114" s="89">
        <f t="shared" si="13"/>
        <v>55212</v>
      </c>
      <c r="AR114" s="89">
        <f t="shared" si="14"/>
        <v>51051</v>
      </c>
      <c r="AS114" s="89">
        <f t="shared" si="15"/>
        <v>47996</v>
      </c>
      <c r="AT114" s="89">
        <f t="shared" si="16"/>
        <v>52272</v>
      </c>
      <c r="AU114" s="89">
        <f t="shared" si="17"/>
        <v>63523</v>
      </c>
      <c r="AV114" s="89">
        <f t="shared" si="18"/>
        <v>53360</v>
      </c>
      <c r="AW114" s="89">
        <f t="shared" si="19"/>
        <v>44132</v>
      </c>
      <c r="AX114" s="89">
        <f t="shared" si="20"/>
        <v>38010</v>
      </c>
      <c r="AY114" s="89">
        <f t="shared" si="21"/>
        <v>24327</v>
      </c>
      <c r="AZ114" s="89">
        <f t="shared" si="22"/>
        <v>15337</v>
      </c>
      <c r="BA114" s="89">
        <f t="shared" si="23"/>
        <v>810572</v>
      </c>
      <c r="BB114" s="89">
        <f t="shared" si="24"/>
        <v>77674</v>
      </c>
    </row>
    <row r="115" spans="1:54">
      <c r="A115">
        <v>5262</v>
      </c>
      <c r="B115" s="98">
        <v>3</v>
      </c>
      <c r="C115">
        <v>28101</v>
      </c>
      <c r="D115">
        <v>0</v>
      </c>
      <c r="E115" t="s">
        <v>51</v>
      </c>
      <c r="F115" s="11">
        <v>112748</v>
      </c>
      <c r="G115" s="11">
        <v>4343</v>
      </c>
      <c r="H115" s="11">
        <v>4553</v>
      </c>
      <c r="I115" s="11">
        <v>4908</v>
      </c>
      <c r="J115" s="11">
        <v>5605</v>
      </c>
      <c r="K115" s="11">
        <v>5786</v>
      </c>
      <c r="L115" s="11">
        <v>5283</v>
      </c>
      <c r="M115" s="11">
        <v>6318</v>
      </c>
      <c r="N115" s="11">
        <v>7559</v>
      </c>
      <c r="O115" s="11">
        <v>9725</v>
      </c>
      <c r="P115" s="11">
        <v>8801</v>
      </c>
      <c r="Q115" s="11">
        <v>7649</v>
      </c>
      <c r="R115" s="11">
        <v>6605</v>
      </c>
      <c r="S115" s="11">
        <v>6520</v>
      </c>
      <c r="T115" s="11">
        <v>7828</v>
      </c>
      <c r="U115" s="11">
        <v>6336</v>
      </c>
      <c r="V115" s="11">
        <v>5276</v>
      </c>
      <c r="W115" s="11">
        <v>4712</v>
      </c>
      <c r="X115" s="11">
        <v>3041</v>
      </c>
      <c r="Y115" s="89">
        <f t="shared" si="26"/>
        <v>1900</v>
      </c>
      <c r="Z115" s="11">
        <v>1416</v>
      </c>
      <c r="AA115" s="11">
        <v>414</v>
      </c>
      <c r="AB115" s="11">
        <v>70</v>
      </c>
      <c r="AC115" s="11">
        <v>110895</v>
      </c>
      <c r="AD115" s="11">
        <v>1853</v>
      </c>
      <c r="AE115" s="89">
        <f>h27国調2!I220</f>
        <v>871</v>
      </c>
      <c r="AF115" s="89">
        <f>h27国調2!DI220</f>
        <v>4312</v>
      </c>
      <c r="AG115" s="214">
        <f t="shared" si="3"/>
        <v>877</v>
      </c>
      <c r="AH115" s="89">
        <f t="shared" si="4"/>
        <v>3466</v>
      </c>
      <c r="AI115" s="89">
        <f t="shared" si="5"/>
        <v>4553</v>
      </c>
      <c r="AJ115" s="89">
        <f t="shared" si="6"/>
        <v>4908</v>
      </c>
      <c r="AK115" s="89">
        <f t="shared" si="7"/>
        <v>5605</v>
      </c>
      <c r="AL115" s="89">
        <f t="shared" si="8"/>
        <v>5786</v>
      </c>
      <c r="AM115" s="89">
        <f t="shared" si="9"/>
        <v>5283</v>
      </c>
      <c r="AN115" s="89">
        <f t="shared" si="10"/>
        <v>6318</v>
      </c>
      <c r="AO115" s="89">
        <f t="shared" si="11"/>
        <v>7559</v>
      </c>
      <c r="AP115" s="89">
        <f t="shared" si="12"/>
        <v>9725</v>
      </c>
      <c r="AQ115" s="89">
        <f t="shared" si="13"/>
        <v>8801</v>
      </c>
      <c r="AR115" s="89">
        <f t="shared" si="14"/>
        <v>7649</v>
      </c>
      <c r="AS115" s="89">
        <f t="shared" si="15"/>
        <v>6605</v>
      </c>
      <c r="AT115" s="89">
        <f t="shared" si="16"/>
        <v>6520</v>
      </c>
      <c r="AU115" s="89">
        <f t="shared" si="17"/>
        <v>7828</v>
      </c>
      <c r="AV115" s="89">
        <f t="shared" si="18"/>
        <v>6336</v>
      </c>
      <c r="AW115" s="89">
        <f t="shared" si="19"/>
        <v>5276</v>
      </c>
      <c r="AX115" s="89">
        <f t="shared" si="20"/>
        <v>4712</v>
      </c>
      <c r="AY115" s="89">
        <f t="shared" si="21"/>
        <v>3041</v>
      </c>
      <c r="AZ115" s="89">
        <f t="shared" si="22"/>
        <v>1900</v>
      </c>
      <c r="BA115" s="89">
        <f t="shared" si="23"/>
        <v>112748</v>
      </c>
      <c r="BB115" s="89">
        <f t="shared" si="24"/>
        <v>9653</v>
      </c>
    </row>
    <row r="116" spans="1:54">
      <c r="A116">
        <v>5263</v>
      </c>
      <c r="B116" s="98">
        <v>3</v>
      </c>
      <c r="C116">
        <v>28102</v>
      </c>
      <c r="D116">
        <v>0</v>
      </c>
      <c r="E116" t="s">
        <v>282</v>
      </c>
      <c r="F116" s="11">
        <v>71786</v>
      </c>
      <c r="G116" s="11">
        <v>2685</v>
      </c>
      <c r="H116" s="11">
        <v>2676</v>
      </c>
      <c r="I116" s="11">
        <v>2780</v>
      </c>
      <c r="J116" s="11">
        <v>3175</v>
      </c>
      <c r="K116" s="11">
        <v>4010</v>
      </c>
      <c r="L116" s="11">
        <v>3737</v>
      </c>
      <c r="M116" s="11">
        <v>4374</v>
      </c>
      <c r="N116" s="11">
        <v>4996</v>
      </c>
      <c r="O116" s="11">
        <v>6048</v>
      </c>
      <c r="P116" s="11">
        <v>5072</v>
      </c>
      <c r="Q116" s="11">
        <v>4353</v>
      </c>
      <c r="R116" s="11">
        <v>3739</v>
      </c>
      <c r="S116" s="11">
        <v>4089</v>
      </c>
      <c r="T116" s="11">
        <v>4906</v>
      </c>
      <c r="U116" s="11">
        <v>4155</v>
      </c>
      <c r="V116" s="11">
        <v>3701</v>
      </c>
      <c r="W116" s="11">
        <v>3513</v>
      </c>
      <c r="X116" s="11">
        <v>2372</v>
      </c>
      <c r="Y116" s="89">
        <f t="shared" si="26"/>
        <v>1405</v>
      </c>
      <c r="Z116" s="11">
        <v>1047</v>
      </c>
      <c r="AA116" s="11">
        <v>282</v>
      </c>
      <c r="AB116" s="11">
        <v>76</v>
      </c>
      <c r="AC116" s="11">
        <v>70054</v>
      </c>
      <c r="AD116" s="11">
        <v>1732</v>
      </c>
      <c r="AE116" s="89">
        <f>h27国調2!I221</f>
        <v>518</v>
      </c>
      <c r="AF116" s="89">
        <f>h27国調2!DI221</f>
        <v>2675</v>
      </c>
      <c r="AG116" s="214">
        <f t="shared" si="3"/>
        <v>520</v>
      </c>
      <c r="AH116" s="89">
        <f t="shared" si="4"/>
        <v>2165</v>
      </c>
      <c r="AI116" s="89">
        <f t="shared" si="5"/>
        <v>2676</v>
      </c>
      <c r="AJ116" s="89">
        <f t="shared" si="6"/>
        <v>2780</v>
      </c>
      <c r="AK116" s="89">
        <f t="shared" si="7"/>
        <v>3175</v>
      </c>
      <c r="AL116" s="89">
        <f t="shared" si="8"/>
        <v>4010</v>
      </c>
      <c r="AM116" s="89">
        <f t="shared" si="9"/>
        <v>3737</v>
      </c>
      <c r="AN116" s="89">
        <f t="shared" si="10"/>
        <v>4374</v>
      </c>
      <c r="AO116" s="89">
        <f t="shared" si="11"/>
        <v>4996</v>
      </c>
      <c r="AP116" s="89">
        <f t="shared" si="12"/>
        <v>6048</v>
      </c>
      <c r="AQ116" s="89">
        <f t="shared" si="13"/>
        <v>5072</v>
      </c>
      <c r="AR116" s="89">
        <f t="shared" si="14"/>
        <v>4353</v>
      </c>
      <c r="AS116" s="89">
        <f t="shared" si="15"/>
        <v>3739</v>
      </c>
      <c r="AT116" s="89">
        <f t="shared" si="16"/>
        <v>4089</v>
      </c>
      <c r="AU116" s="89">
        <f t="shared" si="17"/>
        <v>4906</v>
      </c>
      <c r="AV116" s="89">
        <f t="shared" si="18"/>
        <v>4155</v>
      </c>
      <c r="AW116" s="89">
        <f t="shared" si="19"/>
        <v>3701</v>
      </c>
      <c r="AX116" s="89">
        <f t="shared" si="20"/>
        <v>3513</v>
      </c>
      <c r="AY116" s="89">
        <f t="shared" si="21"/>
        <v>2372</v>
      </c>
      <c r="AZ116" s="89">
        <f t="shared" si="22"/>
        <v>1405</v>
      </c>
      <c r="BA116" s="89">
        <f t="shared" si="23"/>
        <v>71786</v>
      </c>
      <c r="BB116" s="89">
        <f t="shared" si="24"/>
        <v>7290</v>
      </c>
    </row>
    <row r="117" spans="1:54">
      <c r="A117">
        <v>5264</v>
      </c>
      <c r="B117" s="98">
        <v>3</v>
      </c>
      <c r="C117">
        <v>28105</v>
      </c>
      <c r="D117">
        <v>0</v>
      </c>
      <c r="E117" t="s">
        <v>283</v>
      </c>
      <c r="F117" s="11">
        <v>54337</v>
      </c>
      <c r="G117" s="11">
        <v>1648</v>
      </c>
      <c r="H117" s="11">
        <v>1618</v>
      </c>
      <c r="I117" s="11">
        <v>1740</v>
      </c>
      <c r="J117" s="11">
        <v>1923</v>
      </c>
      <c r="K117" s="11">
        <v>2557</v>
      </c>
      <c r="L117" s="11">
        <v>3264</v>
      </c>
      <c r="M117" s="11">
        <v>3283</v>
      </c>
      <c r="N117" s="11">
        <v>3260</v>
      </c>
      <c r="O117" s="11">
        <v>3925</v>
      </c>
      <c r="P117" s="11">
        <v>3430</v>
      </c>
      <c r="Q117" s="11">
        <v>3132</v>
      </c>
      <c r="R117" s="11">
        <v>2961</v>
      </c>
      <c r="S117" s="11">
        <v>3245</v>
      </c>
      <c r="T117" s="11">
        <v>4185</v>
      </c>
      <c r="U117" s="11">
        <v>4028</v>
      </c>
      <c r="V117" s="11">
        <v>3569</v>
      </c>
      <c r="W117" s="11">
        <v>3273</v>
      </c>
      <c r="X117" s="11">
        <v>2030</v>
      </c>
      <c r="Y117" s="89">
        <f t="shared" si="26"/>
        <v>1266</v>
      </c>
      <c r="Z117" s="11">
        <v>970</v>
      </c>
      <c r="AA117" s="11">
        <v>246</v>
      </c>
      <c r="AB117" s="11">
        <v>50</v>
      </c>
      <c r="AC117" s="11">
        <v>52761</v>
      </c>
      <c r="AD117" s="11">
        <v>1576</v>
      </c>
      <c r="AE117" s="89">
        <f>h27国調2!I222</f>
        <v>375</v>
      </c>
      <c r="AF117" s="89">
        <f>h27国調2!DI222</f>
        <v>1638</v>
      </c>
      <c r="AG117" s="214">
        <f t="shared" si="3"/>
        <v>377</v>
      </c>
      <c r="AH117" s="89">
        <f t="shared" si="4"/>
        <v>1271</v>
      </c>
      <c r="AI117" s="89">
        <f t="shared" si="5"/>
        <v>1618</v>
      </c>
      <c r="AJ117" s="89">
        <f t="shared" si="6"/>
        <v>1740</v>
      </c>
      <c r="AK117" s="89">
        <f t="shared" si="7"/>
        <v>1923</v>
      </c>
      <c r="AL117" s="89">
        <f t="shared" si="8"/>
        <v>2557</v>
      </c>
      <c r="AM117" s="89">
        <f t="shared" si="9"/>
        <v>3264</v>
      </c>
      <c r="AN117" s="89">
        <f t="shared" si="10"/>
        <v>3283</v>
      </c>
      <c r="AO117" s="89">
        <f t="shared" si="11"/>
        <v>3260</v>
      </c>
      <c r="AP117" s="89">
        <f t="shared" si="12"/>
        <v>3925</v>
      </c>
      <c r="AQ117" s="89">
        <f t="shared" si="13"/>
        <v>3430</v>
      </c>
      <c r="AR117" s="89">
        <f t="shared" si="14"/>
        <v>3132</v>
      </c>
      <c r="AS117" s="89">
        <f t="shared" si="15"/>
        <v>2961</v>
      </c>
      <c r="AT117" s="89">
        <f t="shared" si="16"/>
        <v>3245</v>
      </c>
      <c r="AU117" s="89">
        <f t="shared" si="17"/>
        <v>4185</v>
      </c>
      <c r="AV117" s="89">
        <f t="shared" si="18"/>
        <v>4028</v>
      </c>
      <c r="AW117" s="89">
        <f t="shared" si="19"/>
        <v>3569</v>
      </c>
      <c r="AX117" s="89">
        <f t="shared" si="20"/>
        <v>3273</v>
      </c>
      <c r="AY117" s="89">
        <f t="shared" si="21"/>
        <v>2030</v>
      </c>
      <c r="AZ117" s="89">
        <f t="shared" si="22"/>
        <v>1266</v>
      </c>
      <c r="BA117" s="89">
        <f t="shared" si="23"/>
        <v>54337</v>
      </c>
      <c r="BB117" s="89">
        <f t="shared" si="24"/>
        <v>6569</v>
      </c>
    </row>
    <row r="118" spans="1:54">
      <c r="A118">
        <v>5265</v>
      </c>
      <c r="B118" s="98">
        <v>3</v>
      </c>
      <c r="C118">
        <v>28106</v>
      </c>
      <c r="D118">
        <v>0</v>
      </c>
      <c r="E118" t="s">
        <v>284</v>
      </c>
      <c r="F118" s="11">
        <v>52070</v>
      </c>
      <c r="G118" s="11">
        <v>1442</v>
      </c>
      <c r="H118" s="11">
        <v>1598</v>
      </c>
      <c r="I118" s="11">
        <v>1633</v>
      </c>
      <c r="J118" s="11">
        <v>2059</v>
      </c>
      <c r="K118" s="11">
        <v>2239</v>
      </c>
      <c r="L118" s="11">
        <v>2452</v>
      </c>
      <c r="M118" s="11">
        <v>2532</v>
      </c>
      <c r="N118" s="11">
        <v>2784</v>
      </c>
      <c r="O118" s="11">
        <v>3552</v>
      </c>
      <c r="P118" s="11">
        <v>3266</v>
      </c>
      <c r="Q118" s="11">
        <v>3103</v>
      </c>
      <c r="R118" s="11">
        <v>2915</v>
      </c>
      <c r="S118" s="11">
        <v>3358</v>
      </c>
      <c r="T118" s="11">
        <v>4362</v>
      </c>
      <c r="U118" s="11">
        <v>4267</v>
      </c>
      <c r="V118" s="11">
        <v>3911</v>
      </c>
      <c r="W118" s="11">
        <v>3347</v>
      </c>
      <c r="X118" s="11">
        <v>1989</v>
      </c>
      <c r="Y118" s="89">
        <f t="shared" si="26"/>
        <v>1261</v>
      </c>
      <c r="Z118" s="11">
        <v>937</v>
      </c>
      <c r="AA118" s="11">
        <v>277</v>
      </c>
      <c r="AB118" s="11">
        <v>47</v>
      </c>
      <c r="AC118" s="11">
        <v>48819</v>
      </c>
      <c r="AD118" s="11">
        <v>3251</v>
      </c>
      <c r="AE118" s="89">
        <f>h27国調2!I223</f>
        <v>281</v>
      </c>
      <c r="AF118" s="89">
        <f>h27国調2!DI223</f>
        <v>1437</v>
      </c>
      <c r="AG118" s="214">
        <f t="shared" si="3"/>
        <v>282</v>
      </c>
      <c r="AH118" s="89">
        <f t="shared" si="4"/>
        <v>1160</v>
      </c>
      <c r="AI118" s="89">
        <f t="shared" si="5"/>
        <v>1598</v>
      </c>
      <c r="AJ118" s="89">
        <f t="shared" si="6"/>
        <v>1633</v>
      </c>
      <c r="AK118" s="89">
        <f t="shared" si="7"/>
        <v>2059</v>
      </c>
      <c r="AL118" s="89">
        <f t="shared" si="8"/>
        <v>2239</v>
      </c>
      <c r="AM118" s="89">
        <f t="shared" si="9"/>
        <v>2452</v>
      </c>
      <c r="AN118" s="89">
        <f t="shared" si="10"/>
        <v>2532</v>
      </c>
      <c r="AO118" s="89">
        <f t="shared" si="11"/>
        <v>2784</v>
      </c>
      <c r="AP118" s="89">
        <f t="shared" si="12"/>
        <v>3552</v>
      </c>
      <c r="AQ118" s="89">
        <f t="shared" si="13"/>
        <v>3266</v>
      </c>
      <c r="AR118" s="89">
        <f t="shared" si="14"/>
        <v>3103</v>
      </c>
      <c r="AS118" s="89">
        <f t="shared" si="15"/>
        <v>2915</v>
      </c>
      <c r="AT118" s="89">
        <f t="shared" si="16"/>
        <v>3358</v>
      </c>
      <c r="AU118" s="89">
        <f t="shared" si="17"/>
        <v>4362</v>
      </c>
      <c r="AV118" s="89">
        <f t="shared" si="18"/>
        <v>4267</v>
      </c>
      <c r="AW118" s="89">
        <f t="shared" si="19"/>
        <v>3911</v>
      </c>
      <c r="AX118" s="89">
        <f t="shared" si="20"/>
        <v>3347</v>
      </c>
      <c r="AY118" s="89">
        <f t="shared" si="21"/>
        <v>1989</v>
      </c>
      <c r="AZ118" s="89">
        <f t="shared" si="22"/>
        <v>1261</v>
      </c>
      <c r="BA118" s="89">
        <f t="shared" si="23"/>
        <v>52070</v>
      </c>
      <c r="BB118" s="89">
        <f t="shared" si="24"/>
        <v>6597</v>
      </c>
    </row>
    <row r="119" spans="1:54">
      <c r="A119">
        <v>5266</v>
      </c>
      <c r="B119" s="98">
        <v>3</v>
      </c>
      <c r="C119">
        <v>28107</v>
      </c>
      <c r="D119">
        <v>0</v>
      </c>
      <c r="E119" t="s">
        <v>285</v>
      </c>
      <c r="F119" s="11">
        <v>87673</v>
      </c>
      <c r="G119" s="11">
        <v>2876</v>
      </c>
      <c r="H119" s="11">
        <v>3098</v>
      </c>
      <c r="I119" s="11">
        <v>3194</v>
      </c>
      <c r="J119" s="11">
        <v>3861</v>
      </c>
      <c r="K119" s="11">
        <v>4336</v>
      </c>
      <c r="L119" s="11">
        <v>3929</v>
      </c>
      <c r="M119" s="11">
        <v>4392</v>
      </c>
      <c r="N119" s="11">
        <v>5127</v>
      </c>
      <c r="O119" s="11">
        <v>6022</v>
      </c>
      <c r="P119" s="11">
        <v>5661</v>
      </c>
      <c r="Q119" s="11">
        <v>5407</v>
      </c>
      <c r="R119" s="11">
        <v>5168</v>
      </c>
      <c r="S119" s="11">
        <v>6043</v>
      </c>
      <c r="T119" s="11">
        <v>7708</v>
      </c>
      <c r="U119" s="11">
        <v>6653</v>
      </c>
      <c r="V119" s="11">
        <v>5434</v>
      </c>
      <c r="W119" s="11">
        <v>4323</v>
      </c>
      <c r="X119" s="11">
        <v>2791</v>
      </c>
      <c r="Y119" s="89">
        <f t="shared" si="26"/>
        <v>1650</v>
      </c>
      <c r="Z119" s="11">
        <v>1220</v>
      </c>
      <c r="AA119" s="11">
        <v>362</v>
      </c>
      <c r="AB119" s="11">
        <v>68</v>
      </c>
      <c r="AC119" s="11">
        <v>86006</v>
      </c>
      <c r="AD119" s="11">
        <v>1667</v>
      </c>
      <c r="AE119" s="89">
        <f>h27国調2!I224</f>
        <v>535</v>
      </c>
      <c r="AF119" s="89">
        <f>h27国調2!DI224</f>
        <v>2871</v>
      </c>
      <c r="AG119" s="214">
        <f t="shared" si="3"/>
        <v>536</v>
      </c>
      <c r="AH119" s="89">
        <f t="shared" si="4"/>
        <v>2340</v>
      </c>
      <c r="AI119" s="89">
        <f t="shared" si="5"/>
        <v>3098</v>
      </c>
      <c r="AJ119" s="89">
        <f t="shared" si="6"/>
        <v>3194</v>
      </c>
      <c r="AK119" s="89">
        <f t="shared" si="7"/>
        <v>3861</v>
      </c>
      <c r="AL119" s="89">
        <f t="shared" si="8"/>
        <v>4336</v>
      </c>
      <c r="AM119" s="89">
        <f t="shared" si="9"/>
        <v>3929</v>
      </c>
      <c r="AN119" s="89">
        <f t="shared" si="10"/>
        <v>4392</v>
      </c>
      <c r="AO119" s="89">
        <f t="shared" si="11"/>
        <v>5127</v>
      </c>
      <c r="AP119" s="89">
        <f t="shared" si="12"/>
        <v>6022</v>
      </c>
      <c r="AQ119" s="89">
        <f t="shared" si="13"/>
        <v>5661</v>
      </c>
      <c r="AR119" s="89">
        <f t="shared" si="14"/>
        <v>5407</v>
      </c>
      <c r="AS119" s="89">
        <f t="shared" si="15"/>
        <v>5168</v>
      </c>
      <c r="AT119" s="89">
        <f t="shared" si="16"/>
        <v>6043</v>
      </c>
      <c r="AU119" s="89">
        <f t="shared" si="17"/>
        <v>7708</v>
      </c>
      <c r="AV119" s="89">
        <f t="shared" si="18"/>
        <v>6653</v>
      </c>
      <c r="AW119" s="89">
        <f t="shared" si="19"/>
        <v>5434</v>
      </c>
      <c r="AX119" s="89">
        <f t="shared" si="20"/>
        <v>4323</v>
      </c>
      <c r="AY119" s="89">
        <f t="shared" si="21"/>
        <v>2791</v>
      </c>
      <c r="AZ119" s="89">
        <f t="shared" si="22"/>
        <v>1650</v>
      </c>
      <c r="BA119" s="89">
        <f t="shared" si="23"/>
        <v>87673</v>
      </c>
      <c r="BB119" s="89">
        <f t="shared" si="24"/>
        <v>8764</v>
      </c>
    </row>
    <row r="120" spans="1:54">
      <c r="A120">
        <v>5267</v>
      </c>
      <c r="B120" s="98">
        <v>3</v>
      </c>
      <c r="C120">
        <v>28108</v>
      </c>
      <c r="D120">
        <v>0</v>
      </c>
      <c r="E120" t="s">
        <v>286</v>
      </c>
      <c r="F120" s="11">
        <v>116734</v>
      </c>
      <c r="G120" s="11">
        <v>4518</v>
      </c>
      <c r="H120" s="11">
        <v>4771</v>
      </c>
      <c r="I120" s="11">
        <v>4733</v>
      </c>
      <c r="J120" s="11">
        <v>5087</v>
      </c>
      <c r="K120" s="11">
        <v>4753</v>
      </c>
      <c r="L120" s="11">
        <v>5171</v>
      </c>
      <c r="M120" s="11">
        <v>6259</v>
      </c>
      <c r="N120" s="11">
        <v>7136</v>
      </c>
      <c r="O120" s="11">
        <v>8775</v>
      </c>
      <c r="P120" s="11">
        <v>7706</v>
      </c>
      <c r="Q120" s="11">
        <v>7152</v>
      </c>
      <c r="R120" s="11">
        <v>6744</v>
      </c>
      <c r="S120" s="11">
        <v>7432</v>
      </c>
      <c r="T120" s="11">
        <v>9409</v>
      </c>
      <c r="U120" s="11">
        <v>8230</v>
      </c>
      <c r="V120" s="11">
        <v>6901</v>
      </c>
      <c r="W120" s="11">
        <v>5891</v>
      </c>
      <c r="X120" s="11">
        <v>3752</v>
      </c>
      <c r="Y120" s="89">
        <f t="shared" si="26"/>
        <v>2314</v>
      </c>
      <c r="Z120" s="11">
        <v>1740</v>
      </c>
      <c r="AA120" s="11">
        <v>476</v>
      </c>
      <c r="AB120" s="11">
        <v>98</v>
      </c>
      <c r="AC120" s="11">
        <v>115560</v>
      </c>
      <c r="AD120" s="11">
        <v>1174</v>
      </c>
      <c r="AE120" s="89">
        <f>h27国調2!I225</f>
        <v>852</v>
      </c>
      <c r="AF120" s="89">
        <f>h27国調2!DI225</f>
        <v>4503</v>
      </c>
      <c r="AG120" s="214">
        <f t="shared" si="3"/>
        <v>855</v>
      </c>
      <c r="AH120" s="89">
        <f t="shared" si="4"/>
        <v>3663</v>
      </c>
      <c r="AI120" s="89">
        <f t="shared" si="5"/>
        <v>4771</v>
      </c>
      <c r="AJ120" s="89">
        <f t="shared" si="6"/>
        <v>4733</v>
      </c>
      <c r="AK120" s="89">
        <f t="shared" si="7"/>
        <v>5087</v>
      </c>
      <c r="AL120" s="89">
        <f t="shared" si="8"/>
        <v>4753</v>
      </c>
      <c r="AM120" s="89">
        <f t="shared" si="9"/>
        <v>5171</v>
      </c>
      <c r="AN120" s="89">
        <f t="shared" si="10"/>
        <v>6259</v>
      </c>
      <c r="AO120" s="89">
        <f t="shared" si="11"/>
        <v>7136</v>
      </c>
      <c r="AP120" s="89">
        <f t="shared" si="12"/>
        <v>8775</v>
      </c>
      <c r="AQ120" s="89">
        <f t="shared" si="13"/>
        <v>7706</v>
      </c>
      <c r="AR120" s="89">
        <f t="shared" si="14"/>
        <v>7152</v>
      </c>
      <c r="AS120" s="89">
        <f t="shared" si="15"/>
        <v>6744</v>
      </c>
      <c r="AT120" s="89">
        <f t="shared" si="16"/>
        <v>7432</v>
      </c>
      <c r="AU120" s="89">
        <f t="shared" si="17"/>
        <v>9409</v>
      </c>
      <c r="AV120" s="89">
        <f t="shared" si="18"/>
        <v>8230</v>
      </c>
      <c r="AW120" s="89">
        <f t="shared" si="19"/>
        <v>6901</v>
      </c>
      <c r="AX120" s="89">
        <f t="shared" si="20"/>
        <v>5891</v>
      </c>
      <c r="AY120" s="89">
        <f t="shared" si="21"/>
        <v>3752</v>
      </c>
      <c r="AZ120" s="89">
        <f t="shared" si="22"/>
        <v>2314</v>
      </c>
      <c r="BA120" s="89">
        <f t="shared" si="23"/>
        <v>116734</v>
      </c>
      <c r="BB120" s="89">
        <f t="shared" si="24"/>
        <v>11957</v>
      </c>
    </row>
    <row r="121" spans="1:54">
      <c r="A121">
        <v>5268</v>
      </c>
      <c r="B121" s="98">
        <v>3</v>
      </c>
      <c r="C121">
        <v>28109</v>
      </c>
      <c r="D121">
        <v>0</v>
      </c>
      <c r="E121" t="s">
        <v>287</v>
      </c>
      <c r="F121" s="11">
        <v>116022</v>
      </c>
      <c r="G121" s="11">
        <v>3981</v>
      </c>
      <c r="H121" s="11">
        <v>4786</v>
      </c>
      <c r="I121" s="11">
        <v>5116</v>
      </c>
      <c r="J121" s="11">
        <v>5524</v>
      </c>
      <c r="K121" s="11">
        <v>5062</v>
      </c>
      <c r="L121" s="11">
        <v>4833</v>
      </c>
      <c r="M121" s="11">
        <v>5523</v>
      </c>
      <c r="N121" s="11">
        <v>6861</v>
      </c>
      <c r="O121" s="11">
        <v>8670</v>
      </c>
      <c r="P121" s="11">
        <v>7840</v>
      </c>
      <c r="Q121" s="11">
        <v>7399</v>
      </c>
      <c r="R121" s="11">
        <v>7084</v>
      </c>
      <c r="S121" s="11">
        <v>8003</v>
      </c>
      <c r="T121" s="11">
        <v>10109</v>
      </c>
      <c r="U121" s="11">
        <v>8265</v>
      </c>
      <c r="V121" s="11">
        <v>6444</v>
      </c>
      <c r="W121" s="11">
        <v>5075</v>
      </c>
      <c r="X121" s="11">
        <v>3213</v>
      </c>
      <c r="Y121" s="89">
        <f t="shared" si="26"/>
        <v>2234</v>
      </c>
      <c r="Z121" s="11">
        <v>1613</v>
      </c>
      <c r="AA121" s="11">
        <v>538</v>
      </c>
      <c r="AB121" s="11">
        <v>83</v>
      </c>
      <c r="AC121" s="11">
        <v>115149</v>
      </c>
      <c r="AD121" s="11">
        <v>873</v>
      </c>
      <c r="AE121" s="89">
        <f>h27国調2!I226</f>
        <v>703</v>
      </c>
      <c r="AF121" s="89">
        <f>h27国調2!DI226</f>
        <v>3950</v>
      </c>
      <c r="AG121" s="214">
        <f t="shared" si="3"/>
        <v>709</v>
      </c>
      <c r="AH121" s="89">
        <f t="shared" si="4"/>
        <v>3272</v>
      </c>
      <c r="AI121" s="89">
        <f t="shared" si="5"/>
        <v>4786</v>
      </c>
      <c r="AJ121" s="89">
        <f t="shared" si="6"/>
        <v>5116</v>
      </c>
      <c r="AK121" s="89">
        <f t="shared" si="7"/>
        <v>5524</v>
      </c>
      <c r="AL121" s="89">
        <f t="shared" si="8"/>
        <v>5062</v>
      </c>
      <c r="AM121" s="89">
        <f t="shared" si="9"/>
        <v>4833</v>
      </c>
      <c r="AN121" s="89">
        <f t="shared" si="10"/>
        <v>5523</v>
      </c>
      <c r="AO121" s="89">
        <f t="shared" si="11"/>
        <v>6861</v>
      </c>
      <c r="AP121" s="89">
        <f t="shared" si="12"/>
        <v>8670</v>
      </c>
      <c r="AQ121" s="89">
        <f t="shared" si="13"/>
        <v>7840</v>
      </c>
      <c r="AR121" s="89">
        <f t="shared" si="14"/>
        <v>7399</v>
      </c>
      <c r="AS121" s="89">
        <f t="shared" si="15"/>
        <v>7084</v>
      </c>
      <c r="AT121" s="89">
        <f t="shared" si="16"/>
        <v>8003</v>
      </c>
      <c r="AU121" s="89">
        <f t="shared" si="17"/>
        <v>10109</v>
      </c>
      <c r="AV121" s="89">
        <f t="shared" si="18"/>
        <v>8265</v>
      </c>
      <c r="AW121" s="89">
        <f t="shared" si="19"/>
        <v>6444</v>
      </c>
      <c r="AX121" s="89">
        <f t="shared" si="20"/>
        <v>5075</v>
      </c>
      <c r="AY121" s="89">
        <f t="shared" si="21"/>
        <v>3213</v>
      </c>
      <c r="AZ121" s="89">
        <f t="shared" si="22"/>
        <v>2234</v>
      </c>
      <c r="BA121" s="89">
        <f t="shared" si="23"/>
        <v>116022</v>
      </c>
      <c r="BB121" s="89">
        <f t="shared" si="24"/>
        <v>10522</v>
      </c>
    </row>
    <row r="122" spans="1:54">
      <c r="A122">
        <v>5269</v>
      </c>
      <c r="B122" s="98">
        <v>3</v>
      </c>
      <c r="C122">
        <v>28110</v>
      </c>
      <c r="D122">
        <v>0</v>
      </c>
      <c r="E122" t="s">
        <v>288</v>
      </c>
      <c r="F122" s="11">
        <v>72140</v>
      </c>
      <c r="G122" s="11">
        <v>2219</v>
      </c>
      <c r="H122" s="11">
        <v>1846</v>
      </c>
      <c r="I122" s="11">
        <v>1834</v>
      </c>
      <c r="J122" s="11">
        <v>2300</v>
      </c>
      <c r="K122" s="11">
        <v>4508</v>
      </c>
      <c r="L122" s="11">
        <v>5507</v>
      </c>
      <c r="M122" s="11">
        <v>5446</v>
      </c>
      <c r="N122" s="11">
        <v>5525</v>
      </c>
      <c r="O122" s="11">
        <v>5824</v>
      </c>
      <c r="P122" s="11">
        <v>4858</v>
      </c>
      <c r="Q122" s="11">
        <v>4204</v>
      </c>
      <c r="R122" s="11">
        <v>3913</v>
      </c>
      <c r="S122" s="11">
        <v>4191</v>
      </c>
      <c r="T122" s="11">
        <v>5207</v>
      </c>
      <c r="U122" s="11">
        <v>4377</v>
      </c>
      <c r="V122" s="11">
        <v>3852</v>
      </c>
      <c r="W122" s="11">
        <v>3325</v>
      </c>
      <c r="X122" s="11">
        <v>1995</v>
      </c>
      <c r="Y122" s="89">
        <f t="shared" si="26"/>
        <v>1209</v>
      </c>
      <c r="Z122" s="11">
        <v>897</v>
      </c>
      <c r="AA122" s="11">
        <v>268</v>
      </c>
      <c r="AB122" s="11">
        <v>44</v>
      </c>
      <c r="AC122" s="11">
        <v>67107</v>
      </c>
      <c r="AD122" s="11">
        <v>5033</v>
      </c>
      <c r="AE122" s="89">
        <f>h27国調2!I227</f>
        <v>484</v>
      </c>
      <c r="AF122" s="89">
        <f>h27国調2!DI227</f>
        <v>2214</v>
      </c>
      <c r="AG122" s="214">
        <f t="shared" si="3"/>
        <v>485</v>
      </c>
      <c r="AH122" s="89">
        <f t="shared" si="4"/>
        <v>1734</v>
      </c>
      <c r="AI122" s="89">
        <f t="shared" si="5"/>
        <v>1846</v>
      </c>
      <c r="AJ122" s="89">
        <f t="shared" si="6"/>
        <v>1834</v>
      </c>
      <c r="AK122" s="89">
        <f t="shared" si="7"/>
        <v>2300</v>
      </c>
      <c r="AL122" s="89">
        <f t="shared" si="8"/>
        <v>4508</v>
      </c>
      <c r="AM122" s="89">
        <f t="shared" si="9"/>
        <v>5507</v>
      </c>
      <c r="AN122" s="89">
        <f t="shared" si="10"/>
        <v>5446</v>
      </c>
      <c r="AO122" s="89">
        <f t="shared" si="11"/>
        <v>5525</v>
      </c>
      <c r="AP122" s="89">
        <f t="shared" si="12"/>
        <v>5824</v>
      </c>
      <c r="AQ122" s="89">
        <f t="shared" si="13"/>
        <v>4858</v>
      </c>
      <c r="AR122" s="89">
        <f t="shared" si="14"/>
        <v>4204</v>
      </c>
      <c r="AS122" s="89">
        <f t="shared" si="15"/>
        <v>3913</v>
      </c>
      <c r="AT122" s="89">
        <f t="shared" si="16"/>
        <v>4191</v>
      </c>
      <c r="AU122" s="89">
        <f t="shared" si="17"/>
        <v>5207</v>
      </c>
      <c r="AV122" s="89">
        <f t="shared" si="18"/>
        <v>4377</v>
      </c>
      <c r="AW122" s="89">
        <f t="shared" si="19"/>
        <v>3852</v>
      </c>
      <c r="AX122" s="89">
        <f t="shared" si="20"/>
        <v>3325</v>
      </c>
      <c r="AY122" s="89">
        <f t="shared" si="21"/>
        <v>1995</v>
      </c>
      <c r="AZ122" s="89">
        <f t="shared" si="22"/>
        <v>1209</v>
      </c>
      <c r="BA122" s="89">
        <f t="shared" si="23"/>
        <v>72140</v>
      </c>
      <c r="BB122" s="89">
        <f t="shared" si="24"/>
        <v>6529</v>
      </c>
    </row>
    <row r="123" spans="1:54">
      <c r="A123">
        <v>5270</v>
      </c>
      <c r="B123" s="98">
        <v>3</v>
      </c>
      <c r="C123">
        <v>28111</v>
      </c>
      <c r="D123">
        <v>0</v>
      </c>
      <c r="E123" t="s">
        <v>289</v>
      </c>
      <c r="F123" s="11">
        <v>127062</v>
      </c>
      <c r="G123" s="11">
        <v>4732</v>
      </c>
      <c r="H123" s="11">
        <v>5530</v>
      </c>
      <c r="I123" s="11">
        <v>6034</v>
      </c>
      <c r="J123" s="11">
        <v>6542</v>
      </c>
      <c r="K123" s="11">
        <v>6379</v>
      </c>
      <c r="L123" s="11">
        <v>6039</v>
      </c>
      <c r="M123" s="11">
        <v>6753</v>
      </c>
      <c r="N123" s="11">
        <v>8279</v>
      </c>
      <c r="O123" s="11">
        <v>9591</v>
      </c>
      <c r="P123" s="11">
        <v>8578</v>
      </c>
      <c r="Q123" s="11">
        <v>8652</v>
      </c>
      <c r="R123" s="11">
        <v>8867</v>
      </c>
      <c r="S123" s="11">
        <v>9391</v>
      </c>
      <c r="T123" s="11">
        <v>9809</v>
      </c>
      <c r="U123" s="11">
        <v>7049</v>
      </c>
      <c r="V123" s="11">
        <v>5044</v>
      </c>
      <c r="W123" s="11">
        <v>4551</v>
      </c>
      <c r="X123" s="11">
        <v>3144</v>
      </c>
      <c r="Y123" s="89">
        <f t="shared" si="26"/>
        <v>2098</v>
      </c>
      <c r="Z123" s="11">
        <v>1557</v>
      </c>
      <c r="AA123" s="11">
        <v>459</v>
      </c>
      <c r="AB123" s="11">
        <v>82</v>
      </c>
      <c r="AC123" s="11">
        <v>126005</v>
      </c>
      <c r="AD123" s="11">
        <v>1057</v>
      </c>
      <c r="AE123" s="89">
        <f>h27国調2!I228</f>
        <v>881</v>
      </c>
      <c r="AF123" s="89">
        <f>h27国調2!DI228</f>
        <v>4726</v>
      </c>
      <c r="AG123" s="214">
        <f t="shared" si="3"/>
        <v>882</v>
      </c>
      <c r="AH123" s="89">
        <f t="shared" si="4"/>
        <v>3850</v>
      </c>
      <c r="AI123" s="89">
        <f t="shared" si="5"/>
        <v>5530</v>
      </c>
      <c r="AJ123" s="89">
        <f t="shared" si="6"/>
        <v>6034</v>
      </c>
      <c r="AK123" s="89">
        <f t="shared" si="7"/>
        <v>6542</v>
      </c>
      <c r="AL123" s="89">
        <f t="shared" si="8"/>
        <v>6379</v>
      </c>
      <c r="AM123" s="89">
        <f t="shared" si="9"/>
        <v>6039</v>
      </c>
      <c r="AN123" s="89">
        <f t="shared" si="10"/>
        <v>6753</v>
      </c>
      <c r="AO123" s="89">
        <f t="shared" si="11"/>
        <v>8279</v>
      </c>
      <c r="AP123" s="89">
        <f t="shared" si="12"/>
        <v>9591</v>
      </c>
      <c r="AQ123" s="89">
        <f t="shared" si="13"/>
        <v>8578</v>
      </c>
      <c r="AR123" s="89">
        <f t="shared" si="14"/>
        <v>8652</v>
      </c>
      <c r="AS123" s="89">
        <f t="shared" si="15"/>
        <v>8867</v>
      </c>
      <c r="AT123" s="89">
        <f t="shared" si="16"/>
        <v>9391</v>
      </c>
      <c r="AU123" s="89">
        <f t="shared" si="17"/>
        <v>9809</v>
      </c>
      <c r="AV123" s="89">
        <f t="shared" si="18"/>
        <v>7049</v>
      </c>
      <c r="AW123" s="89">
        <f t="shared" si="19"/>
        <v>5044</v>
      </c>
      <c r="AX123" s="89">
        <f t="shared" si="20"/>
        <v>4551</v>
      </c>
      <c r="AY123" s="89">
        <f t="shared" si="21"/>
        <v>3144</v>
      </c>
      <c r="AZ123" s="89">
        <f t="shared" si="22"/>
        <v>2098</v>
      </c>
      <c r="BA123" s="89">
        <f t="shared" si="23"/>
        <v>127062</v>
      </c>
      <c r="BB123" s="89">
        <f t="shared" si="24"/>
        <v>9793</v>
      </c>
    </row>
    <row r="124" spans="1:54">
      <c r="A124">
        <v>5271</v>
      </c>
      <c r="B124" s="98">
        <v>3</v>
      </c>
      <c r="C124">
        <v>28201</v>
      </c>
      <c r="D124">
        <v>2</v>
      </c>
      <c r="E124" t="s">
        <v>2</v>
      </c>
      <c r="F124" s="11">
        <v>276940</v>
      </c>
      <c r="G124" s="11">
        <v>11400</v>
      </c>
      <c r="H124" s="11">
        <v>12141</v>
      </c>
      <c r="I124" s="11">
        <v>13087</v>
      </c>
      <c r="J124" s="11">
        <v>14011</v>
      </c>
      <c r="K124" s="11">
        <v>12750</v>
      </c>
      <c r="L124" s="11">
        <v>13395</v>
      </c>
      <c r="M124" s="11">
        <v>15132</v>
      </c>
      <c r="N124" s="11">
        <v>17522</v>
      </c>
      <c r="O124" s="11">
        <v>21663</v>
      </c>
      <c r="P124" s="11">
        <v>18778</v>
      </c>
      <c r="Q124" s="11">
        <v>17267</v>
      </c>
      <c r="R124" s="11">
        <v>15295</v>
      </c>
      <c r="S124" s="11">
        <v>17239</v>
      </c>
      <c r="T124" s="11">
        <v>21208</v>
      </c>
      <c r="U124" s="11">
        <v>18108</v>
      </c>
      <c r="V124" s="11">
        <v>14092</v>
      </c>
      <c r="W124" s="11">
        <v>11649</v>
      </c>
      <c r="X124" s="11">
        <v>7473</v>
      </c>
      <c r="Y124" s="89">
        <f t="shared" si="26"/>
        <v>4730</v>
      </c>
      <c r="Z124" s="11">
        <v>3548</v>
      </c>
      <c r="AA124" s="11">
        <v>986</v>
      </c>
      <c r="AB124" s="11">
        <v>196</v>
      </c>
      <c r="AC124" s="11">
        <v>271995</v>
      </c>
      <c r="AD124" s="11">
        <v>4945</v>
      </c>
      <c r="AE124" s="89">
        <f>h27国調2!I229</f>
        <v>2193</v>
      </c>
      <c r="AF124" s="89">
        <f>h27国調2!DI229</f>
        <v>11395</v>
      </c>
      <c r="AG124" s="214">
        <f t="shared" si="3"/>
        <v>2194</v>
      </c>
      <c r="AH124" s="89">
        <f t="shared" si="4"/>
        <v>9206</v>
      </c>
      <c r="AI124" s="89">
        <f t="shared" si="5"/>
        <v>12141</v>
      </c>
      <c r="AJ124" s="89">
        <f t="shared" si="6"/>
        <v>13087</v>
      </c>
      <c r="AK124" s="89">
        <f t="shared" si="7"/>
        <v>14011</v>
      </c>
      <c r="AL124" s="89">
        <f t="shared" si="8"/>
        <v>12750</v>
      </c>
      <c r="AM124" s="89">
        <f t="shared" si="9"/>
        <v>13395</v>
      </c>
      <c r="AN124" s="89">
        <f t="shared" si="10"/>
        <v>15132</v>
      </c>
      <c r="AO124" s="89">
        <f t="shared" si="11"/>
        <v>17522</v>
      </c>
      <c r="AP124" s="89">
        <f t="shared" si="12"/>
        <v>21663</v>
      </c>
      <c r="AQ124" s="89">
        <f t="shared" si="13"/>
        <v>18778</v>
      </c>
      <c r="AR124" s="89">
        <f t="shared" si="14"/>
        <v>17267</v>
      </c>
      <c r="AS124" s="89">
        <f t="shared" si="15"/>
        <v>15295</v>
      </c>
      <c r="AT124" s="89">
        <f t="shared" si="16"/>
        <v>17239</v>
      </c>
      <c r="AU124" s="89">
        <f t="shared" si="17"/>
        <v>21208</v>
      </c>
      <c r="AV124" s="89">
        <f t="shared" si="18"/>
        <v>18108</v>
      </c>
      <c r="AW124" s="89">
        <f t="shared" si="19"/>
        <v>14092</v>
      </c>
      <c r="AX124" s="89">
        <f t="shared" si="20"/>
        <v>11649</v>
      </c>
      <c r="AY124" s="89">
        <f t="shared" si="21"/>
        <v>7473</v>
      </c>
      <c r="AZ124" s="89">
        <f t="shared" si="22"/>
        <v>4730</v>
      </c>
      <c r="BA124" s="89">
        <f t="shared" si="23"/>
        <v>276940</v>
      </c>
      <c r="BB124" s="89">
        <f t="shared" si="24"/>
        <v>23852</v>
      </c>
    </row>
    <row r="125" spans="1:54">
      <c r="A125">
        <v>5272</v>
      </c>
      <c r="B125" s="98">
        <v>3</v>
      </c>
      <c r="C125">
        <v>28202</v>
      </c>
      <c r="D125">
        <v>2</v>
      </c>
      <c r="E125" t="s">
        <v>4</v>
      </c>
      <c r="F125" s="11">
        <v>233504</v>
      </c>
      <c r="G125" s="11">
        <v>8214</v>
      </c>
      <c r="H125" s="11">
        <v>8266</v>
      </c>
      <c r="I125" s="11">
        <v>8461</v>
      </c>
      <c r="J125" s="11">
        <v>9352</v>
      </c>
      <c r="K125" s="11">
        <v>10308</v>
      </c>
      <c r="L125" s="11">
        <v>11943</v>
      </c>
      <c r="M125" s="11">
        <v>13516</v>
      </c>
      <c r="N125" s="11">
        <v>15246</v>
      </c>
      <c r="O125" s="11">
        <v>18455</v>
      </c>
      <c r="P125" s="11">
        <v>16391</v>
      </c>
      <c r="Q125" s="11">
        <v>14406</v>
      </c>
      <c r="R125" s="11">
        <v>12542</v>
      </c>
      <c r="S125" s="11">
        <v>14933</v>
      </c>
      <c r="T125" s="11">
        <v>19175</v>
      </c>
      <c r="U125" s="11">
        <v>16885</v>
      </c>
      <c r="V125" s="11">
        <v>14113</v>
      </c>
      <c r="W125" s="11">
        <v>10887</v>
      </c>
      <c r="X125" s="11">
        <v>6476</v>
      </c>
      <c r="Y125" s="89">
        <f t="shared" si="26"/>
        <v>3935</v>
      </c>
      <c r="Z125" s="11">
        <v>2993</v>
      </c>
      <c r="AA125" s="11">
        <v>810</v>
      </c>
      <c r="AB125" s="11">
        <v>132</v>
      </c>
      <c r="AC125" s="11">
        <v>229210</v>
      </c>
      <c r="AD125" s="11">
        <v>4294</v>
      </c>
      <c r="AE125" s="89">
        <f>h27国調2!I230</f>
        <v>1696</v>
      </c>
      <c r="AF125" s="89">
        <f>h27国調2!DI230</f>
        <v>8099</v>
      </c>
      <c r="AG125" s="214">
        <f t="shared" si="3"/>
        <v>1720</v>
      </c>
      <c r="AH125" s="89">
        <f t="shared" si="4"/>
        <v>6494</v>
      </c>
      <c r="AI125" s="89">
        <f t="shared" si="5"/>
        <v>8266</v>
      </c>
      <c r="AJ125" s="89">
        <f t="shared" si="6"/>
        <v>8461</v>
      </c>
      <c r="AK125" s="89">
        <f t="shared" si="7"/>
        <v>9352</v>
      </c>
      <c r="AL125" s="89">
        <f t="shared" si="8"/>
        <v>10308</v>
      </c>
      <c r="AM125" s="89">
        <f t="shared" si="9"/>
        <v>11943</v>
      </c>
      <c r="AN125" s="89">
        <f t="shared" si="10"/>
        <v>13516</v>
      </c>
      <c r="AO125" s="89">
        <f t="shared" si="11"/>
        <v>15246</v>
      </c>
      <c r="AP125" s="89">
        <f t="shared" si="12"/>
        <v>18455</v>
      </c>
      <c r="AQ125" s="89">
        <f t="shared" si="13"/>
        <v>16391</v>
      </c>
      <c r="AR125" s="89">
        <f t="shared" si="14"/>
        <v>14406</v>
      </c>
      <c r="AS125" s="89">
        <f t="shared" si="15"/>
        <v>12542</v>
      </c>
      <c r="AT125" s="89">
        <f t="shared" si="16"/>
        <v>14933</v>
      </c>
      <c r="AU125" s="89">
        <f t="shared" si="17"/>
        <v>19175</v>
      </c>
      <c r="AV125" s="89">
        <f t="shared" si="18"/>
        <v>16885</v>
      </c>
      <c r="AW125" s="89">
        <f t="shared" si="19"/>
        <v>14113</v>
      </c>
      <c r="AX125" s="89">
        <f t="shared" si="20"/>
        <v>10887</v>
      </c>
      <c r="AY125" s="89">
        <f t="shared" si="21"/>
        <v>6476</v>
      </c>
      <c r="AZ125" s="89">
        <f t="shared" si="22"/>
        <v>3935</v>
      </c>
      <c r="BA125" s="89">
        <f t="shared" si="23"/>
        <v>233504</v>
      </c>
      <c r="BB125" s="89">
        <f t="shared" si="24"/>
        <v>21298</v>
      </c>
    </row>
    <row r="126" spans="1:54">
      <c r="A126">
        <v>5273</v>
      </c>
      <c r="B126" s="98">
        <v>3</v>
      </c>
      <c r="C126">
        <v>28203</v>
      </c>
      <c r="D126">
        <v>2</v>
      </c>
      <c r="E126" t="s">
        <v>6</v>
      </c>
      <c r="F126" s="11">
        <v>151608</v>
      </c>
      <c r="G126" s="11">
        <v>6486</v>
      </c>
      <c r="H126" s="11">
        <v>6332</v>
      </c>
      <c r="I126" s="11">
        <v>6702</v>
      </c>
      <c r="J126" s="11">
        <v>7080</v>
      </c>
      <c r="K126" s="11">
        <v>6809</v>
      </c>
      <c r="L126" s="11">
        <v>7414</v>
      </c>
      <c r="M126" s="11">
        <v>8810</v>
      </c>
      <c r="N126" s="11">
        <v>9903</v>
      </c>
      <c r="O126" s="11">
        <v>11994</v>
      </c>
      <c r="P126" s="11">
        <v>10801</v>
      </c>
      <c r="Q126" s="11">
        <v>9671</v>
      </c>
      <c r="R126" s="11">
        <v>8288</v>
      </c>
      <c r="S126" s="11">
        <v>9464</v>
      </c>
      <c r="T126" s="11">
        <v>11846</v>
      </c>
      <c r="U126" s="11">
        <v>9993</v>
      </c>
      <c r="V126" s="11">
        <v>7697</v>
      </c>
      <c r="W126" s="11">
        <v>6015</v>
      </c>
      <c r="X126" s="11">
        <v>3929</v>
      </c>
      <c r="Y126" s="89">
        <f t="shared" si="26"/>
        <v>2374</v>
      </c>
      <c r="Z126" s="11">
        <v>1759</v>
      </c>
      <c r="AA126" s="11">
        <v>523</v>
      </c>
      <c r="AB126" s="11">
        <v>92</v>
      </c>
      <c r="AC126" s="11">
        <v>150234</v>
      </c>
      <c r="AD126" s="11">
        <v>1374</v>
      </c>
      <c r="AE126" s="89">
        <f>h27国調2!I231</f>
        <v>1267</v>
      </c>
      <c r="AF126" s="89">
        <f>h27国調2!DI231</f>
        <v>6481</v>
      </c>
      <c r="AG126" s="214">
        <f t="shared" si="3"/>
        <v>1268</v>
      </c>
      <c r="AH126" s="89">
        <f t="shared" si="4"/>
        <v>5218</v>
      </c>
      <c r="AI126" s="89">
        <f t="shared" si="5"/>
        <v>6332</v>
      </c>
      <c r="AJ126" s="89">
        <f t="shared" si="6"/>
        <v>6702</v>
      </c>
      <c r="AK126" s="89">
        <f t="shared" si="7"/>
        <v>7080</v>
      </c>
      <c r="AL126" s="89">
        <f t="shared" si="8"/>
        <v>6809</v>
      </c>
      <c r="AM126" s="89">
        <f t="shared" si="9"/>
        <v>7414</v>
      </c>
      <c r="AN126" s="89">
        <f t="shared" si="10"/>
        <v>8810</v>
      </c>
      <c r="AO126" s="89">
        <f t="shared" si="11"/>
        <v>9903</v>
      </c>
      <c r="AP126" s="89">
        <f t="shared" si="12"/>
        <v>11994</v>
      </c>
      <c r="AQ126" s="89">
        <f t="shared" si="13"/>
        <v>10801</v>
      </c>
      <c r="AR126" s="89">
        <f t="shared" si="14"/>
        <v>9671</v>
      </c>
      <c r="AS126" s="89">
        <f t="shared" si="15"/>
        <v>8288</v>
      </c>
      <c r="AT126" s="89">
        <f t="shared" si="16"/>
        <v>9464</v>
      </c>
      <c r="AU126" s="89">
        <f t="shared" si="17"/>
        <v>11846</v>
      </c>
      <c r="AV126" s="89">
        <f t="shared" si="18"/>
        <v>9993</v>
      </c>
      <c r="AW126" s="89">
        <f t="shared" si="19"/>
        <v>7697</v>
      </c>
      <c r="AX126" s="89">
        <f t="shared" si="20"/>
        <v>6015</v>
      </c>
      <c r="AY126" s="89">
        <f t="shared" si="21"/>
        <v>3929</v>
      </c>
      <c r="AZ126" s="89">
        <f t="shared" si="22"/>
        <v>2374</v>
      </c>
      <c r="BA126" s="89">
        <f t="shared" si="23"/>
        <v>151608</v>
      </c>
      <c r="BB126" s="89">
        <f t="shared" si="24"/>
        <v>12318</v>
      </c>
    </row>
    <row r="127" spans="1:54">
      <c r="A127">
        <v>5274</v>
      </c>
      <c r="B127" s="98">
        <v>3</v>
      </c>
      <c r="C127">
        <v>28204</v>
      </c>
      <c r="D127">
        <v>2</v>
      </c>
      <c r="E127" t="s">
        <v>8</v>
      </c>
      <c r="F127" s="11">
        <v>259496</v>
      </c>
      <c r="G127" s="11">
        <v>10239</v>
      </c>
      <c r="H127" s="11">
        <v>11015</v>
      </c>
      <c r="I127" s="11">
        <v>11635</v>
      </c>
      <c r="J127" s="11">
        <v>13238</v>
      </c>
      <c r="K127" s="11">
        <v>13285</v>
      </c>
      <c r="L127" s="11">
        <v>11993</v>
      </c>
      <c r="M127" s="11">
        <v>14758</v>
      </c>
      <c r="N127" s="11">
        <v>18188</v>
      </c>
      <c r="O127" s="11">
        <v>22747</v>
      </c>
      <c r="P127" s="11">
        <v>20344</v>
      </c>
      <c r="Q127" s="11">
        <v>16884</v>
      </c>
      <c r="R127" s="11">
        <v>14289</v>
      </c>
      <c r="S127" s="11">
        <v>15238</v>
      </c>
      <c r="T127" s="11">
        <v>18619</v>
      </c>
      <c r="U127" s="11">
        <v>14925</v>
      </c>
      <c r="V127" s="11">
        <v>12158</v>
      </c>
      <c r="W127" s="11">
        <v>9728</v>
      </c>
      <c r="X127" s="11">
        <v>6396</v>
      </c>
      <c r="Y127" s="89">
        <f t="shared" si="26"/>
        <v>3817</v>
      </c>
      <c r="Z127" s="11">
        <v>2806</v>
      </c>
      <c r="AA127" s="11">
        <v>835</v>
      </c>
      <c r="AB127" s="11">
        <v>176</v>
      </c>
      <c r="AC127" s="11">
        <v>256951</v>
      </c>
      <c r="AD127" s="11">
        <v>2545</v>
      </c>
      <c r="AE127" s="89">
        <f>h27国調2!I232</f>
        <v>1942</v>
      </c>
      <c r="AF127" s="89">
        <f>h27国調2!DI232</f>
        <v>9996</v>
      </c>
      <c r="AG127" s="214">
        <f t="shared" ref="AG127:AG163" si="27">ROUND(G127*AE127/AF127,0)</f>
        <v>1989</v>
      </c>
      <c r="AH127" s="89">
        <f t="shared" ref="AH127:AH163" si="28">G127-AG127</f>
        <v>8250</v>
      </c>
      <c r="AI127" s="89">
        <f t="shared" ref="AI127:AI163" si="29">H127</f>
        <v>11015</v>
      </c>
      <c r="AJ127" s="89">
        <f t="shared" ref="AJ127:AJ163" si="30">I127</f>
        <v>11635</v>
      </c>
      <c r="AK127" s="89">
        <f t="shared" ref="AK127:AK163" si="31">J127</f>
        <v>13238</v>
      </c>
      <c r="AL127" s="89">
        <f t="shared" ref="AL127:AL163" si="32">K127</f>
        <v>13285</v>
      </c>
      <c r="AM127" s="89">
        <f t="shared" ref="AM127:AM163" si="33">L127</f>
        <v>11993</v>
      </c>
      <c r="AN127" s="89">
        <f t="shared" ref="AN127:AN163" si="34">M127</f>
        <v>14758</v>
      </c>
      <c r="AO127" s="89">
        <f t="shared" ref="AO127:AO163" si="35">N127</f>
        <v>18188</v>
      </c>
      <c r="AP127" s="89">
        <f t="shared" ref="AP127:AP163" si="36">O127</f>
        <v>22747</v>
      </c>
      <c r="AQ127" s="89">
        <f t="shared" ref="AQ127:AQ163" si="37">P127</f>
        <v>20344</v>
      </c>
      <c r="AR127" s="89">
        <f t="shared" ref="AR127:AR163" si="38">Q127</f>
        <v>16884</v>
      </c>
      <c r="AS127" s="89">
        <f t="shared" ref="AS127:AS163" si="39">R127</f>
        <v>14289</v>
      </c>
      <c r="AT127" s="89">
        <f t="shared" ref="AT127:AT163" si="40">S127</f>
        <v>15238</v>
      </c>
      <c r="AU127" s="89">
        <f t="shared" ref="AU127:AU163" si="41">T127</f>
        <v>18619</v>
      </c>
      <c r="AV127" s="89">
        <f t="shared" ref="AV127:AV163" si="42">U127</f>
        <v>14925</v>
      </c>
      <c r="AW127" s="89">
        <f t="shared" ref="AW127:AW163" si="43">V127</f>
        <v>12158</v>
      </c>
      <c r="AX127" s="89">
        <f t="shared" ref="AX127:AX163" si="44">W127</f>
        <v>9728</v>
      </c>
      <c r="AY127" s="89">
        <f t="shared" ref="AY127:AY163" si="45">X127</f>
        <v>6396</v>
      </c>
      <c r="AZ127" s="89">
        <f t="shared" ref="AZ127:AZ163" si="46">Y127</f>
        <v>3817</v>
      </c>
      <c r="BA127" s="89">
        <f t="shared" ref="BA127:BA163" si="47">SUM(AG127:AZ127)</f>
        <v>259496</v>
      </c>
      <c r="BB127" s="89">
        <f t="shared" ref="BB127:BB163" si="48">SUM(AX127:AZ127)</f>
        <v>19941</v>
      </c>
    </row>
    <row r="128" spans="1:54">
      <c r="A128">
        <v>5275</v>
      </c>
      <c r="B128" s="98">
        <v>3</v>
      </c>
      <c r="C128">
        <v>28205</v>
      </c>
      <c r="D128">
        <v>2</v>
      </c>
      <c r="E128" t="s">
        <v>9</v>
      </c>
      <c r="F128" s="11">
        <v>23266</v>
      </c>
      <c r="G128" s="11">
        <v>698</v>
      </c>
      <c r="H128" s="11">
        <v>848</v>
      </c>
      <c r="I128" s="11">
        <v>959</v>
      </c>
      <c r="J128" s="11">
        <v>986</v>
      </c>
      <c r="K128" s="11">
        <v>770</v>
      </c>
      <c r="L128" s="11">
        <v>807</v>
      </c>
      <c r="M128" s="11">
        <v>1037</v>
      </c>
      <c r="N128" s="11">
        <v>1247</v>
      </c>
      <c r="O128" s="11">
        <v>1510</v>
      </c>
      <c r="P128" s="11">
        <v>1443</v>
      </c>
      <c r="Q128" s="11">
        <v>1361</v>
      </c>
      <c r="R128" s="11">
        <v>1484</v>
      </c>
      <c r="S128" s="11">
        <v>1765</v>
      </c>
      <c r="T128" s="11">
        <v>2126</v>
      </c>
      <c r="U128" s="11">
        <v>1604</v>
      </c>
      <c r="V128" s="11">
        <v>1403</v>
      </c>
      <c r="W128" s="11">
        <v>1448</v>
      </c>
      <c r="X128" s="11">
        <v>1081</v>
      </c>
      <c r="Y128" s="89">
        <f t="shared" si="26"/>
        <v>689</v>
      </c>
      <c r="Z128" s="11">
        <v>521</v>
      </c>
      <c r="AA128" s="11">
        <v>141</v>
      </c>
      <c r="AB128" s="11">
        <v>27</v>
      </c>
      <c r="AC128" s="11">
        <v>23144</v>
      </c>
      <c r="AD128" s="11">
        <v>122</v>
      </c>
      <c r="AE128" s="89">
        <f>h27国調2!I233</f>
        <v>125</v>
      </c>
      <c r="AF128" s="89">
        <f>h27国調2!DI233</f>
        <v>698</v>
      </c>
      <c r="AG128" s="214">
        <f t="shared" si="27"/>
        <v>125</v>
      </c>
      <c r="AH128" s="89">
        <f t="shared" si="28"/>
        <v>573</v>
      </c>
      <c r="AI128" s="89">
        <f t="shared" si="29"/>
        <v>848</v>
      </c>
      <c r="AJ128" s="89">
        <f t="shared" si="30"/>
        <v>959</v>
      </c>
      <c r="AK128" s="89">
        <f t="shared" si="31"/>
        <v>986</v>
      </c>
      <c r="AL128" s="89">
        <f t="shared" si="32"/>
        <v>770</v>
      </c>
      <c r="AM128" s="89">
        <f t="shared" si="33"/>
        <v>807</v>
      </c>
      <c r="AN128" s="89">
        <f t="shared" si="34"/>
        <v>1037</v>
      </c>
      <c r="AO128" s="89">
        <f t="shared" si="35"/>
        <v>1247</v>
      </c>
      <c r="AP128" s="89">
        <f t="shared" si="36"/>
        <v>1510</v>
      </c>
      <c r="AQ128" s="89">
        <f t="shared" si="37"/>
        <v>1443</v>
      </c>
      <c r="AR128" s="89">
        <f t="shared" si="38"/>
        <v>1361</v>
      </c>
      <c r="AS128" s="89">
        <f t="shared" si="39"/>
        <v>1484</v>
      </c>
      <c r="AT128" s="89">
        <f t="shared" si="40"/>
        <v>1765</v>
      </c>
      <c r="AU128" s="89">
        <f t="shared" si="41"/>
        <v>2126</v>
      </c>
      <c r="AV128" s="89">
        <f t="shared" si="42"/>
        <v>1604</v>
      </c>
      <c r="AW128" s="89">
        <f t="shared" si="43"/>
        <v>1403</v>
      </c>
      <c r="AX128" s="89">
        <f t="shared" si="44"/>
        <v>1448</v>
      </c>
      <c r="AY128" s="89">
        <f t="shared" si="45"/>
        <v>1081</v>
      </c>
      <c r="AZ128" s="89">
        <f t="shared" si="46"/>
        <v>689</v>
      </c>
      <c r="BA128" s="89">
        <f t="shared" si="47"/>
        <v>23266</v>
      </c>
      <c r="BB128" s="89">
        <f t="shared" si="48"/>
        <v>3218</v>
      </c>
    </row>
    <row r="129" spans="1:54">
      <c r="A129">
        <v>5276</v>
      </c>
      <c r="B129" s="98">
        <v>3</v>
      </c>
      <c r="C129">
        <v>28206</v>
      </c>
      <c r="D129">
        <v>2</v>
      </c>
      <c r="E129" t="s">
        <v>11</v>
      </c>
      <c r="F129" s="11">
        <v>52261</v>
      </c>
      <c r="G129" s="11">
        <v>1864</v>
      </c>
      <c r="H129" s="11">
        <v>2128</v>
      </c>
      <c r="I129" s="11">
        <v>2137</v>
      </c>
      <c r="J129" s="11">
        <v>2158</v>
      </c>
      <c r="K129" s="11">
        <v>1927</v>
      </c>
      <c r="L129" s="11">
        <v>1960</v>
      </c>
      <c r="M129" s="11">
        <v>2606</v>
      </c>
      <c r="N129" s="11">
        <v>3330</v>
      </c>
      <c r="O129" s="11">
        <v>4472</v>
      </c>
      <c r="P129" s="11">
        <v>4167</v>
      </c>
      <c r="Q129" s="11">
        <v>3638</v>
      </c>
      <c r="R129" s="11">
        <v>3134</v>
      </c>
      <c r="S129" s="11">
        <v>3333</v>
      </c>
      <c r="T129" s="11">
        <v>4137</v>
      </c>
      <c r="U129" s="11">
        <v>3363</v>
      </c>
      <c r="V129" s="11">
        <v>2835</v>
      </c>
      <c r="W129" s="11">
        <v>2361</v>
      </c>
      <c r="X129" s="11">
        <v>1643</v>
      </c>
      <c r="Y129" s="89">
        <f t="shared" si="26"/>
        <v>1068</v>
      </c>
      <c r="Z129" s="11">
        <v>769</v>
      </c>
      <c r="AA129" s="11">
        <v>255</v>
      </c>
      <c r="AB129" s="11">
        <v>44</v>
      </c>
      <c r="AC129" s="11">
        <v>51589</v>
      </c>
      <c r="AD129" s="11">
        <v>672</v>
      </c>
      <c r="AE129" s="89">
        <f>h27国調2!I234</f>
        <v>331</v>
      </c>
      <c r="AF129" s="89">
        <f>h27国調2!DI234</f>
        <v>1864</v>
      </c>
      <c r="AG129" s="214">
        <f t="shared" si="27"/>
        <v>331</v>
      </c>
      <c r="AH129" s="89">
        <f t="shared" si="28"/>
        <v>1533</v>
      </c>
      <c r="AI129" s="89">
        <f t="shared" si="29"/>
        <v>2128</v>
      </c>
      <c r="AJ129" s="89">
        <f t="shared" si="30"/>
        <v>2137</v>
      </c>
      <c r="AK129" s="89">
        <f t="shared" si="31"/>
        <v>2158</v>
      </c>
      <c r="AL129" s="89">
        <f t="shared" si="32"/>
        <v>1927</v>
      </c>
      <c r="AM129" s="89">
        <f t="shared" si="33"/>
        <v>1960</v>
      </c>
      <c r="AN129" s="89">
        <f t="shared" si="34"/>
        <v>2606</v>
      </c>
      <c r="AO129" s="89">
        <f t="shared" si="35"/>
        <v>3330</v>
      </c>
      <c r="AP129" s="89">
        <f t="shared" si="36"/>
        <v>4472</v>
      </c>
      <c r="AQ129" s="89">
        <f t="shared" si="37"/>
        <v>4167</v>
      </c>
      <c r="AR129" s="89">
        <f t="shared" si="38"/>
        <v>3638</v>
      </c>
      <c r="AS129" s="89">
        <f t="shared" si="39"/>
        <v>3134</v>
      </c>
      <c r="AT129" s="89">
        <f t="shared" si="40"/>
        <v>3333</v>
      </c>
      <c r="AU129" s="89">
        <f t="shared" si="41"/>
        <v>4137</v>
      </c>
      <c r="AV129" s="89">
        <f t="shared" si="42"/>
        <v>3363</v>
      </c>
      <c r="AW129" s="89">
        <f t="shared" si="43"/>
        <v>2835</v>
      </c>
      <c r="AX129" s="89">
        <f t="shared" si="44"/>
        <v>2361</v>
      </c>
      <c r="AY129" s="89">
        <f t="shared" si="45"/>
        <v>1643</v>
      </c>
      <c r="AZ129" s="89">
        <f t="shared" si="46"/>
        <v>1068</v>
      </c>
      <c r="BA129" s="89">
        <f t="shared" si="47"/>
        <v>52261</v>
      </c>
      <c r="BB129" s="89">
        <f t="shared" si="48"/>
        <v>5072</v>
      </c>
    </row>
    <row r="130" spans="1:54">
      <c r="A130">
        <v>5277</v>
      </c>
      <c r="B130" s="98">
        <v>3</v>
      </c>
      <c r="C130">
        <v>28207</v>
      </c>
      <c r="D130">
        <v>2</v>
      </c>
      <c r="E130" t="s">
        <v>12</v>
      </c>
      <c r="F130" s="11">
        <v>101242</v>
      </c>
      <c r="G130" s="11">
        <v>4372</v>
      </c>
      <c r="H130" s="11">
        <v>4604</v>
      </c>
      <c r="I130" s="11">
        <v>4691</v>
      </c>
      <c r="J130" s="11">
        <v>5000</v>
      </c>
      <c r="K130" s="11">
        <v>4534</v>
      </c>
      <c r="L130" s="11">
        <v>4886</v>
      </c>
      <c r="M130" s="11">
        <v>5868</v>
      </c>
      <c r="N130" s="11">
        <v>7036</v>
      </c>
      <c r="O130" s="11">
        <v>8493</v>
      </c>
      <c r="P130" s="11">
        <v>7617</v>
      </c>
      <c r="Q130" s="11">
        <v>6234</v>
      </c>
      <c r="R130" s="11">
        <v>5101</v>
      </c>
      <c r="S130" s="11">
        <v>6047</v>
      </c>
      <c r="T130" s="11">
        <v>7519</v>
      </c>
      <c r="U130" s="11">
        <v>6555</v>
      </c>
      <c r="V130" s="11">
        <v>5036</v>
      </c>
      <c r="W130" s="11">
        <v>3877</v>
      </c>
      <c r="X130" s="11">
        <v>2366</v>
      </c>
      <c r="Y130" s="89">
        <f t="shared" si="26"/>
        <v>1406</v>
      </c>
      <c r="Z130" s="11">
        <v>1057</v>
      </c>
      <c r="AA130" s="11">
        <v>304</v>
      </c>
      <c r="AB130" s="11">
        <v>45</v>
      </c>
      <c r="AC130" s="11">
        <v>99836</v>
      </c>
      <c r="AD130" s="11">
        <v>1406</v>
      </c>
      <c r="AE130" s="89">
        <f>h27国調2!I235</f>
        <v>811</v>
      </c>
      <c r="AF130" s="89">
        <f>h27国調2!DI235</f>
        <v>4366</v>
      </c>
      <c r="AG130" s="214">
        <f t="shared" si="27"/>
        <v>812</v>
      </c>
      <c r="AH130" s="89">
        <f t="shared" si="28"/>
        <v>3560</v>
      </c>
      <c r="AI130" s="89">
        <f t="shared" si="29"/>
        <v>4604</v>
      </c>
      <c r="AJ130" s="89">
        <f t="shared" si="30"/>
        <v>4691</v>
      </c>
      <c r="AK130" s="89">
        <f t="shared" si="31"/>
        <v>5000</v>
      </c>
      <c r="AL130" s="89">
        <f t="shared" si="32"/>
        <v>4534</v>
      </c>
      <c r="AM130" s="89">
        <f t="shared" si="33"/>
        <v>4886</v>
      </c>
      <c r="AN130" s="89">
        <f t="shared" si="34"/>
        <v>5868</v>
      </c>
      <c r="AO130" s="89">
        <f t="shared" si="35"/>
        <v>7036</v>
      </c>
      <c r="AP130" s="89">
        <f t="shared" si="36"/>
        <v>8493</v>
      </c>
      <c r="AQ130" s="89">
        <f t="shared" si="37"/>
        <v>7617</v>
      </c>
      <c r="AR130" s="89">
        <f t="shared" si="38"/>
        <v>6234</v>
      </c>
      <c r="AS130" s="89">
        <f t="shared" si="39"/>
        <v>5101</v>
      </c>
      <c r="AT130" s="89">
        <f t="shared" si="40"/>
        <v>6047</v>
      </c>
      <c r="AU130" s="89">
        <f t="shared" si="41"/>
        <v>7519</v>
      </c>
      <c r="AV130" s="89">
        <f t="shared" si="42"/>
        <v>6555</v>
      </c>
      <c r="AW130" s="89">
        <f t="shared" si="43"/>
        <v>5036</v>
      </c>
      <c r="AX130" s="89">
        <f t="shared" si="44"/>
        <v>3877</v>
      </c>
      <c r="AY130" s="89">
        <f t="shared" si="45"/>
        <v>2366</v>
      </c>
      <c r="AZ130" s="89">
        <f t="shared" si="46"/>
        <v>1406</v>
      </c>
      <c r="BA130" s="89">
        <f t="shared" si="47"/>
        <v>101242</v>
      </c>
      <c r="BB130" s="89">
        <f t="shared" si="48"/>
        <v>7649</v>
      </c>
    </row>
    <row r="131" spans="1:54">
      <c r="A131">
        <v>5278</v>
      </c>
      <c r="B131" s="98">
        <v>3</v>
      </c>
      <c r="C131">
        <v>28208</v>
      </c>
      <c r="D131">
        <v>2</v>
      </c>
      <c r="E131" t="s">
        <v>14</v>
      </c>
      <c r="F131" s="11">
        <v>15618</v>
      </c>
      <c r="G131" s="11">
        <v>551</v>
      </c>
      <c r="H131" s="11">
        <v>531</v>
      </c>
      <c r="I131" s="11">
        <v>578</v>
      </c>
      <c r="J131" s="11">
        <v>625</v>
      </c>
      <c r="K131" s="11">
        <v>544</v>
      </c>
      <c r="L131" s="11">
        <v>616</v>
      </c>
      <c r="M131" s="11">
        <v>736</v>
      </c>
      <c r="N131" s="11">
        <v>801</v>
      </c>
      <c r="O131" s="11">
        <v>1002</v>
      </c>
      <c r="P131" s="11">
        <v>858</v>
      </c>
      <c r="Q131" s="11">
        <v>864</v>
      </c>
      <c r="R131" s="11">
        <v>832</v>
      </c>
      <c r="S131" s="11">
        <v>1139</v>
      </c>
      <c r="T131" s="11">
        <v>1531</v>
      </c>
      <c r="U131" s="11">
        <v>1291</v>
      </c>
      <c r="V131" s="11">
        <v>1077</v>
      </c>
      <c r="W131" s="11">
        <v>890</v>
      </c>
      <c r="X131" s="11">
        <v>634</v>
      </c>
      <c r="Y131" s="89">
        <f t="shared" si="26"/>
        <v>518</v>
      </c>
      <c r="Z131" s="11">
        <v>367</v>
      </c>
      <c r="AA131" s="11">
        <v>124</v>
      </c>
      <c r="AB131" s="11">
        <v>27</v>
      </c>
      <c r="AC131" s="11">
        <v>15475</v>
      </c>
      <c r="AD131" s="11">
        <v>143</v>
      </c>
      <c r="AE131" s="89">
        <f>h27国調2!I236</f>
        <v>96</v>
      </c>
      <c r="AF131" s="89">
        <f>h27国調2!DI236</f>
        <v>551</v>
      </c>
      <c r="AG131" s="214">
        <f t="shared" si="27"/>
        <v>96</v>
      </c>
      <c r="AH131" s="89">
        <f t="shared" si="28"/>
        <v>455</v>
      </c>
      <c r="AI131" s="89">
        <f t="shared" si="29"/>
        <v>531</v>
      </c>
      <c r="AJ131" s="89">
        <f t="shared" si="30"/>
        <v>578</v>
      </c>
      <c r="AK131" s="89">
        <f t="shared" si="31"/>
        <v>625</v>
      </c>
      <c r="AL131" s="89">
        <f t="shared" si="32"/>
        <v>544</v>
      </c>
      <c r="AM131" s="89">
        <f t="shared" si="33"/>
        <v>616</v>
      </c>
      <c r="AN131" s="89">
        <f t="shared" si="34"/>
        <v>736</v>
      </c>
      <c r="AO131" s="89">
        <f t="shared" si="35"/>
        <v>801</v>
      </c>
      <c r="AP131" s="89">
        <f t="shared" si="36"/>
        <v>1002</v>
      </c>
      <c r="AQ131" s="89">
        <f t="shared" si="37"/>
        <v>858</v>
      </c>
      <c r="AR131" s="89">
        <f t="shared" si="38"/>
        <v>864</v>
      </c>
      <c r="AS131" s="89">
        <f t="shared" si="39"/>
        <v>832</v>
      </c>
      <c r="AT131" s="89">
        <f t="shared" si="40"/>
        <v>1139</v>
      </c>
      <c r="AU131" s="89">
        <f t="shared" si="41"/>
        <v>1531</v>
      </c>
      <c r="AV131" s="89">
        <f t="shared" si="42"/>
        <v>1291</v>
      </c>
      <c r="AW131" s="89">
        <f t="shared" si="43"/>
        <v>1077</v>
      </c>
      <c r="AX131" s="89">
        <f t="shared" si="44"/>
        <v>890</v>
      </c>
      <c r="AY131" s="89">
        <f t="shared" si="45"/>
        <v>634</v>
      </c>
      <c r="AZ131" s="89">
        <f t="shared" si="46"/>
        <v>518</v>
      </c>
      <c r="BA131" s="89">
        <f t="shared" si="47"/>
        <v>15618</v>
      </c>
      <c r="BB131" s="89">
        <f t="shared" si="48"/>
        <v>2042</v>
      </c>
    </row>
    <row r="132" spans="1:54">
      <c r="A132">
        <v>5279</v>
      </c>
      <c r="B132" s="98">
        <v>3</v>
      </c>
      <c r="C132">
        <v>28209</v>
      </c>
      <c r="D132">
        <v>2</v>
      </c>
      <c r="E132" t="s">
        <v>16</v>
      </c>
      <c r="F132" s="11">
        <v>42756</v>
      </c>
      <c r="G132" s="11">
        <v>1557</v>
      </c>
      <c r="H132" s="11">
        <v>1828</v>
      </c>
      <c r="I132" s="11">
        <v>1797</v>
      </c>
      <c r="J132" s="11">
        <v>1892</v>
      </c>
      <c r="K132" s="11">
        <v>1208</v>
      </c>
      <c r="L132" s="11">
        <v>1560</v>
      </c>
      <c r="M132" s="11">
        <v>1997</v>
      </c>
      <c r="N132" s="11">
        <v>2220</v>
      </c>
      <c r="O132" s="11">
        <v>2685</v>
      </c>
      <c r="P132" s="11">
        <v>2534</v>
      </c>
      <c r="Q132" s="11">
        <v>2582</v>
      </c>
      <c r="R132" s="11">
        <v>2741</v>
      </c>
      <c r="S132" s="11">
        <v>3158</v>
      </c>
      <c r="T132" s="11">
        <v>3415</v>
      </c>
      <c r="U132" s="11">
        <v>2885</v>
      </c>
      <c r="V132" s="11">
        <v>2589</v>
      </c>
      <c r="W132" s="11">
        <v>2654</v>
      </c>
      <c r="X132" s="11">
        <v>1977</v>
      </c>
      <c r="Y132" s="89">
        <f t="shared" si="26"/>
        <v>1477</v>
      </c>
      <c r="Z132" s="11">
        <v>1079</v>
      </c>
      <c r="AA132" s="11">
        <v>338</v>
      </c>
      <c r="AB132" s="11">
        <v>60</v>
      </c>
      <c r="AC132" s="11">
        <v>42444</v>
      </c>
      <c r="AD132" s="11">
        <v>312</v>
      </c>
      <c r="AE132" s="89">
        <f>h27国調2!I237</f>
        <v>254</v>
      </c>
      <c r="AF132" s="89">
        <f>h27国調2!DI237</f>
        <v>1555</v>
      </c>
      <c r="AG132" s="214">
        <f t="shared" si="27"/>
        <v>254</v>
      </c>
      <c r="AH132" s="89">
        <f t="shared" si="28"/>
        <v>1303</v>
      </c>
      <c r="AI132" s="89">
        <f t="shared" si="29"/>
        <v>1828</v>
      </c>
      <c r="AJ132" s="89">
        <f t="shared" si="30"/>
        <v>1797</v>
      </c>
      <c r="AK132" s="89">
        <f t="shared" si="31"/>
        <v>1892</v>
      </c>
      <c r="AL132" s="89">
        <f t="shared" si="32"/>
        <v>1208</v>
      </c>
      <c r="AM132" s="89">
        <f t="shared" si="33"/>
        <v>1560</v>
      </c>
      <c r="AN132" s="89">
        <f t="shared" si="34"/>
        <v>1997</v>
      </c>
      <c r="AO132" s="89">
        <f t="shared" si="35"/>
        <v>2220</v>
      </c>
      <c r="AP132" s="89">
        <f t="shared" si="36"/>
        <v>2685</v>
      </c>
      <c r="AQ132" s="89">
        <f t="shared" si="37"/>
        <v>2534</v>
      </c>
      <c r="AR132" s="89">
        <f t="shared" si="38"/>
        <v>2582</v>
      </c>
      <c r="AS132" s="89">
        <f t="shared" si="39"/>
        <v>2741</v>
      </c>
      <c r="AT132" s="89">
        <f t="shared" si="40"/>
        <v>3158</v>
      </c>
      <c r="AU132" s="89">
        <f t="shared" si="41"/>
        <v>3415</v>
      </c>
      <c r="AV132" s="89">
        <f t="shared" si="42"/>
        <v>2885</v>
      </c>
      <c r="AW132" s="89">
        <f t="shared" si="43"/>
        <v>2589</v>
      </c>
      <c r="AX132" s="89">
        <f t="shared" si="44"/>
        <v>2654</v>
      </c>
      <c r="AY132" s="89">
        <f t="shared" si="45"/>
        <v>1977</v>
      </c>
      <c r="AZ132" s="89">
        <f t="shared" si="46"/>
        <v>1477</v>
      </c>
      <c r="BA132" s="89">
        <f t="shared" si="47"/>
        <v>42756</v>
      </c>
      <c r="BB132" s="89">
        <f t="shared" si="48"/>
        <v>6108</v>
      </c>
    </row>
    <row r="133" spans="1:54">
      <c r="A133">
        <v>5280</v>
      </c>
      <c r="B133" s="98">
        <v>3</v>
      </c>
      <c r="C133">
        <v>28210</v>
      </c>
      <c r="D133">
        <v>2</v>
      </c>
      <c r="E133" t="s">
        <v>18</v>
      </c>
      <c r="F133" s="11">
        <v>136265</v>
      </c>
      <c r="G133" s="11">
        <v>5561</v>
      </c>
      <c r="H133" s="11">
        <v>5971</v>
      </c>
      <c r="I133" s="11">
        <v>6382</v>
      </c>
      <c r="J133" s="11">
        <v>6817</v>
      </c>
      <c r="K133" s="11">
        <v>5943</v>
      </c>
      <c r="L133" s="11">
        <v>6665</v>
      </c>
      <c r="M133" s="11">
        <v>7666</v>
      </c>
      <c r="N133" s="11">
        <v>8737</v>
      </c>
      <c r="O133" s="11">
        <v>10830</v>
      </c>
      <c r="P133" s="11">
        <v>9209</v>
      </c>
      <c r="Q133" s="11">
        <v>8281</v>
      </c>
      <c r="R133" s="11">
        <v>7774</v>
      </c>
      <c r="S133" s="11">
        <v>9346</v>
      </c>
      <c r="T133" s="11">
        <v>11112</v>
      </c>
      <c r="U133" s="11">
        <v>9052</v>
      </c>
      <c r="V133" s="11">
        <v>6493</v>
      </c>
      <c r="W133" s="11">
        <v>5194</v>
      </c>
      <c r="X133" s="11">
        <v>3224</v>
      </c>
      <c r="Y133" s="89">
        <f t="shared" si="26"/>
        <v>2008</v>
      </c>
      <c r="Z133" s="11">
        <v>1520</v>
      </c>
      <c r="AA133" s="11">
        <v>417</v>
      </c>
      <c r="AB133" s="11">
        <v>71</v>
      </c>
      <c r="AC133" s="11">
        <v>135140</v>
      </c>
      <c r="AD133" s="11">
        <v>1125</v>
      </c>
      <c r="AE133" s="89">
        <f>h27国調2!I238</f>
        <v>1020</v>
      </c>
      <c r="AF133" s="89">
        <f>h27国調2!DI238</f>
        <v>5560</v>
      </c>
      <c r="AG133" s="214">
        <f t="shared" si="27"/>
        <v>1020</v>
      </c>
      <c r="AH133" s="89">
        <f t="shared" si="28"/>
        <v>4541</v>
      </c>
      <c r="AI133" s="89">
        <f t="shared" si="29"/>
        <v>5971</v>
      </c>
      <c r="AJ133" s="89">
        <f t="shared" si="30"/>
        <v>6382</v>
      </c>
      <c r="AK133" s="89">
        <f t="shared" si="31"/>
        <v>6817</v>
      </c>
      <c r="AL133" s="89">
        <f t="shared" si="32"/>
        <v>5943</v>
      </c>
      <c r="AM133" s="89">
        <f t="shared" si="33"/>
        <v>6665</v>
      </c>
      <c r="AN133" s="89">
        <f t="shared" si="34"/>
        <v>7666</v>
      </c>
      <c r="AO133" s="89">
        <f t="shared" si="35"/>
        <v>8737</v>
      </c>
      <c r="AP133" s="89">
        <f t="shared" si="36"/>
        <v>10830</v>
      </c>
      <c r="AQ133" s="89">
        <f t="shared" si="37"/>
        <v>9209</v>
      </c>
      <c r="AR133" s="89">
        <f t="shared" si="38"/>
        <v>8281</v>
      </c>
      <c r="AS133" s="89">
        <f t="shared" si="39"/>
        <v>7774</v>
      </c>
      <c r="AT133" s="89">
        <f t="shared" si="40"/>
        <v>9346</v>
      </c>
      <c r="AU133" s="89">
        <f t="shared" si="41"/>
        <v>11112</v>
      </c>
      <c r="AV133" s="89">
        <f t="shared" si="42"/>
        <v>9052</v>
      </c>
      <c r="AW133" s="89">
        <f t="shared" si="43"/>
        <v>6493</v>
      </c>
      <c r="AX133" s="89">
        <f t="shared" si="44"/>
        <v>5194</v>
      </c>
      <c r="AY133" s="89">
        <f t="shared" si="45"/>
        <v>3224</v>
      </c>
      <c r="AZ133" s="89">
        <f t="shared" si="46"/>
        <v>2008</v>
      </c>
      <c r="BA133" s="89">
        <f t="shared" si="47"/>
        <v>136265</v>
      </c>
      <c r="BB133" s="89">
        <f t="shared" si="48"/>
        <v>10426</v>
      </c>
    </row>
    <row r="134" spans="1:54">
      <c r="A134">
        <v>5281</v>
      </c>
      <c r="B134" s="98">
        <v>3</v>
      </c>
      <c r="C134">
        <v>28212</v>
      </c>
      <c r="D134">
        <v>2</v>
      </c>
      <c r="E134" t="s">
        <v>19</v>
      </c>
      <c r="F134" s="11">
        <v>25236</v>
      </c>
      <c r="G134" s="11">
        <v>819</v>
      </c>
      <c r="H134" s="11">
        <v>928</v>
      </c>
      <c r="I134" s="11">
        <v>1145</v>
      </c>
      <c r="J134" s="11">
        <v>1255</v>
      </c>
      <c r="K134" s="11">
        <v>989</v>
      </c>
      <c r="L134" s="11">
        <v>1067</v>
      </c>
      <c r="M134" s="11">
        <v>1105</v>
      </c>
      <c r="N134" s="11">
        <v>1403</v>
      </c>
      <c r="O134" s="11">
        <v>1735</v>
      </c>
      <c r="P134" s="11">
        <v>1575</v>
      </c>
      <c r="Q134" s="11">
        <v>1534</v>
      </c>
      <c r="R134" s="11">
        <v>1476</v>
      </c>
      <c r="S134" s="11">
        <v>1811</v>
      </c>
      <c r="T134" s="11">
        <v>2113</v>
      </c>
      <c r="U134" s="11">
        <v>1807</v>
      </c>
      <c r="V134" s="11">
        <v>1509</v>
      </c>
      <c r="W134" s="11">
        <v>1389</v>
      </c>
      <c r="X134" s="11">
        <v>941</v>
      </c>
      <c r="Y134" s="89">
        <f t="shared" si="26"/>
        <v>635</v>
      </c>
      <c r="Z134" s="11">
        <v>465</v>
      </c>
      <c r="AA134" s="11">
        <v>151</v>
      </c>
      <c r="AB134" s="11">
        <v>19</v>
      </c>
      <c r="AC134" s="11">
        <v>25107</v>
      </c>
      <c r="AD134" s="11">
        <v>129</v>
      </c>
      <c r="AE134" s="89">
        <f>h27国調2!I239</f>
        <v>141</v>
      </c>
      <c r="AF134" s="89">
        <f>h27国調2!DI239</f>
        <v>819</v>
      </c>
      <c r="AG134" s="214">
        <f t="shared" si="27"/>
        <v>141</v>
      </c>
      <c r="AH134" s="89">
        <f t="shared" si="28"/>
        <v>678</v>
      </c>
      <c r="AI134" s="89">
        <f t="shared" si="29"/>
        <v>928</v>
      </c>
      <c r="AJ134" s="89">
        <f t="shared" si="30"/>
        <v>1145</v>
      </c>
      <c r="AK134" s="89">
        <f t="shared" si="31"/>
        <v>1255</v>
      </c>
      <c r="AL134" s="89">
        <f t="shared" si="32"/>
        <v>989</v>
      </c>
      <c r="AM134" s="89">
        <f t="shared" si="33"/>
        <v>1067</v>
      </c>
      <c r="AN134" s="89">
        <f t="shared" si="34"/>
        <v>1105</v>
      </c>
      <c r="AO134" s="89">
        <f t="shared" si="35"/>
        <v>1403</v>
      </c>
      <c r="AP134" s="89">
        <f t="shared" si="36"/>
        <v>1735</v>
      </c>
      <c r="AQ134" s="89">
        <f t="shared" si="37"/>
        <v>1575</v>
      </c>
      <c r="AR134" s="89">
        <f t="shared" si="38"/>
        <v>1534</v>
      </c>
      <c r="AS134" s="89">
        <f t="shared" si="39"/>
        <v>1476</v>
      </c>
      <c r="AT134" s="89">
        <f t="shared" si="40"/>
        <v>1811</v>
      </c>
      <c r="AU134" s="89">
        <f t="shared" si="41"/>
        <v>2113</v>
      </c>
      <c r="AV134" s="89">
        <f t="shared" si="42"/>
        <v>1807</v>
      </c>
      <c r="AW134" s="89">
        <f t="shared" si="43"/>
        <v>1509</v>
      </c>
      <c r="AX134" s="89">
        <f t="shared" si="44"/>
        <v>1389</v>
      </c>
      <c r="AY134" s="89">
        <f t="shared" si="45"/>
        <v>941</v>
      </c>
      <c r="AZ134" s="89">
        <f t="shared" si="46"/>
        <v>635</v>
      </c>
      <c r="BA134" s="89">
        <f t="shared" si="47"/>
        <v>25236</v>
      </c>
      <c r="BB134" s="89">
        <f t="shared" si="48"/>
        <v>2965</v>
      </c>
    </row>
    <row r="135" spans="1:54">
      <c r="A135">
        <v>5282</v>
      </c>
      <c r="B135" s="98">
        <v>3</v>
      </c>
      <c r="C135">
        <v>28213</v>
      </c>
      <c r="D135">
        <v>2</v>
      </c>
      <c r="E135" t="s">
        <v>20</v>
      </c>
      <c r="F135" s="11">
        <v>21354</v>
      </c>
      <c r="G135" s="11">
        <v>743</v>
      </c>
      <c r="H135" s="11">
        <v>825</v>
      </c>
      <c r="I135" s="11">
        <v>967</v>
      </c>
      <c r="J135" s="11">
        <v>972</v>
      </c>
      <c r="K135" s="11">
        <v>777</v>
      </c>
      <c r="L135" s="11">
        <v>822</v>
      </c>
      <c r="M135" s="11">
        <v>956</v>
      </c>
      <c r="N135" s="11">
        <v>1149</v>
      </c>
      <c r="O135" s="11">
        <v>1460</v>
      </c>
      <c r="P135" s="11">
        <v>1306</v>
      </c>
      <c r="Q135" s="11">
        <v>1279</v>
      </c>
      <c r="R135" s="11">
        <v>1294</v>
      </c>
      <c r="S135" s="11">
        <v>1481</v>
      </c>
      <c r="T135" s="11">
        <v>1683</v>
      </c>
      <c r="U135" s="11">
        <v>1624</v>
      </c>
      <c r="V135" s="11">
        <v>1382</v>
      </c>
      <c r="W135" s="11">
        <v>1175</v>
      </c>
      <c r="X135" s="11">
        <v>873</v>
      </c>
      <c r="Y135" s="89">
        <f t="shared" si="26"/>
        <v>586</v>
      </c>
      <c r="Z135" s="11">
        <v>443</v>
      </c>
      <c r="AA135" s="11">
        <v>122</v>
      </c>
      <c r="AB135" s="11">
        <v>21</v>
      </c>
      <c r="AC135" s="11">
        <v>21143</v>
      </c>
      <c r="AD135" s="11">
        <v>211</v>
      </c>
      <c r="AE135" s="89">
        <f>h27国調2!I240</f>
        <v>137</v>
      </c>
      <c r="AF135" s="89">
        <f>h27国調2!DI240</f>
        <v>743</v>
      </c>
      <c r="AG135" s="214">
        <f t="shared" si="27"/>
        <v>137</v>
      </c>
      <c r="AH135" s="89">
        <f t="shared" si="28"/>
        <v>606</v>
      </c>
      <c r="AI135" s="89">
        <f t="shared" si="29"/>
        <v>825</v>
      </c>
      <c r="AJ135" s="89">
        <f t="shared" si="30"/>
        <v>967</v>
      </c>
      <c r="AK135" s="89">
        <f t="shared" si="31"/>
        <v>972</v>
      </c>
      <c r="AL135" s="89">
        <f t="shared" si="32"/>
        <v>777</v>
      </c>
      <c r="AM135" s="89">
        <f t="shared" si="33"/>
        <v>822</v>
      </c>
      <c r="AN135" s="89">
        <f t="shared" si="34"/>
        <v>956</v>
      </c>
      <c r="AO135" s="89">
        <f t="shared" si="35"/>
        <v>1149</v>
      </c>
      <c r="AP135" s="89">
        <f t="shared" si="36"/>
        <v>1460</v>
      </c>
      <c r="AQ135" s="89">
        <f t="shared" si="37"/>
        <v>1306</v>
      </c>
      <c r="AR135" s="89">
        <f t="shared" si="38"/>
        <v>1279</v>
      </c>
      <c r="AS135" s="89">
        <f t="shared" si="39"/>
        <v>1294</v>
      </c>
      <c r="AT135" s="89">
        <f t="shared" si="40"/>
        <v>1481</v>
      </c>
      <c r="AU135" s="89">
        <f t="shared" si="41"/>
        <v>1683</v>
      </c>
      <c r="AV135" s="89">
        <f t="shared" si="42"/>
        <v>1624</v>
      </c>
      <c r="AW135" s="89">
        <f t="shared" si="43"/>
        <v>1382</v>
      </c>
      <c r="AX135" s="89">
        <f t="shared" si="44"/>
        <v>1175</v>
      </c>
      <c r="AY135" s="89">
        <f t="shared" si="45"/>
        <v>873</v>
      </c>
      <c r="AZ135" s="89">
        <f t="shared" si="46"/>
        <v>586</v>
      </c>
      <c r="BA135" s="89">
        <f t="shared" si="47"/>
        <v>21354</v>
      </c>
      <c r="BB135" s="89">
        <f t="shared" si="48"/>
        <v>2634</v>
      </c>
    </row>
    <row r="136" spans="1:54">
      <c r="A136">
        <v>5283</v>
      </c>
      <c r="B136" s="98">
        <v>3</v>
      </c>
      <c r="C136">
        <v>28214</v>
      </c>
      <c r="D136">
        <v>2</v>
      </c>
      <c r="E136" t="s">
        <v>22</v>
      </c>
      <c r="F136" s="11">
        <v>120688</v>
      </c>
      <c r="G136" s="11">
        <v>4346</v>
      </c>
      <c r="H136" s="11">
        <v>5023</v>
      </c>
      <c r="I136" s="11">
        <v>5297</v>
      </c>
      <c r="J136" s="11">
        <v>5777</v>
      </c>
      <c r="K136" s="11">
        <v>5010</v>
      </c>
      <c r="L136" s="11">
        <v>4874</v>
      </c>
      <c r="M136" s="11">
        <v>5972</v>
      </c>
      <c r="N136" s="11">
        <v>7645</v>
      </c>
      <c r="O136" s="11">
        <v>9952</v>
      </c>
      <c r="P136" s="11">
        <v>9249</v>
      </c>
      <c r="Q136" s="11">
        <v>7860</v>
      </c>
      <c r="R136" s="11">
        <v>6985</v>
      </c>
      <c r="S136" s="11">
        <v>7649</v>
      </c>
      <c r="T136" s="11">
        <v>9850</v>
      </c>
      <c r="U136" s="11">
        <v>8126</v>
      </c>
      <c r="V136" s="11">
        <v>6557</v>
      </c>
      <c r="W136" s="11">
        <v>5050</v>
      </c>
      <c r="X136" s="11">
        <v>3309</v>
      </c>
      <c r="Y136" s="89">
        <f t="shared" si="26"/>
        <v>2157</v>
      </c>
      <c r="Z136" s="11">
        <v>1585</v>
      </c>
      <c r="AA136" s="11">
        <v>498</v>
      </c>
      <c r="AB136" s="11">
        <v>74</v>
      </c>
      <c r="AC136" s="11">
        <v>119537</v>
      </c>
      <c r="AD136" s="11">
        <v>1151</v>
      </c>
      <c r="AE136" s="89">
        <f>h27国調2!I241</f>
        <v>774</v>
      </c>
      <c r="AF136" s="89">
        <f>h27国調2!DI241</f>
        <v>4336</v>
      </c>
      <c r="AG136" s="214">
        <f t="shared" si="27"/>
        <v>776</v>
      </c>
      <c r="AH136" s="89">
        <f t="shared" si="28"/>
        <v>3570</v>
      </c>
      <c r="AI136" s="89">
        <f t="shared" si="29"/>
        <v>5023</v>
      </c>
      <c r="AJ136" s="89">
        <f t="shared" si="30"/>
        <v>5297</v>
      </c>
      <c r="AK136" s="89">
        <f t="shared" si="31"/>
        <v>5777</v>
      </c>
      <c r="AL136" s="89">
        <f t="shared" si="32"/>
        <v>5010</v>
      </c>
      <c r="AM136" s="89">
        <f t="shared" si="33"/>
        <v>4874</v>
      </c>
      <c r="AN136" s="89">
        <f t="shared" si="34"/>
        <v>5972</v>
      </c>
      <c r="AO136" s="89">
        <f t="shared" si="35"/>
        <v>7645</v>
      </c>
      <c r="AP136" s="89">
        <f t="shared" si="36"/>
        <v>9952</v>
      </c>
      <c r="AQ136" s="89">
        <f t="shared" si="37"/>
        <v>9249</v>
      </c>
      <c r="AR136" s="89">
        <f t="shared" si="38"/>
        <v>7860</v>
      </c>
      <c r="AS136" s="89">
        <f t="shared" si="39"/>
        <v>6985</v>
      </c>
      <c r="AT136" s="89">
        <f t="shared" si="40"/>
        <v>7649</v>
      </c>
      <c r="AU136" s="89">
        <f t="shared" si="41"/>
        <v>9850</v>
      </c>
      <c r="AV136" s="89">
        <f t="shared" si="42"/>
        <v>8126</v>
      </c>
      <c r="AW136" s="89">
        <f t="shared" si="43"/>
        <v>6557</v>
      </c>
      <c r="AX136" s="89">
        <f t="shared" si="44"/>
        <v>5050</v>
      </c>
      <c r="AY136" s="89">
        <f t="shared" si="45"/>
        <v>3309</v>
      </c>
      <c r="AZ136" s="89">
        <f t="shared" si="46"/>
        <v>2157</v>
      </c>
      <c r="BA136" s="89">
        <f t="shared" si="47"/>
        <v>120688</v>
      </c>
      <c r="BB136" s="89">
        <f t="shared" si="48"/>
        <v>10516</v>
      </c>
    </row>
    <row r="137" spans="1:54">
      <c r="A137">
        <v>5284</v>
      </c>
      <c r="B137" s="98">
        <v>3</v>
      </c>
      <c r="C137">
        <v>28215</v>
      </c>
      <c r="D137">
        <v>2</v>
      </c>
      <c r="E137" t="s">
        <v>23</v>
      </c>
      <c r="F137" s="11">
        <v>40117</v>
      </c>
      <c r="G137" s="11">
        <v>1285</v>
      </c>
      <c r="H137" s="11">
        <v>1473</v>
      </c>
      <c r="I137" s="11">
        <v>1639</v>
      </c>
      <c r="J137" s="11">
        <v>1854</v>
      </c>
      <c r="K137" s="11">
        <v>1585</v>
      </c>
      <c r="L137" s="11">
        <v>1598</v>
      </c>
      <c r="M137" s="11">
        <v>1826</v>
      </c>
      <c r="N137" s="11">
        <v>2272</v>
      </c>
      <c r="O137" s="11">
        <v>2656</v>
      </c>
      <c r="P137" s="11">
        <v>2397</v>
      </c>
      <c r="Q137" s="11">
        <v>2349</v>
      </c>
      <c r="R137" s="11">
        <v>2517</v>
      </c>
      <c r="S137" s="11">
        <v>3078</v>
      </c>
      <c r="T137" s="11">
        <v>3838</v>
      </c>
      <c r="U137" s="11">
        <v>3232</v>
      </c>
      <c r="V137" s="11">
        <v>2224</v>
      </c>
      <c r="W137" s="11">
        <v>1923</v>
      </c>
      <c r="X137" s="11">
        <v>1364</v>
      </c>
      <c r="Y137" s="89">
        <f t="shared" si="26"/>
        <v>1007</v>
      </c>
      <c r="Z137" s="11">
        <v>746</v>
      </c>
      <c r="AA137" s="11">
        <v>211</v>
      </c>
      <c r="AB137" s="11">
        <v>50</v>
      </c>
      <c r="AC137" s="11">
        <v>39691</v>
      </c>
      <c r="AD137" s="11">
        <v>426</v>
      </c>
      <c r="AE137" s="89">
        <f>h27国調2!I242</f>
        <v>198</v>
      </c>
      <c r="AF137" s="89">
        <f>h27国調2!DI242</f>
        <v>1285</v>
      </c>
      <c r="AG137" s="214">
        <f t="shared" si="27"/>
        <v>198</v>
      </c>
      <c r="AH137" s="89">
        <f t="shared" si="28"/>
        <v>1087</v>
      </c>
      <c r="AI137" s="89">
        <f t="shared" si="29"/>
        <v>1473</v>
      </c>
      <c r="AJ137" s="89">
        <f t="shared" si="30"/>
        <v>1639</v>
      </c>
      <c r="AK137" s="89">
        <f t="shared" si="31"/>
        <v>1854</v>
      </c>
      <c r="AL137" s="89">
        <f t="shared" si="32"/>
        <v>1585</v>
      </c>
      <c r="AM137" s="89">
        <f t="shared" si="33"/>
        <v>1598</v>
      </c>
      <c r="AN137" s="89">
        <f t="shared" si="34"/>
        <v>1826</v>
      </c>
      <c r="AO137" s="89">
        <f t="shared" si="35"/>
        <v>2272</v>
      </c>
      <c r="AP137" s="89">
        <f t="shared" si="36"/>
        <v>2656</v>
      </c>
      <c r="AQ137" s="89">
        <f t="shared" si="37"/>
        <v>2397</v>
      </c>
      <c r="AR137" s="89">
        <f t="shared" si="38"/>
        <v>2349</v>
      </c>
      <c r="AS137" s="89">
        <f t="shared" si="39"/>
        <v>2517</v>
      </c>
      <c r="AT137" s="89">
        <f t="shared" si="40"/>
        <v>3078</v>
      </c>
      <c r="AU137" s="89">
        <f t="shared" si="41"/>
        <v>3838</v>
      </c>
      <c r="AV137" s="89">
        <f t="shared" si="42"/>
        <v>3232</v>
      </c>
      <c r="AW137" s="89">
        <f t="shared" si="43"/>
        <v>2224</v>
      </c>
      <c r="AX137" s="89">
        <f t="shared" si="44"/>
        <v>1923</v>
      </c>
      <c r="AY137" s="89">
        <f t="shared" si="45"/>
        <v>1364</v>
      </c>
      <c r="AZ137" s="89">
        <f t="shared" si="46"/>
        <v>1007</v>
      </c>
      <c r="BA137" s="89">
        <f t="shared" si="47"/>
        <v>40117</v>
      </c>
      <c r="BB137" s="89">
        <f t="shared" si="48"/>
        <v>4294</v>
      </c>
    </row>
    <row r="138" spans="1:54">
      <c r="A138">
        <v>5285</v>
      </c>
      <c r="B138" s="98">
        <v>3</v>
      </c>
      <c r="C138">
        <v>28216</v>
      </c>
      <c r="D138">
        <v>2</v>
      </c>
      <c r="E138" t="s">
        <v>24</v>
      </c>
      <c r="F138" s="11">
        <v>46633</v>
      </c>
      <c r="G138" s="11">
        <v>1757</v>
      </c>
      <c r="H138" s="11">
        <v>2045</v>
      </c>
      <c r="I138" s="11">
        <v>2147</v>
      </c>
      <c r="J138" s="11">
        <v>2318</v>
      </c>
      <c r="K138" s="11">
        <v>2015</v>
      </c>
      <c r="L138" s="11">
        <v>2261</v>
      </c>
      <c r="M138" s="11">
        <v>2509</v>
      </c>
      <c r="N138" s="11">
        <v>2849</v>
      </c>
      <c r="O138" s="11">
        <v>3522</v>
      </c>
      <c r="P138" s="11">
        <v>3005</v>
      </c>
      <c r="Q138" s="11">
        <v>2844</v>
      </c>
      <c r="R138" s="11">
        <v>2741</v>
      </c>
      <c r="S138" s="11">
        <v>3243</v>
      </c>
      <c r="T138" s="11">
        <v>4041</v>
      </c>
      <c r="U138" s="11">
        <v>3155</v>
      </c>
      <c r="V138" s="11">
        <v>2327</v>
      </c>
      <c r="W138" s="11">
        <v>1899</v>
      </c>
      <c r="X138" s="11">
        <v>1181</v>
      </c>
      <c r="Y138" s="89">
        <f t="shared" si="26"/>
        <v>774</v>
      </c>
      <c r="Z138" s="11">
        <v>573</v>
      </c>
      <c r="AA138" s="11">
        <v>176</v>
      </c>
      <c r="AB138" s="11">
        <v>25</v>
      </c>
      <c r="AC138" s="11">
        <v>46174</v>
      </c>
      <c r="AD138" s="11">
        <v>459</v>
      </c>
      <c r="AE138" s="89">
        <f>h27国調2!I243</f>
        <v>324</v>
      </c>
      <c r="AF138" s="89">
        <f>h27国調2!DI243</f>
        <v>1757</v>
      </c>
      <c r="AG138" s="214">
        <f t="shared" si="27"/>
        <v>324</v>
      </c>
      <c r="AH138" s="89">
        <f t="shared" si="28"/>
        <v>1433</v>
      </c>
      <c r="AI138" s="89">
        <f t="shared" si="29"/>
        <v>2045</v>
      </c>
      <c r="AJ138" s="89">
        <f t="shared" si="30"/>
        <v>2147</v>
      </c>
      <c r="AK138" s="89">
        <f t="shared" si="31"/>
        <v>2318</v>
      </c>
      <c r="AL138" s="89">
        <f t="shared" si="32"/>
        <v>2015</v>
      </c>
      <c r="AM138" s="89">
        <f t="shared" si="33"/>
        <v>2261</v>
      </c>
      <c r="AN138" s="89">
        <f t="shared" si="34"/>
        <v>2509</v>
      </c>
      <c r="AO138" s="89">
        <f t="shared" si="35"/>
        <v>2849</v>
      </c>
      <c r="AP138" s="89">
        <f t="shared" si="36"/>
        <v>3522</v>
      </c>
      <c r="AQ138" s="89">
        <f t="shared" si="37"/>
        <v>3005</v>
      </c>
      <c r="AR138" s="89">
        <f t="shared" si="38"/>
        <v>2844</v>
      </c>
      <c r="AS138" s="89">
        <f t="shared" si="39"/>
        <v>2741</v>
      </c>
      <c r="AT138" s="89">
        <f t="shared" si="40"/>
        <v>3243</v>
      </c>
      <c r="AU138" s="89">
        <f t="shared" si="41"/>
        <v>4041</v>
      </c>
      <c r="AV138" s="89">
        <f t="shared" si="42"/>
        <v>3155</v>
      </c>
      <c r="AW138" s="89">
        <f t="shared" si="43"/>
        <v>2327</v>
      </c>
      <c r="AX138" s="89">
        <f t="shared" si="44"/>
        <v>1899</v>
      </c>
      <c r="AY138" s="89">
        <f t="shared" si="45"/>
        <v>1181</v>
      </c>
      <c r="AZ138" s="89">
        <f t="shared" si="46"/>
        <v>774</v>
      </c>
      <c r="BA138" s="89">
        <f t="shared" si="47"/>
        <v>46633</v>
      </c>
      <c r="BB138" s="89">
        <f t="shared" si="48"/>
        <v>3854</v>
      </c>
    </row>
    <row r="139" spans="1:54">
      <c r="A139">
        <v>5286</v>
      </c>
      <c r="B139" s="98">
        <v>3</v>
      </c>
      <c r="C139">
        <v>28217</v>
      </c>
      <c r="D139">
        <v>2</v>
      </c>
      <c r="E139" t="s">
        <v>25</v>
      </c>
      <c r="F139" s="11">
        <v>82493</v>
      </c>
      <c r="G139" s="11">
        <v>2855</v>
      </c>
      <c r="H139" s="11">
        <v>3365</v>
      </c>
      <c r="I139" s="11">
        <v>3718</v>
      </c>
      <c r="J139" s="11">
        <v>3794</v>
      </c>
      <c r="K139" s="11">
        <v>3373</v>
      </c>
      <c r="L139" s="11">
        <v>3190</v>
      </c>
      <c r="M139" s="11">
        <v>3956</v>
      </c>
      <c r="N139" s="11">
        <v>4869</v>
      </c>
      <c r="O139" s="11">
        <v>6640</v>
      </c>
      <c r="P139" s="11">
        <v>6029</v>
      </c>
      <c r="Q139" s="11">
        <v>4893</v>
      </c>
      <c r="R139" s="11">
        <v>4451</v>
      </c>
      <c r="S139" s="11">
        <v>5134</v>
      </c>
      <c r="T139" s="11">
        <v>6931</v>
      </c>
      <c r="U139" s="11">
        <v>6620</v>
      </c>
      <c r="V139" s="11">
        <v>5131</v>
      </c>
      <c r="W139" s="11">
        <v>3668</v>
      </c>
      <c r="X139" s="11">
        <v>2309</v>
      </c>
      <c r="Y139" s="89">
        <f t="shared" ref="Y139:Y163" si="49">SUM(Z139:AB139)</f>
        <v>1567</v>
      </c>
      <c r="Z139" s="11">
        <v>1096</v>
      </c>
      <c r="AA139" s="11">
        <v>387</v>
      </c>
      <c r="AB139" s="11">
        <v>84</v>
      </c>
      <c r="AC139" s="11">
        <v>81988</v>
      </c>
      <c r="AD139" s="11">
        <v>505</v>
      </c>
      <c r="AE139" s="89">
        <f>h27国調2!I244</f>
        <v>502</v>
      </c>
      <c r="AF139" s="89">
        <f>h27国調2!DI244</f>
        <v>2855</v>
      </c>
      <c r="AG139" s="214">
        <f t="shared" si="27"/>
        <v>502</v>
      </c>
      <c r="AH139" s="89">
        <f t="shared" si="28"/>
        <v>2353</v>
      </c>
      <c r="AI139" s="89">
        <f t="shared" si="29"/>
        <v>3365</v>
      </c>
      <c r="AJ139" s="89">
        <f t="shared" si="30"/>
        <v>3718</v>
      </c>
      <c r="AK139" s="89">
        <f t="shared" si="31"/>
        <v>3794</v>
      </c>
      <c r="AL139" s="89">
        <f t="shared" si="32"/>
        <v>3373</v>
      </c>
      <c r="AM139" s="89">
        <f t="shared" si="33"/>
        <v>3190</v>
      </c>
      <c r="AN139" s="89">
        <f t="shared" si="34"/>
        <v>3956</v>
      </c>
      <c r="AO139" s="89">
        <f t="shared" si="35"/>
        <v>4869</v>
      </c>
      <c r="AP139" s="89">
        <f t="shared" si="36"/>
        <v>6640</v>
      </c>
      <c r="AQ139" s="89">
        <f t="shared" si="37"/>
        <v>6029</v>
      </c>
      <c r="AR139" s="89">
        <f t="shared" si="38"/>
        <v>4893</v>
      </c>
      <c r="AS139" s="89">
        <f t="shared" si="39"/>
        <v>4451</v>
      </c>
      <c r="AT139" s="89">
        <f t="shared" si="40"/>
        <v>5134</v>
      </c>
      <c r="AU139" s="89">
        <f t="shared" si="41"/>
        <v>6931</v>
      </c>
      <c r="AV139" s="89">
        <f t="shared" si="42"/>
        <v>6620</v>
      </c>
      <c r="AW139" s="89">
        <f t="shared" si="43"/>
        <v>5131</v>
      </c>
      <c r="AX139" s="89">
        <f t="shared" si="44"/>
        <v>3668</v>
      </c>
      <c r="AY139" s="89">
        <f t="shared" si="45"/>
        <v>2309</v>
      </c>
      <c r="AZ139" s="89">
        <f t="shared" si="46"/>
        <v>1567</v>
      </c>
      <c r="BA139" s="89">
        <f t="shared" si="47"/>
        <v>82493</v>
      </c>
      <c r="BB139" s="89">
        <f t="shared" si="48"/>
        <v>7544</v>
      </c>
    </row>
    <row r="140" spans="1:54">
      <c r="A140">
        <v>5287</v>
      </c>
      <c r="B140" s="98">
        <v>3</v>
      </c>
      <c r="C140">
        <v>28218</v>
      </c>
      <c r="D140">
        <v>2</v>
      </c>
      <c r="E140" t="s">
        <v>26</v>
      </c>
      <c r="F140" s="11">
        <v>24850</v>
      </c>
      <c r="G140" s="11">
        <v>960</v>
      </c>
      <c r="H140" s="11">
        <v>1155</v>
      </c>
      <c r="I140" s="11">
        <v>1282</v>
      </c>
      <c r="J140" s="11">
        <v>1242</v>
      </c>
      <c r="K140" s="11">
        <v>1053</v>
      </c>
      <c r="L140" s="11">
        <v>1096</v>
      </c>
      <c r="M140" s="11">
        <v>1294</v>
      </c>
      <c r="N140" s="11">
        <v>1520</v>
      </c>
      <c r="O140" s="11">
        <v>1940</v>
      </c>
      <c r="P140" s="11">
        <v>1615</v>
      </c>
      <c r="Q140" s="11">
        <v>1450</v>
      </c>
      <c r="R140" s="11">
        <v>1428</v>
      </c>
      <c r="S140" s="11">
        <v>1719</v>
      </c>
      <c r="T140" s="11">
        <v>1978</v>
      </c>
      <c r="U140" s="11">
        <v>1591</v>
      </c>
      <c r="V140" s="11">
        <v>1146</v>
      </c>
      <c r="W140" s="11">
        <v>1026</v>
      </c>
      <c r="X140" s="11">
        <v>795</v>
      </c>
      <c r="Y140" s="89">
        <f t="shared" si="49"/>
        <v>560</v>
      </c>
      <c r="Z140" s="11">
        <v>417</v>
      </c>
      <c r="AA140" s="11">
        <v>125</v>
      </c>
      <c r="AB140" s="11">
        <v>18</v>
      </c>
      <c r="AC140" s="11">
        <v>24660</v>
      </c>
      <c r="AD140" s="11">
        <v>190</v>
      </c>
      <c r="AE140" s="89">
        <f>h27国調2!I245</f>
        <v>165</v>
      </c>
      <c r="AF140" s="89">
        <f>h27国調2!DI245</f>
        <v>960</v>
      </c>
      <c r="AG140" s="214">
        <f t="shared" si="27"/>
        <v>165</v>
      </c>
      <c r="AH140" s="89">
        <f t="shared" si="28"/>
        <v>795</v>
      </c>
      <c r="AI140" s="89">
        <f t="shared" si="29"/>
        <v>1155</v>
      </c>
      <c r="AJ140" s="89">
        <f t="shared" si="30"/>
        <v>1282</v>
      </c>
      <c r="AK140" s="89">
        <f t="shared" si="31"/>
        <v>1242</v>
      </c>
      <c r="AL140" s="89">
        <f t="shared" si="32"/>
        <v>1053</v>
      </c>
      <c r="AM140" s="89">
        <f t="shared" si="33"/>
        <v>1096</v>
      </c>
      <c r="AN140" s="89">
        <f t="shared" si="34"/>
        <v>1294</v>
      </c>
      <c r="AO140" s="89">
        <f t="shared" si="35"/>
        <v>1520</v>
      </c>
      <c r="AP140" s="89">
        <f t="shared" si="36"/>
        <v>1940</v>
      </c>
      <c r="AQ140" s="89">
        <f t="shared" si="37"/>
        <v>1615</v>
      </c>
      <c r="AR140" s="89">
        <f t="shared" si="38"/>
        <v>1450</v>
      </c>
      <c r="AS140" s="89">
        <f t="shared" si="39"/>
        <v>1428</v>
      </c>
      <c r="AT140" s="89">
        <f t="shared" si="40"/>
        <v>1719</v>
      </c>
      <c r="AU140" s="89">
        <f t="shared" si="41"/>
        <v>1978</v>
      </c>
      <c r="AV140" s="89">
        <f t="shared" si="42"/>
        <v>1591</v>
      </c>
      <c r="AW140" s="89">
        <f t="shared" si="43"/>
        <v>1146</v>
      </c>
      <c r="AX140" s="89">
        <f t="shared" si="44"/>
        <v>1026</v>
      </c>
      <c r="AY140" s="89">
        <f t="shared" si="45"/>
        <v>795</v>
      </c>
      <c r="AZ140" s="89">
        <f t="shared" si="46"/>
        <v>560</v>
      </c>
      <c r="BA140" s="89">
        <f t="shared" si="47"/>
        <v>24850</v>
      </c>
      <c r="BB140" s="89">
        <f t="shared" si="48"/>
        <v>2381</v>
      </c>
    </row>
    <row r="141" spans="1:54">
      <c r="A141">
        <v>5288</v>
      </c>
      <c r="B141" s="98">
        <v>3</v>
      </c>
      <c r="C141">
        <v>28219</v>
      </c>
      <c r="D141">
        <v>2</v>
      </c>
      <c r="E141" t="s">
        <v>27</v>
      </c>
      <c r="F141" s="11">
        <v>58507</v>
      </c>
      <c r="G141" s="11">
        <v>2150</v>
      </c>
      <c r="H141" s="11">
        <v>2369</v>
      </c>
      <c r="I141" s="11">
        <v>2552</v>
      </c>
      <c r="J141" s="11">
        <v>3444</v>
      </c>
      <c r="K141" s="11">
        <v>3537</v>
      </c>
      <c r="L141" s="11">
        <v>2917</v>
      </c>
      <c r="M141" s="11">
        <v>2995</v>
      </c>
      <c r="N141" s="11">
        <v>3317</v>
      </c>
      <c r="O141" s="11">
        <v>3906</v>
      </c>
      <c r="P141" s="11">
        <v>4161</v>
      </c>
      <c r="Q141" s="11">
        <v>4960</v>
      </c>
      <c r="R141" s="11">
        <v>4693</v>
      </c>
      <c r="S141" s="11">
        <v>4373</v>
      </c>
      <c r="T141" s="11">
        <v>3752</v>
      </c>
      <c r="U141" s="11">
        <v>2717</v>
      </c>
      <c r="V141" s="11">
        <v>2208</v>
      </c>
      <c r="W141" s="11">
        <v>2054</v>
      </c>
      <c r="X141" s="11">
        <v>1492</v>
      </c>
      <c r="Y141" s="89">
        <f t="shared" si="49"/>
        <v>910</v>
      </c>
      <c r="Z141" s="11">
        <v>683</v>
      </c>
      <c r="AA141" s="11">
        <v>186</v>
      </c>
      <c r="AB141" s="11">
        <v>41</v>
      </c>
      <c r="AC141" s="11">
        <v>58045</v>
      </c>
      <c r="AD141" s="11">
        <v>462</v>
      </c>
      <c r="AE141" s="89">
        <f>h27国調2!I246</f>
        <v>390</v>
      </c>
      <c r="AF141" s="89">
        <f>h27国調2!DI246</f>
        <v>2150</v>
      </c>
      <c r="AG141" s="214">
        <f t="shared" si="27"/>
        <v>390</v>
      </c>
      <c r="AH141" s="89">
        <f t="shared" si="28"/>
        <v>1760</v>
      </c>
      <c r="AI141" s="89">
        <f t="shared" si="29"/>
        <v>2369</v>
      </c>
      <c r="AJ141" s="89">
        <f t="shared" si="30"/>
        <v>2552</v>
      </c>
      <c r="AK141" s="89">
        <f t="shared" si="31"/>
        <v>3444</v>
      </c>
      <c r="AL141" s="89">
        <f t="shared" si="32"/>
        <v>3537</v>
      </c>
      <c r="AM141" s="89">
        <f t="shared" si="33"/>
        <v>2917</v>
      </c>
      <c r="AN141" s="89">
        <f t="shared" si="34"/>
        <v>2995</v>
      </c>
      <c r="AO141" s="89">
        <f t="shared" si="35"/>
        <v>3317</v>
      </c>
      <c r="AP141" s="89">
        <f t="shared" si="36"/>
        <v>3906</v>
      </c>
      <c r="AQ141" s="89">
        <f t="shared" si="37"/>
        <v>4161</v>
      </c>
      <c r="AR141" s="89">
        <f t="shared" si="38"/>
        <v>4960</v>
      </c>
      <c r="AS141" s="89">
        <f t="shared" si="39"/>
        <v>4693</v>
      </c>
      <c r="AT141" s="89">
        <f t="shared" si="40"/>
        <v>4373</v>
      </c>
      <c r="AU141" s="89">
        <f t="shared" si="41"/>
        <v>3752</v>
      </c>
      <c r="AV141" s="89">
        <f t="shared" si="42"/>
        <v>2717</v>
      </c>
      <c r="AW141" s="89">
        <f t="shared" si="43"/>
        <v>2208</v>
      </c>
      <c r="AX141" s="89">
        <f t="shared" si="44"/>
        <v>2054</v>
      </c>
      <c r="AY141" s="89">
        <f t="shared" si="45"/>
        <v>1492</v>
      </c>
      <c r="AZ141" s="89">
        <f t="shared" si="46"/>
        <v>910</v>
      </c>
      <c r="BA141" s="89">
        <f t="shared" si="47"/>
        <v>58507</v>
      </c>
      <c r="BB141" s="89">
        <f t="shared" si="48"/>
        <v>4456</v>
      </c>
    </row>
    <row r="142" spans="1:54">
      <c r="A142">
        <v>5289</v>
      </c>
      <c r="B142" s="98">
        <v>3</v>
      </c>
      <c r="C142">
        <v>28220</v>
      </c>
      <c r="D142">
        <v>2</v>
      </c>
      <c r="E142" t="s">
        <v>28</v>
      </c>
      <c r="F142" s="11">
        <v>22660</v>
      </c>
      <c r="G142" s="11">
        <v>755</v>
      </c>
      <c r="H142" s="11">
        <v>793</v>
      </c>
      <c r="I142" s="11">
        <v>955</v>
      </c>
      <c r="J142" s="11">
        <v>1111</v>
      </c>
      <c r="K142" s="11">
        <v>871</v>
      </c>
      <c r="L142" s="11">
        <v>955</v>
      </c>
      <c r="M142" s="11">
        <v>1007</v>
      </c>
      <c r="N142" s="11">
        <v>1141</v>
      </c>
      <c r="O142" s="11">
        <v>1416</v>
      </c>
      <c r="P142" s="11">
        <v>1413</v>
      </c>
      <c r="Q142" s="11">
        <v>1431</v>
      </c>
      <c r="R142" s="11">
        <v>1437</v>
      </c>
      <c r="S142" s="11">
        <v>1797</v>
      </c>
      <c r="T142" s="11">
        <v>1874</v>
      </c>
      <c r="U142" s="11">
        <v>1507</v>
      </c>
      <c r="V142" s="11">
        <v>1267</v>
      </c>
      <c r="W142" s="11">
        <v>1241</v>
      </c>
      <c r="X142" s="11">
        <v>963</v>
      </c>
      <c r="Y142" s="89">
        <f t="shared" si="49"/>
        <v>726</v>
      </c>
      <c r="Z142" s="11">
        <v>550</v>
      </c>
      <c r="AA142" s="11">
        <v>142</v>
      </c>
      <c r="AB142" s="11">
        <v>34</v>
      </c>
      <c r="AC142" s="11">
        <v>22361</v>
      </c>
      <c r="AD142" s="11">
        <v>299</v>
      </c>
      <c r="AE142" s="89">
        <f>h27国調2!I247</f>
        <v>135</v>
      </c>
      <c r="AF142" s="89">
        <f>h27国調2!DI247</f>
        <v>755</v>
      </c>
      <c r="AG142" s="214">
        <f t="shared" si="27"/>
        <v>135</v>
      </c>
      <c r="AH142" s="89">
        <f t="shared" si="28"/>
        <v>620</v>
      </c>
      <c r="AI142" s="89">
        <f t="shared" si="29"/>
        <v>793</v>
      </c>
      <c r="AJ142" s="89">
        <f t="shared" si="30"/>
        <v>955</v>
      </c>
      <c r="AK142" s="89">
        <f t="shared" si="31"/>
        <v>1111</v>
      </c>
      <c r="AL142" s="89">
        <f t="shared" si="32"/>
        <v>871</v>
      </c>
      <c r="AM142" s="89">
        <f t="shared" si="33"/>
        <v>955</v>
      </c>
      <c r="AN142" s="89">
        <f t="shared" si="34"/>
        <v>1007</v>
      </c>
      <c r="AO142" s="89">
        <f t="shared" si="35"/>
        <v>1141</v>
      </c>
      <c r="AP142" s="89">
        <f t="shared" si="36"/>
        <v>1416</v>
      </c>
      <c r="AQ142" s="89">
        <f t="shared" si="37"/>
        <v>1413</v>
      </c>
      <c r="AR142" s="89">
        <f t="shared" si="38"/>
        <v>1431</v>
      </c>
      <c r="AS142" s="89">
        <f t="shared" si="39"/>
        <v>1437</v>
      </c>
      <c r="AT142" s="89">
        <f t="shared" si="40"/>
        <v>1797</v>
      </c>
      <c r="AU142" s="89">
        <f t="shared" si="41"/>
        <v>1874</v>
      </c>
      <c r="AV142" s="89">
        <f t="shared" si="42"/>
        <v>1507</v>
      </c>
      <c r="AW142" s="89">
        <f t="shared" si="43"/>
        <v>1267</v>
      </c>
      <c r="AX142" s="89">
        <f t="shared" si="44"/>
        <v>1241</v>
      </c>
      <c r="AY142" s="89">
        <f t="shared" si="45"/>
        <v>963</v>
      </c>
      <c r="AZ142" s="89">
        <f t="shared" si="46"/>
        <v>726</v>
      </c>
      <c r="BA142" s="89">
        <f t="shared" si="47"/>
        <v>22660</v>
      </c>
      <c r="BB142" s="89">
        <f t="shared" si="48"/>
        <v>2930</v>
      </c>
    </row>
    <row r="143" spans="1:54">
      <c r="A143">
        <v>5290</v>
      </c>
      <c r="B143" s="98">
        <v>3</v>
      </c>
      <c r="C143">
        <v>28221</v>
      </c>
      <c r="D143">
        <v>2</v>
      </c>
      <c r="E143" t="s">
        <v>29</v>
      </c>
      <c r="F143" s="11">
        <v>21730</v>
      </c>
      <c r="G143" s="11">
        <v>758</v>
      </c>
      <c r="H143" s="11">
        <v>768</v>
      </c>
      <c r="I143" s="11">
        <v>855</v>
      </c>
      <c r="J143" s="11">
        <v>867</v>
      </c>
      <c r="K143" s="11">
        <v>764</v>
      </c>
      <c r="L143" s="11">
        <v>907</v>
      </c>
      <c r="M143" s="11">
        <v>1003</v>
      </c>
      <c r="N143" s="11">
        <v>1127</v>
      </c>
      <c r="O143" s="11">
        <v>1265</v>
      </c>
      <c r="P143" s="11">
        <v>1219</v>
      </c>
      <c r="Q143" s="11">
        <v>1349</v>
      </c>
      <c r="R143" s="11">
        <v>1448</v>
      </c>
      <c r="S143" s="11">
        <v>1649</v>
      </c>
      <c r="T143" s="11">
        <v>1799</v>
      </c>
      <c r="U143" s="11">
        <v>1418</v>
      </c>
      <c r="V143" s="11">
        <v>1353</v>
      </c>
      <c r="W143" s="11">
        <v>1333</v>
      </c>
      <c r="X143" s="11">
        <v>1084</v>
      </c>
      <c r="Y143" s="89">
        <f t="shared" si="49"/>
        <v>764</v>
      </c>
      <c r="Z143" s="11">
        <v>549</v>
      </c>
      <c r="AA143" s="11">
        <v>186</v>
      </c>
      <c r="AB143" s="11">
        <v>29</v>
      </c>
      <c r="AC143" s="11">
        <v>21485</v>
      </c>
      <c r="AD143" s="11">
        <v>245</v>
      </c>
      <c r="AE143" s="89">
        <f>h27国調2!I248</f>
        <v>130</v>
      </c>
      <c r="AF143" s="89">
        <f>h27国調2!DI248</f>
        <v>757</v>
      </c>
      <c r="AG143" s="214">
        <f t="shared" si="27"/>
        <v>130</v>
      </c>
      <c r="AH143" s="89">
        <f t="shared" si="28"/>
        <v>628</v>
      </c>
      <c r="AI143" s="89">
        <f t="shared" si="29"/>
        <v>768</v>
      </c>
      <c r="AJ143" s="89">
        <f t="shared" si="30"/>
        <v>855</v>
      </c>
      <c r="AK143" s="89">
        <f t="shared" si="31"/>
        <v>867</v>
      </c>
      <c r="AL143" s="89">
        <f t="shared" si="32"/>
        <v>764</v>
      </c>
      <c r="AM143" s="89">
        <f t="shared" si="33"/>
        <v>907</v>
      </c>
      <c r="AN143" s="89">
        <f t="shared" si="34"/>
        <v>1003</v>
      </c>
      <c r="AO143" s="89">
        <f t="shared" si="35"/>
        <v>1127</v>
      </c>
      <c r="AP143" s="89">
        <f t="shared" si="36"/>
        <v>1265</v>
      </c>
      <c r="AQ143" s="89">
        <f t="shared" si="37"/>
        <v>1219</v>
      </c>
      <c r="AR143" s="89">
        <f t="shared" si="38"/>
        <v>1349</v>
      </c>
      <c r="AS143" s="89">
        <f t="shared" si="39"/>
        <v>1448</v>
      </c>
      <c r="AT143" s="89">
        <f t="shared" si="40"/>
        <v>1649</v>
      </c>
      <c r="AU143" s="89">
        <f t="shared" si="41"/>
        <v>1799</v>
      </c>
      <c r="AV143" s="89">
        <f t="shared" si="42"/>
        <v>1418</v>
      </c>
      <c r="AW143" s="89">
        <f t="shared" si="43"/>
        <v>1353</v>
      </c>
      <c r="AX143" s="89">
        <f t="shared" si="44"/>
        <v>1333</v>
      </c>
      <c r="AY143" s="89">
        <f t="shared" si="45"/>
        <v>1084</v>
      </c>
      <c r="AZ143" s="89">
        <f t="shared" si="46"/>
        <v>764</v>
      </c>
      <c r="BA143" s="89">
        <f t="shared" si="47"/>
        <v>21730</v>
      </c>
      <c r="BB143" s="89">
        <f t="shared" si="48"/>
        <v>3181</v>
      </c>
    </row>
    <row r="144" spans="1:54">
      <c r="A144">
        <v>5291</v>
      </c>
      <c r="B144" s="98">
        <v>3</v>
      </c>
      <c r="C144">
        <v>28222</v>
      </c>
      <c r="D144">
        <v>2</v>
      </c>
      <c r="E144" t="s">
        <v>290</v>
      </c>
      <c r="F144" s="11">
        <v>12594</v>
      </c>
      <c r="G144" s="11">
        <v>386</v>
      </c>
      <c r="H144" s="11">
        <v>436</v>
      </c>
      <c r="I144" s="11">
        <v>520</v>
      </c>
      <c r="J144" s="11">
        <v>487</v>
      </c>
      <c r="K144" s="11">
        <v>300</v>
      </c>
      <c r="L144" s="11">
        <v>422</v>
      </c>
      <c r="M144" s="11">
        <v>523</v>
      </c>
      <c r="N144" s="11">
        <v>593</v>
      </c>
      <c r="O144" s="11">
        <v>669</v>
      </c>
      <c r="P144" s="11">
        <v>636</v>
      </c>
      <c r="Q144" s="11">
        <v>755</v>
      </c>
      <c r="R144" s="11">
        <v>855</v>
      </c>
      <c r="S144" s="11">
        <v>988</v>
      </c>
      <c r="T144" s="11">
        <v>1057</v>
      </c>
      <c r="U144" s="11">
        <v>868</v>
      </c>
      <c r="V144" s="11">
        <v>852</v>
      </c>
      <c r="W144" s="11">
        <v>920</v>
      </c>
      <c r="X144" s="11">
        <v>784</v>
      </c>
      <c r="Y144" s="89">
        <f t="shared" si="49"/>
        <v>543</v>
      </c>
      <c r="Z144" s="11">
        <v>392</v>
      </c>
      <c r="AA144" s="11">
        <v>125</v>
      </c>
      <c r="AB144" s="11">
        <v>26</v>
      </c>
      <c r="AC144" s="11">
        <v>12513</v>
      </c>
      <c r="AD144" s="11">
        <v>81</v>
      </c>
      <c r="AE144" s="89">
        <f>h27国調2!I249</f>
        <v>70</v>
      </c>
      <c r="AF144" s="89">
        <f>h27国調2!DI249</f>
        <v>386</v>
      </c>
      <c r="AG144" s="214">
        <f t="shared" si="27"/>
        <v>70</v>
      </c>
      <c r="AH144" s="89">
        <f t="shared" si="28"/>
        <v>316</v>
      </c>
      <c r="AI144" s="89">
        <f t="shared" si="29"/>
        <v>436</v>
      </c>
      <c r="AJ144" s="89">
        <f t="shared" si="30"/>
        <v>520</v>
      </c>
      <c r="AK144" s="89">
        <f t="shared" si="31"/>
        <v>487</v>
      </c>
      <c r="AL144" s="89">
        <f t="shared" si="32"/>
        <v>300</v>
      </c>
      <c r="AM144" s="89">
        <f t="shared" si="33"/>
        <v>422</v>
      </c>
      <c r="AN144" s="89">
        <f t="shared" si="34"/>
        <v>523</v>
      </c>
      <c r="AO144" s="89">
        <f t="shared" si="35"/>
        <v>593</v>
      </c>
      <c r="AP144" s="89">
        <f t="shared" si="36"/>
        <v>669</v>
      </c>
      <c r="AQ144" s="89">
        <f t="shared" si="37"/>
        <v>636</v>
      </c>
      <c r="AR144" s="89">
        <f t="shared" si="38"/>
        <v>755</v>
      </c>
      <c r="AS144" s="89">
        <f t="shared" si="39"/>
        <v>855</v>
      </c>
      <c r="AT144" s="89">
        <f t="shared" si="40"/>
        <v>988</v>
      </c>
      <c r="AU144" s="89">
        <f t="shared" si="41"/>
        <v>1057</v>
      </c>
      <c r="AV144" s="89">
        <f t="shared" si="42"/>
        <v>868</v>
      </c>
      <c r="AW144" s="89">
        <f t="shared" si="43"/>
        <v>852</v>
      </c>
      <c r="AX144" s="89">
        <f t="shared" si="44"/>
        <v>920</v>
      </c>
      <c r="AY144" s="89">
        <f t="shared" si="45"/>
        <v>784</v>
      </c>
      <c r="AZ144" s="89">
        <f t="shared" si="46"/>
        <v>543</v>
      </c>
      <c r="BA144" s="89">
        <f t="shared" si="47"/>
        <v>12594</v>
      </c>
      <c r="BB144" s="89">
        <f t="shared" si="48"/>
        <v>2247</v>
      </c>
    </row>
    <row r="145" spans="1:54">
      <c r="A145">
        <v>5292</v>
      </c>
      <c r="B145" s="98">
        <v>3</v>
      </c>
      <c r="C145">
        <v>28223</v>
      </c>
      <c r="D145">
        <v>2</v>
      </c>
      <c r="E145" t="s">
        <v>291</v>
      </c>
      <c r="F145" s="11">
        <v>33867</v>
      </c>
      <c r="G145" s="11">
        <v>1240</v>
      </c>
      <c r="H145" s="11">
        <v>1336</v>
      </c>
      <c r="I145" s="11">
        <v>1507</v>
      </c>
      <c r="J145" s="11">
        <v>1637</v>
      </c>
      <c r="K145" s="11">
        <v>1075</v>
      </c>
      <c r="L145" s="11">
        <v>1281</v>
      </c>
      <c r="M145" s="11">
        <v>1519</v>
      </c>
      <c r="N145" s="11">
        <v>1769</v>
      </c>
      <c r="O145" s="11">
        <v>2012</v>
      </c>
      <c r="P145" s="11">
        <v>1882</v>
      </c>
      <c r="Q145" s="11">
        <v>1931</v>
      </c>
      <c r="R145" s="11">
        <v>2221</v>
      </c>
      <c r="S145" s="11">
        <v>2483</v>
      </c>
      <c r="T145" s="11">
        <v>2766</v>
      </c>
      <c r="U145" s="11">
        <v>2254</v>
      </c>
      <c r="V145" s="11">
        <v>1980</v>
      </c>
      <c r="W145" s="11">
        <v>2111</v>
      </c>
      <c r="X145" s="11">
        <v>1661</v>
      </c>
      <c r="Y145" s="89">
        <f t="shared" si="49"/>
        <v>1202</v>
      </c>
      <c r="Z145" s="11">
        <v>909</v>
      </c>
      <c r="AA145" s="11">
        <v>249</v>
      </c>
      <c r="AB145" s="11">
        <v>44</v>
      </c>
      <c r="AC145" s="11">
        <v>33528</v>
      </c>
      <c r="AD145" s="11">
        <v>339</v>
      </c>
      <c r="AE145" s="89">
        <f>h27国調2!I250</f>
        <v>226</v>
      </c>
      <c r="AF145" s="89">
        <f>h27国調2!DI250</f>
        <v>1240</v>
      </c>
      <c r="AG145" s="214">
        <f t="shared" si="27"/>
        <v>226</v>
      </c>
      <c r="AH145" s="89">
        <f t="shared" si="28"/>
        <v>1014</v>
      </c>
      <c r="AI145" s="89">
        <f t="shared" si="29"/>
        <v>1336</v>
      </c>
      <c r="AJ145" s="89">
        <f t="shared" si="30"/>
        <v>1507</v>
      </c>
      <c r="AK145" s="89">
        <f t="shared" si="31"/>
        <v>1637</v>
      </c>
      <c r="AL145" s="89">
        <f t="shared" si="32"/>
        <v>1075</v>
      </c>
      <c r="AM145" s="89">
        <f t="shared" si="33"/>
        <v>1281</v>
      </c>
      <c r="AN145" s="89">
        <f t="shared" si="34"/>
        <v>1519</v>
      </c>
      <c r="AO145" s="89">
        <f t="shared" si="35"/>
        <v>1769</v>
      </c>
      <c r="AP145" s="89">
        <f t="shared" si="36"/>
        <v>2012</v>
      </c>
      <c r="AQ145" s="89">
        <f t="shared" si="37"/>
        <v>1882</v>
      </c>
      <c r="AR145" s="89">
        <f t="shared" si="38"/>
        <v>1931</v>
      </c>
      <c r="AS145" s="89">
        <f t="shared" si="39"/>
        <v>2221</v>
      </c>
      <c r="AT145" s="89">
        <f t="shared" si="40"/>
        <v>2483</v>
      </c>
      <c r="AU145" s="89">
        <f t="shared" si="41"/>
        <v>2766</v>
      </c>
      <c r="AV145" s="89">
        <f t="shared" si="42"/>
        <v>2254</v>
      </c>
      <c r="AW145" s="89">
        <f t="shared" si="43"/>
        <v>1980</v>
      </c>
      <c r="AX145" s="89">
        <f t="shared" si="44"/>
        <v>2111</v>
      </c>
      <c r="AY145" s="89">
        <f t="shared" si="45"/>
        <v>1661</v>
      </c>
      <c r="AZ145" s="89">
        <f t="shared" si="46"/>
        <v>1202</v>
      </c>
      <c r="BA145" s="89">
        <f t="shared" si="47"/>
        <v>33867</v>
      </c>
      <c r="BB145" s="89">
        <f t="shared" si="48"/>
        <v>4974</v>
      </c>
    </row>
    <row r="146" spans="1:54">
      <c r="A146">
        <v>5293</v>
      </c>
      <c r="B146" s="98">
        <v>3</v>
      </c>
      <c r="C146">
        <v>28224</v>
      </c>
      <c r="D146">
        <v>2</v>
      </c>
      <c r="E146" t="s">
        <v>292</v>
      </c>
      <c r="F146" s="11">
        <v>24467</v>
      </c>
      <c r="G146" s="11">
        <v>887</v>
      </c>
      <c r="H146" s="11">
        <v>937</v>
      </c>
      <c r="I146" s="11">
        <v>1048</v>
      </c>
      <c r="J146" s="11">
        <v>926</v>
      </c>
      <c r="K146" s="11">
        <v>680</v>
      </c>
      <c r="L146" s="11">
        <v>925</v>
      </c>
      <c r="M146" s="11">
        <v>1109</v>
      </c>
      <c r="N146" s="11">
        <v>1264</v>
      </c>
      <c r="O146" s="11">
        <v>1523</v>
      </c>
      <c r="P146" s="11">
        <v>1363</v>
      </c>
      <c r="Q146" s="11">
        <v>1467</v>
      </c>
      <c r="R146" s="11">
        <v>1568</v>
      </c>
      <c r="S146" s="11">
        <v>1887</v>
      </c>
      <c r="T146" s="11">
        <v>2174</v>
      </c>
      <c r="U146" s="11">
        <v>1618</v>
      </c>
      <c r="V146" s="11">
        <v>1503</v>
      </c>
      <c r="W146" s="11">
        <v>1485</v>
      </c>
      <c r="X146" s="11">
        <v>1241</v>
      </c>
      <c r="Y146" s="89">
        <f t="shared" si="49"/>
        <v>862</v>
      </c>
      <c r="Z146" s="11">
        <v>630</v>
      </c>
      <c r="AA146" s="11">
        <v>194</v>
      </c>
      <c r="AB146" s="11">
        <v>38</v>
      </c>
      <c r="AC146" s="11">
        <v>24331</v>
      </c>
      <c r="AD146" s="11">
        <v>136</v>
      </c>
      <c r="AE146" s="89">
        <f>h27国調2!I251</f>
        <v>174</v>
      </c>
      <c r="AF146" s="89">
        <f>h27国調2!DI251</f>
        <v>887</v>
      </c>
      <c r="AG146" s="214">
        <f t="shared" si="27"/>
        <v>174</v>
      </c>
      <c r="AH146" s="89">
        <f t="shared" si="28"/>
        <v>713</v>
      </c>
      <c r="AI146" s="89">
        <f t="shared" si="29"/>
        <v>937</v>
      </c>
      <c r="AJ146" s="89">
        <f t="shared" si="30"/>
        <v>1048</v>
      </c>
      <c r="AK146" s="89">
        <f t="shared" si="31"/>
        <v>926</v>
      </c>
      <c r="AL146" s="89">
        <f t="shared" si="32"/>
        <v>680</v>
      </c>
      <c r="AM146" s="89">
        <f t="shared" si="33"/>
        <v>925</v>
      </c>
      <c r="AN146" s="89">
        <f t="shared" si="34"/>
        <v>1109</v>
      </c>
      <c r="AO146" s="89">
        <f t="shared" si="35"/>
        <v>1264</v>
      </c>
      <c r="AP146" s="89">
        <f t="shared" si="36"/>
        <v>1523</v>
      </c>
      <c r="AQ146" s="89">
        <f t="shared" si="37"/>
        <v>1363</v>
      </c>
      <c r="AR146" s="89">
        <f t="shared" si="38"/>
        <v>1467</v>
      </c>
      <c r="AS146" s="89">
        <f t="shared" si="39"/>
        <v>1568</v>
      </c>
      <c r="AT146" s="89">
        <f t="shared" si="40"/>
        <v>1887</v>
      </c>
      <c r="AU146" s="89">
        <f t="shared" si="41"/>
        <v>2174</v>
      </c>
      <c r="AV146" s="89">
        <f t="shared" si="42"/>
        <v>1618</v>
      </c>
      <c r="AW146" s="89">
        <f t="shared" si="43"/>
        <v>1503</v>
      </c>
      <c r="AX146" s="89">
        <f t="shared" si="44"/>
        <v>1485</v>
      </c>
      <c r="AY146" s="89">
        <f t="shared" si="45"/>
        <v>1241</v>
      </c>
      <c r="AZ146" s="89">
        <f t="shared" si="46"/>
        <v>862</v>
      </c>
      <c r="BA146" s="89">
        <f t="shared" si="47"/>
        <v>24467</v>
      </c>
      <c r="BB146" s="89">
        <f t="shared" si="48"/>
        <v>3588</v>
      </c>
    </row>
    <row r="147" spans="1:54">
      <c r="A147">
        <v>5294</v>
      </c>
      <c r="B147" s="98">
        <v>3</v>
      </c>
      <c r="C147">
        <v>28225</v>
      </c>
      <c r="D147">
        <v>2</v>
      </c>
      <c r="E147" t="s">
        <v>293</v>
      </c>
      <c r="F147" s="11">
        <v>15995</v>
      </c>
      <c r="G147" s="11">
        <v>554</v>
      </c>
      <c r="H147" s="11">
        <v>592</v>
      </c>
      <c r="I147" s="11">
        <v>663</v>
      </c>
      <c r="J147" s="11">
        <v>667</v>
      </c>
      <c r="K147" s="11">
        <v>457</v>
      </c>
      <c r="L147" s="11">
        <v>581</v>
      </c>
      <c r="M147" s="11">
        <v>715</v>
      </c>
      <c r="N147" s="11">
        <v>805</v>
      </c>
      <c r="O147" s="11">
        <v>966</v>
      </c>
      <c r="P147" s="11">
        <v>867</v>
      </c>
      <c r="Q147" s="11">
        <v>979</v>
      </c>
      <c r="R147" s="11">
        <v>1057</v>
      </c>
      <c r="S147" s="11">
        <v>1189</v>
      </c>
      <c r="T147" s="11">
        <v>1291</v>
      </c>
      <c r="U147" s="11">
        <v>1120</v>
      </c>
      <c r="V147" s="11">
        <v>964</v>
      </c>
      <c r="W147" s="11">
        <v>1039</v>
      </c>
      <c r="X147" s="11">
        <v>855</v>
      </c>
      <c r="Y147" s="89">
        <f t="shared" si="49"/>
        <v>634</v>
      </c>
      <c r="Z147" s="11">
        <v>463</v>
      </c>
      <c r="AA147" s="11">
        <v>150</v>
      </c>
      <c r="AB147" s="11">
        <v>21</v>
      </c>
      <c r="AC147" s="11">
        <v>15851</v>
      </c>
      <c r="AD147" s="11">
        <v>144</v>
      </c>
      <c r="AE147" s="89">
        <f>h27国調2!I252</f>
        <v>100</v>
      </c>
      <c r="AF147" s="89">
        <f>h27国調2!DI252</f>
        <v>554</v>
      </c>
      <c r="AG147" s="214">
        <f t="shared" si="27"/>
        <v>100</v>
      </c>
      <c r="AH147" s="89">
        <f t="shared" si="28"/>
        <v>454</v>
      </c>
      <c r="AI147" s="89">
        <f t="shared" si="29"/>
        <v>592</v>
      </c>
      <c r="AJ147" s="89">
        <f t="shared" si="30"/>
        <v>663</v>
      </c>
      <c r="AK147" s="89">
        <f t="shared" si="31"/>
        <v>667</v>
      </c>
      <c r="AL147" s="89">
        <f t="shared" si="32"/>
        <v>457</v>
      </c>
      <c r="AM147" s="89">
        <f t="shared" si="33"/>
        <v>581</v>
      </c>
      <c r="AN147" s="89">
        <f t="shared" si="34"/>
        <v>715</v>
      </c>
      <c r="AO147" s="89">
        <f t="shared" si="35"/>
        <v>805</v>
      </c>
      <c r="AP147" s="89">
        <f t="shared" si="36"/>
        <v>966</v>
      </c>
      <c r="AQ147" s="89">
        <f t="shared" si="37"/>
        <v>867</v>
      </c>
      <c r="AR147" s="89">
        <f t="shared" si="38"/>
        <v>979</v>
      </c>
      <c r="AS147" s="89">
        <f t="shared" si="39"/>
        <v>1057</v>
      </c>
      <c r="AT147" s="89">
        <f t="shared" si="40"/>
        <v>1189</v>
      </c>
      <c r="AU147" s="89">
        <f t="shared" si="41"/>
        <v>1291</v>
      </c>
      <c r="AV147" s="89">
        <f t="shared" si="42"/>
        <v>1120</v>
      </c>
      <c r="AW147" s="89">
        <f t="shared" si="43"/>
        <v>964</v>
      </c>
      <c r="AX147" s="89">
        <f t="shared" si="44"/>
        <v>1039</v>
      </c>
      <c r="AY147" s="89">
        <f t="shared" si="45"/>
        <v>855</v>
      </c>
      <c r="AZ147" s="89">
        <f t="shared" si="46"/>
        <v>634</v>
      </c>
      <c r="BA147" s="89">
        <f t="shared" si="47"/>
        <v>15995</v>
      </c>
      <c r="BB147" s="89">
        <f t="shared" si="48"/>
        <v>2528</v>
      </c>
    </row>
    <row r="148" spans="1:54">
      <c r="A148">
        <v>5295</v>
      </c>
      <c r="B148" s="98">
        <v>3</v>
      </c>
      <c r="C148">
        <v>28226</v>
      </c>
      <c r="D148">
        <v>2</v>
      </c>
      <c r="E148" t="s">
        <v>294</v>
      </c>
      <c r="F148" s="11">
        <v>23169</v>
      </c>
      <c r="G148" s="11">
        <v>734</v>
      </c>
      <c r="H148" s="11">
        <v>792</v>
      </c>
      <c r="I148" s="11">
        <v>868</v>
      </c>
      <c r="J148" s="11">
        <v>910</v>
      </c>
      <c r="K148" s="11">
        <v>718</v>
      </c>
      <c r="L148" s="11">
        <v>845</v>
      </c>
      <c r="M148" s="11">
        <v>943</v>
      </c>
      <c r="N148" s="11">
        <v>1207</v>
      </c>
      <c r="O148" s="11">
        <v>1285</v>
      </c>
      <c r="P148" s="11">
        <v>1211</v>
      </c>
      <c r="Q148" s="11">
        <v>1281</v>
      </c>
      <c r="R148" s="11">
        <v>1455</v>
      </c>
      <c r="S148" s="11">
        <v>1759</v>
      </c>
      <c r="T148" s="11">
        <v>1985</v>
      </c>
      <c r="U148" s="11">
        <v>1665</v>
      </c>
      <c r="V148" s="11">
        <v>1528</v>
      </c>
      <c r="W148" s="11">
        <v>1629</v>
      </c>
      <c r="X148" s="11">
        <v>1352</v>
      </c>
      <c r="Y148" s="89">
        <f t="shared" si="49"/>
        <v>1002</v>
      </c>
      <c r="Z148" s="11">
        <v>733</v>
      </c>
      <c r="AA148" s="11">
        <v>223</v>
      </c>
      <c r="AB148" s="11">
        <v>46</v>
      </c>
      <c r="AC148" s="11">
        <v>23060</v>
      </c>
      <c r="AD148" s="11">
        <v>109</v>
      </c>
      <c r="AE148" s="89">
        <f>h27国調2!I253</f>
        <v>140</v>
      </c>
      <c r="AF148" s="89">
        <f>h27国調2!DI253</f>
        <v>734</v>
      </c>
      <c r="AG148" s="214">
        <f t="shared" si="27"/>
        <v>140</v>
      </c>
      <c r="AH148" s="89">
        <f t="shared" si="28"/>
        <v>594</v>
      </c>
      <c r="AI148" s="89">
        <f t="shared" si="29"/>
        <v>792</v>
      </c>
      <c r="AJ148" s="89">
        <f t="shared" si="30"/>
        <v>868</v>
      </c>
      <c r="AK148" s="89">
        <f t="shared" si="31"/>
        <v>910</v>
      </c>
      <c r="AL148" s="89">
        <f t="shared" si="32"/>
        <v>718</v>
      </c>
      <c r="AM148" s="89">
        <f t="shared" si="33"/>
        <v>845</v>
      </c>
      <c r="AN148" s="89">
        <f t="shared" si="34"/>
        <v>943</v>
      </c>
      <c r="AO148" s="89">
        <f t="shared" si="35"/>
        <v>1207</v>
      </c>
      <c r="AP148" s="89">
        <f t="shared" si="36"/>
        <v>1285</v>
      </c>
      <c r="AQ148" s="89">
        <f t="shared" si="37"/>
        <v>1211</v>
      </c>
      <c r="AR148" s="89">
        <f t="shared" si="38"/>
        <v>1281</v>
      </c>
      <c r="AS148" s="89">
        <f t="shared" si="39"/>
        <v>1455</v>
      </c>
      <c r="AT148" s="89">
        <f t="shared" si="40"/>
        <v>1759</v>
      </c>
      <c r="AU148" s="89">
        <f t="shared" si="41"/>
        <v>1985</v>
      </c>
      <c r="AV148" s="89">
        <f t="shared" si="42"/>
        <v>1665</v>
      </c>
      <c r="AW148" s="89">
        <f t="shared" si="43"/>
        <v>1528</v>
      </c>
      <c r="AX148" s="89">
        <f t="shared" si="44"/>
        <v>1629</v>
      </c>
      <c r="AY148" s="89">
        <f t="shared" si="45"/>
        <v>1352</v>
      </c>
      <c r="AZ148" s="89">
        <f t="shared" si="46"/>
        <v>1002</v>
      </c>
      <c r="BA148" s="89">
        <f t="shared" si="47"/>
        <v>23169</v>
      </c>
      <c r="BB148" s="89">
        <f t="shared" si="48"/>
        <v>3983</v>
      </c>
    </row>
    <row r="149" spans="1:54">
      <c r="A149">
        <v>5296</v>
      </c>
      <c r="B149" s="98">
        <v>3</v>
      </c>
      <c r="C149">
        <v>28227</v>
      </c>
      <c r="D149">
        <v>2</v>
      </c>
      <c r="E149" t="s">
        <v>295</v>
      </c>
      <c r="F149" s="11">
        <v>19749</v>
      </c>
      <c r="G149" s="11">
        <v>616</v>
      </c>
      <c r="H149" s="11">
        <v>823</v>
      </c>
      <c r="I149" s="11">
        <v>904</v>
      </c>
      <c r="J149" s="11">
        <v>828</v>
      </c>
      <c r="K149" s="11">
        <v>490</v>
      </c>
      <c r="L149" s="11">
        <v>764</v>
      </c>
      <c r="M149" s="11">
        <v>846</v>
      </c>
      <c r="N149" s="11">
        <v>1019</v>
      </c>
      <c r="O149" s="11">
        <v>1221</v>
      </c>
      <c r="P149" s="11">
        <v>1096</v>
      </c>
      <c r="Q149" s="11">
        <v>1199</v>
      </c>
      <c r="R149" s="11">
        <v>1382</v>
      </c>
      <c r="S149" s="11">
        <v>1577</v>
      </c>
      <c r="T149" s="11">
        <v>1692</v>
      </c>
      <c r="U149" s="11">
        <v>1307</v>
      </c>
      <c r="V149" s="11">
        <v>1234</v>
      </c>
      <c r="W149" s="11">
        <v>1219</v>
      </c>
      <c r="X149" s="11">
        <v>917</v>
      </c>
      <c r="Y149" s="89">
        <f t="shared" si="49"/>
        <v>615</v>
      </c>
      <c r="Z149" s="11">
        <v>471</v>
      </c>
      <c r="AA149" s="11">
        <v>119</v>
      </c>
      <c r="AB149" s="11">
        <v>25</v>
      </c>
      <c r="AC149" s="11">
        <v>19630</v>
      </c>
      <c r="AD149" s="11">
        <v>119</v>
      </c>
      <c r="AE149" s="89">
        <f>h27国調2!I254</f>
        <v>98</v>
      </c>
      <c r="AF149" s="89">
        <f>h27国調2!DI254</f>
        <v>616</v>
      </c>
      <c r="AG149" s="214">
        <f t="shared" si="27"/>
        <v>98</v>
      </c>
      <c r="AH149" s="89">
        <f t="shared" si="28"/>
        <v>518</v>
      </c>
      <c r="AI149" s="89">
        <f t="shared" si="29"/>
        <v>823</v>
      </c>
      <c r="AJ149" s="89">
        <f t="shared" si="30"/>
        <v>904</v>
      </c>
      <c r="AK149" s="89">
        <f t="shared" si="31"/>
        <v>828</v>
      </c>
      <c r="AL149" s="89">
        <f t="shared" si="32"/>
        <v>490</v>
      </c>
      <c r="AM149" s="89">
        <f t="shared" si="33"/>
        <v>764</v>
      </c>
      <c r="AN149" s="89">
        <f t="shared" si="34"/>
        <v>846</v>
      </c>
      <c r="AO149" s="89">
        <f t="shared" si="35"/>
        <v>1019</v>
      </c>
      <c r="AP149" s="89">
        <f t="shared" si="36"/>
        <v>1221</v>
      </c>
      <c r="AQ149" s="89">
        <f t="shared" si="37"/>
        <v>1096</v>
      </c>
      <c r="AR149" s="89">
        <f t="shared" si="38"/>
        <v>1199</v>
      </c>
      <c r="AS149" s="89">
        <f t="shared" si="39"/>
        <v>1382</v>
      </c>
      <c r="AT149" s="89">
        <f t="shared" si="40"/>
        <v>1577</v>
      </c>
      <c r="AU149" s="89">
        <f t="shared" si="41"/>
        <v>1692</v>
      </c>
      <c r="AV149" s="89">
        <f t="shared" si="42"/>
        <v>1307</v>
      </c>
      <c r="AW149" s="89">
        <f t="shared" si="43"/>
        <v>1234</v>
      </c>
      <c r="AX149" s="89">
        <f t="shared" si="44"/>
        <v>1219</v>
      </c>
      <c r="AY149" s="89">
        <f t="shared" si="45"/>
        <v>917</v>
      </c>
      <c r="AZ149" s="89">
        <f t="shared" si="46"/>
        <v>615</v>
      </c>
      <c r="BA149" s="89">
        <f t="shared" si="47"/>
        <v>19749</v>
      </c>
      <c r="BB149" s="89">
        <f t="shared" si="48"/>
        <v>2751</v>
      </c>
    </row>
    <row r="150" spans="1:54">
      <c r="A150">
        <v>5297</v>
      </c>
      <c r="B150" s="98">
        <v>3</v>
      </c>
      <c r="C150">
        <v>28228</v>
      </c>
      <c r="D150">
        <v>2</v>
      </c>
      <c r="E150" t="s">
        <v>296</v>
      </c>
      <c r="F150" s="11">
        <v>20691</v>
      </c>
      <c r="G150" s="11">
        <v>855</v>
      </c>
      <c r="H150" s="11">
        <v>901</v>
      </c>
      <c r="I150" s="11">
        <v>943</v>
      </c>
      <c r="J150" s="11">
        <v>1040</v>
      </c>
      <c r="K150" s="11">
        <v>1221</v>
      </c>
      <c r="L150" s="11">
        <v>1113</v>
      </c>
      <c r="M150" s="11">
        <v>1133</v>
      </c>
      <c r="N150" s="11">
        <v>1254</v>
      </c>
      <c r="O150" s="11">
        <v>1446</v>
      </c>
      <c r="P150" s="11">
        <v>1317</v>
      </c>
      <c r="Q150" s="11">
        <v>1177</v>
      </c>
      <c r="R150" s="11">
        <v>1199</v>
      </c>
      <c r="S150" s="11">
        <v>1357</v>
      </c>
      <c r="T150" s="11">
        <v>1438</v>
      </c>
      <c r="U150" s="11">
        <v>1115</v>
      </c>
      <c r="V150" s="11">
        <v>1068</v>
      </c>
      <c r="W150" s="11">
        <v>936</v>
      </c>
      <c r="X150" s="11">
        <v>734</v>
      </c>
      <c r="Y150" s="89">
        <f t="shared" si="49"/>
        <v>444</v>
      </c>
      <c r="Z150" s="11">
        <v>331</v>
      </c>
      <c r="AA150" s="11">
        <v>99</v>
      </c>
      <c r="AB150" s="11">
        <v>14</v>
      </c>
      <c r="AC150" s="11">
        <v>20232</v>
      </c>
      <c r="AD150" s="11">
        <v>459</v>
      </c>
      <c r="AE150" s="89">
        <f>h27国調2!I255</f>
        <v>171</v>
      </c>
      <c r="AF150" s="89">
        <f>h27国調2!DI255</f>
        <v>855</v>
      </c>
      <c r="AG150" s="214">
        <f t="shared" si="27"/>
        <v>171</v>
      </c>
      <c r="AH150" s="89">
        <f t="shared" si="28"/>
        <v>684</v>
      </c>
      <c r="AI150" s="89">
        <f t="shared" si="29"/>
        <v>901</v>
      </c>
      <c r="AJ150" s="89">
        <f t="shared" si="30"/>
        <v>943</v>
      </c>
      <c r="AK150" s="89">
        <f t="shared" si="31"/>
        <v>1040</v>
      </c>
      <c r="AL150" s="89">
        <f t="shared" si="32"/>
        <v>1221</v>
      </c>
      <c r="AM150" s="89">
        <f t="shared" si="33"/>
        <v>1113</v>
      </c>
      <c r="AN150" s="89">
        <f t="shared" si="34"/>
        <v>1133</v>
      </c>
      <c r="AO150" s="89">
        <f t="shared" si="35"/>
        <v>1254</v>
      </c>
      <c r="AP150" s="89">
        <f t="shared" si="36"/>
        <v>1446</v>
      </c>
      <c r="AQ150" s="89">
        <f t="shared" si="37"/>
        <v>1317</v>
      </c>
      <c r="AR150" s="89">
        <f t="shared" si="38"/>
        <v>1177</v>
      </c>
      <c r="AS150" s="89">
        <f t="shared" si="39"/>
        <v>1199</v>
      </c>
      <c r="AT150" s="89">
        <f t="shared" si="40"/>
        <v>1357</v>
      </c>
      <c r="AU150" s="89">
        <f t="shared" si="41"/>
        <v>1438</v>
      </c>
      <c r="AV150" s="89">
        <f t="shared" si="42"/>
        <v>1115</v>
      </c>
      <c r="AW150" s="89">
        <f t="shared" si="43"/>
        <v>1068</v>
      </c>
      <c r="AX150" s="89">
        <f t="shared" si="44"/>
        <v>936</v>
      </c>
      <c r="AY150" s="89">
        <f t="shared" si="45"/>
        <v>734</v>
      </c>
      <c r="AZ150" s="89">
        <f t="shared" si="46"/>
        <v>444</v>
      </c>
      <c r="BA150" s="89">
        <f t="shared" si="47"/>
        <v>20691</v>
      </c>
      <c r="BB150" s="89">
        <f t="shared" si="48"/>
        <v>2114</v>
      </c>
    </row>
    <row r="151" spans="1:54">
      <c r="A151">
        <v>5298</v>
      </c>
      <c r="B151" s="98">
        <v>3</v>
      </c>
      <c r="C151">
        <v>28229</v>
      </c>
      <c r="D151">
        <v>2</v>
      </c>
      <c r="E151" t="s">
        <v>297</v>
      </c>
      <c r="F151" s="11">
        <v>40159</v>
      </c>
      <c r="G151" s="11">
        <v>1461</v>
      </c>
      <c r="H151" s="11">
        <v>1630</v>
      </c>
      <c r="I151" s="11">
        <v>1867</v>
      </c>
      <c r="J151" s="11">
        <v>1994</v>
      </c>
      <c r="K151" s="11">
        <v>1585</v>
      </c>
      <c r="L151" s="11">
        <v>1752</v>
      </c>
      <c r="M151" s="11">
        <v>2011</v>
      </c>
      <c r="N151" s="11">
        <v>2320</v>
      </c>
      <c r="O151" s="11">
        <v>2847</v>
      </c>
      <c r="P151" s="11">
        <v>2488</v>
      </c>
      <c r="Q151" s="11">
        <v>2319</v>
      </c>
      <c r="R151" s="11">
        <v>2434</v>
      </c>
      <c r="S151" s="11">
        <v>2919</v>
      </c>
      <c r="T151" s="11">
        <v>3418</v>
      </c>
      <c r="U151" s="11">
        <v>2793</v>
      </c>
      <c r="V151" s="11">
        <v>2150</v>
      </c>
      <c r="W151" s="11">
        <v>1881</v>
      </c>
      <c r="X151" s="11">
        <v>1365</v>
      </c>
      <c r="Y151" s="89">
        <f t="shared" si="49"/>
        <v>925</v>
      </c>
      <c r="Z151" s="11">
        <v>706</v>
      </c>
      <c r="AA151" s="11">
        <v>184</v>
      </c>
      <c r="AB151" s="11">
        <v>35</v>
      </c>
      <c r="AC151" s="11">
        <v>39994</v>
      </c>
      <c r="AD151" s="11">
        <v>165</v>
      </c>
      <c r="AE151" s="89">
        <f>h27国調2!I256</f>
        <v>271</v>
      </c>
      <c r="AF151" s="89">
        <f>h27国調2!DI256</f>
        <v>1461</v>
      </c>
      <c r="AG151" s="214">
        <f t="shared" si="27"/>
        <v>271</v>
      </c>
      <c r="AH151" s="89">
        <f t="shared" si="28"/>
        <v>1190</v>
      </c>
      <c r="AI151" s="89">
        <f t="shared" si="29"/>
        <v>1630</v>
      </c>
      <c r="AJ151" s="89">
        <f t="shared" si="30"/>
        <v>1867</v>
      </c>
      <c r="AK151" s="89">
        <f t="shared" si="31"/>
        <v>1994</v>
      </c>
      <c r="AL151" s="89">
        <f t="shared" si="32"/>
        <v>1585</v>
      </c>
      <c r="AM151" s="89">
        <f t="shared" si="33"/>
        <v>1752</v>
      </c>
      <c r="AN151" s="89">
        <f t="shared" si="34"/>
        <v>2011</v>
      </c>
      <c r="AO151" s="89">
        <f t="shared" si="35"/>
        <v>2320</v>
      </c>
      <c r="AP151" s="89">
        <f t="shared" si="36"/>
        <v>2847</v>
      </c>
      <c r="AQ151" s="89">
        <f t="shared" si="37"/>
        <v>2488</v>
      </c>
      <c r="AR151" s="89">
        <f t="shared" si="38"/>
        <v>2319</v>
      </c>
      <c r="AS151" s="89">
        <f t="shared" si="39"/>
        <v>2434</v>
      </c>
      <c r="AT151" s="89">
        <f t="shared" si="40"/>
        <v>2919</v>
      </c>
      <c r="AU151" s="89">
        <f t="shared" si="41"/>
        <v>3418</v>
      </c>
      <c r="AV151" s="89">
        <f t="shared" si="42"/>
        <v>2793</v>
      </c>
      <c r="AW151" s="89">
        <f t="shared" si="43"/>
        <v>2150</v>
      </c>
      <c r="AX151" s="89">
        <f t="shared" si="44"/>
        <v>1881</v>
      </c>
      <c r="AY151" s="89">
        <f t="shared" si="45"/>
        <v>1365</v>
      </c>
      <c r="AZ151" s="89">
        <f t="shared" si="46"/>
        <v>925</v>
      </c>
      <c r="BA151" s="89">
        <f t="shared" si="47"/>
        <v>40159</v>
      </c>
      <c r="BB151" s="89">
        <f t="shared" si="48"/>
        <v>4171</v>
      </c>
    </row>
    <row r="152" spans="1:54">
      <c r="A152">
        <v>5299</v>
      </c>
      <c r="B152" s="98">
        <v>3</v>
      </c>
      <c r="C152">
        <v>28301</v>
      </c>
      <c r="D152">
        <v>3</v>
      </c>
      <c r="E152" t="s">
        <v>39</v>
      </c>
      <c r="F152" s="11">
        <v>16288</v>
      </c>
      <c r="G152" s="11">
        <v>533</v>
      </c>
      <c r="H152" s="11">
        <v>815</v>
      </c>
      <c r="I152" s="11">
        <v>918</v>
      </c>
      <c r="J152" s="11">
        <v>800</v>
      </c>
      <c r="K152" s="11">
        <v>639</v>
      </c>
      <c r="L152" s="11">
        <v>566</v>
      </c>
      <c r="M152" s="11">
        <v>691</v>
      </c>
      <c r="N152" s="11">
        <v>1020</v>
      </c>
      <c r="O152" s="11">
        <v>1247</v>
      </c>
      <c r="P152" s="11">
        <v>1146</v>
      </c>
      <c r="Q152" s="11">
        <v>1066</v>
      </c>
      <c r="R152" s="11">
        <v>1116</v>
      </c>
      <c r="S152" s="11">
        <v>1236</v>
      </c>
      <c r="T152" s="11">
        <v>1325</v>
      </c>
      <c r="U152" s="11">
        <v>984</v>
      </c>
      <c r="V152" s="11">
        <v>688</v>
      </c>
      <c r="W152" s="11">
        <v>597</v>
      </c>
      <c r="X152" s="11">
        <v>517</v>
      </c>
      <c r="Y152" s="89">
        <f t="shared" si="49"/>
        <v>384</v>
      </c>
      <c r="Z152" s="11">
        <v>277</v>
      </c>
      <c r="AA152" s="11">
        <v>84</v>
      </c>
      <c r="AB152" s="11">
        <v>23</v>
      </c>
      <c r="AC152" s="11">
        <v>16212</v>
      </c>
      <c r="AD152" s="11">
        <v>76</v>
      </c>
      <c r="AE152" s="89">
        <f>h27国調2!I257</f>
        <v>74</v>
      </c>
      <c r="AF152" s="89">
        <f>h27国調2!DI257</f>
        <v>533</v>
      </c>
      <c r="AG152" s="214">
        <f t="shared" si="27"/>
        <v>74</v>
      </c>
      <c r="AH152" s="89">
        <f t="shared" si="28"/>
        <v>459</v>
      </c>
      <c r="AI152" s="89">
        <f t="shared" si="29"/>
        <v>815</v>
      </c>
      <c r="AJ152" s="89">
        <f t="shared" si="30"/>
        <v>918</v>
      </c>
      <c r="AK152" s="89">
        <f t="shared" si="31"/>
        <v>800</v>
      </c>
      <c r="AL152" s="89">
        <f t="shared" si="32"/>
        <v>639</v>
      </c>
      <c r="AM152" s="89">
        <f t="shared" si="33"/>
        <v>566</v>
      </c>
      <c r="AN152" s="89">
        <f t="shared" si="34"/>
        <v>691</v>
      </c>
      <c r="AO152" s="89">
        <f t="shared" si="35"/>
        <v>1020</v>
      </c>
      <c r="AP152" s="89">
        <f t="shared" si="36"/>
        <v>1247</v>
      </c>
      <c r="AQ152" s="89">
        <f t="shared" si="37"/>
        <v>1146</v>
      </c>
      <c r="AR152" s="89">
        <f t="shared" si="38"/>
        <v>1066</v>
      </c>
      <c r="AS152" s="89">
        <f t="shared" si="39"/>
        <v>1116</v>
      </c>
      <c r="AT152" s="89">
        <f t="shared" si="40"/>
        <v>1236</v>
      </c>
      <c r="AU152" s="89">
        <f t="shared" si="41"/>
        <v>1325</v>
      </c>
      <c r="AV152" s="89">
        <f t="shared" si="42"/>
        <v>984</v>
      </c>
      <c r="AW152" s="89">
        <f t="shared" si="43"/>
        <v>688</v>
      </c>
      <c r="AX152" s="89">
        <f t="shared" si="44"/>
        <v>597</v>
      </c>
      <c r="AY152" s="89">
        <f t="shared" si="45"/>
        <v>517</v>
      </c>
      <c r="AZ152" s="89">
        <f t="shared" si="46"/>
        <v>384</v>
      </c>
      <c r="BA152" s="89">
        <f t="shared" si="47"/>
        <v>16288</v>
      </c>
      <c r="BB152" s="89">
        <f t="shared" si="48"/>
        <v>1498</v>
      </c>
    </row>
    <row r="153" spans="1:54">
      <c r="A153">
        <v>5300</v>
      </c>
      <c r="B153" s="98">
        <v>3</v>
      </c>
      <c r="C153">
        <v>28365</v>
      </c>
      <c r="D153">
        <v>3</v>
      </c>
      <c r="E153" t="s">
        <v>298</v>
      </c>
      <c r="F153" s="11">
        <v>10992</v>
      </c>
      <c r="G153" s="11">
        <v>311</v>
      </c>
      <c r="H153" s="11">
        <v>420</v>
      </c>
      <c r="I153" s="11">
        <v>503</v>
      </c>
      <c r="J153" s="11">
        <v>516</v>
      </c>
      <c r="K153" s="11">
        <v>362</v>
      </c>
      <c r="L153" s="11">
        <v>341</v>
      </c>
      <c r="M153" s="11">
        <v>423</v>
      </c>
      <c r="N153" s="11">
        <v>498</v>
      </c>
      <c r="O153" s="11">
        <v>702</v>
      </c>
      <c r="P153" s="11">
        <v>619</v>
      </c>
      <c r="Q153" s="11">
        <v>705</v>
      </c>
      <c r="R153" s="11">
        <v>701</v>
      </c>
      <c r="S153" s="11">
        <v>809</v>
      </c>
      <c r="T153" s="11">
        <v>917</v>
      </c>
      <c r="U153" s="11">
        <v>796</v>
      </c>
      <c r="V153" s="11">
        <v>757</v>
      </c>
      <c r="W153" s="11">
        <v>666</v>
      </c>
      <c r="X153" s="11">
        <v>521</v>
      </c>
      <c r="Y153" s="89">
        <f t="shared" si="49"/>
        <v>425</v>
      </c>
      <c r="Z153" s="11">
        <v>305</v>
      </c>
      <c r="AA153" s="11">
        <v>102</v>
      </c>
      <c r="AB153" s="11">
        <v>18</v>
      </c>
      <c r="AC153" s="11">
        <v>10933</v>
      </c>
      <c r="AD153" s="11">
        <v>59</v>
      </c>
      <c r="AE153" s="89">
        <f>h27国調2!I258</f>
        <v>55</v>
      </c>
      <c r="AF153" s="89">
        <f>h27国調2!DI258</f>
        <v>311</v>
      </c>
      <c r="AG153" s="214">
        <f t="shared" si="27"/>
        <v>55</v>
      </c>
      <c r="AH153" s="89">
        <f t="shared" si="28"/>
        <v>256</v>
      </c>
      <c r="AI153" s="89">
        <f t="shared" si="29"/>
        <v>420</v>
      </c>
      <c r="AJ153" s="89">
        <f t="shared" si="30"/>
        <v>503</v>
      </c>
      <c r="AK153" s="89">
        <f t="shared" si="31"/>
        <v>516</v>
      </c>
      <c r="AL153" s="89">
        <f t="shared" si="32"/>
        <v>362</v>
      </c>
      <c r="AM153" s="89">
        <f t="shared" si="33"/>
        <v>341</v>
      </c>
      <c r="AN153" s="89">
        <f t="shared" si="34"/>
        <v>423</v>
      </c>
      <c r="AO153" s="89">
        <f t="shared" si="35"/>
        <v>498</v>
      </c>
      <c r="AP153" s="89">
        <f t="shared" si="36"/>
        <v>702</v>
      </c>
      <c r="AQ153" s="89">
        <f t="shared" si="37"/>
        <v>619</v>
      </c>
      <c r="AR153" s="89">
        <f t="shared" si="38"/>
        <v>705</v>
      </c>
      <c r="AS153" s="89">
        <f t="shared" si="39"/>
        <v>701</v>
      </c>
      <c r="AT153" s="89">
        <f t="shared" si="40"/>
        <v>809</v>
      </c>
      <c r="AU153" s="89">
        <f t="shared" si="41"/>
        <v>917</v>
      </c>
      <c r="AV153" s="89">
        <f t="shared" si="42"/>
        <v>796</v>
      </c>
      <c r="AW153" s="89">
        <f t="shared" si="43"/>
        <v>757</v>
      </c>
      <c r="AX153" s="89">
        <f t="shared" si="44"/>
        <v>666</v>
      </c>
      <c r="AY153" s="89">
        <f t="shared" si="45"/>
        <v>521</v>
      </c>
      <c r="AZ153" s="89">
        <f t="shared" si="46"/>
        <v>425</v>
      </c>
      <c r="BA153" s="89">
        <f t="shared" si="47"/>
        <v>10992</v>
      </c>
      <c r="BB153" s="89">
        <f t="shared" si="48"/>
        <v>1612</v>
      </c>
    </row>
    <row r="154" spans="1:54">
      <c r="A154">
        <v>5301</v>
      </c>
      <c r="B154" s="98">
        <v>3</v>
      </c>
      <c r="C154">
        <v>28381</v>
      </c>
      <c r="D154">
        <v>3</v>
      </c>
      <c r="E154" t="s">
        <v>41</v>
      </c>
      <c r="F154" s="11">
        <v>15802</v>
      </c>
      <c r="G154" s="11">
        <v>594</v>
      </c>
      <c r="H154" s="11">
        <v>640</v>
      </c>
      <c r="I154" s="11">
        <v>731</v>
      </c>
      <c r="J154" s="11">
        <v>740</v>
      </c>
      <c r="K154" s="11">
        <v>624</v>
      </c>
      <c r="L154" s="11">
        <v>666</v>
      </c>
      <c r="M154" s="11">
        <v>788</v>
      </c>
      <c r="N154" s="11">
        <v>956</v>
      </c>
      <c r="O154" s="11">
        <v>1167</v>
      </c>
      <c r="P154" s="11">
        <v>977</v>
      </c>
      <c r="Q154" s="11">
        <v>894</v>
      </c>
      <c r="R154" s="11">
        <v>949</v>
      </c>
      <c r="S154" s="11">
        <v>1253</v>
      </c>
      <c r="T154" s="11">
        <v>1567</v>
      </c>
      <c r="U154" s="11">
        <v>1171</v>
      </c>
      <c r="V154" s="11">
        <v>789</v>
      </c>
      <c r="W154" s="11">
        <v>601</v>
      </c>
      <c r="X154" s="11">
        <v>413</v>
      </c>
      <c r="Y154" s="89">
        <f t="shared" si="49"/>
        <v>282</v>
      </c>
      <c r="Z154" s="11">
        <v>213</v>
      </c>
      <c r="AA154" s="11">
        <v>57</v>
      </c>
      <c r="AB154" s="11">
        <v>12</v>
      </c>
      <c r="AC154" s="11">
        <v>15706</v>
      </c>
      <c r="AD154" s="11">
        <v>96</v>
      </c>
      <c r="AE154" s="89">
        <f>h27国調2!I259</f>
        <v>97</v>
      </c>
      <c r="AF154" s="89">
        <f>h27国調2!DI259</f>
        <v>594</v>
      </c>
      <c r="AG154" s="214">
        <f t="shared" si="27"/>
        <v>97</v>
      </c>
      <c r="AH154" s="89">
        <f t="shared" si="28"/>
        <v>497</v>
      </c>
      <c r="AI154" s="89">
        <f t="shared" si="29"/>
        <v>640</v>
      </c>
      <c r="AJ154" s="89">
        <f t="shared" si="30"/>
        <v>731</v>
      </c>
      <c r="AK154" s="89">
        <f t="shared" si="31"/>
        <v>740</v>
      </c>
      <c r="AL154" s="89">
        <f t="shared" si="32"/>
        <v>624</v>
      </c>
      <c r="AM154" s="89">
        <f t="shared" si="33"/>
        <v>666</v>
      </c>
      <c r="AN154" s="89">
        <f t="shared" si="34"/>
        <v>788</v>
      </c>
      <c r="AO154" s="89">
        <f t="shared" si="35"/>
        <v>956</v>
      </c>
      <c r="AP154" s="89">
        <f t="shared" si="36"/>
        <v>1167</v>
      </c>
      <c r="AQ154" s="89">
        <f t="shared" si="37"/>
        <v>977</v>
      </c>
      <c r="AR154" s="89">
        <f t="shared" si="38"/>
        <v>894</v>
      </c>
      <c r="AS154" s="89">
        <f t="shared" si="39"/>
        <v>949</v>
      </c>
      <c r="AT154" s="89">
        <f t="shared" si="40"/>
        <v>1253</v>
      </c>
      <c r="AU154" s="89">
        <f t="shared" si="41"/>
        <v>1567</v>
      </c>
      <c r="AV154" s="89">
        <f t="shared" si="42"/>
        <v>1171</v>
      </c>
      <c r="AW154" s="89">
        <f t="shared" si="43"/>
        <v>789</v>
      </c>
      <c r="AX154" s="89">
        <f t="shared" si="44"/>
        <v>601</v>
      </c>
      <c r="AY154" s="89">
        <f t="shared" si="45"/>
        <v>413</v>
      </c>
      <c r="AZ154" s="89">
        <f t="shared" si="46"/>
        <v>282</v>
      </c>
      <c r="BA154" s="89">
        <f t="shared" si="47"/>
        <v>15802</v>
      </c>
      <c r="BB154" s="89">
        <f t="shared" si="48"/>
        <v>1296</v>
      </c>
    </row>
    <row r="155" spans="1:54">
      <c r="A155">
        <v>5302</v>
      </c>
      <c r="B155" s="98">
        <v>3</v>
      </c>
      <c r="C155">
        <v>28382</v>
      </c>
      <c r="D155">
        <v>3</v>
      </c>
      <c r="E155" t="s">
        <v>42</v>
      </c>
      <c r="F155" s="11">
        <v>17330</v>
      </c>
      <c r="G155" s="11">
        <v>782</v>
      </c>
      <c r="H155" s="11">
        <v>790</v>
      </c>
      <c r="I155" s="11">
        <v>826</v>
      </c>
      <c r="J155" s="11">
        <v>855</v>
      </c>
      <c r="K155" s="11">
        <v>846</v>
      </c>
      <c r="L155" s="11">
        <v>819</v>
      </c>
      <c r="M155" s="11">
        <v>984</v>
      </c>
      <c r="N155" s="11">
        <v>1178</v>
      </c>
      <c r="O155" s="11">
        <v>1345</v>
      </c>
      <c r="P155" s="11">
        <v>1134</v>
      </c>
      <c r="Q155" s="11">
        <v>989</v>
      </c>
      <c r="R155" s="11">
        <v>982</v>
      </c>
      <c r="S155" s="11">
        <v>1147</v>
      </c>
      <c r="T155" s="11">
        <v>1479</v>
      </c>
      <c r="U155" s="11">
        <v>1203</v>
      </c>
      <c r="V155" s="11">
        <v>819</v>
      </c>
      <c r="W155" s="11">
        <v>627</v>
      </c>
      <c r="X155" s="11">
        <v>354</v>
      </c>
      <c r="Y155" s="89">
        <f t="shared" si="49"/>
        <v>171</v>
      </c>
      <c r="Z155" s="11">
        <v>133</v>
      </c>
      <c r="AA155" s="11">
        <v>36</v>
      </c>
      <c r="AB155" s="11">
        <v>2</v>
      </c>
      <c r="AC155" s="11">
        <v>17157</v>
      </c>
      <c r="AD155" s="11">
        <v>173</v>
      </c>
      <c r="AE155" s="89">
        <f>h27国調2!I260</f>
        <v>139</v>
      </c>
      <c r="AF155" s="89">
        <f>h27国調2!DI260</f>
        <v>782</v>
      </c>
      <c r="AG155" s="214">
        <f t="shared" si="27"/>
        <v>139</v>
      </c>
      <c r="AH155" s="89">
        <f t="shared" si="28"/>
        <v>643</v>
      </c>
      <c r="AI155" s="89">
        <f t="shared" si="29"/>
        <v>790</v>
      </c>
      <c r="AJ155" s="89">
        <f t="shared" si="30"/>
        <v>826</v>
      </c>
      <c r="AK155" s="89">
        <f t="shared" si="31"/>
        <v>855</v>
      </c>
      <c r="AL155" s="89">
        <f t="shared" si="32"/>
        <v>846</v>
      </c>
      <c r="AM155" s="89">
        <f t="shared" si="33"/>
        <v>819</v>
      </c>
      <c r="AN155" s="89">
        <f t="shared" si="34"/>
        <v>984</v>
      </c>
      <c r="AO155" s="89">
        <f t="shared" si="35"/>
        <v>1178</v>
      </c>
      <c r="AP155" s="89">
        <f t="shared" si="36"/>
        <v>1345</v>
      </c>
      <c r="AQ155" s="89">
        <f t="shared" si="37"/>
        <v>1134</v>
      </c>
      <c r="AR155" s="89">
        <f t="shared" si="38"/>
        <v>989</v>
      </c>
      <c r="AS155" s="89">
        <f t="shared" si="39"/>
        <v>982</v>
      </c>
      <c r="AT155" s="89">
        <f t="shared" si="40"/>
        <v>1147</v>
      </c>
      <c r="AU155" s="89">
        <f t="shared" si="41"/>
        <v>1479</v>
      </c>
      <c r="AV155" s="89">
        <f t="shared" si="42"/>
        <v>1203</v>
      </c>
      <c r="AW155" s="89">
        <f t="shared" si="43"/>
        <v>819</v>
      </c>
      <c r="AX155" s="89">
        <f t="shared" si="44"/>
        <v>627</v>
      </c>
      <c r="AY155" s="89">
        <f t="shared" si="45"/>
        <v>354</v>
      </c>
      <c r="AZ155" s="89">
        <f t="shared" si="46"/>
        <v>171</v>
      </c>
      <c r="BA155" s="89">
        <f t="shared" si="47"/>
        <v>17330</v>
      </c>
      <c r="BB155" s="89">
        <f t="shared" si="48"/>
        <v>1152</v>
      </c>
    </row>
    <row r="156" spans="1:54">
      <c r="A156">
        <v>5303</v>
      </c>
      <c r="B156" s="98">
        <v>3</v>
      </c>
      <c r="C156">
        <v>28442</v>
      </c>
      <c r="D156">
        <v>3</v>
      </c>
      <c r="E156" t="s">
        <v>43</v>
      </c>
      <c r="F156" s="11">
        <v>6323</v>
      </c>
      <c r="G156" s="11">
        <v>174</v>
      </c>
      <c r="H156" s="11">
        <v>222</v>
      </c>
      <c r="I156" s="11">
        <v>258</v>
      </c>
      <c r="J156" s="11">
        <v>286</v>
      </c>
      <c r="K156" s="11">
        <v>242</v>
      </c>
      <c r="L156" s="11">
        <v>228</v>
      </c>
      <c r="M156" s="11">
        <v>258</v>
      </c>
      <c r="N156" s="11">
        <v>318</v>
      </c>
      <c r="O156" s="11">
        <v>370</v>
      </c>
      <c r="P156" s="11">
        <v>351</v>
      </c>
      <c r="Q156" s="11">
        <v>385</v>
      </c>
      <c r="R156" s="11">
        <v>467</v>
      </c>
      <c r="S156" s="11">
        <v>512</v>
      </c>
      <c r="T156" s="11">
        <v>568</v>
      </c>
      <c r="U156" s="11">
        <v>443</v>
      </c>
      <c r="V156" s="11">
        <v>393</v>
      </c>
      <c r="W156" s="11">
        <v>358</v>
      </c>
      <c r="X156" s="11">
        <v>292</v>
      </c>
      <c r="Y156" s="89">
        <f t="shared" si="49"/>
        <v>198</v>
      </c>
      <c r="Z156" s="11">
        <v>158</v>
      </c>
      <c r="AA156" s="11">
        <v>35</v>
      </c>
      <c r="AB156" s="11">
        <v>5</v>
      </c>
      <c r="AC156" s="11">
        <v>6286</v>
      </c>
      <c r="AD156" s="11">
        <v>37</v>
      </c>
      <c r="AE156" s="89">
        <f>h27国調2!I261</f>
        <v>31</v>
      </c>
      <c r="AF156" s="89">
        <f>h27国調2!DI261</f>
        <v>174</v>
      </c>
      <c r="AG156" s="214">
        <f t="shared" si="27"/>
        <v>31</v>
      </c>
      <c r="AH156" s="89">
        <f t="shared" si="28"/>
        <v>143</v>
      </c>
      <c r="AI156" s="89">
        <f t="shared" si="29"/>
        <v>222</v>
      </c>
      <c r="AJ156" s="89">
        <f t="shared" si="30"/>
        <v>258</v>
      </c>
      <c r="AK156" s="89">
        <f t="shared" si="31"/>
        <v>286</v>
      </c>
      <c r="AL156" s="89">
        <f t="shared" si="32"/>
        <v>242</v>
      </c>
      <c r="AM156" s="89">
        <f t="shared" si="33"/>
        <v>228</v>
      </c>
      <c r="AN156" s="89">
        <f t="shared" si="34"/>
        <v>258</v>
      </c>
      <c r="AO156" s="89">
        <f t="shared" si="35"/>
        <v>318</v>
      </c>
      <c r="AP156" s="89">
        <f t="shared" si="36"/>
        <v>370</v>
      </c>
      <c r="AQ156" s="89">
        <f t="shared" si="37"/>
        <v>351</v>
      </c>
      <c r="AR156" s="89">
        <f t="shared" si="38"/>
        <v>385</v>
      </c>
      <c r="AS156" s="89">
        <f t="shared" si="39"/>
        <v>467</v>
      </c>
      <c r="AT156" s="89">
        <f t="shared" si="40"/>
        <v>512</v>
      </c>
      <c r="AU156" s="89">
        <f t="shared" si="41"/>
        <v>568</v>
      </c>
      <c r="AV156" s="89">
        <f t="shared" si="42"/>
        <v>443</v>
      </c>
      <c r="AW156" s="89">
        <f t="shared" si="43"/>
        <v>393</v>
      </c>
      <c r="AX156" s="89">
        <f t="shared" si="44"/>
        <v>358</v>
      </c>
      <c r="AY156" s="89">
        <f t="shared" si="45"/>
        <v>292</v>
      </c>
      <c r="AZ156" s="89">
        <f t="shared" si="46"/>
        <v>198</v>
      </c>
      <c r="BA156" s="89">
        <f t="shared" si="47"/>
        <v>6323</v>
      </c>
      <c r="BB156" s="89">
        <f t="shared" si="48"/>
        <v>848</v>
      </c>
    </row>
    <row r="157" spans="1:54">
      <c r="A157">
        <v>5304</v>
      </c>
      <c r="B157" s="98">
        <v>3</v>
      </c>
      <c r="C157">
        <v>28443</v>
      </c>
      <c r="D157">
        <v>3</v>
      </c>
      <c r="E157" t="s">
        <v>44</v>
      </c>
      <c r="F157" s="11">
        <v>10316</v>
      </c>
      <c r="G157" s="11">
        <v>412</v>
      </c>
      <c r="H157" s="11">
        <v>450</v>
      </c>
      <c r="I157" s="11">
        <v>508</v>
      </c>
      <c r="J157" s="11">
        <v>571</v>
      </c>
      <c r="K157" s="11">
        <v>605</v>
      </c>
      <c r="L157" s="11">
        <v>504</v>
      </c>
      <c r="M157" s="11">
        <v>513</v>
      </c>
      <c r="N157" s="11">
        <v>606</v>
      </c>
      <c r="O157" s="11">
        <v>697</v>
      </c>
      <c r="P157" s="11">
        <v>559</v>
      </c>
      <c r="Q157" s="11">
        <v>561</v>
      </c>
      <c r="R157" s="11">
        <v>591</v>
      </c>
      <c r="S157" s="11">
        <v>694</v>
      </c>
      <c r="T157" s="11">
        <v>833</v>
      </c>
      <c r="U157" s="11">
        <v>661</v>
      </c>
      <c r="V157" s="11">
        <v>505</v>
      </c>
      <c r="W157" s="11">
        <v>464</v>
      </c>
      <c r="X157" s="11">
        <v>329</v>
      </c>
      <c r="Y157" s="89">
        <f t="shared" si="49"/>
        <v>253</v>
      </c>
      <c r="Z157" s="11">
        <v>188</v>
      </c>
      <c r="AA157" s="11">
        <v>57</v>
      </c>
      <c r="AB157" s="11">
        <v>8</v>
      </c>
      <c r="AC157" s="11">
        <v>10039</v>
      </c>
      <c r="AD157" s="11">
        <v>277</v>
      </c>
      <c r="AE157" s="89">
        <f>h27国調2!I262</f>
        <v>87</v>
      </c>
      <c r="AF157" s="89">
        <f>h27国調2!DI262</f>
        <v>412</v>
      </c>
      <c r="AG157" s="214">
        <f t="shared" si="27"/>
        <v>87</v>
      </c>
      <c r="AH157" s="89">
        <f t="shared" si="28"/>
        <v>325</v>
      </c>
      <c r="AI157" s="89">
        <f t="shared" si="29"/>
        <v>450</v>
      </c>
      <c r="AJ157" s="89">
        <f t="shared" si="30"/>
        <v>508</v>
      </c>
      <c r="AK157" s="89">
        <f t="shared" si="31"/>
        <v>571</v>
      </c>
      <c r="AL157" s="89">
        <f t="shared" si="32"/>
        <v>605</v>
      </c>
      <c r="AM157" s="89">
        <f t="shared" si="33"/>
        <v>504</v>
      </c>
      <c r="AN157" s="89">
        <f t="shared" si="34"/>
        <v>513</v>
      </c>
      <c r="AO157" s="89">
        <f t="shared" si="35"/>
        <v>606</v>
      </c>
      <c r="AP157" s="89">
        <f t="shared" si="36"/>
        <v>697</v>
      </c>
      <c r="AQ157" s="89">
        <f t="shared" si="37"/>
        <v>559</v>
      </c>
      <c r="AR157" s="89">
        <f t="shared" si="38"/>
        <v>561</v>
      </c>
      <c r="AS157" s="89">
        <f t="shared" si="39"/>
        <v>591</v>
      </c>
      <c r="AT157" s="89">
        <f t="shared" si="40"/>
        <v>694</v>
      </c>
      <c r="AU157" s="89">
        <f t="shared" si="41"/>
        <v>833</v>
      </c>
      <c r="AV157" s="89">
        <f t="shared" si="42"/>
        <v>661</v>
      </c>
      <c r="AW157" s="89">
        <f t="shared" si="43"/>
        <v>505</v>
      </c>
      <c r="AX157" s="89">
        <f t="shared" si="44"/>
        <v>464</v>
      </c>
      <c r="AY157" s="89">
        <f t="shared" si="45"/>
        <v>329</v>
      </c>
      <c r="AZ157" s="89">
        <f t="shared" si="46"/>
        <v>253</v>
      </c>
      <c r="BA157" s="89">
        <f t="shared" si="47"/>
        <v>10316</v>
      </c>
      <c r="BB157" s="89">
        <f t="shared" si="48"/>
        <v>1046</v>
      </c>
    </row>
    <row r="158" spans="1:54">
      <c r="A158">
        <v>5305</v>
      </c>
      <c r="B158" s="98">
        <v>3</v>
      </c>
      <c r="C158">
        <v>28446</v>
      </c>
      <c r="D158">
        <v>3</v>
      </c>
      <c r="E158" t="s">
        <v>299</v>
      </c>
      <c r="F158" s="11">
        <v>6081</v>
      </c>
      <c r="G158" s="11">
        <v>139</v>
      </c>
      <c r="H158" s="11">
        <v>256</v>
      </c>
      <c r="I158" s="11">
        <v>272</v>
      </c>
      <c r="J158" s="11">
        <v>293</v>
      </c>
      <c r="K158" s="11">
        <v>217</v>
      </c>
      <c r="L158" s="11">
        <v>212</v>
      </c>
      <c r="M158" s="11">
        <v>218</v>
      </c>
      <c r="N158" s="11">
        <v>282</v>
      </c>
      <c r="O158" s="11">
        <v>348</v>
      </c>
      <c r="P158" s="11">
        <v>341</v>
      </c>
      <c r="Q158" s="11">
        <v>389</v>
      </c>
      <c r="R158" s="11">
        <v>399</v>
      </c>
      <c r="S158" s="11">
        <v>466</v>
      </c>
      <c r="T158" s="11">
        <v>470</v>
      </c>
      <c r="U158" s="11">
        <v>405</v>
      </c>
      <c r="V158" s="11">
        <v>368</v>
      </c>
      <c r="W158" s="11">
        <v>436</v>
      </c>
      <c r="X158" s="11">
        <v>309</v>
      </c>
      <c r="Y158" s="89">
        <f t="shared" si="49"/>
        <v>261</v>
      </c>
      <c r="Z158" s="11">
        <v>191</v>
      </c>
      <c r="AA158" s="11">
        <v>61</v>
      </c>
      <c r="AB158" s="11">
        <v>9</v>
      </c>
      <c r="AC158" s="11">
        <v>6057</v>
      </c>
      <c r="AD158" s="11">
        <v>24</v>
      </c>
      <c r="AE158" s="89">
        <f>h27国調2!I263</f>
        <v>26</v>
      </c>
      <c r="AF158" s="89">
        <f>h27国調2!DI263</f>
        <v>139</v>
      </c>
      <c r="AG158" s="214">
        <f t="shared" si="27"/>
        <v>26</v>
      </c>
      <c r="AH158" s="89">
        <f t="shared" si="28"/>
        <v>113</v>
      </c>
      <c r="AI158" s="89">
        <f t="shared" si="29"/>
        <v>256</v>
      </c>
      <c r="AJ158" s="89">
        <f t="shared" si="30"/>
        <v>272</v>
      </c>
      <c r="AK158" s="89">
        <f t="shared" si="31"/>
        <v>293</v>
      </c>
      <c r="AL158" s="89">
        <f t="shared" si="32"/>
        <v>217</v>
      </c>
      <c r="AM158" s="89">
        <f t="shared" si="33"/>
        <v>212</v>
      </c>
      <c r="AN158" s="89">
        <f t="shared" si="34"/>
        <v>218</v>
      </c>
      <c r="AO158" s="89">
        <f t="shared" si="35"/>
        <v>282</v>
      </c>
      <c r="AP158" s="89">
        <f t="shared" si="36"/>
        <v>348</v>
      </c>
      <c r="AQ158" s="89">
        <f t="shared" si="37"/>
        <v>341</v>
      </c>
      <c r="AR158" s="89">
        <f t="shared" si="38"/>
        <v>389</v>
      </c>
      <c r="AS158" s="89">
        <f t="shared" si="39"/>
        <v>399</v>
      </c>
      <c r="AT158" s="89">
        <f t="shared" si="40"/>
        <v>466</v>
      </c>
      <c r="AU158" s="89">
        <f t="shared" si="41"/>
        <v>470</v>
      </c>
      <c r="AV158" s="89">
        <f t="shared" si="42"/>
        <v>405</v>
      </c>
      <c r="AW158" s="89">
        <f t="shared" si="43"/>
        <v>368</v>
      </c>
      <c r="AX158" s="89">
        <f t="shared" si="44"/>
        <v>436</v>
      </c>
      <c r="AY158" s="89">
        <f t="shared" si="45"/>
        <v>309</v>
      </c>
      <c r="AZ158" s="89">
        <f t="shared" si="46"/>
        <v>261</v>
      </c>
      <c r="BA158" s="89">
        <f t="shared" si="47"/>
        <v>6081</v>
      </c>
      <c r="BB158" s="89">
        <f t="shared" si="48"/>
        <v>1006</v>
      </c>
    </row>
    <row r="159" spans="1:54">
      <c r="A159">
        <v>5306</v>
      </c>
      <c r="B159" s="98">
        <v>3</v>
      </c>
      <c r="C159">
        <v>28464</v>
      </c>
      <c r="D159">
        <v>3</v>
      </c>
      <c r="E159" t="s">
        <v>46</v>
      </c>
      <c r="F159" s="11">
        <v>17321</v>
      </c>
      <c r="G159" s="11">
        <v>768</v>
      </c>
      <c r="H159" s="11">
        <v>889</v>
      </c>
      <c r="I159" s="11">
        <v>989</v>
      </c>
      <c r="J159" s="11">
        <v>928</v>
      </c>
      <c r="K159" s="11">
        <v>645</v>
      </c>
      <c r="L159" s="11">
        <v>765</v>
      </c>
      <c r="M159" s="11">
        <v>995</v>
      </c>
      <c r="N159" s="11">
        <v>1192</v>
      </c>
      <c r="O159" s="11">
        <v>1498</v>
      </c>
      <c r="P159" s="11">
        <v>1100</v>
      </c>
      <c r="Q159" s="11">
        <v>902</v>
      </c>
      <c r="R159" s="11">
        <v>865</v>
      </c>
      <c r="S159" s="11">
        <v>1237</v>
      </c>
      <c r="T159" s="11">
        <v>1437</v>
      </c>
      <c r="U159" s="11">
        <v>1127</v>
      </c>
      <c r="V159" s="11">
        <v>738</v>
      </c>
      <c r="W159" s="11">
        <v>599</v>
      </c>
      <c r="X159" s="11">
        <v>375</v>
      </c>
      <c r="Y159" s="89">
        <f t="shared" si="49"/>
        <v>272</v>
      </c>
      <c r="Z159" s="11">
        <v>193</v>
      </c>
      <c r="AA159" s="11">
        <v>68</v>
      </c>
      <c r="AB159" s="11">
        <v>11</v>
      </c>
      <c r="AC159" s="11">
        <v>17234</v>
      </c>
      <c r="AD159" s="11">
        <v>87</v>
      </c>
      <c r="AE159" s="89">
        <f>h27国調2!I264</f>
        <v>136</v>
      </c>
      <c r="AF159" s="89">
        <f>h27国調2!DI264</f>
        <v>768</v>
      </c>
      <c r="AG159" s="214">
        <f t="shared" si="27"/>
        <v>136</v>
      </c>
      <c r="AH159" s="89">
        <f t="shared" si="28"/>
        <v>632</v>
      </c>
      <c r="AI159" s="89">
        <f t="shared" si="29"/>
        <v>889</v>
      </c>
      <c r="AJ159" s="89">
        <f t="shared" si="30"/>
        <v>989</v>
      </c>
      <c r="AK159" s="89">
        <f t="shared" si="31"/>
        <v>928</v>
      </c>
      <c r="AL159" s="89">
        <f t="shared" si="32"/>
        <v>645</v>
      </c>
      <c r="AM159" s="89">
        <f t="shared" si="33"/>
        <v>765</v>
      </c>
      <c r="AN159" s="89">
        <f t="shared" si="34"/>
        <v>995</v>
      </c>
      <c r="AO159" s="89">
        <f t="shared" si="35"/>
        <v>1192</v>
      </c>
      <c r="AP159" s="89">
        <f t="shared" si="36"/>
        <v>1498</v>
      </c>
      <c r="AQ159" s="89">
        <f t="shared" si="37"/>
        <v>1100</v>
      </c>
      <c r="AR159" s="89">
        <f t="shared" si="38"/>
        <v>902</v>
      </c>
      <c r="AS159" s="89">
        <f t="shared" si="39"/>
        <v>865</v>
      </c>
      <c r="AT159" s="89">
        <f t="shared" si="40"/>
        <v>1237</v>
      </c>
      <c r="AU159" s="89">
        <f t="shared" si="41"/>
        <v>1437</v>
      </c>
      <c r="AV159" s="89">
        <f t="shared" si="42"/>
        <v>1127</v>
      </c>
      <c r="AW159" s="89">
        <f t="shared" si="43"/>
        <v>738</v>
      </c>
      <c r="AX159" s="89">
        <f t="shared" si="44"/>
        <v>599</v>
      </c>
      <c r="AY159" s="89">
        <f t="shared" si="45"/>
        <v>375</v>
      </c>
      <c r="AZ159" s="89">
        <f t="shared" si="46"/>
        <v>272</v>
      </c>
      <c r="BA159" s="89">
        <f t="shared" si="47"/>
        <v>17321</v>
      </c>
      <c r="BB159" s="89">
        <f t="shared" si="48"/>
        <v>1246</v>
      </c>
    </row>
    <row r="160" spans="1:54">
      <c r="A160">
        <v>5307</v>
      </c>
      <c r="B160" s="98">
        <v>3</v>
      </c>
      <c r="C160">
        <v>28481</v>
      </c>
      <c r="D160">
        <v>3</v>
      </c>
      <c r="E160" t="s">
        <v>47</v>
      </c>
      <c r="F160" s="11">
        <v>7895</v>
      </c>
      <c r="G160" s="11">
        <v>198</v>
      </c>
      <c r="H160" s="11">
        <v>259</v>
      </c>
      <c r="I160" s="11">
        <v>334</v>
      </c>
      <c r="J160" s="11">
        <v>299</v>
      </c>
      <c r="K160" s="11">
        <v>241</v>
      </c>
      <c r="L160" s="11">
        <v>279</v>
      </c>
      <c r="M160" s="11">
        <v>304</v>
      </c>
      <c r="N160" s="11">
        <v>395</v>
      </c>
      <c r="O160" s="11">
        <v>469</v>
      </c>
      <c r="P160" s="11">
        <v>426</v>
      </c>
      <c r="Q160" s="11">
        <v>469</v>
      </c>
      <c r="R160" s="11">
        <v>548</v>
      </c>
      <c r="S160" s="11">
        <v>701</v>
      </c>
      <c r="T160" s="11">
        <v>786</v>
      </c>
      <c r="U160" s="11">
        <v>625</v>
      </c>
      <c r="V160" s="11">
        <v>463</v>
      </c>
      <c r="W160" s="11">
        <v>483</v>
      </c>
      <c r="X160" s="11">
        <v>378</v>
      </c>
      <c r="Y160" s="89">
        <f t="shared" si="49"/>
        <v>238</v>
      </c>
      <c r="Z160" s="11">
        <v>181</v>
      </c>
      <c r="AA160" s="11">
        <v>49</v>
      </c>
      <c r="AB160" s="11">
        <v>8</v>
      </c>
      <c r="AC160" s="11">
        <v>7865</v>
      </c>
      <c r="AD160" s="11">
        <v>30</v>
      </c>
      <c r="AE160" s="89">
        <f>h27国調2!I265</f>
        <v>29</v>
      </c>
      <c r="AF160" s="89">
        <f>h27国調2!DI265</f>
        <v>198</v>
      </c>
      <c r="AG160" s="214">
        <f t="shared" si="27"/>
        <v>29</v>
      </c>
      <c r="AH160" s="89">
        <f t="shared" si="28"/>
        <v>169</v>
      </c>
      <c r="AI160" s="89">
        <f t="shared" si="29"/>
        <v>259</v>
      </c>
      <c r="AJ160" s="89">
        <f t="shared" si="30"/>
        <v>334</v>
      </c>
      <c r="AK160" s="89">
        <f t="shared" si="31"/>
        <v>299</v>
      </c>
      <c r="AL160" s="89">
        <f t="shared" si="32"/>
        <v>241</v>
      </c>
      <c r="AM160" s="89">
        <f t="shared" si="33"/>
        <v>279</v>
      </c>
      <c r="AN160" s="89">
        <f t="shared" si="34"/>
        <v>304</v>
      </c>
      <c r="AO160" s="89">
        <f t="shared" si="35"/>
        <v>395</v>
      </c>
      <c r="AP160" s="89">
        <f t="shared" si="36"/>
        <v>469</v>
      </c>
      <c r="AQ160" s="89">
        <f t="shared" si="37"/>
        <v>426</v>
      </c>
      <c r="AR160" s="89">
        <f t="shared" si="38"/>
        <v>469</v>
      </c>
      <c r="AS160" s="89">
        <f t="shared" si="39"/>
        <v>548</v>
      </c>
      <c r="AT160" s="89">
        <f t="shared" si="40"/>
        <v>701</v>
      </c>
      <c r="AU160" s="89">
        <f t="shared" si="41"/>
        <v>786</v>
      </c>
      <c r="AV160" s="89">
        <f t="shared" si="42"/>
        <v>625</v>
      </c>
      <c r="AW160" s="89">
        <f t="shared" si="43"/>
        <v>463</v>
      </c>
      <c r="AX160" s="89">
        <f t="shared" si="44"/>
        <v>483</v>
      </c>
      <c r="AY160" s="89">
        <f t="shared" si="45"/>
        <v>378</v>
      </c>
      <c r="AZ160" s="89">
        <f t="shared" si="46"/>
        <v>238</v>
      </c>
      <c r="BA160" s="89">
        <f t="shared" si="47"/>
        <v>7895</v>
      </c>
      <c r="BB160" s="89">
        <f t="shared" si="48"/>
        <v>1099</v>
      </c>
    </row>
    <row r="161" spans="1:54">
      <c r="A161">
        <v>5308</v>
      </c>
      <c r="B161" s="98">
        <v>3</v>
      </c>
      <c r="C161">
        <v>28501</v>
      </c>
      <c r="D161">
        <v>3</v>
      </c>
      <c r="E161" t="s">
        <v>48</v>
      </c>
      <c r="F161" s="11">
        <v>9181</v>
      </c>
      <c r="G161" s="11">
        <v>226</v>
      </c>
      <c r="H161" s="11">
        <v>299</v>
      </c>
      <c r="I161" s="11">
        <v>329</v>
      </c>
      <c r="J161" s="11">
        <v>310</v>
      </c>
      <c r="K161" s="11">
        <v>247</v>
      </c>
      <c r="L161" s="11">
        <v>280</v>
      </c>
      <c r="M161" s="11">
        <v>318</v>
      </c>
      <c r="N161" s="11">
        <v>415</v>
      </c>
      <c r="O161" s="11">
        <v>428</v>
      </c>
      <c r="P161" s="11">
        <v>461</v>
      </c>
      <c r="Q161" s="11">
        <v>555</v>
      </c>
      <c r="R161" s="11">
        <v>645</v>
      </c>
      <c r="S161" s="11">
        <v>770</v>
      </c>
      <c r="T161" s="11">
        <v>772</v>
      </c>
      <c r="U161" s="11">
        <v>645</v>
      </c>
      <c r="V161" s="11">
        <v>676</v>
      </c>
      <c r="W161" s="11">
        <v>738</v>
      </c>
      <c r="X161" s="11">
        <v>610</v>
      </c>
      <c r="Y161" s="89">
        <f t="shared" si="49"/>
        <v>457</v>
      </c>
      <c r="Z161" s="11">
        <v>359</v>
      </c>
      <c r="AA161" s="11">
        <v>85</v>
      </c>
      <c r="AB161" s="11">
        <v>13</v>
      </c>
      <c r="AC161" s="11">
        <v>9124</v>
      </c>
      <c r="AD161" s="11">
        <v>57</v>
      </c>
      <c r="AE161" s="89">
        <f>h27国調2!I266</f>
        <v>45</v>
      </c>
      <c r="AF161" s="89">
        <f>h27国調2!DI266</f>
        <v>226</v>
      </c>
      <c r="AG161" s="214">
        <f t="shared" si="27"/>
        <v>45</v>
      </c>
      <c r="AH161" s="89">
        <f t="shared" si="28"/>
        <v>181</v>
      </c>
      <c r="AI161" s="89">
        <f t="shared" si="29"/>
        <v>299</v>
      </c>
      <c r="AJ161" s="89">
        <f t="shared" si="30"/>
        <v>329</v>
      </c>
      <c r="AK161" s="89">
        <f t="shared" si="31"/>
        <v>310</v>
      </c>
      <c r="AL161" s="89">
        <f t="shared" si="32"/>
        <v>247</v>
      </c>
      <c r="AM161" s="89">
        <f t="shared" si="33"/>
        <v>280</v>
      </c>
      <c r="AN161" s="89">
        <f t="shared" si="34"/>
        <v>318</v>
      </c>
      <c r="AO161" s="89">
        <f t="shared" si="35"/>
        <v>415</v>
      </c>
      <c r="AP161" s="89">
        <f t="shared" si="36"/>
        <v>428</v>
      </c>
      <c r="AQ161" s="89">
        <f t="shared" si="37"/>
        <v>461</v>
      </c>
      <c r="AR161" s="89">
        <f t="shared" si="38"/>
        <v>555</v>
      </c>
      <c r="AS161" s="89">
        <f t="shared" si="39"/>
        <v>645</v>
      </c>
      <c r="AT161" s="89">
        <f t="shared" si="40"/>
        <v>770</v>
      </c>
      <c r="AU161" s="89">
        <f t="shared" si="41"/>
        <v>772</v>
      </c>
      <c r="AV161" s="89">
        <f t="shared" si="42"/>
        <v>645</v>
      </c>
      <c r="AW161" s="89">
        <f t="shared" si="43"/>
        <v>676</v>
      </c>
      <c r="AX161" s="89">
        <f t="shared" si="44"/>
        <v>738</v>
      </c>
      <c r="AY161" s="89">
        <f t="shared" si="45"/>
        <v>610</v>
      </c>
      <c r="AZ161" s="89">
        <f t="shared" si="46"/>
        <v>457</v>
      </c>
      <c r="BA161" s="89">
        <f t="shared" si="47"/>
        <v>9181</v>
      </c>
      <c r="BB161" s="89">
        <f t="shared" si="48"/>
        <v>1805</v>
      </c>
    </row>
    <row r="162" spans="1:54">
      <c r="A162">
        <v>5309</v>
      </c>
      <c r="B162" s="98">
        <v>3</v>
      </c>
      <c r="C162">
        <v>28585</v>
      </c>
      <c r="D162">
        <v>3</v>
      </c>
      <c r="E162" t="s">
        <v>300</v>
      </c>
      <c r="F162" s="11">
        <v>9411</v>
      </c>
      <c r="G162" s="11">
        <v>274</v>
      </c>
      <c r="H162" s="11">
        <v>329</v>
      </c>
      <c r="I162" s="11">
        <v>386</v>
      </c>
      <c r="J162" s="11">
        <v>352</v>
      </c>
      <c r="K162" s="11">
        <v>220</v>
      </c>
      <c r="L162" s="11">
        <v>278</v>
      </c>
      <c r="M162" s="11">
        <v>323</v>
      </c>
      <c r="N162" s="11">
        <v>395</v>
      </c>
      <c r="O162" s="11">
        <v>481</v>
      </c>
      <c r="P162" s="11">
        <v>490</v>
      </c>
      <c r="Q162" s="11">
        <v>596</v>
      </c>
      <c r="R162" s="11">
        <v>671</v>
      </c>
      <c r="S162" s="11">
        <v>707</v>
      </c>
      <c r="T162" s="11">
        <v>773</v>
      </c>
      <c r="U162" s="11">
        <v>755</v>
      </c>
      <c r="V162" s="11">
        <v>736</v>
      </c>
      <c r="W162" s="11">
        <v>719</v>
      </c>
      <c r="X162" s="11">
        <v>555</v>
      </c>
      <c r="Y162" s="89">
        <f t="shared" si="49"/>
        <v>371</v>
      </c>
      <c r="Z162" s="11">
        <v>275</v>
      </c>
      <c r="AA162" s="11">
        <v>82</v>
      </c>
      <c r="AB162" s="11">
        <v>14</v>
      </c>
      <c r="AC162" s="11">
        <v>9328</v>
      </c>
      <c r="AD162" s="11">
        <v>83</v>
      </c>
      <c r="AE162" s="89">
        <f>h27国調2!I267</f>
        <v>52</v>
      </c>
      <c r="AF162" s="89">
        <f>h27国調2!DI267</f>
        <v>274</v>
      </c>
      <c r="AG162" s="214">
        <f t="shared" si="27"/>
        <v>52</v>
      </c>
      <c r="AH162" s="89">
        <f t="shared" si="28"/>
        <v>222</v>
      </c>
      <c r="AI162" s="89">
        <f t="shared" si="29"/>
        <v>329</v>
      </c>
      <c r="AJ162" s="89">
        <f t="shared" si="30"/>
        <v>386</v>
      </c>
      <c r="AK162" s="89">
        <f t="shared" si="31"/>
        <v>352</v>
      </c>
      <c r="AL162" s="89">
        <f t="shared" si="32"/>
        <v>220</v>
      </c>
      <c r="AM162" s="89">
        <f t="shared" si="33"/>
        <v>278</v>
      </c>
      <c r="AN162" s="89">
        <f t="shared" si="34"/>
        <v>323</v>
      </c>
      <c r="AO162" s="89">
        <f t="shared" si="35"/>
        <v>395</v>
      </c>
      <c r="AP162" s="89">
        <f t="shared" si="36"/>
        <v>481</v>
      </c>
      <c r="AQ162" s="89">
        <f t="shared" si="37"/>
        <v>490</v>
      </c>
      <c r="AR162" s="89">
        <f t="shared" si="38"/>
        <v>596</v>
      </c>
      <c r="AS162" s="89">
        <f t="shared" si="39"/>
        <v>671</v>
      </c>
      <c r="AT162" s="89">
        <f t="shared" si="40"/>
        <v>707</v>
      </c>
      <c r="AU162" s="89">
        <f t="shared" si="41"/>
        <v>773</v>
      </c>
      <c r="AV162" s="89">
        <f t="shared" si="42"/>
        <v>755</v>
      </c>
      <c r="AW162" s="89">
        <f t="shared" si="43"/>
        <v>736</v>
      </c>
      <c r="AX162" s="89">
        <f t="shared" si="44"/>
        <v>719</v>
      </c>
      <c r="AY162" s="89">
        <f t="shared" si="45"/>
        <v>555</v>
      </c>
      <c r="AZ162" s="89">
        <f t="shared" si="46"/>
        <v>371</v>
      </c>
      <c r="BA162" s="89">
        <f t="shared" si="47"/>
        <v>9411</v>
      </c>
      <c r="BB162" s="89">
        <f t="shared" si="48"/>
        <v>1645</v>
      </c>
    </row>
    <row r="163" spans="1:54">
      <c r="A163">
        <v>5310</v>
      </c>
      <c r="B163" s="98">
        <v>3</v>
      </c>
      <c r="C163">
        <v>28586</v>
      </c>
      <c r="D163">
        <v>3</v>
      </c>
      <c r="E163" t="s">
        <v>301</v>
      </c>
      <c r="F163" s="11">
        <v>7812</v>
      </c>
      <c r="G163" s="11">
        <v>234</v>
      </c>
      <c r="H163" s="11">
        <v>289</v>
      </c>
      <c r="I163" s="11">
        <v>306</v>
      </c>
      <c r="J163" s="11">
        <v>279</v>
      </c>
      <c r="K163" s="11">
        <v>164</v>
      </c>
      <c r="L163" s="11">
        <v>221</v>
      </c>
      <c r="M163" s="11">
        <v>277</v>
      </c>
      <c r="N163" s="11">
        <v>374</v>
      </c>
      <c r="O163" s="11">
        <v>368</v>
      </c>
      <c r="P163" s="11">
        <v>375</v>
      </c>
      <c r="Q163" s="11">
        <v>470</v>
      </c>
      <c r="R163" s="11">
        <v>551</v>
      </c>
      <c r="S163" s="11">
        <v>660</v>
      </c>
      <c r="T163" s="11">
        <v>652</v>
      </c>
      <c r="U163" s="11">
        <v>555</v>
      </c>
      <c r="V163" s="11">
        <v>552</v>
      </c>
      <c r="W163" s="11">
        <v>612</v>
      </c>
      <c r="X163" s="11">
        <v>501</v>
      </c>
      <c r="Y163" s="89">
        <f t="shared" si="49"/>
        <v>372</v>
      </c>
      <c r="Z163" s="11">
        <v>269</v>
      </c>
      <c r="AA163" s="11">
        <v>90</v>
      </c>
      <c r="AB163" s="11">
        <v>13</v>
      </c>
      <c r="AC163" s="11">
        <v>7762</v>
      </c>
      <c r="AD163" s="11">
        <v>50</v>
      </c>
      <c r="AE163" s="89">
        <f>h27国調2!I268</f>
        <v>42</v>
      </c>
      <c r="AF163" s="89">
        <f>h27国調2!DI268</f>
        <v>234</v>
      </c>
      <c r="AG163" s="214">
        <f t="shared" si="27"/>
        <v>42</v>
      </c>
      <c r="AH163" s="89">
        <f t="shared" si="28"/>
        <v>192</v>
      </c>
      <c r="AI163" s="89">
        <f t="shared" si="29"/>
        <v>289</v>
      </c>
      <c r="AJ163" s="89">
        <f t="shared" si="30"/>
        <v>306</v>
      </c>
      <c r="AK163" s="89">
        <f t="shared" si="31"/>
        <v>279</v>
      </c>
      <c r="AL163" s="89">
        <f t="shared" si="32"/>
        <v>164</v>
      </c>
      <c r="AM163" s="89">
        <f t="shared" si="33"/>
        <v>221</v>
      </c>
      <c r="AN163" s="89">
        <f t="shared" si="34"/>
        <v>277</v>
      </c>
      <c r="AO163" s="89">
        <f t="shared" si="35"/>
        <v>374</v>
      </c>
      <c r="AP163" s="89">
        <f t="shared" si="36"/>
        <v>368</v>
      </c>
      <c r="AQ163" s="89">
        <f t="shared" si="37"/>
        <v>375</v>
      </c>
      <c r="AR163" s="89">
        <f t="shared" si="38"/>
        <v>470</v>
      </c>
      <c r="AS163" s="89">
        <f t="shared" si="39"/>
        <v>551</v>
      </c>
      <c r="AT163" s="89">
        <f t="shared" si="40"/>
        <v>660</v>
      </c>
      <c r="AU163" s="89">
        <f t="shared" si="41"/>
        <v>652</v>
      </c>
      <c r="AV163" s="89">
        <f t="shared" si="42"/>
        <v>555</v>
      </c>
      <c r="AW163" s="89">
        <f t="shared" si="43"/>
        <v>552</v>
      </c>
      <c r="AX163" s="89">
        <f t="shared" si="44"/>
        <v>612</v>
      </c>
      <c r="AY163" s="89">
        <f t="shared" si="45"/>
        <v>501</v>
      </c>
      <c r="AZ163" s="89">
        <f t="shared" si="46"/>
        <v>372</v>
      </c>
      <c r="BA163" s="89">
        <f t="shared" si="47"/>
        <v>7812</v>
      </c>
      <c r="BB163" s="89">
        <f t="shared" si="48"/>
        <v>1485</v>
      </c>
    </row>
  </sheetData>
  <phoneticPr fontId="17"/>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19"/>
  <sheetViews>
    <sheetView workbookViewId="0">
      <pane xSplit="7" ySplit="12" topLeftCell="H13" activePane="bottomRight" state="frozen"/>
      <selection pane="topRight"/>
      <selection pane="bottomLeft"/>
      <selection pane="bottomRight"/>
    </sheetView>
  </sheetViews>
  <sheetFormatPr defaultRowHeight="13.5"/>
  <cols>
    <col min="1" max="6" width="6.75" customWidth="1"/>
    <col min="7" max="7" width="17.5" customWidth="1"/>
    <col min="8" max="8" width="9.25" bestFit="1" customWidth="1"/>
    <col min="9" max="9" width="9.125" bestFit="1" customWidth="1"/>
    <col min="10" max="112" width="9.125" hidden="1" customWidth="1"/>
    <col min="113" max="134" width="9.125" bestFit="1" customWidth="1"/>
    <col min="135" max="136" width="9.25" bestFit="1" customWidth="1"/>
    <col min="137" max="143" width="9.125" bestFit="1" customWidth="1"/>
  </cols>
  <sheetData>
    <row r="1" spans="1:143">
      <c r="A1">
        <v>1</v>
      </c>
      <c r="B1" t="s">
        <v>512</v>
      </c>
    </row>
    <row r="2" spans="1:143">
      <c r="A2">
        <v>2</v>
      </c>
      <c r="H2" t="s">
        <v>513</v>
      </c>
    </row>
    <row r="3" spans="1:143" hidden="1">
      <c r="A3">
        <v>3</v>
      </c>
      <c r="H3" t="s">
        <v>514</v>
      </c>
    </row>
    <row r="4" spans="1:143" hidden="1">
      <c r="A4">
        <v>4</v>
      </c>
    </row>
    <row r="5" spans="1:143">
      <c r="A5">
        <v>5</v>
      </c>
      <c r="H5" t="s">
        <v>271</v>
      </c>
      <c r="I5" s="98" t="s">
        <v>515</v>
      </c>
      <c r="J5" s="98"/>
      <c r="K5" s="98"/>
      <c r="L5" s="98"/>
      <c r="M5" s="98"/>
      <c r="N5" s="98"/>
      <c r="O5" s="98"/>
      <c r="P5" s="98" t="s">
        <v>516</v>
      </c>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row>
    <row r="6" spans="1:143">
      <c r="A6">
        <v>6</v>
      </c>
      <c r="I6" s="434" t="s">
        <v>517</v>
      </c>
      <c r="J6" s="434"/>
      <c r="K6" s="434"/>
      <c r="L6" s="434"/>
      <c r="M6" s="434"/>
      <c r="N6" s="434"/>
      <c r="O6" s="434"/>
      <c r="P6" s="434" t="s">
        <v>518</v>
      </c>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c r="CX6" s="434"/>
      <c r="CY6" s="434"/>
      <c r="CZ6" s="434"/>
      <c r="DA6" s="434"/>
      <c r="DB6" s="434"/>
      <c r="DC6" s="434"/>
      <c r="DD6" s="434"/>
      <c r="DE6" s="434"/>
      <c r="DF6" s="434"/>
      <c r="DG6" s="434"/>
      <c r="DH6" s="434"/>
      <c r="DI6" s="434"/>
      <c r="DJ6" s="434"/>
      <c r="DK6" s="434"/>
      <c r="DL6" s="434"/>
    </row>
    <row r="7" spans="1:143">
      <c r="A7">
        <v>7</v>
      </c>
      <c r="I7" t="s">
        <v>519</v>
      </c>
      <c r="P7" t="s">
        <v>520</v>
      </c>
    </row>
    <row r="8" spans="1:143">
      <c r="A8">
        <v>8</v>
      </c>
      <c r="H8" t="s">
        <v>521</v>
      </c>
    </row>
    <row r="9" spans="1:143">
      <c r="A9">
        <v>9</v>
      </c>
      <c r="H9" t="s">
        <v>522</v>
      </c>
    </row>
    <row r="10" spans="1:143" hidden="1">
      <c r="A10">
        <v>10</v>
      </c>
      <c r="H10" t="s">
        <v>523</v>
      </c>
      <c r="I10" t="s">
        <v>524</v>
      </c>
      <c r="J10" t="s">
        <v>525</v>
      </c>
      <c r="K10" t="s">
        <v>526</v>
      </c>
      <c r="L10" t="s">
        <v>527</v>
      </c>
      <c r="M10" t="s">
        <v>528</v>
      </c>
      <c r="N10" t="s">
        <v>529</v>
      </c>
      <c r="O10" t="s">
        <v>530</v>
      </c>
      <c r="P10" t="s">
        <v>531</v>
      </c>
      <c r="Q10" t="s">
        <v>532</v>
      </c>
      <c r="R10" t="s">
        <v>533</v>
      </c>
      <c r="S10" t="s">
        <v>534</v>
      </c>
      <c r="T10" t="s">
        <v>535</v>
      </c>
      <c r="U10" t="s">
        <v>536</v>
      </c>
      <c r="V10" t="s">
        <v>537</v>
      </c>
      <c r="W10" t="s">
        <v>538</v>
      </c>
      <c r="X10" t="s">
        <v>539</v>
      </c>
      <c r="Y10" t="s">
        <v>540</v>
      </c>
      <c r="Z10" t="s">
        <v>541</v>
      </c>
      <c r="AA10" t="s">
        <v>542</v>
      </c>
      <c r="AB10" t="s">
        <v>543</v>
      </c>
      <c r="AC10" t="s">
        <v>544</v>
      </c>
      <c r="AD10" t="s">
        <v>545</v>
      </c>
      <c r="AE10" t="s">
        <v>546</v>
      </c>
      <c r="AF10" t="s">
        <v>547</v>
      </c>
      <c r="AG10" t="s">
        <v>548</v>
      </c>
      <c r="AH10" t="s">
        <v>549</v>
      </c>
      <c r="AI10" t="s">
        <v>550</v>
      </c>
      <c r="AJ10" t="s">
        <v>551</v>
      </c>
      <c r="AK10" t="s">
        <v>552</v>
      </c>
      <c r="AL10" t="s">
        <v>553</v>
      </c>
      <c r="AM10" t="s">
        <v>554</v>
      </c>
      <c r="AN10" t="s">
        <v>555</v>
      </c>
      <c r="AO10" t="s">
        <v>556</v>
      </c>
      <c r="AP10" t="s">
        <v>557</v>
      </c>
      <c r="AQ10" t="s">
        <v>558</v>
      </c>
      <c r="AR10" t="s">
        <v>559</v>
      </c>
      <c r="AS10" t="s">
        <v>560</v>
      </c>
      <c r="AT10" t="s">
        <v>561</v>
      </c>
      <c r="AU10" t="s">
        <v>562</v>
      </c>
      <c r="AV10" t="s">
        <v>563</v>
      </c>
      <c r="AW10" t="s">
        <v>564</v>
      </c>
      <c r="AX10" t="s">
        <v>565</v>
      </c>
      <c r="AY10" t="s">
        <v>566</v>
      </c>
      <c r="AZ10" t="s">
        <v>567</v>
      </c>
      <c r="BA10" t="s">
        <v>568</v>
      </c>
      <c r="BB10" t="s">
        <v>569</v>
      </c>
      <c r="BC10" t="s">
        <v>570</v>
      </c>
      <c r="BD10" t="s">
        <v>571</v>
      </c>
      <c r="BE10" t="s">
        <v>572</v>
      </c>
      <c r="BF10" t="s">
        <v>573</v>
      </c>
      <c r="BG10" t="s">
        <v>574</v>
      </c>
      <c r="BH10" t="s">
        <v>575</v>
      </c>
      <c r="BI10" t="s">
        <v>576</v>
      </c>
      <c r="BJ10" t="s">
        <v>577</v>
      </c>
      <c r="BK10" t="s">
        <v>578</v>
      </c>
      <c r="BL10" t="s">
        <v>579</v>
      </c>
      <c r="BM10" t="s">
        <v>580</v>
      </c>
      <c r="BN10" t="s">
        <v>581</v>
      </c>
      <c r="BO10" t="s">
        <v>582</v>
      </c>
      <c r="BP10" t="s">
        <v>583</v>
      </c>
      <c r="BQ10" t="s">
        <v>584</v>
      </c>
      <c r="BR10" t="s">
        <v>585</v>
      </c>
      <c r="BS10" t="s">
        <v>586</v>
      </c>
      <c r="BT10" t="s">
        <v>587</v>
      </c>
      <c r="BU10" t="s">
        <v>588</v>
      </c>
      <c r="BV10" t="s">
        <v>589</v>
      </c>
      <c r="BW10" t="s">
        <v>590</v>
      </c>
      <c r="BX10" t="s">
        <v>591</v>
      </c>
      <c r="BY10" t="s">
        <v>592</v>
      </c>
      <c r="BZ10" t="s">
        <v>593</v>
      </c>
      <c r="CA10" t="s">
        <v>594</v>
      </c>
      <c r="CB10" t="s">
        <v>595</v>
      </c>
      <c r="CC10" t="s">
        <v>596</v>
      </c>
      <c r="CD10" t="s">
        <v>597</v>
      </c>
      <c r="CE10" t="s">
        <v>598</v>
      </c>
      <c r="CF10" t="s">
        <v>599</v>
      </c>
      <c r="CG10" t="s">
        <v>600</v>
      </c>
      <c r="CH10" t="s">
        <v>601</v>
      </c>
      <c r="CI10" t="s">
        <v>602</v>
      </c>
      <c r="CJ10" t="s">
        <v>603</v>
      </c>
      <c r="CK10" t="s">
        <v>604</v>
      </c>
      <c r="CL10" t="s">
        <v>605</v>
      </c>
      <c r="CM10" t="s">
        <v>606</v>
      </c>
      <c r="CN10" t="s">
        <v>607</v>
      </c>
      <c r="CO10" t="s">
        <v>608</v>
      </c>
      <c r="CP10" t="s">
        <v>609</v>
      </c>
      <c r="CQ10" t="s">
        <v>610</v>
      </c>
      <c r="CR10" t="s">
        <v>611</v>
      </c>
      <c r="CS10" t="s">
        <v>612</v>
      </c>
      <c r="CT10" t="s">
        <v>613</v>
      </c>
      <c r="CU10" t="s">
        <v>614</v>
      </c>
      <c r="CV10" t="s">
        <v>615</v>
      </c>
      <c r="CW10" t="s">
        <v>616</v>
      </c>
      <c r="CX10" t="s">
        <v>617</v>
      </c>
      <c r="CY10" t="s">
        <v>618</v>
      </c>
      <c r="CZ10" t="s">
        <v>619</v>
      </c>
      <c r="DA10" t="s">
        <v>620</v>
      </c>
      <c r="DB10" t="s">
        <v>621</v>
      </c>
      <c r="DC10" t="s">
        <v>622</v>
      </c>
      <c r="DD10" t="s">
        <v>623</v>
      </c>
      <c r="DE10" t="s">
        <v>624</v>
      </c>
      <c r="DF10" t="s">
        <v>625</v>
      </c>
      <c r="DG10" t="s">
        <v>626</v>
      </c>
      <c r="DH10" t="s">
        <v>627</v>
      </c>
      <c r="DI10" t="s">
        <v>628</v>
      </c>
      <c r="DJ10" t="s">
        <v>629</v>
      </c>
      <c r="DK10" t="s">
        <v>630</v>
      </c>
      <c r="DL10" t="s">
        <v>631</v>
      </c>
      <c r="DM10" t="s">
        <v>632</v>
      </c>
      <c r="DN10" t="s">
        <v>633</v>
      </c>
      <c r="DO10" t="s">
        <v>634</v>
      </c>
      <c r="DP10" t="s">
        <v>635</v>
      </c>
      <c r="DQ10" t="s">
        <v>636</v>
      </c>
      <c r="DR10" t="s">
        <v>637</v>
      </c>
      <c r="DS10" t="s">
        <v>638</v>
      </c>
      <c r="DT10" t="s">
        <v>639</v>
      </c>
      <c r="DU10" t="s">
        <v>640</v>
      </c>
      <c r="DV10" t="s">
        <v>641</v>
      </c>
      <c r="DW10" t="s">
        <v>642</v>
      </c>
      <c r="DX10" t="s">
        <v>643</v>
      </c>
      <c r="DY10" t="s">
        <v>644</v>
      </c>
      <c r="DZ10" t="s">
        <v>645</v>
      </c>
      <c r="EA10" t="s">
        <v>646</v>
      </c>
      <c r="EB10" t="s">
        <v>647</v>
      </c>
      <c r="EC10" t="s">
        <v>648</v>
      </c>
      <c r="ED10" t="s">
        <v>649</v>
      </c>
      <c r="EE10" t="s">
        <v>650</v>
      </c>
      <c r="EF10" t="s">
        <v>651</v>
      </c>
      <c r="EG10" t="s">
        <v>652</v>
      </c>
      <c r="EH10" t="s">
        <v>653</v>
      </c>
      <c r="EI10" t="s">
        <v>654</v>
      </c>
      <c r="EJ10" t="s">
        <v>655</v>
      </c>
      <c r="EK10" t="s">
        <v>656</v>
      </c>
      <c r="EL10" t="s">
        <v>657</v>
      </c>
      <c r="EM10" t="s">
        <v>658</v>
      </c>
    </row>
    <row r="11" spans="1:143">
      <c r="A11">
        <v>11</v>
      </c>
      <c r="H11">
        <v>0</v>
      </c>
      <c r="I11">
        <v>1</v>
      </c>
      <c r="J11">
        <v>1</v>
      </c>
      <c r="K11">
        <v>1</v>
      </c>
      <c r="L11">
        <v>1</v>
      </c>
      <c r="M11">
        <v>1</v>
      </c>
      <c r="N11">
        <v>1</v>
      </c>
      <c r="O11">
        <v>1</v>
      </c>
      <c r="P11">
        <v>1</v>
      </c>
      <c r="Q11">
        <v>1</v>
      </c>
      <c r="R11">
        <v>1</v>
      </c>
      <c r="S11">
        <v>1</v>
      </c>
      <c r="T11">
        <v>1</v>
      </c>
      <c r="U11">
        <v>1</v>
      </c>
      <c r="V11">
        <v>1</v>
      </c>
      <c r="W11">
        <v>1</v>
      </c>
      <c r="X11">
        <v>1</v>
      </c>
      <c r="Y11">
        <v>1</v>
      </c>
      <c r="Z11">
        <v>1</v>
      </c>
      <c r="AA11">
        <v>1</v>
      </c>
      <c r="AB11">
        <v>1</v>
      </c>
      <c r="AC11">
        <v>1</v>
      </c>
      <c r="AD11">
        <v>1</v>
      </c>
      <c r="AE11">
        <v>1</v>
      </c>
      <c r="AF11">
        <v>1</v>
      </c>
      <c r="AG11">
        <v>1</v>
      </c>
      <c r="AH11">
        <v>1</v>
      </c>
      <c r="AI11">
        <v>1</v>
      </c>
      <c r="AJ11">
        <v>1</v>
      </c>
      <c r="AK11">
        <v>1</v>
      </c>
      <c r="AL11">
        <v>1</v>
      </c>
      <c r="AM11">
        <v>1</v>
      </c>
      <c r="AN11">
        <v>1</v>
      </c>
      <c r="AO11">
        <v>1</v>
      </c>
      <c r="AP11">
        <v>1</v>
      </c>
      <c r="AQ11">
        <v>1</v>
      </c>
      <c r="AR11">
        <v>1</v>
      </c>
      <c r="AS11">
        <v>1</v>
      </c>
      <c r="AT11">
        <v>1</v>
      </c>
      <c r="AU11">
        <v>1</v>
      </c>
      <c r="AV11">
        <v>1</v>
      </c>
      <c r="AW11">
        <v>1</v>
      </c>
      <c r="AX11">
        <v>1</v>
      </c>
      <c r="AY11">
        <v>1</v>
      </c>
      <c r="AZ11">
        <v>1</v>
      </c>
      <c r="BA11">
        <v>1</v>
      </c>
      <c r="BB11">
        <v>1</v>
      </c>
      <c r="BC11">
        <v>1</v>
      </c>
      <c r="BD11">
        <v>1</v>
      </c>
      <c r="BE11">
        <v>1</v>
      </c>
      <c r="BF11">
        <v>1</v>
      </c>
      <c r="BG11">
        <v>1</v>
      </c>
      <c r="BH11">
        <v>1</v>
      </c>
      <c r="BI11">
        <v>1</v>
      </c>
      <c r="BJ11">
        <v>1</v>
      </c>
      <c r="BK11">
        <v>1</v>
      </c>
      <c r="BL11">
        <v>1</v>
      </c>
      <c r="BM11">
        <v>1</v>
      </c>
      <c r="BN11">
        <v>1</v>
      </c>
      <c r="BO11">
        <v>1</v>
      </c>
      <c r="BP11">
        <v>1</v>
      </c>
      <c r="BQ11">
        <v>1</v>
      </c>
      <c r="BR11">
        <v>1</v>
      </c>
      <c r="BS11">
        <v>1</v>
      </c>
      <c r="BT11">
        <v>1</v>
      </c>
      <c r="BU11">
        <v>1</v>
      </c>
      <c r="BV11">
        <v>1</v>
      </c>
      <c r="BW11">
        <v>1</v>
      </c>
      <c r="BX11">
        <v>1</v>
      </c>
      <c r="BY11">
        <v>1</v>
      </c>
      <c r="BZ11">
        <v>1</v>
      </c>
      <c r="CA11">
        <v>1</v>
      </c>
      <c r="CB11">
        <v>1</v>
      </c>
      <c r="CC11">
        <v>1</v>
      </c>
      <c r="CD11">
        <v>1</v>
      </c>
      <c r="CE11">
        <v>1</v>
      </c>
      <c r="CF11">
        <v>1</v>
      </c>
      <c r="CG11">
        <v>1</v>
      </c>
      <c r="CH11">
        <v>1</v>
      </c>
      <c r="CI11">
        <v>1</v>
      </c>
      <c r="CJ11">
        <v>1</v>
      </c>
      <c r="CK11">
        <v>1</v>
      </c>
      <c r="CL11">
        <v>1</v>
      </c>
      <c r="CM11">
        <v>1</v>
      </c>
      <c r="CN11">
        <v>1</v>
      </c>
      <c r="CO11">
        <v>1</v>
      </c>
      <c r="CP11">
        <v>1</v>
      </c>
      <c r="CQ11">
        <v>1</v>
      </c>
      <c r="CR11">
        <v>1</v>
      </c>
      <c r="CS11">
        <v>1</v>
      </c>
      <c r="CT11">
        <v>1</v>
      </c>
      <c r="CU11">
        <v>1</v>
      </c>
      <c r="CV11">
        <v>1</v>
      </c>
      <c r="CW11">
        <v>1</v>
      </c>
      <c r="CX11">
        <v>1</v>
      </c>
      <c r="CY11">
        <v>1</v>
      </c>
      <c r="CZ11">
        <v>1</v>
      </c>
      <c r="DA11">
        <v>1</v>
      </c>
      <c r="DB11">
        <v>1</v>
      </c>
      <c r="DC11">
        <v>1</v>
      </c>
      <c r="DD11">
        <v>1</v>
      </c>
      <c r="DE11">
        <v>1</v>
      </c>
      <c r="DF11">
        <v>1</v>
      </c>
      <c r="DG11">
        <v>1</v>
      </c>
      <c r="DH11">
        <v>1</v>
      </c>
      <c r="DI11">
        <v>1</v>
      </c>
      <c r="DJ11">
        <v>1</v>
      </c>
      <c r="DK11">
        <v>1</v>
      </c>
      <c r="DL11">
        <v>1</v>
      </c>
      <c r="DM11">
        <v>1</v>
      </c>
      <c r="DN11">
        <v>1</v>
      </c>
      <c r="DO11">
        <v>1</v>
      </c>
      <c r="DP11">
        <v>1</v>
      </c>
      <c r="DQ11">
        <v>1</v>
      </c>
      <c r="DR11">
        <v>1</v>
      </c>
      <c r="DS11">
        <v>1</v>
      </c>
      <c r="DT11">
        <v>1</v>
      </c>
      <c r="DU11">
        <v>1</v>
      </c>
      <c r="DV11">
        <v>1</v>
      </c>
      <c r="DW11">
        <v>1</v>
      </c>
      <c r="DX11">
        <v>1</v>
      </c>
      <c r="DY11">
        <v>1</v>
      </c>
      <c r="DZ11">
        <v>1</v>
      </c>
      <c r="EA11">
        <v>1</v>
      </c>
      <c r="EB11">
        <v>1</v>
      </c>
      <c r="EC11">
        <v>1</v>
      </c>
      <c r="ED11">
        <v>1</v>
      </c>
      <c r="EE11">
        <v>1</v>
      </c>
      <c r="EF11">
        <v>1</v>
      </c>
      <c r="EG11">
        <v>2</v>
      </c>
      <c r="EH11">
        <v>3</v>
      </c>
      <c r="EI11">
        <v>1</v>
      </c>
      <c r="EJ11">
        <v>1</v>
      </c>
      <c r="EK11">
        <v>1</v>
      </c>
      <c r="EL11">
        <v>2</v>
      </c>
      <c r="EM11">
        <v>3</v>
      </c>
    </row>
    <row r="12" spans="1:143" ht="54">
      <c r="A12">
        <v>12</v>
      </c>
      <c r="B12" t="s">
        <v>271</v>
      </c>
      <c r="C12" t="s">
        <v>275</v>
      </c>
      <c r="D12" t="s">
        <v>276</v>
      </c>
      <c r="E12" t="s">
        <v>659</v>
      </c>
      <c r="F12" t="s">
        <v>660</v>
      </c>
      <c r="H12" s="10" t="s">
        <v>277</v>
      </c>
      <c r="I12" s="213" t="s">
        <v>509</v>
      </c>
      <c r="J12" s="10" t="s">
        <v>661</v>
      </c>
      <c r="K12" s="10" t="s">
        <v>662</v>
      </c>
      <c r="L12" s="10" t="s">
        <v>663</v>
      </c>
      <c r="M12" s="10" t="s">
        <v>664</v>
      </c>
      <c r="N12" s="10" t="s">
        <v>665</v>
      </c>
      <c r="O12" s="10" t="s">
        <v>666</v>
      </c>
      <c r="P12" s="10" t="s">
        <v>667</v>
      </c>
      <c r="Q12" s="10" t="s">
        <v>668</v>
      </c>
      <c r="R12" s="10" t="s">
        <v>669</v>
      </c>
      <c r="S12" s="10" t="s">
        <v>670</v>
      </c>
      <c r="T12" s="10" t="s">
        <v>671</v>
      </c>
      <c r="U12" s="10" t="s">
        <v>672</v>
      </c>
      <c r="V12" s="10" t="s">
        <v>673</v>
      </c>
      <c r="W12" s="10" t="s">
        <v>674</v>
      </c>
      <c r="X12" s="10" t="s">
        <v>675</v>
      </c>
      <c r="Y12" s="10" t="s">
        <v>676</v>
      </c>
      <c r="Z12" s="10" t="s">
        <v>677</v>
      </c>
      <c r="AA12" s="10" t="s">
        <v>678</v>
      </c>
      <c r="AB12" s="10" t="s">
        <v>679</v>
      </c>
      <c r="AC12" s="10" t="s">
        <v>680</v>
      </c>
      <c r="AD12" s="10" t="s">
        <v>681</v>
      </c>
      <c r="AE12" s="10" t="s">
        <v>682</v>
      </c>
      <c r="AF12" s="10" t="s">
        <v>683</v>
      </c>
      <c r="AG12" s="10" t="s">
        <v>684</v>
      </c>
      <c r="AH12" s="10" t="s">
        <v>685</v>
      </c>
      <c r="AI12" s="10" t="s">
        <v>686</v>
      </c>
      <c r="AJ12" s="10" t="s">
        <v>687</v>
      </c>
      <c r="AK12" s="10" t="s">
        <v>688</v>
      </c>
      <c r="AL12" s="10" t="s">
        <v>689</v>
      </c>
      <c r="AM12" s="10" t="s">
        <v>690</v>
      </c>
      <c r="AN12" s="10" t="s">
        <v>691</v>
      </c>
      <c r="AO12" s="10" t="s">
        <v>692</v>
      </c>
      <c r="AP12" s="10" t="s">
        <v>693</v>
      </c>
      <c r="AQ12" s="10" t="s">
        <v>694</v>
      </c>
      <c r="AR12" s="10" t="s">
        <v>695</v>
      </c>
      <c r="AS12" s="10" t="s">
        <v>696</v>
      </c>
      <c r="AT12" s="10" t="s">
        <v>697</v>
      </c>
      <c r="AU12" s="10" t="s">
        <v>698</v>
      </c>
      <c r="AV12" s="10" t="s">
        <v>699</v>
      </c>
      <c r="AW12" s="10" t="s">
        <v>700</v>
      </c>
      <c r="AX12" s="10" t="s">
        <v>701</v>
      </c>
      <c r="AY12" s="10" t="s">
        <v>702</v>
      </c>
      <c r="AZ12" s="10" t="s">
        <v>703</v>
      </c>
      <c r="BA12" s="10" t="s">
        <v>704</v>
      </c>
      <c r="BB12" s="10" t="s">
        <v>705</v>
      </c>
      <c r="BC12" s="10" t="s">
        <v>706</v>
      </c>
      <c r="BD12" s="10" t="s">
        <v>707</v>
      </c>
      <c r="BE12" s="10" t="s">
        <v>708</v>
      </c>
      <c r="BF12" s="10" t="s">
        <v>709</v>
      </c>
      <c r="BG12" s="10" t="s">
        <v>710</v>
      </c>
      <c r="BH12" s="10" t="s">
        <v>711</v>
      </c>
      <c r="BI12" s="10" t="s">
        <v>712</v>
      </c>
      <c r="BJ12" s="10" t="s">
        <v>713</v>
      </c>
      <c r="BK12" s="10" t="s">
        <v>714</v>
      </c>
      <c r="BL12" s="10" t="s">
        <v>715</v>
      </c>
      <c r="BM12" s="10" t="s">
        <v>716</v>
      </c>
      <c r="BN12" s="10" t="s">
        <v>717</v>
      </c>
      <c r="BO12" s="10" t="s">
        <v>718</v>
      </c>
      <c r="BP12" s="10" t="s">
        <v>719</v>
      </c>
      <c r="BQ12" s="10" t="s">
        <v>720</v>
      </c>
      <c r="BR12" s="10" t="s">
        <v>721</v>
      </c>
      <c r="BS12" s="10" t="s">
        <v>722</v>
      </c>
      <c r="BT12" s="10" t="s">
        <v>723</v>
      </c>
      <c r="BU12" s="10" t="s">
        <v>724</v>
      </c>
      <c r="BV12" s="10" t="s">
        <v>725</v>
      </c>
      <c r="BW12" s="10" t="s">
        <v>726</v>
      </c>
      <c r="BX12" s="10" t="s">
        <v>727</v>
      </c>
      <c r="BY12" s="10" t="s">
        <v>728</v>
      </c>
      <c r="BZ12" s="10" t="s">
        <v>729</v>
      </c>
      <c r="CA12" s="10" t="s">
        <v>730</v>
      </c>
      <c r="CB12" s="10" t="s">
        <v>731</v>
      </c>
      <c r="CC12" s="10" t="s">
        <v>732</v>
      </c>
      <c r="CD12" s="10" t="s">
        <v>733</v>
      </c>
      <c r="CE12" s="10" t="s">
        <v>734</v>
      </c>
      <c r="CF12" s="10" t="s">
        <v>735</v>
      </c>
      <c r="CG12" s="10" t="s">
        <v>736</v>
      </c>
      <c r="CH12" s="10" t="s">
        <v>737</v>
      </c>
      <c r="CI12" s="10" t="s">
        <v>738</v>
      </c>
      <c r="CJ12" s="10" t="s">
        <v>739</v>
      </c>
      <c r="CK12" s="10" t="s">
        <v>740</v>
      </c>
      <c r="CL12" s="10" t="s">
        <v>741</v>
      </c>
      <c r="CM12" s="10" t="s">
        <v>742</v>
      </c>
      <c r="CN12" s="10" t="s">
        <v>743</v>
      </c>
      <c r="CO12" s="10" t="s">
        <v>744</v>
      </c>
      <c r="CP12" s="10" t="s">
        <v>745</v>
      </c>
      <c r="CQ12" s="10" t="s">
        <v>746</v>
      </c>
      <c r="CR12" s="10" t="s">
        <v>747</v>
      </c>
      <c r="CS12" s="10" t="s">
        <v>748</v>
      </c>
      <c r="CT12" s="10" t="s">
        <v>749</v>
      </c>
      <c r="CU12" s="10" t="s">
        <v>750</v>
      </c>
      <c r="CV12" s="10" t="s">
        <v>751</v>
      </c>
      <c r="CW12" s="10" t="s">
        <v>752</v>
      </c>
      <c r="CX12" s="10" t="s">
        <v>753</v>
      </c>
      <c r="CY12" s="10" t="s">
        <v>754</v>
      </c>
      <c r="CZ12" s="10" t="s">
        <v>755</v>
      </c>
      <c r="DA12" s="10" t="s">
        <v>756</v>
      </c>
      <c r="DB12" s="10" t="s">
        <v>757</v>
      </c>
      <c r="DC12" s="10" t="s">
        <v>758</v>
      </c>
      <c r="DD12" s="10" t="s">
        <v>759</v>
      </c>
      <c r="DE12" s="10" t="s">
        <v>83</v>
      </c>
      <c r="DF12" s="10" t="s">
        <v>760</v>
      </c>
      <c r="DG12" s="10" t="s">
        <v>761</v>
      </c>
      <c r="DH12" s="10" t="s">
        <v>762</v>
      </c>
      <c r="DI12" s="213" t="s">
        <v>763</v>
      </c>
      <c r="DJ12" s="10" t="s">
        <v>764</v>
      </c>
      <c r="DK12" s="10" t="s">
        <v>765</v>
      </c>
      <c r="DL12" s="10" t="s">
        <v>766</v>
      </c>
      <c r="DM12" s="10" t="s">
        <v>767</v>
      </c>
      <c r="DN12" s="10" t="s">
        <v>768</v>
      </c>
      <c r="DO12" s="10" t="s">
        <v>769</v>
      </c>
      <c r="DP12" s="10" t="s">
        <v>770</v>
      </c>
      <c r="DQ12" s="10" t="s">
        <v>771</v>
      </c>
      <c r="DR12" s="10" t="s">
        <v>772</v>
      </c>
      <c r="DS12" s="10" t="s">
        <v>773</v>
      </c>
      <c r="DT12" s="10" t="s">
        <v>774</v>
      </c>
      <c r="DU12" s="10" t="s">
        <v>775</v>
      </c>
      <c r="DV12" s="10" t="s">
        <v>776</v>
      </c>
      <c r="DW12" s="10" t="s">
        <v>777</v>
      </c>
      <c r="DX12" s="10" t="s">
        <v>778</v>
      </c>
      <c r="DY12" s="10" t="s">
        <v>779</v>
      </c>
      <c r="DZ12" s="10" t="s">
        <v>780</v>
      </c>
      <c r="EA12" s="10" t="s">
        <v>781</v>
      </c>
      <c r="EB12" s="10" t="s">
        <v>782</v>
      </c>
      <c r="EC12" s="10" t="s">
        <v>783</v>
      </c>
      <c r="ED12" s="10" t="s">
        <v>784</v>
      </c>
      <c r="EE12" s="10" t="s">
        <v>785</v>
      </c>
      <c r="EF12" s="10" t="s">
        <v>786</v>
      </c>
      <c r="EG12" s="10" t="s">
        <v>787</v>
      </c>
      <c r="EH12" s="10" t="s">
        <v>788</v>
      </c>
      <c r="EI12" s="10" t="s">
        <v>789</v>
      </c>
      <c r="EJ12" s="10" t="s">
        <v>790</v>
      </c>
      <c r="EK12" s="10" t="s">
        <v>791</v>
      </c>
      <c r="EL12" s="10" t="s">
        <v>792</v>
      </c>
      <c r="EM12" s="10" t="s">
        <v>793</v>
      </c>
    </row>
    <row r="13" spans="1:143">
      <c r="A13">
        <v>13</v>
      </c>
      <c r="B13" s="434">
        <v>101</v>
      </c>
      <c r="C13">
        <v>28000</v>
      </c>
      <c r="D13" t="s">
        <v>196</v>
      </c>
      <c r="E13">
        <v>2015</v>
      </c>
      <c r="F13">
        <v>2000</v>
      </c>
      <c r="G13" t="s">
        <v>281</v>
      </c>
      <c r="H13" s="212">
        <v>5534800</v>
      </c>
      <c r="I13" s="212">
        <v>41276</v>
      </c>
      <c r="J13" s="212">
        <v>42018</v>
      </c>
      <c r="K13" s="212">
        <v>43830</v>
      </c>
      <c r="L13" s="212">
        <v>44800</v>
      </c>
      <c r="M13" s="212">
        <v>46279</v>
      </c>
      <c r="N13" s="212">
        <v>46149</v>
      </c>
      <c r="O13" s="212">
        <v>46823</v>
      </c>
      <c r="P13" s="212">
        <v>48282</v>
      </c>
      <c r="Q13" s="212">
        <v>47620</v>
      </c>
      <c r="R13" s="212">
        <v>47342</v>
      </c>
      <c r="S13" s="212">
        <v>47695</v>
      </c>
      <c r="T13" s="212">
        <v>49429</v>
      </c>
      <c r="U13" s="212">
        <v>50615</v>
      </c>
      <c r="V13" s="212">
        <v>51834</v>
      </c>
      <c r="W13" s="212">
        <v>52879</v>
      </c>
      <c r="X13" s="212">
        <v>54616</v>
      </c>
      <c r="Y13" s="212">
        <v>54500</v>
      </c>
      <c r="Z13" s="212">
        <v>55351</v>
      </c>
      <c r="AA13" s="212">
        <v>53812</v>
      </c>
      <c r="AB13" s="212">
        <v>52626</v>
      </c>
      <c r="AC13" s="212">
        <v>52196</v>
      </c>
      <c r="AD13" s="212">
        <v>51296</v>
      </c>
      <c r="AE13" s="212">
        <v>49610</v>
      </c>
      <c r="AF13" s="212">
        <v>48675</v>
      </c>
      <c r="AG13" s="212">
        <v>48882</v>
      </c>
      <c r="AH13" s="212">
        <v>50343</v>
      </c>
      <c r="AI13" s="212">
        <v>51030</v>
      </c>
      <c r="AJ13" s="212">
        <v>52580</v>
      </c>
      <c r="AK13" s="212">
        <v>53501</v>
      </c>
      <c r="AL13" s="212">
        <v>54985</v>
      </c>
      <c r="AM13" s="212">
        <v>57250</v>
      </c>
      <c r="AN13" s="212">
        <v>59380</v>
      </c>
      <c r="AO13" s="212">
        <v>60786</v>
      </c>
      <c r="AP13" s="212">
        <v>60596</v>
      </c>
      <c r="AQ13" s="212">
        <v>61706</v>
      </c>
      <c r="AR13" s="212">
        <v>64444</v>
      </c>
      <c r="AS13" s="212">
        <v>66080</v>
      </c>
      <c r="AT13" s="212">
        <v>70095</v>
      </c>
      <c r="AU13" s="212">
        <v>72514</v>
      </c>
      <c r="AV13" s="212">
        <v>76735</v>
      </c>
      <c r="AW13" s="212">
        <v>81976</v>
      </c>
      <c r="AX13" s="212">
        <v>86783</v>
      </c>
      <c r="AY13" s="212">
        <v>89200</v>
      </c>
      <c r="AZ13" s="212">
        <v>87377</v>
      </c>
      <c r="BA13" s="212">
        <v>85288</v>
      </c>
      <c r="BB13" s="212">
        <v>83214</v>
      </c>
      <c r="BC13" s="212">
        <v>81670</v>
      </c>
      <c r="BD13" s="212">
        <v>79051</v>
      </c>
      <c r="BE13" s="212">
        <v>77926</v>
      </c>
      <c r="BF13" s="212">
        <v>61295</v>
      </c>
      <c r="BG13" s="212">
        <v>75860</v>
      </c>
      <c r="BH13" s="212">
        <v>70984</v>
      </c>
      <c r="BI13" s="212">
        <v>69353</v>
      </c>
      <c r="BJ13" s="212">
        <v>67139</v>
      </c>
      <c r="BK13" s="212">
        <v>64439</v>
      </c>
      <c r="BL13" s="212">
        <v>64812</v>
      </c>
      <c r="BM13" s="212">
        <v>66661</v>
      </c>
      <c r="BN13" s="212">
        <v>64161</v>
      </c>
      <c r="BO13" s="212">
        <v>61424</v>
      </c>
      <c r="BP13" s="212">
        <v>65035</v>
      </c>
      <c r="BQ13" s="212">
        <v>66875</v>
      </c>
      <c r="BR13" s="212">
        <v>67105</v>
      </c>
      <c r="BS13" s="212">
        <v>72191</v>
      </c>
      <c r="BT13" s="212">
        <v>75435</v>
      </c>
      <c r="BU13" s="212">
        <v>81369</v>
      </c>
      <c r="BV13" s="212">
        <v>86134</v>
      </c>
      <c r="BW13" s="212">
        <v>99576</v>
      </c>
      <c r="BX13" s="212">
        <v>98474</v>
      </c>
      <c r="BY13" s="212">
        <v>93436</v>
      </c>
      <c r="BZ13" s="212">
        <v>56491</v>
      </c>
      <c r="CA13" s="212">
        <v>62040</v>
      </c>
      <c r="CB13" s="212">
        <v>74768</v>
      </c>
      <c r="CC13" s="212">
        <v>70723</v>
      </c>
      <c r="CD13" s="212">
        <v>73896</v>
      </c>
      <c r="CE13" s="212">
        <v>71239</v>
      </c>
      <c r="CF13" s="212">
        <v>59917</v>
      </c>
      <c r="CG13" s="212">
        <v>51640</v>
      </c>
      <c r="CH13" s="212">
        <v>53998</v>
      </c>
      <c r="CI13" s="212">
        <v>54569</v>
      </c>
      <c r="CJ13" s="212">
        <v>54649</v>
      </c>
      <c r="CK13" s="212">
        <v>49347</v>
      </c>
      <c r="CL13" s="212">
        <v>44502</v>
      </c>
      <c r="CM13" s="212">
        <v>43785</v>
      </c>
      <c r="CN13" s="212">
        <v>40961</v>
      </c>
      <c r="CO13" s="212">
        <v>37243</v>
      </c>
      <c r="CP13" s="212">
        <v>31820</v>
      </c>
      <c r="CQ13" s="212">
        <v>29672</v>
      </c>
      <c r="CR13" s="212">
        <v>26512</v>
      </c>
      <c r="CS13" s="212">
        <v>22860</v>
      </c>
      <c r="CT13" s="212">
        <v>20581</v>
      </c>
      <c r="CU13" s="212">
        <v>16471</v>
      </c>
      <c r="CV13" s="212">
        <v>13112</v>
      </c>
      <c r="CW13" s="212">
        <v>10732</v>
      </c>
      <c r="CX13" s="212">
        <v>8568</v>
      </c>
      <c r="CY13" s="212">
        <v>6602</v>
      </c>
      <c r="CZ13" s="212">
        <v>5566</v>
      </c>
      <c r="DA13" s="212">
        <v>3213</v>
      </c>
      <c r="DB13" s="212">
        <v>2573</v>
      </c>
      <c r="DC13" s="212">
        <v>1984</v>
      </c>
      <c r="DD13" s="212">
        <v>1391</v>
      </c>
      <c r="DE13" s="212">
        <v>2601</v>
      </c>
      <c r="DF13" s="212">
        <v>66071</v>
      </c>
      <c r="DG13" s="212">
        <v>46.462621845000001</v>
      </c>
      <c r="DH13" s="212">
        <v>46.980366107499997</v>
      </c>
      <c r="DI13" s="212">
        <v>218203</v>
      </c>
      <c r="DJ13" s="212">
        <v>236216</v>
      </c>
      <c r="DK13" s="212">
        <v>252452</v>
      </c>
      <c r="DL13" s="212">
        <v>270905</v>
      </c>
      <c r="DM13" s="212">
        <v>250659</v>
      </c>
      <c r="DN13" s="212">
        <v>262439</v>
      </c>
      <c r="DO13" s="212">
        <v>299718</v>
      </c>
      <c r="DP13" s="212">
        <v>349868</v>
      </c>
      <c r="DQ13" s="212">
        <v>430624</v>
      </c>
      <c r="DR13" s="212">
        <v>383156</v>
      </c>
      <c r="DS13" s="212">
        <v>347775</v>
      </c>
      <c r="DT13" s="212">
        <v>322093</v>
      </c>
      <c r="DU13" s="212">
        <v>362975</v>
      </c>
      <c r="DV13" s="212">
        <v>434111</v>
      </c>
      <c r="DW13" s="212">
        <v>352666</v>
      </c>
      <c r="DX13" s="212">
        <v>274773</v>
      </c>
      <c r="DY13" s="212">
        <v>215838</v>
      </c>
      <c r="DZ13" s="212">
        <v>131445</v>
      </c>
      <c r="EA13" s="212">
        <v>55485</v>
      </c>
      <c r="EB13" s="212">
        <v>14727</v>
      </c>
      <c r="EC13" s="212">
        <v>2601</v>
      </c>
      <c r="ED13" s="212">
        <v>706871</v>
      </c>
      <c r="EE13" s="212">
        <v>3280212</v>
      </c>
      <c r="EF13" s="212">
        <v>1481646</v>
      </c>
      <c r="EG13" s="212">
        <v>694869</v>
      </c>
      <c r="EH13" s="212">
        <v>204258</v>
      </c>
      <c r="EI13" s="212">
        <v>12.9256907775</v>
      </c>
      <c r="EJ13" s="212">
        <v>59.9812497566</v>
      </c>
      <c r="EK13" s="212">
        <v>27.093059465900001</v>
      </c>
      <c r="EL13" s="212">
        <v>12.7062247919</v>
      </c>
      <c r="EM13" s="212">
        <v>3.7350177709999999</v>
      </c>
    </row>
    <row r="14" spans="1:143">
      <c r="A14">
        <v>16</v>
      </c>
      <c r="B14" s="434">
        <v>101</v>
      </c>
      <c r="C14">
        <v>28100</v>
      </c>
      <c r="D14">
        <v>1</v>
      </c>
      <c r="E14">
        <v>2015</v>
      </c>
      <c r="F14">
        <v>2000</v>
      </c>
      <c r="G14" t="s">
        <v>0</v>
      </c>
      <c r="H14" s="212">
        <v>1537272</v>
      </c>
      <c r="I14" s="212">
        <v>11179</v>
      </c>
      <c r="J14" s="212">
        <v>11209</v>
      </c>
      <c r="K14" s="212">
        <v>11448</v>
      </c>
      <c r="L14" s="212">
        <v>11732</v>
      </c>
      <c r="M14" s="212">
        <v>12139</v>
      </c>
      <c r="N14" s="212">
        <v>12349</v>
      </c>
      <c r="O14" s="212">
        <v>12298</v>
      </c>
      <c r="P14" s="212">
        <v>12581</v>
      </c>
      <c r="Q14" s="212">
        <v>12526</v>
      </c>
      <c r="R14" s="212">
        <v>12452</v>
      </c>
      <c r="S14" s="212">
        <v>12627</v>
      </c>
      <c r="T14" s="212">
        <v>12681</v>
      </c>
      <c r="U14" s="212">
        <v>13201</v>
      </c>
      <c r="V14" s="212">
        <v>13396</v>
      </c>
      <c r="W14" s="212">
        <v>13266</v>
      </c>
      <c r="X14" s="212">
        <v>14032</v>
      </c>
      <c r="Y14" s="212">
        <v>14037</v>
      </c>
      <c r="Z14" s="212">
        <v>14077</v>
      </c>
      <c r="AA14" s="212">
        <v>14855</v>
      </c>
      <c r="AB14" s="212">
        <v>15764</v>
      </c>
      <c r="AC14" s="212">
        <v>16087</v>
      </c>
      <c r="AD14" s="212">
        <v>15692</v>
      </c>
      <c r="AE14" s="212">
        <v>15152</v>
      </c>
      <c r="AF14" s="212">
        <v>14565</v>
      </c>
      <c r="AG14" s="212">
        <v>14678</v>
      </c>
      <c r="AH14" s="212">
        <v>15063</v>
      </c>
      <c r="AI14" s="212">
        <v>14888</v>
      </c>
      <c r="AJ14" s="212">
        <v>15297</v>
      </c>
      <c r="AK14" s="212">
        <v>15389</v>
      </c>
      <c r="AL14" s="212">
        <v>15949</v>
      </c>
      <c r="AM14" s="212">
        <v>16407</v>
      </c>
      <c r="AN14" s="212">
        <v>17013</v>
      </c>
      <c r="AO14" s="212">
        <v>17403</v>
      </c>
      <c r="AP14" s="212">
        <v>17175</v>
      </c>
      <c r="AQ14" s="212">
        <v>17535</v>
      </c>
      <c r="AR14" s="212">
        <v>17899</v>
      </c>
      <c r="AS14" s="212">
        <v>18580</v>
      </c>
      <c r="AT14" s="212">
        <v>19722</v>
      </c>
      <c r="AU14" s="212">
        <v>20333</v>
      </c>
      <c r="AV14" s="212">
        <v>21249</v>
      </c>
      <c r="AW14" s="212">
        <v>22926</v>
      </c>
      <c r="AX14" s="212">
        <v>24059</v>
      </c>
      <c r="AY14" s="212">
        <v>24824</v>
      </c>
      <c r="AZ14" s="212">
        <v>24126</v>
      </c>
      <c r="BA14" s="212">
        <v>23564</v>
      </c>
      <c r="BB14" s="212">
        <v>23117</v>
      </c>
      <c r="BC14" s="212">
        <v>22746</v>
      </c>
      <c r="BD14" s="212">
        <v>21703</v>
      </c>
      <c r="BE14" s="212">
        <v>21277</v>
      </c>
      <c r="BF14" s="212">
        <v>17333</v>
      </c>
      <c r="BG14" s="212">
        <v>20887</v>
      </c>
      <c r="BH14" s="212">
        <v>19843</v>
      </c>
      <c r="BI14" s="212">
        <v>19401</v>
      </c>
      <c r="BJ14" s="212">
        <v>18739</v>
      </c>
      <c r="BK14" s="212">
        <v>18247</v>
      </c>
      <c r="BL14" s="212">
        <v>18359</v>
      </c>
      <c r="BM14" s="212">
        <v>18796</v>
      </c>
      <c r="BN14" s="212">
        <v>18194</v>
      </c>
      <c r="BO14" s="212">
        <v>17204</v>
      </c>
      <c r="BP14" s="212">
        <v>18050</v>
      </c>
      <c r="BQ14" s="212">
        <v>18257</v>
      </c>
      <c r="BR14" s="212">
        <v>18583</v>
      </c>
      <c r="BS14" s="212">
        <v>19899</v>
      </c>
      <c r="BT14" s="212">
        <v>20731</v>
      </c>
      <c r="BU14" s="212">
        <v>22261</v>
      </c>
      <c r="BV14" s="212">
        <v>23690</v>
      </c>
      <c r="BW14" s="212">
        <v>27734</v>
      </c>
      <c r="BX14" s="212">
        <v>27192</v>
      </c>
      <c r="BY14" s="212">
        <v>25915</v>
      </c>
      <c r="BZ14" s="212">
        <v>15547</v>
      </c>
      <c r="CA14" s="212">
        <v>17032</v>
      </c>
      <c r="CB14" s="212">
        <v>20662</v>
      </c>
      <c r="CC14" s="212">
        <v>19479</v>
      </c>
      <c r="CD14" s="212">
        <v>20410</v>
      </c>
      <c r="CE14" s="212">
        <v>19714</v>
      </c>
      <c r="CF14" s="212">
        <v>16963</v>
      </c>
      <c r="CG14" s="212">
        <v>14487</v>
      </c>
      <c r="CH14" s="212">
        <v>14980</v>
      </c>
      <c r="CI14" s="212">
        <v>15199</v>
      </c>
      <c r="CJ14" s="212">
        <v>15007</v>
      </c>
      <c r="CK14" s="212">
        <v>14283</v>
      </c>
      <c r="CL14" s="212">
        <v>12724</v>
      </c>
      <c r="CM14" s="212">
        <v>12575</v>
      </c>
      <c r="CN14" s="212">
        <v>11694</v>
      </c>
      <c r="CO14" s="212">
        <v>10329</v>
      </c>
      <c r="CP14" s="212">
        <v>8887</v>
      </c>
      <c r="CQ14" s="212">
        <v>8227</v>
      </c>
      <c r="CR14" s="212">
        <v>7242</v>
      </c>
      <c r="CS14" s="212">
        <v>6240</v>
      </c>
      <c r="CT14" s="212">
        <v>5571</v>
      </c>
      <c r="CU14" s="212">
        <v>4495</v>
      </c>
      <c r="CV14" s="212">
        <v>3521</v>
      </c>
      <c r="CW14" s="212">
        <v>2847</v>
      </c>
      <c r="CX14" s="212">
        <v>2375</v>
      </c>
      <c r="CY14" s="212">
        <v>1732</v>
      </c>
      <c r="CZ14" s="212">
        <v>1489</v>
      </c>
      <c r="DA14" s="212">
        <v>853</v>
      </c>
      <c r="DB14" s="212">
        <v>752</v>
      </c>
      <c r="DC14" s="212">
        <v>494</v>
      </c>
      <c r="DD14" s="212">
        <v>376</v>
      </c>
      <c r="DE14" s="212">
        <v>710</v>
      </c>
      <c r="DF14" s="212">
        <v>18794</v>
      </c>
      <c r="DG14" s="212">
        <v>46.614822210100002</v>
      </c>
      <c r="DH14" s="212">
        <v>46.9978897389</v>
      </c>
      <c r="DI14" s="212">
        <v>57707</v>
      </c>
      <c r="DJ14" s="212">
        <v>62206</v>
      </c>
      <c r="DK14" s="212">
        <v>65171</v>
      </c>
      <c r="DL14" s="212">
        <v>72765</v>
      </c>
      <c r="DM14" s="212">
        <v>76174</v>
      </c>
      <c r="DN14" s="212">
        <v>76586</v>
      </c>
      <c r="DO14" s="212">
        <v>85533</v>
      </c>
      <c r="DP14" s="212">
        <v>97783</v>
      </c>
      <c r="DQ14" s="212">
        <v>119499</v>
      </c>
      <c r="DR14" s="212">
        <v>106176</v>
      </c>
      <c r="DS14" s="212">
        <v>97117</v>
      </c>
      <c r="DT14" s="212">
        <v>90603</v>
      </c>
      <c r="DU14" s="212">
        <v>99731</v>
      </c>
      <c r="DV14" s="212">
        <v>120078</v>
      </c>
      <c r="DW14" s="212">
        <v>97297</v>
      </c>
      <c r="DX14" s="212">
        <v>76636</v>
      </c>
      <c r="DY14" s="212">
        <v>61605</v>
      </c>
      <c r="DZ14" s="212">
        <v>36167</v>
      </c>
      <c r="EA14" s="212">
        <v>14970</v>
      </c>
      <c r="EB14" s="212">
        <v>3964</v>
      </c>
      <c r="EC14" s="212">
        <v>710</v>
      </c>
      <c r="ED14" s="212">
        <v>185084</v>
      </c>
      <c r="EE14" s="212">
        <v>921967</v>
      </c>
      <c r="EF14" s="212">
        <v>411427</v>
      </c>
      <c r="EG14" s="212">
        <v>194052</v>
      </c>
      <c r="EH14" s="212">
        <v>55811</v>
      </c>
      <c r="EI14" s="212">
        <v>12.188783769</v>
      </c>
      <c r="EJ14" s="212">
        <v>60.716520094499998</v>
      </c>
      <c r="EK14" s="212">
        <v>27.094696136500001</v>
      </c>
      <c r="EL14" s="212">
        <v>12.779375137500001</v>
      </c>
      <c r="EM14" s="212">
        <v>3.6754566085000002</v>
      </c>
    </row>
    <row r="15" spans="1:143">
      <c r="A15">
        <v>17</v>
      </c>
      <c r="B15" s="434">
        <v>101</v>
      </c>
      <c r="C15">
        <v>28101</v>
      </c>
      <c r="D15">
        <v>0</v>
      </c>
      <c r="E15">
        <v>2015</v>
      </c>
      <c r="F15">
        <v>2000</v>
      </c>
      <c r="G15" t="s">
        <v>794</v>
      </c>
      <c r="H15" s="212">
        <v>213634</v>
      </c>
      <c r="I15" s="212">
        <v>1753</v>
      </c>
      <c r="J15" s="212">
        <v>1701</v>
      </c>
      <c r="K15" s="212">
        <v>1759</v>
      </c>
      <c r="L15" s="212">
        <v>1847</v>
      </c>
      <c r="M15" s="212">
        <v>1772</v>
      </c>
      <c r="N15" s="212">
        <v>1858</v>
      </c>
      <c r="O15" s="212">
        <v>1819</v>
      </c>
      <c r="P15" s="212">
        <v>1811</v>
      </c>
      <c r="Q15" s="212">
        <v>1973</v>
      </c>
      <c r="R15" s="212">
        <v>1876</v>
      </c>
      <c r="S15" s="212">
        <v>1946</v>
      </c>
      <c r="T15" s="212">
        <v>1847</v>
      </c>
      <c r="U15" s="212">
        <v>2020</v>
      </c>
      <c r="V15" s="212">
        <v>2168</v>
      </c>
      <c r="W15" s="212">
        <v>1973</v>
      </c>
      <c r="X15" s="212">
        <v>2101</v>
      </c>
      <c r="Y15" s="212">
        <v>2192</v>
      </c>
      <c r="Z15" s="212">
        <v>2130</v>
      </c>
      <c r="AA15" s="212">
        <v>2217</v>
      </c>
      <c r="AB15" s="212">
        <v>2554</v>
      </c>
      <c r="AC15" s="212">
        <v>2577</v>
      </c>
      <c r="AD15" s="212">
        <v>2513</v>
      </c>
      <c r="AE15" s="212">
        <v>2278</v>
      </c>
      <c r="AF15" s="212">
        <v>2058</v>
      </c>
      <c r="AG15" s="212">
        <v>2089</v>
      </c>
      <c r="AH15" s="212">
        <v>1942</v>
      </c>
      <c r="AI15" s="212">
        <v>2011</v>
      </c>
      <c r="AJ15" s="212">
        <v>2054</v>
      </c>
      <c r="AK15" s="212">
        <v>2080</v>
      </c>
      <c r="AL15" s="212">
        <v>2108</v>
      </c>
      <c r="AM15" s="212">
        <v>2205</v>
      </c>
      <c r="AN15" s="212">
        <v>2254</v>
      </c>
      <c r="AO15" s="212">
        <v>2445</v>
      </c>
      <c r="AP15" s="212">
        <v>2396</v>
      </c>
      <c r="AQ15" s="212">
        <v>2553</v>
      </c>
      <c r="AR15" s="212">
        <v>2492</v>
      </c>
      <c r="AS15" s="212">
        <v>2690</v>
      </c>
      <c r="AT15" s="212">
        <v>2911</v>
      </c>
      <c r="AU15" s="212">
        <v>2980</v>
      </c>
      <c r="AV15" s="212">
        <v>3061</v>
      </c>
      <c r="AW15" s="212">
        <v>3436</v>
      </c>
      <c r="AX15" s="212">
        <v>3581</v>
      </c>
      <c r="AY15" s="212">
        <v>3726</v>
      </c>
      <c r="AZ15" s="212">
        <v>3679</v>
      </c>
      <c r="BA15" s="212">
        <v>3588</v>
      </c>
      <c r="BB15" s="212">
        <v>3539</v>
      </c>
      <c r="BC15" s="212">
        <v>3602</v>
      </c>
      <c r="BD15" s="212">
        <v>3367</v>
      </c>
      <c r="BE15" s="212">
        <v>3388</v>
      </c>
      <c r="BF15" s="212">
        <v>2749</v>
      </c>
      <c r="BG15" s="212">
        <v>3188</v>
      </c>
      <c r="BH15" s="212">
        <v>2992</v>
      </c>
      <c r="BI15" s="212">
        <v>2879</v>
      </c>
      <c r="BJ15" s="212">
        <v>2844</v>
      </c>
      <c r="BK15" s="212">
        <v>2644</v>
      </c>
      <c r="BL15" s="212">
        <v>2630</v>
      </c>
      <c r="BM15" s="212">
        <v>2704</v>
      </c>
      <c r="BN15" s="212">
        <v>2452</v>
      </c>
      <c r="BO15" s="212">
        <v>2419</v>
      </c>
      <c r="BP15" s="212">
        <v>2323</v>
      </c>
      <c r="BQ15" s="212">
        <v>2323</v>
      </c>
      <c r="BR15" s="212">
        <v>2361</v>
      </c>
      <c r="BS15" s="212">
        <v>2408</v>
      </c>
      <c r="BT15" s="212">
        <v>2489</v>
      </c>
      <c r="BU15" s="212">
        <v>2644</v>
      </c>
      <c r="BV15" s="212">
        <v>2959</v>
      </c>
      <c r="BW15" s="212">
        <v>3334</v>
      </c>
      <c r="BX15" s="212">
        <v>3354</v>
      </c>
      <c r="BY15" s="212">
        <v>3213</v>
      </c>
      <c r="BZ15" s="212">
        <v>1827</v>
      </c>
      <c r="CA15" s="212">
        <v>2060</v>
      </c>
      <c r="CB15" s="212">
        <v>2379</v>
      </c>
      <c r="CC15" s="212">
        <v>2265</v>
      </c>
      <c r="CD15" s="212">
        <v>2306</v>
      </c>
      <c r="CE15" s="212">
        <v>2286</v>
      </c>
      <c r="CF15" s="212">
        <v>1966</v>
      </c>
      <c r="CG15" s="212">
        <v>1728</v>
      </c>
      <c r="CH15" s="212">
        <v>1707</v>
      </c>
      <c r="CI15" s="212">
        <v>1794</v>
      </c>
      <c r="CJ15" s="212">
        <v>1810</v>
      </c>
      <c r="CK15" s="212">
        <v>1792</v>
      </c>
      <c r="CL15" s="212">
        <v>1545</v>
      </c>
      <c r="CM15" s="212">
        <v>1529</v>
      </c>
      <c r="CN15" s="212">
        <v>1472</v>
      </c>
      <c r="CO15" s="212">
        <v>1255</v>
      </c>
      <c r="CP15" s="212">
        <v>1129</v>
      </c>
      <c r="CQ15" s="212">
        <v>1075</v>
      </c>
      <c r="CR15" s="212">
        <v>910</v>
      </c>
      <c r="CS15" s="212">
        <v>746</v>
      </c>
      <c r="CT15" s="212">
        <v>710</v>
      </c>
      <c r="CU15" s="212">
        <v>573</v>
      </c>
      <c r="CV15" s="212">
        <v>464</v>
      </c>
      <c r="CW15" s="212">
        <v>347</v>
      </c>
      <c r="CX15" s="212">
        <v>302</v>
      </c>
      <c r="CY15" s="212">
        <v>210</v>
      </c>
      <c r="CZ15" s="212">
        <v>182</v>
      </c>
      <c r="DA15" s="212">
        <v>111</v>
      </c>
      <c r="DB15" s="212">
        <v>99</v>
      </c>
      <c r="DC15" s="212">
        <v>68</v>
      </c>
      <c r="DD15" s="212">
        <v>36</v>
      </c>
      <c r="DE15" s="212">
        <v>80</v>
      </c>
      <c r="DF15" s="212">
        <v>3042</v>
      </c>
      <c r="DG15" s="212">
        <v>44.788572215499997</v>
      </c>
      <c r="DH15" s="212">
        <v>45.076857869500003</v>
      </c>
      <c r="DI15" s="212">
        <v>8832</v>
      </c>
      <c r="DJ15" s="212">
        <v>9337</v>
      </c>
      <c r="DK15" s="212">
        <v>9954</v>
      </c>
      <c r="DL15" s="212">
        <v>11194</v>
      </c>
      <c r="DM15" s="212">
        <v>11515</v>
      </c>
      <c r="DN15" s="212">
        <v>10195</v>
      </c>
      <c r="DO15" s="212">
        <v>11853</v>
      </c>
      <c r="DP15" s="212">
        <v>14134</v>
      </c>
      <c r="DQ15" s="212">
        <v>18010</v>
      </c>
      <c r="DR15" s="212">
        <v>16645</v>
      </c>
      <c r="DS15" s="212">
        <v>14547</v>
      </c>
      <c r="DT15" s="212">
        <v>12528</v>
      </c>
      <c r="DU15" s="212">
        <v>12225</v>
      </c>
      <c r="DV15" s="212">
        <v>14687</v>
      </c>
      <c r="DW15" s="212">
        <v>11296</v>
      </c>
      <c r="DX15" s="212">
        <v>9005</v>
      </c>
      <c r="DY15" s="212">
        <v>7593</v>
      </c>
      <c r="DZ15" s="212">
        <v>4570</v>
      </c>
      <c r="EA15" s="212">
        <v>1896</v>
      </c>
      <c r="EB15" s="212">
        <v>496</v>
      </c>
      <c r="EC15" s="212">
        <v>80</v>
      </c>
      <c r="ED15" s="212">
        <v>28123</v>
      </c>
      <c r="EE15" s="212">
        <v>132846</v>
      </c>
      <c r="EF15" s="212">
        <v>49623</v>
      </c>
      <c r="EG15" s="212">
        <v>23640</v>
      </c>
      <c r="EH15" s="212">
        <v>7042</v>
      </c>
      <c r="EI15" s="212">
        <v>13.3542584714</v>
      </c>
      <c r="EJ15" s="212">
        <v>63.082168363500003</v>
      </c>
      <c r="EK15" s="212">
        <v>23.563573165200001</v>
      </c>
      <c r="EL15" s="212">
        <v>11.225497644700001</v>
      </c>
      <c r="EM15" s="212">
        <v>3.3439067010999999</v>
      </c>
    </row>
    <row r="16" spans="1:143">
      <c r="A16">
        <v>18</v>
      </c>
      <c r="B16" s="434">
        <v>101</v>
      </c>
      <c r="C16">
        <v>28102</v>
      </c>
      <c r="D16">
        <v>0</v>
      </c>
      <c r="E16">
        <v>2015</v>
      </c>
      <c r="F16">
        <v>2000</v>
      </c>
      <c r="G16" t="s">
        <v>795</v>
      </c>
      <c r="H16" s="212">
        <v>136088</v>
      </c>
      <c r="I16" s="212">
        <v>1083</v>
      </c>
      <c r="J16" s="212">
        <v>1054</v>
      </c>
      <c r="K16" s="212">
        <v>1078</v>
      </c>
      <c r="L16" s="212">
        <v>1099</v>
      </c>
      <c r="M16" s="212">
        <v>1111</v>
      </c>
      <c r="N16" s="212">
        <v>1139</v>
      </c>
      <c r="O16" s="212">
        <v>1080</v>
      </c>
      <c r="P16" s="212">
        <v>1111</v>
      </c>
      <c r="Q16" s="212">
        <v>1069</v>
      </c>
      <c r="R16" s="212">
        <v>1058</v>
      </c>
      <c r="S16" s="212">
        <v>1127</v>
      </c>
      <c r="T16" s="212">
        <v>1117</v>
      </c>
      <c r="U16" s="212">
        <v>1101</v>
      </c>
      <c r="V16" s="212">
        <v>1154</v>
      </c>
      <c r="W16" s="212">
        <v>1112</v>
      </c>
      <c r="X16" s="212">
        <v>1253</v>
      </c>
      <c r="Y16" s="212">
        <v>1144</v>
      </c>
      <c r="Z16" s="212">
        <v>1182</v>
      </c>
      <c r="AA16" s="212">
        <v>1378</v>
      </c>
      <c r="AB16" s="212">
        <v>1756</v>
      </c>
      <c r="AC16" s="212">
        <v>1862</v>
      </c>
      <c r="AD16" s="212">
        <v>1904</v>
      </c>
      <c r="AE16" s="212">
        <v>1760</v>
      </c>
      <c r="AF16" s="212">
        <v>1697</v>
      </c>
      <c r="AG16" s="212">
        <v>1478</v>
      </c>
      <c r="AH16" s="212">
        <v>1457</v>
      </c>
      <c r="AI16" s="212">
        <v>1392</v>
      </c>
      <c r="AJ16" s="212">
        <v>1388</v>
      </c>
      <c r="AK16" s="212">
        <v>1377</v>
      </c>
      <c r="AL16" s="212">
        <v>1430</v>
      </c>
      <c r="AM16" s="212">
        <v>1487</v>
      </c>
      <c r="AN16" s="212">
        <v>1613</v>
      </c>
      <c r="AO16" s="212">
        <v>1644</v>
      </c>
      <c r="AP16" s="212">
        <v>1575</v>
      </c>
      <c r="AQ16" s="212">
        <v>1677</v>
      </c>
      <c r="AR16" s="212">
        <v>1713</v>
      </c>
      <c r="AS16" s="212">
        <v>1823</v>
      </c>
      <c r="AT16" s="212">
        <v>1932</v>
      </c>
      <c r="AU16" s="212">
        <v>1940</v>
      </c>
      <c r="AV16" s="212">
        <v>1962</v>
      </c>
      <c r="AW16" s="212">
        <v>2220</v>
      </c>
      <c r="AX16" s="212">
        <v>2377</v>
      </c>
      <c r="AY16" s="212">
        <v>2414</v>
      </c>
      <c r="AZ16" s="212">
        <v>2206</v>
      </c>
      <c r="BA16" s="212">
        <v>2255</v>
      </c>
      <c r="BB16" s="212">
        <v>2170</v>
      </c>
      <c r="BC16" s="212">
        <v>2136</v>
      </c>
      <c r="BD16" s="212">
        <v>1981</v>
      </c>
      <c r="BE16" s="212">
        <v>1911</v>
      </c>
      <c r="BF16" s="212">
        <v>1592</v>
      </c>
      <c r="BG16" s="212">
        <v>1927</v>
      </c>
      <c r="BH16" s="212">
        <v>1730</v>
      </c>
      <c r="BI16" s="212">
        <v>1602</v>
      </c>
      <c r="BJ16" s="212">
        <v>1619</v>
      </c>
      <c r="BK16" s="212">
        <v>1536</v>
      </c>
      <c r="BL16" s="212">
        <v>1497</v>
      </c>
      <c r="BM16" s="212">
        <v>1482</v>
      </c>
      <c r="BN16" s="212">
        <v>1415</v>
      </c>
      <c r="BO16" s="212">
        <v>1316</v>
      </c>
      <c r="BP16" s="212">
        <v>1386</v>
      </c>
      <c r="BQ16" s="212">
        <v>1355</v>
      </c>
      <c r="BR16" s="212">
        <v>1383</v>
      </c>
      <c r="BS16" s="212">
        <v>1558</v>
      </c>
      <c r="BT16" s="212">
        <v>1623</v>
      </c>
      <c r="BU16" s="212">
        <v>1769</v>
      </c>
      <c r="BV16" s="212">
        <v>1747</v>
      </c>
      <c r="BW16" s="212">
        <v>2097</v>
      </c>
      <c r="BX16" s="212">
        <v>2098</v>
      </c>
      <c r="BY16" s="212">
        <v>1958</v>
      </c>
      <c r="BZ16" s="212">
        <v>1200</v>
      </c>
      <c r="CA16" s="212">
        <v>1348</v>
      </c>
      <c r="CB16" s="212">
        <v>1526</v>
      </c>
      <c r="CC16" s="212">
        <v>1473</v>
      </c>
      <c r="CD16" s="212">
        <v>1559</v>
      </c>
      <c r="CE16" s="212">
        <v>1511</v>
      </c>
      <c r="CF16" s="212">
        <v>1294</v>
      </c>
      <c r="CG16" s="212">
        <v>1129</v>
      </c>
      <c r="CH16" s="212">
        <v>1231</v>
      </c>
      <c r="CI16" s="212">
        <v>1300</v>
      </c>
      <c r="CJ16" s="212">
        <v>1231</v>
      </c>
      <c r="CK16" s="212">
        <v>1229</v>
      </c>
      <c r="CL16" s="212">
        <v>1105</v>
      </c>
      <c r="CM16" s="212">
        <v>1157</v>
      </c>
      <c r="CN16" s="212">
        <v>1025</v>
      </c>
      <c r="CO16" s="212">
        <v>1009</v>
      </c>
      <c r="CP16" s="212">
        <v>854</v>
      </c>
      <c r="CQ16" s="212">
        <v>785</v>
      </c>
      <c r="CR16" s="212">
        <v>724</v>
      </c>
      <c r="CS16" s="212">
        <v>636</v>
      </c>
      <c r="CT16" s="212">
        <v>524</v>
      </c>
      <c r="CU16" s="212">
        <v>397</v>
      </c>
      <c r="CV16" s="212">
        <v>323</v>
      </c>
      <c r="CW16" s="212">
        <v>244</v>
      </c>
      <c r="CX16" s="212">
        <v>214</v>
      </c>
      <c r="CY16" s="212">
        <v>172</v>
      </c>
      <c r="CZ16" s="212">
        <v>127</v>
      </c>
      <c r="DA16" s="212">
        <v>79</v>
      </c>
      <c r="DB16" s="212">
        <v>63</v>
      </c>
      <c r="DC16" s="212">
        <v>33</v>
      </c>
      <c r="DD16" s="212">
        <v>37</v>
      </c>
      <c r="DE16" s="212">
        <v>83</v>
      </c>
      <c r="DF16" s="212">
        <v>1789</v>
      </c>
      <c r="DG16" s="212">
        <v>45.301264343</v>
      </c>
      <c r="DH16" s="212">
        <v>44.716407982299998</v>
      </c>
      <c r="DI16" s="212">
        <v>5425</v>
      </c>
      <c r="DJ16" s="212">
        <v>5457</v>
      </c>
      <c r="DK16" s="212">
        <v>5611</v>
      </c>
      <c r="DL16" s="212">
        <v>6713</v>
      </c>
      <c r="DM16" s="212">
        <v>8701</v>
      </c>
      <c r="DN16" s="212">
        <v>7044</v>
      </c>
      <c r="DO16" s="212">
        <v>7996</v>
      </c>
      <c r="DP16" s="212">
        <v>9370</v>
      </c>
      <c r="DQ16" s="212">
        <v>11472</v>
      </c>
      <c r="DR16" s="212">
        <v>9790</v>
      </c>
      <c r="DS16" s="212">
        <v>8414</v>
      </c>
      <c r="DT16" s="212">
        <v>7096</v>
      </c>
      <c r="DU16" s="212">
        <v>7688</v>
      </c>
      <c r="DV16" s="212">
        <v>9100</v>
      </c>
      <c r="DW16" s="212">
        <v>7417</v>
      </c>
      <c r="DX16" s="212">
        <v>6185</v>
      </c>
      <c r="DY16" s="212">
        <v>5525</v>
      </c>
      <c r="DZ16" s="212">
        <v>3523</v>
      </c>
      <c r="EA16" s="212">
        <v>1350</v>
      </c>
      <c r="EB16" s="212">
        <v>339</v>
      </c>
      <c r="EC16" s="212">
        <v>83</v>
      </c>
      <c r="ED16" s="212">
        <v>16493</v>
      </c>
      <c r="EE16" s="212">
        <v>84284</v>
      </c>
      <c r="EF16" s="212">
        <v>33522</v>
      </c>
      <c r="EG16" s="212">
        <v>17005</v>
      </c>
      <c r="EH16" s="212">
        <v>5295</v>
      </c>
      <c r="EI16" s="212">
        <v>12.2808062607</v>
      </c>
      <c r="EJ16" s="212">
        <v>62.758471768200003</v>
      </c>
      <c r="EK16" s="212">
        <v>24.9607219711</v>
      </c>
      <c r="EL16" s="212">
        <v>12.6620451381</v>
      </c>
      <c r="EM16" s="212">
        <v>3.9426950312</v>
      </c>
    </row>
    <row r="17" spans="1:143">
      <c r="A17">
        <v>19</v>
      </c>
      <c r="B17" s="434">
        <v>101</v>
      </c>
      <c r="C17">
        <v>28105</v>
      </c>
      <c r="D17">
        <v>0</v>
      </c>
      <c r="E17">
        <v>2015</v>
      </c>
      <c r="F17">
        <v>2000</v>
      </c>
      <c r="G17" t="s">
        <v>796</v>
      </c>
      <c r="H17" s="212">
        <v>106956</v>
      </c>
      <c r="I17" s="212">
        <v>763</v>
      </c>
      <c r="J17" s="212">
        <v>669</v>
      </c>
      <c r="K17" s="212">
        <v>622</v>
      </c>
      <c r="L17" s="212">
        <v>625</v>
      </c>
      <c r="M17" s="212">
        <v>645</v>
      </c>
      <c r="N17" s="212">
        <v>695</v>
      </c>
      <c r="O17" s="212">
        <v>652</v>
      </c>
      <c r="P17" s="212">
        <v>638</v>
      </c>
      <c r="Q17" s="212">
        <v>656</v>
      </c>
      <c r="R17" s="212">
        <v>659</v>
      </c>
      <c r="S17" s="212">
        <v>655</v>
      </c>
      <c r="T17" s="212">
        <v>702</v>
      </c>
      <c r="U17" s="212">
        <v>721</v>
      </c>
      <c r="V17" s="212">
        <v>721</v>
      </c>
      <c r="W17" s="212">
        <v>710</v>
      </c>
      <c r="X17" s="212">
        <v>739</v>
      </c>
      <c r="Y17" s="212">
        <v>756</v>
      </c>
      <c r="Z17" s="212">
        <v>732</v>
      </c>
      <c r="AA17" s="212">
        <v>794</v>
      </c>
      <c r="AB17" s="212">
        <v>818</v>
      </c>
      <c r="AC17" s="212">
        <v>884</v>
      </c>
      <c r="AD17" s="212">
        <v>877</v>
      </c>
      <c r="AE17" s="212">
        <v>974</v>
      </c>
      <c r="AF17" s="212">
        <v>1006</v>
      </c>
      <c r="AG17" s="212">
        <v>1180</v>
      </c>
      <c r="AH17" s="212">
        <v>1264</v>
      </c>
      <c r="AI17" s="212">
        <v>1279</v>
      </c>
      <c r="AJ17" s="212">
        <v>1382</v>
      </c>
      <c r="AK17" s="212">
        <v>1318</v>
      </c>
      <c r="AL17" s="212">
        <v>1322</v>
      </c>
      <c r="AM17" s="212">
        <v>1377</v>
      </c>
      <c r="AN17" s="212">
        <v>1364</v>
      </c>
      <c r="AO17" s="212">
        <v>1372</v>
      </c>
      <c r="AP17" s="212">
        <v>1329</v>
      </c>
      <c r="AQ17" s="212">
        <v>1240</v>
      </c>
      <c r="AR17" s="212">
        <v>1312</v>
      </c>
      <c r="AS17" s="212">
        <v>1271</v>
      </c>
      <c r="AT17" s="212">
        <v>1313</v>
      </c>
      <c r="AU17" s="212">
        <v>1328</v>
      </c>
      <c r="AV17" s="212">
        <v>1503</v>
      </c>
      <c r="AW17" s="212">
        <v>1587</v>
      </c>
      <c r="AX17" s="212">
        <v>1594</v>
      </c>
      <c r="AY17" s="212">
        <v>1672</v>
      </c>
      <c r="AZ17" s="212">
        <v>1583</v>
      </c>
      <c r="BA17" s="212">
        <v>1599</v>
      </c>
      <c r="BB17" s="212">
        <v>1636</v>
      </c>
      <c r="BC17" s="212">
        <v>1477</v>
      </c>
      <c r="BD17" s="212">
        <v>1506</v>
      </c>
      <c r="BE17" s="212">
        <v>1416</v>
      </c>
      <c r="BF17" s="212">
        <v>1143</v>
      </c>
      <c r="BG17" s="212">
        <v>1356</v>
      </c>
      <c r="BH17" s="212">
        <v>1314</v>
      </c>
      <c r="BI17" s="212">
        <v>1269</v>
      </c>
      <c r="BJ17" s="212">
        <v>1272</v>
      </c>
      <c r="BK17" s="212">
        <v>1207</v>
      </c>
      <c r="BL17" s="212">
        <v>1206</v>
      </c>
      <c r="BM17" s="212">
        <v>1215</v>
      </c>
      <c r="BN17" s="212">
        <v>1177</v>
      </c>
      <c r="BO17" s="212">
        <v>1138</v>
      </c>
      <c r="BP17" s="212">
        <v>1198</v>
      </c>
      <c r="BQ17" s="212">
        <v>1173</v>
      </c>
      <c r="BR17" s="212">
        <v>1241</v>
      </c>
      <c r="BS17" s="212">
        <v>1348</v>
      </c>
      <c r="BT17" s="212">
        <v>1397</v>
      </c>
      <c r="BU17" s="212">
        <v>1570</v>
      </c>
      <c r="BV17" s="212">
        <v>1650</v>
      </c>
      <c r="BW17" s="212">
        <v>1961</v>
      </c>
      <c r="BX17" s="212">
        <v>1947</v>
      </c>
      <c r="BY17" s="212">
        <v>1863</v>
      </c>
      <c r="BZ17" s="212">
        <v>1123</v>
      </c>
      <c r="CA17" s="212">
        <v>1258</v>
      </c>
      <c r="CB17" s="212">
        <v>1564</v>
      </c>
      <c r="CC17" s="212">
        <v>1474</v>
      </c>
      <c r="CD17" s="212">
        <v>1642</v>
      </c>
      <c r="CE17" s="212">
        <v>1585</v>
      </c>
      <c r="CF17" s="212">
        <v>1323</v>
      </c>
      <c r="CG17" s="212">
        <v>1132</v>
      </c>
      <c r="CH17" s="212">
        <v>1242</v>
      </c>
      <c r="CI17" s="212">
        <v>1260</v>
      </c>
      <c r="CJ17" s="212">
        <v>1277</v>
      </c>
      <c r="CK17" s="212">
        <v>1244</v>
      </c>
      <c r="CL17" s="212">
        <v>1157</v>
      </c>
      <c r="CM17" s="212">
        <v>1023</v>
      </c>
      <c r="CN17" s="212">
        <v>953</v>
      </c>
      <c r="CO17" s="212">
        <v>855</v>
      </c>
      <c r="CP17" s="212">
        <v>698</v>
      </c>
      <c r="CQ17" s="212">
        <v>718</v>
      </c>
      <c r="CR17" s="212">
        <v>526</v>
      </c>
      <c r="CS17" s="212">
        <v>558</v>
      </c>
      <c r="CT17" s="212">
        <v>466</v>
      </c>
      <c r="CU17" s="212">
        <v>355</v>
      </c>
      <c r="CV17" s="212">
        <v>282</v>
      </c>
      <c r="CW17" s="212">
        <v>261</v>
      </c>
      <c r="CX17" s="212">
        <v>200</v>
      </c>
      <c r="CY17" s="212">
        <v>142</v>
      </c>
      <c r="CZ17" s="212">
        <v>119</v>
      </c>
      <c r="DA17" s="212">
        <v>69</v>
      </c>
      <c r="DB17" s="212">
        <v>62</v>
      </c>
      <c r="DC17" s="212">
        <v>26</v>
      </c>
      <c r="DD17" s="212">
        <v>26</v>
      </c>
      <c r="DE17" s="212">
        <v>58</v>
      </c>
      <c r="DF17" s="212">
        <v>1696</v>
      </c>
      <c r="DG17" s="212">
        <v>48.737953638599997</v>
      </c>
      <c r="DH17" s="212">
        <v>48.7831920904</v>
      </c>
      <c r="DI17" s="212">
        <v>3324</v>
      </c>
      <c r="DJ17" s="212">
        <v>3300</v>
      </c>
      <c r="DK17" s="212">
        <v>3509</v>
      </c>
      <c r="DL17" s="212">
        <v>3839</v>
      </c>
      <c r="DM17" s="212">
        <v>4921</v>
      </c>
      <c r="DN17" s="212">
        <v>6565</v>
      </c>
      <c r="DO17" s="212">
        <v>6682</v>
      </c>
      <c r="DP17" s="212">
        <v>6727</v>
      </c>
      <c r="DQ17" s="212">
        <v>8035</v>
      </c>
      <c r="DR17" s="212">
        <v>7178</v>
      </c>
      <c r="DS17" s="212">
        <v>6418</v>
      </c>
      <c r="DT17" s="212">
        <v>5934</v>
      </c>
      <c r="DU17" s="212">
        <v>6729</v>
      </c>
      <c r="DV17" s="212">
        <v>8544</v>
      </c>
      <c r="DW17" s="212">
        <v>7523</v>
      </c>
      <c r="DX17" s="212">
        <v>6234</v>
      </c>
      <c r="DY17" s="212">
        <v>5232</v>
      </c>
      <c r="DZ17" s="212">
        <v>2966</v>
      </c>
      <c r="EA17" s="212">
        <v>1240</v>
      </c>
      <c r="EB17" s="212">
        <v>302</v>
      </c>
      <c r="EC17" s="212">
        <v>58</v>
      </c>
      <c r="ED17" s="212">
        <v>10133</v>
      </c>
      <c r="EE17" s="212">
        <v>63028</v>
      </c>
      <c r="EF17" s="212">
        <v>32099</v>
      </c>
      <c r="EG17" s="212">
        <v>16032</v>
      </c>
      <c r="EH17" s="212">
        <v>4566</v>
      </c>
      <c r="EI17" s="212">
        <v>9.6266387992000002</v>
      </c>
      <c r="EJ17" s="212">
        <v>59.878396351900001</v>
      </c>
      <c r="EK17" s="212">
        <v>30.4949648489</v>
      </c>
      <c r="EL17" s="212">
        <v>15.230856925699999</v>
      </c>
      <c r="EM17" s="212">
        <v>4.3378301348999999</v>
      </c>
    </row>
    <row r="18" spans="1:143">
      <c r="A18">
        <v>20</v>
      </c>
      <c r="B18" s="434">
        <v>101</v>
      </c>
      <c r="C18">
        <v>28106</v>
      </c>
      <c r="D18">
        <v>0</v>
      </c>
      <c r="E18">
        <v>2015</v>
      </c>
      <c r="F18">
        <v>2000</v>
      </c>
      <c r="G18" t="s">
        <v>797</v>
      </c>
      <c r="H18" s="212">
        <v>97912</v>
      </c>
      <c r="I18" s="212">
        <v>599</v>
      </c>
      <c r="J18" s="212">
        <v>580</v>
      </c>
      <c r="K18" s="212">
        <v>543</v>
      </c>
      <c r="L18" s="212">
        <v>612</v>
      </c>
      <c r="M18" s="212">
        <v>607</v>
      </c>
      <c r="N18" s="212">
        <v>655</v>
      </c>
      <c r="O18" s="212">
        <v>656</v>
      </c>
      <c r="P18" s="212">
        <v>680</v>
      </c>
      <c r="Q18" s="212">
        <v>649</v>
      </c>
      <c r="R18" s="212">
        <v>706</v>
      </c>
      <c r="S18" s="212">
        <v>641</v>
      </c>
      <c r="T18" s="212">
        <v>659</v>
      </c>
      <c r="U18" s="212">
        <v>659</v>
      </c>
      <c r="V18" s="212">
        <v>723</v>
      </c>
      <c r="W18" s="212">
        <v>688</v>
      </c>
      <c r="X18" s="212">
        <v>760</v>
      </c>
      <c r="Y18" s="212">
        <v>802</v>
      </c>
      <c r="Z18" s="212">
        <v>825</v>
      </c>
      <c r="AA18" s="212">
        <v>829</v>
      </c>
      <c r="AB18" s="212">
        <v>865</v>
      </c>
      <c r="AC18" s="212">
        <v>847</v>
      </c>
      <c r="AD18" s="212">
        <v>835</v>
      </c>
      <c r="AE18" s="212">
        <v>846</v>
      </c>
      <c r="AF18" s="212">
        <v>884</v>
      </c>
      <c r="AG18" s="212">
        <v>866</v>
      </c>
      <c r="AH18" s="212">
        <v>982</v>
      </c>
      <c r="AI18" s="212">
        <v>941</v>
      </c>
      <c r="AJ18" s="212">
        <v>952</v>
      </c>
      <c r="AK18" s="212">
        <v>932</v>
      </c>
      <c r="AL18" s="212">
        <v>971</v>
      </c>
      <c r="AM18" s="212">
        <v>1011</v>
      </c>
      <c r="AN18" s="212">
        <v>1031</v>
      </c>
      <c r="AO18" s="212">
        <v>997</v>
      </c>
      <c r="AP18" s="212">
        <v>959</v>
      </c>
      <c r="AQ18" s="212">
        <v>957</v>
      </c>
      <c r="AR18" s="212">
        <v>992</v>
      </c>
      <c r="AS18" s="212">
        <v>1051</v>
      </c>
      <c r="AT18" s="212">
        <v>1083</v>
      </c>
      <c r="AU18" s="212">
        <v>1123</v>
      </c>
      <c r="AV18" s="212">
        <v>1189</v>
      </c>
      <c r="AW18" s="212">
        <v>1286</v>
      </c>
      <c r="AX18" s="212">
        <v>1387</v>
      </c>
      <c r="AY18" s="212">
        <v>1526</v>
      </c>
      <c r="AZ18" s="212">
        <v>1397</v>
      </c>
      <c r="BA18" s="212">
        <v>1415</v>
      </c>
      <c r="BB18" s="212">
        <v>1379</v>
      </c>
      <c r="BC18" s="212">
        <v>1335</v>
      </c>
      <c r="BD18" s="212">
        <v>1319</v>
      </c>
      <c r="BE18" s="212">
        <v>1245</v>
      </c>
      <c r="BF18" s="212">
        <v>1108</v>
      </c>
      <c r="BG18" s="212">
        <v>1258</v>
      </c>
      <c r="BH18" s="212">
        <v>1273</v>
      </c>
      <c r="BI18" s="212">
        <v>1237</v>
      </c>
      <c r="BJ18" s="212">
        <v>1141</v>
      </c>
      <c r="BK18" s="212">
        <v>1129</v>
      </c>
      <c r="BL18" s="212">
        <v>1093</v>
      </c>
      <c r="BM18" s="212">
        <v>1162</v>
      </c>
      <c r="BN18" s="212">
        <v>1168</v>
      </c>
      <c r="BO18" s="212">
        <v>1052</v>
      </c>
      <c r="BP18" s="212">
        <v>1099</v>
      </c>
      <c r="BQ18" s="212">
        <v>1212</v>
      </c>
      <c r="BR18" s="212">
        <v>1225</v>
      </c>
      <c r="BS18" s="212">
        <v>1291</v>
      </c>
      <c r="BT18" s="212">
        <v>1410</v>
      </c>
      <c r="BU18" s="212">
        <v>1525</v>
      </c>
      <c r="BV18" s="212">
        <v>1588</v>
      </c>
      <c r="BW18" s="212">
        <v>1937</v>
      </c>
      <c r="BX18" s="212">
        <v>1856</v>
      </c>
      <c r="BY18" s="212">
        <v>1823</v>
      </c>
      <c r="BZ18" s="212">
        <v>1086</v>
      </c>
      <c r="CA18" s="212">
        <v>1166</v>
      </c>
      <c r="CB18" s="212">
        <v>1564</v>
      </c>
      <c r="CC18" s="212">
        <v>1519</v>
      </c>
      <c r="CD18" s="212">
        <v>1629</v>
      </c>
      <c r="CE18" s="212">
        <v>1591</v>
      </c>
      <c r="CF18" s="212">
        <v>1380</v>
      </c>
      <c r="CG18" s="212">
        <v>1198</v>
      </c>
      <c r="CH18" s="212">
        <v>1276</v>
      </c>
      <c r="CI18" s="212">
        <v>1297</v>
      </c>
      <c r="CJ18" s="212">
        <v>1257</v>
      </c>
      <c r="CK18" s="212">
        <v>1242</v>
      </c>
      <c r="CL18" s="212">
        <v>1029</v>
      </c>
      <c r="CM18" s="212">
        <v>1098</v>
      </c>
      <c r="CN18" s="212">
        <v>980</v>
      </c>
      <c r="CO18" s="212">
        <v>849</v>
      </c>
      <c r="CP18" s="212">
        <v>703</v>
      </c>
      <c r="CQ18" s="212">
        <v>638</v>
      </c>
      <c r="CR18" s="212">
        <v>562</v>
      </c>
      <c r="CS18" s="212">
        <v>484</v>
      </c>
      <c r="CT18" s="212">
        <v>462</v>
      </c>
      <c r="CU18" s="212">
        <v>373</v>
      </c>
      <c r="CV18" s="212">
        <v>294</v>
      </c>
      <c r="CW18" s="212">
        <v>243</v>
      </c>
      <c r="CX18" s="212">
        <v>199</v>
      </c>
      <c r="CY18" s="212">
        <v>120</v>
      </c>
      <c r="CZ18" s="212">
        <v>123</v>
      </c>
      <c r="DA18" s="212">
        <v>71</v>
      </c>
      <c r="DB18" s="212">
        <v>64</v>
      </c>
      <c r="DC18" s="212">
        <v>42</v>
      </c>
      <c r="DD18" s="212">
        <v>29</v>
      </c>
      <c r="DE18" s="212">
        <v>53</v>
      </c>
      <c r="DF18" s="212">
        <v>1228</v>
      </c>
      <c r="DG18" s="212">
        <v>49.843179843599998</v>
      </c>
      <c r="DH18" s="212">
        <v>51.392772977200003</v>
      </c>
      <c r="DI18" s="212">
        <v>2941</v>
      </c>
      <c r="DJ18" s="212">
        <v>3346</v>
      </c>
      <c r="DK18" s="212">
        <v>3370</v>
      </c>
      <c r="DL18" s="212">
        <v>4081</v>
      </c>
      <c r="DM18" s="212">
        <v>4278</v>
      </c>
      <c r="DN18" s="212">
        <v>4778</v>
      </c>
      <c r="DO18" s="212">
        <v>4955</v>
      </c>
      <c r="DP18" s="212">
        <v>5438</v>
      </c>
      <c r="DQ18" s="212">
        <v>7011</v>
      </c>
      <c r="DR18" s="212">
        <v>6386</v>
      </c>
      <c r="DS18" s="212">
        <v>6038</v>
      </c>
      <c r="DT18" s="212">
        <v>5574</v>
      </c>
      <c r="DU18" s="212">
        <v>6663</v>
      </c>
      <c r="DV18" s="212">
        <v>8290</v>
      </c>
      <c r="DW18" s="212">
        <v>7469</v>
      </c>
      <c r="DX18" s="212">
        <v>6408</v>
      </c>
      <c r="DY18" s="212">
        <v>5198</v>
      </c>
      <c r="DZ18" s="212">
        <v>2849</v>
      </c>
      <c r="EA18" s="212">
        <v>1229</v>
      </c>
      <c r="EB18" s="212">
        <v>329</v>
      </c>
      <c r="EC18" s="212">
        <v>53</v>
      </c>
      <c r="ED18" s="212">
        <v>9657</v>
      </c>
      <c r="EE18" s="212">
        <v>55202</v>
      </c>
      <c r="EF18" s="212">
        <v>31825</v>
      </c>
      <c r="EG18" s="212">
        <v>16066</v>
      </c>
      <c r="EH18" s="212">
        <v>4460</v>
      </c>
      <c r="EI18" s="212">
        <v>9.9882090108000003</v>
      </c>
      <c r="EJ18" s="212">
        <v>57.095279467099999</v>
      </c>
      <c r="EK18" s="212">
        <v>32.916511522100002</v>
      </c>
      <c r="EL18" s="212">
        <v>16.617020396299999</v>
      </c>
      <c r="EM18" s="212">
        <v>4.6129659508999996</v>
      </c>
    </row>
    <row r="19" spans="1:143">
      <c r="A19">
        <v>21</v>
      </c>
      <c r="B19" s="434">
        <v>101</v>
      </c>
      <c r="C19">
        <v>28107</v>
      </c>
      <c r="D19">
        <v>0</v>
      </c>
      <c r="E19">
        <v>2015</v>
      </c>
      <c r="F19">
        <v>2000</v>
      </c>
      <c r="G19" t="s">
        <v>798</v>
      </c>
      <c r="H19" s="212">
        <v>162468</v>
      </c>
      <c r="I19" s="212">
        <v>1084</v>
      </c>
      <c r="J19" s="212">
        <v>1140</v>
      </c>
      <c r="K19" s="212">
        <v>1164</v>
      </c>
      <c r="L19" s="212">
        <v>1117</v>
      </c>
      <c r="M19" s="212">
        <v>1246</v>
      </c>
      <c r="N19" s="212">
        <v>1220</v>
      </c>
      <c r="O19" s="212">
        <v>1256</v>
      </c>
      <c r="P19" s="212">
        <v>1215</v>
      </c>
      <c r="Q19" s="212">
        <v>1270</v>
      </c>
      <c r="R19" s="212">
        <v>1201</v>
      </c>
      <c r="S19" s="212">
        <v>1234</v>
      </c>
      <c r="T19" s="212">
        <v>1229</v>
      </c>
      <c r="U19" s="212">
        <v>1375</v>
      </c>
      <c r="V19" s="212">
        <v>1347</v>
      </c>
      <c r="W19" s="212">
        <v>1375</v>
      </c>
      <c r="X19" s="212">
        <v>1462</v>
      </c>
      <c r="Y19" s="212">
        <v>1434</v>
      </c>
      <c r="Z19" s="212">
        <v>1464</v>
      </c>
      <c r="AA19" s="212">
        <v>1576</v>
      </c>
      <c r="AB19" s="212">
        <v>1574</v>
      </c>
      <c r="AC19" s="212">
        <v>1639</v>
      </c>
      <c r="AD19" s="212">
        <v>1647</v>
      </c>
      <c r="AE19" s="212">
        <v>1530</v>
      </c>
      <c r="AF19" s="212">
        <v>1358</v>
      </c>
      <c r="AG19" s="212">
        <v>1386</v>
      </c>
      <c r="AH19" s="212">
        <v>1461</v>
      </c>
      <c r="AI19" s="212">
        <v>1340</v>
      </c>
      <c r="AJ19" s="212">
        <v>1496</v>
      </c>
      <c r="AK19" s="212">
        <v>1494</v>
      </c>
      <c r="AL19" s="212">
        <v>1559</v>
      </c>
      <c r="AM19" s="212">
        <v>1657</v>
      </c>
      <c r="AN19" s="212">
        <v>1688</v>
      </c>
      <c r="AO19" s="212">
        <v>1715</v>
      </c>
      <c r="AP19" s="212">
        <v>1629</v>
      </c>
      <c r="AQ19" s="212">
        <v>1692</v>
      </c>
      <c r="AR19" s="212">
        <v>1822</v>
      </c>
      <c r="AS19" s="212">
        <v>1834</v>
      </c>
      <c r="AT19" s="212">
        <v>1888</v>
      </c>
      <c r="AU19" s="212">
        <v>1991</v>
      </c>
      <c r="AV19" s="212">
        <v>2109</v>
      </c>
      <c r="AW19" s="212">
        <v>2172</v>
      </c>
      <c r="AX19" s="212">
        <v>2341</v>
      </c>
      <c r="AY19" s="212">
        <v>2305</v>
      </c>
      <c r="AZ19" s="212">
        <v>2398</v>
      </c>
      <c r="BA19" s="212">
        <v>2352</v>
      </c>
      <c r="BB19" s="212">
        <v>2282</v>
      </c>
      <c r="BC19" s="212">
        <v>2311</v>
      </c>
      <c r="BD19" s="212">
        <v>2207</v>
      </c>
      <c r="BE19" s="212">
        <v>2185</v>
      </c>
      <c r="BF19" s="212">
        <v>1717</v>
      </c>
      <c r="BG19" s="212">
        <v>2089</v>
      </c>
      <c r="BH19" s="212">
        <v>2036</v>
      </c>
      <c r="BI19" s="212">
        <v>2056</v>
      </c>
      <c r="BJ19" s="212">
        <v>1994</v>
      </c>
      <c r="BK19" s="212">
        <v>1955</v>
      </c>
      <c r="BL19" s="212">
        <v>1928</v>
      </c>
      <c r="BM19" s="212">
        <v>1992</v>
      </c>
      <c r="BN19" s="212">
        <v>1908</v>
      </c>
      <c r="BO19" s="212">
        <v>1819</v>
      </c>
      <c r="BP19" s="212">
        <v>1951</v>
      </c>
      <c r="BQ19" s="212">
        <v>2039</v>
      </c>
      <c r="BR19" s="212">
        <v>1982</v>
      </c>
      <c r="BS19" s="212">
        <v>2195</v>
      </c>
      <c r="BT19" s="212">
        <v>2251</v>
      </c>
      <c r="BU19" s="212">
        <v>2514</v>
      </c>
      <c r="BV19" s="212">
        <v>2765</v>
      </c>
      <c r="BW19" s="212">
        <v>3274</v>
      </c>
      <c r="BX19" s="212">
        <v>3293</v>
      </c>
      <c r="BY19" s="212">
        <v>3081</v>
      </c>
      <c r="BZ19" s="212">
        <v>1885</v>
      </c>
      <c r="CA19" s="212">
        <v>2020</v>
      </c>
      <c r="CB19" s="212">
        <v>2585</v>
      </c>
      <c r="CC19" s="212">
        <v>2450</v>
      </c>
      <c r="CD19" s="212">
        <v>2509</v>
      </c>
      <c r="CE19" s="212">
        <v>2406</v>
      </c>
      <c r="CF19" s="212">
        <v>2056</v>
      </c>
      <c r="CG19" s="212">
        <v>1806</v>
      </c>
      <c r="CH19" s="212">
        <v>1894</v>
      </c>
      <c r="CI19" s="212">
        <v>1917</v>
      </c>
      <c r="CJ19" s="212">
        <v>1819</v>
      </c>
      <c r="CK19" s="212">
        <v>1661</v>
      </c>
      <c r="CL19" s="212">
        <v>1453</v>
      </c>
      <c r="CM19" s="212">
        <v>1442</v>
      </c>
      <c r="CN19" s="212">
        <v>1420</v>
      </c>
      <c r="CO19" s="212">
        <v>1170</v>
      </c>
      <c r="CP19" s="212">
        <v>1032</v>
      </c>
      <c r="CQ19" s="212">
        <v>935</v>
      </c>
      <c r="CR19" s="212">
        <v>831</v>
      </c>
      <c r="CS19" s="212">
        <v>718</v>
      </c>
      <c r="CT19" s="212">
        <v>654</v>
      </c>
      <c r="CU19" s="212">
        <v>486</v>
      </c>
      <c r="CV19" s="212">
        <v>395</v>
      </c>
      <c r="CW19" s="212">
        <v>282</v>
      </c>
      <c r="CX19" s="212">
        <v>249</v>
      </c>
      <c r="CY19" s="212">
        <v>180</v>
      </c>
      <c r="CZ19" s="212">
        <v>158</v>
      </c>
      <c r="DA19" s="212">
        <v>82</v>
      </c>
      <c r="DB19" s="212">
        <v>82</v>
      </c>
      <c r="DC19" s="212">
        <v>51</v>
      </c>
      <c r="DD19" s="212">
        <v>46</v>
      </c>
      <c r="DE19" s="212">
        <v>80</v>
      </c>
      <c r="DF19" s="212">
        <v>1404</v>
      </c>
      <c r="DG19" s="212">
        <v>48.218093428700001</v>
      </c>
      <c r="DH19" s="212">
        <v>49.617938264400003</v>
      </c>
      <c r="DI19" s="212">
        <v>5751</v>
      </c>
      <c r="DJ19" s="212">
        <v>6162</v>
      </c>
      <c r="DK19" s="212">
        <v>6560</v>
      </c>
      <c r="DL19" s="212">
        <v>7510</v>
      </c>
      <c r="DM19" s="212">
        <v>7560</v>
      </c>
      <c r="DN19" s="212">
        <v>7350</v>
      </c>
      <c r="DO19" s="212">
        <v>8381</v>
      </c>
      <c r="DP19" s="212">
        <v>9644</v>
      </c>
      <c r="DQ19" s="212">
        <v>11568</v>
      </c>
      <c r="DR19" s="212">
        <v>10702</v>
      </c>
      <c r="DS19" s="212">
        <v>10130</v>
      </c>
      <c r="DT19" s="212">
        <v>9598</v>
      </c>
      <c r="DU19" s="212">
        <v>10981</v>
      </c>
      <c r="DV19" s="212">
        <v>14298</v>
      </c>
      <c r="DW19" s="212">
        <v>11970</v>
      </c>
      <c r="DX19" s="212">
        <v>9492</v>
      </c>
      <c r="DY19" s="212">
        <v>7146</v>
      </c>
      <c r="DZ19" s="212">
        <v>4170</v>
      </c>
      <c r="EA19" s="212">
        <v>1592</v>
      </c>
      <c r="EB19" s="212">
        <v>419</v>
      </c>
      <c r="EC19" s="212">
        <v>80</v>
      </c>
      <c r="ED19" s="212">
        <v>18473</v>
      </c>
      <c r="EE19" s="212">
        <v>93424</v>
      </c>
      <c r="EF19" s="212">
        <v>49167</v>
      </c>
      <c r="EG19" s="212">
        <v>22899</v>
      </c>
      <c r="EH19" s="212">
        <v>6261</v>
      </c>
      <c r="EI19" s="212">
        <v>11.4693537972</v>
      </c>
      <c r="EJ19" s="212">
        <v>58.0042715939</v>
      </c>
      <c r="EK19" s="212">
        <v>30.526374608899999</v>
      </c>
      <c r="EL19" s="212">
        <v>14.2173297571</v>
      </c>
      <c r="EM19" s="212">
        <v>3.8872746238000002</v>
      </c>
    </row>
    <row r="20" spans="1:143">
      <c r="A20">
        <v>22</v>
      </c>
      <c r="B20" s="434">
        <v>101</v>
      </c>
      <c r="C20">
        <v>28108</v>
      </c>
      <c r="D20">
        <v>0</v>
      </c>
      <c r="E20">
        <v>2015</v>
      </c>
      <c r="F20">
        <v>2000</v>
      </c>
      <c r="G20" t="s">
        <v>799</v>
      </c>
      <c r="H20" s="212">
        <v>219474</v>
      </c>
      <c r="I20" s="212">
        <v>1764</v>
      </c>
      <c r="J20" s="212">
        <v>1826</v>
      </c>
      <c r="K20" s="212">
        <v>1850</v>
      </c>
      <c r="L20" s="212">
        <v>1929</v>
      </c>
      <c r="M20" s="212">
        <v>1940</v>
      </c>
      <c r="N20" s="212">
        <v>2022</v>
      </c>
      <c r="O20" s="212">
        <v>1931</v>
      </c>
      <c r="P20" s="212">
        <v>2000</v>
      </c>
      <c r="Q20" s="212">
        <v>1892</v>
      </c>
      <c r="R20" s="212">
        <v>1923</v>
      </c>
      <c r="S20" s="212">
        <v>1953</v>
      </c>
      <c r="T20" s="212">
        <v>1900</v>
      </c>
      <c r="U20" s="212">
        <v>2007</v>
      </c>
      <c r="V20" s="212">
        <v>1912</v>
      </c>
      <c r="W20" s="212">
        <v>1964</v>
      </c>
      <c r="X20" s="212">
        <v>2073</v>
      </c>
      <c r="Y20" s="212">
        <v>2009</v>
      </c>
      <c r="Z20" s="212">
        <v>2056</v>
      </c>
      <c r="AA20" s="212">
        <v>2082</v>
      </c>
      <c r="AB20" s="212">
        <v>2052</v>
      </c>
      <c r="AC20" s="212">
        <v>1943</v>
      </c>
      <c r="AD20" s="212">
        <v>1933</v>
      </c>
      <c r="AE20" s="212">
        <v>1809</v>
      </c>
      <c r="AF20" s="212">
        <v>1713</v>
      </c>
      <c r="AG20" s="212">
        <v>1844</v>
      </c>
      <c r="AH20" s="212">
        <v>1981</v>
      </c>
      <c r="AI20" s="212">
        <v>1872</v>
      </c>
      <c r="AJ20" s="212">
        <v>2002</v>
      </c>
      <c r="AK20" s="212">
        <v>2078</v>
      </c>
      <c r="AL20" s="212">
        <v>2171</v>
      </c>
      <c r="AM20" s="212">
        <v>2231</v>
      </c>
      <c r="AN20" s="212">
        <v>2359</v>
      </c>
      <c r="AO20" s="212">
        <v>2432</v>
      </c>
      <c r="AP20" s="212">
        <v>2466</v>
      </c>
      <c r="AQ20" s="212">
        <v>2525</v>
      </c>
      <c r="AR20" s="212">
        <v>2533</v>
      </c>
      <c r="AS20" s="212">
        <v>2597</v>
      </c>
      <c r="AT20" s="212">
        <v>2666</v>
      </c>
      <c r="AU20" s="212">
        <v>2789</v>
      </c>
      <c r="AV20" s="212">
        <v>2943</v>
      </c>
      <c r="AW20" s="212">
        <v>3249</v>
      </c>
      <c r="AX20" s="212">
        <v>3333</v>
      </c>
      <c r="AY20" s="212">
        <v>3493</v>
      </c>
      <c r="AZ20" s="212">
        <v>3458</v>
      </c>
      <c r="BA20" s="212">
        <v>3222</v>
      </c>
      <c r="BB20" s="212">
        <v>3212</v>
      </c>
      <c r="BC20" s="212">
        <v>3147</v>
      </c>
      <c r="BD20" s="212">
        <v>2968</v>
      </c>
      <c r="BE20" s="212">
        <v>2918</v>
      </c>
      <c r="BF20" s="212">
        <v>2356</v>
      </c>
      <c r="BG20" s="212">
        <v>2965</v>
      </c>
      <c r="BH20" s="212">
        <v>2713</v>
      </c>
      <c r="BI20" s="212">
        <v>2695</v>
      </c>
      <c r="BJ20" s="212">
        <v>2490</v>
      </c>
      <c r="BK20" s="212">
        <v>2489</v>
      </c>
      <c r="BL20" s="212">
        <v>2535</v>
      </c>
      <c r="BM20" s="212">
        <v>2493</v>
      </c>
      <c r="BN20" s="212">
        <v>2530</v>
      </c>
      <c r="BO20" s="212">
        <v>2422</v>
      </c>
      <c r="BP20" s="212">
        <v>2518</v>
      </c>
      <c r="BQ20" s="212">
        <v>2467</v>
      </c>
      <c r="BR20" s="212">
        <v>2619</v>
      </c>
      <c r="BS20" s="212">
        <v>2819</v>
      </c>
      <c r="BT20" s="212">
        <v>2922</v>
      </c>
      <c r="BU20" s="212">
        <v>3104</v>
      </c>
      <c r="BV20" s="212">
        <v>3321</v>
      </c>
      <c r="BW20" s="212">
        <v>3992</v>
      </c>
      <c r="BX20" s="212">
        <v>3930</v>
      </c>
      <c r="BY20" s="212">
        <v>3709</v>
      </c>
      <c r="BZ20" s="212">
        <v>2230</v>
      </c>
      <c r="CA20" s="212">
        <v>2500</v>
      </c>
      <c r="CB20" s="212">
        <v>3111</v>
      </c>
      <c r="CC20" s="212">
        <v>2921</v>
      </c>
      <c r="CD20" s="212">
        <v>3094</v>
      </c>
      <c r="CE20" s="212">
        <v>3065</v>
      </c>
      <c r="CF20" s="212">
        <v>2696</v>
      </c>
      <c r="CG20" s="212">
        <v>2257</v>
      </c>
      <c r="CH20" s="212">
        <v>2300</v>
      </c>
      <c r="CI20" s="212">
        <v>2343</v>
      </c>
      <c r="CJ20" s="212">
        <v>2388</v>
      </c>
      <c r="CK20" s="212">
        <v>2210</v>
      </c>
      <c r="CL20" s="212">
        <v>2010</v>
      </c>
      <c r="CM20" s="212">
        <v>1994</v>
      </c>
      <c r="CN20" s="212">
        <v>1882</v>
      </c>
      <c r="CO20" s="212">
        <v>1639</v>
      </c>
      <c r="CP20" s="212">
        <v>1398</v>
      </c>
      <c r="CQ20" s="212">
        <v>1238</v>
      </c>
      <c r="CR20" s="212">
        <v>1131</v>
      </c>
      <c r="CS20" s="212">
        <v>980</v>
      </c>
      <c r="CT20" s="212">
        <v>889</v>
      </c>
      <c r="CU20" s="212">
        <v>710</v>
      </c>
      <c r="CV20" s="212">
        <v>574</v>
      </c>
      <c r="CW20" s="212">
        <v>415</v>
      </c>
      <c r="CX20" s="212">
        <v>362</v>
      </c>
      <c r="CY20" s="212">
        <v>262</v>
      </c>
      <c r="CZ20" s="212">
        <v>216</v>
      </c>
      <c r="DA20" s="212">
        <v>121</v>
      </c>
      <c r="DB20" s="212">
        <v>116</v>
      </c>
      <c r="DC20" s="212">
        <v>83</v>
      </c>
      <c r="DD20" s="212">
        <v>61</v>
      </c>
      <c r="DE20" s="212">
        <v>113</v>
      </c>
      <c r="DF20" s="212">
        <v>2104</v>
      </c>
      <c r="DG20" s="212">
        <v>46.955412430400003</v>
      </c>
      <c r="DH20" s="212">
        <v>47.538746630699997</v>
      </c>
      <c r="DI20" s="212">
        <v>9309</v>
      </c>
      <c r="DJ20" s="212">
        <v>9768</v>
      </c>
      <c r="DK20" s="212">
        <v>9736</v>
      </c>
      <c r="DL20" s="212">
        <v>10272</v>
      </c>
      <c r="DM20" s="212">
        <v>9242</v>
      </c>
      <c r="DN20" s="212">
        <v>10104</v>
      </c>
      <c r="DO20" s="212">
        <v>12013</v>
      </c>
      <c r="DP20" s="212">
        <v>13528</v>
      </c>
      <c r="DQ20" s="212">
        <v>16755</v>
      </c>
      <c r="DR20" s="212">
        <v>14601</v>
      </c>
      <c r="DS20" s="212">
        <v>13352</v>
      </c>
      <c r="DT20" s="212">
        <v>12498</v>
      </c>
      <c r="DU20" s="212">
        <v>13931</v>
      </c>
      <c r="DV20" s="212">
        <v>17182</v>
      </c>
      <c r="DW20" s="212">
        <v>14691</v>
      </c>
      <c r="DX20" s="212">
        <v>11984</v>
      </c>
      <c r="DY20" s="212">
        <v>9735</v>
      </c>
      <c r="DZ20" s="212">
        <v>5636</v>
      </c>
      <c r="EA20" s="212">
        <v>2323</v>
      </c>
      <c r="EB20" s="212">
        <v>597</v>
      </c>
      <c r="EC20" s="212">
        <v>113</v>
      </c>
      <c r="ED20" s="212">
        <v>28813</v>
      </c>
      <c r="EE20" s="212">
        <v>126296</v>
      </c>
      <c r="EF20" s="212">
        <v>62261</v>
      </c>
      <c r="EG20" s="212">
        <v>30388</v>
      </c>
      <c r="EH20" s="212">
        <v>8669</v>
      </c>
      <c r="EI20" s="212">
        <v>13.255279017299999</v>
      </c>
      <c r="EJ20" s="212">
        <v>58.101853981700003</v>
      </c>
      <c r="EK20" s="212">
        <v>28.642867000999999</v>
      </c>
      <c r="EL20" s="212">
        <v>13.979850025299999</v>
      </c>
      <c r="EM20" s="212">
        <v>3.9881308367999999</v>
      </c>
    </row>
    <row r="21" spans="1:143">
      <c r="A21">
        <v>23</v>
      </c>
      <c r="B21" s="434">
        <v>101</v>
      </c>
      <c r="C21">
        <v>28109</v>
      </c>
      <c r="D21">
        <v>0</v>
      </c>
      <c r="E21">
        <v>2015</v>
      </c>
      <c r="F21">
        <v>2000</v>
      </c>
      <c r="G21" t="s">
        <v>800</v>
      </c>
      <c r="H21" s="212">
        <v>219805</v>
      </c>
      <c r="I21" s="212">
        <v>1434</v>
      </c>
      <c r="J21" s="212">
        <v>1481</v>
      </c>
      <c r="K21" s="212">
        <v>1579</v>
      </c>
      <c r="L21" s="212">
        <v>1629</v>
      </c>
      <c r="M21" s="212">
        <v>1883</v>
      </c>
      <c r="N21" s="212">
        <v>1828</v>
      </c>
      <c r="O21" s="212">
        <v>1877</v>
      </c>
      <c r="P21" s="212">
        <v>2035</v>
      </c>
      <c r="Q21" s="212">
        <v>1949</v>
      </c>
      <c r="R21" s="212">
        <v>1990</v>
      </c>
      <c r="S21" s="212">
        <v>1964</v>
      </c>
      <c r="T21" s="212">
        <v>2093</v>
      </c>
      <c r="U21" s="212">
        <v>2129</v>
      </c>
      <c r="V21" s="212">
        <v>2148</v>
      </c>
      <c r="W21" s="212">
        <v>2175</v>
      </c>
      <c r="X21" s="212">
        <v>2194</v>
      </c>
      <c r="Y21" s="212">
        <v>2254</v>
      </c>
      <c r="Z21" s="212">
        <v>2321</v>
      </c>
      <c r="AA21" s="212">
        <v>2153</v>
      </c>
      <c r="AB21" s="212">
        <v>2081</v>
      </c>
      <c r="AC21" s="212">
        <v>2044</v>
      </c>
      <c r="AD21" s="212">
        <v>1910</v>
      </c>
      <c r="AE21" s="212">
        <v>1896</v>
      </c>
      <c r="AF21" s="212">
        <v>1769</v>
      </c>
      <c r="AG21" s="212">
        <v>1754</v>
      </c>
      <c r="AH21" s="212">
        <v>1780</v>
      </c>
      <c r="AI21" s="212">
        <v>1793</v>
      </c>
      <c r="AJ21" s="212">
        <v>1812</v>
      </c>
      <c r="AK21" s="212">
        <v>1745</v>
      </c>
      <c r="AL21" s="212">
        <v>1899</v>
      </c>
      <c r="AM21" s="212">
        <v>1945</v>
      </c>
      <c r="AN21" s="212">
        <v>2099</v>
      </c>
      <c r="AO21" s="212">
        <v>2171</v>
      </c>
      <c r="AP21" s="212">
        <v>2147</v>
      </c>
      <c r="AQ21" s="212">
        <v>2139</v>
      </c>
      <c r="AR21" s="212">
        <v>2327</v>
      </c>
      <c r="AS21" s="212">
        <v>2414</v>
      </c>
      <c r="AT21" s="212">
        <v>2611</v>
      </c>
      <c r="AU21" s="212">
        <v>2704</v>
      </c>
      <c r="AV21" s="212">
        <v>2924</v>
      </c>
      <c r="AW21" s="212">
        <v>3165</v>
      </c>
      <c r="AX21" s="212">
        <v>3397</v>
      </c>
      <c r="AY21" s="212">
        <v>3504</v>
      </c>
      <c r="AZ21" s="212">
        <v>3478</v>
      </c>
      <c r="BA21" s="212">
        <v>3326</v>
      </c>
      <c r="BB21" s="212">
        <v>3222</v>
      </c>
      <c r="BC21" s="212">
        <v>3208</v>
      </c>
      <c r="BD21" s="212">
        <v>3054</v>
      </c>
      <c r="BE21" s="212">
        <v>3033</v>
      </c>
      <c r="BF21" s="212">
        <v>2431</v>
      </c>
      <c r="BG21" s="212">
        <v>2976</v>
      </c>
      <c r="BH21" s="212">
        <v>2756</v>
      </c>
      <c r="BI21" s="212">
        <v>2799</v>
      </c>
      <c r="BJ21" s="212">
        <v>2592</v>
      </c>
      <c r="BK21" s="212">
        <v>2665</v>
      </c>
      <c r="BL21" s="212">
        <v>2667</v>
      </c>
      <c r="BM21" s="212">
        <v>2775</v>
      </c>
      <c r="BN21" s="212">
        <v>2681</v>
      </c>
      <c r="BO21" s="212">
        <v>2519</v>
      </c>
      <c r="BP21" s="212">
        <v>2653</v>
      </c>
      <c r="BQ21" s="212">
        <v>2727</v>
      </c>
      <c r="BR21" s="212">
        <v>2779</v>
      </c>
      <c r="BS21" s="212">
        <v>3021</v>
      </c>
      <c r="BT21" s="212">
        <v>3206</v>
      </c>
      <c r="BU21" s="212">
        <v>3333</v>
      </c>
      <c r="BV21" s="212">
        <v>3665</v>
      </c>
      <c r="BW21" s="212">
        <v>4291</v>
      </c>
      <c r="BX21" s="212">
        <v>4241</v>
      </c>
      <c r="BY21" s="212">
        <v>4014</v>
      </c>
      <c r="BZ21" s="212">
        <v>2464</v>
      </c>
      <c r="CA21" s="212">
        <v>2726</v>
      </c>
      <c r="CB21" s="212">
        <v>3251</v>
      </c>
      <c r="CC21" s="212">
        <v>3131</v>
      </c>
      <c r="CD21" s="212">
        <v>3258</v>
      </c>
      <c r="CE21" s="212">
        <v>3011</v>
      </c>
      <c r="CF21" s="212">
        <v>2692</v>
      </c>
      <c r="CG21" s="212">
        <v>2310</v>
      </c>
      <c r="CH21" s="212">
        <v>2368</v>
      </c>
      <c r="CI21" s="212">
        <v>2284</v>
      </c>
      <c r="CJ21" s="212">
        <v>2190</v>
      </c>
      <c r="CK21" s="212">
        <v>1924</v>
      </c>
      <c r="CL21" s="212">
        <v>1762</v>
      </c>
      <c r="CM21" s="212">
        <v>1774</v>
      </c>
      <c r="CN21" s="212">
        <v>1549</v>
      </c>
      <c r="CO21" s="212">
        <v>1459</v>
      </c>
      <c r="CP21" s="212">
        <v>1191</v>
      </c>
      <c r="CQ21" s="212">
        <v>1122</v>
      </c>
      <c r="CR21" s="212">
        <v>1050</v>
      </c>
      <c r="CS21" s="212">
        <v>824</v>
      </c>
      <c r="CT21" s="212">
        <v>727</v>
      </c>
      <c r="CU21" s="212">
        <v>647</v>
      </c>
      <c r="CV21" s="212">
        <v>466</v>
      </c>
      <c r="CW21" s="212">
        <v>416</v>
      </c>
      <c r="CX21" s="212">
        <v>349</v>
      </c>
      <c r="CY21" s="212">
        <v>253</v>
      </c>
      <c r="CZ21" s="212">
        <v>229</v>
      </c>
      <c r="DA21" s="212">
        <v>131</v>
      </c>
      <c r="DB21" s="212">
        <v>124</v>
      </c>
      <c r="DC21" s="212">
        <v>68</v>
      </c>
      <c r="DD21" s="212">
        <v>63</v>
      </c>
      <c r="DE21" s="212">
        <v>94</v>
      </c>
      <c r="DF21" s="212">
        <v>2640</v>
      </c>
      <c r="DG21" s="212">
        <v>47.174593051400002</v>
      </c>
      <c r="DH21" s="212">
        <v>48.378667985500002</v>
      </c>
      <c r="DI21" s="212">
        <v>8006</v>
      </c>
      <c r="DJ21" s="212">
        <v>9679</v>
      </c>
      <c r="DK21" s="212">
        <v>10509</v>
      </c>
      <c r="DL21" s="212">
        <v>11003</v>
      </c>
      <c r="DM21" s="212">
        <v>9373</v>
      </c>
      <c r="DN21" s="212">
        <v>9029</v>
      </c>
      <c r="DO21" s="212">
        <v>10501</v>
      </c>
      <c r="DP21" s="212">
        <v>12980</v>
      </c>
      <c r="DQ21" s="212">
        <v>16870</v>
      </c>
      <c r="DR21" s="212">
        <v>14948</v>
      </c>
      <c r="DS21" s="212">
        <v>13788</v>
      </c>
      <c r="DT21" s="212">
        <v>13295</v>
      </c>
      <c r="DU21" s="212">
        <v>15066</v>
      </c>
      <c r="DV21" s="212">
        <v>18675</v>
      </c>
      <c r="DW21" s="212">
        <v>15377</v>
      </c>
      <c r="DX21" s="212">
        <v>11844</v>
      </c>
      <c r="DY21" s="212">
        <v>8468</v>
      </c>
      <c r="DZ21" s="212">
        <v>4914</v>
      </c>
      <c r="EA21" s="212">
        <v>2131</v>
      </c>
      <c r="EB21" s="212">
        <v>615</v>
      </c>
      <c r="EC21" s="212">
        <v>94</v>
      </c>
      <c r="ED21" s="212">
        <v>28194</v>
      </c>
      <c r="EE21" s="212">
        <v>126853</v>
      </c>
      <c r="EF21" s="212">
        <v>62118</v>
      </c>
      <c r="EG21" s="212">
        <v>28066</v>
      </c>
      <c r="EH21" s="212">
        <v>7754</v>
      </c>
      <c r="EI21" s="212">
        <v>12.982755048</v>
      </c>
      <c r="EJ21" s="212">
        <v>58.413188128800002</v>
      </c>
      <c r="EK21" s="212">
        <v>28.604056823200001</v>
      </c>
      <c r="EL21" s="212">
        <v>12.923813690099999</v>
      </c>
      <c r="EM21" s="212">
        <v>3.5705569497999998</v>
      </c>
    </row>
    <row r="22" spans="1:143">
      <c r="A22">
        <v>24</v>
      </c>
      <c r="B22" s="434">
        <v>101</v>
      </c>
      <c r="C22">
        <v>28110</v>
      </c>
      <c r="D22">
        <v>0</v>
      </c>
      <c r="E22">
        <v>2015</v>
      </c>
      <c r="F22">
        <v>2000</v>
      </c>
      <c r="G22" t="s">
        <v>801</v>
      </c>
      <c r="H22" s="212">
        <v>135153</v>
      </c>
      <c r="I22" s="212">
        <v>967</v>
      </c>
      <c r="J22" s="212">
        <v>928</v>
      </c>
      <c r="K22" s="212">
        <v>877</v>
      </c>
      <c r="L22" s="212">
        <v>835</v>
      </c>
      <c r="M22" s="212">
        <v>819</v>
      </c>
      <c r="N22" s="212">
        <v>774</v>
      </c>
      <c r="O22" s="212">
        <v>724</v>
      </c>
      <c r="P22" s="212">
        <v>766</v>
      </c>
      <c r="Q22" s="212">
        <v>738</v>
      </c>
      <c r="R22" s="212">
        <v>688</v>
      </c>
      <c r="S22" s="212">
        <v>776</v>
      </c>
      <c r="T22" s="212">
        <v>706</v>
      </c>
      <c r="U22" s="212">
        <v>719</v>
      </c>
      <c r="V22" s="212">
        <v>723</v>
      </c>
      <c r="W22" s="212">
        <v>671</v>
      </c>
      <c r="X22" s="212">
        <v>840</v>
      </c>
      <c r="Y22" s="212">
        <v>818</v>
      </c>
      <c r="Z22" s="212">
        <v>753</v>
      </c>
      <c r="AA22" s="212">
        <v>1011</v>
      </c>
      <c r="AB22" s="212">
        <v>1222</v>
      </c>
      <c r="AC22" s="212">
        <v>1447</v>
      </c>
      <c r="AD22" s="212">
        <v>1499</v>
      </c>
      <c r="AE22" s="212">
        <v>1546</v>
      </c>
      <c r="AF22" s="212">
        <v>1794</v>
      </c>
      <c r="AG22" s="212">
        <v>1852</v>
      </c>
      <c r="AH22" s="212">
        <v>1940</v>
      </c>
      <c r="AI22" s="212">
        <v>1973</v>
      </c>
      <c r="AJ22" s="212">
        <v>1919</v>
      </c>
      <c r="AK22" s="212">
        <v>1975</v>
      </c>
      <c r="AL22" s="212">
        <v>2000</v>
      </c>
      <c r="AM22" s="212">
        <v>1957</v>
      </c>
      <c r="AN22" s="212">
        <v>2046</v>
      </c>
      <c r="AO22" s="212">
        <v>1952</v>
      </c>
      <c r="AP22" s="212">
        <v>1971</v>
      </c>
      <c r="AQ22" s="212">
        <v>1970</v>
      </c>
      <c r="AR22" s="212">
        <v>1865</v>
      </c>
      <c r="AS22" s="212">
        <v>1960</v>
      </c>
      <c r="AT22" s="212">
        <v>2039</v>
      </c>
      <c r="AU22" s="212">
        <v>2124</v>
      </c>
      <c r="AV22" s="212">
        <v>2036</v>
      </c>
      <c r="AW22" s="212">
        <v>2154</v>
      </c>
      <c r="AX22" s="212">
        <v>2225</v>
      </c>
      <c r="AY22" s="212">
        <v>2287</v>
      </c>
      <c r="AZ22" s="212">
        <v>2174</v>
      </c>
      <c r="BA22" s="212">
        <v>1978</v>
      </c>
      <c r="BB22" s="212">
        <v>2083</v>
      </c>
      <c r="BC22" s="212">
        <v>2020</v>
      </c>
      <c r="BD22" s="212">
        <v>1860</v>
      </c>
      <c r="BE22" s="212">
        <v>1847</v>
      </c>
      <c r="BF22" s="212">
        <v>1472</v>
      </c>
      <c r="BG22" s="212">
        <v>1802</v>
      </c>
      <c r="BH22" s="212">
        <v>1710</v>
      </c>
      <c r="BI22" s="212">
        <v>1597</v>
      </c>
      <c r="BJ22" s="212">
        <v>1594</v>
      </c>
      <c r="BK22" s="212">
        <v>1504</v>
      </c>
      <c r="BL22" s="212">
        <v>1572</v>
      </c>
      <c r="BM22" s="212">
        <v>1543</v>
      </c>
      <c r="BN22" s="212">
        <v>1491</v>
      </c>
      <c r="BO22" s="212">
        <v>1430</v>
      </c>
      <c r="BP22" s="212">
        <v>1526</v>
      </c>
      <c r="BQ22" s="212">
        <v>1567</v>
      </c>
      <c r="BR22" s="212">
        <v>1463</v>
      </c>
      <c r="BS22" s="212">
        <v>1550</v>
      </c>
      <c r="BT22" s="212">
        <v>1691</v>
      </c>
      <c r="BU22" s="212">
        <v>1822</v>
      </c>
      <c r="BV22" s="212">
        <v>1948</v>
      </c>
      <c r="BW22" s="212">
        <v>2310</v>
      </c>
      <c r="BX22" s="212">
        <v>2149</v>
      </c>
      <c r="BY22" s="212">
        <v>2124</v>
      </c>
      <c r="BZ22" s="212">
        <v>1330</v>
      </c>
      <c r="CA22" s="212">
        <v>1439</v>
      </c>
      <c r="CB22" s="212">
        <v>1669</v>
      </c>
      <c r="CC22" s="212">
        <v>1513</v>
      </c>
      <c r="CD22" s="212">
        <v>1590</v>
      </c>
      <c r="CE22" s="212">
        <v>1623</v>
      </c>
      <c r="CF22" s="212">
        <v>1369</v>
      </c>
      <c r="CG22" s="212">
        <v>1162</v>
      </c>
      <c r="CH22" s="212">
        <v>1246</v>
      </c>
      <c r="CI22" s="212">
        <v>1250</v>
      </c>
      <c r="CJ22" s="212">
        <v>1247</v>
      </c>
      <c r="CK22" s="212">
        <v>1246</v>
      </c>
      <c r="CL22" s="212">
        <v>1093</v>
      </c>
      <c r="CM22" s="212">
        <v>1038</v>
      </c>
      <c r="CN22" s="212">
        <v>943</v>
      </c>
      <c r="CO22" s="212">
        <v>832</v>
      </c>
      <c r="CP22" s="212">
        <v>714</v>
      </c>
      <c r="CQ22" s="212">
        <v>673</v>
      </c>
      <c r="CR22" s="212">
        <v>560</v>
      </c>
      <c r="CS22" s="212">
        <v>499</v>
      </c>
      <c r="CT22" s="212">
        <v>405</v>
      </c>
      <c r="CU22" s="212">
        <v>337</v>
      </c>
      <c r="CV22" s="212">
        <v>259</v>
      </c>
      <c r="CW22" s="212">
        <v>257</v>
      </c>
      <c r="CX22" s="212">
        <v>174</v>
      </c>
      <c r="CY22" s="212">
        <v>146</v>
      </c>
      <c r="CZ22" s="212">
        <v>114</v>
      </c>
      <c r="DA22" s="212">
        <v>77</v>
      </c>
      <c r="DB22" s="212">
        <v>58</v>
      </c>
      <c r="DC22" s="212">
        <v>42</v>
      </c>
      <c r="DD22" s="212">
        <v>27</v>
      </c>
      <c r="DE22" s="212">
        <v>55</v>
      </c>
      <c r="DF22" s="212">
        <v>3453</v>
      </c>
      <c r="DG22" s="212">
        <v>46.492596810899997</v>
      </c>
      <c r="DH22" s="212">
        <v>45.389822371599998</v>
      </c>
      <c r="DI22" s="212">
        <v>4426</v>
      </c>
      <c r="DJ22" s="212">
        <v>3690</v>
      </c>
      <c r="DK22" s="212">
        <v>3595</v>
      </c>
      <c r="DL22" s="212">
        <v>4644</v>
      </c>
      <c r="DM22" s="212">
        <v>8138</v>
      </c>
      <c r="DN22" s="212">
        <v>9807</v>
      </c>
      <c r="DO22" s="212">
        <v>9896</v>
      </c>
      <c r="DP22" s="212">
        <v>10024</v>
      </c>
      <c r="DQ22" s="212">
        <v>10818</v>
      </c>
      <c r="DR22" s="212">
        <v>9282</v>
      </c>
      <c r="DS22" s="212">
        <v>8207</v>
      </c>
      <c r="DT22" s="212">
        <v>7562</v>
      </c>
      <c r="DU22" s="212">
        <v>8093</v>
      </c>
      <c r="DV22" s="212">
        <v>9861</v>
      </c>
      <c r="DW22" s="212">
        <v>7834</v>
      </c>
      <c r="DX22" s="212">
        <v>6274</v>
      </c>
      <c r="DY22" s="212">
        <v>5152</v>
      </c>
      <c r="DZ22" s="212">
        <v>2851</v>
      </c>
      <c r="EA22" s="212">
        <v>1173</v>
      </c>
      <c r="EB22" s="212">
        <v>318</v>
      </c>
      <c r="EC22" s="212">
        <v>55</v>
      </c>
      <c r="ED22" s="212">
        <v>11711</v>
      </c>
      <c r="EE22" s="212">
        <v>86471</v>
      </c>
      <c r="EF22" s="212">
        <v>33518</v>
      </c>
      <c r="EG22" s="212">
        <v>15823</v>
      </c>
      <c r="EH22" s="212">
        <v>4397</v>
      </c>
      <c r="EI22" s="212">
        <v>8.8921791951000007</v>
      </c>
      <c r="EJ22" s="212">
        <v>65.657555049400003</v>
      </c>
      <c r="EK22" s="212">
        <v>25.450265755499998</v>
      </c>
      <c r="EL22" s="212">
        <v>12.0144267274</v>
      </c>
      <c r="EM22" s="212">
        <v>3.3386484433999999</v>
      </c>
    </row>
    <row r="23" spans="1:143">
      <c r="A23">
        <v>25</v>
      </c>
      <c r="B23" s="434">
        <v>101</v>
      </c>
      <c r="C23">
        <v>28111</v>
      </c>
      <c r="D23">
        <v>0</v>
      </c>
      <c r="E23">
        <v>2015</v>
      </c>
      <c r="F23">
        <v>2000</v>
      </c>
      <c r="G23" t="s">
        <v>802</v>
      </c>
      <c r="H23" s="212">
        <v>245782</v>
      </c>
      <c r="I23" s="212">
        <v>1732</v>
      </c>
      <c r="J23" s="212">
        <v>1830</v>
      </c>
      <c r="K23" s="212">
        <v>1976</v>
      </c>
      <c r="L23" s="212">
        <v>2039</v>
      </c>
      <c r="M23" s="212">
        <v>2116</v>
      </c>
      <c r="N23" s="212">
        <v>2158</v>
      </c>
      <c r="O23" s="212">
        <v>2303</v>
      </c>
      <c r="P23" s="212">
        <v>2325</v>
      </c>
      <c r="Q23" s="212">
        <v>2330</v>
      </c>
      <c r="R23" s="212">
        <v>2351</v>
      </c>
      <c r="S23" s="212">
        <v>2331</v>
      </c>
      <c r="T23" s="212">
        <v>2428</v>
      </c>
      <c r="U23" s="212">
        <v>2470</v>
      </c>
      <c r="V23" s="212">
        <v>2500</v>
      </c>
      <c r="W23" s="212">
        <v>2598</v>
      </c>
      <c r="X23" s="212">
        <v>2610</v>
      </c>
      <c r="Y23" s="212">
        <v>2628</v>
      </c>
      <c r="Z23" s="212">
        <v>2614</v>
      </c>
      <c r="AA23" s="212">
        <v>2815</v>
      </c>
      <c r="AB23" s="212">
        <v>2842</v>
      </c>
      <c r="AC23" s="212">
        <v>2844</v>
      </c>
      <c r="AD23" s="212">
        <v>2574</v>
      </c>
      <c r="AE23" s="212">
        <v>2513</v>
      </c>
      <c r="AF23" s="212">
        <v>2286</v>
      </c>
      <c r="AG23" s="212">
        <v>2229</v>
      </c>
      <c r="AH23" s="212">
        <v>2256</v>
      </c>
      <c r="AI23" s="212">
        <v>2287</v>
      </c>
      <c r="AJ23" s="212">
        <v>2292</v>
      </c>
      <c r="AK23" s="212">
        <v>2390</v>
      </c>
      <c r="AL23" s="212">
        <v>2489</v>
      </c>
      <c r="AM23" s="212">
        <v>2537</v>
      </c>
      <c r="AN23" s="212">
        <v>2559</v>
      </c>
      <c r="AO23" s="212">
        <v>2675</v>
      </c>
      <c r="AP23" s="212">
        <v>2703</v>
      </c>
      <c r="AQ23" s="212">
        <v>2782</v>
      </c>
      <c r="AR23" s="212">
        <v>2843</v>
      </c>
      <c r="AS23" s="212">
        <v>2940</v>
      </c>
      <c r="AT23" s="212">
        <v>3279</v>
      </c>
      <c r="AU23" s="212">
        <v>3354</v>
      </c>
      <c r="AV23" s="212">
        <v>3522</v>
      </c>
      <c r="AW23" s="212">
        <v>3657</v>
      </c>
      <c r="AX23" s="212">
        <v>3824</v>
      </c>
      <c r="AY23" s="212">
        <v>3897</v>
      </c>
      <c r="AZ23" s="212">
        <v>3753</v>
      </c>
      <c r="BA23" s="212">
        <v>3829</v>
      </c>
      <c r="BB23" s="212">
        <v>3594</v>
      </c>
      <c r="BC23" s="212">
        <v>3510</v>
      </c>
      <c r="BD23" s="212">
        <v>3441</v>
      </c>
      <c r="BE23" s="212">
        <v>3334</v>
      </c>
      <c r="BF23" s="212">
        <v>2765</v>
      </c>
      <c r="BG23" s="212">
        <v>3326</v>
      </c>
      <c r="BH23" s="212">
        <v>3319</v>
      </c>
      <c r="BI23" s="212">
        <v>3267</v>
      </c>
      <c r="BJ23" s="212">
        <v>3193</v>
      </c>
      <c r="BK23" s="212">
        <v>3118</v>
      </c>
      <c r="BL23" s="212">
        <v>3231</v>
      </c>
      <c r="BM23" s="212">
        <v>3430</v>
      </c>
      <c r="BN23" s="212">
        <v>3372</v>
      </c>
      <c r="BO23" s="212">
        <v>3089</v>
      </c>
      <c r="BP23" s="212">
        <v>3396</v>
      </c>
      <c r="BQ23" s="212">
        <v>3394</v>
      </c>
      <c r="BR23" s="212">
        <v>3530</v>
      </c>
      <c r="BS23" s="212">
        <v>3709</v>
      </c>
      <c r="BT23" s="212">
        <v>3742</v>
      </c>
      <c r="BU23" s="212">
        <v>3980</v>
      </c>
      <c r="BV23" s="212">
        <v>4047</v>
      </c>
      <c r="BW23" s="212">
        <v>4538</v>
      </c>
      <c r="BX23" s="212">
        <v>4324</v>
      </c>
      <c r="BY23" s="212">
        <v>4130</v>
      </c>
      <c r="BZ23" s="212">
        <v>2402</v>
      </c>
      <c r="CA23" s="212">
        <v>2515</v>
      </c>
      <c r="CB23" s="212">
        <v>3013</v>
      </c>
      <c r="CC23" s="212">
        <v>2733</v>
      </c>
      <c r="CD23" s="212">
        <v>2823</v>
      </c>
      <c r="CE23" s="212">
        <v>2636</v>
      </c>
      <c r="CF23" s="212">
        <v>2187</v>
      </c>
      <c r="CG23" s="212">
        <v>1765</v>
      </c>
      <c r="CH23" s="212">
        <v>1716</v>
      </c>
      <c r="CI23" s="212">
        <v>1754</v>
      </c>
      <c r="CJ23" s="212">
        <v>1788</v>
      </c>
      <c r="CK23" s="212">
        <v>1735</v>
      </c>
      <c r="CL23" s="212">
        <v>1570</v>
      </c>
      <c r="CM23" s="212">
        <v>1520</v>
      </c>
      <c r="CN23" s="212">
        <v>1470</v>
      </c>
      <c r="CO23" s="212">
        <v>1261</v>
      </c>
      <c r="CP23" s="212">
        <v>1168</v>
      </c>
      <c r="CQ23" s="212">
        <v>1043</v>
      </c>
      <c r="CR23" s="212">
        <v>948</v>
      </c>
      <c r="CS23" s="212">
        <v>795</v>
      </c>
      <c r="CT23" s="212">
        <v>734</v>
      </c>
      <c r="CU23" s="212">
        <v>617</v>
      </c>
      <c r="CV23" s="212">
        <v>464</v>
      </c>
      <c r="CW23" s="212">
        <v>382</v>
      </c>
      <c r="CX23" s="212">
        <v>326</v>
      </c>
      <c r="CY23" s="212">
        <v>247</v>
      </c>
      <c r="CZ23" s="212">
        <v>221</v>
      </c>
      <c r="DA23" s="212">
        <v>112</v>
      </c>
      <c r="DB23" s="212">
        <v>84</v>
      </c>
      <c r="DC23" s="212">
        <v>81</v>
      </c>
      <c r="DD23" s="212">
        <v>51</v>
      </c>
      <c r="DE23" s="212">
        <v>94</v>
      </c>
      <c r="DF23" s="212">
        <v>1438</v>
      </c>
      <c r="DG23" s="212">
        <v>44.927295124899999</v>
      </c>
      <c r="DH23" s="212">
        <v>45.796327212000001</v>
      </c>
      <c r="DI23" s="212">
        <v>9693</v>
      </c>
      <c r="DJ23" s="212">
        <v>11467</v>
      </c>
      <c r="DK23" s="212">
        <v>12327</v>
      </c>
      <c r="DL23" s="212">
        <v>13509</v>
      </c>
      <c r="DM23" s="212">
        <v>12446</v>
      </c>
      <c r="DN23" s="212">
        <v>11714</v>
      </c>
      <c r="DO23" s="212">
        <v>13256</v>
      </c>
      <c r="DP23" s="212">
        <v>15938</v>
      </c>
      <c r="DQ23" s="212">
        <v>18960</v>
      </c>
      <c r="DR23" s="212">
        <v>16644</v>
      </c>
      <c r="DS23" s="212">
        <v>16223</v>
      </c>
      <c r="DT23" s="212">
        <v>16518</v>
      </c>
      <c r="DU23" s="212">
        <v>18355</v>
      </c>
      <c r="DV23" s="212">
        <v>19441</v>
      </c>
      <c r="DW23" s="212">
        <v>13720</v>
      </c>
      <c r="DX23" s="212">
        <v>9210</v>
      </c>
      <c r="DY23" s="212">
        <v>7556</v>
      </c>
      <c r="DZ23" s="212">
        <v>4688</v>
      </c>
      <c r="EA23" s="212">
        <v>2036</v>
      </c>
      <c r="EB23" s="212">
        <v>549</v>
      </c>
      <c r="EC23" s="212">
        <v>94</v>
      </c>
      <c r="ED23" s="212">
        <v>33487</v>
      </c>
      <c r="EE23" s="212">
        <v>153563</v>
      </c>
      <c r="EF23" s="212">
        <v>57294</v>
      </c>
      <c r="EG23" s="212">
        <v>24133</v>
      </c>
      <c r="EH23" s="212">
        <v>7367</v>
      </c>
      <c r="EI23" s="212">
        <v>13.704858723799999</v>
      </c>
      <c r="EJ23" s="212">
        <v>62.847051697600001</v>
      </c>
      <c r="EK23" s="212">
        <v>23.448089578600001</v>
      </c>
      <c r="EL23" s="212">
        <v>9.8766493140999998</v>
      </c>
      <c r="EM23" s="212">
        <v>3.0150116229999999</v>
      </c>
    </row>
    <row r="24" spans="1:143">
      <c r="A24">
        <v>26</v>
      </c>
      <c r="B24" s="434">
        <v>101</v>
      </c>
      <c r="C24">
        <v>28201</v>
      </c>
      <c r="D24">
        <v>2</v>
      </c>
      <c r="E24">
        <v>2015</v>
      </c>
      <c r="G24" t="s">
        <v>2</v>
      </c>
      <c r="H24" s="212">
        <v>535664</v>
      </c>
      <c r="I24" s="212">
        <v>4437</v>
      </c>
      <c r="J24" s="212">
        <v>4530</v>
      </c>
      <c r="K24" s="212">
        <v>4715</v>
      </c>
      <c r="L24" s="212">
        <v>4801</v>
      </c>
      <c r="M24" s="212">
        <v>4950</v>
      </c>
      <c r="N24" s="212">
        <v>4873</v>
      </c>
      <c r="O24" s="212">
        <v>5008</v>
      </c>
      <c r="P24" s="212">
        <v>5058</v>
      </c>
      <c r="Q24" s="212">
        <v>5028</v>
      </c>
      <c r="R24" s="212">
        <v>5036</v>
      </c>
      <c r="S24" s="212">
        <v>4960</v>
      </c>
      <c r="T24" s="212">
        <v>5168</v>
      </c>
      <c r="U24" s="212">
        <v>5396</v>
      </c>
      <c r="V24" s="212">
        <v>5506</v>
      </c>
      <c r="W24" s="212">
        <v>5689</v>
      </c>
      <c r="X24" s="212">
        <v>5761</v>
      </c>
      <c r="Y24" s="212">
        <v>5863</v>
      </c>
      <c r="Z24" s="212">
        <v>6108</v>
      </c>
      <c r="AA24" s="212">
        <v>5603</v>
      </c>
      <c r="AB24" s="212">
        <v>5178</v>
      </c>
      <c r="AC24" s="212">
        <v>5142</v>
      </c>
      <c r="AD24" s="212">
        <v>5183</v>
      </c>
      <c r="AE24" s="212">
        <v>5094</v>
      </c>
      <c r="AF24" s="212">
        <v>5156</v>
      </c>
      <c r="AG24" s="212">
        <v>5154</v>
      </c>
      <c r="AH24" s="212">
        <v>5345</v>
      </c>
      <c r="AI24" s="212">
        <v>5435</v>
      </c>
      <c r="AJ24" s="212">
        <v>5430</v>
      </c>
      <c r="AK24" s="212">
        <v>5533</v>
      </c>
      <c r="AL24" s="212">
        <v>5622</v>
      </c>
      <c r="AM24" s="212">
        <v>5922</v>
      </c>
      <c r="AN24" s="212">
        <v>5902</v>
      </c>
      <c r="AO24" s="212">
        <v>6133</v>
      </c>
      <c r="AP24" s="212">
        <v>6218</v>
      </c>
      <c r="AQ24" s="212">
        <v>6086</v>
      </c>
      <c r="AR24" s="212">
        <v>6465</v>
      </c>
      <c r="AS24" s="212">
        <v>6489</v>
      </c>
      <c r="AT24" s="212">
        <v>6974</v>
      </c>
      <c r="AU24" s="212">
        <v>7319</v>
      </c>
      <c r="AV24" s="212">
        <v>7734</v>
      </c>
      <c r="AW24" s="212">
        <v>8268</v>
      </c>
      <c r="AX24" s="212">
        <v>8761</v>
      </c>
      <c r="AY24" s="212">
        <v>8998</v>
      </c>
      <c r="AZ24" s="212">
        <v>8717</v>
      </c>
      <c r="BA24" s="212">
        <v>8486</v>
      </c>
      <c r="BB24" s="212">
        <v>8024</v>
      </c>
      <c r="BC24" s="212">
        <v>7872</v>
      </c>
      <c r="BD24" s="212">
        <v>7636</v>
      </c>
      <c r="BE24" s="212">
        <v>7428</v>
      </c>
      <c r="BF24" s="212">
        <v>5844</v>
      </c>
      <c r="BG24" s="212">
        <v>7386</v>
      </c>
      <c r="BH24" s="212">
        <v>6855</v>
      </c>
      <c r="BI24" s="212">
        <v>6787</v>
      </c>
      <c r="BJ24" s="212">
        <v>6582</v>
      </c>
      <c r="BK24" s="212">
        <v>6083</v>
      </c>
      <c r="BL24" s="212">
        <v>5953</v>
      </c>
      <c r="BM24" s="212">
        <v>6310</v>
      </c>
      <c r="BN24" s="212">
        <v>5963</v>
      </c>
      <c r="BO24" s="212">
        <v>5754</v>
      </c>
      <c r="BP24" s="212">
        <v>6063</v>
      </c>
      <c r="BQ24" s="212">
        <v>6217</v>
      </c>
      <c r="BR24" s="212">
        <v>6100</v>
      </c>
      <c r="BS24" s="212">
        <v>6700</v>
      </c>
      <c r="BT24" s="212">
        <v>6993</v>
      </c>
      <c r="BU24" s="212">
        <v>7465</v>
      </c>
      <c r="BV24" s="212">
        <v>7865</v>
      </c>
      <c r="BW24" s="212">
        <v>9108</v>
      </c>
      <c r="BX24" s="212">
        <v>9307</v>
      </c>
      <c r="BY24" s="212">
        <v>8736</v>
      </c>
      <c r="BZ24" s="212">
        <v>5281</v>
      </c>
      <c r="CA24" s="212">
        <v>5853</v>
      </c>
      <c r="CB24" s="212">
        <v>7066</v>
      </c>
      <c r="CC24" s="212">
        <v>6463</v>
      </c>
      <c r="CD24" s="212">
        <v>6926</v>
      </c>
      <c r="CE24" s="212">
        <v>6932</v>
      </c>
      <c r="CF24" s="212">
        <v>5707</v>
      </c>
      <c r="CG24" s="212">
        <v>4569</v>
      </c>
      <c r="CH24" s="212">
        <v>4808</v>
      </c>
      <c r="CI24" s="212">
        <v>4930</v>
      </c>
      <c r="CJ24" s="212">
        <v>4968</v>
      </c>
      <c r="CK24" s="212">
        <v>4529</v>
      </c>
      <c r="CL24" s="212">
        <v>3823</v>
      </c>
      <c r="CM24" s="212">
        <v>3894</v>
      </c>
      <c r="CN24" s="212">
        <v>3498</v>
      </c>
      <c r="CO24" s="212">
        <v>3327</v>
      </c>
      <c r="CP24" s="212">
        <v>2758</v>
      </c>
      <c r="CQ24" s="212">
        <v>2443</v>
      </c>
      <c r="CR24" s="212">
        <v>2223</v>
      </c>
      <c r="CS24" s="212">
        <v>1945</v>
      </c>
      <c r="CT24" s="212">
        <v>1737</v>
      </c>
      <c r="CU24" s="212">
        <v>1357</v>
      </c>
      <c r="CV24" s="212">
        <v>1063</v>
      </c>
      <c r="CW24" s="212">
        <v>876</v>
      </c>
      <c r="CX24" s="212">
        <v>718</v>
      </c>
      <c r="CY24" s="212">
        <v>583</v>
      </c>
      <c r="CZ24" s="212">
        <v>432</v>
      </c>
      <c r="DA24" s="212">
        <v>281</v>
      </c>
      <c r="DB24" s="212">
        <v>192</v>
      </c>
      <c r="DC24" s="212">
        <v>162</v>
      </c>
      <c r="DD24" s="212">
        <v>98</v>
      </c>
      <c r="DE24" s="212">
        <v>213</v>
      </c>
      <c r="DF24" s="212">
        <v>1744</v>
      </c>
      <c r="DG24" s="212">
        <v>45.027985465999997</v>
      </c>
      <c r="DH24" s="212">
        <v>45.215104685900002</v>
      </c>
      <c r="DI24" s="212">
        <v>23433</v>
      </c>
      <c r="DJ24" s="212">
        <v>25003</v>
      </c>
      <c r="DK24" s="212">
        <v>26719</v>
      </c>
      <c r="DL24" s="212">
        <v>28513</v>
      </c>
      <c r="DM24" s="212">
        <v>25729</v>
      </c>
      <c r="DN24" s="212">
        <v>27365</v>
      </c>
      <c r="DO24" s="212">
        <v>30261</v>
      </c>
      <c r="DP24" s="212">
        <v>34981</v>
      </c>
      <c r="DQ24" s="212">
        <v>43230</v>
      </c>
      <c r="DR24" s="212">
        <v>36804</v>
      </c>
      <c r="DS24" s="212">
        <v>33693</v>
      </c>
      <c r="DT24" s="212">
        <v>30043</v>
      </c>
      <c r="DU24" s="212">
        <v>33475</v>
      </c>
      <c r="DV24" s="212">
        <v>40297</v>
      </c>
      <c r="DW24" s="212">
        <v>33240</v>
      </c>
      <c r="DX24" s="212">
        <v>24982</v>
      </c>
      <c r="DY24" s="212">
        <v>19071</v>
      </c>
      <c r="DZ24" s="212">
        <v>11106</v>
      </c>
      <c r="EA24" s="212">
        <v>4597</v>
      </c>
      <c r="EB24" s="212">
        <v>1165</v>
      </c>
      <c r="EC24" s="212">
        <v>213</v>
      </c>
      <c r="ED24" s="212">
        <v>75155</v>
      </c>
      <c r="EE24" s="212">
        <v>324094</v>
      </c>
      <c r="EF24" s="212">
        <v>134671</v>
      </c>
      <c r="EG24" s="212">
        <v>61134</v>
      </c>
      <c r="EH24" s="212">
        <v>17081</v>
      </c>
      <c r="EI24" s="212">
        <v>14.076078813300001</v>
      </c>
      <c r="EJ24" s="212">
        <v>60.700854060499999</v>
      </c>
      <c r="EK24" s="212">
        <v>25.2230671262</v>
      </c>
      <c r="EL24" s="212">
        <v>11.450029967000001</v>
      </c>
      <c r="EM24" s="212">
        <v>3.1991684146999999</v>
      </c>
    </row>
    <row r="25" spans="1:143">
      <c r="A25">
        <v>32</v>
      </c>
      <c r="B25" s="434">
        <v>101</v>
      </c>
      <c r="C25">
        <v>28202</v>
      </c>
      <c r="D25">
        <v>2</v>
      </c>
      <c r="E25">
        <v>2015</v>
      </c>
      <c r="F25">
        <v>2000</v>
      </c>
      <c r="G25" t="s">
        <v>4</v>
      </c>
      <c r="H25" s="212">
        <v>452563</v>
      </c>
      <c r="I25" s="212">
        <v>3406</v>
      </c>
      <c r="J25" s="212">
        <v>3227</v>
      </c>
      <c r="K25" s="212">
        <v>3310</v>
      </c>
      <c r="L25" s="212">
        <v>3295</v>
      </c>
      <c r="M25" s="212">
        <v>3292</v>
      </c>
      <c r="N25" s="212">
        <v>3300</v>
      </c>
      <c r="O25" s="212">
        <v>3240</v>
      </c>
      <c r="P25" s="212">
        <v>3392</v>
      </c>
      <c r="Q25" s="212">
        <v>3260</v>
      </c>
      <c r="R25" s="212">
        <v>3258</v>
      </c>
      <c r="S25" s="212">
        <v>3266</v>
      </c>
      <c r="T25" s="212">
        <v>3294</v>
      </c>
      <c r="U25" s="212">
        <v>3411</v>
      </c>
      <c r="V25" s="212">
        <v>3544</v>
      </c>
      <c r="W25" s="212">
        <v>3541</v>
      </c>
      <c r="X25" s="212">
        <v>3652</v>
      </c>
      <c r="Y25" s="212">
        <v>3576</v>
      </c>
      <c r="Z25" s="212">
        <v>3846</v>
      </c>
      <c r="AA25" s="212">
        <v>3759</v>
      </c>
      <c r="AB25" s="212">
        <v>3795</v>
      </c>
      <c r="AC25" s="212">
        <v>3932</v>
      </c>
      <c r="AD25" s="212">
        <v>4014</v>
      </c>
      <c r="AE25" s="212">
        <v>3907</v>
      </c>
      <c r="AF25" s="212">
        <v>4036</v>
      </c>
      <c r="AG25" s="212">
        <v>3995</v>
      </c>
      <c r="AH25" s="212">
        <v>4138</v>
      </c>
      <c r="AI25" s="212">
        <v>4469</v>
      </c>
      <c r="AJ25" s="212">
        <v>4514</v>
      </c>
      <c r="AK25" s="212">
        <v>4705</v>
      </c>
      <c r="AL25" s="212">
        <v>4992</v>
      </c>
      <c r="AM25" s="212">
        <v>5024</v>
      </c>
      <c r="AN25" s="212">
        <v>5209</v>
      </c>
      <c r="AO25" s="212">
        <v>5225</v>
      </c>
      <c r="AP25" s="212">
        <v>5193</v>
      </c>
      <c r="AQ25" s="212">
        <v>5405</v>
      </c>
      <c r="AR25" s="212">
        <v>5557</v>
      </c>
      <c r="AS25" s="212">
        <v>5700</v>
      </c>
      <c r="AT25" s="212">
        <v>5877</v>
      </c>
      <c r="AU25" s="212">
        <v>6067</v>
      </c>
      <c r="AV25" s="212">
        <v>6565</v>
      </c>
      <c r="AW25" s="212">
        <v>6823</v>
      </c>
      <c r="AX25" s="212">
        <v>7340</v>
      </c>
      <c r="AY25" s="212">
        <v>7406</v>
      </c>
      <c r="AZ25" s="212">
        <v>7303</v>
      </c>
      <c r="BA25" s="212">
        <v>7297</v>
      </c>
      <c r="BB25" s="212">
        <v>6993</v>
      </c>
      <c r="BC25" s="212">
        <v>6951</v>
      </c>
      <c r="BD25" s="212">
        <v>6663</v>
      </c>
      <c r="BE25" s="212">
        <v>6574</v>
      </c>
      <c r="BF25" s="212">
        <v>5088</v>
      </c>
      <c r="BG25" s="212">
        <v>6289</v>
      </c>
      <c r="BH25" s="212">
        <v>5680</v>
      </c>
      <c r="BI25" s="212">
        <v>5503</v>
      </c>
      <c r="BJ25" s="212">
        <v>5205</v>
      </c>
      <c r="BK25" s="212">
        <v>4963</v>
      </c>
      <c r="BL25" s="212">
        <v>5037</v>
      </c>
      <c r="BM25" s="212">
        <v>4818</v>
      </c>
      <c r="BN25" s="212">
        <v>4877</v>
      </c>
      <c r="BO25" s="212">
        <v>4614</v>
      </c>
      <c r="BP25" s="212">
        <v>4767</v>
      </c>
      <c r="BQ25" s="212">
        <v>5053</v>
      </c>
      <c r="BR25" s="212">
        <v>5003</v>
      </c>
      <c r="BS25" s="212">
        <v>5591</v>
      </c>
      <c r="BT25" s="212">
        <v>6017</v>
      </c>
      <c r="BU25" s="212">
        <v>6519</v>
      </c>
      <c r="BV25" s="212">
        <v>6908</v>
      </c>
      <c r="BW25" s="212">
        <v>8106</v>
      </c>
      <c r="BX25" s="212">
        <v>8104</v>
      </c>
      <c r="BY25" s="212">
        <v>7622</v>
      </c>
      <c r="BZ25" s="212">
        <v>4680</v>
      </c>
      <c r="CA25" s="212">
        <v>5265</v>
      </c>
      <c r="CB25" s="212">
        <v>6405</v>
      </c>
      <c r="CC25" s="212">
        <v>6134</v>
      </c>
      <c r="CD25" s="212">
        <v>6369</v>
      </c>
      <c r="CE25" s="212">
        <v>6318</v>
      </c>
      <c r="CF25" s="212">
        <v>5230</v>
      </c>
      <c r="CG25" s="212">
        <v>4681</v>
      </c>
      <c r="CH25" s="212">
        <v>4760</v>
      </c>
      <c r="CI25" s="212">
        <v>4644</v>
      </c>
      <c r="CJ25" s="212">
        <v>4782</v>
      </c>
      <c r="CK25" s="212">
        <v>4155</v>
      </c>
      <c r="CL25" s="212">
        <v>3553</v>
      </c>
      <c r="CM25" s="212">
        <v>3416</v>
      </c>
      <c r="CN25" s="212">
        <v>3275</v>
      </c>
      <c r="CO25" s="212">
        <v>2729</v>
      </c>
      <c r="CP25" s="212">
        <v>2324</v>
      </c>
      <c r="CQ25" s="212">
        <v>2127</v>
      </c>
      <c r="CR25" s="212">
        <v>1879</v>
      </c>
      <c r="CS25" s="212">
        <v>1579</v>
      </c>
      <c r="CT25" s="212">
        <v>1346</v>
      </c>
      <c r="CU25" s="212">
        <v>1114</v>
      </c>
      <c r="CV25" s="212">
        <v>843</v>
      </c>
      <c r="CW25" s="212">
        <v>694</v>
      </c>
      <c r="CX25" s="212">
        <v>575</v>
      </c>
      <c r="CY25" s="212">
        <v>454</v>
      </c>
      <c r="CZ25" s="212">
        <v>358</v>
      </c>
      <c r="DA25" s="212">
        <v>216</v>
      </c>
      <c r="DB25" s="212">
        <v>169</v>
      </c>
      <c r="DC25" s="212">
        <v>114</v>
      </c>
      <c r="DD25" s="212">
        <v>73</v>
      </c>
      <c r="DE25" s="212">
        <v>154</v>
      </c>
      <c r="DF25" s="212">
        <v>15846</v>
      </c>
      <c r="DG25" s="212">
        <v>47.034568152799999</v>
      </c>
      <c r="DH25" s="212">
        <v>47.158712291800001</v>
      </c>
      <c r="DI25" s="212">
        <v>16530</v>
      </c>
      <c r="DJ25" s="212">
        <v>16450</v>
      </c>
      <c r="DK25" s="212">
        <v>17056</v>
      </c>
      <c r="DL25" s="212">
        <v>18628</v>
      </c>
      <c r="DM25" s="212">
        <v>19884</v>
      </c>
      <c r="DN25" s="212">
        <v>22818</v>
      </c>
      <c r="DO25" s="212">
        <v>26056</v>
      </c>
      <c r="DP25" s="212">
        <v>29766</v>
      </c>
      <c r="DQ25" s="212">
        <v>36169</v>
      </c>
      <c r="DR25" s="212">
        <v>32269</v>
      </c>
      <c r="DS25" s="212">
        <v>27640</v>
      </c>
      <c r="DT25" s="212">
        <v>24113</v>
      </c>
      <c r="DU25" s="212">
        <v>28183</v>
      </c>
      <c r="DV25" s="212">
        <v>35420</v>
      </c>
      <c r="DW25" s="212">
        <v>30491</v>
      </c>
      <c r="DX25" s="212">
        <v>24097</v>
      </c>
      <c r="DY25" s="212">
        <v>17128</v>
      </c>
      <c r="DZ25" s="212">
        <v>9255</v>
      </c>
      <c r="EA25" s="212">
        <v>3680</v>
      </c>
      <c r="EB25" s="212">
        <v>930</v>
      </c>
      <c r="EC25" s="212">
        <v>154</v>
      </c>
      <c r="ED25" s="212">
        <v>50036</v>
      </c>
      <c r="EE25" s="212">
        <v>265526</v>
      </c>
      <c r="EF25" s="212">
        <v>121155</v>
      </c>
      <c r="EG25" s="212">
        <v>55244</v>
      </c>
      <c r="EH25" s="212">
        <v>14019</v>
      </c>
      <c r="EI25" s="212">
        <v>11.457305303</v>
      </c>
      <c r="EJ25" s="212">
        <v>60.800472617300002</v>
      </c>
      <c r="EK25" s="212">
        <v>27.742222079699999</v>
      </c>
      <c r="EL25" s="212">
        <v>12.6498395986</v>
      </c>
      <c r="EM25" s="212">
        <v>3.2100879975000001</v>
      </c>
    </row>
    <row r="26" spans="1:143">
      <c r="A26">
        <v>33</v>
      </c>
      <c r="B26" s="434">
        <v>101</v>
      </c>
      <c r="C26">
        <v>28203</v>
      </c>
      <c r="D26">
        <v>2</v>
      </c>
      <c r="E26">
        <v>2015</v>
      </c>
      <c r="F26">
        <v>2000</v>
      </c>
      <c r="G26" t="s">
        <v>6</v>
      </c>
      <c r="H26" s="212">
        <v>293409</v>
      </c>
      <c r="I26" s="212">
        <v>2590</v>
      </c>
      <c r="J26" s="212">
        <v>2503</v>
      </c>
      <c r="K26" s="212">
        <v>2697</v>
      </c>
      <c r="L26" s="212">
        <v>2621</v>
      </c>
      <c r="M26" s="212">
        <v>2693</v>
      </c>
      <c r="N26" s="212">
        <v>2495</v>
      </c>
      <c r="O26" s="212">
        <v>2631</v>
      </c>
      <c r="P26" s="212">
        <v>2655</v>
      </c>
      <c r="Q26" s="212">
        <v>2644</v>
      </c>
      <c r="R26" s="212">
        <v>2542</v>
      </c>
      <c r="S26" s="212">
        <v>2573</v>
      </c>
      <c r="T26" s="212">
        <v>2603</v>
      </c>
      <c r="U26" s="212">
        <v>2760</v>
      </c>
      <c r="V26" s="212">
        <v>2788</v>
      </c>
      <c r="W26" s="212">
        <v>2919</v>
      </c>
      <c r="X26" s="212">
        <v>2923</v>
      </c>
      <c r="Y26" s="212">
        <v>2911</v>
      </c>
      <c r="Z26" s="212">
        <v>3060</v>
      </c>
      <c r="AA26" s="212">
        <v>2866</v>
      </c>
      <c r="AB26" s="212">
        <v>2771</v>
      </c>
      <c r="AC26" s="212">
        <v>2710</v>
      </c>
      <c r="AD26" s="212">
        <v>2550</v>
      </c>
      <c r="AE26" s="212">
        <v>2724</v>
      </c>
      <c r="AF26" s="212">
        <v>2632</v>
      </c>
      <c r="AG26" s="212">
        <v>2668</v>
      </c>
      <c r="AH26" s="212">
        <v>2874</v>
      </c>
      <c r="AI26" s="212">
        <v>2919</v>
      </c>
      <c r="AJ26" s="212">
        <v>3098</v>
      </c>
      <c r="AK26" s="212">
        <v>3058</v>
      </c>
      <c r="AL26" s="212">
        <v>3177</v>
      </c>
      <c r="AM26" s="212">
        <v>3382</v>
      </c>
      <c r="AN26" s="212">
        <v>3538</v>
      </c>
      <c r="AO26" s="212">
        <v>3611</v>
      </c>
      <c r="AP26" s="212">
        <v>3417</v>
      </c>
      <c r="AQ26" s="212">
        <v>3437</v>
      </c>
      <c r="AR26" s="212">
        <v>3796</v>
      </c>
      <c r="AS26" s="212">
        <v>3722</v>
      </c>
      <c r="AT26" s="212">
        <v>3995</v>
      </c>
      <c r="AU26" s="212">
        <v>3935</v>
      </c>
      <c r="AV26" s="212">
        <v>4192</v>
      </c>
      <c r="AW26" s="212">
        <v>4461</v>
      </c>
      <c r="AX26" s="212">
        <v>4781</v>
      </c>
      <c r="AY26" s="212">
        <v>4895</v>
      </c>
      <c r="AZ26" s="212">
        <v>4883</v>
      </c>
      <c r="BA26" s="212">
        <v>4728</v>
      </c>
      <c r="BB26" s="212">
        <v>4670</v>
      </c>
      <c r="BC26" s="212">
        <v>4556</v>
      </c>
      <c r="BD26" s="212">
        <v>4428</v>
      </c>
      <c r="BE26" s="212">
        <v>4396</v>
      </c>
      <c r="BF26" s="212">
        <v>3468</v>
      </c>
      <c r="BG26" s="212">
        <v>4202</v>
      </c>
      <c r="BH26" s="212">
        <v>3972</v>
      </c>
      <c r="BI26" s="212">
        <v>3690</v>
      </c>
      <c r="BJ26" s="212">
        <v>3572</v>
      </c>
      <c r="BK26" s="212">
        <v>3412</v>
      </c>
      <c r="BL26" s="212">
        <v>3382</v>
      </c>
      <c r="BM26" s="212">
        <v>3470</v>
      </c>
      <c r="BN26" s="212">
        <v>3249</v>
      </c>
      <c r="BO26" s="212">
        <v>3068</v>
      </c>
      <c r="BP26" s="212">
        <v>3207</v>
      </c>
      <c r="BQ26" s="212">
        <v>3315</v>
      </c>
      <c r="BR26" s="212">
        <v>3390</v>
      </c>
      <c r="BS26" s="212">
        <v>3663</v>
      </c>
      <c r="BT26" s="212">
        <v>3801</v>
      </c>
      <c r="BU26" s="212">
        <v>4178</v>
      </c>
      <c r="BV26" s="212">
        <v>4528</v>
      </c>
      <c r="BW26" s="212">
        <v>5084</v>
      </c>
      <c r="BX26" s="212">
        <v>5150</v>
      </c>
      <c r="BY26" s="212">
        <v>4979</v>
      </c>
      <c r="BZ26" s="212">
        <v>2920</v>
      </c>
      <c r="CA26" s="212">
        <v>3209</v>
      </c>
      <c r="CB26" s="212">
        <v>3962</v>
      </c>
      <c r="CC26" s="212">
        <v>3743</v>
      </c>
      <c r="CD26" s="212">
        <v>3936</v>
      </c>
      <c r="CE26" s="212">
        <v>3739</v>
      </c>
      <c r="CF26" s="212">
        <v>3068</v>
      </c>
      <c r="CG26" s="212">
        <v>2606</v>
      </c>
      <c r="CH26" s="212">
        <v>2775</v>
      </c>
      <c r="CI26" s="212">
        <v>2751</v>
      </c>
      <c r="CJ26" s="212">
        <v>2647</v>
      </c>
      <c r="CK26" s="212">
        <v>2361</v>
      </c>
      <c r="CL26" s="212">
        <v>2094</v>
      </c>
      <c r="CM26" s="212">
        <v>2065</v>
      </c>
      <c r="CN26" s="212">
        <v>1912</v>
      </c>
      <c r="CO26" s="212">
        <v>1687</v>
      </c>
      <c r="CP26" s="212">
        <v>1452</v>
      </c>
      <c r="CQ26" s="212">
        <v>1291</v>
      </c>
      <c r="CR26" s="212">
        <v>1219</v>
      </c>
      <c r="CS26" s="212">
        <v>1046</v>
      </c>
      <c r="CT26" s="212">
        <v>853</v>
      </c>
      <c r="CU26" s="212">
        <v>677</v>
      </c>
      <c r="CV26" s="212">
        <v>525</v>
      </c>
      <c r="CW26" s="212">
        <v>496</v>
      </c>
      <c r="CX26" s="212">
        <v>375</v>
      </c>
      <c r="CY26" s="212">
        <v>267</v>
      </c>
      <c r="CZ26" s="212">
        <v>235</v>
      </c>
      <c r="DA26" s="212">
        <v>142</v>
      </c>
      <c r="DB26" s="212">
        <v>103</v>
      </c>
      <c r="DC26" s="212">
        <v>82</v>
      </c>
      <c r="DD26" s="212">
        <v>56</v>
      </c>
      <c r="DE26" s="212">
        <v>107</v>
      </c>
      <c r="DF26" s="212">
        <v>750</v>
      </c>
      <c r="DG26" s="212">
        <v>45.305213576200003</v>
      </c>
      <c r="DH26" s="212">
        <v>45.621306209899998</v>
      </c>
      <c r="DI26" s="212">
        <v>13104</v>
      </c>
      <c r="DJ26" s="212">
        <v>12967</v>
      </c>
      <c r="DK26" s="212">
        <v>13643</v>
      </c>
      <c r="DL26" s="212">
        <v>14531</v>
      </c>
      <c r="DM26" s="212">
        <v>13284</v>
      </c>
      <c r="DN26" s="212">
        <v>15126</v>
      </c>
      <c r="DO26" s="212">
        <v>17385</v>
      </c>
      <c r="DP26" s="212">
        <v>19640</v>
      </c>
      <c r="DQ26" s="212">
        <v>23748</v>
      </c>
      <c r="DR26" s="212">
        <v>21518</v>
      </c>
      <c r="DS26" s="212">
        <v>18848</v>
      </c>
      <c r="DT26" s="212">
        <v>16376</v>
      </c>
      <c r="DU26" s="212">
        <v>18347</v>
      </c>
      <c r="DV26" s="212">
        <v>22661</v>
      </c>
      <c r="DW26" s="212">
        <v>18589</v>
      </c>
      <c r="DX26" s="212">
        <v>13847</v>
      </c>
      <c r="DY26" s="212">
        <v>10119</v>
      </c>
      <c r="DZ26" s="212">
        <v>5861</v>
      </c>
      <c r="EA26" s="212">
        <v>2340</v>
      </c>
      <c r="EB26" s="212">
        <v>618</v>
      </c>
      <c r="EC26" s="212">
        <v>107</v>
      </c>
      <c r="ED26" s="212">
        <v>39714</v>
      </c>
      <c r="EE26" s="212">
        <v>178803</v>
      </c>
      <c r="EF26" s="212">
        <v>74142</v>
      </c>
      <c r="EG26" s="212">
        <v>32892</v>
      </c>
      <c r="EH26" s="212">
        <v>8926</v>
      </c>
      <c r="EI26" s="212">
        <v>13.570059352399999</v>
      </c>
      <c r="EJ26" s="212">
        <v>61.096019599599998</v>
      </c>
      <c r="EK26" s="212">
        <v>25.333921048000001</v>
      </c>
      <c r="EL26" s="212">
        <v>11.239018789799999</v>
      </c>
      <c r="EM26" s="212">
        <v>3.0499660014000001</v>
      </c>
    </row>
    <row r="27" spans="1:143">
      <c r="A27">
        <v>34</v>
      </c>
      <c r="B27" s="434">
        <v>101</v>
      </c>
      <c r="C27">
        <v>28204</v>
      </c>
      <c r="D27">
        <v>2</v>
      </c>
      <c r="E27">
        <v>2015</v>
      </c>
      <c r="F27">
        <v>2000</v>
      </c>
      <c r="G27" t="s">
        <v>8</v>
      </c>
      <c r="H27" s="212">
        <v>487850</v>
      </c>
      <c r="I27" s="212">
        <v>4025</v>
      </c>
      <c r="J27" s="212">
        <v>3978</v>
      </c>
      <c r="K27" s="212">
        <v>4016</v>
      </c>
      <c r="L27" s="212">
        <v>4216</v>
      </c>
      <c r="M27" s="212">
        <v>4223</v>
      </c>
      <c r="N27" s="212">
        <v>4191</v>
      </c>
      <c r="O27" s="212">
        <v>4332</v>
      </c>
      <c r="P27" s="212">
        <v>4519</v>
      </c>
      <c r="Q27" s="212">
        <v>4590</v>
      </c>
      <c r="R27" s="212">
        <v>4361</v>
      </c>
      <c r="S27" s="212">
        <v>4471</v>
      </c>
      <c r="T27" s="212">
        <v>4663</v>
      </c>
      <c r="U27" s="212">
        <v>4774</v>
      </c>
      <c r="V27" s="212">
        <v>4828</v>
      </c>
      <c r="W27" s="212">
        <v>4838</v>
      </c>
      <c r="X27" s="212">
        <v>5235</v>
      </c>
      <c r="Y27" s="212">
        <v>4998</v>
      </c>
      <c r="Z27" s="212">
        <v>4864</v>
      </c>
      <c r="AA27" s="212">
        <v>5204</v>
      </c>
      <c r="AB27" s="212">
        <v>5348</v>
      </c>
      <c r="AC27" s="212">
        <v>5233</v>
      </c>
      <c r="AD27" s="212">
        <v>5125</v>
      </c>
      <c r="AE27" s="212">
        <v>4654</v>
      </c>
      <c r="AF27" s="212">
        <v>4309</v>
      </c>
      <c r="AG27" s="212">
        <v>4100</v>
      </c>
      <c r="AH27" s="212">
        <v>4092</v>
      </c>
      <c r="AI27" s="212">
        <v>4126</v>
      </c>
      <c r="AJ27" s="212">
        <v>4371</v>
      </c>
      <c r="AK27" s="212">
        <v>4453</v>
      </c>
      <c r="AL27" s="212">
        <v>4565</v>
      </c>
      <c r="AM27" s="212">
        <v>4845</v>
      </c>
      <c r="AN27" s="212">
        <v>5075</v>
      </c>
      <c r="AO27" s="212">
        <v>5462</v>
      </c>
      <c r="AP27" s="212">
        <v>5462</v>
      </c>
      <c r="AQ27" s="212">
        <v>5693</v>
      </c>
      <c r="AR27" s="212">
        <v>5800</v>
      </c>
      <c r="AS27" s="212">
        <v>6076</v>
      </c>
      <c r="AT27" s="212">
        <v>6503</v>
      </c>
      <c r="AU27" s="212">
        <v>6718</v>
      </c>
      <c r="AV27" s="212">
        <v>7294</v>
      </c>
      <c r="AW27" s="212">
        <v>7759</v>
      </c>
      <c r="AX27" s="212">
        <v>8291</v>
      </c>
      <c r="AY27" s="212">
        <v>8563</v>
      </c>
      <c r="AZ27" s="212">
        <v>8500</v>
      </c>
      <c r="BA27" s="212">
        <v>8241</v>
      </c>
      <c r="BB27" s="212">
        <v>8310</v>
      </c>
      <c r="BC27" s="212">
        <v>8163</v>
      </c>
      <c r="BD27" s="212">
        <v>7746</v>
      </c>
      <c r="BE27" s="212">
        <v>7508</v>
      </c>
      <c r="BF27" s="212">
        <v>5972</v>
      </c>
      <c r="BG27" s="212">
        <v>7046</v>
      </c>
      <c r="BH27" s="212">
        <v>6545</v>
      </c>
      <c r="BI27" s="212">
        <v>6290</v>
      </c>
      <c r="BJ27" s="212">
        <v>6001</v>
      </c>
      <c r="BK27" s="212">
        <v>5608</v>
      </c>
      <c r="BL27" s="212">
        <v>5477</v>
      </c>
      <c r="BM27" s="212">
        <v>5549</v>
      </c>
      <c r="BN27" s="212">
        <v>5116</v>
      </c>
      <c r="BO27" s="212">
        <v>4796</v>
      </c>
      <c r="BP27" s="212">
        <v>5078</v>
      </c>
      <c r="BQ27" s="212">
        <v>5074</v>
      </c>
      <c r="BR27" s="212">
        <v>5042</v>
      </c>
      <c r="BS27" s="212">
        <v>5325</v>
      </c>
      <c r="BT27" s="212">
        <v>5727</v>
      </c>
      <c r="BU27" s="212">
        <v>6037</v>
      </c>
      <c r="BV27" s="212">
        <v>6539</v>
      </c>
      <c r="BW27" s="212">
        <v>7621</v>
      </c>
      <c r="BX27" s="212">
        <v>7502</v>
      </c>
      <c r="BY27" s="212">
        <v>7429</v>
      </c>
      <c r="BZ27" s="212">
        <v>4432</v>
      </c>
      <c r="CA27" s="212">
        <v>4615</v>
      </c>
      <c r="CB27" s="212">
        <v>5579</v>
      </c>
      <c r="CC27" s="212">
        <v>5238</v>
      </c>
      <c r="CD27" s="212">
        <v>5441</v>
      </c>
      <c r="CE27" s="212">
        <v>5263</v>
      </c>
      <c r="CF27" s="212">
        <v>4504</v>
      </c>
      <c r="CG27" s="212">
        <v>3855</v>
      </c>
      <c r="CH27" s="212">
        <v>4102</v>
      </c>
      <c r="CI27" s="212">
        <v>3972</v>
      </c>
      <c r="CJ27" s="212">
        <v>3976</v>
      </c>
      <c r="CK27" s="212">
        <v>3587</v>
      </c>
      <c r="CL27" s="212">
        <v>3253</v>
      </c>
      <c r="CM27" s="212">
        <v>3078</v>
      </c>
      <c r="CN27" s="212">
        <v>2900</v>
      </c>
      <c r="CO27" s="212">
        <v>2517</v>
      </c>
      <c r="CP27" s="212">
        <v>2236</v>
      </c>
      <c r="CQ27" s="212">
        <v>2072</v>
      </c>
      <c r="CR27" s="212">
        <v>1836</v>
      </c>
      <c r="CS27" s="212">
        <v>1586</v>
      </c>
      <c r="CT27" s="212">
        <v>1327</v>
      </c>
      <c r="CU27" s="212">
        <v>1092</v>
      </c>
      <c r="CV27" s="212">
        <v>831</v>
      </c>
      <c r="CW27" s="212">
        <v>660</v>
      </c>
      <c r="CX27" s="212">
        <v>554</v>
      </c>
      <c r="CY27" s="212">
        <v>437</v>
      </c>
      <c r="CZ27" s="212">
        <v>379</v>
      </c>
      <c r="DA27" s="212">
        <v>198</v>
      </c>
      <c r="DB27" s="212">
        <v>170</v>
      </c>
      <c r="DC27" s="212">
        <v>136</v>
      </c>
      <c r="DD27" s="212">
        <v>89</v>
      </c>
      <c r="DE27" s="212">
        <v>199</v>
      </c>
      <c r="DF27" s="212">
        <v>19251</v>
      </c>
      <c r="DG27" s="212">
        <v>44.359895134200002</v>
      </c>
      <c r="DH27" s="212">
        <v>44.674250697700003</v>
      </c>
      <c r="DI27" s="212">
        <v>20458</v>
      </c>
      <c r="DJ27" s="212">
        <v>21993</v>
      </c>
      <c r="DK27" s="212">
        <v>23574</v>
      </c>
      <c r="DL27" s="212">
        <v>25649</v>
      </c>
      <c r="DM27" s="212">
        <v>23421</v>
      </c>
      <c r="DN27" s="212">
        <v>21607</v>
      </c>
      <c r="DO27" s="212">
        <v>26537</v>
      </c>
      <c r="DP27" s="212">
        <v>32391</v>
      </c>
      <c r="DQ27" s="212">
        <v>41354</v>
      </c>
      <c r="DR27" s="212">
        <v>37699</v>
      </c>
      <c r="DS27" s="212">
        <v>31490</v>
      </c>
      <c r="DT27" s="212">
        <v>26016</v>
      </c>
      <c r="DU27" s="212">
        <v>27205</v>
      </c>
      <c r="DV27" s="212">
        <v>33523</v>
      </c>
      <c r="DW27" s="212">
        <v>26136</v>
      </c>
      <c r="DX27" s="212">
        <v>20409</v>
      </c>
      <c r="DY27" s="212">
        <v>15335</v>
      </c>
      <c r="DZ27" s="212">
        <v>9057</v>
      </c>
      <c r="EA27" s="212">
        <v>3574</v>
      </c>
      <c r="EB27" s="212">
        <v>972</v>
      </c>
      <c r="EC27" s="212">
        <v>199</v>
      </c>
      <c r="ED27" s="212">
        <v>66025</v>
      </c>
      <c r="EE27" s="212">
        <v>293369</v>
      </c>
      <c r="EF27" s="212">
        <v>109205</v>
      </c>
      <c r="EG27" s="212">
        <v>49546</v>
      </c>
      <c r="EH27" s="212">
        <v>13802</v>
      </c>
      <c r="EI27" s="212">
        <v>14.0898721508</v>
      </c>
      <c r="EJ27" s="212">
        <v>62.6055540025</v>
      </c>
      <c r="EK27" s="212">
        <v>23.304573846699999</v>
      </c>
      <c r="EL27" s="212">
        <v>10.5732193197</v>
      </c>
      <c r="EM27" s="212">
        <v>2.9453754703000001</v>
      </c>
    </row>
    <row r="28" spans="1:143">
      <c r="A28">
        <v>35</v>
      </c>
      <c r="B28" s="434">
        <v>101</v>
      </c>
      <c r="C28">
        <v>28205</v>
      </c>
      <c r="D28">
        <v>2</v>
      </c>
      <c r="E28">
        <v>2015</v>
      </c>
      <c r="G28" t="s">
        <v>9</v>
      </c>
      <c r="H28" s="212">
        <v>44258</v>
      </c>
      <c r="I28" s="212">
        <v>255</v>
      </c>
      <c r="J28" s="212">
        <v>283</v>
      </c>
      <c r="K28" s="212">
        <v>293</v>
      </c>
      <c r="L28" s="212">
        <v>307</v>
      </c>
      <c r="M28" s="212">
        <v>331</v>
      </c>
      <c r="N28" s="212">
        <v>344</v>
      </c>
      <c r="O28" s="212">
        <v>332</v>
      </c>
      <c r="P28" s="212">
        <v>356</v>
      </c>
      <c r="Q28" s="212">
        <v>356</v>
      </c>
      <c r="R28" s="212">
        <v>352</v>
      </c>
      <c r="S28" s="212">
        <v>347</v>
      </c>
      <c r="T28" s="212">
        <v>380</v>
      </c>
      <c r="U28" s="212">
        <v>387</v>
      </c>
      <c r="V28" s="212">
        <v>381</v>
      </c>
      <c r="W28" s="212">
        <v>464</v>
      </c>
      <c r="X28" s="212">
        <v>442</v>
      </c>
      <c r="Y28" s="212">
        <v>450</v>
      </c>
      <c r="Z28" s="212">
        <v>464</v>
      </c>
      <c r="AA28" s="212">
        <v>333</v>
      </c>
      <c r="AB28" s="212">
        <v>258</v>
      </c>
      <c r="AC28" s="212">
        <v>260</v>
      </c>
      <c r="AD28" s="212">
        <v>247</v>
      </c>
      <c r="AE28" s="212">
        <v>276</v>
      </c>
      <c r="AF28" s="212">
        <v>311</v>
      </c>
      <c r="AG28" s="212">
        <v>307</v>
      </c>
      <c r="AH28" s="212">
        <v>294</v>
      </c>
      <c r="AI28" s="212">
        <v>318</v>
      </c>
      <c r="AJ28" s="212">
        <v>312</v>
      </c>
      <c r="AK28" s="212">
        <v>329</v>
      </c>
      <c r="AL28" s="212">
        <v>359</v>
      </c>
      <c r="AM28" s="212">
        <v>399</v>
      </c>
      <c r="AN28" s="212">
        <v>408</v>
      </c>
      <c r="AO28" s="212">
        <v>356</v>
      </c>
      <c r="AP28" s="212">
        <v>428</v>
      </c>
      <c r="AQ28" s="212">
        <v>454</v>
      </c>
      <c r="AR28" s="212">
        <v>447</v>
      </c>
      <c r="AS28" s="212">
        <v>459</v>
      </c>
      <c r="AT28" s="212">
        <v>524</v>
      </c>
      <c r="AU28" s="212">
        <v>514</v>
      </c>
      <c r="AV28" s="212">
        <v>566</v>
      </c>
      <c r="AW28" s="212">
        <v>531</v>
      </c>
      <c r="AX28" s="212">
        <v>601</v>
      </c>
      <c r="AY28" s="212">
        <v>634</v>
      </c>
      <c r="AZ28" s="212">
        <v>632</v>
      </c>
      <c r="BA28" s="212">
        <v>585</v>
      </c>
      <c r="BB28" s="212">
        <v>575</v>
      </c>
      <c r="BC28" s="212">
        <v>577</v>
      </c>
      <c r="BD28" s="212">
        <v>609</v>
      </c>
      <c r="BE28" s="212">
        <v>540</v>
      </c>
      <c r="BF28" s="212">
        <v>473</v>
      </c>
      <c r="BG28" s="212">
        <v>605</v>
      </c>
      <c r="BH28" s="212">
        <v>565</v>
      </c>
      <c r="BI28" s="212">
        <v>503</v>
      </c>
      <c r="BJ28" s="212">
        <v>532</v>
      </c>
      <c r="BK28" s="212">
        <v>491</v>
      </c>
      <c r="BL28" s="212">
        <v>542</v>
      </c>
      <c r="BM28" s="212">
        <v>560</v>
      </c>
      <c r="BN28" s="212">
        <v>575</v>
      </c>
      <c r="BO28" s="212">
        <v>513</v>
      </c>
      <c r="BP28" s="212">
        <v>629</v>
      </c>
      <c r="BQ28" s="212">
        <v>633</v>
      </c>
      <c r="BR28" s="212">
        <v>644</v>
      </c>
      <c r="BS28" s="212">
        <v>711</v>
      </c>
      <c r="BT28" s="212">
        <v>684</v>
      </c>
      <c r="BU28" s="212">
        <v>779</v>
      </c>
      <c r="BV28" s="212">
        <v>813</v>
      </c>
      <c r="BW28" s="212">
        <v>967</v>
      </c>
      <c r="BX28" s="212">
        <v>951</v>
      </c>
      <c r="BY28" s="212">
        <v>879</v>
      </c>
      <c r="BZ28" s="212">
        <v>540</v>
      </c>
      <c r="CA28" s="212">
        <v>539</v>
      </c>
      <c r="CB28" s="212">
        <v>674</v>
      </c>
      <c r="CC28" s="212">
        <v>603</v>
      </c>
      <c r="CD28" s="212">
        <v>603</v>
      </c>
      <c r="CE28" s="212">
        <v>590</v>
      </c>
      <c r="CF28" s="212">
        <v>498</v>
      </c>
      <c r="CG28" s="212">
        <v>426</v>
      </c>
      <c r="CH28" s="212">
        <v>488</v>
      </c>
      <c r="CI28" s="212">
        <v>548</v>
      </c>
      <c r="CJ28" s="212">
        <v>551</v>
      </c>
      <c r="CK28" s="212">
        <v>501</v>
      </c>
      <c r="CL28" s="212">
        <v>456</v>
      </c>
      <c r="CM28" s="212">
        <v>541</v>
      </c>
      <c r="CN28" s="212">
        <v>499</v>
      </c>
      <c r="CO28" s="212">
        <v>410</v>
      </c>
      <c r="CP28" s="212">
        <v>381</v>
      </c>
      <c r="CQ28" s="212">
        <v>392</v>
      </c>
      <c r="CR28" s="212">
        <v>330</v>
      </c>
      <c r="CS28" s="212">
        <v>295</v>
      </c>
      <c r="CT28" s="212">
        <v>298</v>
      </c>
      <c r="CU28" s="212">
        <v>205</v>
      </c>
      <c r="CV28" s="212">
        <v>181</v>
      </c>
      <c r="CW28" s="212">
        <v>140</v>
      </c>
      <c r="CX28" s="212">
        <v>103</v>
      </c>
      <c r="CY28" s="212">
        <v>101</v>
      </c>
      <c r="CZ28" s="212">
        <v>58</v>
      </c>
      <c r="DA28" s="212">
        <v>33</v>
      </c>
      <c r="DB28" s="212">
        <v>29</v>
      </c>
      <c r="DC28" s="212">
        <v>30</v>
      </c>
      <c r="DD28" s="212">
        <v>23</v>
      </c>
      <c r="DE28" s="212">
        <v>36</v>
      </c>
      <c r="DF28" s="212">
        <v>140</v>
      </c>
      <c r="DG28" s="212">
        <v>50.255587288599997</v>
      </c>
      <c r="DH28" s="212">
        <v>52.892644135200001</v>
      </c>
      <c r="DI28" s="212">
        <v>1469</v>
      </c>
      <c r="DJ28" s="212">
        <v>1740</v>
      </c>
      <c r="DK28" s="212">
        <v>1959</v>
      </c>
      <c r="DL28" s="212">
        <v>1947</v>
      </c>
      <c r="DM28" s="212">
        <v>1401</v>
      </c>
      <c r="DN28" s="212">
        <v>1612</v>
      </c>
      <c r="DO28" s="212">
        <v>2045</v>
      </c>
      <c r="DP28" s="212">
        <v>2510</v>
      </c>
      <c r="DQ28" s="212">
        <v>2983</v>
      </c>
      <c r="DR28" s="212">
        <v>2774</v>
      </c>
      <c r="DS28" s="212">
        <v>2696</v>
      </c>
      <c r="DT28" s="212">
        <v>2819</v>
      </c>
      <c r="DU28" s="212">
        <v>3451</v>
      </c>
      <c r="DV28" s="212">
        <v>4150</v>
      </c>
      <c r="DW28" s="212">
        <v>3009</v>
      </c>
      <c r="DX28" s="212">
        <v>2511</v>
      </c>
      <c r="DY28" s="212">
        <v>2407</v>
      </c>
      <c r="DZ28" s="212">
        <v>1696</v>
      </c>
      <c r="EA28" s="212">
        <v>730</v>
      </c>
      <c r="EB28" s="212">
        <v>173</v>
      </c>
      <c r="EC28" s="212">
        <v>36</v>
      </c>
      <c r="ED28" s="212">
        <v>5168</v>
      </c>
      <c r="EE28" s="212">
        <v>24238</v>
      </c>
      <c r="EF28" s="212">
        <v>14712</v>
      </c>
      <c r="EG28" s="212">
        <v>7553</v>
      </c>
      <c r="EH28" s="212">
        <v>2635</v>
      </c>
      <c r="EI28" s="212">
        <v>11.714039621</v>
      </c>
      <c r="EJ28" s="212">
        <v>54.939027154400002</v>
      </c>
      <c r="EK28" s="212">
        <v>33.346933224499999</v>
      </c>
      <c r="EL28" s="212">
        <v>17.119996373399999</v>
      </c>
      <c r="EM28" s="212">
        <v>5.9726188857000002</v>
      </c>
    </row>
    <row r="29" spans="1:143">
      <c r="A29">
        <v>38</v>
      </c>
      <c r="B29" s="434">
        <v>101</v>
      </c>
      <c r="C29">
        <v>28206</v>
      </c>
      <c r="D29">
        <v>2</v>
      </c>
      <c r="E29">
        <v>2015</v>
      </c>
      <c r="F29">
        <v>2000</v>
      </c>
      <c r="G29" t="s">
        <v>11</v>
      </c>
      <c r="H29" s="212">
        <v>95350</v>
      </c>
      <c r="I29" s="212">
        <v>668</v>
      </c>
      <c r="J29" s="212">
        <v>756</v>
      </c>
      <c r="K29" s="212">
        <v>771</v>
      </c>
      <c r="L29" s="212">
        <v>767</v>
      </c>
      <c r="M29" s="212">
        <v>810</v>
      </c>
      <c r="N29" s="212">
        <v>867</v>
      </c>
      <c r="O29" s="212">
        <v>842</v>
      </c>
      <c r="P29" s="212">
        <v>879</v>
      </c>
      <c r="Q29" s="212">
        <v>864</v>
      </c>
      <c r="R29" s="212">
        <v>891</v>
      </c>
      <c r="S29" s="212">
        <v>873</v>
      </c>
      <c r="T29" s="212">
        <v>891</v>
      </c>
      <c r="U29" s="212">
        <v>864</v>
      </c>
      <c r="V29" s="212">
        <v>878</v>
      </c>
      <c r="W29" s="212">
        <v>897</v>
      </c>
      <c r="X29" s="212">
        <v>879</v>
      </c>
      <c r="Y29" s="212">
        <v>929</v>
      </c>
      <c r="Z29" s="212">
        <v>848</v>
      </c>
      <c r="AA29" s="212">
        <v>849</v>
      </c>
      <c r="AB29" s="212">
        <v>886</v>
      </c>
      <c r="AC29" s="212">
        <v>756</v>
      </c>
      <c r="AD29" s="212">
        <v>753</v>
      </c>
      <c r="AE29" s="212">
        <v>719</v>
      </c>
      <c r="AF29" s="212">
        <v>723</v>
      </c>
      <c r="AG29" s="212">
        <v>667</v>
      </c>
      <c r="AH29" s="212">
        <v>689</v>
      </c>
      <c r="AI29" s="212">
        <v>658</v>
      </c>
      <c r="AJ29" s="212">
        <v>678</v>
      </c>
      <c r="AK29" s="212">
        <v>723</v>
      </c>
      <c r="AL29" s="212">
        <v>786</v>
      </c>
      <c r="AM29" s="212">
        <v>833</v>
      </c>
      <c r="AN29" s="212">
        <v>899</v>
      </c>
      <c r="AO29" s="212">
        <v>929</v>
      </c>
      <c r="AP29" s="212">
        <v>985</v>
      </c>
      <c r="AQ29" s="212">
        <v>1020</v>
      </c>
      <c r="AR29" s="212">
        <v>1044</v>
      </c>
      <c r="AS29" s="212">
        <v>1101</v>
      </c>
      <c r="AT29" s="212">
        <v>1200</v>
      </c>
      <c r="AU29" s="212">
        <v>1248</v>
      </c>
      <c r="AV29" s="212">
        <v>1313</v>
      </c>
      <c r="AW29" s="212">
        <v>1494</v>
      </c>
      <c r="AX29" s="212">
        <v>1578</v>
      </c>
      <c r="AY29" s="212">
        <v>1564</v>
      </c>
      <c r="AZ29" s="212">
        <v>1681</v>
      </c>
      <c r="BA29" s="212">
        <v>1648</v>
      </c>
      <c r="BB29" s="212">
        <v>1635</v>
      </c>
      <c r="BC29" s="212">
        <v>1628</v>
      </c>
      <c r="BD29" s="212">
        <v>1651</v>
      </c>
      <c r="BE29" s="212">
        <v>1578</v>
      </c>
      <c r="BF29" s="212">
        <v>1189</v>
      </c>
      <c r="BG29" s="212">
        <v>1455</v>
      </c>
      <c r="BH29" s="212">
        <v>1358</v>
      </c>
      <c r="BI29" s="212">
        <v>1333</v>
      </c>
      <c r="BJ29" s="212">
        <v>1285</v>
      </c>
      <c r="BK29" s="212">
        <v>1195</v>
      </c>
      <c r="BL29" s="212">
        <v>1229</v>
      </c>
      <c r="BM29" s="212">
        <v>1174</v>
      </c>
      <c r="BN29" s="212">
        <v>1165</v>
      </c>
      <c r="BO29" s="212">
        <v>1086</v>
      </c>
      <c r="BP29" s="212">
        <v>1072</v>
      </c>
      <c r="BQ29" s="212">
        <v>1124</v>
      </c>
      <c r="BR29" s="212">
        <v>1132</v>
      </c>
      <c r="BS29" s="212">
        <v>1201</v>
      </c>
      <c r="BT29" s="212">
        <v>1201</v>
      </c>
      <c r="BU29" s="212">
        <v>1359</v>
      </c>
      <c r="BV29" s="212">
        <v>1412</v>
      </c>
      <c r="BW29" s="212">
        <v>1685</v>
      </c>
      <c r="BX29" s="212">
        <v>1712</v>
      </c>
      <c r="BY29" s="212">
        <v>1716</v>
      </c>
      <c r="BZ29" s="212">
        <v>946</v>
      </c>
      <c r="CA29" s="212">
        <v>1080</v>
      </c>
      <c r="CB29" s="212">
        <v>1237</v>
      </c>
      <c r="CC29" s="212">
        <v>1187</v>
      </c>
      <c r="CD29" s="212">
        <v>1229</v>
      </c>
      <c r="CE29" s="212">
        <v>1167</v>
      </c>
      <c r="CF29" s="212">
        <v>1009</v>
      </c>
      <c r="CG29" s="212">
        <v>937</v>
      </c>
      <c r="CH29" s="212">
        <v>908</v>
      </c>
      <c r="CI29" s="212">
        <v>963</v>
      </c>
      <c r="CJ29" s="212">
        <v>958</v>
      </c>
      <c r="CK29" s="212">
        <v>899</v>
      </c>
      <c r="CL29" s="212">
        <v>808</v>
      </c>
      <c r="CM29" s="212">
        <v>781</v>
      </c>
      <c r="CN29" s="212">
        <v>730</v>
      </c>
      <c r="CO29" s="212">
        <v>689</v>
      </c>
      <c r="CP29" s="212">
        <v>633</v>
      </c>
      <c r="CQ29" s="212">
        <v>535</v>
      </c>
      <c r="CR29" s="212">
        <v>495</v>
      </c>
      <c r="CS29" s="212">
        <v>443</v>
      </c>
      <c r="CT29" s="212">
        <v>386</v>
      </c>
      <c r="CU29" s="212">
        <v>317</v>
      </c>
      <c r="CV29" s="212">
        <v>229</v>
      </c>
      <c r="CW29" s="212">
        <v>217</v>
      </c>
      <c r="CX29" s="212">
        <v>167</v>
      </c>
      <c r="CY29" s="212">
        <v>114</v>
      </c>
      <c r="CZ29" s="212">
        <v>120</v>
      </c>
      <c r="DA29" s="212">
        <v>77</v>
      </c>
      <c r="DB29" s="212">
        <v>41</v>
      </c>
      <c r="DC29" s="212">
        <v>35</v>
      </c>
      <c r="DD29" s="212">
        <v>33</v>
      </c>
      <c r="DE29" s="212">
        <v>48</v>
      </c>
      <c r="DF29" s="212">
        <v>759</v>
      </c>
      <c r="DG29" s="212">
        <v>47.085721685999999</v>
      </c>
      <c r="DH29" s="212">
        <v>47.868867353100001</v>
      </c>
      <c r="DI29" s="212">
        <v>3772</v>
      </c>
      <c r="DJ29" s="212">
        <v>4343</v>
      </c>
      <c r="DK29" s="212">
        <v>4403</v>
      </c>
      <c r="DL29" s="212">
        <v>4391</v>
      </c>
      <c r="DM29" s="212">
        <v>3618</v>
      </c>
      <c r="DN29" s="212">
        <v>3534</v>
      </c>
      <c r="DO29" s="212">
        <v>4666</v>
      </c>
      <c r="DP29" s="212">
        <v>5906</v>
      </c>
      <c r="DQ29" s="212">
        <v>7965</v>
      </c>
      <c r="DR29" s="212">
        <v>7681</v>
      </c>
      <c r="DS29" s="212">
        <v>6626</v>
      </c>
      <c r="DT29" s="212">
        <v>5726</v>
      </c>
      <c r="DU29" s="212">
        <v>6017</v>
      </c>
      <c r="DV29" s="212">
        <v>7471</v>
      </c>
      <c r="DW29" s="212">
        <v>5900</v>
      </c>
      <c r="DX29" s="212">
        <v>4775</v>
      </c>
      <c r="DY29" s="212">
        <v>3907</v>
      </c>
      <c r="DZ29" s="212">
        <v>2492</v>
      </c>
      <c r="EA29" s="212">
        <v>1044</v>
      </c>
      <c r="EB29" s="212">
        <v>306</v>
      </c>
      <c r="EC29" s="212">
        <v>48</v>
      </c>
      <c r="ED29" s="212">
        <v>12518</v>
      </c>
      <c r="EE29" s="212">
        <v>56130</v>
      </c>
      <c r="EF29" s="212">
        <v>25943</v>
      </c>
      <c r="EG29" s="212">
        <v>12572</v>
      </c>
      <c r="EH29" s="212">
        <v>3890</v>
      </c>
      <c r="EI29" s="212">
        <v>13.2338171708</v>
      </c>
      <c r="EJ29" s="212">
        <v>59.339683479400001</v>
      </c>
      <c r="EK29" s="212">
        <v>27.4264993498</v>
      </c>
      <c r="EL29" s="212">
        <v>13.2909050544</v>
      </c>
      <c r="EM29" s="212">
        <v>4.1124419871000004</v>
      </c>
    </row>
    <row r="30" spans="1:143">
      <c r="A30">
        <v>39</v>
      </c>
      <c r="B30" s="434">
        <v>101</v>
      </c>
      <c r="C30">
        <v>28207</v>
      </c>
      <c r="D30">
        <v>2</v>
      </c>
      <c r="E30">
        <v>2015</v>
      </c>
      <c r="F30">
        <v>2000</v>
      </c>
      <c r="G30" t="s">
        <v>12</v>
      </c>
      <c r="H30" s="212">
        <v>196883</v>
      </c>
      <c r="I30" s="212">
        <v>1646</v>
      </c>
      <c r="J30" s="212">
        <v>1741</v>
      </c>
      <c r="K30" s="212">
        <v>1814</v>
      </c>
      <c r="L30" s="212">
        <v>1819</v>
      </c>
      <c r="M30" s="212">
        <v>1882</v>
      </c>
      <c r="N30" s="212">
        <v>1896</v>
      </c>
      <c r="O30" s="212">
        <v>1885</v>
      </c>
      <c r="P30" s="212">
        <v>1944</v>
      </c>
      <c r="Q30" s="212">
        <v>1912</v>
      </c>
      <c r="R30" s="212">
        <v>1788</v>
      </c>
      <c r="S30" s="212">
        <v>1801</v>
      </c>
      <c r="T30" s="212">
        <v>1900</v>
      </c>
      <c r="U30" s="212">
        <v>1871</v>
      </c>
      <c r="V30" s="212">
        <v>1906</v>
      </c>
      <c r="W30" s="212">
        <v>1957</v>
      </c>
      <c r="X30" s="212">
        <v>2023</v>
      </c>
      <c r="Y30" s="212">
        <v>2069</v>
      </c>
      <c r="Z30" s="212">
        <v>1992</v>
      </c>
      <c r="AA30" s="212">
        <v>1998</v>
      </c>
      <c r="AB30" s="212">
        <v>2088</v>
      </c>
      <c r="AC30" s="212">
        <v>1975</v>
      </c>
      <c r="AD30" s="212">
        <v>1985</v>
      </c>
      <c r="AE30" s="212">
        <v>1865</v>
      </c>
      <c r="AF30" s="212">
        <v>1792</v>
      </c>
      <c r="AG30" s="212">
        <v>1857</v>
      </c>
      <c r="AH30" s="212">
        <v>2025</v>
      </c>
      <c r="AI30" s="212">
        <v>2029</v>
      </c>
      <c r="AJ30" s="212">
        <v>2045</v>
      </c>
      <c r="AK30" s="212">
        <v>2016</v>
      </c>
      <c r="AL30" s="212">
        <v>2066</v>
      </c>
      <c r="AM30" s="212">
        <v>2204</v>
      </c>
      <c r="AN30" s="212">
        <v>2335</v>
      </c>
      <c r="AO30" s="212">
        <v>2385</v>
      </c>
      <c r="AP30" s="212">
        <v>2359</v>
      </c>
      <c r="AQ30" s="212">
        <v>2366</v>
      </c>
      <c r="AR30" s="212">
        <v>2643</v>
      </c>
      <c r="AS30" s="212">
        <v>2693</v>
      </c>
      <c r="AT30" s="212">
        <v>2785</v>
      </c>
      <c r="AU30" s="212">
        <v>2866</v>
      </c>
      <c r="AV30" s="212">
        <v>3050</v>
      </c>
      <c r="AW30" s="212">
        <v>3143</v>
      </c>
      <c r="AX30" s="212">
        <v>3333</v>
      </c>
      <c r="AY30" s="212">
        <v>3538</v>
      </c>
      <c r="AZ30" s="212">
        <v>3441</v>
      </c>
      <c r="BA30" s="212">
        <v>3397</v>
      </c>
      <c r="BB30" s="212">
        <v>3318</v>
      </c>
      <c r="BC30" s="212">
        <v>3073</v>
      </c>
      <c r="BD30" s="212">
        <v>3189</v>
      </c>
      <c r="BE30" s="212">
        <v>3096</v>
      </c>
      <c r="BF30" s="212">
        <v>2298</v>
      </c>
      <c r="BG30" s="212">
        <v>2894</v>
      </c>
      <c r="BH30" s="212">
        <v>2639</v>
      </c>
      <c r="BI30" s="212">
        <v>2503</v>
      </c>
      <c r="BJ30" s="212">
        <v>2344</v>
      </c>
      <c r="BK30" s="212">
        <v>2166</v>
      </c>
      <c r="BL30" s="212">
        <v>2066</v>
      </c>
      <c r="BM30" s="212">
        <v>2137</v>
      </c>
      <c r="BN30" s="212">
        <v>1968</v>
      </c>
      <c r="BO30" s="212">
        <v>1814</v>
      </c>
      <c r="BP30" s="212">
        <v>1995</v>
      </c>
      <c r="BQ30" s="212">
        <v>2009</v>
      </c>
      <c r="BR30" s="212">
        <v>2088</v>
      </c>
      <c r="BS30" s="212">
        <v>2173</v>
      </c>
      <c r="BT30" s="212">
        <v>2400</v>
      </c>
      <c r="BU30" s="212">
        <v>2627</v>
      </c>
      <c r="BV30" s="212">
        <v>2781</v>
      </c>
      <c r="BW30" s="212">
        <v>3194</v>
      </c>
      <c r="BX30" s="212">
        <v>3171</v>
      </c>
      <c r="BY30" s="212">
        <v>3044</v>
      </c>
      <c r="BZ30" s="212">
        <v>1896</v>
      </c>
      <c r="CA30" s="212">
        <v>2105</v>
      </c>
      <c r="CB30" s="212">
        <v>2512</v>
      </c>
      <c r="CC30" s="212">
        <v>2407</v>
      </c>
      <c r="CD30" s="212">
        <v>2496</v>
      </c>
      <c r="CE30" s="212">
        <v>2431</v>
      </c>
      <c r="CF30" s="212">
        <v>2036</v>
      </c>
      <c r="CG30" s="212">
        <v>1829</v>
      </c>
      <c r="CH30" s="212">
        <v>1824</v>
      </c>
      <c r="CI30" s="212">
        <v>1783</v>
      </c>
      <c r="CJ30" s="212">
        <v>1752</v>
      </c>
      <c r="CK30" s="212">
        <v>1565</v>
      </c>
      <c r="CL30" s="212">
        <v>1372</v>
      </c>
      <c r="CM30" s="212">
        <v>1301</v>
      </c>
      <c r="CN30" s="212">
        <v>1210</v>
      </c>
      <c r="CO30" s="212">
        <v>1056</v>
      </c>
      <c r="CP30" s="212">
        <v>887</v>
      </c>
      <c r="CQ30" s="212">
        <v>873</v>
      </c>
      <c r="CR30" s="212">
        <v>754</v>
      </c>
      <c r="CS30" s="212">
        <v>590</v>
      </c>
      <c r="CT30" s="212">
        <v>558</v>
      </c>
      <c r="CU30" s="212">
        <v>426</v>
      </c>
      <c r="CV30" s="212">
        <v>320</v>
      </c>
      <c r="CW30" s="212">
        <v>295</v>
      </c>
      <c r="CX30" s="212">
        <v>210</v>
      </c>
      <c r="CY30" s="212">
        <v>168</v>
      </c>
      <c r="CZ30" s="212">
        <v>143</v>
      </c>
      <c r="DA30" s="212">
        <v>78</v>
      </c>
      <c r="DB30" s="212">
        <v>76</v>
      </c>
      <c r="DC30" s="212">
        <v>45</v>
      </c>
      <c r="DD30" s="212">
        <v>40</v>
      </c>
      <c r="DE30" s="212">
        <v>58</v>
      </c>
      <c r="DF30" s="212">
        <v>675</v>
      </c>
      <c r="DG30" s="212">
        <v>44.3985311506</v>
      </c>
      <c r="DH30" s="212">
        <v>44.405063291099999</v>
      </c>
      <c r="DI30" s="212">
        <v>8902</v>
      </c>
      <c r="DJ30" s="212">
        <v>9425</v>
      </c>
      <c r="DK30" s="212">
        <v>9435</v>
      </c>
      <c r="DL30" s="212">
        <v>10170</v>
      </c>
      <c r="DM30" s="212">
        <v>9474</v>
      </c>
      <c r="DN30" s="212">
        <v>10181</v>
      </c>
      <c r="DO30" s="212">
        <v>11649</v>
      </c>
      <c r="DP30" s="212">
        <v>14037</v>
      </c>
      <c r="DQ30" s="212">
        <v>16852</v>
      </c>
      <c r="DR30" s="212">
        <v>14974</v>
      </c>
      <c r="DS30" s="212">
        <v>12546</v>
      </c>
      <c r="DT30" s="212">
        <v>9980</v>
      </c>
      <c r="DU30" s="212">
        <v>11297</v>
      </c>
      <c r="DV30" s="212">
        <v>14086</v>
      </c>
      <c r="DW30" s="212">
        <v>11951</v>
      </c>
      <c r="DX30" s="212">
        <v>9224</v>
      </c>
      <c r="DY30" s="212">
        <v>6504</v>
      </c>
      <c r="DZ30" s="212">
        <v>3662</v>
      </c>
      <c r="EA30" s="212">
        <v>1419</v>
      </c>
      <c r="EB30" s="212">
        <v>382</v>
      </c>
      <c r="EC30" s="212">
        <v>58</v>
      </c>
      <c r="ED30" s="212">
        <v>27762</v>
      </c>
      <c r="EE30" s="212">
        <v>121160</v>
      </c>
      <c r="EF30" s="212">
        <v>47286</v>
      </c>
      <c r="EG30" s="212">
        <v>21249</v>
      </c>
      <c r="EH30" s="212">
        <v>5521</v>
      </c>
      <c r="EI30" s="212">
        <v>14.149270162300001</v>
      </c>
      <c r="EJ30" s="212">
        <v>61.750795074599999</v>
      </c>
      <c r="EK30" s="212">
        <v>24.099934763099998</v>
      </c>
      <c r="EL30" s="212">
        <v>10.829833645900001</v>
      </c>
      <c r="EM30" s="212">
        <v>2.8138506075</v>
      </c>
    </row>
    <row r="31" spans="1:143">
      <c r="A31">
        <v>40</v>
      </c>
      <c r="B31" s="434">
        <v>101</v>
      </c>
      <c r="C31">
        <v>28208</v>
      </c>
      <c r="D31">
        <v>2</v>
      </c>
      <c r="E31">
        <v>2015</v>
      </c>
      <c r="F31">
        <v>2000</v>
      </c>
      <c r="G31" t="s">
        <v>14</v>
      </c>
      <c r="H31" s="212">
        <v>30129</v>
      </c>
      <c r="I31" s="212">
        <v>195</v>
      </c>
      <c r="J31" s="212">
        <v>224</v>
      </c>
      <c r="K31" s="212">
        <v>216</v>
      </c>
      <c r="L31" s="212">
        <v>233</v>
      </c>
      <c r="M31" s="212">
        <v>234</v>
      </c>
      <c r="N31" s="212">
        <v>223</v>
      </c>
      <c r="O31" s="212">
        <v>212</v>
      </c>
      <c r="P31" s="212">
        <v>232</v>
      </c>
      <c r="Q31" s="212">
        <v>241</v>
      </c>
      <c r="R31" s="212">
        <v>226</v>
      </c>
      <c r="S31" s="212">
        <v>247</v>
      </c>
      <c r="T31" s="212">
        <v>208</v>
      </c>
      <c r="U31" s="212">
        <v>222</v>
      </c>
      <c r="V31" s="212">
        <v>243</v>
      </c>
      <c r="W31" s="212">
        <v>209</v>
      </c>
      <c r="X31" s="212">
        <v>283</v>
      </c>
      <c r="Y31" s="212">
        <v>262</v>
      </c>
      <c r="Z31" s="212">
        <v>287</v>
      </c>
      <c r="AA31" s="212">
        <v>265</v>
      </c>
      <c r="AB31" s="212">
        <v>250</v>
      </c>
      <c r="AC31" s="212">
        <v>217</v>
      </c>
      <c r="AD31" s="212">
        <v>262</v>
      </c>
      <c r="AE31" s="212">
        <v>223</v>
      </c>
      <c r="AF31" s="212">
        <v>236</v>
      </c>
      <c r="AG31" s="212">
        <v>216</v>
      </c>
      <c r="AH31" s="212">
        <v>233</v>
      </c>
      <c r="AI31" s="212">
        <v>274</v>
      </c>
      <c r="AJ31" s="212">
        <v>274</v>
      </c>
      <c r="AK31" s="212">
        <v>280</v>
      </c>
      <c r="AL31" s="212">
        <v>265</v>
      </c>
      <c r="AM31" s="212">
        <v>254</v>
      </c>
      <c r="AN31" s="212">
        <v>309</v>
      </c>
      <c r="AO31" s="212">
        <v>277</v>
      </c>
      <c r="AP31" s="212">
        <v>332</v>
      </c>
      <c r="AQ31" s="212">
        <v>331</v>
      </c>
      <c r="AR31" s="212">
        <v>306</v>
      </c>
      <c r="AS31" s="212">
        <v>305</v>
      </c>
      <c r="AT31" s="212">
        <v>358</v>
      </c>
      <c r="AU31" s="212">
        <v>348</v>
      </c>
      <c r="AV31" s="212">
        <v>357</v>
      </c>
      <c r="AW31" s="212">
        <v>417</v>
      </c>
      <c r="AX31" s="212">
        <v>444</v>
      </c>
      <c r="AY31" s="212">
        <v>396</v>
      </c>
      <c r="AZ31" s="212">
        <v>391</v>
      </c>
      <c r="BA31" s="212">
        <v>385</v>
      </c>
      <c r="BB31" s="212">
        <v>400</v>
      </c>
      <c r="BC31" s="212">
        <v>353</v>
      </c>
      <c r="BD31" s="212">
        <v>339</v>
      </c>
      <c r="BE31" s="212">
        <v>351</v>
      </c>
      <c r="BF31" s="212">
        <v>272</v>
      </c>
      <c r="BG31" s="212">
        <v>398</v>
      </c>
      <c r="BH31" s="212">
        <v>357</v>
      </c>
      <c r="BI31" s="212">
        <v>332</v>
      </c>
      <c r="BJ31" s="212">
        <v>284</v>
      </c>
      <c r="BK31" s="212">
        <v>332</v>
      </c>
      <c r="BL31" s="212">
        <v>318</v>
      </c>
      <c r="BM31" s="212">
        <v>325</v>
      </c>
      <c r="BN31" s="212">
        <v>319</v>
      </c>
      <c r="BO31" s="212">
        <v>333</v>
      </c>
      <c r="BP31" s="212">
        <v>360</v>
      </c>
      <c r="BQ31" s="212">
        <v>384</v>
      </c>
      <c r="BR31" s="212">
        <v>376</v>
      </c>
      <c r="BS31" s="212">
        <v>445</v>
      </c>
      <c r="BT31" s="212">
        <v>472</v>
      </c>
      <c r="BU31" s="212">
        <v>529</v>
      </c>
      <c r="BV31" s="212">
        <v>600</v>
      </c>
      <c r="BW31" s="212">
        <v>680</v>
      </c>
      <c r="BX31" s="212">
        <v>688</v>
      </c>
      <c r="BY31" s="212">
        <v>633</v>
      </c>
      <c r="BZ31" s="212">
        <v>365</v>
      </c>
      <c r="CA31" s="212">
        <v>414</v>
      </c>
      <c r="CB31" s="212">
        <v>547</v>
      </c>
      <c r="CC31" s="212">
        <v>476</v>
      </c>
      <c r="CD31" s="212">
        <v>492</v>
      </c>
      <c r="CE31" s="212">
        <v>485</v>
      </c>
      <c r="CF31" s="212">
        <v>433</v>
      </c>
      <c r="CG31" s="212">
        <v>354</v>
      </c>
      <c r="CH31" s="212">
        <v>396</v>
      </c>
      <c r="CI31" s="212">
        <v>317</v>
      </c>
      <c r="CJ31" s="212">
        <v>397</v>
      </c>
      <c r="CK31" s="212">
        <v>348</v>
      </c>
      <c r="CL31" s="212">
        <v>278</v>
      </c>
      <c r="CM31" s="212">
        <v>309</v>
      </c>
      <c r="CN31" s="212">
        <v>293</v>
      </c>
      <c r="CO31" s="212">
        <v>238</v>
      </c>
      <c r="CP31" s="212">
        <v>218</v>
      </c>
      <c r="CQ31" s="212">
        <v>208</v>
      </c>
      <c r="CR31" s="212">
        <v>204</v>
      </c>
      <c r="CS31" s="212">
        <v>162</v>
      </c>
      <c r="CT31" s="212">
        <v>153</v>
      </c>
      <c r="CU31" s="212">
        <v>149</v>
      </c>
      <c r="CV31" s="212">
        <v>115</v>
      </c>
      <c r="CW31" s="212">
        <v>81</v>
      </c>
      <c r="CX31" s="212">
        <v>79</v>
      </c>
      <c r="CY31" s="212">
        <v>64</v>
      </c>
      <c r="CZ31" s="212">
        <v>55</v>
      </c>
      <c r="DA31" s="212">
        <v>32</v>
      </c>
      <c r="DB31" s="212">
        <v>27</v>
      </c>
      <c r="DC31" s="212">
        <v>19</v>
      </c>
      <c r="DD31" s="212">
        <v>10</v>
      </c>
      <c r="DE31" s="212">
        <v>29</v>
      </c>
      <c r="DF31" s="212">
        <v>100</v>
      </c>
      <c r="DG31" s="212">
        <v>49.9607546039</v>
      </c>
      <c r="DH31" s="212">
        <v>52.429216867500003</v>
      </c>
      <c r="DI31" s="212">
        <v>1102</v>
      </c>
      <c r="DJ31" s="212">
        <v>1134</v>
      </c>
      <c r="DK31" s="212">
        <v>1129</v>
      </c>
      <c r="DL31" s="212">
        <v>1347</v>
      </c>
      <c r="DM31" s="212">
        <v>1154</v>
      </c>
      <c r="DN31" s="212">
        <v>1326</v>
      </c>
      <c r="DO31" s="212">
        <v>1503</v>
      </c>
      <c r="DP31" s="212">
        <v>1674</v>
      </c>
      <c r="DQ31" s="212">
        <v>2033</v>
      </c>
      <c r="DR31" s="212">
        <v>1715</v>
      </c>
      <c r="DS31" s="212">
        <v>1703</v>
      </c>
      <c r="DT31" s="212">
        <v>1655</v>
      </c>
      <c r="DU31" s="212">
        <v>2206</v>
      </c>
      <c r="DV31" s="212">
        <v>2966</v>
      </c>
      <c r="DW31" s="212">
        <v>2414</v>
      </c>
      <c r="DX31" s="212">
        <v>1897</v>
      </c>
      <c r="DY31" s="212">
        <v>1466</v>
      </c>
      <c r="DZ31" s="212">
        <v>945</v>
      </c>
      <c r="EA31" s="212">
        <v>488</v>
      </c>
      <c r="EB31" s="212">
        <v>143</v>
      </c>
      <c r="EC31" s="212">
        <v>29</v>
      </c>
      <c r="ED31" s="212">
        <v>3365</v>
      </c>
      <c r="EE31" s="212">
        <v>16316</v>
      </c>
      <c r="EF31" s="212">
        <v>10348</v>
      </c>
      <c r="EG31" s="212">
        <v>4968</v>
      </c>
      <c r="EH31" s="212">
        <v>1605</v>
      </c>
      <c r="EI31" s="212">
        <v>11.205834360100001</v>
      </c>
      <c r="EJ31" s="212">
        <v>54.334143661100001</v>
      </c>
      <c r="EK31" s="212">
        <v>34.4600219788</v>
      </c>
      <c r="EL31" s="212">
        <v>16.544007459500001</v>
      </c>
      <c r="EM31" s="212">
        <v>5.3448333278</v>
      </c>
    </row>
    <row r="32" spans="1:143">
      <c r="A32">
        <v>41</v>
      </c>
      <c r="B32" s="434">
        <v>101</v>
      </c>
      <c r="C32">
        <v>28209</v>
      </c>
      <c r="D32">
        <v>2</v>
      </c>
      <c r="E32">
        <v>2015</v>
      </c>
      <c r="G32" t="s">
        <v>16</v>
      </c>
      <c r="H32" s="212">
        <v>82250</v>
      </c>
      <c r="I32" s="212">
        <v>563</v>
      </c>
      <c r="J32" s="212">
        <v>589</v>
      </c>
      <c r="K32" s="212">
        <v>661</v>
      </c>
      <c r="L32" s="212">
        <v>700</v>
      </c>
      <c r="M32" s="212">
        <v>672</v>
      </c>
      <c r="N32" s="212">
        <v>726</v>
      </c>
      <c r="O32" s="212">
        <v>683</v>
      </c>
      <c r="P32" s="212">
        <v>736</v>
      </c>
      <c r="Q32" s="212">
        <v>670</v>
      </c>
      <c r="R32" s="212">
        <v>798</v>
      </c>
      <c r="S32" s="212">
        <v>704</v>
      </c>
      <c r="T32" s="212">
        <v>733</v>
      </c>
      <c r="U32" s="212">
        <v>756</v>
      </c>
      <c r="V32" s="212">
        <v>789</v>
      </c>
      <c r="W32" s="212">
        <v>840</v>
      </c>
      <c r="X32" s="212">
        <v>908</v>
      </c>
      <c r="Y32" s="212">
        <v>888</v>
      </c>
      <c r="Z32" s="212">
        <v>907</v>
      </c>
      <c r="AA32" s="212">
        <v>685</v>
      </c>
      <c r="AB32" s="212">
        <v>381</v>
      </c>
      <c r="AC32" s="212">
        <v>407</v>
      </c>
      <c r="AD32" s="212">
        <v>407</v>
      </c>
      <c r="AE32" s="212">
        <v>469</v>
      </c>
      <c r="AF32" s="212">
        <v>551</v>
      </c>
      <c r="AG32" s="212">
        <v>521</v>
      </c>
      <c r="AH32" s="212">
        <v>575</v>
      </c>
      <c r="AI32" s="212">
        <v>635</v>
      </c>
      <c r="AJ32" s="212">
        <v>625</v>
      </c>
      <c r="AK32" s="212">
        <v>675</v>
      </c>
      <c r="AL32" s="212">
        <v>743</v>
      </c>
      <c r="AM32" s="212">
        <v>812</v>
      </c>
      <c r="AN32" s="212">
        <v>788</v>
      </c>
      <c r="AO32" s="212">
        <v>837</v>
      </c>
      <c r="AP32" s="212">
        <v>799</v>
      </c>
      <c r="AQ32" s="212">
        <v>816</v>
      </c>
      <c r="AR32" s="212">
        <v>901</v>
      </c>
      <c r="AS32" s="212">
        <v>863</v>
      </c>
      <c r="AT32" s="212">
        <v>904</v>
      </c>
      <c r="AU32" s="212">
        <v>917</v>
      </c>
      <c r="AV32" s="212">
        <v>1008</v>
      </c>
      <c r="AW32" s="212">
        <v>1056</v>
      </c>
      <c r="AX32" s="212">
        <v>1140</v>
      </c>
      <c r="AY32" s="212">
        <v>1118</v>
      </c>
      <c r="AZ32" s="212">
        <v>1156</v>
      </c>
      <c r="BA32" s="212">
        <v>1081</v>
      </c>
      <c r="BB32" s="212">
        <v>1077</v>
      </c>
      <c r="BC32" s="212">
        <v>1103</v>
      </c>
      <c r="BD32" s="212">
        <v>1022</v>
      </c>
      <c r="BE32" s="212">
        <v>1026</v>
      </c>
      <c r="BF32" s="212">
        <v>784</v>
      </c>
      <c r="BG32" s="212">
        <v>1023</v>
      </c>
      <c r="BH32" s="212">
        <v>992</v>
      </c>
      <c r="BI32" s="212">
        <v>1002</v>
      </c>
      <c r="BJ32" s="212">
        <v>1039</v>
      </c>
      <c r="BK32" s="212">
        <v>994</v>
      </c>
      <c r="BL32" s="212">
        <v>1058</v>
      </c>
      <c r="BM32" s="212">
        <v>1143</v>
      </c>
      <c r="BN32" s="212">
        <v>1094</v>
      </c>
      <c r="BO32" s="212">
        <v>1076</v>
      </c>
      <c r="BP32" s="212">
        <v>1121</v>
      </c>
      <c r="BQ32" s="212">
        <v>1179</v>
      </c>
      <c r="BR32" s="212">
        <v>1152</v>
      </c>
      <c r="BS32" s="212">
        <v>1256</v>
      </c>
      <c r="BT32" s="212">
        <v>1273</v>
      </c>
      <c r="BU32" s="212">
        <v>1294</v>
      </c>
      <c r="BV32" s="212">
        <v>1414</v>
      </c>
      <c r="BW32" s="212">
        <v>1590</v>
      </c>
      <c r="BX32" s="212">
        <v>1587</v>
      </c>
      <c r="BY32" s="212">
        <v>1365</v>
      </c>
      <c r="BZ32" s="212">
        <v>793</v>
      </c>
      <c r="CA32" s="212">
        <v>943</v>
      </c>
      <c r="CB32" s="212">
        <v>1173</v>
      </c>
      <c r="CC32" s="212">
        <v>1151</v>
      </c>
      <c r="CD32" s="212">
        <v>1052</v>
      </c>
      <c r="CE32" s="212">
        <v>1007</v>
      </c>
      <c r="CF32" s="212">
        <v>834</v>
      </c>
      <c r="CG32" s="212">
        <v>833</v>
      </c>
      <c r="CH32" s="212">
        <v>907</v>
      </c>
      <c r="CI32" s="212">
        <v>918</v>
      </c>
      <c r="CJ32" s="212">
        <v>1073</v>
      </c>
      <c r="CK32" s="212">
        <v>884</v>
      </c>
      <c r="CL32" s="212">
        <v>924</v>
      </c>
      <c r="CM32" s="212">
        <v>832</v>
      </c>
      <c r="CN32" s="212">
        <v>846</v>
      </c>
      <c r="CO32" s="212">
        <v>879</v>
      </c>
      <c r="CP32" s="212">
        <v>686</v>
      </c>
      <c r="CQ32" s="212">
        <v>719</v>
      </c>
      <c r="CR32" s="212">
        <v>527</v>
      </c>
      <c r="CS32" s="212">
        <v>550</v>
      </c>
      <c r="CT32" s="212">
        <v>580</v>
      </c>
      <c r="CU32" s="212">
        <v>439</v>
      </c>
      <c r="CV32" s="212">
        <v>367</v>
      </c>
      <c r="CW32" s="212">
        <v>270</v>
      </c>
      <c r="CX32" s="212">
        <v>199</v>
      </c>
      <c r="CY32" s="212">
        <v>159</v>
      </c>
      <c r="CZ32" s="212">
        <v>149</v>
      </c>
      <c r="DA32" s="212">
        <v>100</v>
      </c>
      <c r="DB32" s="212">
        <v>66</v>
      </c>
      <c r="DC32" s="212">
        <v>49</v>
      </c>
      <c r="DD32" s="212">
        <v>52</v>
      </c>
      <c r="DE32" s="212">
        <v>66</v>
      </c>
      <c r="DF32" s="212">
        <v>366</v>
      </c>
      <c r="DG32" s="212">
        <v>49.291155781299999</v>
      </c>
      <c r="DH32" s="212">
        <v>51.719758064499999</v>
      </c>
      <c r="DI32" s="212">
        <v>3185</v>
      </c>
      <c r="DJ32" s="212">
        <v>3613</v>
      </c>
      <c r="DK32" s="212">
        <v>3822</v>
      </c>
      <c r="DL32" s="212">
        <v>3769</v>
      </c>
      <c r="DM32" s="212">
        <v>2355</v>
      </c>
      <c r="DN32" s="212">
        <v>3253</v>
      </c>
      <c r="DO32" s="212">
        <v>4052</v>
      </c>
      <c r="DP32" s="212">
        <v>4593</v>
      </c>
      <c r="DQ32" s="212">
        <v>5551</v>
      </c>
      <c r="DR32" s="212">
        <v>5012</v>
      </c>
      <c r="DS32" s="212">
        <v>5050</v>
      </c>
      <c r="DT32" s="212">
        <v>5492</v>
      </c>
      <c r="DU32" s="212">
        <v>6154</v>
      </c>
      <c r="DV32" s="212">
        <v>6749</v>
      </c>
      <c r="DW32" s="212">
        <v>5326</v>
      </c>
      <c r="DX32" s="212">
        <v>4565</v>
      </c>
      <c r="DY32" s="212">
        <v>4365</v>
      </c>
      <c r="DZ32" s="212">
        <v>3062</v>
      </c>
      <c r="EA32" s="212">
        <v>1434</v>
      </c>
      <c r="EB32" s="212">
        <v>416</v>
      </c>
      <c r="EC32" s="212">
        <v>66</v>
      </c>
      <c r="ED32" s="212">
        <v>10620</v>
      </c>
      <c r="EE32" s="212">
        <v>45281</v>
      </c>
      <c r="EF32" s="212">
        <v>25983</v>
      </c>
      <c r="EG32" s="212">
        <v>13908</v>
      </c>
      <c r="EH32" s="212">
        <v>4978</v>
      </c>
      <c r="EI32" s="212">
        <v>12.9695667041</v>
      </c>
      <c r="EJ32" s="212">
        <v>55.298959503699997</v>
      </c>
      <c r="EK32" s="212">
        <v>31.731473792199999</v>
      </c>
      <c r="EL32" s="212">
        <v>16.985003175199999</v>
      </c>
      <c r="EM32" s="212">
        <v>6.0793317375999996</v>
      </c>
    </row>
    <row r="33" spans="1:143">
      <c r="A33">
        <v>48</v>
      </c>
      <c r="B33" s="434">
        <v>101</v>
      </c>
      <c r="C33">
        <v>28210</v>
      </c>
      <c r="D33">
        <v>2</v>
      </c>
      <c r="E33">
        <v>2015</v>
      </c>
      <c r="F33">
        <v>2000</v>
      </c>
      <c r="G33" t="s">
        <v>18</v>
      </c>
      <c r="H33" s="212">
        <v>267435</v>
      </c>
      <c r="I33" s="212">
        <v>2163</v>
      </c>
      <c r="J33" s="212">
        <v>2122</v>
      </c>
      <c r="K33" s="212">
        <v>2317</v>
      </c>
      <c r="L33" s="212">
        <v>2378</v>
      </c>
      <c r="M33" s="212">
        <v>2460</v>
      </c>
      <c r="N33" s="212">
        <v>2405</v>
      </c>
      <c r="O33" s="212">
        <v>2409</v>
      </c>
      <c r="P33" s="212">
        <v>2548</v>
      </c>
      <c r="Q33" s="212">
        <v>2373</v>
      </c>
      <c r="R33" s="212">
        <v>2419</v>
      </c>
      <c r="S33" s="212">
        <v>2371</v>
      </c>
      <c r="T33" s="212">
        <v>2549</v>
      </c>
      <c r="U33" s="212">
        <v>2651</v>
      </c>
      <c r="V33" s="212">
        <v>2688</v>
      </c>
      <c r="W33" s="212">
        <v>2871</v>
      </c>
      <c r="X33" s="212">
        <v>2756</v>
      </c>
      <c r="Y33" s="212">
        <v>2849</v>
      </c>
      <c r="Z33" s="212">
        <v>2957</v>
      </c>
      <c r="AA33" s="212">
        <v>2816</v>
      </c>
      <c r="AB33" s="212">
        <v>2722</v>
      </c>
      <c r="AC33" s="212">
        <v>2617</v>
      </c>
      <c r="AD33" s="212">
        <v>2466</v>
      </c>
      <c r="AE33" s="212">
        <v>2351</v>
      </c>
      <c r="AF33" s="212">
        <v>2381</v>
      </c>
      <c r="AG33" s="212">
        <v>2388</v>
      </c>
      <c r="AH33" s="212">
        <v>2637</v>
      </c>
      <c r="AI33" s="212">
        <v>2720</v>
      </c>
      <c r="AJ33" s="212">
        <v>2783</v>
      </c>
      <c r="AK33" s="212">
        <v>3011</v>
      </c>
      <c r="AL33" s="212">
        <v>2939</v>
      </c>
      <c r="AM33" s="212">
        <v>3006</v>
      </c>
      <c r="AN33" s="212">
        <v>3230</v>
      </c>
      <c r="AO33" s="212">
        <v>3145</v>
      </c>
      <c r="AP33" s="212">
        <v>3188</v>
      </c>
      <c r="AQ33" s="212">
        <v>3174</v>
      </c>
      <c r="AR33" s="212">
        <v>3304</v>
      </c>
      <c r="AS33" s="212">
        <v>3349</v>
      </c>
      <c r="AT33" s="212">
        <v>3594</v>
      </c>
      <c r="AU33" s="212">
        <v>3667</v>
      </c>
      <c r="AV33" s="212">
        <v>3924</v>
      </c>
      <c r="AW33" s="212">
        <v>4198</v>
      </c>
      <c r="AX33" s="212">
        <v>4418</v>
      </c>
      <c r="AY33" s="212">
        <v>4528</v>
      </c>
      <c r="AZ33" s="212">
        <v>4385</v>
      </c>
      <c r="BA33" s="212">
        <v>4231</v>
      </c>
      <c r="BB33" s="212">
        <v>4047</v>
      </c>
      <c r="BC33" s="212">
        <v>3941</v>
      </c>
      <c r="BD33" s="212">
        <v>3768</v>
      </c>
      <c r="BE33" s="212">
        <v>3709</v>
      </c>
      <c r="BF33" s="212">
        <v>2831</v>
      </c>
      <c r="BG33" s="212">
        <v>3561</v>
      </c>
      <c r="BH33" s="212">
        <v>3238</v>
      </c>
      <c r="BI33" s="212">
        <v>3223</v>
      </c>
      <c r="BJ33" s="212">
        <v>3130</v>
      </c>
      <c r="BK33" s="212">
        <v>2917</v>
      </c>
      <c r="BL33" s="212">
        <v>2843</v>
      </c>
      <c r="BM33" s="212">
        <v>3035</v>
      </c>
      <c r="BN33" s="212">
        <v>3023</v>
      </c>
      <c r="BO33" s="212">
        <v>2953</v>
      </c>
      <c r="BP33" s="212">
        <v>3124</v>
      </c>
      <c r="BQ33" s="212">
        <v>3304</v>
      </c>
      <c r="BR33" s="212">
        <v>3358</v>
      </c>
      <c r="BS33" s="212">
        <v>3622</v>
      </c>
      <c r="BT33" s="212">
        <v>3675</v>
      </c>
      <c r="BU33" s="212">
        <v>4127</v>
      </c>
      <c r="BV33" s="212">
        <v>4173</v>
      </c>
      <c r="BW33" s="212">
        <v>4945</v>
      </c>
      <c r="BX33" s="212">
        <v>4591</v>
      </c>
      <c r="BY33" s="212">
        <v>4584</v>
      </c>
      <c r="BZ33" s="212">
        <v>2765</v>
      </c>
      <c r="CA33" s="212">
        <v>3075</v>
      </c>
      <c r="CB33" s="212">
        <v>3718</v>
      </c>
      <c r="CC33" s="212">
        <v>3531</v>
      </c>
      <c r="CD33" s="212">
        <v>3626</v>
      </c>
      <c r="CE33" s="212">
        <v>3370</v>
      </c>
      <c r="CF33" s="212">
        <v>2727</v>
      </c>
      <c r="CG33" s="212">
        <v>2336</v>
      </c>
      <c r="CH33" s="212">
        <v>2391</v>
      </c>
      <c r="CI33" s="212">
        <v>2388</v>
      </c>
      <c r="CJ33" s="212">
        <v>2362</v>
      </c>
      <c r="CK33" s="212">
        <v>1959</v>
      </c>
      <c r="CL33" s="212">
        <v>1728</v>
      </c>
      <c r="CM33" s="212">
        <v>1689</v>
      </c>
      <c r="CN33" s="212">
        <v>1686</v>
      </c>
      <c r="CO33" s="212">
        <v>1571</v>
      </c>
      <c r="CP33" s="212">
        <v>1179</v>
      </c>
      <c r="CQ33" s="212">
        <v>1165</v>
      </c>
      <c r="CR33" s="212">
        <v>1009</v>
      </c>
      <c r="CS33" s="212">
        <v>859</v>
      </c>
      <c r="CT33" s="212">
        <v>786</v>
      </c>
      <c r="CU33" s="212">
        <v>553</v>
      </c>
      <c r="CV33" s="212">
        <v>489</v>
      </c>
      <c r="CW33" s="212">
        <v>422</v>
      </c>
      <c r="CX33" s="212">
        <v>309</v>
      </c>
      <c r="CY33" s="212">
        <v>260</v>
      </c>
      <c r="CZ33" s="212">
        <v>192</v>
      </c>
      <c r="DA33" s="212">
        <v>105</v>
      </c>
      <c r="DB33" s="212">
        <v>78</v>
      </c>
      <c r="DC33" s="212">
        <v>75</v>
      </c>
      <c r="DD33" s="212">
        <v>48</v>
      </c>
      <c r="DE33" s="212">
        <v>80</v>
      </c>
      <c r="DF33" s="212">
        <v>724</v>
      </c>
      <c r="DG33" s="212">
        <v>45.0514470719</v>
      </c>
      <c r="DH33" s="212">
        <v>45.221769211800002</v>
      </c>
      <c r="DI33" s="212">
        <v>11440</v>
      </c>
      <c r="DJ33" s="212">
        <v>12154</v>
      </c>
      <c r="DK33" s="212">
        <v>13130</v>
      </c>
      <c r="DL33" s="212">
        <v>14100</v>
      </c>
      <c r="DM33" s="212">
        <v>12203</v>
      </c>
      <c r="DN33" s="212">
        <v>14090</v>
      </c>
      <c r="DO33" s="212">
        <v>15743</v>
      </c>
      <c r="DP33" s="212">
        <v>17838</v>
      </c>
      <c r="DQ33" s="212">
        <v>21760</v>
      </c>
      <c r="DR33" s="212">
        <v>18296</v>
      </c>
      <c r="DS33" s="212">
        <v>16069</v>
      </c>
      <c r="DT33" s="212">
        <v>14978</v>
      </c>
      <c r="DU33" s="212">
        <v>18086</v>
      </c>
      <c r="DV33" s="212">
        <v>21058</v>
      </c>
      <c r="DW33" s="212">
        <v>17320</v>
      </c>
      <c r="DX33" s="212">
        <v>12204</v>
      </c>
      <c r="DY33" s="212">
        <v>8633</v>
      </c>
      <c r="DZ33" s="212">
        <v>4998</v>
      </c>
      <c r="EA33" s="212">
        <v>2033</v>
      </c>
      <c r="EB33" s="212">
        <v>498</v>
      </c>
      <c r="EC33" s="212">
        <v>80</v>
      </c>
      <c r="ED33" s="212">
        <v>36724</v>
      </c>
      <c r="EE33" s="212">
        <v>163163</v>
      </c>
      <c r="EF33" s="212">
        <v>66824</v>
      </c>
      <c r="EG33" s="212">
        <v>28446</v>
      </c>
      <c r="EH33" s="212">
        <v>7609</v>
      </c>
      <c r="EI33" s="212">
        <v>13.7692108687</v>
      </c>
      <c r="EJ33" s="212">
        <v>61.175954497600003</v>
      </c>
      <c r="EK33" s="212">
        <v>25.054834633700001</v>
      </c>
      <c r="EL33" s="212">
        <v>10.6654768645</v>
      </c>
      <c r="EM33" s="212">
        <v>2.8529007053000002</v>
      </c>
    </row>
    <row r="34" spans="1:143">
      <c r="A34">
        <v>49</v>
      </c>
      <c r="B34" s="434">
        <v>101</v>
      </c>
      <c r="C34">
        <v>28212</v>
      </c>
      <c r="D34">
        <v>2</v>
      </c>
      <c r="E34">
        <v>2015</v>
      </c>
      <c r="F34">
        <v>2000</v>
      </c>
      <c r="G34" t="s">
        <v>19</v>
      </c>
      <c r="H34" s="212">
        <v>48567</v>
      </c>
      <c r="I34" s="212">
        <v>298</v>
      </c>
      <c r="J34" s="212">
        <v>355</v>
      </c>
      <c r="K34" s="212">
        <v>352</v>
      </c>
      <c r="L34" s="212">
        <v>362</v>
      </c>
      <c r="M34" s="212">
        <v>376</v>
      </c>
      <c r="N34" s="212">
        <v>374</v>
      </c>
      <c r="O34" s="212">
        <v>415</v>
      </c>
      <c r="P34" s="212">
        <v>408</v>
      </c>
      <c r="Q34" s="212">
        <v>403</v>
      </c>
      <c r="R34" s="212">
        <v>384</v>
      </c>
      <c r="S34" s="212">
        <v>402</v>
      </c>
      <c r="T34" s="212">
        <v>452</v>
      </c>
      <c r="U34" s="212">
        <v>468</v>
      </c>
      <c r="V34" s="212">
        <v>510</v>
      </c>
      <c r="W34" s="212">
        <v>505</v>
      </c>
      <c r="X34" s="212">
        <v>512</v>
      </c>
      <c r="Y34" s="212">
        <v>536</v>
      </c>
      <c r="Z34" s="212">
        <v>515</v>
      </c>
      <c r="AA34" s="212">
        <v>509</v>
      </c>
      <c r="AB34" s="212">
        <v>451</v>
      </c>
      <c r="AC34" s="212">
        <v>403</v>
      </c>
      <c r="AD34" s="212">
        <v>387</v>
      </c>
      <c r="AE34" s="212">
        <v>368</v>
      </c>
      <c r="AF34" s="212">
        <v>377</v>
      </c>
      <c r="AG34" s="212">
        <v>415</v>
      </c>
      <c r="AH34" s="212">
        <v>428</v>
      </c>
      <c r="AI34" s="212">
        <v>461</v>
      </c>
      <c r="AJ34" s="212">
        <v>427</v>
      </c>
      <c r="AK34" s="212">
        <v>489</v>
      </c>
      <c r="AL34" s="212">
        <v>448</v>
      </c>
      <c r="AM34" s="212">
        <v>437</v>
      </c>
      <c r="AN34" s="212">
        <v>441</v>
      </c>
      <c r="AO34" s="212">
        <v>448</v>
      </c>
      <c r="AP34" s="212">
        <v>484</v>
      </c>
      <c r="AQ34" s="212">
        <v>511</v>
      </c>
      <c r="AR34" s="212">
        <v>516</v>
      </c>
      <c r="AS34" s="212">
        <v>512</v>
      </c>
      <c r="AT34" s="212">
        <v>553</v>
      </c>
      <c r="AU34" s="212">
        <v>608</v>
      </c>
      <c r="AV34" s="212">
        <v>629</v>
      </c>
      <c r="AW34" s="212">
        <v>619</v>
      </c>
      <c r="AX34" s="212">
        <v>703</v>
      </c>
      <c r="AY34" s="212">
        <v>730</v>
      </c>
      <c r="AZ34" s="212">
        <v>690</v>
      </c>
      <c r="BA34" s="212">
        <v>636</v>
      </c>
      <c r="BB34" s="212">
        <v>655</v>
      </c>
      <c r="BC34" s="212">
        <v>635</v>
      </c>
      <c r="BD34" s="212">
        <v>656</v>
      </c>
      <c r="BE34" s="212">
        <v>652</v>
      </c>
      <c r="BF34" s="212">
        <v>519</v>
      </c>
      <c r="BG34" s="212">
        <v>616</v>
      </c>
      <c r="BH34" s="212">
        <v>584</v>
      </c>
      <c r="BI34" s="212">
        <v>602</v>
      </c>
      <c r="BJ34" s="212">
        <v>634</v>
      </c>
      <c r="BK34" s="212">
        <v>511</v>
      </c>
      <c r="BL34" s="212">
        <v>558</v>
      </c>
      <c r="BM34" s="212">
        <v>619</v>
      </c>
      <c r="BN34" s="212">
        <v>545</v>
      </c>
      <c r="BO34" s="212">
        <v>530</v>
      </c>
      <c r="BP34" s="212">
        <v>649</v>
      </c>
      <c r="BQ34" s="212">
        <v>604</v>
      </c>
      <c r="BR34" s="212">
        <v>648</v>
      </c>
      <c r="BS34" s="212">
        <v>684</v>
      </c>
      <c r="BT34" s="212">
        <v>765</v>
      </c>
      <c r="BU34" s="212">
        <v>806</v>
      </c>
      <c r="BV34" s="212">
        <v>864</v>
      </c>
      <c r="BW34" s="212">
        <v>918</v>
      </c>
      <c r="BX34" s="212">
        <v>872</v>
      </c>
      <c r="BY34" s="212">
        <v>902</v>
      </c>
      <c r="BZ34" s="212">
        <v>542</v>
      </c>
      <c r="CA34" s="212">
        <v>551</v>
      </c>
      <c r="CB34" s="212">
        <v>704</v>
      </c>
      <c r="CC34" s="212">
        <v>631</v>
      </c>
      <c r="CD34" s="212">
        <v>730</v>
      </c>
      <c r="CE34" s="212">
        <v>698</v>
      </c>
      <c r="CF34" s="212">
        <v>591</v>
      </c>
      <c r="CG34" s="212">
        <v>521</v>
      </c>
      <c r="CH34" s="212">
        <v>531</v>
      </c>
      <c r="CI34" s="212">
        <v>546</v>
      </c>
      <c r="CJ34" s="212">
        <v>526</v>
      </c>
      <c r="CK34" s="212">
        <v>514</v>
      </c>
      <c r="CL34" s="212">
        <v>477</v>
      </c>
      <c r="CM34" s="212">
        <v>431</v>
      </c>
      <c r="CN34" s="212">
        <v>415</v>
      </c>
      <c r="CO34" s="212">
        <v>424</v>
      </c>
      <c r="CP34" s="212">
        <v>328</v>
      </c>
      <c r="CQ34" s="212">
        <v>307</v>
      </c>
      <c r="CR34" s="212">
        <v>318</v>
      </c>
      <c r="CS34" s="212">
        <v>253</v>
      </c>
      <c r="CT34" s="212">
        <v>227</v>
      </c>
      <c r="CU34" s="212">
        <v>164</v>
      </c>
      <c r="CV34" s="212">
        <v>168</v>
      </c>
      <c r="CW34" s="212">
        <v>103</v>
      </c>
      <c r="CX34" s="212">
        <v>96</v>
      </c>
      <c r="CY34" s="212">
        <v>71</v>
      </c>
      <c r="CZ34" s="212">
        <v>55</v>
      </c>
      <c r="DA34" s="212">
        <v>33</v>
      </c>
      <c r="DB34" s="212">
        <v>35</v>
      </c>
      <c r="DC34" s="212">
        <v>36</v>
      </c>
      <c r="DD34" s="212">
        <v>17</v>
      </c>
      <c r="DE34" s="212">
        <v>24</v>
      </c>
      <c r="DF34" s="212">
        <v>165</v>
      </c>
      <c r="DG34" s="212">
        <v>48.060204123799998</v>
      </c>
      <c r="DH34" s="212">
        <v>49.570327552999998</v>
      </c>
      <c r="DI34" s="212">
        <v>1743</v>
      </c>
      <c r="DJ34" s="212">
        <v>1984</v>
      </c>
      <c r="DK34" s="212">
        <v>2337</v>
      </c>
      <c r="DL34" s="212">
        <v>2523</v>
      </c>
      <c r="DM34" s="212">
        <v>1950</v>
      </c>
      <c r="DN34" s="212">
        <v>2253</v>
      </c>
      <c r="DO34" s="212">
        <v>2321</v>
      </c>
      <c r="DP34" s="212">
        <v>2818</v>
      </c>
      <c r="DQ34" s="212">
        <v>3378</v>
      </c>
      <c r="DR34" s="212">
        <v>3117</v>
      </c>
      <c r="DS34" s="212">
        <v>2947</v>
      </c>
      <c r="DT34" s="212">
        <v>2901</v>
      </c>
      <c r="DU34" s="212">
        <v>3507</v>
      </c>
      <c r="DV34" s="212">
        <v>4098</v>
      </c>
      <c r="DW34" s="212">
        <v>3314</v>
      </c>
      <c r="DX34" s="212">
        <v>2715</v>
      </c>
      <c r="DY34" s="212">
        <v>2261</v>
      </c>
      <c r="DZ34" s="212">
        <v>1433</v>
      </c>
      <c r="EA34" s="212">
        <v>602</v>
      </c>
      <c r="EB34" s="212">
        <v>176</v>
      </c>
      <c r="EC34" s="212">
        <v>24</v>
      </c>
      <c r="ED34" s="212">
        <v>6064</v>
      </c>
      <c r="EE34" s="212">
        <v>27715</v>
      </c>
      <c r="EF34" s="212">
        <v>14623</v>
      </c>
      <c r="EG34" s="212">
        <v>7211</v>
      </c>
      <c r="EH34" s="212">
        <v>2235</v>
      </c>
      <c r="EI34" s="212">
        <v>12.528407916999999</v>
      </c>
      <c r="EJ34" s="212">
        <v>57.260030577199998</v>
      </c>
      <c r="EK34" s="212">
        <v>30.211561505700001</v>
      </c>
      <c r="EL34" s="212">
        <v>14.8981447048</v>
      </c>
      <c r="EM34" s="212">
        <v>4.617577786</v>
      </c>
    </row>
    <row r="35" spans="1:143">
      <c r="A35">
        <v>50</v>
      </c>
      <c r="B35" s="434">
        <v>101</v>
      </c>
      <c r="C35">
        <v>28213</v>
      </c>
      <c r="D35">
        <v>2</v>
      </c>
      <c r="E35">
        <v>2015</v>
      </c>
      <c r="G35" t="s">
        <v>20</v>
      </c>
      <c r="H35" s="212">
        <v>40866</v>
      </c>
      <c r="I35" s="212">
        <v>281</v>
      </c>
      <c r="J35" s="212">
        <v>320</v>
      </c>
      <c r="K35" s="212">
        <v>313</v>
      </c>
      <c r="L35" s="212">
        <v>322</v>
      </c>
      <c r="M35" s="212">
        <v>332</v>
      </c>
      <c r="N35" s="212">
        <v>355</v>
      </c>
      <c r="O35" s="212">
        <v>325</v>
      </c>
      <c r="P35" s="212">
        <v>352</v>
      </c>
      <c r="Q35" s="212">
        <v>341</v>
      </c>
      <c r="R35" s="212">
        <v>351</v>
      </c>
      <c r="S35" s="212">
        <v>353</v>
      </c>
      <c r="T35" s="212">
        <v>393</v>
      </c>
      <c r="U35" s="212">
        <v>388</v>
      </c>
      <c r="V35" s="212">
        <v>411</v>
      </c>
      <c r="W35" s="212">
        <v>411</v>
      </c>
      <c r="X35" s="212">
        <v>423</v>
      </c>
      <c r="Y35" s="212">
        <v>429</v>
      </c>
      <c r="Z35" s="212">
        <v>464</v>
      </c>
      <c r="AA35" s="212">
        <v>405</v>
      </c>
      <c r="AB35" s="212">
        <v>288</v>
      </c>
      <c r="AC35" s="212">
        <v>288</v>
      </c>
      <c r="AD35" s="212">
        <v>261</v>
      </c>
      <c r="AE35" s="212">
        <v>308</v>
      </c>
      <c r="AF35" s="212">
        <v>311</v>
      </c>
      <c r="AG35" s="212">
        <v>329</v>
      </c>
      <c r="AH35" s="212">
        <v>324</v>
      </c>
      <c r="AI35" s="212">
        <v>318</v>
      </c>
      <c r="AJ35" s="212">
        <v>351</v>
      </c>
      <c r="AK35" s="212">
        <v>355</v>
      </c>
      <c r="AL35" s="212">
        <v>374</v>
      </c>
      <c r="AM35" s="212">
        <v>375</v>
      </c>
      <c r="AN35" s="212">
        <v>381</v>
      </c>
      <c r="AO35" s="212">
        <v>396</v>
      </c>
      <c r="AP35" s="212">
        <v>414</v>
      </c>
      <c r="AQ35" s="212">
        <v>404</v>
      </c>
      <c r="AR35" s="212">
        <v>428</v>
      </c>
      <c r="AS35" s="212">
        <v>434</v>
      </c>
      <c r="AT35" s="212">
        <v>495</v>
      </c>
      <c r="AU35" s="212">
        <v>481</v>
      </c>
      <c r="AV35" s="212">
        <v>495</v>
      </c>
      <c r="AW35" s="212">
        <v>560</v>
      </c>
      <c r="AX35" s="212">
        <v>574</v>
      </c>
      <c r="AY35" s="212">
        <v>605</v>
      </c>
      <c r="AZ35" s="212">
        <v>557</v>
      </c>
      <c r="BA35" s="212">
        <v>583</v>
      </c>
      <c r="BB35" s="212">
        <v>542</v>
      </c>
      <c r="BC35" s="212">
        <v>534</v>
      </c>
      <c r="BD35" s="212">
        <v>526</v>
      </c>
      <c r="BE35" s="212">
        <v>556</v>
      </c>
      <c r="BF35" s="212">
        <v>451</v>
      </c>
      <c r="BG35" s="212">
        <v>565</v>
      </c>
      <c r="BH35" s="212">
        <v>503</v>
      </c>
      <c r="BI35" s="212">
        <v>511</v>
      </c>
      <c r="BJ35" s="212">
        <v>516</v>
      </c>
      <c r="BK35" s="212">
        <v>472</v>
      </c>
      <c r="BL35" s="212">
        <v>492</v>
      </c>
      <c r="BM35" s="212">
        <v>493</v>
      </c>
      <c r="BN35" s="212">
        <v>514</v>
      </c>
      <c r="BO35" s="212">
        <v>467</v>
      </c>
      <c r="BP35" s="212">
        <v>531</v>
      </c>
      <c r="BQ35" s="212">
        <v>557</v>
      </c>
      <c r="BR35" s="212">
        <v>518</v>
      </c>
      <c r="BS35" s="212">
        <v>579</v>
      </c>
      <c r="BT35" s="212">
        <v>561</v>
      </c>
      <c r="BU35" s="212">
        <v>609</v>
      </c>
      <c r="BV35" s="212">
        <v>648</v>
      </c>
      <c r="BW35" s="212">
        <v>764</v>
      </c>
      <c r="BX35" s="212">
        <v>760</v>
      </c>
      <c r="BY35" s="212">
        <v>684</v>
      </c>
      <c r="BZ35" s="212">
        <v>429</v>
      </c>
      <c r="CA35" s="212">
        <v>459</v>
      </c>
      <c r="CB35" s="212">
        <v>530</v>
      </c>
      <c r="CC35" s="212">
        <v>628</v>
      </c>
      <c r="CD35" s="212">
        <v>643</v>
      </c>
      <c r="CE35" s="212">
        <v>625</v>
      </c>
      <c r="CF35" s="212">
        <v>528</v>
      </c>
      <c r="CG35" s="212">
        <v>470</v>
      </c>
      <c r="CH35" s="212">
        <v>457</v>
      </c>
      <c r="CI35" s="212">
        <v>481</v>
      </c>
      <c r="CJ35" s="212">
        <v>521</v>
      </c>
      <c r="CK35" s="212">
        <v>455</v>
      </c>
      <c r="CL35" s="212">
        <v>412</v>
      </c>
      <c r="CM35" s="212">
        <v>398</v>
      </c>
      <c r="CN35" s="212">
        <v>352</v>
      </c>
      <c r="CO35" s="212">
        <v>368</v>
      </c>
      <c r="CP35" s="212">
        <v>305</v>
      </c>
      <c r="CQ35" s="212">
        <v>303</v>
      </c>
      <c r="CR35" s="212">
        <v>262</v>
      </c>
      <c r="CS35" s="212">
        <v>236</v>
      </c>
      <c r="CT35" s="212">
        <v>197</v>
      </c>
      <c r="CU35" s="212">
        <v>152</v>
      </c>
      <c r="CV35" s="212">
        <v>135</v>
      </c>
      <c r="CW35" s="212">
        <v>100</v>
      </c>
      <c r="CX35" s="212">
        <v>101</v>
      </c>
      <c r="CY35" s="212">
        <v>70</v>
      </c>
      <c r="CZ35" s="212">
        <v>53</v>
      </c>
      <c r="DA35" s="212">
        <v>37</v>
      </c>
      <c r="DB35" s="212">
        <v>24</v>
      </c>
      <c r="DC35" s="212">
        <v>23</v>
      </c>
      <c r="DD35" s="212">
        <v>15</v>
      </c>
      <c r="DE35" s="212">
        <v>27</v>
      </c>
      <c r="DF35" s="212">
        <v>59</v>
      </c>
      <c r="DG35" s="212">
        <v>48.470201191000001</v>
      </c>
      <c r="DH35" s="212">
        <v>50.241592920400002</v>
      </c>
      <c r="DI35" s="212">
        <v>1568</v>
      </c>
      <c r="DJ35" s="212">
        <v>1724</v>
      </c>
      <c r="DK35" s="212">
        <v>1956</v>
      </c>
      <c r="DL35" s="212">
        <v>2009</v>
      </c>
      <c r="DM35" s="212">
        <v>1497</v>
      </c>
      <c r="DN35" s="212">
        <v>1722</v>
      </c>
      <c r="DO35" s="212">
        <v>1970</v>
      </c>
      <c r="DP35" s="212">
        <v>2333</v>
      </c>
      <c r="DQ35" s="212">
        <v>2879</v>
      </c>
      <c r="DR35" s="212">
        <v>2609</v>
      </c>
      <c r="DS35" s="212">
        <v>2567</v>
      </c>
      <c r="DT35" s="212">
        <v>2497</v>
      </c>
      <c r="DU35" s="212">
        <v>2824</v>
      </c>
      <c r="DV35" s="212">
        <v>3285</v>
      </c>
      <c r="DW35" s="212">
        <v>2885</v>
      </c>
      <c r="DX35" s="212">
        <v>2457</v>
      </c>
      <c r="DY35" s="212">
        <v>1985</v>
      </c>
      <c r="DZ35" s="212">
        <v>1303</v>
      </c>
      <c r="EA35" s="212">
        <v>558</v>
      </c>
      <c r="EB35" s="212">
        <v>152</v>
      </c>
      <c r="EC35" s="212">
        <v>27</v>
      </c>
      <c r="ED35" s="212">
        <v>5248</v>
      </c>
      <c r="EE35" s="212">
        <v>22907</v>
      </c>
      <c r="EF35" s="212">
        <v>12652</v>
      </c>
      <c r="EG35" s="212">
        <v>6482</v>
      </c>
      <c r="EH35" s="212">
        <v>2040</v>
      </c>
      <c r="EI35" s="212">
        <v>12.860538633099999</v>
      </c>
      <c r="EJ35" s="212">
        <v>56.134976842199997</v>
      </c>
      <c r="EK35" s="212">
        <v>31.0044845247</v>
      </c>
      <c r="EL35" s="212">
        <v>15.884529615</v>
      </c>
      <c r="EM35" s="212">
        <v>4.9991423040000003</v>
      </c>
    </row>
    <row r="36" spans="1:143">
      <c r="A36">
        <v>53</v>
      </c>
      <c r="B36" s="434">
        <v>101</v>
      </c>
      <c r="C36">
        <v>28214</v>
      </c>
      <c r="D36">
        <v>2</v>
      </c>
      <c r="E36">
        <v>2015</v>
      </c>
      <c r="F36">
        <v>2000</v>
      </c>
      <c r="G36" t="s">
        <v>803</v>
      </c>
      <c r="H36" s="212">
        <v>224903</v>
      </c>
      <c r="I36" s="212">
        <v>1572</v>
      </c>
      <c r="J36" s="212">
        <v>1689</v>
      </c>
      <c r="K36" s="212">
        <v>1879</v>
      </c>
      <c r="L36" s="212">
        <v>1804</v>
      </c>
      <c r="M36" s="212">
        <v>1911</v>
      </c>
      <c r="N36" s="212">
        <v>1972</v>
      </c>
      <c r="O36" s="212">
        <v>1962</v>
      </c>
      <c r="P36" s="212">
        <v>2071</v>
      </c>
      <c r="Q36" s="212">
        <v>2118</v>
      </c>
      <c r="R36" s="212">
        <v>1966</v>
      </c>
      <c r="S36" s="212">
        <v>2007</v>
      </c>
      <c r="T36" s="212">
        <v>2164</v>
      </c>
      <c r="U36" s="212">
        <v>2143</v>
      </c>
      <c r="V36" s="212">
        <v>2173</v>
      </c>
      <c r="W36" s="212">
        <v>2260</v>
      </c>
      <c r="X36" s="212">
        <v>2305</v>
      </c>
      <c r="Y36" s="212">
        <v>2272</v>
      </c>
      <c r="Z36" s="212">
        <v>2310</v>
      </c>
      <c r="AA36" s="212">
        <v>2128</v>
      </c>
      <c r="AB36" s="212">
        <v>2063</v>
      </c>
      <c r="AC36" s="212">
        <v>2058</v>
      </c>
      <c r="AD36" s="212">
        <v>2009</v>
      </c>
      <c r="AE36" s="212">
        <v>1864</v>
      </c>
      <c r="AF36" s="212">
        <v>1655</v>
      </c>
      <c r="AG36" s="212">
        <v>1657</v>
      </c>
      <c r="AH36" s="212">
        <v>1660</v>
      </c>
      <c r="AI36" s="212">
        <v>1651</v>
      </c>
      <c r="AJ36" s="212">
        <v>1817</v>
      </c>
      <c r="AK36" s="212">
        <v>1762</v>
      </c>
      <c r="AL36" s="212">
        <v>1826</v>
      </c>
      <c r="AM36" s="212">
        <v>2037</v>
      </c>
      <c r="AN36" s="212">
        <v>2035</v>
      </c>
      <c r="AO36" s="212">
        <v>2196</v>
      </c>
      <c r="AP36" s="212">
        <v>2195</v>
      </c>
      <c r="AQ36" s="212">
        <v>2332</v>
      </c>
      <c r="AR36" s="212">
        <v>2417</v>
      </c>
      <c r="AS36" s="212">
        <v>2624</v>
      </c>
      <c r="AT36" s="212">
        <v>2809</v>
      </c>
      <c r="AU36" s="212">
        <v>2962</v>
      </c>
      <c r="AV36" s="212">
        <v>3216</v>
      </c>
      <c r="AW36" s="212">
        <v>3528</v>
      </c>
      <c r="AX36" s="212">
        <v>3689</v>
      </c>
      <c r="AY36" s="212">
        <v>3837</v>
      </c>
      <c r="AZ36" s="212">
        <v>3866</v>
      </c>
      <c r="BA36" s="212">
        <v>3757</v>
      </c>
      <c r="BB36" s="212">
        <v>3699</v>
      </c>
      <c r="BC36" s="212">
        <v>3822</v>
      </c>
      <c r="BD36" s="212">
        <v>3593</v>
      </c>
      <c r="BE36" s="212">
        <v>3470</v>
      </c>
      <c r="BF36" s="212">
        <v>2688</v>
      </c>
      <c r="BG36" s="212">
        <v>3273</v>
      </c>
      <c r="BH36" s="212">
        <v>3041</v>
      </c>
      <c r="BI36" s="212">
        <v>2876</v>
      </c>
      <c r="BJ36" s="212">
        <v>2775</v>
      </c>
      <c r="BK36" s="212">
        <v>2670</v>
      </c>
      <c r="BL36" s="212">
        <v>2630</v>
      </c>
      <c r="BM36" s="212">
        <v>2656</v>
      </c>
      <c r="BN36" s="212">
        <v>2506</v>
      </c>
      <c r="BO36" s="212">
        <v>2425</v>
      </c>
      <c r="BP36" s="212">
        <v>2529</v>
      </c>
      <c r="BQ36" s="212">
        <v>2601</v>
      </c>
      <c r="BR36" s="212">
        <v>2526</v>
      </c>
      <c r="BS36" s="212">
        <v>2671</v>
      </c>
      <c r="BT36" s="212">
        <v>2840</v>
      </c>
      <c r="BU36" s="212">
        <v>3148</v>
      </c>
      <c r="BV36" s="212">
        <v>3432</v>
      </c>
      <c r="BW36" s="212">
        <v>3953</v>
      </c>
      <c r="BX36" s="212">
        <v>3984</v>
      </c>
      <c r="BY36" s="212">
        <v>3875</v>
      </c>
      <c r="BZ36" s="212">
        <v>2478</v>
      </c>
      <c r="CA36" s="212">
        <v>2551</v>
      </c>
      <c r="CB36" s="212">
        <v>3057</v>
      </c>
      <c r="CC36" s="212">
        <v>2940</v>
      </c>
      <c r="CD36" s="212">
        <v>3005</v>
      </c>
      <c r="CE36" s="212">
        <v>2971</v>
      </c>
      <c r="CF36" s="212">
        <v>2549</v>
      </c>
      <c r="CG36" s="212">
        <v>2207</v>
      </c>
      <c r="CH36" s="212">
        <v>2258</v>
      </c>
      <c r="CI36" s="212">
        <v>2268</v>
      </c>
      <c r="CJ36" s="212">
        <v>2192</v>
      </c>
      <c r="CK36" s="212">
        <v>1990</v>
      </c>
      <c r="CL36" s="212">
        <v>1708</v>
      </c>
      <c r="CM36" s="212">
        <v>1653</v>
      </c>
      <c r="CN36" s="212">
        <v>1553</v>
      </c>
      <c r="CO36" s="212">
        <v>1441</v>
      </c>
      <c r="CP36" s="212">
        <v>1206</v>
      </c>
      <c r="CQ36" s="212">
        <v>1103</v>
      </c>
      <c r="CR36" s="212">
        <v>1015</v>
      </c>
      <c r="CS36" s="212">
        <v>835</v>
      </c>
      <c r="CT36" s="212">
        <v>771</v>
      </c>
      <c r="CU36" s="212">
        <v>622</v>
      </c>
      <c r="CV36" s="212">
        <v>500</v>
      </c>
      <c r="CW36" s="212">
        <v>403</v>
      </c>
      <c r="CX36" s="212">
        <v>305</v>
      </c>
      <c r="CY36" s="212">
        <v>231</v>
      </c>
      <c r="CZ36" s="212">
        <v>232</v>
      </c>
      <c r="DA36" s="212">
        <v>115</v>
      </c>
      <c r="DB36" s="212">
        <v>98</v>
      </c>
      <c r="DC36" s="212">
        <v>83</v>
      </c>
      <c r="DD36" s="212">
        <v>58</v>
      </c>
      <c r="DE36" s="212">
        <v>91</v>
      </c>
      <c r="DF36" s="212">
        <v>4503</v>
      </c>
      <c r="DG36" s="212">
        <v>46.451810344800002</v>
      </c>
      <c r="DH36" s="212">
        <v>47.125521847999998</v>
      </c>
      <c r="DI36" s="212">
        <v>8855</v>
      </c>
      <c r="DJ36" s="212">
        <v>10089</v>
      </c>
      <c r="DK36" s="212">
        <v>10747</v>
      </c>
      <c r="DL36" s="212">
        <v>11078</v>
      </c>
      <c r="DM36" s="212">
        <v>9243</v>
      </c>
      <c r="DN36" s="212">
        <v>8716</v>
      </c>
      <c r="DO36" s="212">
        <v>10795</v>
      </c>
      <c r="DP36" s="212">
        <v>14028</v>
      </c>
      <c r="DQ36" s="212">
        <v>18677</v>
      </c>
      <c r="DR36" s="212">
        <v>17272</v>
      </c>
      <c r="DS36" s="212">
        <v>14635</v>
      </c>
      <c r="DT36" s="212">
        <v>12746</v>
      </c>
      <c r="DU36" s="212">
        <v>13786</v>
      </c>
      <c r="DV36" s="212">
        <v>17722</v>
      </c>
      <c r="DW36" s="212">
        <v>14524</v>
      </c>
      <c r="DX36" s="212">
        <v>11474</v>
      </c>
      <c r="DY36" s="212">
        <v>8345</v>
      </c>
      <c r="DZ36" s="212">
        <v>4930</v>
      </c>
      <c r="EA36" s="212">
        <v>2061</v>
      </c>
      <c r="EB36" s="212">
        <v>586</v>
      </c>
      <c r="EC36" s="212">
        <v>91</v>
      </c>
      <c r="ED36" s="212">
        <v>29691</v>
      </c>
      <c r="EE36" s="212">
        <v>130976</v>
      </c>
      <c r="EF36" s="212">
        <v>59733</v>
      </c>
      <c r="EG36" s="212">
        <v>27487</v>
      </c>
      <c r="EH36" s="212">
        <v>7668</v>
      </c>
      <c r="EI36" s="212">
        <v>13.471415607999999</v>
      </c>
      <c r="EJ36" s="212">
        <v>59.426497277700001</v>
      </c>
      <c r="EK36" s="212">
        <v>27.102087114300002</v>
      </c>
      <c r="EL36" s="212">
        <v>12.471415607999999</v>
      </c>
      <c r="EM36" s="212">
        <v>3.4791288566</v>
      </c>
    </row>
    <row r="37" spans="1:143">
      <c r="A37">
        <v>54</v>
      </c>
      <c r="B37" s="434">
        <v>101</v>
      </c>
      <c r="C37">
        <v>28215</v>
      </c>
      <c r="D37">
        <v>2</v>
      </c>
      <c r="E37">
        <v>2015</v>
      </c>
      <c r="G37" t="s">
        <v>23</v>
      </c>
      <c r="H37" s="212">
        <v>77178</v>
      </c>
      <c r="I37" s="212">
        <v>425</v>
      </c>
      <c r="J37" s="212">
        <v>490</v>
      </c>
      <c r="K37" s="212">
        <v>536</v>
      </c>
      <c r="L37" s="212">
        <v>574</v>
      </c>
      <c r="M37" s="212">
        <v>561</v>
      </c>
      <c r="N37" s="212">
        <v>536</v>
      </c>
      <c r="O37" s="212">
        <v>595</v>
      </c>
      <c r="P37" s="212">
        <v>615</v>
      </c>
      <c r="Q37" s="212">
        <v>609</v>
      </c>
      <c r="R37" s="212">
        <v>645</v>
      </c>
      <c r="S37" s="212">
        <v>616</v>
      </c>
      <c r="T37" s="212">
        <v>694</v>
      </c>
      <c r="U37" s="212">
        <v>672</v>
      </c>
      <c r="V37" s="212">
        <v>698</v>
      </c>
      <c r="W37" s="212">
        <v>730</v>
      </c>
      <c r="X37" s="212">
        <v>741</v>
      </c>
      <c r="Y37" s="212">
        <v>719</v>
      </c>
      <c r="Z37" s="212">
        <v>786</v>
      </c>
      <c r="AA37" s="212">
        <v>746</v>
      </c>
      <c r="AB37" s="212">
        <v>742</v>
      </c>
      <c r="AC37" s="212">
        <v>664</v>
      </c>
      <c r="AD37" s="212">
        <v>677</v>
      </c>
      <c r="AE37" s="212">
        <v>594</v>
      </c>
      <c r="AF37" s="212">
        <v>582</v>
      </c>
      <c r="AG37" s="212">
        <v>597</v>
      </c>
      <c r="AH37" s="212">
        <v>628</v>
      </c>
      <c r="AI37" s="212">
        <v>656</v>
      </c>
      <c r="AJ37" s="212">
        <v>601</v>
      </c>
      <c r="AK37" s="212">
        <v>660</v>
      </c>
      <c r="AL37" s="212">
        <v>639</v>
      </c>
      <c r="AM37" s="212">
        <v>707</v>
      </c>
      <c r="AN37" s="212">
        <v>758</v>
      </c>
      <c r="AO37" s="212">
        <v>794</v>
      </c>
      <c r="AP37" s="212">
        <v>719</v>
      </c>
      <c r="AQ37" s="212">
        <v>705</v>
      </c>
      <c r="AR37" s="212">
        <v>816</v>
      </c>
      <c r="AS37" s="212">
        <v>853</v>
      </c>
      <c r="AT37" s="212">
        <v>876</v>
      </c>
      <c r="AU37" s="212">
        <v>954</v>
      </c>
      <c r="AV37" s="212">
        <v>993</v>
      </c>
      <c r="AW37" s="212">
        <v>1039</v>
      </c>
      <c r="AX37" s="212">
        <v>1103</v>
      </c>
      <c r="AY37" s="212">
        <v>1103</v>
      </c>
      <c r="AZ37" s="212">
        <v>1130</v>
      </c>
      <c r="BA37" s="212">
        <v>1036</v>
      </c>
      <c r="BB37" s="212">
        <v>1030</v>
      </c>
      <c r="BC37" s="212">
        <v>957</v>
      </c>
      <c r="BD37" s="212">
        <v>936</v>
      </c>
      <c r="BE37" s="212">
        <v>1015</v>
      </c>
      <c r="BF37" s="212">
        <v>767</v>
      </c>
      <c r="BG37" s="212">
        <v>964</v>
      </c>
      <c r="BH37" s="212">
        <v>948</v>
      </c>
      <c r="BI37" s="212">
        <v>888</v>
      </c>
      <c r="BJ37" s="212">
        <v>883</v>
      </c>
      <c r="BK37" s="212">
        <v>867</v>
      </c>
      <c r="BL37" s="212">
        <v>871</v>
      </c>
      <c r="BM37" s="212">
        <v>988</v>
      </c>
      <c r="BN37" s="212">
        <v>987</v>
      </c>
      <c r="BO37" s="212">
        <v>938</v>
      </c>
      <c r="BP37" s="212">
        <v>1009</v>
      </c>
      <c r="BQ37" s="212">
        <v>1071</v>
      </c>
      <c r="BR37" s="212">
        <v>1065</v>
      </c>
      <c r="BS37" s="212">
        <v>1200</v>
      </c>
      <c r="BT37" s="212">
        <v>1233</v>
      </c>
      <c r="BU37" s="212">
        <v>1377</v>
      </c>
      <c r="BV37" s="212">
        <v>1476</v>
      </c>
      <c r="BW37" s="212">
        <v>1682</v>
      </c>
      <c r="BX37" s="212">
        <v>1583</v>
      </c>
      <c r="BY37" s="212">
        <v>1522</v>
      </c>
      <c r="BZ37" s="212">
        <v>979</v>
      </c>
      <c r="CA37" s="212">
        <v>1064</v>
      </c>
      <c r="CB37" s="212">
        <v>1329</v>
      </c>
      <c r="CC37" s="212">
        <v>1219</v>
      </c>
      <c r="CD37" s="212">
        <v>1332</v>
      </c>
      <c r="CE37" s="212">
        <v>1225</v>
      </c>
      <c r="CF37" s="212">
        <v>976</v>
      </c>
      <c r="CG37" s="212">
        <v>824</v>
      </c>
      <c r="CH37" s="212">
        <v>880</v>
      </c>
      <c r="CI37" s="212">
        <v>857</v>
      </c>
      <c r="CJ37" s="212">
        <v>826</v>
      </c>
      <c r="CK37" s="212">
        <v>759</v>
      </c>
      <c r="CL37" s="212">
        <v>695</v>
      </c>
      <c r="CM37" s="212">
        <v>651</v>
      </c>
      <c r="CN37" s="212">
        <v>643</v>
      </c>
      <c r="CO37" s="212">
        <v>572</v>
      </c>
      <c r="CP37" s="212">
        <v>477</v>
      </c>
      <c r="CQ37" s="212">
        <v>492</v>
      </c>
      <c r="CR37" s="212">
        <v>394</v>
      </c>
      <c r="CS37" s="212">
        <v>370</v>
      </c>
      <c r="CT37" s="212">
        <v>388</v>
      </c>
      <c r="CU37" s="212">
        <v>302</v>
      </c>
      <c r="CV37" s="212">
        <v>248</v>
      </c>
      <c r="CW37" s="212">
        <v>186</v>
      </c>
      <c r="CX37" s="212">
        <v>147</v>
      </c>
      <c r="CY37" s="212">
        <v>120</v>
      </c>
      <c r="CZ37" s="212">
        <v>106</v>
      </c>
      <c r="DA37" s="212">
        <v>55</v>
      </c>
      <c r="DB37" s="212">
        <v>37</v>
      </c>
      <c r="DC37" s="212">
        <v>36</v>
      </c>
      <c r="DD37" s="212">
        <v>22</v>
      </c>
      <c r="DE37" s="212">
        <v>56</v>
      </c>
      <c r="DF37" s="212">
        <v>40</v>
      </c>
      <c r="DG37" s="212">
        <v>48.981072882399999</v>
      </c>
      <c r="DH37" s="212">
        <v>51.301687763700002</v>
      </c>
      <c r="DI37" s="212">
        <v>2586</v>
      </c>
      <c r="DJ37" s="212">
        <v>3000</v>
      </c>
      <c r="DK37" s="212">
        <v>3410</v>
      </c>
      <c r="DL37" s="212">
        <v>3734</v>
      </c>
      <c r="DM37" s="212">
        <v>3114</v>
      </c>
      <c r="DN37" s="212">
        <v>3184</v>
      </c>
      <c r="DO37" s="212">
        <v>3683</v>
      </c>
      <c r="DP37" s="212">
        <v>4492</v>
      </c>
      <c r="DQ37" s="212">
        <v>5411</v>
      </c>
      <c r="DR37" s="212">
        <v>4705</v>
      </c>
      <c r="DS37" s="212">
        <v>4550</v>
      </c>
      <c r="DT37" s="212">
        <v>4793</v>
      </c>
      <c r="DU37" s="212">
        <v>5946</v>
      </c>
      <c r="DV37" s="212">
        <v>7242</v>
      </c>
      <c r="DW37" s="212">
        <v>6169</v>
      </c>
      <c r="DX37" s="212">
        <v>4363</v>
      </c>
      <c r="DY37" s="212">
        <v>3320</v>
      </c>
      <c r="DZ37" s="212">
        <v>2121</v>
      </c>
      <c r="EA37" s="212">
        <v>1003</v>
      </c>
      <c r="EB37" s="212">
        <v>256</v>
      </c>
      <c r="EC37" s="212">
        <v>56</v>
      </c>
      <c r="ED37" s="212">
        <v>8996</v>
      </c>
      <c r="EE37" s="212">
        <v>43612</v>
      </c>
      <c r="EF37" s="212">
        <v>24530</v>
      </c>
      <c r="EG37" s="212">
        <v>11119</v>
      </c>
      <c r="EH37" s="212">
        <v>3436</v>
      </c>
      <c r="EI37" s="212">
        <v>11.662215769099999</v>
      </c>
      <c r="EJ37" s="212">
        <v>56.537633851000002</v>
      </c>
      <c r="EK37" s="212">
        <v>31.800150379800002</v>
      </c>
      <c r="EL37" s="212">
        <v>14.414426093499999</v>
      </c>
      <c r="EM37" s="212">
        <v>4.4543545334000001</v>
      </c>
    </row>
    <row r="38" spans="1:143">
      <c r="A38">
        <v>57</v>
      </c>
      <c r="B38" s="434">
        <v>101</v>
      </c>
      <c r="C38">
        <v>28216</v>
      </c>
      <c r="D38">
        <v>2</v>
      </c>
      <c r="E38">
        <v>2015</v>
      </c>
      <c r="F38">
        <v>2000</v>
      </c>
      <c r="G38" t="s">
        <v>24</v>
      </c>
      <c r="H38" s="212">
        <v>91030</v>
      </c>
      <c r="I38" s="212">
        <v>664</v>
      </c>
      <c r="J38" s="212">
        <v>662</v>
      </c>
      <c r="K38" s="212">
        <v>734</v>
      </c>
      <c r="L38" s="212">
        <v>747</v>
      </c>
      <c r="M38" s="212">
        <v>794</v>
      </c>
      <c r="N38" s="212">
        <v>813</v>
      </c>
      <c r="O38" s="212">
        <v>837</v>
      </c>
      <c r="P38" s="212">
        <v>789</v>
      </c>
      <c r="Q38" s="212">
        <v>806</v>
      </c>
      <c r="R38" s="212">
        <v>857</v>
      </c>
      <c r="S38" s="212">
        <v>815</v>
      </c>
      <c r="T38" s="212">
        <v>876</v>
      </c>
      <c r="U38" s="212">
        <v>857</v>
      </c>
      <c r="V38" s="212">
        <v>916</v>
      </c>
      <c r="W38" s="212">
        <v>970</v>
      </c>
      <c r="X38" s="212">
        <v>943</v>
      </c>
      <c r="Y38" s="212">
        <v>965</v>
      </c>
      <c r="Z38" s="212">
        <v>970</v>
      </c>
      <c r="AA38" s="212">
        <v>969</v>
      </c>
      <c r="AB38" s="212">
        <v>875</v>
      </c>
      <c r="AC38" s="212">
        <v>879</v>
      </c>
      <c r="AD38" s="212">
        <v>844</v>
      </c>
      <c r="AE38" s="212">
        <v>858</v>
      </c>
      <c r="AF38" s="212">
        <v>846</v>
      </c>
      <c r="AG38" s="212">
        <v>923</v>
      </c>
      <c r="AH38" s="212">
        <v>979</v>
      </c>
      <c r="AI38" s="212">
        <v>980</v>
      </c>
      <c r="AJ38" s="212">
        <v>987</v>
      </c>
      <c r="AK38" s="212">
        <v>983</v>
      </c>
      <c r="AL38" s="212">
        <v>985</v>
      </c>
      <c r="AM38" s="212">
        <v>976</v>
      </c>
      <c r="AN38" s="212">
        <v>1012</v>
      </c>
      <c r="AO38" s="212">
        <v>1001</v>
      </c>
      <c r="AP38" s="212">
        <v>1055</v>
      </c>
      <c r="AQ38" s="212">
        <v>1062</v>
      </c>
      <c r="AR38" s="212">
        <v>1069</v>
      </c>
      <c r="AS38" s="212">
        <v>1141</v>
      </c>
      <c r="AT38" s="212">
        <v>1086</v>
      </c>
      <c r="AU38" s="212">
        <v>1196</v>
      </c>
      <c r="AV38" s="212">
        <v>1214</v>
      </c>
      <c r="AW38" s="212">
        <v>1312</v>
      </c>
      <c r="AX38" s="212">
        <v>1472</v>
      </c>
      <c r="AY38" s="212">
        <v>1415</v>
      </c>
      <c r="AZ38" s="212">
        <v>1461</v>
      </c>
      <c r="BA38" s="212">
        <v>1425</v>
      </c>
      <c r="BB38" s="212">
        <v>1352</v>
      </c>
      <c r="BC38" s="212">
        <v>1265</v>
      </c>
      <c r="BD38" s="212">
        <v>1240</v>
      </c>
      <c r="BE38" s="212">
        <v>1170</v>
      </c>
      <c r="BF38" s="212">
        <v>879</v>
      </c>
      <c r="BG38" s="212">
        <v>1160</v>
      </c>
      <c r="BH38" s="212">
        <v>1112</v>
      </c>
      <c r="BI38" s="212">
        <v>1102</v>
      </c>
      <c r="BJ38" s="212">
        <v>1082</v>
      </c>
      <c r="BK38" s="212">
        <v>999</v>
      </c>
      <c r="BL38" s="212">
        <v>1028</v>
      </c>
      <c r="BM38" s="212">
        <v>1054</v>
      </c>
      <c r="BN38" s="212">
        <v>962</v>
      </c>
      <c r="BO38" s="212">
        <v>983</v>
      </c>
      <c r="BP38" s="212">
        <v>1119</v>
      </c>
      <c r="BQ38" s="212">
        <v>1122</v>
      </c>
      <c r="BR38" s="212">
        <v>1118</v>
      </c>
      <c r="BS38" s="212">
        <v>1323</v>
      </c>
      <c r="BT38" s="212">
        <v>1323</v>
      </c>
      <c r="BU38" s="212">
        <v>1442</v>
      </c>
      <c r="BV38" s="212">
        <v>1569</v>
      </c>
      <c r="BW38" s="212">
        <v>1759</v>
      </c>
      <c r="BX38" s="212">
        <v>1752</v>
      </c>
      <c r="BY38" s="212">
        <v>1639</v>
      </c>
      <c r="BZ38" s="212">
        <v>1029</v>
      </c>
      <c r="CA38" s="212">
        <v>1097</v>
      </c>
      <c r="CB38" s="212">
        <v>1301</v>
      </c>
      <c r="CC38" s="212">
        <v>1208</v>
      </c>
      <c r="CD38" s="212">
        <v>1258</v>
      </c>
      <c r="CE38" s="212">
        <v>1239</v>
      </c>
      <c r="CF38" s="212">
        <v>928</v>
      </c>
      <c r="CG38" s="212">
        <v>811</v>
      </c>
      <c r="CH38" s="212">
        <v>863</v>
      </c>
      <c r="CI38" s="212">
        <v>820</v>
      </c>
      <c r="CJ38" s="212">
        <v>851</v>
      </c>
      <c r="CK38" s="212">
        <v>698</v>
      </c>
      <c r="CL38" s="212">
        <v>650</v>
      </c>
      <c r="CM38" s="212">
        <v>676</v>
      </c>
      <c r="CN38" s="212">
        <v>597</v>
      </c>
      <c r="CO38" s="212">
        <v>509</v>
      </c>
      <c r="CP38" s="212">
        <v>441</v>
      </c>
      <c r="CQ38" s="212">
        <v>393</v>
      </c>
      <c r="CR38" s="212">
        <v>356</v>
      </c>
      <c r="CS38" s="212">
        <v>295</v>
      </c>
      <c r="CT38" s="212">
        <v>282</v>
      </c>
      <c r="CU38" s="212">
        <v>198</v>
      </c>
      <c r="CV38" s="212">
        <v>157</v>
      </c>
      <c r="CW38" s="212">
        <v>164</v>
      </c>
      <c r="CX38" s="212">
        <v>102</v>
      </c>
      <c r="CY38" s="212">
        <v>94</v>
      </c>
      <c r="CZ38" s="212">
        <v>77</v>
      </c>
      <c r="DA38" s="212">
        <v>49</v>
      </c>
      <c r="DB38" s="212">
        <v>32</v>
      </c>
      <c r="DC38" s="212">
        <v>25</v>
      </c>
      <c r="DD38" s="212">
        <v>20</v>
      </c>
      <c r="DE38" s="212">
        <v>28</v>
      </c>
      <c r="DF38" s="212">
        <v>208</v>
      </c>
      <c r="DG38" s="212">
        <v>45.6621193103</v>
      </c>
      <c r="DH38" s="212">
        <v>46.030830039500003</v>
      </c>
      <c r="DI38" s="212">
        <v>3601</v>
      </c>
      <c r="DJ38" s="212">
        <v>4102</v>
      </c>
      <c r="DK38" s="212">
        <v>4434</v>
      </c>
      <c r="DL38" s="212">
        <v>4722</v>
      </c>
      <c r="DM38" s="212">
        <v>4350</v>
      </c>
      <c r="DN38" s="212">
        <v>4914</v>
      </c>
      <c r="DO38" s="212">
        <v>5106</v>
      </c>
      <c r="DP38" s="212">
        <v>5706</v>
      </c>
      <c r="DQ38" s="212">
        <v>7085</v>
      </c>
      <c r="DR38" s="212">
        <v>5906</v>
      </c>
      <c r="DS38" s="212">
        <v>5455</v>
      </c>
      <c r="DT38" s="212">
        <v>5146</v>
      </c>
      <c r="DU38" s="212">
        <v>6328</v>
      </c>
      <c r="DV38" s="212">
        <v>7748</v>
      </c>
      <c r="DW38" s="212">
        <v>6103</v>
      </c>
      <c r="DX38" s="212">
        <v>4273</v>
      </c>
      <c r="DY38" s="212">
        <v>3130</v>
      </c>
      <c r="DZ38" s="212">
        <v>1767</v>
      </c>
      <c r="EA38" s="212">
        <v>715</v>
      </c>
      <c r="EB38" s="212">
        <v>203</v>
      </c>
      <c r="EC38" s="212">
        <v>28</v>
      </c>
      <c r="ED38" s="212">
        <v>12137</v>
      </c>
      <c r="EE38" s="212">
        <v>54718</v>
      </c>
      <c r="EF38" s="212">
        <v>23967</v>
      </c>
      <c r="EG38" s="212">
        <v>10116</v>
      </c>
      <c r="EH38" s="212">
        <v>2713</v>
      </c>
      <c r="EI38" s="212">
        <v>13.3635022351</v>
      </c>
      <c r="EJ38" s="212">
        <v>60.247517121400001</v>
      </c>
      <c r="EK38" s="212">
        <v>26.388980643499998</v>
      </c>
      <c r="EL38" s="212">
        <v>11.1382704631</v>
      </c>
      <c r="EM38" s="212">
        <v>2.9871617009000002</v>
      </c>
    </row>
    <row r="39" spans="1:143">
      <c r="A39">
        <v>58</v>
      </c>
      <c r="B39" s="434">
        <v>101</v>
      </c>
      <c r="C39">
        <v>28217</v>
      </c>
      <c r="D39">
        <v>2</v>
      </c>
      <c r="E39">
        <v>2015</v>
      </c>
      <c r="F39">
        <v>2000</v>
      </c>
      <c r="G39" t="s">
        <v>25</v>
      </c>
      <c r="H39" s="212">
        <v>156375</v>
      </c>
      <c r="I39" s="212">
        <v>1018</v>
      </c>
      <c r="J39" s="212">
        <v>1108</v>
      </c>
      <c r="K39" s="212">
        <v>1220</v>
      </c>
      <c r="L39" s="212">
        <v>1207</v>
      </c>
      <c r="M39" s="212">
        <v>1340</v>
      </c>
      <c r="N39" s="212">
        <v>1312</v>
      </c>
      <c r="O39" s="212">
        <v>1367</v>
      </c>
      <c r="P39" s="212">
        <v>1409</v>
      </c>
      <c r="Q39" s="212">
        <v>1357</v>
      </c>
      <c r="R39" s="212">
        <v>1410</v>
      </c>
      <c r="S39" s="212">
        <v>1391</v>
      </c>
      <c r="T39" s="212">
        <v>1521</v>
      </c>
      <c r="U39" s="212">
        <v>1518</v>
      </c>
      <c r="V39" s="212">
        <v>1567</v>
      </c>
      <c r="W39" s="212">
        <v>1602</v>
      </c>
      <c r="X39" s="212">
        <v>1686</v>
      </c>
      <c r="Y39" s="212">
        <v>1572</v>
      </c>
      <c r="Z39" s="212">
        <v>1627</v>
      </c>
      <c r="AA39" s="212">
        <v>1519</v>
      </c>
      <c r="AB39" s="212">
        <v>1410</v>
      </c>
      <c r="AC39" s="212">
        <v>1385</v>
      </c>
      <c r="AD39" s="212">
        <v>1302</v>
      </c>
      <c r="AE39" s="212">
        <v>1281</v>
      </c>
      <c r="AF39" s="212">
        <v>1185</v>
      </c>
      <c r="AG39" s="212">
        <v>1222</v>
      </c>
      <c r="AH39" s="212">
        <v>1171</v>
      </c>
      <c r="AI39" s="212">
        <v>1200</v>
      </c>
      <c r="AJ39" s="212">
        <v>1252</v>
      </c>
      <c r="AK39" s="212">
        <v>1198</v>
      </c>
      <c r="AL39" s="212">
        <v>1303</v>
      </c>
      <c r="AM39" s="212">
        <v>1372</v>
      </c>
      <c r="AN39" s="212">
        <v>1475</v>
      </c>
      <c r="AO39" s="212">
        <v>1528</v>
      </c>
      <c r="AP39" s="212">
        <v>1559</v>
      </c>
      <c r="AQ39" s="212">
        <v>1614</v>
      </c>
      <c r="AR39" s="212">
        <v>1693</v>
      </c>
      <c r="AS39" s="212">
        <v>1688</v>
      </c>
      <c r="AT39" s="212">
        <v>1844</v>
      </c>
      <c r="AU39" s="212">
        <v>1926</v>
      </c>
      <c r="AV39" s="212">
        <v>2085</v>
      </c>
      <c r="AW39" s="212">
        <v>2364</v>
      </c>
      <c r="AX39" s="212">
        <v>2471</v>
      </c>
      <c r="AY39" s="212">
        <v>2659</v>
      </c>
      <c r="AZ39" s="212">
        <v>2654</v>
      </c>
      <c r="BA39" s="212">
        <v>2704</v>
      </c>
      <c r="BB39" s="212">
        <v>2561</v>
      </c>
      <c r="BC39" s="212">
        <v>2550</v>
      </c>
      <c r="BD39" s="212">
        <v>2395</v>
      </c>
      <c r="BE39" s="212">
        <v>2354</v>
      </c>
      <c r="BF39" s="212">
        <v>1782</v>
      </c>
      <c r="BG39" s="212">
        <v>2171</v>
      </c>
      <c r="BH39" s="212">
        <v>2031</v>
      </c>
      <c r="BI39" s="212">
        <v>1868</v>
      </c>
      <c r="BJ39" s="212">
        <v>1742</v>
      </c>
      <c r="BK39" s="212">
        <v>1708</v>
      </c>
      <c r="BL39" s="212">
        <v>1699</v>
      </c>
      <c r="BM39" s="212">
        <v>1679</v>
      </c>
      <c r="BN39" s="212">
        <v>1593</v>
      </c>
      <c r="BO39" s="212">
        <v>1544</v>
      </c>
      <c r="BP39" s="212">
        <v>1652</v>
      </c>
      <c r="BQ39" s="212">
        <v>1697</v>
      </c>
      <c r="BR39" s="212">
        <v>1700</v>
      </c>
      <c r="BS39" s="212">
        <v>1904</v>
      </c>
      <c r="BT39" s="212">
        <v>2017</v>
      </c>
      <c r="BU39" s="212">
        <v>2213</v>
      </c>
      <c r="BV39" s="212">
        <v>2323</v>
      </c>
      <c r="BW39" s="212">
        <v>2835</v>
      </c>
      <c r="BX39" s="212">
        <v>2905</v>
      </c>
      <c r="BY39" s="212">
        <v>2812</v>
      </c>
      <c r="BZ39" s="212">
        <v>1794</v>
      </c>
      <c r="CA39" s="212">
        <v>2094</v>
      </c>
      <c r="CB39" s="212">
        <v>2501</v>
      </c>
      <c r="CC39" s="212">
        <v>2394</v>
      </c>
      <c r="CD39" s="212">
        <v>2614</v>
      </c>
      <c r="CE39" s="212">
        <v>2501</v>
      </c>
      <c r="CF39" s="212">
        <v>2112</v>
      </c>
      <c r="CG39" s="212">
        <v>1972</v>
      </c>
      <c r="CH39" s="212">
        <v>1885</v>
      </c>
      <c r="CI39" s="212">
        <v>1984</v>
      </c>
      <c r="CJ39" s="212">
        <v>1903</v>
      </c>
      <c r="CK39" s="212">
        <v>1582</v>
      </c>
      <c r="CL39" s="212">
        <v>1437</v>
      </c>
      <c r="CM39" s="212">
        <v>1280</v>
      </c>
      <c r="CN39" s="212">
        <v>1249</v>
      </c>
      <c r="CO39" s="212">
        <v>1078</v>
      </c>
      <c r="CP39" s="212">
        <v>933</v>
      </c>
      <c r="CQ39" s="212">
        <v>876</v>
      </c>
      <c r="CR39" s="212">
        <v>742</v>
      </c>
      <c r="CS39" s="212">
        <v>600</v>
      </c>
      <c r="CT39" s="212">
        <v>566</v>
      </c>
      <c r="CU39" s="212">
        <v>432</v>
      </c>
      <c r="CV39" s="212">
        <v>368</v>
      </c>
      <c r="CW39" s="212">
        <v>306</v>
      </c>
      <c r="CX39" s="212">
        <v>238</v>
      </c>
      <c r="CY39" s="212">
        <v>176</v>
      </c>
      <c r="CZ39" s="212">
        <v>165</v>
      </c>
      <c r="DA39" s="212">
        <v>97</v>
      </c>
      <c r="DB39" s="212">
        <v>70</v>
      </c>
      <c r="DC39" s="212">
        <v>68</v>
      </c>
      <c r="DD39" s="212">
        <v>44</v>
      </c>
      <c r="DE39" s="212">
        <v>88</v>
      </c>
      <c r="DF39" s="212">
        <v>195</v>
      </c>
      <c r="DG39" s="212">
        <v>47.538378793699998</v>
      </c>
      <c r="DH39" s="212">
        <v>48.122344944799998</v>
      </c>
      <c r="DI39" s="212">
        <v>5893</v>
      </c>
      <c r="DJ39" s="212">
        <v>6855</v>
      </c>
      <c r="DK39" s="212">
        <v>7599</v>
      </c>
      <c r="DL39" s="212">
        <v>7814</v>
      </c>
      <c r="DM39" s="212">
        <v>6375</v>
      </c>
      <c r="DN39" s="212">
        <v>6124</v>
      </c>
      <c r="DO39" s="212">
        <v>7548</v>
      </c>
      <c r="DP39" s="212">
        <v>9236</v>
      </c>
      <c r="DQ39" s="212">
        <v>12852</v>
      </c>
      <c r="DR39" s="212">
        <v>11642</v>
      </c>
      <c r="DS39" s="212">
        <v>9520</v>
      </c>
      <c r="DT39" s="212">
        <v>8167</v>
      </c>
      <c r="DU39" s="212">
        <v>9531</v>
      </c>
      <c r="DV39" s="212">
        <v>12669</v>
      </c>
      <c r="DW39" s="212">
        <v>12104</v>
      </c>
      <c r="DX39" s="212">
        <v>9856</v>
      </c>
      <c r="DY39" s="212">
        <v>6626</v>
      </c>
      <c r="DZ39" s="212">
        <v>3717</v>
      </c>
      <c r="EA39" s="212">
        <v>1520</v>
      </c>
      <c r="EB39" s="212">
        <v>444</v>
      </c>
      <c r="EC39" s="212">
        <v>88</v>
      </c>
      <c r="ED39" s="212">
        <v>20347</v>
      </c>
      <c r="EE39" s="212">
        <v>88809</v>
      </c>
      <c r="EF39" s="212">
        <v>47024</v>
      </c>
      <c r="EG39" s="212">
        <v>22251</v>
      </c>
      <c r="EH39" s="212">
        <v>5769</v>
      </c>
      <c r="EI39" s="212">
        <v>13.0279165066</v>
      </c>
      <c r="EJ39" s="212">
        <v>56.863234729200002</v>
      </c>
      <c r="EK39" s="212">
        <v>30.108848764200001</v>
      </c>
      <c r="EL39" s="212">
        <v>14.247022666199999</v>
      </c>
      <c r="EM39" s="212">
        <v>3.6938148289999999</v>
      </c>
    </row>
    <row r="40" spans="1:143">
      <c r="A40">
        <v>59</v>
      </c>
      <c r="B40" s="434">
        <v>101</v>
      </c>
      <c r="C40">
        <v>28218</v>
      </c>
      <c r="D40">
        <v>2</v>
      </c>
      <c r="E40">
        <v>2015</v>
      </c>
      <c r="F40">
        <v>2000</v>
      </c>
      <c r="G40" t="s">
        <v>26</v>
      </c>
      <c r="H40" s="212">
        <v>48580</v>
      </c>
      <c r="I40" s="212">
        <v>373</v>
      </c>
      <c r="J40" s="212">
        <v>382</v>
      </c>
      <c r="K40" s="212">
        <v>392</v>
      </c>
      <c r="L40" s="212">
        <v>421</v>
      </c>
      <c r="M40" s="212">
        <v>459</v>
      </c>
      <c r="N40" s="212">
        <v>445</v>
      </c>
      <c r="O40" s="212">
        <v>519</v>
      </c>
      <c r="P40" s="212">
        <v>500</v>
      </c>
      <c r="Q40" s="212">
        <v>473</v>
      </c>
      <c r="R40" s="212">
        <v>468</v>
      </c>
      <c r="S40" s="212">
        <v>536</v>
      </c>
      <c r="T40" s="212">
        <v>532</v>
      </c>
      <c r="U40" s="212">
        <v>481</v>
      </c>
      <c r="V40" s="212">
        <v>542</v>
      </c>
      <c r="W40" s="212">
        <v>529</v>
      </c>
      <c r="X40" s="212">
        <v>540</v>
      </c>
      <c r="Y40" s="212">
        <v>511</v>
      </c>
      <c r="Z40" s="212">
        <v>570</v>
      </c>
      <c r="AA40" s="212">
        <v>472</v>
      </c>
      <c r="AB40" s="212">
        <v>444</v>
      </c>
      <c r="AC40" s="212">
        <v>446</v>
      </c>
      <c r="AD40" s="212">
        <v>420</v>
      </c>
      <c r="AE40" s="212">
        <v>443</v>
      </c>
      <c r="AF40" s="212">
        <v>401</v>
      </c>
      <c r="AG40" s="212">
        <v>446</v>
      </c>
      <c r="AH40" s="212">
        <v>400</v>
      </c>
      <c r="AI40" s="212">
        <v>436</v>
      </c>
      <c r="AJ40" s="212">
        <v>487</v>
      </c>
      <c r="AK40" s="212">
        <v>510</v>
      </c>
      <c r="AL40" s="212">
        <v>465</v>
      </c>
      <c r="AM40" s="212">
        <v>513</v>
      </c>
      <c r="AN40" s="212">
        <v>543</v>
      </c>
      <c r="AO40" s="212">
        <v>502</v>
      </c>
      <c r="AP40" s="212">
        <v>497</v>
      </c>
      <c r="AQ40" s="212">
        <v>539</v>
      </c>
      <c r="AR40" s="212">
        <v>570</v>
      </c>
      <c r="AS40" s="212">
        <v>617</v>
      </c>
      <c r="AT40" s="212">
        <v>589</v>
      </c>
      <c r="AU40" s="212">
        <v>632</v>
      </c>
      <c r="AV40" s="212">
        <v>667</v>
      </c>
      <c r="AW40" s="212">
        <v>697</v>
      </c>
      <c r="AX40" s="212">
        <v>770</v>
      </c>
      <c r="AY40" s="212">
        <v>811</v>
      </c>
      <c r="AZ40" s="212">
        <v>793</v>
      </c>
      <c r="BA40" s="212">
        <v>735</v>
      </c>
      <c r="BB40" s="212">
        <v>666</v>
      </c>
      <c r="BC40" s="212">
        <v>627</v>
      </c>
      <c r="BD40" s="212">
        <v>711</v>
      </c>
      <c r="BE40" s="212">
        <v>697</v>
      </c>
      <c r="BF40" s="212">
        <v>484</v>
      </c>
      <c r="BG40" s="212">
        <v>629</v>
      </c>
      <c r="BH40" s="212">
        <v>624</v>
      </c>
      <c r="BI40" s="212">
        <v>600</v>
      </c>
      <c r="BJ40" s="212">
        <v>513</v>
      </c>
      <c r="BK40" s="212">
        <v>520</v>
      </c>
      <c r="BL40" s="212">
        <v>554</v>
      </c>
      <c r="BM40" s="212">
        <v>604</v>
      </c>
      <c r="BN40" s="212">
        <v>574</v>
      </c>
      <c r="BO40" s="212">
        <v>530</v>
      </c>
      <c r="BP40" s="212">
        <v>566</v>
      </c>
      <c r="BQ40" s="212">
        <v>649</v>
      </c>
      <c r="BR40" s="212">
        <v>628</v>
      </c>
      <c r="BS40" s="212">
        <v>689</v>
      </c>
      <c r="BT40" s="212">
        <v>665</v>
      </c>
      <c r="BU40" s="212">
        <v>715</v>
      </c>
      <c r="BV40" s="212">
        <v>753</v>
      </c>
      <c r="BW40" s="212">
        <v>911</v>
      </c>
      <c r="BX40" s="212">
        <v>811</v>
      </c>
      <c r="BY40" s="212">
        <v>837</v>
      </c>
      <c r="BZ40" s="212">
        <v>488</v>
      </c>
      <c r="CA40" s="212">
        <v>537</v>
      </c>
      <c r="CB40" s="212">
        <v>661</v>
      </c>
      <c r="CC40" s="212">
        <v>579</v>
      </c>
      <c r="CD40" s="212">
        <v>646</v>
      </c>
      <c r="CE40" s="212">
        <v>559</v>
      </c>
      <c r="CF40" s="212">
        <v>480</v>
      </c>
      <c r="CG40" s="212">
        <v>390</v>
      </c>
      <c r="CH40" s="212">
        <v>400</v>
      </c>
      <c r="CI40" s="212">
        <v>441</v>
      </c>
      <c r="CJ40" s="212">
        <v>467</v>
      </c>
      <c r="CK40" s="212">
        <v>393</v>
      </c>
      <c r="CL40" s="212">
        <v>364</v>
      </c>
      <c r="CM40" s="212">
        <v>374</v>
      </c>
      <c r="CN40" s="212">
        <v>347</v>
      </c>
      <c r="CO40" s="212">
        <v>308</v>
      </c>
      <c r="CP40" s="212">
        <v>274</v>
      </c>
      <c r="CQ40" s="212">
        <v>267</v>
      </c>
      <c r="CR40" s="212">
        <v>232</v>
      </c>
      <c r="CS40" s="212">
        <v>205</v>
      </c>
      <c r="CT40" s="212">
        <v>200</v>
      </c>
      <c r="CU40" s="212">
        <v>176</v>
      </c>
      <c r="CV40" s="212">
        <v>124</v>
      </c>
      <c r="CW40" s="212">
        <v>109</v>
      </c>
      <c r="CX40" s="212">
        <v>89</v>
      </c>
      <c r="CY40" s="212">
        <v>58</v>
      </c>
      <c r="CZ40" s="212">
        <v>56</v>
      </c>
      <c r="DA40" s="212">
        <v>32</v>
      </c>
      <c r="DB40" s="212">
        <v>24</v>
      </c>
      <c r="DC40" s="212">
        <v>29</v>
      </c>
      <c r="DD40" s="212">
        <v>6</v>
      </c>
      <c r="DE40" s="212">
        <v>20</v>
      </c>
      <c r="DF40" s="212">
        <v>170</v>
      </c>
      <c r="DG40" s="212">
        <v>45.5736831233</v>
      </c>
      <c r="DH40" s="212">
        <v>46.033492823000003</v>
      </c>
      <c r="DI40" s="212">
        <v>2027</v>
      </c>
      <c r="DJ40" s="212">
        <v>2405</v>
      </c>
      <c r="DK40" s="212">
        <v>2620</v>
      </c>
      <c r="DL40" s="212">
        <v>2537</v>
      </c>
      <c r="DM40" s="212">
        <v>2156</v>
      </c>
      <c r="DN40" s="212">
        <v>2298</v>
      </c>
      <c r="DO40" s="212">
        <v>2594</v>
      </c>
      <c r="DP40" s="212">
        <v>3075</v>
      </c>
      <c r="DQ40" s="212">
        <v>3806</v>
      </c>
      <c r="DR40" s="212">
        <v>3185</v>
      </c>
      <c r="DS40" s="212">
        <v>2886</v>
      </c>
      <c r="DT40" s="212">
        <v>2828</v>
      </c>
      <c r="DU40" s="212">
        <v>3346</v>
      </c>
      <c r="DV40" s="212">
        <v>3800</v>
      </c>
      <c r="DW40" s="212">
        <v>2982</v>
      </c>
      <c r="DX40" s="212">
        <v>2178</v>
      </c>
      <c r="DY40" s="212">
        <v>1786</v>
      </c>
      <c r="DZ40" s="212">
        <v>1178</v>
      </c>
      <c r="EA40" s="212">
        <v>556</v>
      </c>
      <c r="EB40" s="212">
        <v>147</v>
      </c>
      <c r="EC40" s="212">
        <v>20</v>
      </c>
      <c r="ED40" s="212">
        <v>7052</v>
      </c>
      <c r="EE40" s="212">
        <v>28711</v>
      </c>
      <c r="EF40" s="212">
        <v>12647</v>
      </c>
      <c r="EG40" s="212">
        <v>5865</v>
      </c>
      <c r="EH40" s="212">
        <v>1901</v>
      </c>
      <c r="EI40" s="212">
        <v>14.5672381739</v>
      </c>
      <c r="EJ40" s="212">
        <v>59.307994216099999</v>
      </c>
      <c r="EK40" s="212">
        <v>26.124767609999999</v>
      </c>
      <c r="EL40" s="212">
        <v>12.115265441</v>
      </c>
      <c r="EM40" s="212">
        <v>3.9268746126999998</v>
      </c>
    </row>
    <row r="41" spans="1:143">
      <c r="A41">
        <v>60</v>
      </c>
      <c r="B41" s="434">
        <v>101</v>
      </c>
      <c r="C41">
        <v>28219</v>
      </c>
      <c r="D41">
        <v>2</v>
      </c>
      <c r="E41">
        <v>2015</v>
      </c>
      <c r="F41">
        <v>2000</v>
      </c>
      <c r="G41" t="s">
        <v>27</v>
      </c>
      <c r="H41" s="212">
        <v>112691</v>
      </c>
      <c r="I41" s="212">
        <v>777</v>
      </c>
      <c r="J41" s="212">
        <v>818</v>
      </c>
      <c r="K41" s="212">
        <v>892</v>
      </c>
      <c r="L41" s="212">
        <v>944</v>
      </c>
      <c r="M41" s="212">
        <v>984</v>
      </c>
      <c r="N41" s="212">
        <v>1018</v>
      </c>
      <c r="O41" s="212">
        <v>952</v>
      </c>
      <c r="P41" s="212">
        <v>1033</v>
      </c>
      <c r="Q41" s="212">
        <v>996</v>
      </c>
      <c r="R41" s="212">
        <v>933</v>
      </c>
      <c r="S41" s="212">
        <v>1014</v>
      </c>
      <c r="T41" s="212">
        <v>1070</v>
      </c>
      <c r="U41" s="212">
        <v>1024</v>
      </c>
      <c r="V41" s="212">
        <v>1046</v>
      </c>
      <c r="W41" s="212">
        <v>1133</v>
      </c>
      <c r="X41" s="212">
        <v>1187</v>
      </c>
      <c r="Y41" s="212">
        <v>1292</v>
      </c>
      <c r="Z41" s="212">
        <v>1323</v>
      </c>
      <c r="AA41" s="212">
        <v>1477</v>
      </c>
      <c r="AB41" s="212">
        <v>1541</v>
      </c>
      <c r="AC41" s="212">
        <v>1548</v>
      </c>
      <c r="AD41" s="212">
        <v>1482</v>
      </c>
      <c r="AE41" s="212">
        <v>1394</v>
      </c>
      <c r="AF41" s="212">
        <v>1280</v>
      </c>
      <c r="AG41" s="212">
        <v>1238</v>
      </c>
      <c r="AH41" s="212">
        <v>1202</v>
      </c>
      <c r="AI41" s="212">
        <v>1165</v>
      </c>
      <c r="AJ41" s="212">
        <v>1199</v>
      </c>
      <c r="AK41" s="212">
        <v>1184</v>
      </c>
      <c r="AL41" s="212">
        <v>1127</v>
      </c>
      <c r="AM41" s="212">
        <v>1138</v>
      </c>
      <c r="AN41" s="212">
        <v>1172</v>
      </c>
      <c r="AO41" s="212">
        <v>1203</v>
      </c>
      <c r="AP41" s="212">
        <v>1134</v>
      </c>
      <c r="AQ41" s="212">
        <v>1214</v>
      </c>
      <c r="AR41" s="212">
        <v>1238</v>
      </c>
      <c r="AS41" s="212">
        <v>1198</v>
      </c>
      <c r="AT41" s="212">
        <v>1310</v>
      </c>
      <c r="AU41" s="212">
        <v>1316</v>
      </c>
      <c r="AV41" s="212">
        <v>1328</v>
      </c>
      <c r="AW41" s="212">
        <v>1439</v>
      </c>
      <c r="AX41" s="212">
        <v>1445</v>
      </c>
      <c r="AY41" s="212">
        <v>1450</v>
      </c>
      <c r="AZ41" s="212">
        <v>1566</v>
      </c>
      <c r="BA41" s="212">
        <v>1485</v>
      </c>
      <c r="BB41" s="212">
        <v>1499</v>
      </c>
      <c r="BC41" s="212">
        <v>1515</v>
      </c>
      <c r="BD41" s="212">
        <v>1602</v>
      </c>
      <c r="BE41" s="212">
        <v>1737</v>
      </c>
      <c r="BF41" s="212">
        <v>1346</v>
      </c>
      <c r="BG41" s="212">
        <v>1894</v>
      </c>
      <c r="BH41" s="212">
        <v>1797</v>
      </c>
      <c r="BI41" s="212">
        <v>1865</v>
      </c>
      <c r="BJ41" s="212">
        <v>1817</v>
      </c>
      <c r="BK41" s="212">
        <v>1791</v>
      </c>
      <c r="BL41" s="212">
        <v>1813</v>
      </c>
      <c r="BM41" s="212">
        <v>1904</v>
      </c>
      <c r="BN41" s="212">
        <v>1759</v>
      </c>
      <c r="BO41" s="212">
        <v>1722</v>
      </c>
      <c r="BP41" s="212">
        <v>1775</v>
      </c>
      <c r="BQ41" s="212">
        <v>1772</v>
      </c>
      <c r="BR41" s="212">
        <v>1734</v>
      </c>
      <c r="BS41" s="212">
        <v>1728</v>
      </c>
      <c r="BT41" s="212">
        <v>1809</v>
      </c>
      <c r="BU41" s="212">
        <v>1812</v>
      </c>
      <c r="BV41" s="212">
        <v>1722</v>
      </c>
      <c r="BW41" s="212">
        <v>1933</v>
      </c>
      <c r="BX41" s="212">
        <v>1739</v>
      </c>
      <c r="BY41" s="212">
        <v>1610</v>
      </c>
      <c r="BZ41" s="212">
        <v>925</v>
      </c>
      <c r="CA41" s="212">
        <v>967</v>
      </c>
      <c r="CB41" s="212">
        <v>1117</v>
      </c>
      <c r="CC41" s="212">
        <v>1117</v>
      </c>
      <c r="CD41" s="212">
        <v>1089</v>
      </c>
      <c r="CE41" s="212">
        <v>1038</v>
      </c>
      <c r="CF41" s="212">
        <v>797</v>
      </c>
      <c r="CG41" s="212">
        <v>730</v>
      </c>
      <c r="CH41" s="212">
        <v>787</v>
      </c>
      <c r="CI41" s="212">
        <v>873</v>
      </c>
      <c r="CJ41" s="212">
        <v>786</v>
      </c>
      <c r="CK41" s="212">
        <v>734</v>
      </c>
      <c r="CL41" s="212">
        <v>706</v>
      </c>
      <c r="CM41" s="212">
        <v>694</v>
      </c>
      <c r="CN41" s="212">
        <v>650</v>
      </c>
      <c r="CO41" s="212">
        <v>576</v>
      </c>
      <c r="CP41" s="212">
        <v>525</v>
      </c>
      <c r="CQ41" s="212">
        <v>481</v>
      </c>
      <c r="CR41" s="212">
        <v>445</v>
      </c>
      <c r="CS41" s="212">
        <v>395</v>
      </c>
      <c r="CT41" s="212">
        <v>338</v>
      </c>
      <c r="CU41" s="212">
        <v>283</v>
      </c>
      <c r="CV41" s="212">
        <v>212</v>
      </c>
      <c r="CW41" s="212">
        <v>177</v>
      </c>
      <c r="CX41" s="212">
        <v>132</v>
      </c>
      <c r="CY41" s="212">
        <v>118</v>
      </c>
      <c r="CZ41" s="212">
        <v>80</v>
      </c>
      <c r="DA41" s="212">
        <v>44</v>
      </c>
      <c r="DB41" s="212">
        <v>35</v>
      </c>
      <c r="DC41" s="212">
        <v>35</v>
      </c>
      <c r="DD41" s="212">
        <v>18</v>
      </c>
      <c r="DE41" s="212">
        <v>44</v>
      </c>
      <c r="DF41" s="212">
        <v>139</v>
      </c>
      <c r="DG41" s="212">
        <v>44.5779195394</v>
      </c>
      <c r="DH41" s="212">
        <v>46.572937293700001</v>
      </c>
      <c r="DI41" s="212">
        <v>4415</v>
      </c>
      <c r="DJ41" s="212">
        <v>4932</v>
      </c>
      <c r="DK41" s="212">
        <v>5287</v>
      </c>
      <c r="DL41" s="212">
        <v>6820</v>
      </c>
      <c r="DM41" s="212">
        <v>6942</v>
      </c>
      <c r="DN41" s="212">
        <v>5877</v>
      </c>
      <c r="DO41" s="212">
        <v>5861</v>
      </c>
      <c r="DP41" s="212">
        <v>6390</v>
      </c>
      <c r="DQ41" s="212">
        <v>7385</v>
      </c>
      <c r="DR41" s="212">
        <v>7699</v>
      </c>
      <c r="DS41" s="212">
        <v>9164</v>
      </c>
      <c r="DT41" s="212">
        <v>8973</v>
      </c>
      <c r="DU41" s="212">
        <v>8855</v>
      </c>
      <c r="DV41" s="212">
        <v>7929</v>
      </c>
      <c r="DW41" s="212">
        <v>5328</v>
      </c>
      <c r="DX41" s="212">
        <v>3973</v>
      </c>
      <c r="DY41" s="212">
        <v>3360</v>
      </c>
      <c r="DZ41" s="212">
        <v>2184</v>
      </c>
      <c r="EA41" s="212">
        <v>922</v>
      </c>
      <c r="EB41" s="212">
        <v>212</v>
      </c>
      <c r="EC41" s="212">
        <v>44</v>
      </c>
      <c r="ED41" s="212">
        <v>14634</v>
      </c>
      <c r="EE41" s="212">
        <v>73966</v>
      </c>
      <c r="EF41" s="212">
        <v>23952</v>
      </c>
      <c r="EG41" s="212">
        <v>10695</v>
      </c>
      <c r="EH41" s="212">
        <v>3362</v>
      </c>
      <c r="EI41" s="212">
        <v>13.001990191200001</v>
      </c>
      <c r="EJ41" s="212">
        <v>65.717179614800003</v>
      </c>
      <c r="EK41" s="212">
        <v>21.280830194</v>
      </c>
      <c r="EL41" s="212">
        <v>9.5022745042000007</v>
      </c>
      <c r="EM41" s="212">
        <v>2.9870637572000001</v>
      </c>
    </row>
    <row r="42" spans="1:143">
      <c r="A42">
        <v>61</v>
      </c>
      <c r="B42" s="434">
        <v>101</v>
      </c>
      <c r="C42">
        <v>28220</v>
      </c>
      <c r="D42">
        <v>2</v>
      </c>
      <c r="E42">
        <v>2015</v>
      </c>
      <c r="F42">
        <v>2000</v>
      </c>
      <c r="G42" t="s">
        <v>28</v>
      </c>
      <c r="H42" s="212">
        <v>44313</v>
      </c>
      <c r="I42" s="212">
        <v>262</v>
      </c>
      <c r="J42" s="212">
        <v>290</v>
      </c>
      <c r="K42" s="212">
        <v>314</v>
      </c>
      <c r="L42" s="212">
        <v>293</v>
      </c>
      <c r="M42" s="212">
        <v>315</v>
      </c>
      <c r="N42" s="212">
        <v>297</v>
      </c>
      <c r="O42" s="212">
        <v>321</v>
      </c>
      <c r="P42" s="212">
        <v>324</v>
      </c>
      <c r="Q42" s="212">
        <v>368</v>
      </c>
      <c r="R42" s="212">
        <v>334</v>
      </c>
      <c r="S42" s="212">
        <v>357</v>
      </c>
      <c r="T42" s="212">
        <v>414</v>
      </c>
      <c r="U42" s="212">
        <v>376</v>
      </c>
      <c r="V42" s="212">
        <v>433</v>
      </c>
      <c r="W42" s="212">
        <v>427</v>
      </c>
      <c r="X42" s="212">
        <v>467</v>
      </c>
      <c r="Y42" s="212">
        <v>544</v>
      </c>
      <c r="Z42" s="212">
        <v>487</v>
      </c>
      <c r="AA42" s="212">
        <v>432</v>
      </c>
      <c r="AB42" s="212">
        <v>367</v>
      </c>
      <c r="AC42" s="212">
        <v>349</v>
      </c>
      <c r="AD42" s="212">
        <v>365</v>
      </c>
      <c r="AE42" s="212">
        <v>347</v>
      </c>
      <c r="AF42" s="212">
        <v>372</v>
      </c>
      <c r="AG42" s="212">
        <v>381</v>
      </c>
      <c r="AH42" s="212">
        <v>423</v>
      </c>
      <c r="AI42" s="212">
        <v>395</v>
      </c>
      <c r="AJ42" s="212">
        <v>405</v>
      </c>
      <c r="AK42" s="212">
        <v>362</v>
      </c>
      <c r="AL42" s="212">
        <v>400</v>
      </c>
      <c r="AM42" s="212">
        <v>423</v>
      </c>
      <c r="AN42" s="212">
        <v>453</v>
      </c>
      <c r="AO42" s="212">
        <v>418</v>
      </c>
      <c r="AP42" s="212">
        <v>429</v>
      </c>
      <c r="AQ42" s="212">
        <v>455</v>
      </c>
      <c r="AR42" s="212">
        <v>454</v>
      </c>
      <c r="AS42" s="212">
        <v>453</v>
      </c>
      <c r="AT42" s="212">
        <v>450</v>
      </c>
      <c r="AU42" s="212">
        <v>476</v>
      </c>
      <c r="AV42" s="212">
        <v>540</v>
      </c>
      <c r="AW42" s="212">
        <v>568</v>
      </c>
      <c r="AX42" s="212">
        <v>605</v>
      </c>
      <c r="AY42" s="212">
        <v>612</v>
      </c>
      <c r="AZ42" s="212">
        <v>587</v>
      </c>
      <c r="BA42" s="212">
        <v>567</v>
      </c>
      <c r="BB42" s="212">
        <v>584</v>
      </c>
      <c r="BC42" s="212">
        <v>580</v>
      </c>
      <c r="BD42" s="212">
        <v>544</v>
      </c>
      <c r="BE42" s="212">
        <v>574</v>
      </c>
      <c r="BF42" s="212">
        <v>470</v>
      </c>
      <c r="BG42" s="212">
        <v>621</v>
      </c>
      <c r="BH42" s="212">
        <v>564</v>
      </c>
      <c r="BI42" s="212">
        <v>546</v>
      </c>
      <c r="BJ42" s="212">
        <v>563</v>
      </c>
      <c r="BK42" s="212">
        <v>543</v>
      </c>
      <c r="BL42" s="212">
        <v>557</v>
      </c>
      <c r="BM42" s="212">
        <v>634</v>
      </c>
      <c r="BN42" s="212">
        <v>580</v>
      </c>
      <c r="BO42" s="212">
        <v>537</v>
      </c>
      <c r="BP42" s="212">
        <v>624</v>
      </c>
      <c r="BQ42" s="212">
        <v>665</v>
      </c>
      <c r="BR42" s="212">
        <v>655</v>
      </c>
      <c r="BS42" s="212">
        <v>720</v>
      </c>
      <c r="BT42" s="212">
        <v>708</v>
      </c>
      <c r="BU42" s="212">
        <v>768</v>
      </c>
      <c r="BV42" s="212">
        <v>783</v>
      </c>
      <c r="BW42" s="212">
        <v>861</v>
      </c>
      <c r="BX42" s="212">
        <v>891</v>
      </c>
      <c r="BY42" s="212">
        <v>800</v>
      </c>
      <c r="BZ42" s="212">
        <v>479</v>
      </c>
      <c r="CA42" s="212">
        <v>540</v>
      </c>
      <c r="CB42" s="212">
        <v>655</v>
      </c>
      <c r="CC42" s="212">
        <v>552</v>
      </c>
      <c r="CD42" s="212">
        <v>603</v>
      </c>
      <c r="CE42" s="212">
        <v>564</v>
      </c>
      <c r="CF42" s="212">
        <v>446</v>
      </c>
      <c r="CG42" s="212">
        <v>436</v>
      </c>
      <c r="CH42" s="212">
        <v>434</v>
      </c>
      <c r="CI42" s="212">
        <v>482</v>
      </c>
      <c r="CJ42" s="212">
        <v>473</v>
      </c>
      <c r="CK42" s="212">
        <v>434</v>
      </c>
      <c r="CL42" s="212">
        <v>418</v>
      </c>
      <c r="CM42" s="212">
        <v>442</v>
      </c>
      <c r="CN42" s="212">
        <v>380</v>
      </c>
      <c r="CO42" s="212">
        <v>388</v>
      </c>
      <c r="CP42" s="212">
        <v>350</v>
      </c>
      <c r="CQ42" s="212">
        <v>319</v>
      </c>
      <c r="CR42" s="212">
        <v>325</v>
      </c>
      <c r="CS42" s="212">
        <v>264</v>
      </c>
      <c r="CT42" s="212">
        <v>230</v>
      </c>
      <c r="CU42" s="212">
        <v>205</v>
      </c>
      <c r="CV42" s="212">
        <v>167</v>
      </c>
      <c r="CW42" s="212">
        <v>156</v>
      </c>
      <c r="CX42" s="212">
        <v>119</v>
      </c>
      <c r="CY42" s="212">
        <v>76</v>
      </c>
      <c r="CZ42" s="212">
        <v>64</v>
      </c>
      <c r="DA42" s="212">
        <v>32</v>
      </c>
      <c r="DB42" s="212">
        <v>28</v>
      </c>
      <c r="DC42" s="212">
        <v>28</v>
      </c>
      <c r="DD42" s="212">
        <v>22</v>
      </c>
      <c r="DE42" s="212">
        <v>40</v>
      </c>
      <c r="DF42" s="212">
        <v>79</v>
      </c>
      <c r="DG42" s="212">
        <v>48.857168693799998</v>
      </c>
      <c r="DH42" s="212">
        <v>51.0585106383</v>
      </c>
      <c r="DI42" s="212">
        <v>1474</v>
      </c>
      <c r="DJ42" s="212">
        <v>1644</v>
      </c>
      <c r="DK42" s="212">
        <v>2007</v>
      </c>
      <c r="DL42" s="212">
        <v>2297</v>
      </c>
      <c r="DM42" s="212">
        <v>1814</v>
      </c>
      <c r="DN42" s="212">
        <v>1985</v>
      </c>
      <c r="DO42" s="212">
        <v>2178</v>
      </c>
      <c r="DP42" s="212">
        <v>2373</v>
      </c>
      <c r="DQ42" s="212">
        <v>2939</v>
      </c>
      <c r="DR42" s="212">
        <v>2752</v>
      </c>
      <c r="DS42" s="212">
        <v>2837</v>
      </c>
      <c r="DT42" s="212">
        <v>2932</v>
      </c>
      <c r="DU42" s="212">
        <v>3516</v>
      </c>
      <c r="DV42" s="212">
        <v>3814</v>
      </c>
      <c r="DW42" s="212">
        <v>2914</v>
      </c>
      <c r="DX42" s="212">
        <v>2271</v>
      </c>
      <c r="DY42" s="212">
        <v>2062</v>
      </c>
      <c r="DZ42" s="212">
        <v>1488</v>
      </c>
      <c r="EA42" s="212">
        <v>723</v>
      </c>
      <c r="EB42" s="212">
        <v>174</v>
      </c>
      <c r="EC42" s="212">
        <v>40</v>
      </c>
      <c r="ED42" s="212">
        <v>5125</v>
      </c>
      <c r="EE42" s="212">
        <v>25623</v>
      </c>
      <c r="EF42" s="212">
        <v>13486</v>
      </c>
      <c r="EG42" s="212">
        <v>6758</v>
      </c>
      <c r="EH42" s="212">
        <v>2425</v>
      </c>
      <c r="EI42" s="212">
        <v>11.586110231899999</v>
      </c>
      <c r="EJ42" s="212">
        <v>57.9260297509</v>
      </c>
      <c r="EK42" s="212">
        <v>30.487860017199999</v>
      </c>
      <c r="EL42" s="212">
        <v>15.277840575100001</v>
      </c>
      <c r="EM42" s="212">
        <v>5.4822082560999998</v>
      </c>
    </row>
    <row r="43" spans="1:143">
      <c r="A43">
        <v>62</v>
      </c>
      <c r="B43" s="434">
        <v>101</v>
      </c>
      <c r="C43">
        <v>28221</v>
      </c>
      <c r="D43">
        <v>2</v>
      </c>
      <c r="E43">
        <v>2015</v>
      </c>
      <c r="F43">
        <v>2000</v>
      </c>
      <c r="G43" t="s">
        <v>29</v>
      </c>
      <c r="H43" s="212">
        <v>41490</v>
      </c>
      <c r="I43" s="212">
        <v>288</v>
      </c>
      <c r="J43" s="212">
        <v>295</v>
      </c>
      <c r="K43" s="212">
        <v>302</v>
      </c>
      <c r="L43" s="212">
        <v>317</v>
      </c>
      <c r="M43" s="212">
        <v>330</v>
      </c>
      <c r="N43" s="212">
        <v>307</v>
      </c>
      <c r="O43" s="212">
        <v>339</v>
      </c>
      <c r="P43" s="212">
        <v>311</v>
      </c>
      <c r="Q43" s="212">
        <v>319</v>
      </c>
      <c r="R43" s="212">
        <v>311</v>
      </c>
      <c r="S43" s="212">
        <v>329</v>
      </c>
      <c r="T43" s="212">
        <v>337</v>
      </c>
      <c r="U43" s="212">
        <v>346</v>
      </c>
      <c r="V43" s="212">
        <v>375</v>
      </c>
      <c r="W43" s="212">
        <v>384</v>
      </c>
      <c r="X43" s="212">
        <v>374</v>
      </c>
      <c r="Y43" s="212">
        <v>381</v>
      </c>
      <c r="Z43" s="212">
        <v>414</v>
      </c>
      <c r="AA43" s="212">
        <v>339</v>
      </c>
      <c r="AB43" s="212">
        <v>295</v>
      </c>
      <c r="AC43" s="212">
        <v>285</v>
      </c>
      <c r="AD43" s="212">
        <v>284</v>
      </c>
      <c r="AE43" s="212">
        <v>297</v>
      </c>
      <c r="AF43" s="212">
        <v>333</v>
      </c>
      <c r="AG43" s="212">
        <v>342</v>
      </c>
      <c r="AH43" s="212">
        <v>328</v>
      </c>
      <c r="AI43" s="212">
        <v>337</v>
      </c>
      <c r="AJ43" s="212">
        <v>366</v>
      </c>
      <c r="AK43" s="212">
        <v>378</v>
      </c>
      <c r="AL43" s="212">
        <v>344</v>
      </c>
      <c r="AM43" s="212">
        <v>376</v>
      </c>
      <c r="AN43" s="212">
        <v>430</v>
      </c>
      <c r="AO43" s="212">
        <v>410</v>
      </c>
      <c r="AP43" s="212">
        <v>400</v>
      </c>
      <c r="AQ43" s="212">
        <v>381</v>
      </c>
      <c r="AR43" s="212">
        <v>406</v>
      </c>
      <c r="AS43" s="212">
        <v>434</v>
      </c>
      <c r="AT43" s="212">
        <v>442</v>
      </c>
      <c r="AU43" s="212">
        <v>440</v>
      </c>
      <c r="AV43" s="212">
        <v>489</v>
      </c>
      <c r="AW43" s="212">
        <v>505</v>
      </c>
      <c r="AX43" s="212">
        <v>521</v>
      </c>
      <c r="AY43" s="212">
        <v>554</v>
      </c>
      <c r="AZ43" s="212">
        <v>493</v>
      </c>
      <c r="BA43" s="212">
        <v>486</v>
      </c>
      <c r="BB43" s="212">
        <v>526</v>
      </c>
      <c r="BC43" s="212">
        <v>460</v>
      </c>
      <c r="BD43" s="212">
        <v>524</v>
      </c>
      <c r="BE43" s="212">
        <v>457</v>
      </c>
      <c r="BF43" s="212">
        <v>373</v>
      </c>
      <c r="BG43" s="212">
        <v>512</v>
      </c>
      <c r="BH43" s="212">
        <v>479</v>
      </c>
      <c r="BI43" s="212">
        <v>498</v>
      </c>
      <c r="BJ43" s="212">
        <v>558</v>
      </c>
      <c r="BK43" s="212">
        <v>511</v>
      </c>
      <c r="BL43" s="212">
        <v>593</v>
      </c>
      <c r="BM43" s="212">
        <v>560</v>
      </c>
      <c r="BN43" s="212">
        <v>590</v>
      </c>
      <c r="BO43" s="212">
        <v>536</v>
      </c>
      <c r="BP43" s="212">
        <v>551</v>
      </c>
      <c r="BQ43" s="212">
        <v>617</v>
      </c>
      <c r="BR43" s="212">
        <v>639</v>
      </c>
      <c r="BS43" s="212">
        <v>650</v>
      </c>
      <c r="BT43" s="212">
        <v>671</v>
      </c>
      <c r="BU43" s="212">
        <v>727</v>
      </c>
      <c r="BV43" s="212">
        <v>818</v>
      </c>
      <c r="BW43" s="212">
        <v>814</v>
      </c>
      <c r="BX43" s="212">
        <v>821</v>
      </c>
      <c r="BY43" s="212">
        <v>707</v>
      </c>
      <c r="BZ43" s="212">
        <v>437</v>
      </c>
      <c r="CA43" s="212">
        <v>449</v>
      </c>
      <c r="CB43" s="212">
        <v>607</v>
      </c>
      <c r="CC43" s="212">
        <v>497</v>
      </c>
      <c r="CD43" s="212">
        <v>564</v>
      </c>
      <c r="CE43" s="212">
        <v>529</v>
      </c>
      <c r="CF43" s="212">
        <v>452</v>
      </c>
      <c r="CG43" s="212">
        <v>418</v>
      </c>
      <c r="CH43" s="212">
        <v>467</v>
      </c>
      <c r="CI43" s="212">
        <v>495</v>
      </c>
      <c r="CJ43" s="212">
        <v>525</v>
      </c>
      <c r="CK43" s="212">
        <v>474</v>
      </c>
      <c r="CL43" s="212">
        <v>447</v>
      </c>
      <c r="CM43" s="212">
        <v>437</v>
      </c>
      <c r="CN43" s="212">
        <v>424</v>
      </c>
      <c r="CO43" s="212">
        <v>422</v>
      </c>
      <c r="CP43" s="212">
        <v>378</v>
      </c>
      <c r="CQ43" s="212">
        <v>350</v>
      </c>
      <c r="CR43" s="212">
        <v>341</v>
      </c>
      <c r="CS43" s="212">
        <v>292</v>
      </c>
      <c r="CT43" s="212">
        <v>293</v>
      </c>
      <c r="CU43" s="212">
        <v>191</v>
      </c>
      <c r="CV43" s="212">
        <v>198</v>
      </c>
      <c r="CW43" s="212">
        <v>137</v>
      </c>
      <c r="CX43" s="212">
        <v>107</v>
      </c>
      <c r="CY43" s="212">
        <v>85</v>
      </c>
      <c r="CZ43" s="212">
        <v>78</v>
      </c>
      <c r="DA43" s="212">
        <v>51</v>
      </c>
      <c r="DB43" s="212">
        <v>35</v>
      </c>
      <c r="DC43" s="212">
        <v>27</v>
      </c>
      <c r="DD43" s="212">
        <v>21</v>
      </c>
      <c r="DE43" s="212">
        <v>32</v>
      </c>
      <c r="DF43" s="212">
        <v>284</v>
      </c>
      <c r="DG43" s="212">
        <v>49.913022375399997</v>
      </c>
      <c r="DH43" s="212">
        <v>53.035842293899996</v>
      </c>
      <c r="DI43" s="212">
        <v>1532</v>
      </c>
      <c r="DJ43" s="212">
        <v>1587</v>
      </c>
      <c r="DK43" s="212">
        <v>1771</v>
      </c>
      <c r="DL43" s="212">
        <v>1803</v>
      </c>
      <c r="DM43" s="212">
        <v>1541</v>
      </c>
      <c r="DN43" s="212">
        <v>1753</v>
      </c>
      <c r="DO43" s="212">
        <v>1997</v>
      </c>
      <c r="DP43" s="212">
        <v>2211</v>
      </c>
      <c r="DQ43" s="212">
        <v>2559</v>
      </c>
      <c r="DR43" s="212">
        <v>2340</v>
      </c>
      <c r="DS43" s="212">
        <v>2558</v>
      </c>
      <c r="DT43" s="212">
        <v>2830</v>
      </c>
      <c r="DU43" s="212">
        <v>3304</v>
      </c>
      <c r="DV43" s="212">
        <v>3597</v>
      </c>
      <c r="DW43" s="212">
        <v>2646</v>
      </c>
      <c r="DX43" s="212">
        <v>2357</v>
      </c>
      <c r="DY43" s="212">
        <v>2204</v>
      </c>
      <c r="DZ43" s="212">
        <v>1654</v>
      </c>
      <c r="EA43" s="212">
        <v>718</v>
      </c>
      <c r="EB43" s="212">
        <v>212</v>
      </c>
      <c r="EC43" s="212">
        <v>32</v>
      </c>
      <c r="ED43" s="212">
        <v>4890</v>
      </c>
      <c r="EE43" s="212">
        <v>22896</v>
      </c>
      <c r="EF43" s="212">
        <v>13420</v>
      </c>
      <c r="EG43" s="212">
        <v>7177</v>
      </c>
      <c r="EH43" s="212">
        <v>2616</v>
      </c>
      <c r="EI43" s="212">
        <v>11.867203805300001</v>
      </c>
      <c r="EJ43" s="212">
        <v>55.564723583899998</v>
      </c>
      <c r="EK43" s="212">
        <v>32.568072610800002</v>
      </c>
      <c r="EL43" s="212">
        <v>17.417366402999999</v>
      </c>
      <c r="EM43" s="212">
        <v>6.3485900111999998</v>
      </c>
    </row>
    <row r="44" spans="1:143">
      <c r="A44">
        <v>63</v>
      </c>
      <c r="B44" s="434">
        <v>101</v>
      </c>
      <c r="C44">
        <v>28222</v>
      </c>
      <c r="D44">
        <v>2</v>
      </c>
      <c r="E44">
        <v>2015</v>
      </c>
      <c r="G44" t="s">
        <v>31</v>
      </c>
      <c r="H44" s="212">
        <v>24288</v>
      </c>
      <c r="I44" s="212">
        <v>151</v>
      </c>
      <c r="J44" s="212">
        <v>140</v>
      </c>
      <c r="K44" s="212">
        <v>167</v>
      </c>
      <c r="L44" s="212">
        <v>173</v>
      </c>
      <c r="M44" s="212">
        <v>180</v>
      </c>
      <c r="N44" s="212">
        <v>165</v>
      </c>
      <c r="O44" s="212">
        <v>185</v>
      </c>
      <c r="P44" s="212">
        <v>202</v>
      </c>
      <c r="Q44" s="212">
        <v>179</v>
      </c>
      <c r="R44" s="212">
        <v>196</v>
      </c>
      <c r="S44" s="212">
        <v>217</v>
      </c>
      <c r="T44" s="212">
        <v>183</v>
      </c>
      <c r="U44" s="212">
        <v>220</v>
      </c>
      <c r="V44" s="212">
        <v>232</v>
      </c>
      <c r="W44" s="212">
        <v>230</v>
      </c>
      <c r="X44" s="212">
        <v>242</v>
      </c>
      <c r="Y44" s="212">
        <v>231</v>
      </c>
      <c r="Z44" s="212">
        <v>250</v>
      </c>
      <c r="AA44" s="212">
        <v>186</v>
      </c>
      <c r="AB44" s="212">
        <v>104</v>
      </c>
      <c r="AC44" s="212">
        <v>106</v>
      </c>
      <c r="AD44" s="212">
        <v>111</v>
      </c>
      <c r="AE44" s="212">
        <v>99</v>
      </c>
      <c r="AF44" s="212">
        <v>139</v>
      </c>
      <c r="AG44" s="212">
        <v>144</v>
      </c>
      <c r="AH44" s="212">
        <v>151</v>
      </c>
      <c r="AI44" s="212">
        <v>153</v>
      </c>
      <c r="AJ44" s="212">
        <v>177</v>
      </c>
      <c r="AK44" s="212">
        <v>184</v>
      </c>
      <c r="AL44" s="212">
        <v>206</v>
      </c>
      <c r="AM44" s="212">
        <v>205</v>
      </c>
      <c r="AN44" s="212">
        <v>196</v>
      </c>
      <c r="AO44" s="212">
        <v>228</v>
      </c>
      <c r="AP44" s="212">
        <v>246</v>
      </c>
      <c r="AQ44" s="212">
        <v>193</v>
      </c>
      <c r="AR44" s="212">
        <v>222</v>
      </c>
      <c r="AS44" s="212">
        <v>218</v>
      </c>
      <c r="AT44" s="212">
        <v>247</v>
      </c>
      <c r="AU44" s="212">
        <v>274</v>
      </c>
      <c r="AV44" s="212">
        <v>267</v>
      </c>
      <c r="AW44" s="212">
        <v>262</v>
      </c>
      <c r="AX44" s="212">
        <v>302</v>
      </c>
      <c r="AY44" s="212">
        <v>310</v>
      </c>
      <c r="AZ44" s="212">
        <v>275</v>
      </c>
      <c r="BA44" s="212">
        <v>250</v>
      </c>
      <c r="BB44" s="212">
        <v>276</v>
      </c>
      <c r="BC44" s="212">
        <v>282</v>
      </c>
      <c r="BD44" s="212">
        <v>259</v>
      </c>
      <c r="BE44" s="212">
        <v>263</v>
      </c>
      <c r="BF44" s="212">
        <v>199</v>
      </c>
      <c r="BG44" s="212">
        <v>275</v>
      </c>
      <c r="BH44" s="212">
        <v>266</v>
      </c>
      <c r="BI44" s="212">
        <v>288</v>
      </c>
      <c r="BJ44" s="212">
        <v>317</v>
      </c>
      <c r="BK44" s="212">
        <v>311</v>
      </c>
      <c r="BL44" s="212">
        <v>355</v>
      </c>
      <c r="BM44" s="212">
        <v>317</v>
      </c>
      <c r="BN44" s="212">
        <v>365</v>
      </c>
      <c r="BO44" s="212">
        <v>341</v>
      </c>
      <c r="BP44" s="212">
        <v>387</v>
      </c>
      <c r="BQ44" s="212">
        <v>394</v>
      </c>
      <c r="BR44" s="212">
        <v>406</v>
      </c>
      <c r="BS44" s="212">
        <v>365</v>
      </c>
      <c r="BT44" s="212">
        <v>393</v>
      </c>
      <c r="BU44" s="212">
        <v>418</v>
      </c>
      <c r="BV44" s="212">
        <v>444</v>
      </c>
      <c r="BW44" s="212">
        <v>521</v>
      </c>
      <c r="BX44" s="212">
        <v>450</v>
      </c>
      <c r="BY44" s="212">
        <v>420</v>
      </c>
      <c r="BZ44" s="212">
        <v>279</v>
      </c>
      <c r="CA44" s="212">
        <v>302</v>
      </c>
      <c r="CB44" s="212">
        <v>360</v>
      </c>
      <c r="CC44" s="212">
        <v>362</v>
      </c>
      <c r="CD44" s="212">
        <v>365</v>
      </c>
      <c r="CE44" s="212">
        <v>341</v>
      </c>
      <c r="CF44" s="212">
        <v>257</v>
      </c>
      <c r="CG44" s="212">
        <v>249</v>
      </c>
      <c r="CH44" s="212">
        <v>327</v>
      </c>
      <c r="CI44" s="212">
        <v>321</v>
      </c>
      <c r="CJ44" s="212">
        <v>311</v>
      </c>
      <c r="CK44" s="212">
        <v>301</v>
      </c>
      <c r="CL44" s="212">
        <v>326</v>
      </c>
      <c r="CM44" s="212">
        <v>302</v>
      </c>
      <c r="CN44" s="212">
        <v>270</v>
      </c>
      <c r="CO44" s="212">
        <v>331</v>
      </c>
      <c r="CP44" s="212">
        <v>299</v>
      </c>
      <c r="CQ44" s="212">
        <v>263</v>
      </c>
      <c r="CR44" s="212">
        <v>238</v>
      </c>
      <c r="CS44" s="212">
        <v>236</v>
      </c>
      <c r="CT44" s="212">
        <v>185</v>
      </c>
      <c r="CU44" s="212">
        <v>155</v>
      </c>
      <c r="CV44" s="212">
        <v>107</v>
      </c>
      <c r="CW44" s="212">
        <v>114</v>
      </c>
      <c r="CX44" s="212">
        <v>86</v>
      </c>
      <c r="CY44" s="212">
        <v>76</v>
      </c>
      <c r="CZ44" s="212">
        <v>56</v>
      </c>
      <c r="DA44" s="212">
        <v>38</v>
      </c>
      <c r="DB44" s="212">
        <v>24</v>
      </c>
      <c r="DC44" s="212">
        <v>14</v>
      </c>
      <c r="DD44" s="212">
        <v>20</v>
      </c>
      <c r="DE44" s="212">
        <v>31</v>
      </c>
      <c r="DF44" s="212">
        <v>32</v>
      </c>
      <c r="DG44" s="212">
        <v>52.037310356200003</v>
      </c>
      <c r="DH44" s="212">
        <v>56.123028391200002</v>
      </c>
      <c r="DI44" s="212">
        <v>811</v>
      </c>
      <c r="DJ44" s="212">
        <v>927</v>
      </c>
      <c r="DK44" s="212">
        <v>1082</v>
      </c>
      <c r="DL44" s="212">
        <v>1013</v>
      </c>
      <c r="DM44" s="212">
        <v>599</v>
      </c>
      <c r="DN44" s="212">
        <v>871</v>
      </c>
      <c r="DO44" s="212">
        <v>1068</v>
      </c>
      <c r="DP44" s="212">
        <v>1228</v>
      </c>
      <c r="DQ44" s="212">
        <v>1399</v>
      </c>
      <c r="DR44" s="212">
        <v>1279</v>
      </c>
      <c r="DS44" s="212">
        <v>1457</v>
      </c>
      <c r="DT44" s="212">
        <v>1765</v>
      </c>
      <c r="DU44" s="212">
        <v>1976</v>
      </c>
      <c r="DV44" s="212">
        <v>2114</v>
      </c>
      <c r="DW44" s="212">
        <v>1730</v>
      </c>
      <c r="DX44" s="212">
        <v>1465</v>
      </c>
      <c r="DY44" s="212">
        <v>1530</v>
      </c>
      <c r="DZ44" s="212">
        <v>1221</v>
      </c>
      <c r="EA44" s="212">
        <v>538</v>
      </c>
      <c r="EB44" s="212">
        <v>152</v>
      </c>
      <c r="EC44" s="212">
        <v>31</v>
      </c>
      <c r="ED44" s="212">
        <v>2820</v>
      </c>
      <c r="EE44" s="212">
        <v>12655</v>
      </c>
      <c r="EF44" s="212">
        <v>8781</v>
      </c>
      <c r="EG44" s="212">
        <v>4937</v>
      </c>
      <c r="EH44" s="212">
        <v>1942</v>
      </c>
      <c r="EI44" s="212">
        <v>11.6259894459</v>
      </c>
      <c r="EJ44" s="212">
        <v>52.172658311299998</v>
      </c>
      <c r="EK44" s="212">
        <v>36.201352242699997</v>
      </c>
      <c r="EL44" s="212">
        <v>20.353726912900001</v>
      </c>
      <c r="EM44" s="212">
        <v>8.0062664907999999</v>
      </c>
    </row>
    <row r="45" spans="1:143">
      <c r="A45">
        <v>68</v>
      </c>
      <c r="B45" s="434">
        <v>101</v>
      </c>
      <c r="C45">
        <v>28223</v>
      </c>
      <c r="D45">
        <v>2</v>
      </c>
      <c r="E45">
        <v>2015</v>
      </c>
      <c r="G45" t="s">
        <v>32</v>
      </c>
      <c r="H45" s="212">
        <v>64660</v>
      </c>
      <c r="I45" s="212">
        <v>432</v>
      </c>
      <c r="J45" s="212">
        <v>508</v>
      </c>
      <c r="K45" s="212">
        <v>500</v>
      </c>
      <c r="L45" s="212">
        <v>513</v>
      </c>
      <c r="M45" s="212">
        <v>560</v>
      </c>
      <c r="N45" s="212">
        <v>516</v>
      </c>
      <c r="O45" s="212">
        <v>527</v>
      </c>
      <c r="P45" s="212">
        <v>545</v>
      </c>
      <c r="Q45" s="212">
        <v>571</v>
      </c>
      <c r="R45" s="212">
        <v>532</v>
      </c>
      <c r="S45" s="212">
        <v>557</v>
      </c>
      <c r="T45" s="212">
        <v>627</v>
      </c>
      <c r="U45" s="212">
        <v>642</v>
      </c>
      <c r="V45" s="212">
        <v>662</v>
      </c>
      <c r="W45" s="212">
        <v>660</v>
      </c>
      <c r="X45" s="212">
        <v>738</v>
      </c>
      <c r="Y45" s="212">
        <v>675</v>
      </c>
      <c r="Z45" s="212">
        <v>693</v>
      </c>
      <c r="AA45" s="212">
        <v>588</v>
      </c>
      <c r="AB45" s="212">
        <v>407</v>
      </c>
      <c r="AC45" s="212">
        <v>366</v>
      </c>
      <c r="AD45" s="212">
        <v>381</v>
      </c>
      <c r="AE45" s="212">
        <v>435</v>
      </c>
      <c r="AF45" s="212">
        <v>486</v>
      </c>
      <c r="AG45" s="212">
        <v>497</v>
      </c>
      <c r="AH45" s="212">
        <v>532</v>
      </c>
      <c r="AI45" s="212">
        <v>548</v>
      </c>
      <c r="AJ45" s="212">
        <v>537</v>
      </c>
      <c r="AK45" s="212">
        <v>541</v>
      </c>
      <c r="AL45" s="212">
        <v>553</v>
      </c>
      <c r="AM45" s="212">
        <v>584</v>
      </c>
      <c r="AN45" s="212">
        <v>676</v>
      </c>
      <c r="AO45" s="212">
        <v>576</v>
      </c>
      <c r="AP45" s="212">
        <v>608</v>
      </c>
      <c r="AQ45" s="212">
        <v>655</v>
      </c>
      <c r="AR45" s="212">
        <v>699</v>
      </c>
      <c r="AS45" s="212">
        <v>720</v>
      </c>
      <c r="AT45" s="212">
        <v>735</v>
      </c>
      <c r="AU45" s="212">
        <v>728</v>
      </c>
      <c r="AV45" s="212">
        <v>804</v>
      </c>
      <c r="AW45" s="212">
        <v>798</v>
      </c>
      <c r="AX45" s="212">
        <v>808</v>
      </c>
      <c r="AY45" s="212">
        <v>872</v>
      </c>
      <c r="AZ45" s="212">
        <v>812</v>
      </c>
      <c r="BA45" s="212">
        <v>741</v>
      </c>
      <c r="BB45" s="212">
        <v>765</v>
      </c>
      <c r="BC45" s="212">
        <v>757</v>
      </c>
      <c r="BD45" s="212">
        <v>759</v>
      </c>
      <c r="BE45" s="212">
        <v>821</v>
      </c>
      <c r="BF45" s="212">
        <v>551</v>
      </c>
      <c r="BG45" s="212">
        <v>767</v>
      </c>
      <c r="BH45" s="212">
        <v>693</v>
      </c>
      <c r="BI45" s="212">
        <v>733</v>
      </c>
      <c r="BJ45" s="212">
        <v>753</v>
      </c>
      <c r="BK45" s="212">
        <v>781</v>
      </c>
      <c r="BL45" s="212">
        <v>858</v>
      </c>
      <c r="BM45" s="212">
        <v>887</v>
      </c>
      <c r="BN45" s="212">
        <v>848</v>
      </c>
      <c r="BO45" s="212">
        <v>815</v>
      </c>
      <c r="BP45" s="212">
        <v>890</v>
      </c>
      <c r="BQ45" s="212">
        <v>915</v>
      </c>
      <c r="BR45" s="212">
        <v>893</v>
      </c>
      <c r="BS45" s="212">
        <v>928</v>
      </c>
      <c r="BT45" s="212">
        <v>1037</v>
      </c>
      <c r="BU45" s="212">
        <v>1117</v>
      </c>
      <c r="BV45" s="212">
        <v>1150</v>
      </c>
      <c r="BW45" s="212">
        <v>1303</v>
      </c>
      <c r="BX45" s="212">
        <v>1236</v>
      </c>
      <c r="BY45" s="212">
        <v>1129</v>
      </c>
      <c r="BZ45" s="212">
        <v>670</v>
      </c>
      <c r="CA45" s="212">
        <v>752</v>
      </c>
      <c r="CB45" s="212">
        <v>908</v>
      </c>
      <c r="CC45" s="212">
        <v>879</v>
      </c>
      <c r="CD45" s="212">
        <v>900</v>
      </c>
      <c r="CE45" s="212">
        <v>841</v>
      </c>
      <c r="CF45" s="212">
        <v>747</v>
      </c>
      <c r="CG45" s="212">
        <v>628</v>
      </c>
      <c r="CH45" s="212">
        <v>702</v>
      </c>
      <c r="CI45" s="212">
        <v>708</v>
      </c>
      <c r="CJ45" s="212">
        <v>783</v>
      </c>
      <c r="CK45" s="212">
        <v>718</v>
      </c>
      <c r="CL45" s="212">
        <v>682</v>
      </c>
      <c r="CM45" s="212">
        <v>729</v>
      </c>
      <c r="CN45" s="212">
        <v>655</v>
      </c>
      <c r="CO45" s="212">
        <v>672</v>
      </c>
      <c r="CP45" s="212">
        <v>600</v>
      </c>
      <c r="CQ45" s="212">
        <v>537</v>
      </c>
      <c r="CR45" s="212">
        <v>515</v>
      </c>
      <c r="CS45" s="212">
        <v>452</v>
      </c>
      <c r="CT45" s="212">
        <v>427</v>
      </c>
      <c r="CU45" s="212">
        <v>350</v>
      </c>
      <c r="CV45" s="212">
        <v>303</v>
      </c>
      <c r="CW45" s="212">
        <v>231</v>
      </c>
      <c r="CX45" s="212">
        <v>191</v>
      </c>
      <c r="CY45" s="212">
        <v>148</v>
      </c>
      <c r="CZ45" s="212">
        <v>146</v>
      </c>
      <c r="DA45" s="212">
        <v>56</v>
      </c>
      <c r="DB45" s="212">
        <v>37</v>
      </c>
      <c r="DC45" s="212">
        <v>44</v>
      </c>
      <c r="DD45" s="212">
        <v>25</v>
      </c>
      <c r="DE45" s="212">
        <v>48</v>
      </c>
      <c r="DF45" s="212">
        <v>45</v>
      </c>
      <c r="DG45" s="212">
        <v>49.307428615600003</v>
      </c>
      <c r="DH45" s="212">
        <v>52.067530695800002</v>
      </c>
      <c r="DI45" s="212">
        <v>2513</v>
      </c>
      <c r="DJ45" s="212">
        <v>2691</v>
      </c>
      <c r="DK45" s="212">
        <v>3148</v>
      </c>
      <c r="DL45" s="212">
        <v>3101</v>
      </c>
      <c r="DM45" s="212">
        <v>2165</v>
      </c>
      <c r="DN45" s="212">
        <v>2711</v>
      </c>
      <c r="DO45" s="212">
        <v>3099</v>
      </c>
      <c r="DP45" s="212">
        <v>3686</v>
      </c>
      <c r="DQ45" s="212">
        <v>4031</v>
      </c>
      <c r="DR45" s="212">
        <v>3653</v>
      </c>
      <c r="DS45" s="212">
        <v>3727</v>
      </c>
      <c r="DT45" s="212">
        <v>4298</v>
      </c>
      <c r="DU45" s="212">
        <v>4890</v>
      </c>
      <c r="DV45" s="212">
        <v>5488</v>
      </c>
      <c r="DW45" s="212">
        <v>4280</v>
      </c>
      <c r="DX45" s="212">
        <v>3568</v>
      </c>
      <c r="DY45" s="212">
        <v>3456</v>
      </c>
      <c r="DZ45" s="212">
        <v>2531</v>
      </c>
      <c r="EA45" s="212">
        <v>1223</v>
      </c>
      <c r="EB45" s="212">
        <v>308</v>
      </c>
      <c r="EC45" s="212">
        <v>48</v>
      </c>
      <c r="ED45" s="212">
        <v>8352</v>
      </c>
      <c r="EE45" s="212">
        <v>35361</v>
      </c>
      <c r="EF45" s="212">
        <v>20902</v>
      </c>
      <c r="EG45" s="212">
        <v>11134</v>
      </c>
      <c r="EH45" s="212">
        <v>4110</v>
      </c>
      <c r="EI45" s="212">
        <v>12.925791224899999</v>
      </c>
      <c r="EJ45" s="212">
        <v>54.725682890999998</v>
      </c>
      <c r="EK45" s="212">
        <v>32.348525884099999</v>
      </c>
      <c r="EL45" s="212">
        <v>17.231293043400001</v>
      </c>
      <c r="EM45" s="212">
        <v>6.3607521473000004</v>
      </c>
    </row>
    <row r="46" spans="1:143">
      <c r="A46">
        <v>75</v>
      </c>
      <c r="B46" s="434">
        <v>101</v>
      </c>
      <c r="C46">
        <v>28224</v>
      </c>
      <c r="D46">
        <v>2</v>
      </c>
      <c r="E46">
        <v>2015</v>
      </c>
      <c r="G46" t="s">
        <v>33</v>
      </c>
      <c r="H46" s="212">
        <v>46912</v>
      </c>
      <c r="I46" s="212">
        <v>341</v>
      </c>
      <c r="J46" s="212">
        <v>332</v>
      </c>
      <c r="K46" s="212">
        <v>356</v>
      </c>
      <c r="L46" s="212">
        <v>350</v>
      </c>
      <c r="M46" s="212">
        <v>358</v>
      </c>
      <c r="N46" s="212">
        <v>373</v>
      </c>
      <c r="O46" s="212">
        <v>359</v>
      </c>
      <c r="P46" s="212">
        <v>383</v>
      </c>
      <c r="Q46" s="212">
        <v>383</v>
      </c>
      <c r="R46" s="212">
        <v>389</v>
      </c>
      <c r="S46" s="212">
        <v>418</v>
      </c>
      <c r="T46" s="212">
        <v>403</v>
      </c>
      <c r="U46" s="212">
        <v>446</v>
      </c>
      <c r="V46" s="212">
        <v>413</v>
      </c>
      <c r="W46" s="212">
        <v>456</v>
      </c>
      <c r="X46" s="212">
        <v>418</v>
      </c>
      <c r="Y46" s="212">
        <v>413</v>
      </c>
      <c r="Z46" s="212">
        <v>441</v>
      </c>
      <c r="AA46" s="212">
        <v>361</v>
      </c>
      <c r="AB46" s="212">
        <v>243</v>
      </c>
      <c r="AC46" s="212">
        <v>283</v>
      </c>
      <c r="AD46" s="212">
        <v>259</v>
      </c>
      <c r="AE46" s="212">
        <v>258</v>
      </c>
      <c r="AF46" s="212">
        <v>291</v>
      </c>
      <c r="AG46" s="212">
        <v>314</v>
      </c>
      <c r="AH46" s="212">
        <v>318</v>
      </c>
      <c r="AI46" s="212">
        <v>324</v>
      </c>
      <c r="AJ46" s="212">
        <v>365</v>
      </c>
      <c r="AK46" s="212">
        <v>355</v>
      </c>
      <c r="AL46" s="212">
        <v>436</v>
      </c>
      <c r="AM46" s="212">
        <v>402</v>
      </c>
      <c r="AN46" s="212">
        <v>437</v>
      </c>
      <c r="AO46" s="212">
        <v>470</v>
      </c>
      <c r="AP46" s="212">
        <v>447</v>
      </c>
      <c r="AQ46" s="212">
        <v>469</v>
      </c>
      <c r="AR46" s="212">
        <v>462</v>
      </c>
      <c r="AS46" s="212">
        <v>519</v>
      </c>
      <c r="AT46" s="212">
        <v>473</v>
      </c>
      <c r="AU46" s="212">
        <v>526</v>
      </c>
      <c r="AV46" s="212">
        <v>589</v>
      </c>
      <c r="AW46" s="212">
        <v>620</v>
      </c>
      <c r="AX46" s="212">
        <v>585</v>
      </c>
      <c r="AY46" s="212">
        <v>669</v>
      </c>
      <c r="AZ46" s="212">
        <v>625</v>
      </c>
      <c r="BA46" s="212">
        <v>608</v>
      </c>
      <c r="BB46" s="212">
        <v>588</v>
      </c>
      <c r="BC46" s="212">
        <v>571</v>
      </c>
      <c r="BD46" s="212">
        <v>552</v>
      </c>
      <c r="BE46" s="212">
        <v>628</v>
      </c>
      <c r="BF46" s="212">
        <v>399</v>
      </c>
      <c r="BG46" s="212">
        <v>626</v>
      </c>
      <c r="BH46" s="212">
        <v>540</v>
      </c>
      <c r="BI46" s="212">
        <v>593</v>
      </c>
      <c r="BJ46" s="212">
        <v>542</v>
      </c>
      <c r="BK46" s="212">
        <v>564</v>
      </c>
      <c r="BL46" s="212">
        <v>597</v>
      </c>
      <c r="BM46" s="212">
        <v>633</v>
      </c>
      <c r="BN46" s="212">
        <v>605</v>
      </c>
      <c r="BO46" s="212">
        <v>631</v>
      </c>
      <c r="BP46" s="212">
        <v>657</v>
      </c>
      <c r="BQ46" s="212">
        <v>721</v>
      </c>
      <c r="BR46" s="212">
        <v>638</v>
      </c>
      <c r="BS46" s="212">
        <v>752</v>
      </c>
      <c r="BT46" s="212">
        <v>756</v>
      </c>
      <c r="BU46" s="212">
        <v>831</v>
      </c>
      <c r="BV46" s="212">
        <v>944</v>
      </c>
      <c r="BW46" s="212">
        <v>974</v>
      </c>
      <c r="BX46" s="212">
        <v>928</v>
      </c>
      <c r="BY46" s="212">
        <v>900</v>
      </c>
      <c r="BZ46" s="212">
        <v>554</v>
      </c>
      <c r="CA46" s="212">
        <v>561</v>
      </c>
      <c r="CB46" s="212">
        <v>668</v>
      </c>
      <c r="CC46" s="212">
        <v>619</v>
      </c>
      <c r="CD46" s="212">
        <v>659</v>
      </c>
      <c r="CE46" s="212">
        <v>551</v>
      </c>
      <c r="CF46" s="212">
        <v>526</v>
      </c>
      <c r="CG46" s="212">
        <v>476</v>
      </c>
      <c r="CH46" s="212">
        <v>498</v>
      </c>
      <c r="CI46" s="212">
        <v>567</v>
      </c>
      <c r="CJ46" s="212">
        <v>609</v>
      </c>
      <c r="CK46" s="212">
        <v>539</v>
      </c>
      <c r="CL46" s="212">
        <v>511</v>
      </c>
      <c r="CM46" s="212">
        <v>548</v>
      </c>
      <c r="CN46" s="212">
        <v>512</v>
      </c>
      <c r="CO46" s="212">
        <v>477</v>
      </c>
      <c r="CP46" s="212">
        <v>435</v>
      </c>
      <c r="CQ46" s="212">
        <v>440</v>
      </c>
      <c r="CR46" s="212">
        <v>368</v>
      </c>
      <c r="CS46" s="212">
        <v>346</v>
      </c>
      <c r="CT46" s="212">
        <v>344</v>
      </c>
      <c r="CU46" s="212">
        <v>280</v>
      </c>
      <c r="CV46" s="212">
        <v>196</v>
      </c>
      <c r="CW46" s="212">
        <v>149</v>
      </c>
      <c r="CX46" s="212">
        <v>126</v>
      </c>
      <c r="CY46" s="212">
        <v>85</v>
      </c>
      <c r="CZ46" s="212">
        <v>83</v>
      </c>
      <c r="DA46" s="212">
        <v>60</v>
      </c>
      <c r="DB46" s="212">
        <v>46</v>
      </c>
      <c r="DC46" s="212">
        <v>33</v>
      </c>
      <c r="DD46" s="212">
        <v>22</v>
      </c>
      <c r="DE46" s="212">
        <v>45</v>
      </c>
      <c r="DF46" s="212">
        <v>69</v>
      </c>
      <c r="DG46" s="212">
        <v>50.327893175100002</v>
      </c>
      <c r="DH46" s="212">
        <v>53.340405904100002</v>
      </c>
      <c r="DI46" s="212">
        <v>1737</v>
      </c>
      <c r="DJ46" s="212">
        <v>1887</v>
      </c>
      <c r="DK46" s="212">
        <v>2136</v>
      </c>
      <c r="DL46" s="212">
        <v>1876</v>
      </c>
      <c r="DM46" s="212">
        <v>1405</v>
      </c>
      <c r="DN46" s="212">
        <v>1798</v>
      </c>
      <c r="DO46" s="212">
        <v>2225</v>
      </c>
      <c r="DP46" s="212">
        <v>2569</v>
      </c>
      <c r="DQ46" s="212">
        <v>3107</v>
      </c>
      <c r="DR46" s="212">
        <v>2738</v>
      </c>
      <c r="DS46" s="212">
        <v>2865</v>
      </c>
      <c r="DT46" s="212">
        <v>3123</v>
      </c>
      <c r="DU46" s="212">
        <v>3698</v>
      </c>
      <c r="DV46" s="212">
        <v>4300</v>
      </c>
      <c r="DW46" s="212">
        <v>3058</v>
      </c>
      <c r="DX46" s="212">
        <v>2676</v>
      </c>
      <c r="DY46" s="212">
        <v>2587</v>
      </c>
      <c r="DZ46" s="212">
        <v>1933</v>
      </c>
      <c r="EA46" s="212">
        <v>836</v>
      </c>
      <c r="EB46" s="212">
        <v>244</v>
      </c>
      <c r="EC46" s="212">
        <v>45</v>
      </c>
      <c r="ED46" s="212">
        <v>5760</v>
      </c>
      <c r="EE46" s="212">
        <v>25404</v>
      </c>
      <c r="EF46" s="212">
        <v>15679</v>
      </c>
      <c r="EG46" s="212">
        <v>8321</v>
      </c>
      <c r="EH46" s="212">
        <v>3058</v>
      </c>
      <c r="EI46" s="212">
        <v>12.296394338500001</v>
      </c>
      <c r="EJ46" s="212">
        <v>54.232222530599998</v>
      </c>
      <c r="EK46" s="212">
        <v>33.471383130900001</v>
      </c>
      <c r="EL46" s="212">
        <v>17.7635932797</v>
      </c>
      <c r="EM46" s="212">
        <v>6.5281899110000001</v>
      </c>
    </row>
    <row r="47" spans="1:143">
      <c r="A47">
        <v>80</v>
      </c>
      <c r="B47" s="434">
        <v>101</v>
      </c>
      <c r="C47">
        <v>28225</v>
      </c>
      <c r="D47">
        <v>2</v>
      </c>
      <c r="E47">
        <v>2015</v>
      </c>
      <c r="G47" t="s">
        <v>34</v>
      </c>
      <c r="H47" s="212">
        <v>30805</v>
      </c>
      <c r="I47" s="212">
        <v>197</v>
      </c>
      <c r="J47" s="212">
        <v>223</v>
      </c>
      <c r="K47" s="212">
        <v>225</v>
      </c>
      <c r="L47" s="212">
        <v>259</v>
      </c>
      <c r="M47" s="212">
        <v>254</v>
      </c>
      <c r="N47" s="212">
        <v>248</v>
      </c>
      <c r="O47" s="212">
        <v>241</v>
      </c>
      <c r="P47" s="212">
        <v>237</v>
      </c>
      <c r="Q47" s="212">
        <v>252</v>
      </c>
      <c r="R47" s="212">
        <v>248</v>
      </c>
      <c r="S47" s="212">
        <v>268</v>
      </c>
      <c r="T47" s="212">
        <v>256</v>
      </c>
      <c r="U47" s="212">
        <v>293</v>
      </c>
      <c r="V47" s="212">
        <v>283</v>
      </c>
      <c r="W47" s="212">
        <v>338</v>
      </c>
      <c r="X47" s="212">
        <v>335</v>
      </c>
      <c r="Y47" s="212">
        <v>317</v>
      </c>
      <c r="Z47" s="212">
        <v>346</v>
      </c>
      <c r="AA47" s="212">
        <v>224</v>
      </c>
      <c r="AB47" s="212">
        <v>154</v>
      </c>
      <c r="AC47" s="212">
        <v>160</v>
      </c>
      <c r="AD47" s="212">
        <v>151</v>
      </c>
      <c r="AE47" s="212">
        <v>168</v>
      </c>
      <c r="AF47" s="212">
        <v>194</v>
      </c>
      <c r="AG47" s="212">
        <v>193</v>
      </c>
      <c r="AH47" s="212">
        <v>199</v>
      </c>
      <c r="AI47" s="212">
        <v>222</v>
      </c>
      <c r="AJ47" s="212">
        <v>248</v>
      </c>
      <c r="AK47" s="212">
        <v>287</v>
      </c>
      <c r="AL47" s="212">
        <v>265</v>
      </c>
      <c r="AM47" s="212">
        <v>273</v>
      </c>
      <c r="AN47" s="212">
        <v>302</v>
      </c>
      <c r="AO47" s="212">
        <v>300</v>
      </c>
      <c r="AP47" s="212">
        <v>286</v>
      </c>
      <c r="AQ47" s="212">
        <v>264</v>
      </c>
      <c r="AR47" s="212">
        <v>318</v>
      </c>
      <c r="AS47" s="212">
        <v>316</v>
      </c>
      <c r="AT47" s="212">
        <v>335</v>
      </c>
      <c r="AU47" s="212">
        <v>350</v>
      </c>
      <c r="AV47" s="212">
        <v>343</v>
      </c>
      <c r="AW47" s="212">
        <v>356</v>
      </c>
      <c r="AX47" s="212">
        <v>416</v>
      </c>
      <c r="AY47" s="212">
        <v>423</v>
      </c>
      <c r="AZ47" s="212">
        <v>365</v>
      </c>
      <c r="BA47" s="212">
        <v>373</v>
      </c>
      <c r="BB47" s="212">
        <v>365</v>
      </c>
      <c r="BC47" s="212">
        <v>409</v>
      </c>
      <c r="BD47" s="212">
        <v>347</v>
      </c>
      <c r="BE47" s="212">
        <v>388</v>
      </c>
      <c r="BF47" s="212">
        <v>277</v>
      </c>
      <c r="BG47" s="212">
        <v>379</v>
      </c>
      <c r="BH47" s="212">
        <v>360</v>
      </c>
      <c r="BI47" s="212">
        <v>403</v>
      </c>
      <c r="BJ47" s="212">
        <v>395</v>
      </c>
      <c r="BK47" s="212">
        <v>357</v>
      </c>
      <c r="BL47" s="212">
        <v>388</v>
      </c>
      <c r="BM47" s="212">
        <v>382</v>
      </c>
      <c r="BN47" s="212">
        <v>442</v>
      </c>
      <c r="BO47" s="212">
        <v>439</v>
      </c>
      <c r="BP47" s="212">
        <v>435</v>
      </c>
      <c r="BQ47" s="212">
        <v>480</v>
      </c>
      <c r="BR47" s="212">
        <v>481</v>
      </c>
      <c r="BS47" s="212">
        <v>457</v>
      </c>
      <c r="BT47" s="212">
        <v>476</v>
      </c>
      <c r="BU47" s="212">
        <v>520</v>
      </c>
      <c r="BV47" s="212">
        <v>560</v>
      </c>
      <c r="BW47" s="212">
        <v>593</v>
      </c>
      <c r="BX47" s="212">
        <v>591</v>
      </c>
      <c r="BY47" s="212">
        <v>492</v>
      </c>
      <c r="BZ47" s="212">
        <v>314</v>
      </c>
      <c r="CA47" s="212">
        <v>380</v>
      </c>
      <c r="CB47" s="212">
        <v>407</v>
      </c>
      <c r="CC47" s="212">
        <v>407</v>
      </c>
      <c r="CD47" s="212">
        <v>428</v>
      </c>
      <c r="CE47" s="212">
        <v>424</v>
      </c>
      <c r="CF47" s="212">
        <v>314</v>
      </c>
      <c r="CG47" s="212">
        <v>331</v>
      </c>
      <c r="CH47" s="212">
        <v>349</v>
      </c>
      <c r="CI47" s="212">
        <v>345</v>
      </c>
      <c r="CJ47" s="212">
        <v>366</v>
      </c>
      <c r="CK47" s="212">
        <v>326</v>
      </c>
      <c r="CL47" s="212">
        <v>356</v>
      </c>
      <c r="CM47" s="212">
        <v>360</v>
      </c>
      <c r="CN47" s="212">
        <v>337</v>
      </c>
      <c r="CO47" s="212">
        <v>338</v>
      </c>
      <c r="CP47" s="212">
        <v>324</v>
      </c>
      <c r="CQ47" s="212">
        <v>295</v>
      </c>
      <c r="CR47" s="212">
        <v>273</v>
      </c>
      <c r="CS47" s="212">
        <v>261</v>
      </c>
      <c r="CT47" s="212">
        <v>204</v>
      </c>
      <c r="CU47" s="212">
        <v>188</v>
      </c>
      <c r="CV47" s="212">
        <v>165</v>
      </c>
      <c r="CW47" s="212">
        <v>115</v>
      </c>
      <c r="CX47" s="212">
        <v>96</v>
      </c>
      <c r="CY47" s="212">
        <v>81</v>
      </c>
      <c r="CZ47" s="212">
        <v>73</v>
      </c>
      <c r="DA47" s="212">
        <v>34</v>
      </c>
      <c r="DB47" s="212">
        <v>23</v>
      </c>
      <c r="DC47" s="212">
        <v>30</v>
      </c>
      <c r="DD47" s="212">
        <v>21</v>
      </c>
      <c r="DE47" s="212">
        <v>24</v>
      </c>
      <c r="DF47" s="212">
        <v>95</v>
      </c>
      <c r="DG47" s="212">
        <v>50.310713122800003</v>
      </c>
      <c r="DH47" s="212">
        <v>53.3088607595</v>
      </c>
      <c r="DI47" s="212">
        <v>1158</v>
      </c>
      <c r="DJ47" s="212">
        <v>1226</v>
      </c>
      <c r="DK47" s="212">
        <v>1438</v>
      </c>
      <c r="DL47" s="212">
        <v>1376</v>
      </c>
      <c r="DM47" s="212">
        <v>866</v>
      </c>
      <c r="DN47" s="212">
        <v>1221</v>
      </c>
      <c r="DO47" s="212">
        <v>1425</v>
      </c>
      <c r="DP47" s="212">
        <v>1662</v>
      </c>
      <c r="DQ47" s="212">
        <v>1933</v>
      </c>
      <c r="DR47" s="212">
        <v>1786</v>
      </c>
      <c r="DS47" s="212">
        <v>1894</v>
      </c>
      <c r="DT47" s="212">
        <v>2086</v>
      </c>
      <c r="DU47" s="212">
        <v>2414</v>
      </c>
      <c r="DV47" s="212">
        <v>2550</v>
      </c>
      <c r="DW47" s="212">
        <v>2046</v>
      </c>
      <c r="DX47" s="212">
        <v>1705</v>
      </c>
      <c r="DY47" s="212">
        <v>1717</v>
      </c>
      <c r="DZ47" s="212">
        <v>1357</v>
      </c>
      <c r="EA47" s="212">
        <v>645</v>
      </c>
      <c r="EB47" s="212">
        <v>181</v>
      </c>
      <c r="EC47" s="212">
        <v>24</v>
      </c>
      <c r="ED47" s="212">
        <v>3822</v>
      </c>
      <c r="EE47" s="212">
        <v>16663</v>
      </c>
      <c r="EF47" s="212">
        <v>10225</v>
      </c>
      <c r="EG47" s="212">
        <v>5629</v>
      </c>
      <c r="EH47" s="212">
        <v>2207</v>
      </c>
      <c r="EI47" s="212">
        <v>12.4454575057</v>
      </c>
      <c r="EJ47" s="212">
        <v>54.259198957999999</v>
      </c>
      <c r="EK47" s="212">
        <v>33.295343536300003</v>
      </c>
      <c r="EL47" s="212">
        <v>18.3295343536</v>
      </c>
      <c r="EM47" s="212">
        <v>7.1865841745000001</v>
      </c>
    </row>
    <row r="48" spans="1:143">
      <c r="A48">
        <v>85</v>
      </c>
      <c r="B48" s="434">
        <v>101</v>
      </c>
      <c r="C48">
        <v>28226</v>
      </c>
      <c r="D48">
        <v>2</v>
      </c>
      <c r="E48">
        <v>2015</v>
      </c>
      <c r="G48" t="s">
        <v>35</v>
      </c>
      <c r="H48" s="212">
        <v>43977</v>
      </c>
      <c r="I48" s="212">
        <v>276</v>
      </c>
      <c r="J48" s="212">
        <v>287</v>
      </c>
      <c r="K48" s="212">
        <v>293</v>
      </c>
      <c r="L48" s="212">
        <v>299</v>
      </c>
      <c r="M48" s="212">
        <v>329</v>
      </c>
      <c r="N48" s="212">
        <v>301</v>
      </c>
      <c r="O48" s="212">
        <v>327</v>
      </c>
      <c r="P48" s="212">
        <v>340</v>
      </c>
      <c r="Q48" s="212">
        <v>324</v>
      </c>
      <c r="R48" s="212">
        <v>337</v>
      </c>
      <c r="S48" s="212">
        <v>341</v>
      </c>
      <c r="T48" s="212">
        <v>361</v>
      </c>
      <c r="U48" s="212">
        <v>346</v>
      </c>
      <c r="V48" s="212">
        <v>384</v>
      </c>
      <c r="W48" s="212">
        <v>399</v>
      </c>
      <c r="X48" s="212">
        <v>366</v>
      </c>
      <c r="Y48" s="212">
        <v>391</v>
      </c>
      <c r="Z48" s="212">
        <v>401</v>
      </c>
      <c r="AA48" s="212">
        <v>335</v>
      </c>
      <c r="AB48" s="212">
        <v>348</v>
      </c>
      <c r="AC48" s="212">
        <v>264</v>
      </c>
      <c r="AD48" s="212">
        <v>301</v>
      </c>
      <c r="AE48" s="212">
        <v>272</v>
      </c>
      <c r="AF48" s="212">
        <v>285</v>
      </c>
      <c r="AG48" s="212">
        <v>310</v>
      </c>
      <c r="AH48" s="212">
        <v>316</v>
      </c>
      <c r="AI48" s="212">
        <v>314</v>
      </c>
      <c r="AJ48" s="212">
        <v>358</v>
      </c>
      <c r="AK48" s="212">
        <v>357</v>
      </c>
      <c r="AL48" s="212">
        <v>380</v>
      </c>
      <c r="AM48" s="212">
        <v>378</v>
      </c>
      <c r="AN48" s="212">
        <v>367</v>
      </c>
      <c r="AO48" s="212">
        <v>373</v>
      </c>
      <c r="AP48" s="212">
        <v>377</v>
      </c>
      <c r="AQ48" s="212">
        <v>386</v>
      </c>
      <c r="AR48" s="212">
        <v>409</v>
      </c>
      <c r="AS48" s="212">
        <v>468</v>
      </c>
      <c r="AT48" s="212">
        <v>482</v>
      </c>
      <c r="AU48" s="212">
        <v>472</v>
      </c>
      <c r="AV48" s="212">
        <v>494</v>
      </c>
      <c r="AW48" s="212">
        <v>525</v>
      </c>
      <c r="AX48" s="212">
        <v>532</v>
      </c>
      <c r="AY48" s="212">
        <v>555</v>
      </c>
      <c r="AZ48" s="212">
        <v>511</v>
      </c>
      <c r="BA48" s="212">
        <v>494</v>
      </c>
      <c r="BB48" s="212">
        <v>466</v>
      </c>
      <c r="BC48" s="212">
        <v>476</v>
      </c>
      <c r="BD48" s="212">
        <v>505</v>
      </c>
      <c r="BE48" s="212">
        <v>488</v>
      </c>
      <c r="BF48" s="212">
        <v>446</v>
      </c>
      <c r="BG48" s="212">
        <v>458</v>
      </c>
      <c r="BH48" s="212">
        <v>518</v>
      </c>
      <c r="BI48" s="212">
        <v>477</v>
      </c>
      <c r="BJ48" s="212">
        <v>467</v>
      </c>
      <c r="BK48" s="212">
        <v>506</v>
      </c>
      <c r="BL48" s="212">
        <v>521</v>
      </c>
      <c r="BM48" s="212">
        <v>580</v>
      </c>
      <c r="BN48" s="212">
        <v>580</v>
      </c>
      <c r="BO48" s="212">
        <v>566</v>
      </c>
      <c r="BP48" s="212">
        <v>597</v>
      </c>
      <c r="BQ48" s="212">
        <v>638</v>
      </c>
      <c r="BR48" s="212">
        <v>675</v>
      </c>
      <c r="BS48" s="212">
        <v>664</v>
      </c>
      <c r="BT48" s="212">
        <v>801</v>
      </c>
      <c r="BU48" s="212">
        <v>745</v>
      </c>
      <c r="BV48" s="212">
        <v>780</v>
      </c>
      <c r="BW48" s="212">
        <v>901</v>
      </c>
      <c r="BX48" s="212">
        <v>951</v>
      </c>
      <c r="BY48" s="212">
        <v>858</v>
      </c>
      <c r="BZ48" s="212">
        <v>498</v>
      </c>
      <c r="CA48" s="212">
        <v>547</v>
      </c>
      <c r="CB48" s="212">
        <v>622</v>
      </c>
      <c r="CC48" s="212">
        <v>619</v>
      </c>
      <c r="CD48" s="212">
        <v>687</v>
      </c>
      <c r="CE48" s="212">
        <v>635</v>
      </c>
      <c r="CF48" s="212">
        <v>551</v>
      </c>
      <c r="CG48" s="212">
        <v>468</v>
      </c>
      <c r="CH48" s="212">
        <v>523</v>
      </c>
      <c r="CI48" s="212">
        <v>585</v>
      </c>
      <c r="CJ48" s="212">
        <v>622</v>
      </c>
      <c r="CK48" s="212">
        <v>535</v>
      </c>
      <c r="CL48" s="212">
        <v>531</v>
      </c>
      <c r="CM48" s="212">
        <v>544</v>
      </c>
      <c r="CN48" s="212">
        <v>539</v>
      </c>
      <c r="CO48" s="212">
        <v>528</v>
      </c>
      <c r="CP48" s="212">
        <v>450</v>
      </c>
      <c r="CQ48" s="212">
        <v>459</v>
      </c>
      <c r="CR48" s="212">
        <v>452</v>
      </c>
      <c r="CS48" s="212">
        <v>307</v>
      </c>
      <c r="CT48" s="212">
        <v>365</v>
      </c>
      <c r="CU48" s="212">
        <v>286</v>
      </c>
      <c r="CV48" s="212">
        <v>225</v>
      </c>
      <c r="CW48" s="212">
        <v>202</v>
      </c>
      <c r="CX48" s="212">
        <v>159</v>
      </c>
      <c r="CY48" s="212">
        <v>115</v>
      </c>
      <c r="CZ48" s="212">
        <v>100</v>
      </c>
      <c r="DA48" s="212">
        <v>49</v>
      </c>
      <c r="DB48" s="212">
        <v>56</v>
      </c>
      <c r="DC48" s="212">
        <v>37</v>
      </c>
      <c r="DD48" s="212">
        <v>31</v>
      </c>
      <c r="DE48" s="212">
        <v>57</v>
      </c>
      <c r="DF48" s="212">
        <v>164</v>
      </c>
      <c r="DG48" s="212">
        <v>51.690582703799997</v>
      </c>
      <c r="DH48" s="212">
        <v>55.6420345489</v>
      </c>
      <c r="DI48" s="212">
        <v>1484</v>
      </c>
      <c r="DJ48" s="212">
        <v>1629</v>
      </c>
      <c r="DK48" s="212">
        <v>1831</v>
      </c>
      <c r="DL48" s="212">
        <v>1841</v>
      </c>
      <c r="DM48" s="212">
        <v>1432</v>
      </c>
      <c r="DN48" s="212">
        <v>1725</v>
      </c>
      <c r="DO48" s="212">
        <v>1881</v>
      </c>
      <c r="DP48" s="212">
        <v>2325</v>
      </c>
      <c r="DQ48" s="212">
        <v>2617</v>
      </c>
      <c r="DR48" s="212">
        <v>2381</v>
      </c>
      <c r="DS48" s="212">
        <v>2426</v>
      </c>
      <c r="DT48" s="212">
        <v>2844</v>
      </c>
      <c r="DU48" s="212">
        <v>3523</v>
      </c>
      <c r="DV48" s="212">
        <v>3988</v>
      </c>
      <c r="DW48" s="212">
        <v>3110</v>
      </c>
      <c r="DX48" s="212">
        <v>2749</v>
      </c>
      <c r="DY48" s="212">
        <v>2677</v>
      </c>
      <c r="DZ48" s="212">
        <v>2033</v>
      </c>
      <c r="EA48" s="212">
        <v>987</v>
      </c>
      <c r="EB48" s="212">
        <v>273</v>
      </c>
      <c r="EC48" s="212">
        <v>57</v>
      </c>
      <c r="ED48" s="212">
        <v>4944</v>
      </c>
      <c r="EE48" s="212">
        <v>22995</v>
      </c>
      <c r="EF48" s="212">
        <v>15874</v>
      </c>
      <c r="EG48" s="212">
        <v>8776</v>
      </c>
      <c r="EH48" s="212">
        <v>3350</v>
      </c>
      <c r="EI48" s="212">
        <v>11.2843220049</v>
      </c>
      <c r="EJ48" s="212">
        <v>52.484422431699997</v>
      </c>
      <c r="EK48" s="212">
        <v>36.231255563399998</v>
      </c>
      <c r="EL48" s="212">
        <v>20.0305845297</v>
      </c>
      <c r="EM48" s="212">
        <v>7.6461324264000003</v>
      </c>
    </row>
    <row r="49" spans="1:143">
      <c r="A49">
        <v>91</v>
      </c>
      <c r="B49" s="434">
        <v>101</v>
      </c>
      <c r="C49">
        <v>28227</v>
      </c>
      <c r="D49">
        <v>2</v>
      </c>
      <c r="E49">
        <v>2015</v>
      </c>
      <c r="G49" t="s">
        <v>36</v>
      </c>
      <c r="H49" s="212">
        <v>37773</v>
      </c>
      <c r="I49" s="212">
        <v>221</v>
      </c>
      <c r="J49" s="212">
        <v>247</v>
      </c>
      <c r="K49" s="212">
        <v>252</v>
      </c>
      <c r="L49" s="212">
        <v>290</v>
      </c>
      <c r="M49" s="212">
        <v>309</v>
      </c>
      <c r="N49" s="212">
        <v>286</v>
      </c>
      <c r="O49" s="212">
        <v>352</v>
      </c>
      <c r="P49" s="212">
        <v>329</v>
      </c>
      <c r="Q49" s="212">
        <v>341</v>
      </c>
      <c r="R49" s="212">
        <v>352</v>
      </c>
      <c r="S49" s="212">
        <v>339</v>
      </c>
      <c r="T49" s="212">
        <v>352</v>
      </c>
      <c r="U49" s="212">
        <v>365</v>
      </c>
      <c r="V49" s="212">
        <v>386</v>
      </c>
      <c r="W49" s="212">
        <v>408</v>
      </c>
      <c r="X49" s="212">
        <v>422</v>
      </c>
      <c r="Y49" s="212">
        <v>390</v>
      </c>
      <c r="Z49" s="212">
        <v>398</v>
      </c>
      <c r="AA49" s="212">
        <v>294</v>
      </c>
      <c r="AB49" s="212">
        <v>187</v>
      </c>
      <c r="AC49" s="212">
        <v>185</v>
      </c>
      <c r="AD49" s="212">
        <v>202</v>
      </c>
      <c r="AE49" s="212">
        <v>193</v>
      </c>
      <c r="AF49" s="212">
        <v>227</v>
      </c>
      <c r="AG49" s="212">
        <v>256</v>
      </c>
      <c r="AH49" s="212">
        <v>264</v>
      </c>
      <c r="AI49" s="212">
        <v>305</v>
      </c>
      <c r="AJ49" s="212">
        <v>311</v>
      </c>
      <c r="AK49" s="212">
        <v>314</v>
      </c>
      <c r="AL49" s="212">
        <v>329</v>
      </c>
      <c r="AM49" s="212">
        <v>337</v>
      </c>
      <c r="AN49" s="212">
        <v>336</v>
      </c>
      <c r="AO49" s="212">
        <v>364</v>
      </c>
      <c r="AP49" s="212">
        <v>366</v>
      </c>
      <c r="AQ49" s="212">
        <v>370</v>
      </c>
      <c r="AR49" s="212">
        <v>388</v>
      </c>
      <c r="AS49" s="212">
        <v>400</v>
      </c>
      <c r="AT49" s="212">
        <v>402</v>
      </c>
      <c r="AU49" s="212">
        <v>448</v>
      </c>
      <c r="AV49" s="212">
        <v>431</v>
      </c>
      <c r="AW49" s="212">
        <v>487</v>
      </c>
      <c r="AX49" s="212">
        <v>494</v>
      </c>
      <c r="AY49" s="212">
        <v>516</v>
      </c>
      <c r="AZ49" s="212">
        <v>475</v>
      </c>
      <c r="BA49" s="212">
        <v>501</v>
      </c>
      <c r="BB49" s="212">
        <v>420</v>
      </c>
      <c r="BC49" s="212">
        <v>444</v>
      </c>
      <c r="BD49" s="212">
        <v>430</v>
      </c>
      <c r="BE49" s="212">
        <v>436</v>
      </c>
      <c r="BF49" s="212">
        <v>353</v>
      </c>
      <c r="BG49" s="212">
        <v>462</v>
      </c>
      <c r="BH49" s="212">
        <v>412</v>
      </c>
      <c r="BI49" s="212">
        <v>441</v>
      </c>
      <c r="BJ49" s="212">
        <v>489</v>
      </c>
      <c r="BK49" s="212">
        <v>491</v>
      </c>
      <c r="BL49" s="212">
        <v>515</v>
      </c>
      <c r="BM49" s="212">
        <v>531</v>
      </c>
      <c r="BN49" s="212">
        <v>519</v>
      </c>
      <c r="BO49" s="212">
        <v>543</v>
      </c>
      <c r="BP49" s="212">
        <v>586</v>
      </c>
      <c r="BQ49" s="212">
        <v>573</v>
      </c>
      <c r="BR49" s="212">
        <v>614</v>
      </c>
      <c r="BS49" s="212">
        <v>622</v>
      </c>
      <c r="BT49" s="212">
        <v>666</v>
      </c>
      <c r="BU49" s="212">
        <v>674</v>
      </c>
      <c r="BV49" s="212">
        <v>741</v>
      </c>
      <c r="BW49" s="212">
        <v>772</v>
      </c>
      <c r="BX49" s="212">
        <v>819</v>
      </c>
      <c r="BY49" s="212">
        <v>629</v>
      </c>
      <c r="BZ49" s="212">
        <v>364</v>
      </c>
      <c r="CA49" s="212">
        <v>454</v>
      </c>
      <c r="CB49" s="212">
        <v>489</v>
      </c>
      <c r="CC49" s="212">
        <v>504</v>
      </c>
      <c r="CD49" s="212">
        <v>494</v>
      </c>
      <c r="CE49" s="212">
        <v>487</v>
      </c>
      <c r="CF49" s="212">
        <v>442</v>
      </c>
      <c r="CG49" s="212">
        <v>355</v>
      </c>
      <c r="CH49" s="212">
        <v>465</v>
      </c>
      <c r="CI49" s="212">
        <v>428</v>
      </c>
      <c r="CJ49" s="212">
        <v>454</v>
      </c>
      <c r="CK49" s="212">
        <v>400</v>
      </c>
      <c r="CL49" s="212">
        <v>452</v>
      </c>
      <c r="CM49" s="212">
        <v>442</v>
      </c>
      <c r="CN49" s="212">
        <v>364</v>
      </c>
      <c r="CO49" s="212">
        <v>397</v>
      </c>
      <c r="CP49" s="212">
        <v>330</v>
      </c>
      <c r="CQ49" s="212">
        <v>303</v>
      </c>
      <c r="CR49" s="212">
        <v>275</v>
      </c>
      <c r="CS49" s="212">
        <v>261</v>
      </c>
      <c r="CT49" s="212">
        <v>223</v>
      </c>
      <c r="CU49" s="212">
        <v>184</v>
      </c>
      <c r="CV49" s="212">
        <v>157</v>
      </c>
      <c r="CW49" s="212">
        <v>112</v>
      </c>
      <c r="CX49" s="212">
        <v>89</v>
      </c>
      <c r="CY49" s="212">
        <v>69</v>
      </c>
      <c r="CZ49" s="212">
        <v>48</v>
      </c>
      <c r="DA49" s="212">
        <v>30</v>
      </c>
      <c r="DB49" s="212">
        <v>21</v>
      </c>
      <c r="DC49" s="212">
        <v>19</v>
      </c>
      <c r="DD49" s="212">
        <v>18</v>
      </c>
      <c r="DE49" s="212">
        <v>27</v>
      </c>
      <c r="DF49" s="212">
        <v>13</v>
      </c>
      <c r="DG49" s="212">
        <v>49.673013771199997</v>
      </c>
      <c r="DH49" s="212">
        <v>53.124744376300001</v>
      </c>
      <c r="DI49" s="212">
        <v>1319</v>
      </c>
      <c r="DJ49" s="212">
        <v>1660</v>
      </c>
      <c r="DK49" s="212">
        <v>1850</v>
      </c>
      <c r="DL49" s="212">
        <v>1691</v>
      </c>
      <c r="DM49" s="212">
        <v>1063</v>
      </c>
      <c r="DN49" s="212">
        <v>1523</v>
      </c>
      <c r="DO49" s="212">
        <v>1773</v>
      </c>
      <c r="DP49" s="212">
        <v>2069</v>
      </c>
      <c r="DQ49" s="212">
        <v>2473</v>
      </c>
      <c r="DR49" s="212">
        <v>2083</v>
      </c>
      <c r="DS49" s="212">
        <v>2295</v>
      </c>
      <c r="DT49" s="212">
        <v>2694</v>
      </c>
      <c r="DU49" s="212">
        <v>3149</v>
      </c>
      <c r="DV49" s="212">
        <v>3325</v>
      </c>
      <c r="DW49" s="212">
        <v>2428</v>
      </c>
      <c r="DX49" s="212">
        <v>2144</v>
      </c>
      <c r="DY49" s="212">
        <v>2055</v>
      </c>
      <c r="DZ49" s="212">
        <v>1392</v>
      </c>
      <c r="EA49" s="212">
        <v>611</v>
      </c>
      <c r="EB49" s="212">
        <v>136</v>
      </c>
      <c r="EC49" s="212">
        <v>27</v>
      </c>
      <c r="ED49" s="212">
        <v>4829</v>
      </c>
      <c r="EE49" s="212">
        <v>20813</v>
      </c>
      <c r="EF49" s="212">
        <v>12118</v>
      </c>
      <c r="EG49" s="212">
        <v>6365</v>
      </c>
      <c r="EH49" s="212">
        <v>2166</v>
      </c>
      <c r="EI49" s="212">
        <v>12.7886652542</v>
      </c>
      <c r="EJ49" s="212">
        <v>55.1191737288</v>
      </c>
      <c r="EK49" s="212">
        <v>32.0921610169</v>
      </c>
      <c r="EL49" s="212">
        <v>16.8564618644</v>
      </c>
      <c r="EM49" s="212">
        <v>5.7362288136000004</v>
      </c>
    </row>
    <row r="50" spans="1:143">
      <c r="A50">
        <v>96</v>
      </c>
      <c r="B50" s="434">
        <v>101</v>
      </c>
      <c r="C50">
        <v>28228</v>
      </c>
      <c r="D50">
        <v>2</v>
      </c>
      <c r="E50">
        <v>2015</v>
      </c>
      <c r="G50" t="s">
        <v>37</v>
      </c>
      <c r="H50" s="212">
        <v>40310</v>
      </c>
      <c r="I50" s="212">
        <v>340</v>
      </c>
      <c r="J50" s="212">
        <v>307</v>
      </c>
      <c r="K50" s="212">
        <v>379</v>
      </c>
      <c r="L50" s="212">
        <v>352</v>
      </c>
      <c r="M50" s="212">
        <v>344</v>
      </c>
      <c r="N50" s="212">
        <v>353</v>
      </c>
      <c r="O50" s="212">
        <v>359</v>
      </c>
      <c r="P50" s="212">
        <v>376</v>
      </c>
      <c r="Q50" s="212">
        <v>349</v>
      </c>
      <c r="R50" s="212">
        <v>364</v>
      </c>
      <c r="S50" s="212">
        <v>353</v>
      </c>
      <c r="T50" s="212">
        <v>374</v>
      </c>
      <c r="U50" s="212">
        <v>382</v>
      </c>
      <c r="V50" s="212">
        <v>402</v>
      </c>
      <c r="W50" s="212">
        <v>392</v>
      </c>
      <c r="X50" s="212">
        <v>425</v>
      </c>
      <c r="Y50" s="212">
        <v>447</v>
      </c>
      <c r="Z50" s="212">
        <v>400</v>
      </c>
      <c r="AA50" s="212">
        <v>398</v>
      </c>
      <c r="AB50" s="212">
        <v>413</v>
      </c>
      <c r="AC50" s="212">
        <v>411</v>
      </c>
      <c r="AD50" s="212">
        <v>455</v>
      </c>
      <c r="AE50" s="212">
        <v>449</v>
      </c>
      <c r="AF50" s="212">
        <v>468</v>
      </c>
      <c r="AG50" s="212">
        <v>441</v>
      </c>
      <c r="AH50" s="212">
        <v>416</v>
      </c>
      <c r="AI50" s="212">
        <v>440</v>
      </c>
      <c r="AJ50" s="212">
        <v>465</v>
      </c>
      <c r="AK50" s="212">
        <v>448</v>
      </c>
      <c r="AL50" s="212">
        <v>448</v>
      </c>
      <c r="AM50" s="212">
        <v>474</v>
      </c>
      <c r="AN50" s="212">
        <v>471</v>
      </c>
      <c r="AO50" s="212">
        <v>450</v>
      </c>
      <c r="AP50" s="212">
        <v>452</v>
      </c>
      <c r="AQ50" s="212">
        <v>476</v>
      </c>
      <c r="AR50" s="212">
        <v>492</v>
      </c>
      <c r="AS50" s="212">
        <v>458</v>
      </c>
      <c r="AT50" s="212">
        <v>511</v>
      </c>
      <c r="AU50" s="212">
        <v>550</v>
      </c>
      <c r="AV50" s="212">
        <v>561</v>
      </c>
      <c r="AW50" s="212">
        <v>593</v>
      </c>
      <c r="AX50" s="212">
        <v>594</v>
      </c>
      <c r="AY50" s="212">
        <v>635</v>
      </c>
      <c r="AZ50" s="212">
        <v>582</v>
      </c>
      <c r="BA50" s="212">
        <v>572</v>
      </c>
      <c r="BB50" s="212">
        <v>574</v>
      </c>
      <c r="BC50" s="212">
        <v>536</v>
      </c>
      <c r="BD50" s="212">
        <v>508</v>
      </c>
      <c r="BE50" s="212">
        <v>544</v>
      </c>
      <c r="BF50" s="212">
        <v>428</v>
      </c>
      <c r="BG50" s="212">
        <v>513</v>
      </c>
      <c r="BH50" s="212">
        <v>494</v>
      </c>
      <c r="BI50" s="212">
        <v>479</v>
      </c>
      <c r="BJ50" s="212">
        <v>451</v>
      </c>
      <c r="BK50" s="212">
        <v>471</v>
      </c>
      <c r="BL50" s="212">
        <v>480</v>
      </c>
      <c r="BM50" s="212">
        <v>511</v>
      </c>
      <c r="BN50" s="212">
        <v>488</v>
      </c>
      <c r="BO50" s="212">
        <v>489</v>
      </c>
      <c r="BP50" s="212">
        <v>465</v>
      </c>
      <c r="BQ50" s="212">
        <v>536</v>
      </c>
      <c r="BR50" s="212">
        <v>518</v>
      </c>
      <c r="BS50" s="212">
        <v>541</v>
      </c>
      <c r="BT50" s="212">
        <v>529</v>
      </c>
      <c r="BU50" s="212">
        <v>572</v>
      </c>
      <c r="BV50" s="212">
        <v>531</v>
      </c>
      <c r="BW50" s="212">
        <v>708</v>
      </c>
      <c r="BX50" s="212">
        <v>690</v>
      </c>
      <c r="BY50" s="212">
        <v>603</v>
      </c>
      <c r="BZ50" s="212">
        <v>357</v>
      </c>
      <c r="CA50" s="212">
        <v>431</v>
      </c>
      <c r="CB50" s="212">
        <v>463</v>
      </c>
      <c r="CC50" s="212">
        <v>405</v>
      </c>
      <c r="CD50" s="212">
        <v>461</v>
      </c>
      <c r="CE50" s="212">
        <v>384</v>
      </c>
      <c r="CF50" s="212">
        <v>387</v>
      </c>
      <c r="CG50" s="212">
        <v>280</v>
      </c>
      <c r="CH50" s="212">
        <v>365</v>
      </c>
      <c r="CI50" s="212">
        <v>421</v>
      </c>
      <c r="CJ50" s="212">
        <v>408</v>
      </c>
      <c r="CK50" s="212">
        <v>309</v>
      </c>
      <c r="CL50" s="212">
        <v>325</v>
      </c>
      <c r="CM50" s="212">
        <v>340</v>
      </c>
      <c r="CN50" s="212">
        <v>294</v>
      </c>
      <c r="CO50" s="212">
        <v>296</v>
      </c>
      <c r="CP50" s="212">
        <v>227</v>
      </c>
      <c r="CQ50" s="212">
        <v>248</v>
      </c>
      <c r="CR50" s="212">
        <v>232</v>
      </c>
      <c r="CS50" s="212">
        <v>205</v>
      </c>
      <c r="CT50" s="212">
        <v>184</v>
      </c>
      <c r="CU50" s="212">
        <v>149</v>
      </c>
      <c r="CV50" s="212">
        <v>118</v>
      </c>
      <c r="CW50" s="212">
        <v>83</v>
      </c>
      <c r="CX50" s="212">
        <v>63</v>
      </c>
      <c r="CY50" s="212">
        <v>50</v>
      </c>
      <c r="CZ50" s="212">
        <v>47</v>
      </c>
      <c r="DA50" s="212">
        <v>21</v>
      </c>
      <c r="DB50" s="212">
        <v>28</v>
      </c>
      <c r="DC50" s="212">
        <v>20</v>
      </c>
      <c r="DD50" s="212">
        <v>11</v>
      </c>
      <c r="DE50" s="212">
        <v>17</v>
      </c>
      <c r="DF50" s="212">
        <v>201</v>
      </c>
      <c r="DG50" s="212">
        <v>45.401842479199999</v>
      </c>
      <c r="DH50" s="212">
        <v>45.406794425100003</v>
      </c>
      <c r="DI50" s="212">
        <v>1722</v>
      </c>
      <c r="DJ50" s="212">
        <v>1801</v>
      </c>
      <c r="DK50" s="212">
        <v>1903</v>
      </c>
      <c r="DL50" s="212">
        <v>2083</v>
      </c>
      <c r="DM50" s="212">
        <v>2224</v>
      </c>
      <c r="DN50" s="212">
        <v>2217</v>
      </c>
      <c r="DO50" s="212">
        <v>2323</v>
      </c>
      <c r="DP50" s="212">
        <v>2572</v>
      </c>
      <c r="DQ50" s="212">
        <v>2976</v>
      </c>
      <c r="DR50" s="212">
        <v>2590</v>
      </c>
      <c r="DS50" s="212">
        <v>2408</v>
      </c>
      <c r="DT50" s="212">
        <v>2433</v>
      </c>
      <c r="DU50" s="212">
        <v>2696</v>
      </c>
      <c r="DV50" s="212">
        <v>2889</v>
      </c>
      <c r="DW50" s="212">
        <v>2144</v>
      </c>
      <c r="DX50" s="212">
        <v>1861</v>
      </c>
      <c r="DY50" s="212">
        <v>1564</v>
      </c>
      <c r="DZ50" s="212">
        <v>1096</v>
      </c>
      <c r="EA50" s="212">
        <v>463</v>
      </c>
      <c r="EB50" s="212">
        <v>127</v>
      </c>
      <c r="EC50" s="212">
        <v>17</v>
      </c>
      <c r="ED50" s="212">
        <v>5426</v>
      </c>
      <c r="EE50" s="212">
        <v>24522</v>
      </c>
      <c r="EF50" s="212">
        <v>10161</v>
      </c>
      <c r="EG50" s="212">
        <v>5128</v>
      </c>
      <c r="EH50" s="212">
        <v>1703</v>
      </c>
      <c r="EI50" s="212">
        <v>13.5281358299</v>
      </c>
      <c r="EJ50" s="212">
        <v>61.138397865800002</v>
      </c>
      <c r="EK50" s="212">
        <v>25.3334663043</v>
      </c>
      <c r="EL50" s="212">
        <v>12.7851604378</v>
      </c>
      <c r="EM50" s="212">
        <v>4.2459298411999997</v>
      </c>
    </row>
    <row r="51" spans="1:143">
      <c r="A51">
        <v>100</v>
      </c>
      <c r="B51" s="434">
        <v>101</v>
      </c>
      <c r="C51">
        <v>28229</v>
      </c>
      <c r="D51">
        <v>2</v>
      </c>
      <c r="E51">
        <v>2015</v>
      </c>
      <c r="G51" t="s">
        <v>38</v>
      </c>
      <c r="H51" s="212">
        <v>77419</v>
      </c>
      <c r="I51" s="212">
        <v>543</v>
      </c>
      <c r="J51" s="212">
        <v>602</v>
      </c>
      <c r="K51" s="212">
        <v>580</v>
      </c>
      <c r="L51" s="212">
        <v>671</v>
      </c>
      <c r="M51" s="212">
        <v>673</v>
      </c>
      <c r="N51" s="212">
        <v>626</v>
      </c>
      <c r="O51" s="212">
        <v>700</v>
      </c>
      <c r="P51" s="212">
        <v>703</v>
      </c>
      <c r="Q51" s="212">
        <v>637</v>
      </c>
      <c r="R51" s="212">
        <v>714</v>
      </c>
      <c r="S51" s="212">
        <v>682</v>
      </c>
      <c r="T51" s="212">
        <v>781</v>
      </c>
      <c r="U51" s="212">
        <v>766</v>
      </c>
      <c r="V51" s="212">
        <v>756</v>
      </c>
      <c r="W51" s="212">
        <v>754</v>
      </c>
      <c r="X51" s="212">
        <v>851</v>
      </c>
      <c r="Y51" s="212">
        <v>815</v>
      </c>
      <c r="Z51" s="212">
        <v>885</v>
      </c>
      <c r="AA51" s="212">
        <v>754</v>
      </c>
      <c r="AB51" s="212">
        <v>701</v>
      </c>
      <c r="AC51" s="212">
        <v>700</v>
      </c>
      <c r="AD51" s="212">
        <v>664</v>
      </c>
      <c r="AE51" s="212">
        <v>640</v>
      </c>
      <c r="AF51" s="212">
        <v>645</v>
      </c>
      <c r="AG51" s="212">
        <v>663</v>
      </c>
      <c r="AH51" s="212">
        <v>664</v>
      </c>
      <c r="AI51" s="212">
        <v>674</v>
      </c>
      <c r="AJ51" s="212">
        <v>701</v>
      </c>
      <c r="AK51" s="212">
        <v>744</v>
      </c>
      <c r="AL51" s="212">
        <v>747</v>
      </c>
      <c r="AM51" s="212">
        <v>790</v>
      </c>
      <c r="AN51" s="212">
        <v>787</v>
      </c>
      <c r="AO51" s="212">
        <v>835</v>
      </c>
      <c r="AP51" s="212">
        <v>852</v>
      </c>
      <c r="AQ51" s="212">
        <v>856</v>
      </c>
      <c r="AR51" s="212">
        <v>892</v>
      </c>
      <c r="AS51" s="212">
        <v>889</v>
      </c>
      <c r="AT51" s="212">
        <v>993</v>
      </c>
      <c r="AU51" s="212">
        <v>954</v>
      </c>
      <c r="AV51" s="212">
        <v>1002</v>
      </c>
      <c r="AW51" s="212">
        <v>1103</v>
      </c>
      <c r="AX51" s="212">
        <v>1162</v>
      </c>
      <c r="AY51" s="212">
        <v>1170</v>
      </c>
      <c r="AZ51" s="212">
        <v>1111</v>
      </c>
      <c r="BA51" s="212">
        <v>1130</v>
      </c>
      <c r="BB51" s="212">
        <v>1049</v>
      </c>
      <c r="BC51" s="212">
        <v>982</v>
      </c>
      <c r="BD51" s="212">
        <v>993</v>
      </c>
      <c r="BE51" s="212">
        <v>1008</v>
      </c>
      <c r="BF51" s="212">
        <v>797</v>
      </c>
      <c r="BG51" s="212">
        <v>958</v>
      </c>
      <c r="BH51" s="212">
        <v>906</v>
      </c>
      <c r="BI51" s="212">
        <v>885</v>
      </c>
      <c r="BJ51" s="212">
        <v>875</v>
      </c>
      <c r="BK51" s="212">
        <v>917</v>
      </c>
      <c r="BL51" s="212">
        <v>903</v>
      </c>
      <c r="BM51" s="212">
        <v>925</v>
      </c>
      <c r="BN51" s="212">
        <v>938</v>
      </c>
      <c r="BO51" s="212">
        <v>916</v>
      </c>
      <c r="BP51" s="212">
        <v>1020</v>
      </c>
      <c r="BQ51" s="212">
        <v>974</v>
      </c>
      <c r="BR51" s="212">
        <v>1052</v>
      </c>
      <c r="BS51" s="212">
        <v>1146</v>
      </c>
      <c r="BT51" s="212">
        <v>1202</v>
      </c>
      <c r="BU51" s="212">
        <v>1307</v>
      </c>
      <c r="BV51" s="212">
        <v>1295</v>
      </c>
      <c r="BW51" s="212">
        <v>1489</v>
      </c>
      <c r="BX51" s="212">
        <v>1541</v>
      </c>
      <c r="BY51" s="212">
        <v>1398</v>
      </c>
      <c r="BZ51" s="212">
        <v>847</v>
      </c>
      <c r="CA51" s="212">
        <v>1008</v>
      </c>
      <c r="CB51" s="212">
        <v>1077</v>
      </c>
      <c r="CC51" s="212">
        <v>1128</v>
      </c>
      <c r="CD51" s="212">
        <v>1048</v>
      </c>
      <c r="CE51" s="212">
        <v>1006</v>
      </c>
      <c r="CF51" s="212">
        <v>820</v>
      </c>
      <c r="CG51" s="212">
        <v>731</v>
      </c>
      <c r="CH51" s="212">
        <v>750</v>
      </c>
      <c r="CI51" s="212">
        <v>752</v>
      </c>
      <c r="CJ51" s="212">
        <v>754</v>
      </c>
      <c r="CK51" s="212">
        <v>645</v>
      </c>
      <c r="CL51" s="212">
        <v>640</v>
      </c>
      <c r="CM51" s="212">
        <v>624</v>
      </c>
      <c r="CN51" s="212">
        <v>617</v>
      </c>
      <c r="CO51" s="212">
        <v>546</v>
      </c>
      <c r="CP51" s="212">
        <v>460</v>
      </c>
      <c r="CQ51" s="212">
        <v>452</v>
      </c>
      <c r="CR51" s="212">
        <v>413</v>
      </c>
      <c r="CS51" s="212">
        <v>350</v>
      </c>
      <c r="CT51" s="212">
        <v>335</v>
      </c>
      <c r="CU51" s="212">
        <v>245</v>
      </c>
      <c r="CV51" s="212">
        <v>236</v>
      </c>
      <c r="CW51" s="212">
        <v>174</v>
      </c>
      <c r="CX51" s="212">
        <v>130</v>
      </c>
      <c r="CY51" s="212">
        <v>90</v>
      </c>
      <c r="CZ51" s="212">
        <v>84</v>
      </c>
      <c r="DA51" s="212">
        <v>45</v>
      </c>
      <c r="DB51" s="212">
        <v>41</v>
      </c>
      <c r="DC51" s="212">
        <v>33</v>
      </c>
      <c r="DD51" s="212">
        <v>20</v>
      </c>
      <c r="DE51" s="212">
        <v>43</v>
      </c>
      <c r="DF51" s="212">
        <v>237</v>
      </c>
      <c r="DG51" s="212">
        <v>46.940245134900003</v>
      </c>
      <c r="DH51" s="212">
        <v>48.0049603175</v>
      </c>
      <c r="DI51" s="212">
        <v>3069</v>
      </c>
      <c r="DJ51" s="212">
        <v>3380</v>
      </c>
      <c r="DK51" s="212">
        <v>3739</v>
      </c>
      <c r="DL51" s="212">
        <v>4006</v>
      </c>
      <c r="DM51" s="212">
        <v>3312</v>
      </c>
      <c r="DN51" s="212">
        <v>3530</v>
      </c>
      <c r="DO51" s="212">
        <v>4120</v>
      </c>
      <c r="DP51" s="212">
        <v>4730</v>
      </c>
      <c r="DQ51" s="212">
        <v>5676</v>
      </c>
      <c r="DR51" s="212">
        <v>4829</v>
      </c>
      <c r="DS51" s="212">
        <v>4541</v>
      </c>
      <c r="DT51" s="212">
        <v>4702</v>
      </c>
      <c r="DU51" s="212">
        <v>5681</v>
      </c>
      <c r="DV51" s="212">
        <v>6570</v>
      </c>
      <c r="DW51" s="212">
        <v>5267</v>
      </c>
      <c r="DX51" s="212">
        <v>3807</v>
      </c>
      <c r="DY51" s="212">
        <v>3072</v>
      </c>
      <c r="DZ51" s="212">
        <v>2010</v>
      </c>
      <c r="EA51" s="212">
        <v>875</v>
      </c>
      <c r="EB51" s="212">
        <v>223</v>
      </c>
      <c r="EC51" s="212">
        <v>43</v>
      </c>
      <c r="ED51" s="212">
        <v>10188</v>
      </c>
      <c r="EE51" s="212">
        <v>45127</v>
      </c>
      <c r="EF51" s="212">
        <v>21867</v>
      </c>
      <c r="EG51" s="212">
        <v>10030</v>
      </c>
      <c r="EH51" s="212">
        <v>3151</v>
      </c>
      <c r="EI51" s="212">
        <v>13.1999689047</v>
      </c>
      <c r="EJ51" s="212">
        <v>58.468295716599997</v>
      </c>
      <c r="EK51" s="212">
        <v>28.331735378699999</v>
      </c>
      <c r="EL51" s="212">
        <v>12.9952579617</v>
      </c>
      <c r="EM51" s="212">
        <v>4.0825581093999999</v>
      </c>
    </row>
    <row r="52" spans="1:143">
      <c r="A52">
        <v>106</v>
      </c>
      <c r="B52" s="434">
        <v>101</v>
      </c>
      <c r="C52">
        <v>28301</v>
      </c>
      <c r="D52">
        <v>3</v>
      </c>
      <c r="E52">
        <v>2015</v>
      </c>
      <c r="F52">
        <v>2000</v>
      </c>
      <c r="G52" t="s">
        <v>39</v>
      </c>
      <c r="H52" s="212">
        <v>30838</v>
      </c>
      <c r="I52" s="212">
        <v>157</v>
      </c>
      <c r="J52" s="212">
        <v>200</v>
      </c>
      <c r="K52" s="212">
        <v>203</v>
      </c>
      <c r="L52" s="212">
        <v>235</v>
      </c>
      <c r="M52" s="212">
        <v>266</v>
      </c>
      <c r="N52" s="212">
        <v>315</v>
      </c>
      <c r="O52" s="212">
        <v>285</v>
      </c>
      <c r="P52" s="212">
        <v>360</v>
      </c>
      <c r="Q52" s="212">
        <v>350</v>
      </c>
      <c r="R52" s="212">
        <v>356</v>
      </c>
      <c r="S52" s="212">
        <v>376</v>
      </c>
      <c r="T52" s="212">
        <v>387</v>
      </c>
      <c r="U52" s="212">
        <v>409</v>
      </c>
      <c r="V52" s="212">
        <v>369</v>
      </c>
      <c r="W52" s="212">
        <v>383</v>
      </c>
      <c r="X52" s="212">
        <v>350</v>
      </c>
      <c r="Y52" s="212">
        <v>346</v>
      </c>
      <c r="Z52" s="212">
        <v>312</v>
      </c>
      <c r="AA52" s="212">
        <v>321</v>
      </c>
      <c r="AB52" s="212">
        <v>295</v>
      </c>
      <c r="AC52" s="212">
        <v>279</v>
      </c>
      <c r="AD52" s="212">
        <v>250</v>
      </c>
      <c r="AE52" s="212">
        <v>227</v>
      </c>
      <c r="AF52" s="212">
        <v>220</v>
      </c>
      <c r="AG52" s="212">
        <v>201</v>
      </c>
      <c r="AH52" s="212">
        <v>192</v>
      </c>
      <c r="AI52" s="212">
        <v>205</v>
      </c>
      <c r="AJ52" s="212">
        <v>214</v>
      </c>
      <c r="AK52" s="212">
        <v>221</v>
      </c>
      <c r="AL52" s="212">
        <v>238</v>
      </c>
      <c r="AM52" s="212">
        <v>243</v>
      </c>
      <c r="AN52" s="212">
        <v>245</v>
      </c>
      <c r="AO52" s="212">
        <v>265</v>
      </c>
      <c r="AP52" s="212">
        <v>280</v>
      </c>
      <c r="AQ52" s="212">
        <v>236</v>
      </c>
      <c r="AR52" s="212">
        <v>293</v>
      </c>
      <c r="AS52" s="212">
        <v>338</v>
      </c>
      <c r="AT52" s="212">
        <v>376</v>
      </c>
      <c r="AU52" s="212">
        <v>446</v>
      </c>
      <c r="AV52" s="212">
        <v>438</v>
      </c>
      <c r="AW52" s="212">
        <v>454</v>
      </c>
      <c r="AX52" s="212">
        <v>468</v>
      </c>
      <c r="AY52" s="212">
        <v>508</v>
      </c>
      <c r="AZ52" s="212">
        <v>464</v>
      </c>
      <c r="BA52" s="212">
        <v>471</v>
      </c>
      <c r="BB52" s="212">
        <v>488</v>
      </c>
      <c r="BC52" s="212">
        <v>515</v>
      </c>
      <c r="BD52" s="212">
        <v>430</v>
      </c>
      <c r="BE52" s="212">
        <v>423</v>
      </c>
      <c r="BF52" s="212">
        <v>326</v>
      </c>
      <c r="BG52" s="212">
        <v>440</v>
      </c>
      <c r="BH52" s="212">
        <v>395</v>
      </c>
      <c r="BI52" s="212">
        <v>386</v>
      </c>
      <c r="BJ52" s="212">
        <v>390</v>
      </c>
      <c r="BK52" s="212">
        <v>375</v>
      </c>
      <c r="BL52" s="212">
        <v>401</v>
      </c>
      <c r="BM52" s="212">
        <v>403</v>
      </c>
      <c r="BN52" s="212">
        <v>434</v>
      </c>
      <c r="BO52" s="212">
        <v>390</v>
      </c>
      <c r="BP52" s="212">
        <v>440</v>
      </c>
      <c r="BQ52" s="212">
        <v>468</v>
      </c>
      <c r="BR52" s="212">
        <v>465</v>
      </c>
      <c r="BS52" s="212">
        <v>526</v>
      </c>
      <c r="BT52" s="212">
        <v>513</v>
      </c>
      <c r="BU52" s="212">
        <v>483</v>
      </c>
      <c r="BV52" s="212">
        <v>508</v>
      </c>
      <c r="BW52" s="212">
        <v>610</v>
      </c>
      <c r="BX52" s="212">
        <v>558</v>
      </c>
      <c r="BY52" s="212">
        <v>567</v>
      </c>
      <c r="BZ52" s="212">
        <v>324</v>
      </c>
      <c r="CA52" s="212">
        <v>372</v>
      </c>
      <c r="CB52" s="212">
        <v>446</v>
      </c>
      <c r="CC52" s="212">
        <v>385</v>
      </c>
      <c r="CD52" s="212">
        <v>408</v>
      </c>
      <c r="CE52" s="212">
        <v>369</v>
      </c>
      <c r="CF52" s="212">
        <v>334</v>
      </c>
      <c r="CG52" s="212">
        <v>259</v>
      </c>
      <c r="CH52" s="212">
        <v>226</v>
      </c>
      <c r="CI52" s="212">
        <v>239</v>
      </c>
      <c r="CJ52" s="212">
        <v>265</v>
      </c>
      <c r="CK52" s="212">
        <v>232</v>
      </c>
      <c r="CL52" s="212">
        <v>205</v>
      </c>
      <c r="CM52" s="212">
        <v>179</v>
      </c>
      <c r="CN52" s="212">
        <v>200</v>
      </c>
      <c r="CO52" s="212">
        <v>195</v>
      </c>
      <c r="CP52" s="212">
        <v>162</v>
      </c>
      <c r="CQ52" s="212">
        <v>170</v>
      </c>
      <c r="CR52" s="212">
        <v>148</v>
      </c>
      <c r="CS52" s="212">
        <v>131</v>
      </c>
      <c r="CT52" s="212">
        <v>125</v>
      </c>
      <c r="CU52" s="212">
        <v>85</v>
      </c>
      <c r="CV52" s="212">
        <v>82</v>
      </c>
      <c r="CW52" s="212">
        <v>78</v>
      </c>
      <c r="CX52" s="212">
        <v>60</v>
      </c>
      <c r="CY52" s="212">
        <v>43</v>
      </c>
      <c r="CZ52" s="212">
        <v>41</v>
      </c>
      <c r="DA52" s="212">
        <v>28</v>
      </c>
      <c r="DB52" s="212">
        <v>16</v>
      </c>
      <c r="DC52" s="212">
        <v>16</v>
      </c>
      <c r="DD52" s="212">
        <v>4</v>
      </c>
      <c r="DE52" s="212">
        <v>25</v>
      </c>
      <c r="DF52" s="212">
        <v>5</v>
      </c>
      <c r="DG52" s="212">
        <v>46.308419550499998</v>
      </c>
      <c r="DH52" s="212">
        <v>47.852325581400002</v>
      </c>
      <c r="DI52" s="212">
        <v>1061</v>
      </c>
      <c r="DJ52" s="212">
        <v>1666</v>
      </c>
      <c r="DK52" s="212">
        <v>1924</v>
      </c>
      <c r="DL52" s="212">
        <v>1624</v>
      </c>
      <c r="DM52" s="212">
        <v>1177</v>
      </c>
      <c r="DN52" s="212">
        <v>1070</v>
      </c>
      <c r="DO52" s="212">
        <v>1269</v>
      </c>
      <c r="DP52" s="212">
        <v>1891</v>
      </c>
      <c r="DQ52" s="212">
        <v>2365</v>
      </c>
      <c r="DR52" s="212">
        <v>2182</v>
      </c>
      <c r="DS52" s="212">
        <v>1986</v>
      </c>
      <c r="DT52" s="212">
        <v>2068</v>
      </c>
      <c r="DU52" s="212">
        <v>2455</v>
      </c>
      <c r="DV52" s="212">
        <v>2567</v>
      </c>
      <c r="DW52" s="212">
        <v>1980</v>
      </c>
      <c r="DX52" s="212">
        <v>1323</v>
      </c>
      <c r="DY52" s="212">
        <v>1011</v>
      </c>
      <c r="DZ52" s="212">
        <v>736</v>
      </c>
      <c r="EA52" s="212">
        <v>348</v>
      </c>
      <c r="EB52" s="212">
        <v>105</v>
      </c>
      <c r="EC52" s="212">
        <v>25</v>
      </c>
      <c r="ED52" s="212">
        <v>4651</v>
      </c>
      <c r="EE52" s="212">
        <v>18087</v>
      </c>
      <c r="EF52" s="212">
        <v>8095</v>
      </c>
      <c r="EG52" s="212">
        <v>3548</v>
      </c>
      <c r="EH52" s="212">
        <v>1214</v>
      </c>
      <c r="EI52" s="212">
        <v>15.0844873999</v>
      </c>
      <c r="EJ52" s="212">
        <v>58.661174715400001</v>
      </c>
      <c r="EK52" s="212">
        <v>26.2543378847</v>
      </c>
      <c r="EL52" s="212">
        <v>11.5071514287</v>
      </c>
      <c r="EM52" s="212">
        <v>3.9373398631000001</v>
      </c>
    </row>
    <row r="53" spans="1:143">
      <c r="A53">
        <v>108</v>
      </c>
      <c r="B53" s="434">
        <v>101</v>
      </c>
      <c r="C53">
        <v>28365</v>
      </c>
      <c r="D53">
        <v>3</v>
      </c>
      <c r="E53">
        <v>2015</v>
      </c>
      <c r="G53" t="s">
        <v>40</v>
      </c>
      <c r="H53" s="212">
        <v>21200</v>
      </c>
      <c r="I53" s="212">
        <v>112</v>
      </c>
      <c r="J53" s="212">
        <v>111</v>
      </c>
      <c r="K53" s="212">
        <v>128</v>
      </c>
      <c r="L53" s="212">
        <v>138</v>
      </c>
      <c r="M53" s="212">
        <v>160</v>
      </c>
      <c r="N53" s="212">
        <v>155</v>
      </c>
      <c r="O53" s="212">
        <v>154</v>
      </c>
      <c r="P53" s="212">
        <v>166</v>
      </c>
      <c r="Q53" s="212">
        <v>169</v>
      </c>
      <c r="R53" s="212">
        <v>186</v>
      </c>
      <c r="S53" s="212">
        <v>203</v>
      </c>
      <c r="T53" s="212">
        <v>214</v>
      </c>
      <c r="U53" s="212">
        <v>216</v>
      </c>
      <c r="V53" s="212">
        <v>238</v>
      </c>
      <c r="W53" s="212">
        <v>230</v>
      </c>
      <c r="X53" s="212">
        <v>268</v>
      </c>
      <c r="Y53" s="212">
        <v>237</v>
      </c>
      <c r="Z53" s="212">
        <v>221</v>
      </c>
      <c r="AA53" s="212">
        <v>206</v>
      </c>
      <c r="AB53" s="212">
        <v>137</v>
      </c>
      <c r="AC53" s="212">
        <v>143</v>
      </c>
      <c r="AD53" s="212">
        <v>132</v>
      </c>
      <c r="AE53" s="212">
        <v>143</v>
      </c>
      <c r="AF53" s="212">
        <v>140</v>
      </c>
      <c r="AG53" s="212">
        <v>158</v>
      </c>
      <c r="AH53" s="212">
        <v>142</v>
      </c>
      <c r="AI53" s="212">
        <v>123</v>
      </c>
      <c r="AJ53" s="212">
        <v>159</v>
      </c>
      <c r="AK53" s="212">
        <v>161</v>
      </c>
      <c r="AL53" s="212">
        <v>169</v>
      </c>
      <c r="AM53" s="212">
        <v>174</v>
      </c>
      <c r="AN53" s="212">
        <v>174</v>
      </c>
      <c r="AO53" s="212">
        <v>172</v>
      </c>
      <c r="AP53" s="212">
        <v>171</v>
      </c>
      <c r="AQ53" s="212">
        <v>170</v>
      </c>
      <c r="AR53" s="212">
        <v>184</v>
      </c>
      <c r="AS53" s="212">
        <v>182</v>
      </c>
      <c r="AT53" s="212">
        <v>197</v>
      </c>
      <c r="AU53" s="212">
        <v>197</v>
      </c>
      <c r="AV53" s="212">
        <v>255</v>
      </c>
      <c r="AW53" s="212">
        <v>236</v>
      </c>
      <c r="AX53" s="212">
        <v>294</v>
      </c>
      <c r="AY53" s="212">
        <v>301</v>
      </c>
      <c r="AZ53" s="212">
        <v>264</v>
      </c>
      <c r="BA53" s="212">
        <v>287</v>
      </c>
      <c r="BB53" s="212">
        <v>269</v>
      </c>
      <c r="BC53" s="212">
        <v>252</v>
      </c>
      <c r="BD53" s="212">
        <v>248</v>
      </c>
      <c r="BE53" s="212">
        <v>274</v>
      </c>
      <c r="BF53" s="212">
        <v>205</v>
      </c>
      <c r="BG53" s="212">
        <v>265</v>
      </c>
      <c r="BH53" s="212">
        <v>273</v>
      </c>
      <c r="BI53" s="212">
        <v>275</v>
      </c>
      <c r="BJ53" s="212">
        <v>264</v>
      </c>
      <c r="BK53" s="212">
        <v>281</v>
      </c>
      <c r="BL53" s="212">
        <v>259</v>
      </c>
      <c r="BM53" s="212">
        <v>330</v>
      </c>
      <c r="BN53" s="212">
        <v>252</v>
      </c>
      <c r="BO53" s="212">
        <v>277</v>
      </c>
      <c r="BP53" s="212">
        <v>276</v>
      </c>
      <c r="BQ53" s="212">
        <v>330</v>
      </c>
      <c r="BR53" s="212">
        <v>289</v>
      </c>
      <c r="BS53" s="212">
        <v>319</v>
      </c>
      <c r="BT53" s="212">
        <v>324</v>
      </c>
      <c r="BU53" s="212">
        <v>346</v>
      </c>
      <c r="BV53" s="212">
        <v>364</v>
      </c>
      <c r="BW53" s="212">
        <v>427</v>
      </c>
      <c r="BX53" s="212">
        <v>412</v>
      </c>
      <c r="BY53" s="212">
        <v>389</v>
      </c>
      <c r="BZ53" s="212">
        <v>237</v>
      </c>
      <c r="CA53" s="212">
        <v>278</v>
      </c>
      <c r="CB53" s="212">
        <v>290</v>
      </c>
      <c r="CC53" s="212">
        <v>300</v>
      </c>
      <c r="CD53" s="212">
        <v>350</v>
      </c>
      <c r="CE53" s="212">
        <v>308</v>
      </c>
      <c r="CF53" s="212">
        <v>296</v>
      </c>
      <c r="CG53" s="212">
        <v>234</v>
      </c>
      <c r="CH53" s="212">
        <v>277</v>
      </c>
      <c r="CI53" s="212">
        <v>258</v>
      </c>
      <c r="CJ53" s="212">
        <v>286</v>
      </c>
      <c r="CK53" s="212">
        <v>224</v>
      </c>
      <c r="CL53" s="212">
        <v>208</v>
      </c>
      <c r="CM53" s="212">
        <v>259</v>
      </c>
      <c r="CN53" s="212">
        <v>218</v>
      </c>
      <c r="CO53" s="212">
        <v>224</v>
      </c>
      <c r="CP53" s="212">
        <v>191</v>
      </c>
      <c r="CQ53" s="212">
        <v>185</v>
      </c>
      <c r="CR53" s="212">
        <v>153</v>
      </c>
      <c r="CS53" s="212">
        <v>154</v>
      </c>
      <c r="CT53" s="212">
        <v>134</v>
      </c>
      <c r="CU53" s="212">
        <v>123</v>
      </c>
      <c r="CV53" s="212">
        <v>98</v>
      </c>
      <c r="CW53" s="212">
        <v>73</v>
      </c>
      <c r="CX53" s="212">
        <v>56</v>
      </c>
      <c r="CY53" s="212">
        <v>52</v>
      </c>
      <c r="CZ53" s="212">
        <v>52</v>
      </c>
      <c r="DA53" s="212">
        <v>28</v>
      </c>
      <c r="DB53" s="212">
        <v>23</v>
      </c>
      <c r="DC53" s="212">
        <v>12</v>
      </c>
      <c r="DD53" s="212">
        <v>8</v>
      </c>
      <c r="DE53" s="212">
        <v>20</v>
      </c>
      <c r="DF53" s="212">
        <v>14</v>
      </c>
      <c r="DG53" s="212">
        <v>50.4034739923</v>
      </c>
      <c r="DH53" s="212">
        <v>53.587121212100001</v>
      </c>
      <c r="DI53" s="212">
        <v>649</v>
      </c>
      <c r="DJ53" s="212">
        <v>830</v>
      </c>
      <c r="DK53" s="212">
        <v>1101</v>
      </c>
      <c r="DL53" s="212">
        <v>1069</v>
      </c>
      <c r="DM53" s="212">
        <v>716</v>
      </c>
      <c r="DN53" s="212">
        <v>754</v>
      </c>
      <c r="DO53" s="212">
        <v>861</v>
      </c>
      <c r="DP53" s="212">
        <v>1015</v>
      </c>
      <c r="DQ53" s="212">
        <v>1382</v>
      </c>
      <c r="DR53" s="212">
        <v>1248</v>
      </c>
      <c r="DS53" s="212">
        <v>1358</v>
      </c>
      <c r="DT53" s="212">
        <v>1394</v>
      </c>
      <c r="DU53" s="212">
        <v>1608</v>
      </c>
      <c r="DV53" s="212">
        <v>1829</v>
      </c>
      <c r="DW53" s="212">
        <v>1526</v>
      </c>
      <c r="DX53" s="212">
        <v>1351</v>
      </c>
      <c r="DY53" s="212">
        <v>1133</v>
      </c>
      <c r="DZ53" s="212">
        <v>817</v>
      </c>
      <c r="EA53" s="212">
        <v>402</v>
      </c>
      <c r="EB53" s="212">
        <v>123</v>
      </c>
      <c r="EC53" s="212">
        <v>20</v>
      </c>
      <c r="ED53" s="212">
        <v>2580</v>
      </c>
      <c r="EE53" s="212">
        <v>11405</v>
      </c>
      <c r="EF53" s="212">
        <v>7201</v>
      </c>
      <c r="EG53" s="212">
        <v>3846</v>
      </c>
      <c r="EH53" s="212">
        <v>1362</v>
      </c>
      <c r="EI53" s="212">
        <v>12.177853299300001</v>
      </c>
      <c r="EJ53" s="212">
        <v>53.832719720599997</v>
      </c>
      <c r="EK53" s="212">
        <v>33.989426980099999</v>
      </c>
      <c r="EL53" s="212">
        <v>18.153497592699999</v>
      </c>
      <c r="EM53" s="212">
        <v>6.4287737184999996</v>
      </c>
    </row>
    <row r="54" spans="1:143">
      <c r="A54">
        <v>113</v>
      </c>
      <c r="B54" s="434">
        <v>101</v>
      </c>
      <c r="C54">
        <v>28381</v>
      </c>
      <c r="D54">
        <v>3</v>
      </c>
      <c r="E54">
        <v>2015</v>
      </c>
      <c r="F54">
        <v>2000</v>
      </c>
      <c r="G54" t="s">
        <v>41</v>
      </c>
      <c r="H54" s="212">
        <v>31020</v>
      </c>
      <c r="I54" s="212">
        <v>224</v>
      </c>
      <c r="J54" s="212">
        <v>228</v>
      </c>
      <c r="K54" s="212">
        <v>247</v>
      </c>
      <c r="L54" s="212">
        <v>269</v>
      </c>
      <c r="M54" s="212">
        <v>275</v>
      </c>
      <c r="N54" s="212">
        <v>249</v>
      </c>
      <c r="O54" s="212">
        <v>305</v>
      </c>
      <c r="P54" s="212">
        <v>261</v>
      </c>
      <c r="Q54" s="212">
        <v>277</v>
      </c>
      <c r="R54" s="212">
        <v>270</v>
      </c>
      <c r="S54" s="212">
        <v>288</v>
      </c>
      <c r="T54" s="212">
        <v>275</v>
      </c>
      <c r="U54" s="212">
        <v>306</v>
      </c>
      <c r="V54" s="212">
        <v>313</v>
      </c>
      <c r="W54" s="212">
        <v>323</v>
      </c>
      <c r="X54" s="212">
        <v>314</v>
      </c>
      <c r="Y54" s="212">
        <v>328</v>
      </c>
      <c r="Z54" s="212">
        <v>300</v>
      </c>
      <c r="AA54" s="212">
        <v>296</v>
      </c>
      <c r="AB54" s="212">
        <v>267</v>
      </c>
      <c r="AC54" s="212">
        <v>263</v>
      </c>
      <c r="AD54" s="212">
        <v>263</v>
      </c>
      <c r="AE54" s="212">
        <v>256</v>
      </c>
      <c r="AF54" s="212">
        <v>235</v>
      </c>
      <c r="AG54" s="212">
        <v>263</v>
      </c>
      <c r="AH54" s="212">
        <v>247</v>
      </c>
      <c r="AI54" s="212">
        <v>219</v>
      </c>
      <c r="AJ54" s="212">
        <v>283</v>
      </c>
      <c r="AK54" s="212">
        <v>296</v>
      </c>
      <c r="AL54" s="212">
        <v>291</v>
      </c>
      <c r="AM54" s="212">
        <v>317</v>
      </c>
      <c r="AN54" s="212">
        <v>313</v>
      </c>
      <c r="AO54" s="212">
        <v>316</v>
      </c>
      <c r="AP54" s="212">
        <v>345</v>
      </c>
      <c r="AQ54" s="212">
        <v>331</v>
      </c>
      <c r="AR54" s="212">
        <v>350</v>
      </c>
      <c r="AS54" s="212">
        <v>348</v>
      </c>
      <c r="AT54" s="212">
        <v>371</v>
      </c>
      <c r="AU54" s="212">
        <v>433</v>
      </c>
      <c r="AV54" s="212">
        <v>394</v>
      </c>
      <c r="AW54" s="212">
        <v>450</v>
      </c>
      <c r="AX54" s="212">
        <v>506</v>
      </c>
      <c r="AY54" s="212">
        <v>494</v>
      </c>
      <c r="AZ54" s="212">
        <v>458</v>
      </c>
      <c r="BA54" s="212">
        <v>471</v>
      </c>
      <c r="BB54" s="212">
        <v>452</v>
      </c>
      <c r="BC54" s="212">
        <v>416</v>
      </c>
      <c r="BD54" s="212">
        <v>425</v>
      </c>
      <c r="BE54" s="212">
        <v>382</v>
      </c>
      <c r="BF54" s="212">
        <v>255</v>
      </c>
      <c r="BG54" s="212">
        <v>371</v>
      </c>
      <c r="BH54" s="212">
        <v>351</v>
      </c>
      <c r="BI54" s="212">
        <v>382</v>
      </c>
      <c r="BJ54" s="212">
        <v>360</v>
      </c>
      <c r="BK54" s="212">
        <v>314</v>
      </c>
      <c r="BL54" s="212">
        <v>357</v>
      </c>
      <c r="BM54" s="212">
        <v>364</v>
      </c>
      <c r="BN54" s="212">
        <v>385</v>
      </c>
      <c r="BO54" s="212">
        <v>354</v>
      </c>
      <c r="BP54" s="212">
        <v>388</v>
      </c>
      <c r="BQ54" s="212">
        <v>431</v>
      </c>
      <c r="BR54" s="212">
        <v>389</v>
      </c>
      <c r="BS54" s="212">
        <v>458</v>
      </c>
      <c r="BT54" s="212">
        <v>514</v>
      </c>
      <c r="BU54" s="212">
        <v>545</v>
      </c>
      <c r="BV54" s="212">
        <v>582</v>
      </c>
      <c r="BW54" s="212">
        <v>666</v>
      </c>
      <c r="BX54" s="212">
        <v>679</v>
      </c>
      <c r="BY54" s="212">
        <v>684</v>
      </c>
      <c r="BZ54" s="212">
        <v>401</v>
      </c>
      <c r="CA54" s="212">
        <v>407</v>
      </c>
      <c r="CB54" s="212">
        <v>481</v>
      </c>
      <c r="CC54" s="212">
        <v>483</v>
      </c>
      <c r="CD54" s="212">
        <v>508</v>
      </c>
      <c r="CE54" s="212">
        <v>458</v>
      </c>
      <c r="CF54" s="212">
        <v>349</v>
      </c>
      <c r="CG54" s="212">
        <v>301</v>
      </c>
      <c r="CH54" s="212">
        <v>289</v>
      </c>
      <c r="CI54" s="212">
        <v>317</v>
      </c>
      <c r="CJ54" s="212">
        <v>286</v>
      </c>
      <c r="CK54" s="212">
        <v>256</v>
      </c>
      <c r="CL54" s="212">
        <v>230</v>
      </c>
      <c r="CM54" s="212">
        <v>215</v>
      </c>
      <c r="CN54" s="212">
        <v>195</v>
      </c>
      <c r="CO54" s="212">
        <v>176</v>
      </c>
      <c r="CP54" s="212">
        <v>157</v>
      </c>
      <c r="CQ54" s="212">
        <v>144</v>
      </c>
      <c r="CR54" s="212">
        <v>128</v>
      </c>
      <c r="CS54" s="212">
        <v>121</v>
      </c>
      <c r="CT54" s="212">
        <v>97</v>
      </c>
      <c r="CU54" s="212">
        <v>91</v>
      </c>
      <c r="CV54" s="212">
        <v>78</v>
      </c>
      <c r="CW54" s="212">
        <v>43</v>
      </c>
      <c r="CX54" s="212">
        <v>29</v>
      </c>
      <c r="CY54" s="212">
        <v>43</v>
      </c>
      <c r="CZ54" s="212">
        <v>24</v>
      </c>
      <c r="DA54" s="212">
        <v>10</v>
      </c>
      <c r="DB54" s="212">
        <v>15</v>
      </c>
      <c r="DC54" s="212">
        <v>8</v>
      </c>
      <c r="DD54" s="212">
        <v>10</v>
      </c>
      <c r="DE54" s="212">
        <v>13</v>
      </c>
      <c r="DF54" s="212">
        <v>25</v>
      </c>
      <c r="DG54" s="212">
        <v>47.015308920800003</v>
      </c>
      <c r="DH54" s="212">
        <v>48.2002617801</v>
      </c>
      <c r="DI54" s="212">
        <v>1243</v>
      </c>
      <c r="DJ54" s="212">
        <v>1362</v>
      </c>
      <c r="DK54" s="212">
        <v>1505</v>
      </c>
      <c r="DL54" s="212">
        <v>1505</v>
      </c>
      <c r="DM54" s="212">
        <v>1280</v>
      </c>
      <c r="DN54" s="212">
        <v>1336</v>
      </c>
      <c r="DO54" s="212">
        <v>1622</v>
      </c>
      <c r="DP54" s="212">
        <v>1896</v>
      </c>
      <c r="DQ54" s="212">
        <v>2379</v>
      </c>
      <c r="DR54" s="212">
        <v>1930</v>
      </c>
      <c r="DS54" s="212">
        <v>1778</v>
      </c>
      <c r="DT54" s="212">
        <v>1848</v>
      </c>
      <c r="DU54" s="212">
        <v>2337</v>
      </c>
      <c r="DV54" s="212">
        <v>3012</v>
      </c>
      <c r="DW54" s="212">
        <v>2337</v>
      </c>
      <c r="DX54" s="212">
        <v>1542</v>
      </c>
      <c r="DY54" s="212">
        <v>1072</v>
      </c>
      <c r="DZ54" s="212">
        <v>647</v>
      </c>
      <c r="EA54" s="212">
        <v>284</v>
      </c>
      <c r="EB54" s="212">
        <v>67</v>
      </c>
      <c r="EC54" s="212">
        <v>13</v>
      </c>
      <c r="ED54" s="212">
        <v>4110</v>
      </c>
      <c r="EE54" s="212">
        <v>17911</v>
      </c>
      <c r="EF54" s="212">
        <v>8974</v>
      </c>
      <c r="EG54" s="212">
        <v>3625</v>
      </c>
      <c r="EH54" s="212">
        <v>1011</v>
      </c>
      <c r="EI54" s="212">
        <v>13.260203258600001</v>
      </c>
      <c r="EJ54" s="212">
        <v>57.786739796699997</v>
      </c>
      <c r="EK54" s="212">
        <v>28.953056944699998</v>
      </c>
      <c r="EL54" s="212">
        <v>11.6954347475</v>
      </c>
      <c r="EM54" s="212">
        <v>3.2618164219999999</v>
      </c>
    </row>
    <row r="55" spans="1:143">
      <c r="A55">
        <v>114</v>
      </c>
      <c r="B55" s="434">
        <v>101</v>
      </c>
      <c r="C55">
        <v>28382</v>
      </c>
      <c r="D55">
        <v>3</v>
      </c>
      <c r="E55">
        <v>2015</v>
      </c>
      <c r="F55">
        <v>2000</v>
      </c>
      <c r="G55" t="s">
        <v>42</v>
      </c>
      <c r="H55" s="212">
        <v>33739</v>
      </c>
      <c r="I55" s="212">
        <v>292</v>
      </c>
      <c r="J55" s="212">
        <v>319</v>
      </c>
      <c r="K55" s="212">
        <v>322</v>
      </c>
      <c r="L55" s="212">
        <v>335</v>
      </c>
      <c r="M55" s="212">
        <v>347</v>
      </c>
      <c r="N55" s="212">
        <v>337</v>
      </c>
      <c r="O55" s="212">
        <v>326</v>
      </c>
      <c r="P55" s="212">
        <v>348</v>
      </c>
      <c r="Q55" s="212">
        <v>329</v>
      </c>
      <c r="R55" s="212">
        <v>304</v>
      </c>
      <c r="S55" s="212">
        <v>299</v>
      </c>
      <c r="T55" s="212">
        <v>338</v>
      </c>
      <c r="U55" s="212">
        <v>316</v>
      </c>
      <c r="V55" s="212">
        <v>367</v>
      </c>
      <c r="W55" s="212">
        <v>354</v>
      </c>
      <c r="X55" s="212">
        <v>359</v>
      </c>
      <c r="Y55" s="212">
        <v>349</v>
      </c>
      <c r="Z55" s="212">
        <v>349</v>
      </c>
      <c r="AA55" s="212">
        <v>332</v>
      </c>
      <c r="AB55" s="212">
        <v>343</v>
      </c>
      <c r="AC55" s="212">
        <v>327</v>
      </c>
      <c r="AD55" s="212">
        <v>356</v>
      </c>
      <c r="AE55" s="212">
        <v>319</v>
      </c>
      <c r="AF55" s="212">
        <v>333</v>
      </c>
      <c r="AG55" s="212">
        <v>314</v>
      </c>
      <c r="AH55" s="212">
        <v>318</v>
      </c>
      <c r="AI55" s="212">
        <v>342</v>
      </c>
      <c r="AJ55" s="212">
        <v>323</v>
      </c>
      <c r="AK55" s="212">
        <v>362</v>
      </c>
      <c r="AL55" s="212">
        <v>356</v>
      </c>
      <c r="AM55" s="212">
        <v>387</v>
      </c>
      <c r="AN55" s="212">
        <v>341</v>
      </c>
      <c r="AO55" s="212">
        <v>386</v>
      </c>
      <c r="AP55" s="212">
        <v>419</v>
      </c>
      <c r="AQ55" s="212">
        <v>433</v>
      </c>
      <c r="AR55" s="212">
        <v>445</v>
      </c>
      <c r="AS55" s="212">
        <v>448</v>
      </c>
      <c r="AT55" s="212">
        <v>462</v>
      </c>
      <c r="AU55" s="212">
        <v>482</v>
      </c>
      <c r="AV55" s="212">
        <v>515</v>
      </c>
      <c r="AW55" s="212">
        <v>556</v>
      </c>
      <c r="AX55" s="212">
        <v>591</v>
      </c>
      <c r="AY55" s="212">
        <v>569</v>
      </c>
      <c r="AZ55" s="212">
        <v>535</v>
      </c>
      <c r="BA55" s="212">
        <v>477</v>
      </c>
      <c r="BB55" s="212">
        <v>510</v>
      </c>
      <c r="BC55" s="212">
        <v>517</v>
      </c>
      <c r="BD55" s="212">
        <v>468</v>
      </c>
      <c r="BE55" s="212">
        <v>422</v>
      </c>
      <c r="BF55" s="212">
        <v>339</v>
      </c>
      <c r="BG55" s="212">
        <v>446</v>
      </c>
      <c r="BH55" s="212">
        <v>389</v>
      </c>
      <c r="BI55" s="212">
        <v>362</v>
      </c>
      <c r="BJ55" s="212">
        <v>339</v>
      </c>
      <c r="BK55" s="212">
        <v>369</v>
      </c>
      <c r="BL55" s="212">
        <v>372</v>
      </c>
      <c r="BM55" s="212">
        <v>359</v>
      </c>
      <c r="BN55" s="212">
        <v>341</v>
      </c>
      <c r="BO55" s="212">
        <v>371</v>
      </c>
      <c r="BP55" s="212">
        <v>418</v>
      </c>
      <c r="BQ55" s="212">
        <v>377</v>
      </c>
      <c r="BR55" s="212">
        <v>407</v>
      </c>
      <c r="BS55" s="212">
        <v>451</v>
      </c>
      <c r="BT55" s="212">
        <v>451</v>
      </c>
      <c r="BU55" s="212">
        <v>483</v>
      </c>
      <c r="BV55" s="212">
        <v>527</v>
      </c>
      <c r="BW55" s="212">
        <v>643</v>
      </c>
      <c r="BX55" s="212">
        <v>633</v>
      </c>
      <c r="BY55" s="212">
        <v>592</v>
      </c>
      <c r="BZ55" s="212">
        <v>344</v>
      </c>
      <c r="CA55" s="212">
        <v>409</v>
      </c>
      <c r="CB55" s="212">
        <v>506</v>
      </c>
      <c r="CC55" s="212">
        <v>484</v>
      </c>
      <c r="CD55" s="212">
        <v>463</v>
      </c>
      <c r="CE55" s="212">
        <v>441</v>
      </c>
      <c r="CF55" s="212">
        <v>347</v>
      </c>
      <c r="CG55" s="212">
        <v>297</v>
      </c>
      <c r="CH55" s="212">
        <v>326</v>
      </c>
      <c r="CI55" s="212">
        <v>306</v>
      </c>
      <c r="CJ55" s="212">
        <v>291</v>
      </c>
      <c r="CK55" s="212">
        <v>227</v>
      </c>
      <c r="CL55" s="212">
        <v>223</v>
      </c>
      <c r="CM55" s="212">
        <v>217</v>
      </c>
      <c r="CN55" s="212">
        <v>193</v>
      </c>
      <c r="CO55" s="212">
        <v>180</v>
      </c>
      <c r="CP55" s="212">
        <v>171</v>
      </c>
      <c r="CQ55" s="212">
        <v>118</v>
      </c>
      <c r="CR55" s="212">
        <v>111</v>
      </c>
      <c r="CS55" s="212">
        <v>88</v>
      </c>
      <c r="CT55" s="212">
        <v>66</v>
      </c>
      <c r="CU55" s="212">
        <v>62</v>
      </c>
      <c r="CV55" s="212">
        <v>41</v>
      </c>
      <c r="CW55" s="212">
        <v>42</v>
      </c>
      <c r="CX55" s="212">
        <v>29</v>
      </c>
      <c r="CY55" s="212">
        <v>16</v>
      </c>
      <c r="CZ55" s="212">
        <v>17</v>
      </c>
      <c r="DA55" s="212">
        <v>3</v>
      </c>
      <c r="DB55" s="212">
        <v>9</v>
      </c>
      <c r="DC55" s="212">
        <v>10</v>
      </c>
      <c r="DD55" s="212">
        <v>4</v>
      </c>
      <c r="DE55" s="212">
        <v>5</v>
      </c>
      <c r="DF55" s="212">
        <v>46</v>
      </c>
      <c r="DG55" s="212">
        <v>44.465155967100003</v>
      </c>
      <c r="DH55" s="212">
        <v>44.5503144654</v>
      </c>
      <c r="DI55" s="212">
        <v>1615</v>
      </c>
      <c r="DJ55" s="212">
        <v>1644</v>
      </c>
      <c r="DK55" s="212">
        <v>1674</v>
      </c>
      <c r="DL55" s="212">
        <v>1732</v>
      </c>
      <c r="DM55" s="212">
        <v>1649</v>
      </c>
      <c r="DN55" s="212">
        <v>1701</v>
      </c>
      <c r="DO55" s="212">
        <v>1966</v>
      </c>
      <c r="DP55" s="212">
        <v>2352</v>
      </c>
      <c r="DQ55" s="212">
        <v>2728</v>
      </c>
      <c r="DR55" s="212">
        <v>2256</v>
      </c>
      <c r="DS55" s="212">
        <v>1905</v>
      </c>
      <c r="DT55" s="212">
        <v>1861</v>
      </c>
      <c r="DU55" s="212">
        <v>2169</v>
      </c>
      <c r="DV55" s="212">
        <v>2739</v>
      </c>
      <c r="DW55" s="212">
        <v>2303</v>
      </c>
      <c r="DX55" s="212">
        <v>1567</v>
      </c>
      <c r="DY55" s="212">
        <v>1040</v>
      </c>
      <c r="DZ55" s="212">
        <v>554</v>
      </c>
      <c r="EA55" s="212">
        <v>190</v>
      </c>
      <c r="EB55" s="212">
        <v>43</v>
      </c>
      <c r="EC55" s="212">
        <v>5</v>
      </c>
      <c r="ED55" s="212">
        <v>4933</v>
      </c>
      <c r="EE55" s="212">
        <v>20319</v>
      </c>
      <c r="EF55" s="212">
        <v>8441</v>
      </c>
      <c r="EG55" s="212">
        <v>3399</v>
      </c>
      <c r="EH55" s="212">
        <v>792</v>
      </c>
      <c r="EI55" s="212">
        <v>14.641023358</v>
      </c>
      <c r="EJ55" s="212">
        <v>60.3062950761</v>
      </c>
      <c r="EK55" s="212">
        <v>25.052681565899999</v>
      </c>
      <c r="EL55" s="212">
        <v>10.0881488737</v>
      </c>
      <c r="EM55" s="212">
        <v>2.3506366308</v>
      </c>
    </row>
    <row r="56" spans="1:143">
      <c r="A56">
        <v>116</v>
      </c>
      <c r="B56" s="434">
        <v>101</v>
      </c>
      <c r="C56">
        <v>28442</v>
      </c>
      <c r="D56">
        <v>3</v>
      </c>
      <c r="E56">
        <v>2015</v>
      </c>
      <c r="F56">
        <v>2000</v>
      </c>
      <c r="G56" t="s">
        <v>43</v>
      </c>
      <c r="H56" s="212">
        <v>12300</v>
      </c>
      <c r="I56" s="212">
        <v>63</v>
      </c>
      <c r="J56" s="212">
        <v>58</v>
      </c>
      <c r="K56" s="212">
        <v>64</v>
      </c>
      <c r="L56" s="212">
        <v>80</v>
      </c>
      <c r="M56" s="212">
        <v>88</v>
      </c>
      <c r="N56" s="212">
        <v>73</v>
      </c>
      <c r="O56" s="212">
        <v>96</v>
      </c>
      <c r="P56" s="212">
        <v>108</v>
      </c>
      <c r="Q56" s="212">
        <v>79</v>
      </c>
      <c r="R56" s="212">
        <v>89</v>
      </c>
      <c r="S56" s="212">
        <v>111</v>
      </c>
      <c r="T56" s="212">
        <v>90</v>
      </c>
      <c r="U56" s="212">
        <v>99</v>
      </c>
      <c r="V56" s="212">
        <v>98</v>
      </c>
      <c r="W56" s="212">
        <v>114</v>
      </c>
      <c r="X56" s="212">
        <v>124</v>
      </c>
      <c r="Y56" s="212">
        <v>138</v>
      </c>
      <c r="Z56" s="212">
        <v>136</v>
      </c>
      <c r="AA56" s="212">
        <v>116</v>
      </c>
      <c r="AB56" s="212">
        <v>100</v>
      </c>
      <c r="AC56" s="212">
        <v>91</v>
      </c>
      <c r="AD56" s="212">
        <v>105</v>
      </c>
      <c r="AE56" s="212">
        <v>86</v>
      </c>
      <c r="AF56" s="212">
        <v>103</v>
      </c>
      <c r="AG56" s="212">
        <v>114</v>
      </c>
      <c r="AH56" s="212">
        <v>84</v>
      </c>
      <c r="AI56" s="212">
        <v>93</v>
      </c>
      <c r="AJ56" s="212">
        <v>104</v>
      </c>
      <c r="AK56" s="212">
        <v>120</v>
      </c>
      <c r="AL56" s="212">
        <v>94</v>
      </c>
      <c r="AM56" s="212">
        <v>106</v>
      </c>
      <c r="AN56" s="212">
        <v>127</v>
      </c>
      <c r="AO56" s="212">
        <v>122</v>
      </c>
      <c r="AP56" s="212">
        <v>103</v>
      </c>
      <c r="AQ56" s="212">
        <v>84</v>
      </c>
      <c r="AR56" s="212">
        <v>123</v>
      </c>
      <c r="AS56" s="212">
        <v>120</v>
      </c>
      <c r="AT56" s="212">
        <v>139</v>
      </c>
      <c r="AU56" s="212">
        <v>133</v>
      </c>
      <c r="AV56" s="212">
        <v>123</v>
      </c>
      <c r="AW56" s="212">
        <v>152</v>
      </c>
      <c r="AX56" s="212">
        <v>148</v>
      </c>
      <c r="AY56" s="212">
        <v>152</v>
      </c>
      <c r="AZ56" s="212">
        <v>174</v>
      </c>
      <c r="BA56" s="212">
        <v>127</v>
      </c>
      <c r="BB56" s="212">
        <v>130</v>
      </c>
      <c r="BC56" s="212">
        <v>133</v>
      </c>
      <c r="BD56" s="212">
        <v>154</v>
      </c>
      <c r="BE56" s="212">
        <v>142</v>
      </c>
      <c r="BF56" s="212">
        <v>108</v>
      </c>
      <c r="BG56" s="212">
        <v>155</v>
      </c>
      <c r="BH56" s="212">
        <v>157</v>
      </c>
      <c r="BI56" s="212">
        <v>158</v>
      </c>
      <c r="BJ56" s="212">
        <v>155</v>
      </c>
      <c r="BK56" s="212">
        <v>133</v>
      </c>
      <c r="BL56" s="212">
        <v>161</v>
      </c>
      <c r="BM56" s="212">
        <v>201</v>
      </c>
      <c r="BN56" s="212">
        <v>170</v>
      </c>
      <c r="BO56" s="212">
        <v>178</v>
      </c>
      <c r="BP56" s="212">
        <v>194</v>
      </c>
      <c r="BQ56" s="212">
        <v>195</v>
      </c>
      <c r="BR56" s="212">
        <v>181</v>
      </c>
      <c r="BS56" s="212">
        <v>210</v>
      </c>
      <c r="BT56" s="212">
        <v>217</v>
      </c>
      <c r="BU56" s="212">
        <v>242</v>
      </c>
      <c r="BV56" s="212">
        <v>228</v>
      </c>
      <c r="BW56" s="212">
        <v>275</v>
      </c>
      <c r="BX56" s="212">
        <v>259</v>
      </c>
      <c r="BY56" s="212">
        <v>222</v>
      </c>
      <c r="BZ56" s="212">
        <v>150</v>
      </c>
      <c r="CA56" s="212">
        <v>148</v>
      </c>
      <c r="CB56" s="212">
        <v>179</v>
      </c>
      <c r="CC56" s="212">
        <v>178</v>
      </c>
      <c r="CD56" s="212">
        <v>196</v>
      </c>
      <c r="CE56" s="212">
        <v>174</v>
      </c>
      <c r="CF56" s="212">
        <v>155</v>
      </c>
      <c r="CG56" s="212">
        <v>136</v>
      </c>
      <c r="CH56" s="212">
        <v>146</v>
      </c>
      <c r="CI56" s="212">
        <v>152</v>
      </c>
      <c r="CJ56" s="212">
        <v>132</v>
      </c>
      <c r="CK56" s="212">
        <v>139</v>
      </c>
      <c r="CL56" s="212">
        <v>131</v>
      </c>
      <c r="CM56" s="212">
        <v>130</v>
      </c>
      <c r="CN56" s="212">
        <v>110</v>
      </c>
      <c r="CO56" s="212">
        <v>111</v>
      </c>
      <c r="CP56" s="212">
        <v>125</v>
      </c>
      <c r="CQ56" s="212">
        <v>96</v>
      </c>
      <c r="CR56" s="212">
        <v>72</v>
      </c>
      <c r="CS56" s="212">
        <v>90</v>
      </c>
      <c r="CT56" s="212">
        <v>69</v>
      </c>
      <c r="CU56" s="212">
        <v>59</v>
      </c>
      <c r="CV56" s="212">
        <v>48</v>
      </c>
      <c r="CW56" s="212">
        <v>41</v>
      </c>
      <c r="CX56" s="212">
        <v>39</v>
      </c>
      <c r="CY56" s="212">
        <v>25</v>
      </c>
      <c r="CZ56" s="212">
        <v>16</v>
      </c>
      <c r="DA56" s="212">
        <v>10</v>
      </c>
      <c r="DB56" s="212">
        <v>6</v>
      </c>
      <c r="DC56" s="212">
        <v>6</v>
      </c>
      <c r="DD56" s="212">
        <v>2</v>
      </c>
      <c r="DE56" s="212">
        <v>5</v>
      </c>
      <c r="DF56" s="212">
        <v>15</v>
      </c>
      <c r="DG56" s="212">
        <v>50.373504273499996</v>
      </c>
      <c r="DH56" s="212">
        <v>53.996774193500002</v>
      </c>
      <c r="DI56" s="212">
        <v>353</v>
      </c>
      <c r="DJ56" s="212">
        <v>445</v>
      </c>
      <c r="DK56" s="212">
        <v>512</v>
      </c>
      <c r="DL56" s="212">
        <v>614</v>
      </c>
      <c r="DM56" s="212">
        <v>499</v>
      </c>
      <c r="DN56" s="212">
        <v>495</v>
      </c>
      <c r="DO56" s="212">
        <v>542</v>
      </c>
      <c r="DP56" s="212">
        <v>638</v>
      </c>
      <c r="DQ56" s="212">
        <v>753</v>
      </c>
      <c r="DR56" s="212">
        <v>667</v>
      </c>
      <c r="DS56" s="212">
        <v>758</v>
      </c>
      <c r="DT56" s="212">
        <v>904</v>
      </c>
      <c r="DU56" s="212">
        <v>1045</v>
      </c>
      <c r="DV56" s="212">
        <v>1134</v>
      </c>
      <c r="DW56" s="212">
        <v>875</v>
      </c>
      <c r="DX56" s="212">
        <v>721</v>
      </c>
      <c r="DY56" s="212">
        <v>621</v>
      </c>
      <c r="DZ56" s="212">
        <v>452</v>
      </c>
      <c r="EA56" s="212">
        <v>212</v>
      </c>
      <c r="EB56" s="212">
        <v>40</v>
      </c>
      <c r="EC56" s="212">
        <v>5</v>
      </c>
      <c r="ED56" s="212">
        <v>1310</v>
      </c>
      <c r="EE56" s="212">
        <v>6915</v>
      </c>
      <c r="EF56" s="212">
        <v>4060</v>
      </c>
      <c r="EG56" s="212">
        <v>2051</v>
      </c>
      <c r="EH56" s="212">
        <v>709</v>
      </c>
      <c r="EI56" s="212">
        <v>10.663410663400001</v>
      </c>
      <c r="EJ56" s="212">
        <v>56.2881562882</v>
      </c>
      <c r="EK56" s="212">
        <v>33.0484330484</v>
      </c>
      <c r="EL56" s="212">
        <v>16.695156695200001</v>
      </c>
      <c r="EM56" s="212">
        <v>5.7712657713000004</v>
      </c>
    </row>
    <row r="57" spans="1:143">
      <c r="A57">
        <v>117</v>
      </c>
      <c r="B57" s="434">
        <v>101</v>
      </c>
      <c r="C57">
        <v>28443</v>
      </c>
      <c r="D57">
        <v>3</v>
      </c>
      <c r="E57">
        <v>2015</v>
      </c>
      <c r="F57">
        <v>2000</v>
      </c>
      <c r="G57" t="s">
        <v>44</v>
      </c>
      <c r="H57" s="212">
        <v>19738</v>
      </c>
      <c r="I57" s="212">
        <v>150</v>
      </c>
      <c r="J57" s="212">
        <v>138</v>
      </c>
      <c r="K57" s="212">
        <v>183</v>
      </c>
      <c r="L57" s="212">
        <v>165</v>
      </c>
      <c r="M57" s="212">
        <v>177</v>
      </c>
      <c r="N57" s="212">
        <v>189</v>
      </c>
      <c r="O57" s="212">
        <v>164</v>
      </c>
      <c r="P57" s="212">
        <v>189</v>
      </c>
      <c r="Q57" s="212">
        <v>175</v>
      </c>
      <c r="R57" s="212">
        <v>181</v>
      </c>
      <c r="S57" s="212">
        <v>190</v>
      </c>
      <c r="T57" s="212">
        <v>192</v>
      </c>
      <c r="U57" s="212">
        <v>198</v>
      </c>
      <c r="V57" s="212">
        <v>196</v>
      </c>
      <c r="W57" s="212">
        <v>211</v>
      </c>
      <c r="X57" s="212">
        <v>192</v>
      </c>
      <c r="Y57" s="212">
        <v>213</v>
      </c>
      <c r="Z57" s="212">
        <v>193</v>
      </c>
      <c r="AA57" s="212">
        <v>242</v>
      </c>
      <c r="AB57" s="212">
        <v>332</v>
      </c>
      <c r="AC57" s="212">
        <v>302</v>
      </c>
      <c r="AD57" s="212">
        <v>270</v>
      </c>
      <c r="AE57" s="212">
        <v>210</v>
      </c>
      <c r="AF57" s="212">
        <v>180</v>
      </c>
      <c r="AG57" s="212">
        <v>178</v>
      </c>
      <c r="AH57" s="212">
        <v>199</v>
      </c>
      <c r="AI57" s="212">
        <v>198</v>
      </c>
      <c r="AJ57" s="212">
        <v>178</v>
      </c>
      <c r="AK57" s="212">
        <v>189</v>
      </c>
      <c r="AL57" s="212">
        <v>182</v>
      </c>
      <c r="AM57" s="212">
        <v>187</v>
      </c>
      <c r="AN57" s="212">
        <v>198</v>
      </c>
      <c r="AO57" s="212">
        <v>222</v>
      </c>
      <c r="AP57" s="212">
        <v>209</v>
      </c>
      <c r="AQ57" s="212">
        <v>200</v>
      </c>
      <c r="AR57" s="212">
        <v>263</v>
      </c>
      <c r="AS57" s="212">
        <v>218</v>
      </c>
      <c r="AT57" s="212">
        <v>232</v>
      </c>
      <c r="AU57" s="212">
        <v>271</v>
      </c>
      <c r="AV57" s="212">
        <v>233</v>
      </c>
      <c r="AW57" s="212">
        <v>271</v>
      </c>
      <c r="AX57" s="212">
        <v>303</v>
      </c>
      <c r="AY57" s="212">
        <v>295</v>
      </c>
      <c r="AZ57" s="212">
        <v>257</v>
      </c>
      <c r="BA57" s="212">
        <v>281</v>
      </c>
      <c r="BB57" s="212">
        <v>258</v>
      </c>
      <c r="BC57" s="212">
        <v>217</v>
      </c>
      <c r="BD57" s="212">
        <v>202</v>
      </c>
      <c r="BE57" s="212">
        <v>243</v>
      </c>
      <c r="BF57" s="212">
        <v>190</v>
      </c>
      <c r="BG57" s="212">
        <v>249</v>
      </c>
      <c r="BH57" s="212">
        <v>228</v>
      </c>
      <c r="BI57" s="212">
        <v>215</v>
      </c>
      <c r="BJ57" s="212">
        <v>203</v>
      </c>
      <c r="BK57" s="212">
        <v>217</v>
      </c>
      <c r="BL57" s="212">
        <v>232</v>
      </c>
      <c r="BM57" s="212">
        <v>268</v>
      </c>
      <c r="BN57" s="212">
        <v>224</v>
      </c>
      <c r="BO57" s="212">
        <v>214</v>
      </c>
      <c r="BP57" s="212">
        <v>224</v>
      </c>
      <c r="BQ57" s="212">
        <v>228</v>
      </c>
      <c r="BR57" s="212">
        <v>254</v>
      </c>
      <c r="BS57" s="212">
        <v>291</v>
      </c>
      <c r="BT57" s="212">
        <v>256</v>
      </c>
      <c r="BU57" s="212">
        <v>292</v>
      </c>
      <c r="BV57" s="212">
        <v>302</v>
      </c>
      <c r="BW57" s="212">
        <v>343</v>
      </c>
      <c r="BX57" s="212">
        <v>367</v>
      </c>
      <c r="BY57" s="212">
        <v>337</v>
      </c>
      <c r="BZ57" s="212">
        <v>214</v>
      </c>
      <c r="CA57" s="212">
        <v>239</v>
      </c>
      <c r="CB57" s="212">
        <v>244</v>
      </c>
      <c r="CC57" s="212">
        <v>270</v>
      </c>
      <c r="CD57" s="212">
        <v>255</v>
      </c>
      <c r="CE57" s="212">
        <v>237</v>
      </c>
      <c r="CF57" s="212">
        <v>194</v>
      </c>
      <c r="CG57" s="212">
        <v>156</v>
      </c>
      <c r="CH57" s="212">
        <v>182</v>
      </c>
      <c r="CI57" s="212">
        <v>191</v>
      </c>
      <c r="CJ57" s="212">
        <v>171</v>
      </c>
      <c r="CK57" s="212">
        <v>174</v>
      </c>
      <c r="CL57" s="212">
        <v>151</v>
      </c>
      <c r="CM57" s="212">
        <v>172</v>
      </c>
      <c r="CN57" s="212">
        <v>143</v>
      </c>
      <c r="CO57" s="212">
        <v>147</v>
      </c>
      <c r="CP57" s="212">
        <v>132</v>
      </c>
      <c r="CQ57" s="212">
        <v>108</v>
      </c>
      <c r="CR57" s="212">
        <v>115</v>
      </c>
      <c r="CS57" s="212">
        <v>93</v>
      </c>
      <c r="CT57" s="212">
        <v>88</v>
      </c>
      <c r="CU57" s="212">
        <v>83</v>
      </c>
      <c r="CV57" s="212">
        <v>58</v>
      </c>
      <c r="CW57" s="212">
        <v>46</v>
      </c>
      <c r="CX57" s="212">
        <v>35</v>
      </c>
      <c r="CY57" s="212">
        <v>36</v>
      </c>
      <c r="CZ57" s="212">
        <v>22</v>
      </c>
      <c r="DA57" s="212">
        <v>20</v>
      </c>
      <c r="DB57" s="212">
        <v>12</v>
      </c>
      <c r="DC57" s="212">
        <v>6</v>
      </c>
      <c r="DD57" s="212">
        <v>8</v>
      </c>
      <c r="DE57" s="212">
        <v>9</v>
      </c>
      <c r="DF57" s="212">
        <v>77</v>
      </c>
      <c r="DG57" s="212">
        <v>45.771349371900001</v>
      </c>
      <c r="DH57" s="212">
        <v>45.908914728699997</v>
      </c>
      <c r="DI57" s="212">
        <v>813</v>
      </c>
      <c r="DJ57" s="212">
        <v>898</v>
      </c>
      <c r="DK57" s="212">
        <v>987</v>
      </c>
      <c r="DL57" s="212">
        <v>1172</v>
      </c>
      <c r="DM57" s="212">
        <v>1140</v>
      </c>
      <c r="DN57" s="212">
        <v>946</v>
      </c>
      <c r="DO57" s="212">
        <v>1016</v>
      </c>
      <c r="DP57" s="212">
        <v>1217</v>
      </c>
      <c r="DQ57" s="212">
        <v>1407</v>
      </c>
      <c r="DR57" s="212">
        <v>1110</v>
      </c>
      <c r="DS57" s="212">
        <v>1112</v>
      </c>
      <c r="DT57" s="212">
        <v>1162</v>
      </c>
      <c r="DU57" s="212">
        <v>1321</v>
      </c>
      <c r="DV57" s="212">
        <v>1563</v>
      </c>
      <c r="DW57" s="212">
        <v>1245</v>
      </c>
      <c r="DX57" s="212">
        <v>894</v>
      </c>
      <c r="DY57" s="212">
        <v>787</v>
      </c>
      <c r="DZ57" s="212">
        <v>536</v>
      </c>
      <c r="EA57" s="212">
        <v>258</v>
      </c>
      <c r="EB57" s="212">
        <v>68</v>
      </c>
      <c r="EC57" s="212">
        <v>9</v>
      </c>
      <c r="ED57" s="212">
        <v>2698</v>
      </c>
      <c r="EE57" s="212">
        <v>11603</v>
      </c>
      <c r="EF57" s="212">
        <v>5360</v>
      </c>
      <c r="EG57" s="212">
        <v>2552</v>
      </c>
      <c r="EH57" s="212">
        <v>871</v>
      </c>
      <c r="EI57" s="212">
        <v>13.722598036699999</v>
      </c>
      <c r="EJ57" s="212">
        <v>59.015309496</v>
      </c>
      <c r="EK57" s="212">
        <v>27.2620924673</v>
      </c>
      <c r="EL57" s="212">
        <v>12.980011189700001</v>
      </c>
      <c r="EM57" s="212">
        <v>4.4300900259000002</v>
      </c>
    </row>
    <row r="58" spans="1:143">
      <c r="A58">
        <v>118</v>
      </c>
      <c r="B58" s="434">
        <v>101</v>
      </c>
      <c r="C58">
        <v>28446</v>
      </c>
      <c r="D58">
        <v>3</v>
      </c>
      <c r="E58">
        <v>2015</v>
      </c>
      <c r="G58" t="s">
        <v>45</v>
      </c>
      <c r="H58" s="212">
        <v>11452</v>
      </c>
      <c r="I58" s="212">
        <v>60</v>
      </c>
      <c r="J58" s="212">
        <v>45</v>
      </c>
      <c r="K58" s="212">
        <v>53</v>
      </c>
      <c r="L58" s="212">
        <v>69</v>
      </c>
      <c r="M58" s="212">
        <v>76</v>
      </c>
      <c r="N58" s="212">
        <v>88</v>
      </c>
      <c r="O58" s="212">
        <v>101</v>
      </c>
      <c r="P58" s="212">
        <v>100</v>
      </c>
      <c r="Q58" s="212">
        <v>95</v>
      </c>
      <c r="R58" s="212">
        <v>105</v>
      </c>
      <c r="S58" s="212">
        <v>95</v>
      </c>
      <c r="T58" s="212">
        <v>111</v>
      </c>
      <c r="U58" s="212">
        <v>98</v>
      </c>
      <c r="V58" s="212">
        <v>109</v>
      </c>
      <c r="W58" s="212">
        <v>124</v>
      </c>
      <c r="X58" s="212">
        <v>123</v>
      </c>
      <c r="Y58" s="212">
        <v>109</v>
      </c>
      <c r="Z58" s="212">
        <v>122</v>
      </c>
      <c r="AA58" s="212">
        <v>124</v>
      </c>
      <c r="AB58" s="212">
        <v>90</v>
      </c>
      <c r="AC58" s="212">
        <v>84</v>
      </c>
      <c r="AD58" s="212">
        <v>85</v>
      </c>
      <c r="AE58" s="212">
        <v>89</v>
      </c>
      <c r="AF58" s="212">
        <v>86</v>
      </c>
      <c r="AG58" s="212">
        <v>73</v>
      </c>
      <c r="AH58" s="212">
        <v>105</v>
      </c>
      <c r="AI58" s="212">
        <v>87</v>
      </c>
      <c r="AJ58" s="212">
        <v>79</v>
      </c>
      <c r="AK58" s="212">
        <v>76</v>
      </c>
      <c r="AL58" s="212">
        <v>89</v>
      </c>
      <c r="AM58" s="212">
        <v>92</v>
      </c>
      <c r="AN58" s="212">
        <v>87</v>
      </c>
      <c r="AO58" s="212">
        <v>90</v>
      </c>
      <c r="AP58" s="212">
        <v>89</v>
      </c>
      <c r="AQ58" s="212">
        <v>107</v>
      </c>
      <c r="AR58" s="212">
        <v>106</v>
      </c>
      <c r="AS58" s="212">
        <v>103</v>
      </c>
      <c r="AT58" s="212">
        <v>107</v>
      </c>
      <c r="AU58" s="212">
        <v>123</v>
      </c>
      <c r="AV58" s="212">
        <v>116</v>
      </c>
      <c r="AW58" s="212">
        <v>103</v>
      </c>
      <c r="AX58" s="212">
        <v>155</v>
      </c>
      <c r="AY58" s="212">
        <v>141</v>
      </c>
      <c r="AZ58" s="212">
        <v>137</v>
      </c>
      <c r="BA58" s="212">
        <v>123</v>
      </c>
      <c r="BB58" s="212">
        <v>124</v>
      </c>
      <c r="BC58" s="212">
        <v>131</v>
      </c>
      <c r="BD58" s="212">
        <v>139</v>
      </c>
      <c r="BE58" s="212">
        <v>143</v>
      </c>
      <c r="BF58" s="212">
        <v>121</v>
      </c>
      <c r="BG58" s="212">
        <v>165</v>
      </c>
      <c r="BH58" s="212">
        <v>153</v>
      </c>
      <c r="BI58" s="212">
        <v>148</v>
      </c>
      <c r="BJ58" s="212">
        <v>147</v>
      </c>
      <c r="BK58" s="212">
        <v>154</v>
      </c>
      <c r="BL58" s="212">
        <v>132</v>
      </c>
      <c r="BM58" s="212">
        <v>140</v>
      </c>
      <c r="BN58" s="212">
        <v>147</v>
      </c>
      <c r="BO58" s="212">
        <v>160</v>
      </c>
      <c r="BP58" s="212">
        <v>174</v>
      </c>
      <c r="BQ58" s="212">
        <v>171</v>
      </c>
      <c r="BR58" s="212">
        <v>194</v>
      </c>
      <c r="BS58" s="212">
        <v>175</v>
      </c>
      <c r="BT58" s="212">
        <v>176</v>
      </c>
      <c r="BU58" s="212">
        <v>223</v>
      </c>
      <c r="BV58" s="212">
        <v>205</v>
      </c>
      <c r="BW58" s="212">
        <v>220</v>
      </c>
      <c r="BX58" s="212">
        <v>222</v>
      </c>
      <c r="BY58" s="212">
        <v>204</v>
      </c>
      <c r="BZ58" s="212">
        <v>123</v>
      </c>
      <c r="CA58" s="212">
        <v>130</v>
      </c>
      <c r="CB58" s="212">
        <v>187</v>
      </c>
      <c r="CC58" s="212">
        <v>148</v>
      </c>
      <c r="CD58" s="212">
        <v>169</v>
      </c>
      <c r="CE58" s="212">
        <v>168</v>
      </c>
      <c r="CF58" s="212">
        <v>130</v>
      </c>
      <c r="CG58" s="212">
        <v>94</v>
      </c>
      <c r="CH58" s="212">
        <v>134</v>
      </c>
      <c r="CI58" s="212">
        <v>143</v>
      </c>
      <c r="CJ58" s="212">
        <v>146</v>
      </c>
      <c r="CK58" s="212">
        <v>139</v>
      </c>
      <c r="CL58" s="212">
        <v>145</v>
      </c>
      <c r="CM58" s="212">
        <v>136</v>
      </c>
      <c r="CN58" s="212">
        <v>146</v>
      </c>
      <c r="CO58" s="212">
        <v>120</v>
      </c>
      <c r="CP58" s="212">
        <v>90</v>
      </c>
      <c r="CQ58" s="212">
        <v>110</v>
      </c>
      <c r="CR58" s="212">
        <v>103</v>
      </c>
      <c r="CS58" s="212">
        <v>90</v>
      </c>
      <c r="CT58" s="212">
        <v>72</v>
      </c>
      <c r="CU58" s="212">
        <v>66</v>
      </c>
      <c r="CV58" s="212">
        <v>65</v>
      </c>
      <c r="CW58" s="212">
        <v>56</v>
      </c>
      <c r="CX58" s="212">
        <v>31</v>
      </c>
      <c r="CY58" s="212">
        <v>33</v>
      </c>
      <c r="CZ58" s="212">
        <v>26</v>
      </c>
      <c r="DA58" s="212">
        <v>16</v>
      </c>
      <c r="DB58" s="212">
        <v>15</v>
      </c>
      <c r="DC58" s="212">
        <v>6</v>
      </c>
      <c r="DD58" s="212">
        <v>5</v>
      </c>
      <c r="DE58" s="212">
        <v>11</v>
      </c>
      <c r="DF58" s="212">
        <v>2</v>
      </c>
      <c r="DG58" s="212">
        <v>50.845065502200001</v>
      </c>
      <c r="DH58" s="212">
        <v>54.162337662299997</v>
      </c>
      <c r="DI58" s="212">
        <v>303</v>
      </c>
      <c r="DJ58" s="212">
        <v>489</v>
      </c>
      <c r="DK58" s="212">
        <v>537</v>
      </c>
      <c r="DL58" s="212">
        <v>568</v>
      </c>
      <c r="DM58" s="212">
        <v>417</v>
      </c>
      <c r="DN58" s="212">
        <v>436</v>
      </c>
      <c r="DO58" s="212">
        <v>465</v>
      </c>
      <c r="DP58" s="212">
        <v>555</v>
      </c>
      <c r="DQ58" s="212">
        <v>659</v>
      </c>
      <c r="DR58" s="212">
        <v>658</v>
      </c>
      <c r="DS58" s="212">
        <v>767</v>
      </c>
      <c r="DT58" s="212">
        <v>753</v>
      </c>
      <c r="DU58" s="212">
        <v>939</v>
      </c>
      <c r="DV58" s="212">
        <v>974</v>
      </c>
      <c r="DW58" s="212">
        <v>802</v>
      </c>
      <c r="DX58" s="212">
        <v>647</v>
      </c>
      <c r="DY58" s="212">
        <v>686</v>
      </c>
      <c r="DZ58" s="212">
        <v>465</v>
      </c>
      <c r="EA58" s="212">
        <v>251</v>
      </c>
      <c r="EB58" s="212">
        <v>68</v>
      </c>
      <c r="EC58" s="212">
        <v>11</v>
      </c>
      <c r="ED58" s="212">
        <v>1329</v>
      </c>
      <c r="EE58" s="212">
        <v>6217</v>
      </c>
      <c r="EF58" s="212">
        <v>3904</v>
      </c>
      <c r="EG58" s="212">
        <v>2128</v>
      </c>
      <c r="EH58" s="212">
        <v>795</v>
      </c>
      <c r="EI58" s="212">
        <v>11.606986899600001</v>
      </c>
      <c r="EJ58" s="212">
        <v>54.2969432314</v>
      </c>
      <c r="EK58" s="212">
        <v>34.096069868999997</v>
      </c>
      <c r="EL58" s="212">
        <v>18.585152838399999</v>
      </c>
      <c r="EM58" s="212">
        <v>6.943231441</v>
      </c>
    </row>
    <row r="59" spans="1:143">
      <c r="A59">
        <v>122</v>
      </c>
      <c r="B59" s="434">
        <v>101</v>
      </c>
      <c r="C59">
        <v>28464</v>
      </c>
      <c r="D59">
        <v>3</v>
      </c>
      <c r="E59">
        <v>2015</v>
      </c>
      <c r="F59">
        <v>2000</v>
      </c>
      <c r="G59" t="s">
        <v>46</v>
      </c>
      <c r="H59" s="212">
        <v>33690</v>
      </c>
      <c r="I59" s="212">
        <v>288</v>
      </c>
      <c r="J59" s="212">
        <v>304</v>
      </c>
      <c r="K59" s="212">
        <v>312</v>
      </c>
      <c r="L59" s="212">
        <v>332</v>
      </c>
      <c r="M59" s="212">
        <v>349</v>
      </c>
      <c r="N59" s="212">
        <v>354</v>
      </c>
      <c r="O59" s="212">
        <v>369</v>
      </c>
      <c r="P59" s="212">
        <v>427</v>
      </c>
      <c r="Q59" s="212">
        <v>360</v>
      </c>
      <c r="R59" s="212">
        <v>401</v>
      </c>
      <c r="S59" s="212">
        <v>380</v>
      </c>
      <c r="T59" s="212">
        <v>394</v>
      </c>
      <c r="U59" s="212">
        <v>363</v>
      </c>
      <c r="V59" s="212">
        <v>442</v>
      </c>
      <c r="W59" s="212">
        <v>443</v>
      </c>
      <c r="X59" s="212">
        <v>373</v>
      </c>
      <c r="Y59" s="212">
        <v>416</v>
      </c>
      <c r="Z59" s="212">
        <v>360</v>
      </c>
      <c r="AA59" s="212">
        <v>337</v>
      </c>
      <c r="AB59" s="212">
        <v>292</v>
      </c>
      <c r="AC59" s="212">
        <v>252</v>
      </c>
      <c r="AD59" s="212">
        <v>276</v>
      </c>
      <c r="AE59" s="212">
        <v>222</v>
      </c>
      <c r="AF59" s="212">
        <v>234</v>
      </c>
      <c r="AG59" s="212">
        <v>270</v>
      </c>
      <c r="AH59" s="212">
        <v>265</v>
      </c>
      <c r="AI59" s="212">
        <v>288</v>
      </c>
      <c r="AJ59" s="212">
        <v>309</v>
      </c>
      <c r="AK59" s="212">
        <v>308</v>
      </c>
      <c r="AL59" s="212">
        <v>346</v>
      </c>
      <c r="AM59" s="212">
        <v>366</v>
      </c>
      <c r="AN59" s="212">
        <v>373</v>
      </c>
      <c r="AO59" s="212">
        <v>398</v>
      </c>
      <c r="AP59" s="212">
        <v>391</v>
      </c>
      <c r="AQ59" s="212">
        <v>387</v>
      </c>
      <c r="AR59" s="212">
        <v>419</v>
      </c>
      <c r="AS59" s="212">
        <v>450</v>
      </c>
      <c r="AT59" s="212">
        <v>473</v>
      </c>
      <c r="AU59" s="212">
        <v>517</v>
      </c>
      <c r="AV59" s="212">
        <v>571</v>
      </c>
      <c r="AW59" s="212">
        <v>595</v>
      </c>
      <c r="AX59" s="212">
        <v>574</v>
      </c>
      <c r="AY59" s="212">
        <v>625</v>
      </c>
      <c r="AZ59" s="212">
        <v>609</v>
      </c>
      <c r="BA59" s="212">
        <v>607</v>
      </c>
      <c r="BB59" s="212">
        <v>500</v>
      </c>
      <c r="BC59" s="212">
        <v>455</v>
      </c>
      <c r="BD59" s="212">
        <v>460</v>
      </c>
      <c r="BE59" s="212">
        <v>440</v>
      </c>
      <c r="BF59" s="212">
        <v>337</v>
      </c>
      <c r="BG59" s="212">
        <v>385</v>
      </c>
      <c r="BH59" s="212">
        <v>378</v>
      </c>
      <c r="BI59" s="212">
        <v>383</v>
      </c>
      <c r="BJ59" s="212">
        <v>347</v>
      </c>
      <c r="BK59" s="212">
        <v>348</v>
      </c>
      <c r="BL59" s="212">
        <v>311</v>
      </c>
      <c r="BM59" s="212">
        <v>332</v>
      </c>
      <c r="BN59" s="212">
        <v>346</v>
      </c>
      <c r="BO59" s="212">
        <v>325</v>
      </c>
      <c r="BP59" s="212">
        <v>349</v>
      </c>
      <c r="BQ59" s="212">
        <v>436</v>
      </c>
      <c r="BR59" s="212">
        <v>452</v>
      </c>
      <c r="BS59" s="212">
        <v>433</v>
      </c>
      <c r="BT59" s="212">
        <v>435</v>
      </c>
      <c r="BU59" s="212">
        <v>537</v>
      </c>
      <c r="BV59" s="212">
        <v>562</v>
      </c>
      <c r="BW59" s="212">
        <v>604</v>
      </c>
      <c r="BX59" s="212">
        <v>643</v>
      </c>
      <c r="BY59" s="212">
        <v>559</v>
      </c>
      <c r="BZ59" s="212">
        <v>351</v>
      </c>
      <c r="CA59" s="212">
        <v>362</v>
      </c>
      <c r="CB59" s="212">
        <v>481</v>
      </c>
      <c r="CC59" s="212">
        <v>450</v>
      </c>
      <c r="CD59" s="212">
        <v>443</v>
      </c>
      <c r="CE59" s="212">
        <v>428</v>
      </c>
      <c r="CF59" s="212">
        <v>360</v>
      </c>
      <c r="CG59" s="212">
        <v>282</v>
      </c>
      <c r="CH59" s="212">
        <v>279</v>
      </c>
      <c r="CI59" s="212">
        <v>275</v>
      </c>
      <c r="CJ59" s="212">
        <v>264</v>
      </c>
      <c r="CK59" s="212">
        <v>238</v>
      </c>
      <c r="CL59" s="212">
        <v>213</v>
      </c>
      <c r="CM59" s="212">
        <v>200</v>
      </c>
      <c r="CN59" s="212">
        <v>175</v>
      </c>
      <c r="CO59" s="212">
        <v>168</v>
      </c>
      <c r="CP59" s="212">
        <v>116</v>
      </c>
      <c r="CQ59" s="212">
        <v>121</v>
      </c>
      <c r="CR59" s="212">
        <v>132</v>
      </c>
      <c r="CS59" s="212">
        <v>98</v>
      </c>
      <c r="CT59" s="212">
        <v>99</v>
      </c>
      <c r="CU59" s="212">
        <v>76</v>
      </c>
      <c r="CV59" s="212">
        <v>64</v>
      </c>
      <c r="CW59" s="212">
        <v>51</v>
      </c>
      <c r="CX59" s="212">
        <v>34</v>
      </c>
      <c r="CY59" s="212">
        <v>33</v>
      </c>
      <c r="CZ59" s="212">
        <v>28</v>
      </c>
      <c r="DA59" s="212">
        <v>17</v>
      </c>
      <c r="DB59" s="212">
        <v>15</v>
      </c>
      <c r="DC59" s="212">
        <v>8</v>
      </c>
      <c r="DD59" s="212">
        <v>6</v>
      </c>
      <c r="DE59" s="212">
        <v>12</v>
      </c>
      <c r="DF59" s="212">
        <v>33</v>
      </c>
      <c r="DG59" s="212">
        <v>44.051920848599998</v>
      </c>
      <c r="DH59" s="212">
        <v>44.023887973599997</v>
      </c>
      <c r="DI59" s="212">
        <v>1585</v>
      </c>
      <c r="DJ59" s="212">
        <v>1911</v>
      </c>
      <c r="DK59" s="212">
        <v>2022</v>
      </c>
      <c r="DL59" s="212">
        <v>1778</v>
      </c>
      <c r="DM59" s="212">
        <v>1254</v>
      </c>
      <c r="DN59" s="212">
        <v>1516</v>
      </c>
      <c r="DO59" s="212">
        <v>1915</v>
      </c>
      <c r="DP59" s="212">
        <v>2430</v>
      </c>
      <c r="DQ59" s="212">
        <v>3010</v>
      </c>
      <c r="DR59" s="212">
        <v>2192</v>
      </c>
      <c r="DS59" s="212">
        <v>1841</v>
      </c>
      <c r="DT59" s="212">
        <v>1663</v>
      </c>
      <c r="DU59" s="212">
        <v>2293</v>
      </c>
      <c r="DV59" s="212">
        <v>2719</v>
      </c>
      <c r="DW59" s="212">
        <v>2164</v>
      </c>
      <c r="DX59" s="212">
        <v>1460</v>
      </c>
      <c r="DY59" s="212">
        <v>994</v>
      </c>
      <c r="DZ59" s="212">
        <v>566</v>
      </c>
      <c r="EA59" s="212">
        <v>258</v>
      </c>
      <c r="EB59" s="212">
        <v>74</v>
      </c>
      <c r="EC59" s="212">
        <v>12</v>
      </c>
      <c r="ED59" s="212">
        <v>5518</v>
      </c>
      <c r="EE59" s="212">
        <v>19892</v>
      </c>
      <c r="EF59" s="212">
        <v>8247</v>
      </c>
      <c r="EG59" s="212">
        <v>3364</v>
      </c>
      <c r="EH59" s="212">
        <v>910</v>
      </c>
      <c r="EI59" s="212">
        <v>16.394806429599999</v>
      </c>
      <c r="EJ59" s="212">
        <v>59.102118429999997</v>
      </c>
      <c r="EK59" s="212">
        <v>24.5030751404</v>
      </c>
      <c r="EL59" s="212">
        <v>9.9949490448000002</v>
      </c>
      <c r="EM59" s="212">
        <v>2.7037466203</v>
      </c>
    </row>
    <row r="60" spans="1:143">
      <c r="A60">
        <v>124</v>
      </c>
      <c r="B60" s="434">
        <v>101</v>
      </c>
      <c r="C60">
        <v>28481</v>
      </c>
      <c r="D60">
        <v>3</v>
      </c>
      <c r="E60">
        <v>2015</v>
      </c>
      <c r="F60">
        <v>2000</v>
      </c>
      <c r="G60" t="s">
        <v>47</v>
      </c>
      <c r="H60" s="212">
        <v>15224</v>
      </c>
      <c r="I60" s="212">
        <v>69</v>
      </c>
      <c r="J60" s="212">
        <v>88</v>
      </c>
      <c r="K60" s="212">
        <v>91</v>
      </c>
      <c r="L60" s="212">
        <v>89</v>
      </c>
      <c r="M60" s="212">
        <v>98</v>
      </c>
      <c r="N60" s="212">
        <v>99</v>
      </c>
      <c r="O60" s="212">
        <v>101</v>
      </c>
      <c r="P60" s="212">
        <v>118</v>
      </c>
      <c r="Q60" s="212">
        <v>120</v>
      </c>
      <c r="R60" s="212">
        <v>122</v>
      </c>
      <c r="S60" s="212">
        <v>124</v>
      </c>
      <c r="T60" s="212">
        <v>146</v>
      </c>
      <c r="U60" s="212">
        <v>130</v>
      </c>
      <c r="V60" s="212">
        <v>165</v>
      </c>
      <c r="W60" s="212">
        <v>126</v>
      </c>
      <c r="X60" s="212">
        <v>140</v>
      </c>
      <c r="Y60" s="212">
        <v>157</v>
      </c>
      <c r="Z60" s="212">
        <v>152</v>
      </c>
      <c r="AA60" s="212">
        <v>124</v>
      </c>
      <c r="AB60" s="212">
        <v>92</v>
      </c>
      <c r="AC60" s="212">
        <v>98</v>
      </c>
      <c r="AD60" s="212">
        <v>79</v>
      </c>
      <c r="AE60" s="212">
        <v>92</v>
      </c>
      <c r="AF60" s="212">
        <v>96</v>
      </c>
      <c r="AG60" s="212">
        <v>93</v>
      </c>
      <c r="AH60" s="212">
        <v>129</v>
      </c>
      <c r="AI60" s="212">
        <v>118</v>
      </c>
      <c r="AJ60" s="212">
        <v>116</v>
      </c>
      <c r="AK60" s="212">
        <v>113</v>
      </c>
      <c r="AL60" s="212">
        <v>121</v>
      </c>
      <c r="AM60" s="212">
        <v>117</v>
      </c>
      <c r="AN60" s="212">
        <v>135</v>
      </c>
      <c r="AO60" s="212">
        <v>147</v>
      </c>
      <c r="AP60" s="212">
        <v>134</v>
      </c>
      <c r="AQ60" s="212">
        <v>131</v>
      </c>
      <c r="AR60" s="212">
        <v>141</v>
      </c>
      <c r="AS60" s="212">
        <v>127</v>
      </c>
      <c r="AT60" s="212">
        <v>152</v>
      </c>
      <c r="AU60" s="212">
        <v>173</v>
      </c>
      <c r="AV60" s="212">
        <v>175</v>
      </c>
      <c r="AW60" s="212">
        <v>179</v>
      </c>
      <c r="AX60" s="212">
        <v>210</v>
      </c>
      <c r="AY60" s="212">
        <v>181</v>
      </c>
      <c r="AZ60" s="212">
        <v>188</v>
      </c>
      <c r="BA60" s="212">
        <v>200</v>
      </c>
      <c r="BB60" s="212">
        <v>189</v>
      </c>
      <c r="BC60" s="212">
        <v>173</v>
      </c>
      <c r="BD60" s="212">
        <v>143</v>
      </c>
      <c r="BE60" s="212">
        <v>167</v>
      </c>
      <c r="BF60" s="212">
        <v>165</v>
      </c>
      <c r="BG60" s="212">
        <v>194</v>
      </c>
      <c r="BH60" s="212">
        <v>200</v>
      </c>
      <c r="BI60" s="212">
        <v>179</v>
      </c>
      <c r="BJ60" s="212">
        <v>189</v>
      </c>
      <c r="BK60" s="212">
        <v>179</v>
      </c>
      <c r="BL60" s="212">
        <v>195</v>
      </c>
      <c r="BM60" s="212">
        <v>239</v>
      </c>
      <c r="BN60" s="212">
        <v>214</v>
      </c>
      <c r="BO60" s="212">
        <v>205</v>
      </c>
      <c r="BP60" s="212">
        <v>236</v>
      </c>
      <c r="BQ60" s="212">
        <v>235</v>
      </c>
      <c r="BR60" s="212">
        <v>256</v>
      </c>
      <c r="BS60" s="212">
        <v>272</v>
      </c>
      <c r="BT60" s="212">
        <v>274</v>
      </c>
      <c r="BU60" s="212">
        <v>287</v>
      </c>
      <c r="BV60" s="212">
        <v>329</v>
      </c>
      <c r="BW60" s="212">
        <v>360</v>
      </c>
      <c r="BX60" s="212">
        <v>324</v>
      </c>
      <c r="BY60" s="212">
        <v>341</v>
      </c>
      <c r="BZ60" s="212">
        <v>206</v>
      </c>
      <c r="CA60" s="212">
        <v>214</v>
      </c>
      <c r="CB60" s="212">
        <v>242</v>
      </c>
      <c r="CC60" s="212">
        <v>244</v>
      </c>
      <c r="CD60" s="212">
        <v>259</v>
      </c>
      <c r="CE60" s="212">
        <v>240</v>
      </c>
      <c r="CF60" s="212">
        <v>187</v>
      </c>
      <c r="CG60" s="212">
        <v>131</v>
      </c>
      <c r="CH60" s="212">
        <v>168</v>
      </c>
      <c r="CI60" s="212">
        <v>179</v>
      </c>
      <c r="CJ60" s="212">
        <v>169</v>
      </c>
      <c r="CK60" s="212">
        <v>166</v>
      </c>
      <c r="CL60" s="212">
        <v>175</v>
      </c>
      <c r="CM60" s="212">
        <v>175</v>
      </c>
      <c r="CN60" s="212">
        <v>137</v>
      </c>
      <c r="CO60" s="212">
        <v>133</v>
      </c>
      <c r="CP60" s="212">
        <v>123</v>
      </c>
      <c r="CQ60" s="212">
        <v>137</v>
      </c>
      <c r="CR60" s="212">
        <v>105</v>
      </c>
      <c r="CS60" s="212">
        <v>89</v>
      </c>
      <c r="CT60" s="212">
        <v>85</v>
      </c>
      <c r="CU60" s="212">
        <v>68</v>
      </c>
      <c r="CV60" s="212">
        <v>53</v>
      </c>
      <c r="CW60" s="212">
        <v>52</v>
      </c>
      <c r="CX60" s="212">
        <v>48</v>
      </c>
      <c r="CY60" s="212">
        <v>26</v>
      </c>
      <c r="CZ60" s="212">
        <v>25</v>
      </c>
      <c r="DA60" s="212">
        <v>17</v>
      </c>
      <c r="DB60" s="212">
        <v>10</v>
      </c>
      <c r="DC60" s="212">
        <v>3</v>
      </c>
      <c r="DD60" s="212">
        <v>3</v>
      </c>
      <c r="DE60" s="212">
        <v>12</v>
      </c>
      <c r="DF60" s="212">
        <v>2</v>
      </c>
      <c r="DG60" s="212">
        <v>50.9909341742</v>
      </c>
      <c r="DH60" s="212">
        <v>55.189743589700001</v>
      </c>
      <c r="DI60" s="212">
        <v>435</v>
      </c>
      <c r="DJ60" s="212">
        <v>560</v>
      </c>
      <c r="DK60" s="212">
        <v>691</v>
      </c>
      <c r="DL60" s="212">
        <v>665</v>
      </c>
      <c r="DM60" s="212">
        <v>458</v>
      </c>
      <c r="DN60" s="212">
        <v>597</v>
      </c>
      <c r="DO60" s="212">
        <v>664</v>
      </c>
      <c r="DP60" s="212">
        <v>768</v>
      </c>
      <c r="DQ60" s="212">
        <v>958</v>
      </c>
      <c r="DR60" s="212">
        <v>837</v>
      </c>
      <c r="DS60" s="212">
        <v>941</v>
      </c>
      <c r="DT60" s="212">
        <v>1089</v>
      </c>
      <c r="DU60" s="212">
        <v>1324</v>
      </c>
      <c r="DV60" s="212">
        <v>1560</v>
      </c>
      <c r="DW60" s="212">
        <v>1199</v>
      </c>
      <c r="DX60" s="212">
        <v>834</v>
      </c>
      <c r="DY60" s="212">
        <v>786</v>
      </c>
      <c r="DZ60" s="212">
        <v>539</v>
      </c>
      <c r="EA60" s="212">
        <v>247</v>
      </c>
      <c r="EB60" s="212">
        <v>58</v>
      </c>
      <c r="EC60" s="212">
        <v>12</v>
      </c>
      <c r="ED60" s="212">
        <v>1686</v>
      </c>
      <c r="EE60" s="212">
        <v>8301</v>
      </c>
      <c r="EF60" s="212">
        <v>5235</v>
      </c>
      <c r="EG60" s="212">
        <v>2476</v>
      </c>
      <c r="EH60" s="212">
        <v>856</v>
      </c>
      <c r="EI60" s="212">
        <v>11.0760741033</v>
      </c>
      <c r="EJ60" s="212">
        <v>54.532912889199999</v>
      </c>
      <c r="EK60" s="212">
        <v>34.3910130075</v>
      </c>
      <c r="EL60" s="212">
        <v>16.265930889500002</v>
      </c>
      <c r="EM60" s="212">
        <v>5.6234397582</v>
      </c>
    </row>
    <row r="61" spans="1:143">
      <c r="A61">
        <v>126</v>
      </c>
      <c r="B61" s="434">
        <v>101</v>
      </c>
      <c r="C61">
        <v>28501</v>
      </c>
      <c r="D61">
        <v>3</v>
      </c>
      <c r="E61">
        <v>2015</v>
      </c>
      <c r="G61" t="s">
        <v>48</v>
      </c>
      <c r="H61" s="212">
        <v>17510</v>
      </c>
      <c r="I61" s="212">
        <v>92</v>
      </c>
      <c r="J61" s="212">
        <v>95</v>
      </c>
      <c r="K61" s="212">
        <v>88</v>
      </c>
      <c r="L61" s="212">
        <v>100</v>
      </c>
      <c r="M61" s="212">
        <v>114</v>
      </c>
      <c r="N61" s="212">
        <v>103</v>
      </c>
      <c r="O61" s="212">
        <v>100</v>
      </c>
      <c r="P61" s="212">
        <v>137</v>
      </c>
      <c r="Q61" s="212">
        <v>110</v>
      </c>
      <c r="R61" s="212">
        <v>148</v>
      </c>
      <c r="S61" s="212">
        <v>121</v>
      </c>
      <c r="T61" s="212">
        <v>133</v>
      </c>
      <c r="U61" s="212">
        <v>147</v>
      </c>
      <c r="V61" s="212">
        <v>124</v>
      </c>
      <c r="W61" s="212">
        <v>175</v>
      </c>
      <c r="X61" s="212">
        <v>168</v>
      </c>
      <c r="Y61" s="212">
        <v>135</v>
      </c>
      <c r="Z61" s="212">
        <v>177</v>
      </c>
      <c r="AA61" s="212">
        <v>113</v>
      </c>
      <c r="AB61" s="212">
        <v>71</v>
      </c>
      <c r="AC61" s="212">
        <v>84</v>
      </c>
      <c r="AD61" s="212">
        <v>87</v>
      </c>
      <c r="AE61" s="212">
        <v>103</v>
      </c>
      <c r="AF61" s="212">
        <v>108</v>
      </c>
      <c r="AG61" s="212">
        <v>109</v>
      </c>
      <c r="AH61" s="212">
        <v>112</v>
      </c>
      <c r="AI61" s="212">
        <v>117</v>
      </c>
      <c r="AJ61" s="212">
        <v>113</v>
      </c>
      <c r="AK61" s="212">
        <v>137</v>
      </c>
      <c r="AL61" s="212">
        <v>120</v>
      </c>
      <c r="AM61" s="212">
        <v>135</v>
      </c>
      <c r="AN61" s="212">
        <v>141</v>
      </c>
      <c r="AO61" s="212">
        <v>129</v>
      </c>
      <c r="AP61" s="212">
        <v>122</v>
      </c>
      <c r="AQ61" s="212">
        <v>131</v>
      </c>
      <c r="AR61" s="212">
        <v>180</v>
      </c>
      <c r="AS61" s="212">
        <v>161</v>
      </c>
      <c r="AT61" s="212">
        <v>188</v>
      </c>
      <c r="AU61" s="212">
        <v>185</v>
      </c>
      <c r="AV61" s="212">
        <v>174</v>
      </c>
      <c r="AW61" s="212">
        <v>183</v>
      </c>
      <c r="AX61" s="212">
        <v>202</v>
      </c>
      <c r="AY61" s="212">
        <v>173</v>
      </c>
      <c r="AZ61" s="212">
        <v>183</v>
      </c>
      <c r="BA61" s="212">
        <v>160</v>
      </c>
      <c r="BB61" s="212">
        <v>169</v>
      </c>
      <c r="BC61" s="212">
        <v>177</v>
      </c>
      <c r="BD61" s="212">
        <v>178</v>
      </c>
      <c r="BE61" s="212">
        <v>188</v>
      </c>
      <c r="BF61" s="212">
        <v>167</v>
      </c>
      <c r="BG61" s="212">
        <v>194</v>
      </c>
      <c r="BH61" s="212">
        <v>180</v>
      </c>
      <c r="BI61" s="212">
        <v>233</v>
      </c>
      <c r="BJ61" s="212">
        <v>223</v>
      </c>
      <c r="BK61" s="212">
        <v>238</v>
      </c>
      <c r="BL61" s="212">
        <v>223</v>
      </c>
      <c r="BM61" s="212">
        <v>264</v>
      </c>
      <c r="BN61" s="212">
        <v>251</v>
      </c>
      <c r="BO61" s="212">
        <v>267</v>
      </c>
      <c r="BP61" s="212">
        <v>284</v>
      </c>
      <c r="BQ61" s="212">
        <v>293</v>
      </c>
      <c r="BR61" s="212">
        <v>323</v>
      </c>
      <c r="BS61" s="212">
        <v>315</v>
      </c>
      <c r="BT61" s="212">
        <v>320</v>
      </c>
      <c r="BU61" s="212">
        <v>338</v>
      </c>
      <c r="BV61" s="212">
        <v>346</v>
      </c>
      <c r="BW61" s="212">
        <v>373</v>
      </c>
      <c r="BX61" s="212">
        <v>392</v>
      </c>
      <c r="BY61" s="212">
        <v>301</v>
      </c>
      <c r="BZ61" s="212">
        <v>196</v>
      </c>
      <c r="CA61" s="212">
        <v>229</v>
      </c>
      <c r="CB61" s="212">
        <v>245</v>
      </c>
      <c r="CC61" s="212">
        <v>220</v>
      </c>
      <c r="CD61" s="212">
        <v>259</v>
      </c>
      <c r="CE61" s="212">
        <v>255</v>
      </c>
      <c r="CF61" s="212">
        <v>231</v>
      </c>
      <c r="CG61" s="212">
        <v>194</v>
      </c>
      <c r="CH61" s="212">
        <v>244</v>
      </c>
      <c r="CI61" s="212">
        <v>251</v>
      </c>
      <c r="CJ61" s="212">
        <v>265</v>
      </c>
      <c r="CK61" s="212">
        <v>246</v>
      </c>
      <c r="CL61" s="212">
        <v>230</v>
      </c>
      <c r="CM61" s="212">
        <v>264</v>
      </c>
      <c r="CN61" s="212">
        <v>243</v>
      </c>
      <c r="CO61" s="212">
        <v>234</v>
      </c>
      <c r="CP61" s="212">
        <v>226</v>
      </c>
      <c r="CQ61" s="212">
        <v>179</v>
      </c>
      <c r="CR61" s="212">
        <v>178</v>
      </c>
      <c r="CS61" s="212">
        <v>171</v>
      </c>
      <c r="CT61" s="212">
        <v>135</v>
      </c>
      <c r="CU61" s="212">
        <v>156</v>
      </c>
      <c r="CV61" s="212">
        <v>110</v>
      </c>
      <c r="CW61" s="212">
        <v>84</v>
      </c>
      <c r="CX61" s="212">
        <v>63</v>
      </c>
      <c r="CY61" s="212">
        <v>54</v>
      </c>
      <c r="CZ61" s="212">
        <v>38</v>
      </c>
      <c r="DA61" s="212">
        <v>23</v>
      </c>
      <c r="DB61" s="212">
        <v>18</v>
      </c>
      <c r="DC61" s="212">
        <v>15</v>
      </c>
      <c r="DD61" s="212">
        <v>11</v>
      </c>
      <c r="DE61" s="212">
        <v>16</v>
      </c>
      <c r="DF61" s="212">
        <v>2</v>
      </c>
      <c r="DG61" s="212">
        <v>53.618917066500003</v>
      </c>
      <c r="DH61" s="212">
        <v>58.303370786499997</v>
      </c>
      <c r="DI61" s="212">
        <v>489</v>
      </c>
      <c r="DJ61" s="212">
        <v>598</v>
      </c>
      <c r="DK61" s="212">
        <v>700</v>
      </c>
      <c r="DL61" s="212">
        <v>664</v>
      </c>
      <c r="DM61" s="212">
        <v>491</v>
      </c>
      <c r="DN61" s="212">
        <v>599</v>
      </c>
      <c r="DO61" s="212">
        <v>658</v>
      </c>
      <c r="DP61" s="212">
        <v>888</v>
      </c>
      <c r="DQ61" s="212">
        <v>901</v>
      </c>
      <c r="DR61" s="212">
        <v>879</v>
      </c>
      <c r="DS61" s="212">
        <v>1068</v>
      </c>
      <c r="DT61" s="212">
        <v>1289</v>
      </c>
      <c r="DU61" s="212">
        <v>1589</v>
      </c>
      <c r="DV61" s="212">
        <v>1608</v>
      </c>
      <c r="DW61" s="212">
        <v>1208</v>
      </c>
      <c r="DX61" s="212">
        <v>1185</v>
      </c>
      <c r="DY61" s="212">
        <v>1217</v>
      </c>
      <c r="DZ61" s="212">
        <v>889</v>
      </c>
      <c r="EA61" s="212">
        <v>467</v>
      </c>
      <c r="EB61" s="212">
        <v>105</v>
      </c>
      <c r="EC61" s="212">
        <v>16</v>
      </c>
      <c r="ED61" s="212">
        <v>1787</v>
      </c>
      <c r="EE61" s="212">
        <v>9026</v>
      </c>
      <c r="EF61" s="212">
        <v>6695</v>
      </c>
      <c r="EG61" s="212">
        <v>3879</v>
      </c>
      <c r="EH61" s="212">
        <v>1477</v>
      </c>
      <c r="EI61" s="212">
        <v>10.206762622799999</v>
      </c>
      <c r="EJ61" s="212">
        <v>51.5535755083</v>
      </c>
      <c r="EK61" s="212">
        <v>38.239661868900001</v>
      </c>
      <c r="EL61" s="212">
        <v>22.155586017800001</v>
      </c>
      <c r="EM61" s="212">
        <v>8.4361434772999999</v>
      </c>
    </row>
    <row r="62" spans="1:143">
      <c r="A62">
        <v>132</v>
      </c>
      <c r="B62" s="434">
        <v>101</v>
      </c>
      <c r="C62">
        <v>28585</v>
      </c>
      <c r="D62">
        <v>3</v>
      </c>
      <c r="E62">
        <v>2015</v>
      </c>
      <c r="G62" t="s">
        <v>49</v>
      </c>
      <c r="H62" s="212">
        <v>18070</v>
      </c>
      <c r="I62" s="212">
        <v>98</v>
      </c>
      <c r="J62" s="212">
        <v>123</v>
      </c>
      <c r="K62" s="212">
        <v>110</v>
      </c>
      <c r="L62" s="212">
        <v>127</v>
      </c>
      <c r="M62" s="212">
        <v>127</v>
      </c>
      <c r="N62" s="212">
        <v>114</v>
      </c>
      <c r="O62" s="212">
        <v>137</v>
      </c>
      <c r="P62" s="212">
        <v>135</v>
      </c>
      <c r="Q62" s="212">
        <v>134</v>
      </c>
      <c r="R62" s="212">
        <v>144</v>
      </c>
      <c r="S62" s="212">
        <v>149</v>
      </c>
      <c r="T62" s="212">
        <v>158</v>
      </c>
      <c r="U62" s="212">
        <v>172</v>
      </c>
      <c r="V62" s="212">
        <v>156</v>
      </c>
      <c r="W62" s="212">
        <v>181</v>
      </c>
      <c r="X62" s="212">
        <v>195</v>
      </c>
      <c r="Y62" s="212">
        <v>217</v>
      </c>
      <c r="Z62" s="212">
        <v>199</v>
      </c>
      <c r="AA62" s="212">
        <v>136</v>
      </c>
      <c r="AB62" s="212">
        <v>69</v>
      </c>
      <c r="AC62" s="212">
        <v>87</v>
      </c>
      <c r="AD62" s="212">
        <v>92</v>
      </c>
      <c r="AE62" s="212">
        <v>93</v>
      </c>
      <c r="AF62" s="212">
        <v>106</v>
      </c>
      <c r="AG62" s="212">
        <v>86</v>
      </c>
      <c r="AH62" s="212">
        <v>96</v>
      </c>
      <c r="AI62" s="212">
        <v>99</v>
      </c>
      <c r="AJ62" s="212">
        <v>136</v>
      </c>
      <c r="AK62" s="212">
        <v>118</v>
      </c>
      <c r="AL62" s="212">
        <v>124</v>
      </c>
      <c r="AM62" s="212">
        <v>139</v>
      </c>
      <c r="AN62" s="212">
        <v>148</v>
      </c>
      <c r="AO62" s="212">
        <v>151</v>
      </c>
      <c r="AP62" s="212">
        <v>131</v>
      </c>
      <c r="AQ62" s="212">
        <v>151</v>
      </c>
      <c r="AR62" s="212">
        <v>148</v>
      </c>
      <c r="AS62" s="212">
        <v>143</v>
      </c>
      <c r="AT62" s="212">
        <v>167</v>
      </c>
      <c r="AU62" s="212">
        <v>182</v>
      </c>
      <c r="AV62" s="212">
        <v>176</v>
      </c>
      <c r="AW62" s="212">
        <v>191</v>
      </c>
      <c r="AX62" s="212">
        <v>204</v>
      </c>
      <c r="AY62" s="212">
        <v>198</v>
      </c>
      <c r="AZ62" s="212">
        <v>184</v>
      </c>
      <c r="BA62" s="212">
        <v>217</v>
      </c>
      <c r="BB62" s="212">
        <v>197</v>
      </c>
      <c r="BC62" s="212">
        <v>183</v>
      </c>
      <c r="BD62" s="212">
        <v>205</v>
      </c>
      <c r="BE62" s="212">
        <v>215</v>
      </c>
      <c r="BF62" s="212">
        <v>175</v>
      </c>
      <c r="BG62" s="212">
        <v>230</v>
      </c>
      <c r="BH62" s="212">
        <v>222</v>
      </c>
      <c r="BI62" s="212">
        <v>222</v>
      </c>
      <c r="BJ62" s="212">
        <v>254</v>
      </c>
      <c r="BK62" s="212">
        <v>239</v>
      </c>
      <c r="BL62" s="212">
        <v>279</v>
      </c>
      <c r="BM62" s="212">
        <v>260</v>
      </c>
      <c r="BN62" s="212">
        <v>243</v>
      </c>
      <c r="BO62" s="212">
        <v>289</v>
      </c>
      <c r="BP62" s="212">
        <v>284</v>
      </c>
      <c r="BQ62" s="212">
        <v>296</v>
      </c>
      <c r="BR62" s="212">
        <v>284</v>
      </c>
      <c r="BS62" s="212">
        <v>294</v>
      </c>
      <c r="BT62" s="212">
        <v>287</v>
      </c>
      <c r="BU62" s="212">
        <v>333</v>
      </c>
      <c r="BV62" s="212">
        <v>340</v>
      </c>
      <c r="BW62" s="212">
        <v>332</v>
      </c>
      <c r="BX62" s="212">
        <v>363</v>
      </c>
      <c r="BY62" s="212">
        <v>275</v>
      </c>
      <c r="BZ62" s="212">
        <v>187</v>
      </c>
      <c r="CA62" s="212">
        <v>216</v>
      </c>
      <c r="CB62" s="212">
        <v>268</v>
      </c>
      <c r="CC62" s="212">
        <v>261</v>
      </c>
      <c r="CD62" s="212">
        <v>288</v>
      </c>
      <c r="CE62" s="212">
        <v>295</v>
      </c>
      <c r="CF62" s="212">
        <v>245</v>
      </c>
      <c r="CG62" s="212">
        <v>199</v>
      </c>
      <c r="CH62" s="212">
        <v>248</v>
      </c>
      <c r="CI62" s="212">
        <v>275</v>
      </c>
      <c r="CJ62" s="212">
        <v>292</v>
      </c>
      <c r="CK62" s="212">
        <v>241</v>
      </c>
      <c r="CL62" s="212">
        <v>249</v>
      </c>
      <c r="CM62" s="212">
        <v>240</v>
      </c>
      <c r="CN62" s="212">
        <v>239</v>
      </c>
      <c r="CO62" s="212">
        <v>238</v>
      </c>
      <c r="CP62" s="212">
        <v>194</v>
      </c>
      <c r="CQ62" s="212">
        <v>191</v>
      </c>
      <c r="CR62" s="212">
        <v>186</v>
      </c>
      <c r="CS62" s="212">
        <v>140</v>
      </c>
      <c r="CT62" s="212">
        <v>146</v>
      </c>
      <c r="CU62" s="212">
        <v>111</v>
      </c>
      <c r="CV62" s="212">
        <v>71</v>
      </c>
      <c r="CW62" s="212">
        <v>75</v>
      </c>
      <c r="CX62" s="212">
        <v>62</v>
      </c>
      <c r="CY62" s="212">
        <v>47</v>
      </c>
      <c r="CZ62" s="212">
        <v>30</v>
      </c>
      <c r="DA62" s="212">
        <v>27</v>
      </c>
      <c r="DB62" s="212">
        <v>17</v>
      </c>
      <c r="DC62" s="212">
        <v>15</v>
      </c>
      <c r="DD62" s="212">
        <v>11</v>
      </c>
      <c r="DE62" s="212">
        <v>16</v>
      </c>
      <c r="DF62" s="212">
        <v>1</v>
      </c>
      <c r="DG62" s="212">
        <v>52.3991643146</v>
      </c>
      <c r="DH62" s="212">
        <v>56.636538461500002</v>
      </c>
      <c r="DI62" s="212">
        <v>585</v>
      </c>
      <c r="DJ62" s="212">
        <v>664</v>
      </c>
      <c r="DK62" s="212">
        <v>816</v>
      </c>
      <c r="DL62" s="212">
        <v>816</v>
      </c>
      <c r="DM62" s="212">
        <v>464</v>
      </c>
      <c r="DN62" s="212">
        <v>573</v>
      </c>
      <c r="DO62" s="212">
        <v>720</v>
      </c>
      <c r="DP62" s="212">
        <v>816</v>
      </c>
      <c r="DQ62" s="212">
        <v>994</v>
      </c>
      <c r="DR62" s="212">
        <v>975</v>
      </c>
      <c r="DS62" s="212">
        <v>1167</v>
      </c>
      <c r="DT62" s="212">
        <v>1355</v>
      </c>
      <c r="DU62" s="212">
        <v>1494</v>
      </c>
      <c r="DV62" s="212">
        <v>1497</v>
      </c>
      <c r="DW62" s="212">
        <v>1328</v>
      </c>
      <c r="DX62" s="212">
        <v>1259</v>
      </c>
      <c r="DY62" s="212">
        <v>1207</v>
      </c>
      <c r="DZ62" s="212">
        <v>857</v>
      </c>
      <c r="EA62" s="212">
        <v>366</v>
      </c>
      <c r="EB62" s="212">
        <v>100</v>
      </c>
      <c r="EC62" s="212">
        <v>16</v>
      </c>
      <c r="ED62" s="212">
        <v>2065</v>
      </c>
      <c r="EE62" s="212">
        <v>9374</v>
      </c>
      <c r="EF62" s="212">
        <v>6630</v>
      </c>
      <c r="EG62" s="212">
        <v>3805</v>
      </c>
      <c r="EH62" s="212">
        <v>1339</v>
      </c>
      <c r="EI62" s="212">
        <v>11.428413304599999</v>
      </c>
      <c r="EJ62" s="212">
        <v>51.878908627999998</v>
      </c>
      <c r="EK62" s="212">
        <v>36.692678067400003</v>
      </c>
      <c r="EL62" s="212">
        <v>21.058165919499999</v>
      </c>
      <c r="EM62" s="212">
        <v>7.4104820410999999</v>
      </c>
    </row>
    <row r="63" spans="1:143">
      <c r="A63">
        <v>136</v>
      </c>
      <c r="B63" s="434">
        <v>101</v>
      </c>
      <c r="C63">
        <v>28586</v>
      </c>
      <c r="D63">
        <v>3</v>
      </c>
      <c r="E63">
        <v>2015</v>
      </c>
      <c r="G63" t="s">
        <v>50</v>
      </c>
      <c r="H63" s="212">
        <v>14819</v>
      </c>
      <c r="I63" s="212">
        <v>85</v>
      </c>
      <c r="J63" s="212">
        <v>92</v>
      </c>
      <c r="K63" s="212">
        <v>85</v>
      </c>
      <c r="L63" s="212">
        <v>94</v>
      </c>
      <c r="M63" s="212">
        <v>107</v>
      </c>
      <c r="N63" s="212">
        <v>107</v>
      </c>
      <c r="O63" s="212">
        <v>131</v>
      </c>
      <c r="P63" s="212">
        <v>106</v>
      </c>
      <c r="Q63" s="212">
        <v>132</v>
      </c>
      <c r="R63" s="212">
        <v>122</v>
      </c>
      <c r="S63" s="212">
        <v>124</v>
      </c>
      <c r="T63" s="212">
        <v>131</v>
      </c>
      <c r="U63" s="212">
        <v>135</v>
      </c>
      <c r="V63" s="212">
        <v>121</v>
      </c>
      <c r="W63" s="212">
        <v>136</v>
      </c>
      <c r="X63" s="212">
        <v>141</v>
      </c>
      <c r="Y63" s="212">
        <v>123</v>
      </c>
      <c r="Z63" s="212">
        <v>140</v>
      </c>
      <c r="AA63" s="212">
        <v>96</v>
      </c>
      <c r="AB63" s="212">
        <v>64</v>
      </c>
      <c r="AC63" s="212">
        <v>70</v>
      </c>
      <c r="AD63" s="212">
        <v>62</v>
      </c>
      <c r="AE63" s="212">
        <v>68</v>
      </c>
      <c r="AF63" s="212">
        <v>65</v>
      </c>
      <c r="AG63" s="212">
        <v>104</v>
      </c>
      <c r="AH63" s="212">
        <v>86</v>
      </c>
      <c r="AI63" s="212">
        <v>91</v>
      </c>
      <c r="AJ63" s="212">
        <v>85</v>
      </c>
      <c r="AK63" s="212">
        <v>117</v>
      </c>
      <c r="AL63" s="212">
        <v>117</v>
      </c>
      <c r="AM63" s="212">
        <v>102</v>
      </c>
      <c r="AN63" s="212">
        <v>120</v>
      </c>
      <c r="AO63" s="212">
        <v>133</v>
      </c>
      <c r="AP63" s="212">
        <v>126</v>
      </c>
      <c r="AQ63" s="212">
        <v>142</v>
      </c>
      <c r="AR63" s="212">
        <v>141</v>
      </c>
      <c r="AS63" s="212">
        <v>163</v>
      </c>
      <c r="AT63" s="212">
        <v>163</v>
      </c>
      <c r="AU63" s="212">
        <v>147</v>
      </c>
      <c r="AV63" s="212">
        <v>166</v>
      </c>
      <c r="AW63" s="212">
        <v>155</v>
      </c>
      <c r="AX63" s="212">
        <v>136</v>
      </c>
      <c r="AY63" s="212">
        <v>173</v>
      </c>
      <c r="AZ63" s="212">
        <v>156</v>
      </c>
      <c r="BA63" s="212">
        <v>141</v>
      </c>
      <c r="BB63" s="212">
        <v>145</v>
      </c>
      <c r="BC63" s="212">
        <v>136</v>
      </c>
      <c r="BD63" s="212">
        <v>165</v>
      </c>
      <c r="BE63" s="212">
        <v>146</v>
      </c>
      <c r="BF63" s="212">
        <v>146</v>
      </c>
      <c r="BG63" s="212">
        <v>177</v>
      </c>
      <c r="BH63" s="212">
        <v>142</v>
      </c>
      <c r="BI63" s="212">
        <v>188</v>
      </c>
      <c r="BJ63" s="212">
        <v>183</v>
      </c>
      <c r="BK63" s="212">
        <v>194</v>
      </c>
      <c r="BL63" s="212">
        <v>214</v>
      </c>
      <c r="BM63" s="212">
        <v>227</v>
      </c>
      <c r="BN63" s="212">
        <v>216</v>
      </c>
      <c r="BO63" s="212">
        <v>231</v>
      </c>
      <c r="BP63" s="212">
        <v>260</v>
      </c>
      <c r="BQ63" s="212">
        <v>280</v>
      </c>
      <c r="BR63" s="212">
        <v>235</v>
      </c>
      <c r="BS63" s="212">
        <v>238</v>
      </c>
      <c r="BT63" s="212">
        <v>242</v>
      </c>
      <c r="BU63" s="212">
        <v>284</v>
      </c>
      <c r="BV63" s="212">
        <v>285</v>
      </c>
      <c r="BW63" s="212">
        <v>318</v>
      </c>
      <c r="BX63" s="212">
        <v>343</v>
      </c>
      <c r="BY63" s="212">
        <v>246</v>
      </c>
      <c r="BZ63" s="212">
        <v>130</v>
      </c>
      <c r="CA63" s="212">
        <v>162</v>
      </c>
      <c r="CB63" s="212">
        <v>208</v>
      </c>
      <c r="CC63" s="212">
        <v>200</v>
      </c>
      <c r="CD63" s="212">
        <v>192</v>
      </c>
      <c r="CE63" s="212">
        <v>232</v>
      </c>
      <c r="CF63" s="212">
        <v>177</v>
      </c>
      <c r="CG63" s="212">
        <v>147</v>
      </c>
      <c r="CH63" s="212">
        <v>199</v>
      </c>
      <c r="CI63" s="212">
        <v>196</v>
      </c>
      <c r="CJ63" s="212">
        <v>232</v>
      </c>
      <c r="CK63" s="212">
        <v>188</v>
      </c>
      <c r="CL63" s="212">
        <v>192</v>
      </c>
      <c r="CM63" s="212">
        <v>192</v>
      </c>
      <c r="CN63" s="212">
        <v>221</v>
      </c>
      <c r="CO63" s="212">
        <v>214</v>
      </c>
      <c r="CP63" s="212">
        <v>150</v>
      </c>
      <c r="CQ63" s="212">
        <v>173</v>
      </c>
      <c r="CR63" s="212">
        <v>167</v>
      </c>
      <c r="CS63" s="212">
        <v>137</v>
      </c>
      <c r="CT63" s="212">
        <v>111</v>
      </c>
      <c r="CU63" s="212">
        <v>105</v>
      </c>
      <c r="CV63" s="212">
        <v>76</v>
      </c>
      <c r="CW63" s="212">
        <v>72</v>
      </c>
      <c r="CX63" s="212">
        <v>42</v>
      </c>
      <c r="CY63" s="212">
        <v>42</v>
      </c>
      <c r="CZ63" s="212">
        <v>34</v>
      </c>
      <c r="DA63" s="212">
        <v>21</v>
      </c>
      <c r="DB63" s="212">
        <v>20</v>
      </c>
      <c r="DC63" s="212">
        <v>18</v>
      </c>
      <c r="DD63" s="212">
        <v>10</v>
      </c>
      <c r="DE63" s="212">
        <v>15</v>
      </c>
      <c r="DF63" s="212">
        <v>2</v>
      </c>
      <c r="DG63" s="212">
        <v>52.657116825300001</v>
      </c>
      <c r="DH63" s="212">
        <v>57.206018518500002</v>
      </c>
      <c r="DI63" s="212">
        <v>463</v>
      </c>
      <c r="DJ63" s="212">
        <v>598</v>
      </c>
      <c r="DK63" s="212">
        <v>647</v>
      </c>
      <c r="DL63" s="212">
        <v>564</v>
      </c>
      <c r="DM63" s="212">
        <v>369</v>
      </c>
      <c r="DN63" s="212">
        <v>496</v>
      </c>
      <c r="DO63" s="212">
        <v>623</v>
      </c>
      <c r="DP63" s="212">
        <v>780</v>
      </c>
      <c r="DQ63" s="212">
        <v>761</v>
      </c>
      <c r="DR63" s="212">
        <v>738</v>
      </c>
      <c r="DS63" s="212">
        <v>884</v>
      </c>
      <c r="DT63" s="212">
        <v>1148</v>
      </c>
      <c r="DU63" s="212">
        <v>1279</v>
      </c>
      <c r="DV63" s="212">
        <v>1322</v>
      </c>
      <c r="DW63" s="212">
        <v>994</v>
      </c>
      <c r="DX63" s="212">
        <v>951</v>
      </c>
      <c r="DY63" s="212">
        <v>1007</v>
      </c>
      <c r="DZ63" s="212">
        <v>738</v>
      </c>
      <c r="EA63" s="212">
        <v>337</v>
      </c>
      <c r="EB63" s="212">
        <v>103</v>
      </c>
      <c r="EC63" s="212">
        <v>15</v>
      </c>
      <c r="ED63" s="212">
        <v>1708</v>
      </c>
      <c r="EE63" s="212">
        <v>7642</v>
      </c>
      <c r="EF63" s="212">
        <v>5467</v>
      </c>
      <c r="EG63" s="212">
        <v>3151</v>
      </c>
      <c r="EH63" s="212">
        <v>1193</v>
      </c>
      <c r="EI63" s="212">
        <v>11.527299723300001</v>
      </c>
      <c r="EJ63" s="212">
        <v>51.575892555800003</v>
      </c>
      <c r="EK63" s="212">
        <v>36.8968077209</v>
      </c>
      <c r="EL63" s="212">
        <v>21.266113248300002</v>
      </c>
      <c r="EM63" s="212">
        <v>8.0515623944999994</v>
      </c>
    </row>
    <row r="64" spans="1:143" hidden="1">
      <c r="A64">
        <v>175</v>
      </c>
      <c r="B64">
        <v>102</v>
      </c>
      <c r="C64">
        <v>28000</v>
      </c>
      <c r="D64" t="s">
        <v>196</v>
      </c>
      <c r="E64">
        <v>2015</v>
      </c>
      <c r="F64">
        <v>2000</v>
      </c>
      <c r="G64" t="s">
        <v>281</v>
      </c>
      <c r="H64" s="212">
        <v>5398880</v>
      </c>
      <c r="I64" s="212">
        <v>40746</v>
      </c>
      <c r="J64" s="212">
        <v>41463</v>
      </c>
      <c r="K64" s="212">
        <v>43297</v>
      </c>
      <c r="L64" s="212">
        <v>44221</v>
      </c>
      <c r="M64" s="212">
        <v>45750</v>
      </c>
      <c r="N64" s="212">
        <v>45655</v>
      </c>
      <c r="O64" s="212">
        <v>46294</v>
      </c>
      <c r="P64" s="212">
        <v>47768</v>
      </c>
      <c r="Q64" s="212">
        <v>47108</v>
      </c>
      <c r="R64" s="212">
        <v>46850</v>
      </c>
      <c r="S64" s="212">
        <v>47209</v>
      </c>
      <c r="T64" s="212">
        <v>48888</v>
      </c>
      <c r="U64" s="212">
        <v>50096</v>
      </c>
      <c r="V64" s="212">
        <v>51271</v>
      </c>
      <c r="W64" s="212">
        <v>52302</v>
      </c>
      <c r="X64" s="212">
        <v>53720</v>
      </c>
      <c r="Y64" s="212">
        <v>53648</v>
      </c>
      <c r="Z64" s="212">
        <v>54448</v>
      </c>
      <c r="AA64" s="212">
        <v>52673</v>
      </c>
      <c r="AB64" s="212">
        <v>51137</v>
      </c>
      <c r="AC64" s="212">
        <v>50226</v>
      </c>
      <c r="AD64" s="212">
        <v>49381</v>
      </c>
      <c r="AE64" s="212">
        <v>47633</v>
      </c>
      <c r="AF64" s="212">
        <v>46763</v>
      </c>
      <c r="AG64" s="212">
        <v>46967</v>
      </c>
      <c r="AH64" s="212">
        <v>48294</v>
      </c>
      <c r="AI64" s="212">
        <v>48830</v>
      </c>
      <c r="AJ64" s="212">
        <v>50564</v>
      </c>
      <c r="AK64" s="212">
        <v>51476</v>
      </c>
      <c r="AL64" s="212">
        <v>53063</v>
      </c>
      <c r="AM64" s="212">
        <v>55174</v>
      </c>
      <c r="AN64" s="212">
        <v>57318</v>
      </c>
      <c r="AO64" s="212">
        <v>58798</v>
      </c>
      <c r="AP64" s="212">
        <v>58582</v>
      </c>
      <c r="AQ64" s="212">
        <v>59781</v>
      </c>
      <c r="AR64" s="212">
        <v>62485</v>
      </c>
      <c r="AS64" s="212">
        <v>64123</v>
      </c>
      <c r="AT64" s="212">
        <v>68125</v>
      </c>
      <c r="AU64" s="212">
        <v>70542</v>
      </c>
      <c r="AV64" s="212">
        <v>74778</v>
      </c>
      <c r="AW64" s="212">
        <v>79880</v>
      </c>
      <c r="AX64" s="212">
        <v>84829</v>
      </c>
      <c r="AY64" s="212">
        <v>87120</v>
      </c>
      <c r="AZ64" s="212">
        <v>85295</v>
      </c>
      <c r="BA64" s="212">
        <v>83334</v>
      </c>
      <c r="BB64" s="212">
        <v>81145</v>
      </c>
      <c r="BC64" s="212">
        <v>79714</v>
      </c>
      <c r="BD64" s="212">
        <v>77162</v>
      </c>
      <c r="BE64" s="212">
        <v>76185</v>
      </c>
      <c r="BF64" s="212">
        <v>59776</v>
      </c>
      <c r="BG64" s="212">
        <v>74209</v>
      </c>
      <c r="BH64" s="212">
        <v>69432</v>
      </c>
      <c r="BI64" s="212">
        <v>67763</v>
      </c>
      <c r="BJ64" s="212">
        <v>65781</v>
      </c>
      <c r="BK64" s="212">
        <v>63037</v>
      </c>
      <c r="BL64" s="212">
        <v>63388</v>
      </c>
      <c r="BM64" s="212">
        <v>65384</v>
      </c>
      <c r="BN64" s="212">
        <v>62805</v>
      </c>
      <c r="BO64" s="212">
        <v>60109</v>
      </c>
      <c r="BP64" s="212">
        <v>63746</v>
      </c>
      <c r="BQ64" s="212">
        <v>65480</v>
      </c>
      <c r="BR64" s="212">
        <v>65781</v>
      </c>
      <c r="BS64" s="212">
        <v>70805</v>
      </c>
      <c r="BT64" s="212">
        <v>74042</v>
      </c>
      <c r="BU64" s="212">
        <v>79858</v>
      </c>
      <c r="BV64" s="212">
        <v>84555</v>
      </c>
      <c r="BW64" s="212">
        <v>98012</v>
      </c>
      <c r="BX64" s="212">
        <v>96966</v>
      </c>
      <c r="BY64" s="212">
        <v>92021</v>
      </c>
      <c r="BZ64" s="212">
        <v>55306</v>
      </c>
      <c r="CA64" s="212">
        <v>60861</v>
      </c>
      <c r="CB64" s="212">
        <v>73514</v>
      </c>
      <c r="CC64" s="212">
        <v>69601</v>
      </c>
      <c r="CD64" s="212">
        <v>72854</v>
      </c>
      <c r="CE64" s="212">
        <v>70237</v>
      </c>
      <c r="CF64" s="212">
        <v>59036</v>
      </c>
      <c r="CG64" s="212">
        <v>50896</v>
      </c>
      <c r="CH64" s="212">
        <v>53251</v>
      </c>
      <c r="CI64" s="212">
        <v>53879</v>
      </c>
      <c r="CJ64" s="212">
        <v>54013</v>
      </c>
      <c r="CK64" s="212">
        <v>48809</v>
      </c>
      <c r="CL64" s="212">
        <v>44002</v>
      </c>
      <c r="CM64" s="212">
        <v>43372</v>
      </c>
      <c r="CN64" s="212">
        <v>40567</v>
      </c>
      <c r="CO64" s="212">
        <v>36879</v>
      </c>
      <c r="CP64" s="212">
        <v>31596</v>
      </c>
      <c r="CQ64" s="212">
        <v>29443</v>
      </c>
      <c r="CR64" s="212">
        <v>26339</v>
      </c>
      <c r="CS64" s="212">
        <v>22671</v>
      </c>
      <c r="CT64" s="212">
        <v>20447</v>
      </c>
      <c r="CU64" s="212">
        <v>16367</v>
      </c>
      <c r="CV64" s="212">
        <v>13056</v>
      </c>
      <c r="CW64" s="212">
        <v>10659</v>
      </c>
      <c r="CX64" s="212">
        <v>8507</v>
      </c>
      <c r="CY64" s="212">
        <v>6557</v>
      </c>
      <c r="CZ64" s="212">
        <v>5529</v>
      </c>
      <c r="DA64" s="212">
        <v>3199</v>
      </c>
      <c r="DB64" s="212">
        <v>2560</v>
      </c>
      <c r="DC64" s="212">
        <v>1976</v>
      </c>
      <c r="DD64" s="212">
        <v>1384</v>
      </c>
      <c r="DE64" s="212">
        <v>2594</v>
      </c>
      <c r="DF64" s="212">
        <v>43858</v>
      </c>
      <c r="DG64" s="212">
        <v>46.531536004899998</v>
      </c>
      <c r="DH64" s="212">
        <v>47.113358907200002</v>
      </c>
      <c r="DI64" s="212">
        <v>215477</v>
      </c>
      <c r="DJ64" s="212">
        <v>233675</v>
      </c>
      <c r="DK64" s="212">
        <v>249766</v>
      </c>
      <c r="DL64" s="212">
        <v>265626</v>
      </c>
      <c r="DM64" s="212">
        <v>240970</v>
      </c>
      <c r="DN64" s="212">
        <v>252227</v>
      </c>
      <c r="DO64" s="212">
        <v>289653</v>
      </c>
      <c r="DP64" s="212">
        <v>340053</v>
      </c>
      <c r="DQ64" s="212">
        <v>420458</v>
      </c>
      <c r="DR64" s="212">
        <v>373982</v>
      </c>
      <c r="DS64" s="212">
        <v>340222</v>
      </c>
      <c r="DT64" s="212">
        <v>315432</v>
      </c>
      <c r="DU64" s="212">
        <v>355966</v>
      </c>
      <c r="DV64" s="212">
        <v>426860</v>
      </c>
      <c r="DW64" s="212">
        <v>347067</v>
      </c>
      <c r="DX64" s="212">
        <v>271075</v>
      </c>
      <c r="DY64" s="212">
        <v>213629</v>
      </c>
      <c r="DZ64" s="212">
        <v>130496</v>
      </c>
      <c r="EA64" s="212">
        <v>55146</v>
      </c>
      <c r="EB64" s="212">
        <v>14648</v>
      </c>
      <c r="EC64" s="212">
        <v>2594</v>
      </c>
      <c r="ED64" s="212">
        <v>698918</v>
      </c>
      <c r="EE64" s="212">
        <v>3194589</v>
      </c>
      <c r="EF64" s="212">
        <v>1461515</v>
      </c>
      <c r="EG64" s="212">
        <v>687588</v>
      </c>
      <c r="EH64" s="212">
        <v>202884</v>
      </c>
      <c r="EI64" s="212">
        <v>13.0516363892</v>
      </c>
      <c r="EJ64" s="212">
        <v>59.655945391099998</v>
      </c>
      <c r="EK64" s="212">
        <v>27.292418219799998</v>
      </c>
      <c r="EL64" s="212">
        <v>12.8400592939</v>
      </c>
      <c r="EM64" s="212">
        <v>3.7886679083999999</v>
      </c>
    </row>
    <row r="65" spans="1:143" hidden="1">
      <c r="A65">
        <v>178</v>
      </c>
      <c r="B65">
        <v>102</v>
      </c>
      <c r="C65">
        <v>28100</v>
      </c>
      <c r="D65">
        <v>1</v>
      </c>
      <c r="E65">
        <v>2015</v>
      </c>
      <c r="F65">
        <v>2000</v>
      </c>
      <c r="G65" t="s">
        <v>0</v>
      </c>
      <c r="H65" s="212">
        <v>1480458</v>
      </c>
      <c r="I65" s="212">
        <v>10898</v>
      </c>
      <c r="J65" s="212">
        <v>10919</v>
      </c>
      <c r="K65" s="212">
        <v>11200</v>
      </c>
      <c r="L65" s="212">
        <v>11422</v>
      </c>
      <c r="M65" s="212">
        <v>11885</v>
      </c>
      <c r="N65" s="212">
        <v>12083</v>
      </c>
      <c r="O65" s="212">
        <v>12028</v>
      </c>
      <c r="P65" s="212">
        <v>12322</v>
      </c>
      <c r="Q65" s="212">
        <v>12272</v>
      </c>
      <c r="R65" s="212">
        <v>12221</v>
      </c>
      <c r="S65" s="212">
        <v>12385</v>
      </c>
      <c r="T65" s="212">
        <v>12413</v>
      </c>
      <c r="U65" s="212">
        <v>12934</v>
      </c>
      <c r="V65" s="212">
        <v>13133</v>
      </c>
      <c r="W65" s="212">
        <v>12978</v>
      </c>
      <c r="X65" s="212">
        <v>13596</v>
      </c>
      <c r="Y65" s="212">
        <v>13652</v>
      </c>
      <c r="Z65" s="212">
        <v>13652</v>
      </c>
      <c r="AA65" s="212">
        <v>14346</v>
      </c>
      <c r="AB65" s="212">
        <v>15103</v>
      </c>
      <c r="AC65" s="212">
        <v>15182</v>
      </c>
      <c r="AD65" s="212">
        <v>14859</v>
      </c>
      <c r="AE65" s="212">
        <v>14309</v>
      </c>
      <c r="AF65" s="212">
        <v>13787</v>
      </c>
      <c r="AG65" s="212">
        <v>13845</v>
      </c>
      <c r="AH65" s="212">
        <v>14161</v>
      </c>
      <c r="AI65" s="212">
        <v>14026</v>
      </c>
      <c r="AJ65" s="212">
        <v>14459</v>
      </c>
      <c r="AK65" s="212">
        <v>14578</v>
      </c>
      <c r="AL65" s="212">
        <v>15132</v>
      </c>
      <c r="AM65" s="212">
        <v>15510</v>
      </c>
      <c r="AN65" s="212">
        <v>16207</v>
      </c>
      <c r="AO65" s="212">
        <v>16567</v>
      </c>
      <c r="AP65" s="212">
        <v>16305</v>
      </c>
      <c r="AQ65" s="212">
        <v>16717</v>
      </c>
      <c r="AR65" s="212">
        <v>17116</v>
      </c>
      <c r="AS65" s="212">
        <v>17798</v>
      </c>
      <c r="AT65" s="212">
        <v>18925</v>
      </c>
      <c r="AU65" s="212">
        <v>19481</v>
      </c>
      <c r="AV65" s="212">
        <v>20427</v>
      </c>
      <c r="AW65" s="212">
        <v>22063</v>
      </c>
      <c r="AX65" s="212">
        <v>23223</v>
      </c>
      <c r="AY65" s="212">
        <v>23904</v>
      </c>
      <c r="AZ65" s="212">
        <v>23272</v>
      </c>
      <c r="BA65" s="212">
        <v>22765</v>
      </c>
      <c r="BB65" s="212">
        <v>22268</v>
      </c>
      <c r="BC65" s="212">
        <v>21899</v>
      </c>
      <c r="BD65" s="212">
        <v>20935</v>
      </c>
      <c r="BE65" s="212">
        <v>20516</v>
      </c>
      <c r="BF65" s="212">
        <v>16656</v>
      </c>
      <c r="BG65" s="212">
        <v>20138</v>
      </c>
      <c r="BH65" s="212">
        <v>19241</v>
      </c>
      <c r="BI65" s="212">
        <v>18684</v>
      </c>
      <c r="BJ65" s="212">
        <v>18155</v>
      </c>
      <c r="BK65" s="212">
        <v>17619</v>
      </c>
      <c r="BL65" s="212">
        <v>17702</v>
      </c>
      <c r="BM65" s="212">
        <v>18239</v>
      </c>
      <c r="BN65" s="212">
        <v>17577</v>
      </c>
      <c r="BO65" s="212">
        <v>16578</v>
      </c>
      <c r="BP65" s="212">
        <v>17468</v>
      </c>
      <c r="BQ65" s="212">
        <v>17610</v>
      </c>
      <c r="BR65" s="212">
        <v>17945</v>
      </c>
      <c r="BS65" s="212">
        <v>19269</v>
      </c>
      <c r="BT65" s="212">
        <v>20086</v>
      </c>
      <c r="BU65" s="212">
        <v>21516</v>
      </c>
      <c r="BV65" s="212">
        <v>22951</v>
      </c>
      <c r="BW65" s="212">
        <v>26970</v>
      </c>
      <c r="BX65" s="212">
        <v>26475</v>
      </c>
      <c r="BY65" s="212">
        <v>25210</v>
      </c>
      <c r="BZ65" s="212">
        <v>14977</v>
      </c>
      <c r="CA65" s="212">
        <v>16439</v>
      </c>
      <c r="CB65" s="212">
        <v>20041</v>
      </c>
      <c r="CC65" s="212">
        <v>18922</v>
      </c>
      <c r="CD65" s="212">
        <v>19880</v>
      </c>
      <c r="CE65" s="212">
        <v>19215</v>
      </c>
      <c r="CF65" s="212">
        <v>16502</v>
      </c>
      <c r="CG65" s="212">
        <v>14118</v>
      </c>
      <c r="CH65" s="212">
        <v>14604</v>
      </c>
      <c r="CI65" s="212">
        <v>14843</v>
      </c>
      <c r="CJ65" s="212">
        <v>14684</v>
      </c>
      <c r="CK65" s="212">
        <v>13984</v>
      </c>
      <c r="CL65" s="212">
        <v>12449</v>
      </c>
      <c r="CM65" s="212">
        <v>12379</v>
      </c>
      <c r="CN65" s="212">
        <v>11489</v>
      </c>
      <c r="CO65" s="212">
        <v>10145</v>
      </c>
      <c r="CP65" s="212">
        <v>8756</v>
      </c>
      <c r="CQ65" s="212">
        <v>8105</v>
      </c>
      <c r="CR65" s="212">
        <v>7145</v>
      </c>
      <c r="CS65" s="212">
        <v>6131</v>
      </c>
      <c r="CT65" s="212">
        <v>5495</v>
      </c>
      <c r="CU65" s="212">
        <v>4444</v>
      </c>
      <c r="CV65" s="212">
        <v>3495</v>
      </c>
      <c r="CW65" s="212">
        <v>2806</v>
      </c>
      <c r="CX65" s="212">
        <v>2332</v>
      </c>
      <c r="CY65" s="212">
        <v>1711</v>
      </c>
      <c r="CZ65" s="212">
        <v>1467</v>
      </c>
      <c r="DA65" s="212">
        <v>843</v>
      </c>
      <c r="DB65" s="212">
        <v>742</v>
      </c>
      <c r="DC65" s="212">
        <v>490</v>
      </c>
      <c r="DD65" s="212">
        <v>373</v>
      </c>
      <c r="DE65" s="212">
        <v>705</v>
      </c>
      <c r="DF65" s="212">
        <v>12980</v>
      </c>
      <c r="DG65" s="212">
        <v>46.708897850600003</v>
      </c>
      <c r="DH65" s="212">
        <v>47.167757344199998</v>
      </c>
      <c r="DI65" s="212">
        <v>56324</v>
      </c>
      <c r="DJ65" s="212">
        <v>60926</v>
      </c>
      <c r="DK65" s="212">
        <v>63843</v>
      </c>
      <c r="DL65" s="212">
        <v>70349</v>
      </c>
      <c r="DM65" s="212">
        <v>71982</v>
      </c>
      <c r="DN65" s="212">
        <v>72356</v>
      </c>
      <c r="DO65" s="212">
        <v>81306</v>
      </c>
      <c r="DP65" s="212">
        <v>93747</v>
      </c>
      <c r="DQ65" s="212">
        <v>115227</v>
      </c>
      <c r="DR65" s="212">
        <v>102274</v>
      </c>
      <c r="DS65" s="212">
        <v>93837</v>
      </c>
      <c r="DT65" s="212">
        <v>87564</v>
      </c>
      <c r="DU65" s="212">
        <v>96426</v>
      </c>
      <c r="DV65" s="212">
        <v>116583</v>
      </c>
      <c r="DW65" s="212">
        <v>94497</v>
      </c>
      <c r="DX65" s="212">
        <v>74751</v>
      </c>
      <c r="DY65" s="212">
        <v>60446</v>
      </c>
      <c r="DZ65" s="212">
        <v>35632</v>
      </c>
      <c r="EA65" s="212">
        <v>14788</v>
      </c>
      <c r="EB65" s="212">
        <v>3915</v>
      </c>
      <c r="EC65" s="212">
        <v>705</v>
      </c>
      <c r="ED65" s="212">
        <v>181093</v>
      </c>
      <c r="EE65" s="212">
        <v>885068</v>
      </c>
      <c r="EF65" s="212">
        <v>401317</v>
      </c>
      <c r="EG65" s="212">
        <v>190237</v>
      </c>
      <c r="EH65" s="212">
        <v>55040</v>
      </c>
      <c r="EI65" s="212">
        <v>12.3404235021</v>
      </c>
      <c r="EJ65" s="212">
        <v>60.312181852099997</v>
      </c>
      <c r="EK65" s="212">
        <v>27.347394645800001</v>
      </c>
      <c r="EL65" s="212">
        <v>12.963533354500001</v>
      </c>
      <c r="EM65" s="212">
        <v>3.7506524799999998</v>
      </c>
    </row>
    <row r="66" spans="1:143" hidden="1">
      <c r="A66">
        <v>179</v>
      </c>
      <c r="B66">
        <v>102</v>
      </c>
      <c r="C66">
        <v>28101</v>
      </c>
      <c r="D66">
        <v>0</v>
      </c>
      <c r="E66">
        <v>2015</v>
      </c>
      <c r="F66">
        <v>2000</v>
      </c>
      <c r="G66" t="s">
        <v>794</v>
      </c>
      <c r="H66" s="212">
        <v>205882</v>
      </c>
      <c r="I66" s="212">
        <v>1696</v>
      </c>
      <c r="J66" s="212">
        <v>1642</v>
      </c>
      <c r="K66" s="212">
        <v>1716</v>
      </c>
      <c r="L66" s="212">
        <v>1773</v>
      </c>
      <c r="M66" s="212">
        <v>1731</v>
      </c>
      <c r="N66" s="212">
        <v>1799</v>
      </c>
      <c r="O66" s="212">
        <v>1763</v>
      </c>
      <c r="P66" s="212">
        <v>1766</v>
      </c>
      <c r="Q66" s="212">
        <v>1906</v>
      </c>
      <c r="R66" s="212">
        <v>1830</v>
      </c>
      <c r="S66" s="212">
        <v>1891</v>
      </c>
      <c r="T66" s="212">
        <v>1783</v>
      </c>
      <c r="U66" s="212">
        <v>1957</v>
      </c>
      <c r="V66" s="212">
        <v>2112</v>
      </c>
      <c r="W66" s="212">
        <v>1919</v>
      </c>
      <c r="X66" s="212">
        <v>2014</v>
      </c>
      <c r="Y66" s="212">
        <v>2097</v>
      </c>
      <c r="Z66" s="212">
        <v>2047</v>
      </c>
      <c r="AA66" s="212">
        <v>2144</v>
      </c>
      <c r="AB66" s="212">
        <v>2443</v>
      </c>
      <c r="AC66" s="212">
        <v>2418</v>
      </c>
      <c r="AD66" s="212">
        <v>2364</v>
      </c>
      <c r="AE66" s="212">
        <v>2151</v>
      </c>
      <c r="AF66" s="212">
        <v>1962</v>
      </c>
      <c r="AG66" s="212">
        <v>1993</v>
      </c>
      <c r="AH66" s="212">
        <v>1823</v>
      </c>
      <c r="AI66" s="212">
        <v>1899</v>
      </c>
      <c r="AJ66" s="212">
        <v>1933</v>
      </c>
      <c r="AK66" s="212">
        <v>1949</v>
      </c>
      <c r="AL66" s="212">
        <v>2012</v>
      </c>
      <c r="AM66" s="212">
        <v>2098</v>
      </c>
      <c r="AN66" s="212">
        <v>2167</v>
      </c>
      <c r="AO66" s="212">
        <v>2336</v>
      </c>
      <c r="AP66" s="212">
        <v>2289</v>
      </c>
      <c r="AQ66" s="212">
        <v>2439</v>
      </c>
      <c r="AR66" s="212">
        <v>2421</v>
      </c>
      <c r="AS66" s="212">
        <v>2586</v>
      </c>
      <c r="AT66" s="212">
        <v>2801</v>
      </c>
      <c r="AU66" s="212">
        <v>2864</v>
      </c>
      <c r="AV66" s="212">
        <v>2936</v>
      </c>
      <c r="AW66" s="212">
        <v>3308</v>
      </c>
      <c r="AX66" s="212">
        <v>3473</v>
      </c>
      <c r="AY66" s="212">
        <v>3593</v>
      </c>
      <c r="AZ66" s="212">
        <v>3556</v>
      </c>
      <c r="BA66" s="212">
        <v>3489</v>
      </c>
      <c r="BB66" s="212">
        <v>3417</v>
      </c>
      <c r="BC66" s="212">
        <v>3485</v>
      </c>
      <c r="BD66" s="212">
        <v>3261</v>
      </c>
      <c r="BE66" s="212">
        <v>3281</v>
      </c>
      <c r="BF66" s="212">
        <v>2651</v>
      </c>
      <c r="BG66" s="212">
        <v>3092</v>
      </c>
      <c r="BH66" s="212">
        <v>2892</v>
      </c>
      <c r="BI66" s="212">
        <v>2752</v>
      </c>
      <c r="BJ66" s="212">
        <v>2773</v>
      </c>
      <c r="BK66" s="212">
        <v>2553</v>
      </c>
      <c r="BL66" s="212">
        <v>2555</v>
      </c>
      <c r="BM66" s="212">
        <v>2627</v>
      </c>
      <c r="BN66" s="212">
        <v>2379</v>
      </c>
      <c r="BO66" s="212">
        <v>2346</v>
      </c>
      <c r="BP66" s="212">
        <v>2265</v>
      </c>
      <c r="BQ66" s="212">
        <v>2240</v>
      </c>
      <c r="BR66" s="212">
        <v>2311</v>
      </c>
      <c r="BS66" s="212">
        <v>2347</v>
      </c>
      <c r="BT66" s="212">
        <v>2416</v>
      </c>
      <c r="BU66" s="212">
        <v>2592</v>
      </c>
      <c r="BV66" s="212">
        <v>2869</v>
      </c>
      <c r="BW66" s="212">
        <v>3267</v>
      </c>
      <c r="BX66" s="212">
        <v>3291</v>
      </c>
      <c r="BY66" s="212">
        <v>3149</v>
      </c>
      <c r="BZ66" s="212">
        <v>1785</v>
      </c>
      <c r="CA66" s="212">
        <v>2003</v>
      </c>
      <c r="CB66" s="212">
        <v>2339</v>
      </c>
      <c r="CC66" s="212">
        <v>2223</v>
      </c>
      <c r="CD66" s="212">
        <v>2271</v>
      </c>
      <c r="CE66" s="212">
        <v>2256</v>
      </c>
      <c r="CF66" s="212">
        <v>1939</v>
      </c>
      <c r="CG66" s="212">
        <v>1705</v>
      </c>
      <c r="CH66" s="212">
        <v>1685</v>
      </c>
      <c r="CI66" s="212">
        <v>1767</v>
      </c>
      <c r="CJ66" s="212">
        <v>1785</v>
      </c>
      <c r="CK66" s="212">
        <v>1770</v>
      </c>
      <c r="CL66" s="212">
        <v>1523</v>
      </c>
      <c r="CM66" s="212">
        <v>1522</v>
      </c>
      <c r="CN66" s="212">
        <v>1461</v>
      </c>
      <c r="CO66" s="212">
        <v>1243</v>
      </c>
      <c r="CP66" s="212">
        <v>1117</v>
      </c>
      <c r="CQ66" s="212">
        <v>1068</v>
      </c>
      <c r="CR66" s="212">
        <v>906</v>
      </c>
      <c r="CS66" s="212">
        <v>741</v>
      </c>
      <c r="CT66" s="212">
        <v>705</v>
      </c>
      <c r="CU66" s="212">
        <v>568</v>
      </c>
      <c r="CV66" s="212">
        <v>460</v>
      </c>
      <c r="CW66" s="212">
        <v>344</v>
      </c>
      <c r="CX66" s="212">
        <v>297</v>
      </c>
      <c r="CY66" s="212">
        <v>209</v>
      </c>
      <c r="CZ66" s="212">
        <v>181</v>
      </c>
      <c r="DA66" s="212">
        <v>110</v>
      </c>
      <c r="DB66" s="212">
        <v>98</v>
      </c>
      <c r="DC66" s="212">
        <v>68</v>
      </c>
      <c r="DD66" s="212">
        <v>36</v>
      </c>
      <c r="DE66" s="212">
        <v>79</v>
      </c>
      <c r="DF66" s="212">
        <v>1918</v>
      </c>
      <c r="DG66" s="212">
        <v>44.9933370595</v>
      </c>
      <c r="DH66" s="212">
        <v>45.319871232099999</v>
      </c>
      <c r="DI66" s="212">
        <v>8558</v>
      </c>
      <c r="DJ66" s="212">
        <v>9064</v>
      </c>
      <c r="DK66" s="212">
        <v>9662</v>
      </c>
      <c r="DL66" s="212">
        <v>10745</v>
      </c>
      <c r="DM66" s="212">
        <v>10888</v>
      </c>
      <c r="DN66" s="212">
        <v>9616</v>
      </c>
      <c r="DO66" s="212">
        <v>11329</v>
      </c>
      <c r="DP66" s="212">
        <v>13608</v>
      </c>
      <c r="DQ66" s="212">
        <v>17419</v>
      </c>
      <c r="DR66" s="212">
        <v>16095</v>
      </c>
      <c r="DS66" s="212">
        <v>14062</v>
      </c>
      <c r="DT66" s="212">
        <v>12172</v>
      </c>
      <c r="DU66" s="212">
        <v>11906</v>
      </c>
      <c r="DV66" s="212">
        <v>14361</v>
      </c>
      <c r="DW66" s="212">
        <v>11092</v>
      </c>
      <c r="DX66" s="212">
        <v>8881</v>
      </c>
      <c r="DY66" s="212">
        <v>7519</v>
      </c>
      <c r="DZ66" s="212">
        <v>4537</v>
      </c>
      <c r="EA66" s="212">
        <v>1878</v>
      </c>
      <c r="EB66" s="212">
        <v>493</v>
      </c>
      <c r="EC66" s="212">
        <v>79</v>
      </c>
      <c r="ED66" s="212">
        <v>27284</v>
      </c>
      <c r="EE66" s="212">
        <v>127840</v>
      </c>
      <c r="EF66" s="212">
        <v>48840</v>
      </c>
      <c r="EG66" s="212">
        <v>23387</v>
      </c>
      <c r="EH66" s="212">
        <v>6987</v>
      </c>
      <c r="EI66" s="212">
        <v>13.3768704281</v>
      </c>
      <c r="EJ66" s="212">
        <v>62.6777274421</v>
      </c>
      <c r="EK66" s="212">
        <v>23.945402129800001</v>
      </c>
      <c r="EL66" s="212">
        <v>11.466239140200001</v>
      </c>
      <c r="EM66" s="212">
        <v>3.4256045184000001</v>
      </c>
    </row>
    <row r="67" spans="1:143" hidden="1">
      <c r="A67">
        <v>180</v>
      </c>
      <c r="B67">
        <v>102</v>
      </c>
      <c r="C67">
        <v>28102</v>
      </c>
      <c r="D67">
        <v>0</v>
      </c>
      <c r="E67">
        <v>2015</v>
      </c>
      <c r="F67">
        <v>2000</v>
      </c>
      <c r="G67" t="s">
        <v>795</v>
      </c>
      <c r="H67" s="212">
        <v>129540</v>
      </c>
      <c r="I67" s="212">
        <v>1048</v>
      </c>
      <c r="J67" s="212">
        <v>1017</v>
      </c>
      <c r="K67" s="212">
        <v>1045</v>
      </c>
      <c r="L67" s="212">
        <v>1062</v>
      </c>
      <c r="M67" s="212">
        <v>1073</v>
      </c>
      <c r="N67" s="212">
        <v>1103</v>
      </c>
      <c r="O67" s="212">
        <v>1048</v>
      </c>
      <c r="P67" s="212">
        <v>1080</v>
      </c>
      <c r="Q67" s="212">
        <v>1042</v>
      </c>
      <c r="R67" s="212">
        <v>1029</v>
      </c>
      <c r="S67" s="212">
        <v>1099</v>
      </c>
      <c r="T67" s="212">
        <v>1084</v>
      </c>
      <c r="U67" s="212">
        <v>1069</v>
      </c>
      <c r="V67" s="212">
        <v>1126</v>
      </c>
      <c r="W67" s="212">
        <v>1075</v>
      </c>
      <c r="X67" s="212">
        <v>1192</v>
      </c>
      <c r="Y67" s="212">
        <v>1096</v>
      </c>
      <c r="Z67" s="212">
        <v>1123</v>
      </c>
      <c r="AA67" s="212">
        <v>1297</v>
      </c>
      <c r="AB67" s="212">
        <v>1644</v>
      </c>
      <c r="AC67" s="212">
        <v>1724</v>
      </c>
      <c r="AD67" s="212">
        <v>1784</v>
      </c>
      <c r="AE67" s="212">
        <v>1622</v>
      </c>
      <c r="AF67" s="212">
        <v>1580</v>
      </c>
      <c r="AG67" s="212">
        <v>1359</v>
      </c>
      <c r="AH67" s="212">
        <v>1319</v>
      </c>
      <c r="AI67" s="212">
        <v>1277</v>
      </c>
      <c r="AJ67" s="212">
        <v>1269</v>
      </c>
      <c r="AK67" s="212">
        <v>1290</v>
      </c>
      <c r="AL67" s="212">
        <v>1340</v>
      </c>
      <c r="AM67" s="212">
        <v>1405</v>
      </c>
      <c r="AN67" s="212">
        <v>1512</v>
      </c>
      <c r="AO67" s="212">
        <v>1545</v>
      </c>
      <c r="AP67" s="212">
        <v>1477</v>
      </c>
      <c r="AQ67" s="212">
        <v>1598</v>
      </c>
      <c r="AR67" s="212">
        <v>1611</v>
      </c>
      <c r="AS67" s="212">
        <v>1736</v>
      </c>
      <c r="AT67" s="212">
        <v>1836</v>
      </c>
      <c r="AU67" s="212">
        <v>1848</v>
      </c>
      <c r="AV67" s="212">
        <v>1876</v>
      </c>
      <c r="AW67" s="212">
        <v>2122</v>
      </c>
      <c r="AX67" s="212">
        <v>2271</v>
      </c>
      <c r="AY67" s="212">
        <v>2305</v>
      </c>
      <c r="AZ67" s="212">
        <v>2102</v>
      </c>
      <c r="BA67" s="212">
        <v>2138</v>
      </c>
      <c r="BB67" s="212">
        <v>2073</v>
      </c>
      <c r="BC67" s="212">
        <v>2036</v>
      </c>
      <c r="BD67" s="212">
        <v>1886</v>
      </c>
      <c r="BE67" s="212">
        <v>1806</v>
      </c>
      <c r="BF67" s="212">
        <v>1505</v>
      </c>
      <c r="BG67" s="212">
        <v>1823</v>
      </c>
      <c r="BH67" s="212">
        <v>1653</v>
      </c>
      <c r="BI67" s="212">
        <v>1513</v>
      </c>
      <c r="BJ67" s="212">
        <v>1554</v>
      </c>
      <c r="BK67" s="212">
        <v>1454</v>
      </c>
      <c r="BL67" s="212">
        <v>1416</v>
      </c>
      <c r="BM67" s="212">
        <v>1419</v>
      </c>
      <c r="BN67" s="212">
        <v>1341</v>
      </c>
      <c r="BO67" s="212">
        <v>1256</v>
      </c>
      <c r="BP67" s="212">
        <v>1314</v>
      </c>
      <c r="BQ67" s="212">
        <v>1297</v>
      </c>
      <c r="BR67" s="212">
        <v>1318</v>
      </c>
      <c r="BS67" s="212">
        <v>1506</v>
      </c>
      <c r="BT67" s="212">
        <v>1542</v>
      </c>
      <c r="BU67" s="212">
        <v>1690</v>
      </c>
      <c r="BV67" s="212">
        <v>1694</v>
      </c>
      <c r="BW67" s="212">
        <v>2028</v>
      </c>
      <c r="BX67" s="212">
        <v>2021</v>
      </c>
      <c r="BY67" s="212">
        <v>1892</v>
      </c>
      <c r="BZ67" s="212">
        <v>1144</v>
      </c>
      <c r="CA67" s="212">
        <v>1286</v>
      </c>
      <c r="CB67" s="212">
        <v>1471</v>
      </c>
      <c r="CC67" s="212">
        <v>1430</v>
      </c>
      <c r="CD67" s="212">
        <v>1496</v>
      </c>
      <c r="CE67" s="212">
        <v>1470</v>
      </c>
      <c r="CF67" s="212">
        <v>1246</v>
      </c>
      <c r="CG67" s="212">
        <v>1097</v>
      </c>
      <c r="CH67" s="212">
        <v>1192</v>
      </c>
      <c r="CI67" s="212">
        <v>1256</v>
      </c>
      <c r="CJ67" s="212">
        <v>1206</v>
      </c>
      <c r="CK67" s="212">
        <v>1192</v>
      </c>
      <c r="CL67" s="212">
        <v>1076</v>
      </c>
      <c r="CM67" s="212">
        <v>1129</v>
      </c>
      <c r="CN67" s="212">
        <v>1009</v>
      </c>
      <c r="CO67" s="212">
        <v>982</v>
      </c>
      <c r="CP67" s="212">
        <v>842</v>
      </c>
      <c r="CQ67" s="212">
        <v>768</v>
      </c>
      <c r="CR67" s="212">
        <v>716</v>
      </c>
      <c r="CS67" s="212">
        <v>627</v>
      </c>
      <c r="CT67" s="212">
        <v>518</v>
      </c>
      <c r="CU67" s="212">
        <v>392</v>
      </c>
      <c r="CV67" s="212">
        <v>323</v>
      </c>
      <c r="CW67" s="212">
        <v>243</v>
      </c>
      <c r="CX67" s="212">
        <v>211</v>
      </c>
      <c r="CY67" s="212">
        <v>170</v>
      </c>
      <c r="CZ67" s="212">
        <v>125</v>
      </c>
      <c r="DA67" s="212">
        <v>79</v>
      </c>
      <c r="DB67" s="212">
        <v>63</v>
      </c>
      <c r="DC67" s="212">
        <v>33</v>
      </c>
      <c r="DD67" s="212">
        <v>36</v>
      </c>
      <c r="DE67" s="212">
        <v>83</v>
      </c>
      <c r="DF67" s="212">
        <v>1294</v>
      </c>
      <c r="DG67" s="212">
        <v>45.470572181599998</v>
      </c>
      <c r="DH67" s="212">
        <v>44.918147801700002</v>
      </c>
      <c r="DI67" s="212">
        <v>5245</v>
      </c>
      <c r="DJ67" s="212">
        <v>5302</v>
      </c>
      <c r="DK67" s="212">
        <v>5453</v>
      </c>
      <c r="DL67" s="212">
        <v>6352</v>
      </c>
      <c r="DM67" s="212">
        <v>8069</v>
      </c>
      <c r="DN67" s="212">
        <v>6495</v>
      </c>
      <c r="DO67" s="212">
        <v>7537</v>
      </c>
      <c r="DP67" s="212">
        <v>8907</v>
      </c>
      <c r="DQ67" s="212">
        <v>10938</v>
      </c>
      <c r="DR67" s="212">
        <v>9306</v>
      </c>
      <c r="DS67" s="212">
        <v>7997</v>
      </c>
      <c r="DT67" s="212">
        <v>6746</v>
      </c>
      <c r="DU67" s="212">
        <v>7353</v>
      </c>
      <c r="DV67" s="212">
        <v>8779</v>
      </c>
      <c r="DW67" s="212">
        <v>7153</v>
      </c>
      <c r="DX67" s="212">
        <v>5997</v>
      </c>
      <c r="DY67" s="212">
        <v>5388</v>
      </c>
      <c r="DZ67" s="212">
        <v>3471</v>
      </c>
      <c r="EA67" s="212">
        <v>1339</v>
      </c>
      <c r="EB67" s="212">
        <v>336</v>
      </c>
      <c r="EC67" s="212">
        <v>83</v>
      </c>
      <c r="ED67" s="212">
        <v>16000</v>
      </c>
      <c r="EE67" s="212">
        <v>79700</v>
      </c>
      <c r="EF67" s="212">
        <v>32546</v>
      </c>
      <c r="EG67" s="212">
        <v>16614</v>
      </c>
      <c r="EH67" s="212">
        <v>5229</v>
      </c>
      <c r="EI67" s="212">
        <v>12.476022644</v>
      </c>
      <c r="EJ67" s="212">
        <v>62.146187795300001</v>
      </c>
      <c r="EK67" s="212">
        <v>25.377789560699998</v>
      </c>
      <c r="EL67" s="212">
        <v>12.9547900129</v>
      </c>
      <c r="EM67" s="212">
        <v>4.0773201503000003</v>
      </c>
    </row>
    <row r="68" spans="1:143" hidden="1">
      <c r="A68">
        <v>181</v>
      </c>
      <c r="B68">
        <v>102</v>
      </c>
      <c r="C68">
        <v>28105</v>
      </c>
      <c r="D68">
        <v>0</v>
      </c>
      <c r="E68">
        <v>2015</v>
      </c>
      <c r="F68">
        <v>2000</v>
      </c>
      <c r="G68" t="s">
        <v>796</v>
      </c>
      <c r="H68" s="212">
        <v>101478</v>
      </c>
      <c r="I68" s="212">
        <v>735</v>
      </c>
      <c r="J68" s="212">
        <v>643</v>
      </c>
      <c r="K68" s="212">
        <v>606</v>
      </c>
      <c r="L68" s="212">
        <v>593</v>
      </c>
      <c r="M68" s="212">
        <v>630</v>
      </c>
      <c r="N68" s="212">
        <v>673</v>
      </c>
      <c r="O68" s="212">
        <v>634</v>
      </c>
      <c r="P68" s="212">
        <v>617</v>
      </c>
      <c r="Q68" s="212">
        <v>634</v>
      </c>
      <c r="R68" s="212">
        <v>644</v>
      </c>
      <c r="S68" s="212">
        <v>631</v>
      </c>
      <c r="T68" s="212">
        <v>677</v>
      </c>
      <c r="U68" s="212">
        <v>700</v>
      </c>
      <c r="V68" s="212">
        <v>698</v>
      </c>
      <c r="W68" s="212">
        <v>688</v>
      </c>
      <c r="X68" s="212">
        <v>698</v>
      </c>
      <c r="Y68" s="212">
        <v>722</v>
      </c>
      <c r="Z68" s="212">
        <v>700</v>
      </c>
      <c r="AA68" s="212">
        <v>749</v>
      </c>
      <c r="AB68" s="212">
        <v>723</v>
      </c>
      <c r="AC68" s="212">
        <v>758</v>
      </c>
      <c r="AD68" s="212">
        <v>781</v>
      </c>
      <c r="AE68" s="212">
        <v>866</v>
      </c>
      <c r="AF68" s="212">
        <v>909</v>
      </c>
      <c r="AG68" s="212">
        <v>1077</v>
      </c>
      <c r="AH68" s="212">
        <v>1172</v>
      </c>
      <c r="AI68" s="212">
        <v>1194</v>
      </c>
      <c r="AJ68" s="212">
        <v>1281</v>
      </c>
      <c r="AK68" s="212">
        <v>1232</v>
      </c>
      <c r="AL68" s="212">
        <v>1246</v>
      </c>
      <c r="AM68" s="212">
        <v>1273</v>
      </c>
      <c r="AN68" s="212">
        <v>1274</v>
      </c>
      <c r="AO68" s="212">
        <v>1291</v>
      </c>
      <c r="AP68" s="212">
        <v>1234</v>
      </c>
      <c r="AQ68" s="212">
        <v>1167</v>
      </c>
      <c r="AR68" s="212">
        <v>1237</v>
      </c>
      <c r="AS68" s="212">
        <v>1192</v>
      </c>
      <c r="AT68" s="212">
        <v>1254</v>
      </c>
      <c r="AU68" s="212">
        <v>1251</v>
      </c>
      <c r="AV68" s="212">
        <v>1428</v>
      </c>
      <c r="AW68" s="212">
        <v>1520</v>
      </c>
      <c r="AX68" s="212">
        <v>1533</v>
      </c>
      <c r="AY68" s="212">
        <v>1597</v>
      </c>
      <c r="AZ68" s="212">
        <v>1500</v>
      </c>
      <c r="BA68" s="212">
        <v>1526</v>
      </c>
      <c r="BB68" s="212">
        <v>1548</v>
      </c>
      <c r="BC68" s="212">
        <v>1399</v>
      </c>
      <c r="BD68" s="212">
        <v>1437</v>
      </c>
      <c r="BE68" s="212">
        <v>1331</v>
      </c>
      <c r="BF68" s="212">
        <v>1085</v>
      </c>
      <c r="BG68" s="212">
        <v>1297</v>
      </c>
      <c r="BH68" s="212">
        <v>1261</v>
      </c>
      <c r="BI68" s="212">
        <v>1222</v>
      </c>
      <c r="BJ68" s="212">
        <v>1217</v>
      </c>
      <c r="BK68" s="212">
        <v>1143</v>
      </c>
      <c r="BL68" s="212">
        <v>1154</v>
      </c>
      <c r="BM68" s="212">
        <v>1159</v>
      </c>
      <c r="BN68" s="212">
        <v>1130</v>
      </c>
      <c r="BO68" s="212">
        <v>1082</v>
      </c>
      <c r="BP68" s="212">
        <v>1155</v>
      </c>
      <c r="BQ68" s="212">
        <v>1118</v>
      </c>
      <c r="BR68" s="212">
        <v>1185</v>
      </c>
      <c r="BS68" s="212">
        <v>1291</v>
      </c>
      <c r="BT68" s="212">
        <v>1344</v>
      </c>
      <c r="BU68" s="212">
        <v>1484</v>
      </c>
      <c r="BV68" s="212">
        <v>1567</v>
      </c>
      <c r="BW68" s="212">
        <v>1871</v>
      </c>
      <c r="BX68" s="212">
        <v>1871</v>
      </c>
      <c r="BY68" s="212">
        <v>1775</v>
      </c>
      <c r="BZ68" s="212">
        <v>1078</v>
      </c>
      <c r="CA68" s="212">
        <v>1191</v>
      </c>
      <c r="CB68" s="212">
        <v>1495</v>
      </c>
      <c r="CC68" s="212">
        <v>1431</v>
      </c>
      <c r="CD68" s="212">
        <v>1583</v>
      </c>
      <c r="CE68" s="212">
        <v>1532</v>
      </c>
      <c r="CF68" s="212">
        <v>1268</v>
      </c>
      <c r="CG68" s="212">
        <v>1095</v>
      </c>
      <c r="CH68" s="212">
        <v>1210</v>
      </c>
      <c r="CI68" s="212">
        <v>1222</v>
      </c>
      <c r="CJ68" s="212">
        <v>1241</v>
      </c>
      <c r="CK68" s="212">
        <v>1222</v>
      </c>
      <c r="CL68" s="212">
        <v>1139</v>
      </c>
      <c r="CM68" s="212">
        <v>1008</v>
      </c>
      <c r="CN68" s="212">
        <v>932</v>
      </c>
      <c r="CO68" s="212">
        <v>834</v>
      </c>
      <c r="CP68" s="212">
        <v>687</v>
      </c>
      <c r="CQ68" s="212">
        <v>707</v>
      </c>
      <c r="CR68" s="212">
        <v>520</v>
      </c>
      <c r="CS68" s="212">
        <v>547</v>
      </c>
      <c r="CT68" s="212">
        <v>459</v>
      </c>
      <c r="CU68" s="212">
        <v>351</v>
      </c>
      <c r="CV68" s="212">
        <v>280</v>
      </c>
      <c r="CW68" s="212">
        <v>256</v>
      </c>
      <c r="CX68" s="212">
        <v>195</v>
      </c>
      <c r="CY68" s="212">
        <v>140</v>
      </c>
      <c r="CZ68" s="212">
        <v>118</v>
      </c>
      <c r="DA68" s="212">
        <v>69</v>
      </c>
      <c r="DB68" s="212">
        <v>61</v>
      </c>
      <c r="DC68" s="212">
        <v>26</v>
      </c>
      <c r="DD68" s="212">
        <v>26</v>
      </c>
      <c r="DE68" s="212">
        <v>58</v>
      </c>
      <c r="DF68" s="212">
        <v>1183</v>
      </c>
      <c r="DG68" s="212">
        <v>48.992726457000003</v>
      </c>
      <c r="DH68" s="212">
        <v>49.225345622100001</v>
      </c>
      <c r="DI68" s="212">
        <v>3207</v>
      </c>
      <c r="DJ68" s="212">
        <v>3202</v>
      </c>
      <c r="DK68" s="212">
        <v>3394</v>
      </c>
      <c r="DL68" s="212">
        <v>3592</v>
      </c>
      <c r="DM68" s="212">
        <v>4391</v>
      </c>
      <c r="DN68" s="212">
        <v>6125</v>
      </c>
      <c r="DO68" s="212">
        <v>6239</v>
      </c>
      <c r="DP68" s="212">
        <v>6362</v>
      </c>
      <c r="DQ68" s="212">
        <v>7676</v>
      </c>
      <c r="DR68" s="212">
        <v>6800</v>
      </c>
      <c r="DS68" s="212">
        <v>6140</v>
      </c>
      <c r="DT68" s="212">
        <v>5680</v>
      </c>
      <c r="DU68" s="212">
        <v>6422</v>
      </c>
      <c r="DV68" s="212">
        <v>8162</v>
      </c>
      <c r="DW68" s="212">
        <v>7232</v>
      </c>
      <c r="DX68" s="212">
        <v>6036</v>
      </c>
      <c r="DY68" s="212">
        <v>5135</v>
      </c>
      <c r="DZ68" s="212">
        <v>2920</v>
      </c>
      <c r="EA68" s="212">
        <v>1222</v>
      </c>
      <c r="EB68" s="212">
        <v>300</v>
      </c>
      <c r="EC68" s="212">
        <v>58</v>
      </c>
      <c r="ED68" s="212">
        <v>9803</v>
      </c>
      <c r="EE68" s="212">
        <v>59427</v>
      </c>
      <c r="EF68" s="212">
        <v>31065</v>
      </c>
      <c r="EG68" s="212">
        <v>15671</v>
      </c>
      <c r="EH68" s="212">
        <v>4500</v>
      </c>
      <c r="EI68" s="212">
        <v>9.7741662097000006</v>
      </c>
      <c r="EJ68" s="212">
        <v>59.252205992299999</v>
      </c>
      <c r="EK68" s="212">
        <v>30.973627797999999</v>
      </c>
      <c r="EL68" s="212">
        <v>15.6249065257</v>
      </c>
      <c r="EM68" s="212">
        <v>4.4867640461000002</v>
      </c>
    </row>
    <row r="69" spans="1:143" hidden="1">
      <c r="A69">
        <v>182</v>
      </c>
      <c r="B69">
        <v>102</v>
      </c>
      <c r="C69">
        <v>28106</v>
      </c>
      <c r="D69">
        <v>0</v>
      </c>
      <c r="E69">
        <v>2015</v>
      </c>
      <c r="F69">
        <v>2000</v>
      </c>
      <c r="G69" t="s">
        <v>797</v>
      </c>
      <c r="H69" s="212">
        <v>90811</v>
      </c>
      <c r="I69" s="212">
        <v>564</v>
      </c>
      <c r="J69" s="212">
        <v>552</v>
      </c>
      <c r="K69" s="212">
        <v>517</v>
      </c>
      <c r="L69" s="212">
        <v>572</v>
      </c>
      <c r="M69" s="212">
        <v>578</v>
      </c>
      <c r="N69" s="212">
        <v>609</v>
      </c>
      <c r="O69" s="212">
        <v>619</v>
      </c>
      <c r="P69" s="212">
        <v>643</v>
      </c>
      <c r="Q69" s="212">
        <v>620</v>
      </c>
      <c r="R69" s="212">
        <v>667</v>
      </c>
      <c r="S69" s="212">
        <v>613</v>
      </c>
      <c r="T69" s="212">
        <v>628</v>
      </c>
      <c r="U69" s="212">
        <v>629</v>
      </c>
      <c r="V69" s="212">
        <v>685</v>
      </c>
      <c r="W69" s="212">
        <v>648</v>
      </c>
      <c r="X69" s="212">
        <v>706</v>
      </c>
      <c r="Y69" s="212">
        <v>751</v>
      </c>
      <c r="Z69" s="212">
        <v>772</v>
      </c>
      <c r="AA69" s="212">
        <v>765</v>
      </c>
      <c r="AB69" s="212">
        <v>784</v>
      </c>
      <c r="AC69" s="212">
        <v>762</v>
      </c>
      <c r="AD69" s="212">
        <v>767</v>
      </c>
      <c r="AE69" s="212">
        <v>769</v>
      </c>
      <c r="AF69" s="212">
        <v>802</v>
      </c>
      <c r="AG69" s="212">
        <v>790</v>
      </c>
      <c r="AH69" s="212">
        <v>911</v>
      </c>
      <c r="AI69" s="212">
        <v>868</v>
      </c>
      <c r="AJ69" s="212">
        <v>877</v>
      </c>
      <c r="AK69" s="212">
        <v>873</v>
      </c>
      <c r="AL69" s="212">
        <v>889</v>
      </c>
      <c r="AM69" s="212">
        <v>915</v>
      </c>
      <c r="AN69" s="212">
        <v>939</v>
      </c>
      <c r="AO69" s="212">
        <v>914</v>
      </c>
      <c r="AP69" s="212">
        <v>875</v>
      </c>
      <c r="AQ69" s="212">
        <v>859</v>
      </c>
      <c r="AR69" s="212">
        <v>891</v>
      </c>
      <c r="AS69" s="212">
        <v>963</v>
      </c>
      <c r="AT69" s="212">
        <v>989</v>
      </c>
      <c r="AU69" s="212">
        <v>1026</v>
      </c>
      <c r="AV69" s="212">
        <v>1089</v>
      </c>
      <c r="AW69" s="212">
        <v>1196</v>
      </c>
      <c r="AX69" s="212">
        <v>1281</v>
      </c>
      <c r="AY69" s="212">
        <v>1410</v>
      </c>
      <c r="AZ69" s="212">
        <v>1291</v>
      </c>
      <c r="BA69" s="212">
        <v>1326</v>
      </c>
      <c r="BB69" s="212">
        <v>1287</v>
      </c>
      <c r="BC69" s="212">
        <v>1233</v>
      </c>
      <c r="BD69" s="212">
        <v>1229</v>
      </c>
      <c r="BE69" s="212">
        <v>1167</v>
      </c>
      <c r="BF69" s="212">
        <v>1021</v>
      </c>
      <c r="BG69" s="212">
        <v>1172</v>
      </c>
      <c r="BH69" s="212">
        <v>1203</v>
      </c>
      <c r="BI69" s="212">
        <v>1150</v>
      </c>
      <c r="BJ69" s="212">
        <v>1058</v>
      </c>
      <c r="BK69" s="212">
        <v>1052</v>
      </c>
      <c r="BL69" s="212">
        <v>1000</v>
      </c>
      <c r="BM69" s="212">
        <v>1088</v>
      </c>
      <c r="BN69" s="212">
        <v>1074</v>
      </c>
      <c r="BO69" s="212">
        <v>964</v>
      </c>
      <c r="BP69" s="212">
        <v>1021</v>
      </c>
      <c r="BQ69" s="212">
        <v>1119</v>
      </c>
      <c r="BR69" s="212">
        <v>1121</v>
      </c>
      <c r="BS69" s="212">
        <v>1184</v>
      </c>
      <c r="BT69" s="212">
        <v>1313</v>
      </c>
      <c r="BU69" s="212">
        <v>1410</v>
      </c>
      <c r="BV69" s="212">
        <v>1477</v>
      </c>
      <c r="BW69" s="212">
        <v>1821</v>
      </c>
      <c r="BX69" s="212">
        <v>1753</v>
      </c>
      <c r="BY69" s="212">
        <v>1716</v>
      </c>
      <c r="BZ69" s="212">
        <v>1003</v>
      </c>
      <c r="CA69" s="212">
        <v>1065</v>
      </c>
      <c r="CB69" s="212">
        <v>1450</v>
      </c>
      <c r="CC69" s="212">
        <v>1413</v>
      </c>
      <c r="CD69" s="212">
        <v>1529</v>
      </c>
      <c r="CE69" s="212">
        <v>1491</v>
      </c>
      <c r="CF69" s="212">
        <v>1280</v>
      </c>
      <c r="CG69" s="212">
        <v>1113</v>
      </c>
      <c r="CH69" s="212">
        <v>1198</v>
      </c>
      <c r="CI69" s="212">
        <v>1230</v>
      </c>
      <c r="CJ69" s="212">
        <v>1190</v>
      </c>
      <c r="CK69" s="212">
        <v>1190</v>
      </c>
      <c r="CL69" s="212">
        <v>978</v>
      </c>
      <c r="CM69" s="212">
        <v>1047</v>
      </c>
      <c r="CN69" s="212">
        <v>935</v>
      </c>
      <c r="CO69" s="212">
        <v>821</v>
      </c>
      <c r="CP69" s="212">
        <v>677</v>
      </c>
      <c r="CQ69" s="212">
        <v>614</v>
      </c>
      <c r="CR69" s="212">
        <v>536</v>
      </c>
      <c r="CS69" s="212">
        <v>470</v>
      </c>
      <c r="CT69" s="212">
        <v>443</v>
      </c>
      <c r="CU69" s="212">
        <v>360</v>
      </c>
      <c r="CV69" s="212">
        <v>284</v>
      </c>
      <c r="CW69" s="212">
        <v>233</v>
      </c>
      <c r="CX69" s="212">
        <v>191</v>
      </c>
      <c r="CY69" s="212">
        <v>114</v>
      </c>
      <c r="CZ69" s="212">
        <v>113</v>
      </c>
      <c r="DA69" s="212">
        <v>67</v>
      </c>
      <c r="DB69" s="212">
        <v>60</v>
      </c>
      <c r="DC69" s="212">
        <v>39</v>
      </c>
      <c r="DD69" s="212">
        <v>29</v>
      </c>
      <c r="DE69" s="212">
        <v>51</v>
      </c>
      <c r="DF69" s="212">
        <v>770</v>
      </c>
      <c r="DG69" s="212">
        <v>49.970219122400003</v>
      </c>
      <c r="DH69" s="212">
        <v>51.596425602700002</v>
      </c>
      <c r="DI69" s="212">
        <v>2783</v>
      </c>
      <c r="DJ69" s="212">
        <v>3158</v>
      </c>
      <c r="DK69" s="212">
        <v>3203</v>
      </c>
      <c r="DL69" s="212">
        <v>3778</v>
      </c>
      <c r="DM69" s="212">
        <v>3890</v>
      </c>
      <c r="DN69" s="212">
        <v>4418</v>
      </c>
      <c r="DO69" s="212">
        <v>4502</v>
      </c>
      <c r="DP69" s="212">
        <v>4958</v>
      </c>
      <c r="DQ69" s="212">
        <v>6504</v>
      </c>
      <c r="DR69" s="212">
        <v>5937</v>
      </c>
      <c r="DS69" s="212">
        <v>5635</v>
      </c>
      <c r="DT69" s="212">
        <v>5147</v>
      </c>
      <c r="DU69" s="212">
        <v>6147</v>
      </c>
      <c r="DV69" s="212">
        <v>7770</v>
      </c>
      <c r="DW69" s="212">
        <v>6948</v>
      </c>
      <c r="DX69" s="212">
        <v>6011</v>
      </c>
      <c r="DY69" s="212">
        <v>4971</v>
      </c>
      <c r="DZ69" s="212">
        <v>2740</v>
      </c>
      <c r="EA69" s="212">
        <v>1182</v>
      </c>
      <c r="EB69" s="212">
        <v>308</v>
      </c>
      <c r="EC69" s="212">
        <v>51</v>
      </c>
      <c r="ED69" s="212">
        <v>9144</v>
      </c>
      <c r="EE69" s="212">
        <v>50916</v>
      </c>
      <c r="EF69" s="212">
        <v>29981</v>
      </c>
      <c r="EG69" s="212">
        <v>15263</v>
      </c>
      <c r="EH69" s="212">
        <v>4281</v>
      </c>
      <c r="EI69" s="212">
        <v>10.155373663100001</v>
      </c>
      <c r="EJ69" s="212">
        <v>56.547572772400002</v>
      </c>
      <c r="EK69" s="212">
        <v>33.297053564499997</v>
      </c>
      <c r="EL69" s="212">
        <v>16.951166690699999</v>
      </c>
      <c r="EM69" s="212">
        <v>4.7545007274</v>
      </c>
    </row>
    <row r="70" spans="1:143" hidden="1">
      <c r="A70">
        <v>183</v>
      </c>
      <c r="B70">
        <v>102</v>
      </c>
      <c r="C70">
        <v>28107</v>
      </c>
      <c r="D70">
        <v>0</v>
      </c>
      <c r="E70">
        <v>2015</v>
      </c>
      <c r="F70">
        <v>2000</v>
      </c>
      <c r="G70" t="s">
        <v>798</v>
      </c>
      <c r="H70" s="212">
        <v>158290</v>
      </c>
      <c r="I70" s="212">
        <v>1075</v>
      </c>
      <c r="J70" s="212">
        <v>1128</v>
      </c>
      <c r="K70" s="212">
        <v>1149</v>
      </c>
      <c r="L70" s="212">
        <v>1100</v>
      </c>
      <c r="M70" s="212">
        <v>1234</v>
      </c>
      <c r="N70" s="212">
        <v>1202</v>
      </c>
      <c r="O70" s="212">
        <v>1239</v>
      </c>
      <c r="P70" s="212">
        <v>1198</v>
      </c>
      <c r="Q70" s="212">
        <v>1252</v>
      </c>
      <c r="R70" s="212">
        <v>1186</v>
      </c>
      <c r="S70" s="212">
        <v>1223</v>
      </c>
      <c r="T70" s="212">
        <v>1214</v>
      </c>
      <c r="U70" s="212">
        <v>1353</v>
      </c>
      <c r="V70" s="212">
        <v>1325</v>
      </c>
      <c r="W70" s="212">
        <v>1348</v>
      </c>
      <c r="X70" s="212">
        <v>1436</v>
      </c>
      <c r="Y70" s="212">
        <v>1402</v>
      </c>
      <c r="Z70" s="212">
        <v>1432</v>
      </c>
      <c r="AA70" s="212">
        <v>1538</v>
      </c>
      <c r="AB70" s="212">
        <v>1529</v>
      </c>
      <c r="AC70" s="212">
        <v>1606</v>
      </c>
      <c r="AD70" s="212">
        <v>1601</v>
      </c>
      <c r="AE70" s="212">
        <v>1484</v>
      </c>
      <c r="AF70" s="212">
        <v>1325</v>
      </c>
      <c r="AG70" s="212">
        <v>1352</v>
      </c>
      <c r="AH70" s="212">
        <v>1422</v>
      </c>
      <c r="AI70" s="212">
        <v>1303</v>
      </c>
      <c r="AJ70" s="212">
        <v>1446</v>
      </c>
      <c r="AK70" s="212">
        <v>1457</v>
      </c>
      <c r="AL70" s="212">
        <v>1511</v>
      </c>
      <c r="AM70" s="212">
        <v>1587</v>
      </c>
      <c r="AN70" s="212">
        <v>1619</v>
      </c>
      <c r="AO70" s="212">
        <v>1636</v>
      </c>
      <c r="AP70" s="212">
        <v>1570</v>
      </c>
      <c r="AQ70" s="212">
        <v>1625</v>
      </c>
      <c r="AR70" s="212">
        <v>1761</v>
      </c>
      <c r="AS70" s="212">
        <v>1776</v>
      </c>
      <c r="AT70" s="212">
        <v>1832</v>
      </c>
      <c r="AU70" s="212">
        <v>1936</v>
      </c>
      <c r="AV70" s="212">
        <v>2042</v>
      </c>
      <c r="AW70" s="212">
        <v>2117</v>
      </c>
      <c r="AX70" s="212">
        <v>2273</v>
      </c>
      <c r="AY70" s="212">
        <v>2239</v>
      </c>
      <c r="AZ70" s="212">
        <v>2328</v>
      </c>
      <c r="BA70" s="212">
        <v>2289</v>
      </c>
      <c r="BB70" s="212">
        <v>2225</v>
      </c>
      <c r="BC70" s="212">
        <v>2238</v>
      </c>
      <c r="BD70" s="212">
        <v>2150</v>
      </c>
      <c r="BE70" s="212">
        <v>2136</v>
      </c>
      <c r="BF70" s="212">
        <v>1670</v>
      </c>
      <c r="BG70" s="212">
        <v>2035</v>
      </c>
      <c r="BH70" s="212">
        <v>1991</v>
      </c>
      <c r="BI70" s="212">
        <v>2002</v>
      </c>
      <c r="BJ70" s="212">
        <v>1934</v>
      </c>
      <c r="BK70" s="212">
        <v>1897</v>
      </c>
      <c r="BL70" s="212">
        <v>1876</v>
      </c>
      <c r="BM70" s="212">
        <v>1955</v>
      </c>
      <c r="BN70" s="212">
        <v>1856</v>
      </c>
      <c r="BO70" s="212">
        <v>1762</v>
      </c>
      <c r="BP70" s="212">
        <v>1908</v>
      </c>
      <c r="BQ70" s="212">
        <v>1966</v>
      </c>
      <c r="BR70" s="212">
        <v>1920</v>
      </c>
      <c r="BS70" s="212">
        <v>2137</v>
      </c>
      <c r="BT70" s="212">
        <v>2186</v>
      </c>
      <c r="BU70" s="212">
        <v>2437</v>
      </c>
      <c r="BV70" s="212">
        <v>2698</v>
      </c>
      <c r="BW70" s="212">
        <v>3224</v>
      </c>
      <c r="BX70" s="212">
        <v>3220</v>
      </c>
      <c r="BY70" s="212">
        <v>3006</v>
      </c>
      <c r="BZ70" s="212">
        <v>1822</v>
      </c>
      <c r="CA70" s="212">
        <v>1964</v>
      </c>
      <c r="CB70" s="212">
        <v>2524</v>
      </c>
      <c r="CC70" s="212">
        <v>2395</v>
      </c>
      <c r="CD70" s="212">
        <v>2463</v>
      </c>
      <c r="CE70" s="212">
        <v>2365</v>
      </c>
      <c r="CF70" s="212">
        <v>2023</v>
      </c>
      <c r="CG70" s="212">
        <v>1768</v>
      </c>
      <c r="CH70" s="212">
        <v>1859</v>
      </c>
      <c r="CI70" s="212">
        <v>1884</v>
      </c>
      <c r="CJ70" s="212">
        <v>1791</v>
      </c>
      <c r="CK70" s="212">
        <v>1630</v>
      </c>
      <c r="CL70" s="212">
        <v>1426</v>
      </c>
      <c r="CM70" s="212">
        <v>1426</v>
      </c>
      <c r="CN70" s="212">
        <v>1401</v>
      </c>
      <c r="CO70" s="212">
        <v>1149</v>
      </c>
      <c r="CP70" s="212">
        <v>1016</v>
      </c>
      <c r="CQ70" s="212">
        <v>927</v>
      </c>
      <c r="CR70" s="212">
        <v>815</v>
      </c>
      <c r="CS70" s="212">
        <v>696</v>
      </c>
      <c r="CT70" s="212">
        <v>645</v>
      </c>
      <c r="CU70" s="212">
        <v>481</v>
      </c>
      <c r="CV70" s="212">
        <v>391</v>
      </c>
      <c r="CW70" s="212">
        <v>278</v>
      </c>
      <c r="CX70" s="212">
        <v>242</v>
      </c>
      <c r="CY70" s="212">
        <v>178</v>
      </c>
      <c r="CZ70" s="212">
        <v>156</v>
      </c>
      <c r="DA70" s="212">
        <v>80</v>
      </c>
      <c r="DB70" s="212">
        <v>80</v>
      </c>
      <c r="DC70" s="212">
        <v>51</v>
      </c>
      <c r="DD70" s="212">
        <v>45</v>
      </c>
      <c r="DE70" s="212">
        <v>80</v>
      </c>
      <c r="DF70" s="212">
        <v>1110</v>
      </c>
      <c r="DG70" s="212">
        <v>48.227210841100003</v>
      </c>
      <c r="DH70" s="212">
        <v>49.683233532899997</v>
      </c>
      <c r="DI70" s="212">
        <v>5686</v>
      </c>
      <c r="DJ70" s="212">
        <v>6077</v>
      </c>
      <c r="DK70" s="212">
        <v>6463</v>
      </c>
      <c r="DL70" s="212">
        <v>7337</v>
      </c>
      <c r="DM70" s="212">
        <v>7368</v>
      </c>
      <c r="DN70" s="212">
        <v>7139</v>
      </c>
      <c r="DO70" s="212">
        <v>8037</v>
      </c>
      <c r="DP70" s="212">
        <v>9347</v>
      </c>
      <c r="DQ70" s="212">
        <v>11246</v>
      </c>
      <c r="DR70" s="212">
        <v>10419</v>
      </c>
      <c r="DS70" s="212">
        <v>9859</v>
      </c>
      <c r="DT70" s="212">
        <v>9357</v>
      </c>
      <c r="DU70" s="212">
        <v>10646</v>
      </c>
      <c r="DV70" s="212">
        <v>13970</v>
      </c>
      <c r="DW70" s="212">
        <v>11711</v>
      </c>
      <c r="DX70" s="212">
        <v>9325</v>
      </c>
      <c r="DY70" s="212">
        <v>7032</v>
      </c>
      <c r="DZ70" s="212">
        <v>4099</v>
      </c>
      <c r="EA70" s="212">
        <v>1570</v>
      </c>
      <c r="EB70" s="212">
        <v>412</v>
      </c>
      <c r="EC70" s="212">
        <v>80</v>
      </c>
      <c r="ED70" s="212">
        <v>18226</v>
      </c>
      <c r="EE70" s="212">
        <v>90755</v>
      </c>
      <c r="EF70" s="212">
        <v>48199</v>
      </c>
      <c r="EG70" s="212">
        <v>22518</v>
      </c>
      <c r="EH70" s="212">
        <v>6161</v>
      </c>
      <c r="EI70" s="212">
        <v>11.5956228528</v>
      </c>
      <c r="EJ70" s="212">
        <v>57.7395342919</v>
      </c>
      <c r="EK70" s="212">
        <v>30.664842855300002</v>
      </c>
      <c r="EL70" s="212">
        <v>14.326250159100001</v>
      </c>
      <c r="EM70" s="212">
        <v>3.9197098868000002</v>
      </c>
    </row>
    <row r="71" spans="1:143" hidden="1">
      <c r="A71">
        <v>184</v>
      </c>
      <c r="B71">
        <v>102</v>
      </c>
      <c r="C71">
        <v>28108</v>
      </c>
      <c r="D71">
        <v>0</v>
      </c>
      <c r="E71">
        <v>2015</v>
      </c>
      <c r="F71">
        <v>2000</v>
      </c>
      <c r="G71" t="s">
        <v>799</v>
      </c>
      <c r="H71" s="212">
        <v>215735</v>
      </c>
      <c r="I71" s="212">
        <v>1752</v>
      </c>
      <c r="J71" s="212">
        <v>1806</v>
      </c>
      <c r="K71" s="212">
        <v>1833</v>
      </c>
      <c r="L71" s="212">
        <v>1912</v>
      </c>
      <c r="M71" s="212">
        <v>1914</v>
      </c>
      <c r="N71" s="212">
        <v>2001</v>
      </c>
      <c r="O71" s="212">
        <v>1913</v>
      </c>
      <c r="P71" s="212">
        <v>1977</v>
      </c>
      <c r="Q71" s="212">
        <v>1870</v>
      </c>
      <c r="R71" s="212">
        <v>1906</v>
      </c>
      <c r="S71" s="212">
        <v>1927</v>
      </c>
      <c r="T71" s="212">
        <v>1874</v>
      </c>
      <c r="U71" s="212">
        <v>1982</v>
      </c>
      <c r="V71" s="212">
        <v>1887</v>
      </c>
      <c r="W71" s="212">
        <v>1939</v>
      </c>
      <c r="X71" s="212">
        <v>2053</v>
      </c>
      <c r="Y71" s="212">
        <v>1984</v>
      </c>
      <c r="Z71" s="212">
        <v>2014</v>
      </c>
      <c r="AA71" s="212">
        <v>2052</v>
      </c>
      <c r="AB71" s="212">
        <v>2023</v>
      </c>
      <c r="AC71" s="212">
        <v>1888</v>
      </c>
      <c r="AD71" s="212">
        <v>1897</v>
      </c>
      <c r="AE71" s="212">
        <v>1764</v>
      </c>
      <c r="AF71" s="212">
        <v>1669</v>
      </c>
      <c r="AG71" s="212">
        <v>1772</v>
      </c>
      <c r="AH71" s="212">
        <v>1920</v>
      </c>
      <c r="AI71" s="212">
        <v>1825</v>
      </c>
      <c r="AJ71" s="212">
        <v>1955</v>
      </c>
      <c r="AK71" s="212">
        <v>2046</v>
      </c>
      <c r="AL71" s="212">
        <v>2117</v>
      </c>
      <c r="AM71" s="212">
        <v>2189</v>
      </c>
      <c r="AN71" s="212">
        <v>2316</v>
      </c>
      <c r="AO71" s="212">
        <v>2382</v>
      </c>
      <c r="AP71" s="212">
        <v>2416</v>
      </c>
      <c r="AQ71" s="212">
        <v>2467</v>
      </c>
      <c r="AR71" s="212">
        <v>2477</v>
      </c>
      <c r="AS71" s="212">
        <v>2538</v>
      </c>
      <c r="AT71" s="212">
        <v>2618</v>
      </c>
      <c r="AU71" s="212">
        <v>2741</v>
      </c>
      <c r="AV71" s="212">
        <v>2887</v>
      </c>
      <c r="AW71" s="212">
        <v>3191</v>
      </c>
      <c r="AX71" s="212">
        <v>3283</v>
      </c>
      <c r="AY71" s="212">
        <v>3437</v>
      </c>
      <c r="AZ71" s="212">
        <v>3404</v>
      </c>
      <c r="BA71" s="212">
        <v>3146</v>
      </c>
      <c r="BB71" s="212">
        <v>3149</v>
      </c>
      <c r="BC71" s="212">
        <v>3093</v>
      </c>
      <c r="BD71" s="212">
        <v>2920</v>
      </c>
      <c r="BE71" s="212">
        <v>2879</v>
      </c>
      <c r="BF71" s="212">
        <v>2308</v>
      </c>
      <c r="BG71" s="212">
        <v>2887</v>
      </c>
      <c r="BH71" s="212">
        <v>2668</v>
      </c>
      <c r="BI71" s="212">
        <v>2650</v>
      </c>
      <c r="BJ71" s="212">
        <v>2458</v>
      </c>
      <c r="BK71" s="212">
        <v>2442</v>
      </c>
      <c r="BL71" s="212">
        <v>2490</v>
      </c>
      <c r="BM71" s="212">
        <v>2441</v>
      </c>
      <c r="BN71" s="212">
        <v>2501</v>
      </c>
      <c r="BO71" s="212">
        <v>2374</v>
      </c>
      <c r="BP71" s="212">
        <v>2485</v>
      </c>
      <c r="BQ71" s="212">
        <v>2422</v>
      </c>
      <c r="BR71" s="212">
        <v>2574</v>
      </c>
      <c r="BS71" s="212">
        <v>2771</v>
      </c>
      <c r="BT71" s="212">
        <v>2878</v>
      </c>
      <c r="BU71" s="212">
        <v>3062</v>
      </c>
      <c r="BV71" s="212">
        <v>3271</v>
      </c>
      <c r="BW71" s="212">
        <v>3945</v>
      </c>
      <c r="BX71" s="212">
        <v>3887</v>
      </c>
      <c r="BY71" s="212">
        <v>3676</v>
      </c>
      <c r="BZ71" s="212">
        <v>2201</v>
      </c>
      <c r="CA71" s="212">
        <v>2476</v>
      </c>
      <c r="CB71" s="212">
        <v>3087</v>
      </c>
      <c r="CC71" s="212">
        <v>2894</v>
      </c>
      <c r="CD71" s="212">
        <v>3069</v>
      </c>
      <c r="CE71" s="212">
        <v>3044</v>
      </c>
      <c r="CF71" s="212">
        <v>2680</v>
      </c>
      <c r="CG71" s="212">
        <v>2242</v>
      </c>
      <c r="CH71" s="212">
        <v>2282</v>
      </c>
      <c r="CI71" s="212">
        <v>2328</v>
      </c>
      <c r="CJ71" s="212">
        <v>2375</v>
      </c>
      <c r="CK71" s="212">
        <v>2201</v>
      </c>
      <c r="CL71" s="212">
        <v>1998</v>
      </c>
      <c r="CM71" s="212">
        <v>1986</v>
      </c>
      <c r="CN71" s="212">
        <v>1869</v>
      </c>
      <c r="CO71" s="212">
        <v>1628</v>
      </c>
      <c r="CP71" s="212">
        <v>1393</v>
      </c>
      <c r="CQ71" s="212">
        <v>1231</v>
      </c>
      <c r="CR71" s="212">
        <v>1124</v>
      </c>
      <c r="CS71" s="212">
        <v>978</v>
      </c>
      <c r="CT71" s="212">
        <v>879</v>
      </c>
      <c r="CU71" s="212">
        <v>706</v>
      </c>
      <c r="CV71" s="212">
        <v>573</v>
      </c>
      <c r="CW71" s="212">
        <v>415</v>
      </c>
      <c r="CX71" s="212">
        <v>360</v>
      </c>
      <c r="CY71" s="212">
        <v>261</v>
      </c>
      <c r="CZ71" s="212">
        <v>215</v>
      </c>
      <c r="DA71" s="212">
        <v>121</v>
      </c>
      <c r="DB71" s="212">
        <v>116</v>
      </c>
      <c r="DC71" s="212">
        <v>83</v>
      </c>
      <c r="DD71" s="212">
        <v>61</v>
      </c>
      <c r="DE71" s="212">
        <v>113</v>
      </c>
      <c r="DF71" s="212">
        <v>1551</v>
      </c>
      <c r="DG71" s="212">
        <v>47.024170806400001</v>
      </c>
      <c r="DH71" s="212">
        <v>47.645890411000003</v>
      </c>
      <c r="DI71" s="212">
        <v>9217</v>
      </c>
      <c r="DJ71" s="212">
        <v>9667</v>
      </c>
      <c r="DK71" s="212">
        <v>9609</v>
      </c>
      <c r="DL71" s="212">
        <v>10126</v>
      </c>
      <c r="DM71" s="212">
        <v>8990</v>
      </c>
      <c r="DN71" s="212">
        <v>9863</v>
      </c>
      <c r="DO71" s="212">
        <v>11770</v>
      </c>
      <c r="DP71" s="212">
        <v>13261</v>
      </c>
      <c r="DQ71" s="212">
        <v>16461</v>
      </c>
      <c r="DR71" s="212">
        <v>14349</v>
      </c>
      <c r="DS71" s="212">
        <v>13105</v>
      </c>
      <c r="DT71" s="212">
        <v>12291</v>
      </c>
      <c r="DU71" s="212">
        <v>13707</v>
      </c>
      <c r="DV71" s="212">
        <v>16980</v>
      </c>
      <c r="DW71" s="212">
        <v>14570</v>
      </c>
      <c r="DX71" s="212">
        <v>11907</v>
      </c>
      <c r="DY71" s="212">
        <v>9682</v>
      </c>
      <c r="DZ71" s="212">
        <v>5605</v>
      </c>
      <c r="EA71" s="212">
        <v>2315</v>
      </c>
      <c r="EB71" s="212">
        <v>596</v>
      </c>
      <c r="EC71" s="212">
        <v>113</v>
      </c>
      <c r="ED71" s="212">
        <v>28493</v>
      </c>
      <c r="EE71" s="212">
        <v>123923</v>
      </c>
      <c r="EF71" s="212">
        <v>61768</v>
      </c>
      <c r="EG71" s="212">
        <v>30218</v>
      </c>
      <c r="EH71" s="212">
        <v>8629</v>
      </c>
      <c r="EI71" s="212">
        <v>13.3030478467</v>
      </c>
      <c r="EJ71" s="212">
        <v>57.858196690699998</v>
      </c>
      <c r="EK71" s="212">
        <v>28.838755462599998</v>
      </c>
      <c r="EL71" s="212">
        <v>14.108430134800001</v>
      </c>
      <c r="EM71" s="212">
        <v>4.0287789937999996</v>
      </c>
    </row>
    <row r="72" spans="1:143" hidden="1">
      <c r="A72">
        <v>185</v>
      </c>
      <c r="B72">
        <v>102</v>
      </c>
      <c r="C72">
        <v>28109</v>
      </c>
      <c r="D72">
        <v>0</v>
      </c>
      <c r="E72">
        <v>2015</v>
      </c>
      <c r="F72">
        <v>2000</v>
      </c>
      <c r="G72" t="s">
        <v>800</v>
      </c>
      <c r="H72" s="212">
        <v>216554</v>
      </c>
      <c r="I72" s="212">
        <v>1419</v>
      </c>
      <c r="J72" s="212">
        <v>1471</v>
      </c>
      <c r="K72" s="212">
        <v>1566</v>
      </c>
      <c r="L72" s="212">
        <v>1622</v>
      </c>
      <c r="M72" s="212">
        <v>1872</v>
      </c>
      <c r="N72" s="212">
        <v>1817</v>
      </c>
      <c r="O72" s="212">
        <v>1864</v>
      </c>
      <c r="P72" s="212">
        <v>2026</v>
      </c>
      <c r="Q72" s="212">
        <v>1936</v>
      </c>
      <c r="R72" s="212">
        <v>1980</v>
      </c>
      <c r="S72" s="212">
        <v>1950</v>
      </c>
      <c r="T72" s="212">
        <v>2073</v>
      </c>
      <c r="U72" s="212">
        <v>2111</v>
      </c>
      <c r="V72" s="212">
        <v>2134</v>
      </c>
      <c r="W72" s="212">
        <v>2164</v>
      </c>
      <c r="X72" s="212">
        <v>2170</v>
      </c>
      <c r="Y72" s="212">
        <v>2237</v>
      </c>
      <c r="Z72" s="212">
        <v>2297</v>
      </c>
      <c r="AA72" s="212">
        <v>2117</v>
      </c>
      <c r="AB72" s="212">
        <v>2065</v>
      </c>
      <c r="AC72" s="212">
        <v>2010</v>
      </c>
      <c r="AD72" s="212">
        <v>1880</v>
      </c>
      <c r="AE72" s="212">
        <v>1860</v>
      </c>
      <c r="AF72" s="212">
        <v>1730</v>
      </c>
      <c r="AG72" s="212">
        <v>1708</v>
      </c>
      <c r="AH72" s="212">
        <v>1747</v>
      </c>
      <c r="AI72" s="212">
        <v>1747</v>
      </c>
      <c r="AJ72" s="212">
        <v>1777</v>
      </c>
      <c r="AK72" s="212">
        <v>1695</v>
      </c>
      <c r="AL72" s="212">
        <v>1852</v>
      </c>
      <c r="AM72" s="212">
        <v>1889</v>
      </c>
      <c r="AN72" s="212">
        <v>2068</v>
      </c>
      <c r="AO72" s="212">
        <v>2130</v>
      </c>
      <c r="AP72" s="212">
        <v>2086</v>
      </c>
      <c r="AQ72" s="212">
        <v>2084</v>
      </c>
      <c r="AR72" s="212">
        <v>2274</v>
      </c>
      <c r="AS72" s="212">
        <v>2378</v>
      </c>
      <c r="AT72" s="212">
        <v>2568</v>
      </c>
      <c r="AU72" s="212">
        <v>2656</v>
      </c>
      <c r="AV72" s="212">
        <v>2882</v>
      </c>
      <c r="AW72" s="212">
        <v>3117</v>
      </c>
      <c r="AX72" s="212">
        <v>3350</v>
      </c>
      <c r="AY72" s="212">
        <v>3456</v>
      </c>
      <c r="AZ72" s="212">
        <v>3428</v>
      </c>
      <c r="BA72" s="212">
        <v>3285</v>
      </c>
      <c r="BB72" s="212">
        <v>3176</v>
      </c>
      <c r="BC72" s="212">
        <v>3177</v>
      </c>
      <c r="BD72" s="212">
        <v>3007</v>
      </c>
      <c r="BE72" s="212">
        <v>2979</v>
      </c>
      <c r="BF72" s="212">
        <v>2388</v>
      </c>
      <c r="BG72" s="212">
        <v>2930</v>
      </c>
      <c r="BH72" s="212">
        <v>2721</v>
      </c>
      <c r="BI72" s="212">
        <v>2757</v>
      </c>
      <c r="BJ72" s="212">
        <v>2566</v>
      </c>
      <c r="BK72" s="212">
        <v>2634</v>
      </c>
      <c r="BL72" s="212">
        <v>2629</v>
      </c>
      <c r="BM72" s="212">
        <v>2737</v>
      </c>
      <c r="BN72" s="212">
        <v>2648</v>
      </c>
      <c r="BO72" s="212">
        <v>2483</v>
      </c>
      <c r="BP72" s="212">
        <v>2626</v>
      </c>
      <c r="BQ72" s="212">
        <v>2699</v>
      </c>
      <c r="BR72" s="212">
        <v>2736</v>
      </c>
      <c r="BS72" s="212">
        <v>2987</v>
      </c>
      <c r="BT72" s="212">
        <v>3175</v>
      </c>
      <c r="BU72" s="212">
        <v>3293</v>
      </c>
      <c r="BV72" s="212">
        <v>3641</v>
      </c>
      <c r="BW72" s="212">
        <v>4266</v>
      </c>
      <c r="BX72" s="212">
        <v>4209</v>
      </c>
      <c r="BY72" s="212">
        <v>3985</v>
      </c>
      <c r="BZ72" s="212">
        <v>2435</v>
      </c>
      <c r="CA72" s="212">
        <v>2706</v>
      </c>
      <c r="CB72" s="212">
        <v>3216</v>
      </c>
      <c r="CC72" s="212">
        <v>3108</v>
      </c>
      <c r="CD72" s="212">
        <v>3241</v>
      </c>
      <c r="CE72" s="212">
        <v>2990</v>
      </c>
      <c r="CF72" s="212">
        <v>2677</v>
      </c>
      <c r="CG72" s="212">
        <v>2302</v>
      </c>
      <c r="CH72" s="212">
        <v>2355</v>
      </c>
      <c r="CI72" s="212">
        <v>2264</v>
      </c>
      <c r="CJ72" s="212">
        <v>2180</v>
      </c>
      <c r="CK72" s="212">
        <v>1915</v>
      </c>
      <c r="CL72" s="212">
        <v>1749</v>
      </c>
      <c r="CM72" s="212">
        <v>1768</v>
      </c>
      <c r="CN72" s="212">
        <v>1541</v>
      </c>
      <c r="CO72" s="212">
        <v>1452</v>
      </c>
      <c r="CP72" s="212">
        <v>1181</v>
      </c>
      <c r="CQ72" s="212">
        <v>1117</v>
      </c>
      <c r="CR72" s="212">
        <v>1043</v>
      </c>
      <c r="CS72" s="212">
        <v>820</v>
      </c>
      <c r="CT72" s="212">
        <v>724</v>
      </c>
      <c r="CU72" s="212">
        <v>643</v>
      </c>
      <c r="CV72" s="212">
        <v>464</v>
      </c>
      <c r="CW72" s="212">
        <v>416</v>
      </c>
      <c r="CX72" s="212">
        <v>349</v>
      </c>
      <c r="CY72" s="212">
        <v>253</v>
      </c>
      <c r="CZ72" s="212">
        <v>228</v>
      </c>
      <c r="DA72" s="212">
        <v>131</v>
      </c>
      <c r="DB72" s="212">
        <v>124</v>
      </c>
      <c r="DC72" s="212">
        <v>68</v>
      </c>
      <c r="DD72" s="212">
        <v>63</v>
      </c>
      <c r="DE72" s="212">
        <v>94</v>
      </c>
      <c r="DF72" s="212">
        <v>1940</v>
      </c>
      <c r="DG72" s="212">
        <v>47.221863438500002</v>
      </c>
      <c r="DH72" s="212">
        <v>48.4696206781</v>
      </c>
      <c r="DI72" s="212">
        <v>7950</v>
      </c>
      <c r="DJ72" s="212">
        <v>9623</v>
      </c>
      <c r="DK72" s="212">
        <v>10432</v>
      </c>
      <c r="DL72" s="212">
        <v>10886</v>
      </c>
      <c r="DM72" s="212">
        <v>9188</v>
      </c>
      <c r="DN72" s="212">
        <v>8818</v>
      </c>
      <c r="DO72" s="212">
        <v>10257</v>
      </c>
      <c r="DP72" s="212">
        <v>12758</v>
      </c>
      <c r="DQ72" s="212">
        <v>16636</v>
      </c>
      <c r="DR72" s="212">
        <v>14727</v>
      </c>
      <c r="DS72" s="212">
        <v>13608</v>
      </c>
      <c r="DT72" s="212">
        <v>13123</v>
      </c>
      <c r="DU72" s="212">
        <v>14890</v>
      </c>
      <c r="DV72" s="212">
        <v>18536</v>
      </c>
      <c r="DW72" s="212">
        <v>15261</v>
      </c>
      <c r="DX72" s="212">
        <v>11778</v>
      </c>
      <c r="DY72" s="212">
        <v>8425</v>
      </c>
      <c r="DZ72" s="212">
        <v>4885</v>
      </c>
      <c r="EA72" s="212">
        <v>2125</v>
      </c>
      <c r="EB72" s="212">
        <v>614</v>
      </c>
      <c r="EC72" s="212">
        <v>94</v>
      </c>
      <c r="ED72" s="212">
        <v>28005</v>
      </c>
      <c r="EE72" s="212">
        <v>124891</v>
      </c>
      <c r="EF72" s="212">
        <v>61718</v>
      </c>
      <c r="EG72" s="212">
        <v>27921</v>
      </c>
      <c r="EH72" s="212">
        <v>7718</v>
      </c>
      <c r="EI72" s="212">
        <v>13.0490089183</v>
      </c>
      <c r="EJ72" s="212">
        <v>58.1933145088</v>
      </c>
      <c r="EK72" s="212">
        <v>28.757676572800001</v>
      </c>
      <c r="EL72" s="212">
        <v>13.009868880899999</v>
      </c>
      <c r="EM72" s="212">
        <v>3.5962239183000002</v>
      </c>
    </row>
    <row r="73" spans="1:143" hidden="1">
      <c r="A73">
        <v>186</v>
      </c>
      <c r="B73">
        <v>102</v>
      </c>
      <c r="C73">
        <v>28110</v>
      </c>
      <c r="D73">
        <v>0</v>
      </c>
      <c r="E73">
        <v>2015</v>
      </c>
      <c r="F73">
        <v>2000</v>
      </c>
      <c r="G73" t="s">
        <v>801</v>
      </c>
      <c r="H73" s="212">
        <v>120303</v>
      </c>
      <c r="I73" s="212">
        <v>881</v>
      </c>
      <c r="J73" s="212">
        <v>845</v>
      </c>
      <c r="K73" s="212">
        <v>810</v>
      </c>
      <c r="L73" s="212">
        <v>763</v>
      </c>
      <c r="M73" s="212">
        <v>748</v>
      </c>
      <c r="N73" s="212">
        <v>727</v>
      </c>
      <c r="O73" s="212">
        <v>660</v>
      </c>
      <c r="P73" s="212">
        <v>705</v>
      </c>
      <c r="Q73" s="212">
        <v>696</v>
      </c>
      <c r="R73" s="212">
        <v>636</v>
      </c>
      <c r="S73" s="212">
        <v>728</v>
      </c>
      <c r="T73" s="212">
        <v>660</v>
      </c>
      <c r="U73" s="212">
        <v>678</v>
      </c>
      <c r="V73" s="212">
        <v>679</v>
      </c>
      <c r="W73" s="212">
        <v>619</v>
      </c>
      <c r="X73" s="212">
        <v>746</v>
      </c>
      <c r="Y73" s="212">
        <v>751</v>
      </c>
      <c r="Z73" s="212">
        <v>676</v>
      </c>
      <c r="AA73" s="212">
        <v>911</v>
      </c>
      <c r="AB73" s="212">
        <v>1094</v>
      </c>
      <c r="AC73" s="212">
        <v>1231</v>
      </c>
      <c r="AD73" s="212">
        <v>1272</v>
      </c>
      <c r="AE73" s="212">
        <v>1341</v>
      </c>
      <c r="AF73" s="212">
        <v>1575</v>
      </c>
      <c r="AG73" s="212">
        <v>1612</v>
      </c>
      <c r="AH73" s="212">
        <v>1640</v>
      </c>
      <c r="AI73" s="212">
        <v>1693</v>
      </c>
      <c r="AJ73" s="212">
        <v>1681</v>
      </c>
      <c r="AK73" s="212">
        <v>1732</v>
      </c>
      <c r="AL73" s="212">
        <v>1758</v>
      </c>
      <c r="AM73" s="212">
        <v>1721</v>
      </c>
      <c r="AN73" s="212">
        <v>1841</v>
      </c>
      <c r="AO73" s="212">
        <v>1737</v>
      </c>
      <c r="AP73" s="212">
        <v>1733</v>
      </c>
      <c r="AQ73" s="212">
        <v>1762</v>
      </c>
      <c r="AR73" s="212">
        <v>1664</v>
      </c>
      <c r="AS73" s="212">
        <v>1769</v>
      </c>
      <c r="AT73" s="212">
        <v>1814</v>
      </c>
      <c r="AU73" s="212">
        <v>1877</v>
      </c>
      <c r="AV73" s="212">
        <v>1861</v>
      </c>
      <c r="AW73" s="212">
        <v>1939</v>
      </c>
      <c r="AX73" s="212">
        <v>2001</v>
      </c>
      <c r="AY73" s="212">
        <v>2045</v>
      </c>
      <c r="AZ73" s="212">
        <v>1957</v>
      </c>
      <c r="BA73" s="212">
        <v>1790</v>
      </c>
      <c r="BB73" s="212">
        <v>1848</v>
      </c>
      <c r="BC73" s="212">
        <v>1770</v>
      </c>
      <c r="BD73" s="212">
        <v>1651</v>
      </c>
      <c r="BE73" s="212">
        <v>1651</v>
      </c>
      <c r="BF73" s="212">
        <v>1308</v>
      </c>
      <c r="BG73" s="212">
        <v>1623</v>
      </c>
      <c r="BH73" s="212">
        <v>1566</v>
      </c>
      <c r="BI73" s="212">
        <v>1430</v>
      </c>
      <c r="BJ73" s="212">
        <v>1442</v>
      </c>
      <c r="BK73" s="212">
        <v>1362</v>
      </c>
      <c r="BL73" s="212">
        <v>1387</v>
      </c>
      <c r="BM73" s="212">
        <v>1426</v>
      </c>
      <c r="BN73" s="212">
        <v>1343</v>
      </c>
      <c r="BO73" s="212">
        <v>1262</v>
      </c>
      <c r="BP73" s="212">
        <v>1343</v>
      </c>
      <c r="BQ73" s="212">
        <v>1399</v>
      </c>
      <c r="BR73" s="212">
        <v>1289</v>
      </c>
      <c r="BS73" s="212">
        <v>1383</v>
      </c>
      <c r="BT73" s="212">
        <v>1529</v>
      </c>
      <c r="BU73" s="212">
        <v>1614</v>
      </c>
      <c r="BV73" s="212">
        <v>1739</v>
      </c>
      <c r="BW73" s="212">
        <v>2065</v>
      </c>
      <c r="BX73" s="212">
        <v>1937</v>
      </c>
      <c r="BY73" s="212">
        <v>1917</v>
      </c>
      <c r="BZ73" s="212">
        <v>1149</v>
      </c>
      <c r="CA73" s="212">
        <v>1271</v>
      </c>
      <c r="CB73" s="212">
        <v>1481</v>
      </c>
      <c r="CC73" s="212">
        <v>1328</v>
      </c>
      <c r="CD73" s="212">
        <v>1435</v>
      </c>
      <c r="CE73" s="212">
        <v>1451</v>
      </c>
      <c r="CF73" s="212">
        <v>1223</v>
      </c>
      <c r="CG73" s="212">
        <v>1045</v>
      </c>
      <c r="CH73" s="212">
        <v>1119</v>
      </c>
      <c r="CI73" s="212">
        <v>1159</v>
      </c>
      <c r="CJ73" s="212">
        <v>1148</v>
      </c>
      <c r="CK73" s="212">
        <v>1142</v>
      </c>
      <c r="CL73" s="212">
        <v>999</v>
      </c>
      <c r="CM73" s="212">
        <v>978</v>
      </c>
      <c r="CN73" s="212">
        <v>879</v>
      </c>
      <c r="CO73" s="212">
        <v>785</v>
      </c>
      <c r="CP73" s="212">
        <v>682</v>
      </c>
      <c r="CQ73" s="212">
        <v>637</v>
      </c>
      <c r="CR73" s="212">
        <v>542</v>
      </c>
      <c r="CS73" s="212">
        <v>463</v>
      </c>
      <c r="CT73" s="212">
        <v>392</v>
      </c>
      <c r="CU73" s="212">
        <v>328</v>
      </c>
      <c r="CV73" s="212">
        <v>256</v>
      </c>
      <c r="CW73" s="212">
        <v>244</v>
      </c>
      <c r="CX73" s="212">
        <v>162</v>
      </c>
      <c r="CY73" s="212">
        <v>139</v>
      </c>
      <c r="CZ73" s="212">
        <v>112</v>
      </c>
      <c r="DA73" s="212">
        <v>74</v>
      </c>
      <c r="DB73" s="212">
        <v>56</v>
      </c>
      <c r="DC73" s="212">
        <v>41</v>
      </c>
      <c r="DD73" s="212">
        <v>26</v>
      </c>
      <c r="DE73" s="212">
        <v>54</v>
      </c>
      <c r="DF73" s="212">
        <v>2160</v>
      </c>
      <c r="DG73" s="212">
        <v>46.634726560200001</v>
      </c>
      <c r="DH73" s="212">
        <v>45.547889610399999</v>
      </c>
      <c r="DI73" s="212">
        <v>4047</v>
      </c>
      <c r="DJ73" s="212">
        <v>3424</v>
      </c>
      <c r="DK73" s="212">
        <v>3364</v>
      </c>
      <c r="DL73" s="212">
        <v>4178</v>
      </c>
      <c r="DM73" s="212">
        <v>7031</v>
      </c>
      <c r="DN73" s="212">
        <v>8504</v>
      </c>
      <c r="DO73" s="212">
        <v>8794</v>
      </c>
      <c r="DP73" s="212">
        <v>8985</v>
      </c>
      <c r="DQ73" s="212">
        <v>9732</v>
      </c>
      <c r="DR73" s="212">
        <v>8228</v>
      </c>
      <c r="DS73" s="212">
        <v>7423</v>
      </c>
      <c r="DT73" s="212">
        <v>6761</v>
      </c>
      <c r="DU73" s="212">
        <v>7214</v>
      </c>
      <c r="DV73" s="212">
        <v>8807</v>
      </c>
      <c r="DW73" s="212">
        <v>6966</v>
      </c>
      <c r="DX73" s="212">
        <v>5694</v>
      </c>
      <c r="DY73" s="212">
        <v>4783</v>
      </c>
      <c r="DZ73" s="212">
        <v>2716</v>
      </c>
      <c r="EA73" s="212">
        <v>1129</v>
      </c>
      <c r="EB73" s="212">
        <v>309</v>
      </c>
      <c r="EC73" s="212">
        <v>54</v>
      </c>
      <c r="ED73" s="212">
        <v>10835</v>
      </c>
      <c r="EE73" s="212">
        <v>76850</v>
      </c>
      <c r="EF73" s="212">
        <v>30458</v>
      </c>
      <c r="EG73" s="212">
        <v>14685</v>
      </c>
      <c r="EH73" s="212">
        <v>4208</v>
      </c>
      <c r="EI73" s="212">
        <v>9.1710892731999998</v>
      </c>
      <c r="EJ73" s="212">
        <v>65.048288937999999</v>
      </c>
      <c r="EK73" s="212">
        <v>25.780621788800001</v>
      </c>
      <c r="EL73" s="212">
        <v>12.429851959100001</v>
      </c>
      <c r="EM73" s="212">
        <v>3.5617852940999999</v>
      </c>
    </row>
    <row r="74" spans="1:143" hidden="1">
      <c r="A74">
        <v>187</v>
      </c>
      <c r="B74">
        <v>102</v>
      </c>
      <c r="C74">
        <v>28111</v>
      </c>
      <c r="D74">
        <v>0</v>
      </c>
      <c r="E74">
        <v>2015</v>
      </c>
      <c r="F74">
        <v>2000</v>
      </c>
      <c r="G74" t="s">
        <v>802</v>
      </c>
      <c r="H74" s="212">
        <v>241865</v>
      </c>
      <c r="I74" s="212">
        <v>1728</v>
      </c>
      <c r="J74" s="212">
        <v>1815</v>
      </c>
      <c r="K74" s="212">
        <v>1958</v>
      </c>
      <c r="L74" s="212">
        <v>2025</v>
      </c>
      <c r="M74" s="212">
        <v>2105</v>
      </c>
      <c r="N74" s="212">
        <v>2152</v>
      </c>
      <c r="O74" s="212">
        <v>2288</v>
      </c>
      <c r="P74" s="212">
        <v>2310</v>
      </c>
      <c r="Q74" s="212">
        <v>2316</v>
      </c>
      <c r="R74" s="212">
        <v>2343</v>
      </c>
      <c r="S74" s="212">
        <v>2323</v>
      </c>
      <c r="T74" s="212">
        <v>2420</v>
      </c>
      <c r="U74" s="212">
        <v>2455</v>
      </c>
      <c r="V74" s="212">
        <v>2487</v>
      </c>
      <c r="W74" s="212">
        <v>2578</v>
      </c>
      <c r="X74" s="212">
        <v>2581</v>
      </c>
      <c r="Y74" s="212">
        <v>2612</v>
      </c>
      <c r="Z74" s="212">
        <v>2591</v>
      </c>
      <c r="AA74" s="212">
        <v>2773</v>
      </c>
      <c r="AB74" s="212">
        <v>2798</v>
      </c>
      <c r="AC74" s="212">
        <v>2785</v>
      </c>
      <c r="AD74" s="212">
        <v>2513</v>
      </c>
      <c r="AE74" s="212">
        <v>2452</v>
      </c>
      <c r="AF74" s="212">
        <v>2235</v>
      </c>
      <c r="AG74" s="212">
        <v>2182</v>
      </c>
      <c r="AH74" s="212">
        <v>2207</v>
      </c>
      <c r="AI74" s="212">
        <v>2220</v>
      </c>
      <c r="AJ74" s="212">
        <v>2240</v>
      </c>
      <c r="AK74" s="212">
        <v>2304</v>
      </c>
      <c r="AL74" s="212">
        <v>2407</v>
      </c>
      <c r="AM74" s="212">
        <v>2433</v>
      </c>
      <c r="AN74" s="212">
        <v>2471</v>
      </c>
      <c r="AO74" s="212">
        <v>2596</v>
      </c>
      <c r="AP74" s="212">
        <v>2625</v>
      </c>
      <c r="AQ74" s="212">
        <v>2716</v>
      </c>
      <c r="AR74" s="212">
        <v>2780</v>
      </c>
      <c r="AS74" s="212">
        <v>2860</v>
      </c>
      <c r="AT74" s="212">
        <v>3213</v>
      </c>
      <c r="AU74" s="212">
        <v>3282</v>
      </c>
      <c r="AV74" s="212">
        <v>3426</v>
      </c>
      <c r="AW74" s="212">
        <v>3553</v>
      </c>
      <c r="AX74" s="212">
        <v>3758</v>
      </c>
      <c r="AY74" s="212">
        <v>3822</v>
      </c>
      <c r="AZ74" s="212">
        <v>3706</v>
      </c>
      <c r="BA74" s="212">
        <v>3776</v>
      </c>
      <c r="BB74" s="212">
        <v>3545</v>
      </c>
      <c r="BC74" s="212">
        <v>3468</v>
      </c>
      <c r="BD74" s="212">
        <v>3394</v>
      </c>
      <c r="BE74" s="212">
        <v>3286</v>
      </c>
      <c r="BF74" s="212">
        <v>2720</v>
      </c>
      <c r="BG74" s="212">
        <v>3279</v>
      </c>
      <c r="BH74" s="212">
        <v>3286</v>
      </c>
      <c r="BI74" s="212">
        <v>3208</v>
      </c>
      <c r="BJ74" s="212">
        <v>3153</v>
      </c>
      <c r="BK74" s="212">
        <v>3082</v>
      </c>
      <c r="BL74" s="212">
        <v>3195</v>
      </c>
      <c r="BM74" s="212">
        <v>3387</v>
      </c>
      <c r="BN74" s="212">
        <v>3305</v>
      </c>
      <c r="BO74" s="212">
        <v>3049</v>
      </c>
      <c r="BP74" s="212">
        <v>3351</v>
      </c>
      <c r="BQ74" s="212">
        <v>3350</v>
      </c>
      <c r="BR74" s="212">
        <v>3491</v>
      </c>
      <c r="BS74" s="212">
        <v>3663</v>
      </c>
      <c r="BT74" s="212">
        <v>3703</v>
      </c>
      <c r="BU74" s="212">
        <v>3934</v>
      </c>
      <c r="BV74" s="212">
        <v>3995</v>
      </c>
      <c r="BW74" s="212">
        <v>4483</v>
      </c>
      <c r="BX74" s="212">
        <v>4286</v>
      </c>
      <c r="BY74" s="212">
        <v>4094</v>
      </c>
      <c r="BZ74" s="212">
        <v>2360</v>
      </c>
      <c r="CA74" s="212">
        <v>2477</v>
      </c>
      <c r="CB74" s="212">
        <v>2978</v>
      </c>
      <c r="CC74" s="212">
        <v>2700</v>
      </c>
      <c r="CD74" s="212">
        <v>2793</v>
      </c>
      <c r="CE74" s="212">
        <v>2616</v>
      </c>
      <c r="CF74" s="212">
        <v>2166</v>
      </c>
      <c r="CG74" s="212">
        <v>1751</v>
      </c>
      <c r="CH74" s="212">
        <v>1704</v>
      </c>
      <c r="CI74" s="212">
        <v>1733</v>
      </c>
      <c r="CJ74" s="212">
        <v>1768</v>
      </c>
      <c r="CK74" s="212">
        <v>1722</v>
      </c>
      <c r="CL74" s="212">
        <v>1561</v>
      </c>
      <c r="CM74" s="212">
        <v>1515</v>
      </c>
      <c r="CN74" s="212">
        <v>1462</v>
      </c>
      <c r="CO74" s="212">
        <v>1251</v>
      </c>
      <c r="CP74" s="212">
        <v>1161</v>
      </c>
      <c r="CQ74" s="212">
        <v>1036</v>
      </c>
      <c r="CR74" s="212">
        <v>943</v>
      </c>
      <c r="CS74" s="212">
        <v>789</v>
      </c>
      <c r="CT74" s="212">
        <v>730</v>
      </c>
      <c r="CU74" s="212">
        <v>615</v>
      </c>
      <c r="CV74" s="212">
        <v>464</v>
      </c>
      <c r="CW74" s="212">
        <v>377</v>
      </c>
      <c r="CX74" s="212">
        <v>325</v>
      </c>
      <c r="CY74" s="212">
        <v>247</v>
      </c>
      <c r="CZ74" s="212">
        <v>219</v>
      </c>
      <c r="DA74" s="212">
        <v>112</v>
      </c>
      <c r="DB74" s="212">
        <v>84</v>
      </c>
      <c r="DC74" s="212">
        <v>81</v>
      </c>
      <c r="DD74" s="212">
        <v>51</v>
      </c>
      <c r="DE74" s="212">
        <v>93</v>
      </c>
      <c r="DF74" s="212">
        <v>1054</v>
      </c>
      <c r="DG74" s="212">
        <v>44.958612770999999</v>
      </c>
      <c r="DH74" s="212">
        <v>45.898589562799998</v>
      </c>
      <c r="DI74" s="212">
        <v>9631</v>
      </c>
      <c r="DJ74" s="212">
        <v>11409</v>
      </c>
      <c r="DK74" s="212">
        <v>12263</v>
      </c>
      <c r="DL74" s="212">
        <v>13355</v>
      </c>
      <c r="DM74" s="212">
        <v>12167</v>
      </c>
      <c r="DN74" s="212">
        <v>11378</v>
      </c>
      <c r="DO74" s="212">
        <v>12841</v>
      </c>
      <c r="DP74" s="212">
        <v>15561</v>
      </c>
      <c r="DQ74" s="212">
        <v>18615</v>
      </c>
      <c r="DR74" s="212">
        <v>16413</v>
      </c>
      <c r="DS74" s="212">
        <v>16008</v>
      </c>
      <c r="DT74" s="212">
        <v>16287</v>
      </c>
      <c r="DU74" s="212">
        <v>18141</v>
      </c>
      <c r="DV74" s="212">
        <v>19218</v>
      </c>
      <c r="DW74" s="212">
        <v>13564</v>
      </c>
      <c r="DX74" s="212">
        <v>9122</v>
      </c>
      <c r="DY74" s="212">
        <v>7511</v>
      </c>
      <c r="DZ74" s="212">
        <v>4659</v>
      </c>
      <c r="EA74" s="212">
        <v>2028</v>
      </c>
      <c r="EB74" s="212">
        <v>547</v>
      </c>
      <c r="EC74" s="212">
        <v>93</v>
      </c>
      <c r="ED74" s="212">
        <v>33303</v>
      </c>
      <c r="EE74" s="212">
        <v>150766</v>
      </c>
      <c r="EF74" s="212">
        <v>56742</v>
      </c>
      <c r="EG74" s="212">
        <v>23960</v>
      </c>
      <c r="EH74" s="212">
        <v>7327</v>
      </c>
      <c r="EI74" s="212">
        <v>13.829517754599999</v>
      </c>
      <c r="EJ74" s="212">
        <v>62.607605134300002</v>
      </c>
      <c r="EK74" s="212">
        <v>23.562877111100001</v>
      </c>
      <c r="EL74" s="212">
        <v>9.9497115996000005</v>
      </c>
      <c r="EM74" s="212">
        <v>3.0426350956000001</v>
      </c>
    </row>
    <row r="75" spans="1:143" hidden="1">
      <c r="A75">
        <v>188</v>
      </c>
      <c r="B75">
        <v>102</v>
      </c>
      <c r="C75">
        <v>28201</v>
      </c>
      <c r="D75">
        <v>2</v>
      </c>
      <c r="E75">
        <v>2015</v>
      </c>
      <c r="G75" t="s">
        <v>2</v>
      </c>
      <c r="H75" s="212">
        <v>524437</v>
      </c>
      <c r="I75" s="212">
        <v>4370</v>
      </c>
      <c r="J75" s="212">
        <v>4459</v>
      </c>
      <c r="K75" s="212">
        <v>4646</v>
      </c>
      <c r="L75" s="212">
        <v>4735</v>
      </c>
      <c r="M75" s="212">
        <v>4859</v>
      </c>
      <c r="N75" s="212">
        <v>4819</v>
      </c>
      <c r="O75" s="212">
        <v>4927</v>
      </c>
      <c r="P75" s="212">
        <v>5001</v>
      </c>
      <c r="Q75" s="212">
        <v>4962</v>
      </c>
      <c r="R75" s="212">
        <v>4972</v>
      </c>
      <c r="S75" s="212">
        <v>4886</v>
      </c>
      <c r="T75" s="212">
        <v>5112</v>
      </c>
      <c r="U75" s="212">
        <v>5343</v>
      </c>
      <c r="V75" s="212">
        <v>5435</v>
      </c>
      <c r="W75" s="212">
        <v>5627</v>
      </c>
      <c r="X75" s="212">
        <v>5677</v>
      </c>
      <c r="Y75" s="212">
        <v>5761</v>
      </c>
      <c r="Z75" s="212">
        <v>6000</v>
      </c>
      <c r="AA75" s="212">
        <v>5488</v>
      </c>
      <c r="AB75" s="212">
        <v>4996</v>
      </c>
      <c r="AC75" s="212">
        <v>4914</v>
      </c>
      <c r="AD75" s="212">
        <v>4949</v>
      </c>
      <c r="AE75" s="212">
        <v>4860</v>
      </c>
      <c r="AF75" s="212">
        <v>4986</v>
      </c>
      <c r="AG75" s="212">
        <v>4966</v>
      </c>
      <c r="AH75" s="212">
        <v>5132</v>
      </c>
      <c r="AI75" s="212">
        <v>5232</v>
      </c>
      <c r="AJ75" s="212">
        <v>5244</v>
      </c>
      <c r="AK75" s="212">
        <v>5360</v>
      </c>
      <c r="AL75" s="212">
        <v>5449</v>
      </c>
      <c r="AM75" s="212">
        <v>5759</v>
      </c>
      <c r="AN75" s="212">
        <v>5706</v>
      </c>
      <c r="AO75" s="212">
        <v>5926</v>
      </c>
      <c r="AP75" s="212">
        <v>6052</v>
      </c>
      <c r="AQ75" s="212">
        <v>5936</v>
      </c>
      <c r="AR75" s="212">
        <v>6317</v>
      </c>
      <c r="AS75" s="212">
        <v>6321</v>
      </c>
      <c r="AT75" s="212">
        <v>6787</v>
      </c>
      <c r="AU75" s="212">
        <v>7144</v>
      </c>
      <c r="AV75" s="212">
        <v>7551</v>
      </c>
      <c r="AW75" s="212">
        <v>8061</v>
      </c>
      <c r="AX75" s="212">
        <v>8584</v>
      </c>
      <c r="AY75" s="212">
        <v>8833</v>
      </c>
      <c r="AZ75" s="212">
        <v>8533</v>
      </c>
      <c r="BA75" s="212">
        <v>8314</v>
      </c>
      <c r="BB75" s="212">
        <v>7866</v>
      </c>
      <c r="BC75" s="212">
        <v>7713</v>
      </c>
      <c r="BD75" s="212">
        <v>7474</v>
      </c>
      <c r="BE75" s="212">
        <v>7284</v>
      </c>
      <c r="BF75" s="212">
        <v>5713</v>
      </c>
      <c r="BG75" s="212">
        <v>7263</v>
      </c>
      <c r="BH75" s="212">
        <v>6688</v>
      </c>
      <c r="BI75" s="212">
        <v>6639</v>
      </c>
      <c r="BJ75" s="212">
        <v>6443</v>
      </c>
      <c r="BK75" s="212">
        <v>5943</v>
      </c>
      <c r="BL75" s="212">
        <v>5806</v>
      </c>
      <c r="BM75" s="212">
        <v>6185</v>
      </c>
      <c r="BN75" s="212">
        <v>5843</v>
      </c>
      <c r="BO75" s="212">
        <v>5634</v>
      </c>
      <c r="BP75" s="212">
        <v>5940</v>
      </c>
      <c r="BQ75" s="212">
        <v>6096</v>
      </c>
      <c r="BR75" s="212">
        <v>5993</v>
      </c>
      <c r="BS75" s="212">
        <v>6594</v>
      </c>
      <c r="BT75" s="212">
        <v>6838</v>
      </c>
      <c r="BU75" s="212">
        <v>7335</v>
      </c>
      <c r="BV75" s="212">
        <v>7712</v>
      </c>
      <c r="BW75" s="212">
        <v>9000</v>
      </c>
      <c r="BX75" s="212">
        <v>9184</v>
      </c>
      <c r="BY75" s="212">
        <v>8596</v>
      </c>
      <c r="BZ75" s="212">
        <v>5155</v>
      </c>
      <c r="CA75" s="212">
        <v>5742</v>
      </c>
      <c r="CB75" s="212">
        <v>6951</v>
      </c>
      <c r="CC75" s="212">
        <v>6378</v>
      </c>
      <c r="CD75" s="212">
        <v>6819</v>
      </c>
      <c r="CE75" s="212">
        <v>6847</v>
      </c>
      <c r="CF75" s="212">
        <v>5631</v>
      </c>
      <c r="CG75" s="212">
        <v>4517</v>
      </c>
      <c r="CH75" s="212">
        <v>4751</v>
      </c>
      <c r="CI75" s="212">
        <v>4872</v>
      </c>
      <c r="CJ75" s="212">
        <v>4921</v>
      </c>
      <c r="CK75" s="212">
        <v>4497</v>
      </c>
      <c r="CL75" s="212">
        <v>3790</v>
      </c>
      <c r="CM75" s="212">
        <v>3861</v>
      </c>
      <c r="CN75" s="212">
        <v>3465</v>
      </c>
      <c r="CO75" s="212">
        <v>3290</v>
      </c>
      <c r="CP75" s="212">
        <v>2748</v>
      </c>
      <c r="CQ75" s="212">
        <v>2426</v>
      </c>
      <c r="CR75" s="212">
        <v>2211</v>
      </c>
      <c r="CS75" s="212">
        <v>1935</v>
      </c>
      <c r="CT75" s="212">
        <v>1727</v>
      </c>
      <c r="CU75" s="212">
        <v>1346</v>
      </c>
      <c r="CV75" s="212">
        <v>1056</v>
      </c>
      <c r="CW75" s="212">
        <v>871</v>
      </c>
      <c r="CX75" s="212">
        <v>716</v>
      </c>
      <c r="CY75" s="212">
        <v>580</v>
      </c>
      <c r="CZ75" s="212">
        <v>432</v>
      </c>
      <c r="DA75" s="212">
        <v>281</v>
      </c>
      <c r="DB75" s="212">
        <v>192</v>
      </c>
      <c r="DC75" s="212">
        <v>162</v>
      </c>
      <c r="DD75" s="212">
        <v>96</v>
      </c>
      <c r="DE75" s="212">
        <v>213</v>
      </c>
      <c r="DF75" s="212">
        <v>1185</v>
      </c>
      <c r="DG75" s="212">
        <v>45.105394723800003</v>
      </c>
      <c r="DH75" s="212">
        <v>45.334986015799998</v>
      </c>
      <c r="DI75" s="212">
        <v>23069</v>
      </c>
      <c r="DJ75" s="212">
        <v>24681</v>
      </c>
      <c r="DK75" s="212">
        <v>26403</v>
      </c>
      <c r="DL75" s="212">
        <v>27922</v>
      </c>
      <c r="DM75" s="212">
        <v>24675</v>
      </c>
      <c r="DN75" s="212">
        <v>26417</v>
      </c>
      <c r="DO75" s="212">
        <v>29379</v>
      </c>
      <c r="DP75" s="212">
        <v>34120</v>
      </c>
      <c r="DQ75" s="212">
        <v>42325</v>
      </c>
      <c r="DR75" s="212">
        <v>36050</v>
      </c>
      <c r="DS75" s="212">
        <v>32976</v>
      </c>
      <c r="DT75" s="212">
        <v>29408</v>
      </c>
      <c r="DU75" s="212">
        <v>32856</v>
      </c>
      <c r="DV75" s="212">
        <v>39647</v>
      </c>
      <c r="DW75" s="212">
        <v>32737</v>
      </c>
      <c r="DX75" s="212">
        <v>24692</v>
      </c>
      <c r="DY75" s="212">
        <v>18903</v>
      </c>
      <c r="DZ75" s="212">
        <v>11047</v>
      </c>
      <c r="EA75" s="212">
        <v>4569</v>
      </c>
      <c r="EB75" s="212">
        <v>1163</v>
      </c>
      <c r="EC75" s="212">
        <v>213</v>
      </c>
      <c r="ED75" s="212">
        <v>74153</v>
      </c>
      <c r="EE75" s="212">
        <v>316128</v>
      </c>
      <c r="EF75" s="212">
        <v>132971</v>
      </c>
      <c r="EG75" s="212">
        <v>60587</v>
      </c>
      <c r="EH75" s="212">
        <v>16992</v>
      </c>
      <c r="EI75" s="212">
        <v>14.171565517199999</v>
      </c>
      <c r="EJ75" s="212">
        <v>60.416013698900002</v>
      </c>
      <c r="EK75" s="212">
        <v>25.4124207839</v>
      </c>
      <c r="EL75" s="212">
        <v>11.5789332864</v>
      </c>
      <c r="EM75" s="212">
        <v>3.2473836698</v>
      </c>
    </row>
    <row r="76" spans="1:143" hidden="1">
      <c r="A76">
        <v>194</v>
      </c>
      <c r="B76">
        <v>102</v>
      </c>
      <c r="C76">
        <v>28202</v>
      </c>
      <c r="D76">
        <v>2</v>
      </c>
      <c r="E76">
        <v>2015</v>
      </c>
      <c r="F76">
        <v>2000</v>
      </c>
      <c r="G76" t="s">
        <v>4</v>
      </c>
      <c r="H76" s="212">
        <v>436015</v>
      </c>
      <c r="I76" s="212">
        <v>3367</v>
      </c>
      <c r="J76" s="212">
        <v>3195</v>
      </c>
      <c r="K76" s="212">
        <v>3266</v>
      </c>
      <c r="L76" s="212">
        <v>3252</v>
      </c>
      <c r="M76" s="212">
        <v>3254</v>
      </c>
      <c r="N76" s="212">
        <v>3262</v>
      </c>
      <c r="O76" s="212">
        <v>3205</v>
      </c>
      <c r="P76" s="212">
        <v>3356</v>
      </c>
      <c r="Q76" s="212">
        <v>3215</v>
      </c>
      <c r="R76" s="212">
        <v>3222</v>
      </c>
      <c r="S76" s="212">
        <v>3229</v>
      </c>
      <c r="T76" s="212">
        <v>3253</v>
      </c>
      <c r="U76" s="212">
        <v>3385</v>
      </c>
      <c r="V76" s="212">
        <v>3483</v>
      </c>
      <c r="W76" s="212">
        <v>3498</v>
      </c>
      <c r="X76" s="212">
        <v>3604</v>
      </c>
      <c r="Y76" s="212">
        <v>3520</v>
      </c>
      <c r="Z76" s="212">
        <v>3795</v>
      </c>
      <c r="AA76" s="212">
        <v>3665</v>
      </c>
      <c r="AB76" s="212">
        <v>3697</v>
      </c>
      <c r="AC76" s="212">
        <v>3797</v>
      </c>
      <c r="AD76" s="212">
        <v>3873</v>
      </c>
      <c r="AE76" s="212">
        <v>3767</v>
      </c>
      <c r="AF76" s="212">
        <v>3891</v>
      </c>
      <c r="AG76" s="212">
        <v>3842</v>
      </c>
      <c r="AH76" s="212">
        <v>3974</v>
      </c>
      <c r="AI76" s="212">
        <v>4199</v>
      </c>
      <c r="AJ76" s="212">
        <v>4293</v>
      </c>
      <c r="AK76" s="212">
        <v>4434</v>
      </c>
      <c r="AL76" s="212">
        <v>4701</v>
      </c>
      <c r="AM76" s="212">
        <v>4728</v>
      </c>
      <c r="AN76" s="212">
        <v>4901</v>
      </c>
      <c r="AO76" s="212">
        <v>4981</v>
      </c>
      <c r="AP76" s="212">
        <v>4954</v>
      </c>
      <c r="AQ76" s="212">
        <v>5133</v>
      </c>
      <c r="AR76" s="212">
        <v>5290</v>
      </c>
      <c r="AS76" s="212">
        <v>5429</v>
      </c>
      <c r="AT76" s="212">
        <v>5571</v>
      </c>
      <c r="AU76" s="212">
        <v>5810</v>
      </c>
      <c r="AV76" s="212">
        <v>6273</v>
      </c>
      <c r="AW76" s="212">
        <v>6530</v>
      </c>
      <c r="AX76" s="212">
        <v>7074</v>
      </c>
      <c r="AY76" s="212">
        <v>7130</v>
      </c>
      <c r="AZ76" s="212">
        <v>6990</v>
      </c>
      <c r="BA76" s="212">
        <v>7011</v>
      </c>
      <c r="BB76" s="212">
        <v>6696</v>
      </c>
      <c r="BC76" s="212">
        <v>6669</v>
      </c>
      <c r="BD76" s="212">
        <v>6389</v>
      </c>
      <c r="BE76" s="212">
        <v>6349</v>
      </c>
      <c r="BF76" s="212">
        <v>4915</v>
      </c>
      <c r="BG76" s="212">
        <v>6075</v>
      </c>
      <c r="BH76" s="212">
        <v>5462</v>
      </c>
      <c r="BI76" s="212">
        <v>5318</v>
      </c>
      <c r="BJ76" s="212">
        <v>5029</v>
      </c>
      <c r="BK76" s="212">
        <v>4789</v>
      </c>
      <c r="BL76" s="212">
        <v>4849</v>
      </c>
      <c r="BM76" s="212">
        <v>4647</v>
      </c>
      <c r="BN76" s="212">
        <v>4683</v>
      </c>
      <c r="BO76" s="212">
        <v>4443</v>
      </c>
      <c r="BP76" s="212">
        <v>4588</v>
      </c>
      <c r="BQ76" s="212">
        <v>4866</v>
      </c>
      <c r="BR76" s="212">
        <v>4829</v>
      </c>
      <c r="BS76" s="212">
        <v>5372</v>
      </c>
      <c r="BT76" s="212">
        <v>5829</v>
      </c>
      <c r="BU76" s="212">
        <v>6324</v>
      </c>
      <c r="BV76" s="212">
        <v>6673</v>
      </c>
      <c r="BW76" s="212">
        <v>7872</v>
      </c>
      <c r="BX76" s="212">
        <v>7890</v>
      </c>
      <c r="BY76" s="212">
        <v>7426</v>
      </c>
      <c r="BZ76" s="212">
        <v>4524</v>
      </c>
      <c r="CA76" s="212">
        <v>5103</v>
      </c>
      <c r="CB76" s="212">
        <v>6225</v>
      </c>
      <c r="CC76" s="212">
        <v>5964</v>
      </c>
      <c r="CD76" s="212">
        <v>6227</v>
      </c>
      <c r="CE76" s="212">
        <v>6185</v>
      </c>
      <c r="CF76" s="212">
        <v>5101</v>
      </c>
      <c r="CG76" s="212">
        <v>4570</v>
      </c>
      <c r="CH76" s="212">
        <v>4656</v>
      </c>
      <c r="CI76" s="212">
        <v>4553</v>
      </c>
      <c r="CJ76" s="212">
        <v>4687</v>
      </c>
      <c r="CK76" s="212">
        <v>4093</v>
      </c>
      <c r="CL76" s="212">
        <v>3483</v>
      </c>
      <c r="CM76" s="212">
        <v>3344</v>
      </c>
      <c r="CN76" s="212">
        <v>3223</v>
      </c>
      <c r="CO76" s="212">
        <v>2679</v>
      </c>
      <c r="CP76" s="212">
        <v>2288</v>
      </c>
      <c r="CQ76" s="212">
        <v>2093</v>
      </c>
      <c r="CR76" s="212">
        <v>1858</v>
      </c>
      <c r="CS76" s="212">
        <v>1548</v>
      </c>
      <c r="CT76" s="212">
        <v>1330</v>
      </c>
      <c r="CU76" s="212">
        <v>1100</v>
      </c>
      <c r="CV76" s="212">
        <v>834</v>
      </c>
      <c r="CW76" s="212">
        <v>686</v>
      </c>
      <c r="CX76" s="212">
        <v>569</v>
      </c>
      <c r="CY76" s="212">
        <v>446</v>
      </c>
      <c r="CZ76" s="212">
        <v>347</v>
      </c>
      <c r="DA76" s="212">
        <v>215</v>
      </c>
      <c r="DB76" s="212">
        <v>167</v>
      </c>
      <c r="DC76" s="212">
        <v>114</v>
      </c>
      <c r="DD76" s="212">
        <v>71</v>
      </c>
      <c r="DE76" s="212">
        <v>153</v>
      </c>
      <c r="DF76" s="212">
        <v>13298</v>
      </c>
      <c r="DG76" s="212">
        <v>47.053625711800002</v>
      </c>
      <c r="DH76" s="212">
        <v>47.265221474400001</v>
      </c>
      <c r="DI76" s="212">
        <v>16334</v>
      </c>
      <c r="DJ76" s="212">
        <v>16260</v>
      </c>
      <c r="DK76" s="212">
        <v>16848</v>
      </c>
      <c r="DL76" s="212">
        <v>18281</v>
      </c>
      <c r="DM76" s="212">
        <v>19170</v>
      </c>
      <c r="DN76" s="212">
        <v>21601</v>
      </c>
      <c r="DO76" s="212">
        <v>24697</v>
      </c>
      <c r="DP76" s="212">
        <v>28373</v>
      </c>
      <c r="DQ76" s="212">
        <v>34735</v>
      </c>
      <c r="DR76" s="212">
        <v>31018</v>
      </c>
      <c r="DS76" s="212">
        <v>26673</v>
      </c>
      <c r="DT76" s="212">
        <v>23210</v>
      </c>
      <c r="DU76" s="212">
        <v>27220</v>
      </c>
      <c r="DV76" s="212">
        <v>34385</v>
      </c>
      <c r="DW76" s="212">
        <v>29704</v>
      </c>
      <c r="DX76" s="212">
        <v>23567</v>
      </c>
      <c r="DY76" s="212">
        <v>16822</v>
      </c>
      <c r="DZ76" s="212">
        <v>9117</v>
      </c>
      <c r="EA76" s="212">
        <v>3635</v>
      </c>
      <c r="EB76" s="212">
        <v>914</v>
      </c>
      <c r="EC76" s="212">
        <v>153</v>
      </c>
      <c r="ED76" s="212">
        <v>49442</v>
      </c>
      <c r="EE76" s="212">
        <v>254978</v>
      </c>
      <c r="EF76" s="212">
        <v>118297</v>
      </c>
      <c r="EG76" s="212">
        <v>54208</v>
      </c>
      <c r="EH76" s="212">
        <v>13819</v>
      </c>
      <c r="EI76" s="212">
        <v>11.696241220499999</v>
      </c>
      <c r="EJ76" s="212">
        <v>60.318842156800002</v>
      </c>
      <c r="EK76" s="212">
        <v>27.984916622699998</v>
      </c>
      <c r="EL76" s="212">
        <v>12.8237094794</v>
      </c>
      <c r="EM76" s="212">
        <v>3.2690901951</v>
      </c>
    </row>
    <row r="77" spans="1:143" hidden="1">
      <c r="A77">
        <v>195</v>
      </c>
      <c r="B77">
        <v>102</v>
      </c>
      <c r="C77">
        <v>28203</v>
      </c>
      <c r="D77">
        <v>2</v>
      </c>
      <c r="E77">
        <v>2015</v>
      </c>
      <c r="F77">
        <v>2000</v>
      </c>
      <c r="G77" t="s">
        <v>6</v>
      </c>
      <c r="H77" s="212">
        <v>290035</v>
      </c>
      <c r="I77" s="212">
        <v>2568</v>
      </c>
      <c r="J77" s="212">
        <v>2483</v>
      </c>
      <c r="K77" s="212">
        <v>2678</v>
      </c>
      <c r="L77" s="212">
        <v>2607</v>
      </c>
      <c r="M77" s="212">
        <v>2684</v>
      </c>
      <c r="N77" s="212">
        <v>2477</v>
      </c>
      <c r="O77" s="212">
        <v>2618</v>
      </c>
      <c r="P77" s="212">
        <v>2637</v>
      </c>
      <c r="Q77" s="212">
        <v>2626</v>
      </c>
      <c r="R77" s="212">
        <v>2526</v>
      </c>
      <c r="S77" s="212">
        <v>2562</v>
      </c>
      <c r="T77" s="212">
        <v>2585</v>
      </c>
      <c r="U77" s="212">
        <v>2747</v>
      </c>
      <c r="V77" s="212">
        <v>2771</v>
      </c>
      <c r="W77" s="212">
        <v>2901</v>
      </c>
      <c r="X77" s="212">
        <v>2903</v>
      </c>
      <c r="Y77" s="212">
        <v>2891</v>
      </c>
      <c r="Z77" s="212">
        <v>3037</v>
      </c>
      <c r="AA77" s="212">
        <v>2838</v>
      </c>
      <c r="AB77" s="212">
        <v>2747</v>
      </c>
      <c r="AC77" s="212">
        <v>2654</v>
      </c>
      <c r="AD77" s="212">
        <v>2510</v>
      </c>
      <c r="AE77" s="212">
        <v>2683</v>
      </c>
      <c r="AF77" s="212">
        <v>2585</v>
      </c>
      <c r="AG77" s="212">
        <v>2627</v>
      </c>
      <c r="AH77" s="212">
        <v>2830</v>
      </c>
      <c r="AI77" s="212">
        <v>2840</v>
      </c>
      <c r="AJ77" s="212">
        <v>3045</v>
      </c>
      <c r="AK77" s="212">
        <v>3009</v>
      </c>
      <c r="AL77" s="212">
        <v>3123</v>
      </c>
      <c r="AM77" s="212">
        <v>3316</v>
      </c>
      <c r="AN77" s="212">
        <v>3469</v>
      </c>
      <c r="AO77" s="212">
        <v>3553</v>
      </c>
      <c r="AP77" s="212">
        <v>3349</v>
      </c>
      <c r="AQ77" s="212">
        <v>3387</v>
      </c>
      <c r="AR77" s="212">
        <v>3737</v>
      </c>
      <c r="AS77" s="212">
        <v>3669</v>
      </c>
      <c r="AT77" s="212">
        <v>3942</v>
      </c>
      <c r="AU77" s="212">
        <v>3881</v>
      </c>
      <c r="AV77" s="212">
        <v>4148</v>
      </c>
      <c r="AW77" s="212">
        <v>4409</v>
      </c>
      <c r="AX77" s="212">
        <v>4739</v>
      </c>
      <c r="AY77" s="212">
        <v>4830</v>
      </c>
      <c r="AZ77" s="212">
        <v>4824</v>
      </c>
      <c r="BA77" s="212">
        <v>4669</v>
      </c>
      <c r="BB77" s="212">
        <v>4611</v>
      </c>
      <c r="BC77" s="212">
        <v>4500</v>
      </c>
      <c r="BD77" s="212">
        <v>4374</v>
      </c>
      <c r="BE77" s="212">
        <v>4341</v>
      </c>
      <c r="BF77" s="212">
        <v>3421</v>
      </c>
      <c r="BG77" s="212">
        <v>4141</v>
      </c>
      <c r="BH77" s="212">
        <v>3902</v>
      </c>
      <c r="BI77" s="212">
        <v>3651</v>
      </c>
      <c r="BJ77" s="212">
        <v>3534</v>
      </c>
      <c r="BK77" s="212">
        <v>3371</v>
      </c>
      <c r="BL77" s="212">
        <v>3345</v>
      </c>
      <c r="BM77" s="212">
        <v>3414</v>
      </c>
      <c r="BN77" s="212">
        <v>3215</v>
      </c>
      <c r="BO77" s="212">
        <v>3020</v>
      </c>
      <c r="BP77" s="212">
        <v>3166</v>
      </c>
      <c r="BQ77" s="212">
        <v>3269</v>
      </c>
      <c r="BR77" s="212">
        <v>3333</v>
      </c>
      <c r="BS77" s="212">
        <v>3626</v>
      </c>
      <c r="BT77" s="212">
        <v>3767</v>
      </c>
      <c r="BU77" s="212">
        <v>4130</v>
      </c>
      <c r="BV77" s="212">
        <v>4488</v>
      </c>
      <c r="BW77" s="212">
        <v>5030</v>
      </c>
      <c r="BX77" s="212">
        <v>5113</v>
      </c>
      <c r="BY77" s="212">
        <v>4947</v>
      </c>
      <c r="BZ77" s="212">
        <v>2879</v>
      </c>
      <c r="CA77" s="212">
        <v>3179</v>
      </c>
      <c r="CB77" s="212">
        <v>3916</v>
      </c>
      <c r="CC77" s="212">
        <v>3707</v>
      </c>
      <c r="CD77" s="212">
        <v>3908</v>
      </c>
      <c r="CE77" s="212">
        <v>3709</v>
      </c>
      <c r="CF77" s="212">
        <v>3043</v>
      </c>
      <c r="CG77" s="212">
        <v>2587</v>
      </c>
      <c r="CH77" s="212">
        <v>2752</v>
      </c>
      <c r="CI77" s="212">
        <v>2736</v>
      </c>
      <c r="CJ77" s="212">
        <v>2630</v>
      </c>
      <c r="CK77" s="212">
        <v>2353</v>
      </c>
      <c r="CL77" s="212">
        <v>2089</v>
      </c>
      <c r="CM77" s="212">
        <v>2054</v>
      </c>
      <c r="CN77" s="212">
        <v>1907</v>
      </c>
      <c r="CO77" s="212">
        <v>1682</v>
      </c>
      <c r="CP77" s="212">
        <v>1443</v>
      </c>
      <c r="CQ77" s="212">
        <v>1286</v>
      </c>
      <c r="CR77" s="212">
        <v>1214</v>
      </c>
      <c r="CS77" s="212">
        <v>1042</v>
      </c>
      <c r="CT77" s="212">
        <v>851</v>
      </c>
      <c r="CU77" s="212">
        <v>675</v>
      </c>
      <c r="CV77" s="212">
        <v>524</v>
      </c>
      <c r="CW77" s="212">
        <v>492</v>
      </c>
      <c r="CX77" s="212">
        <v>375</v>
      </c>
      <c r="CY77" s="212">
        <v>267</v>
      </c>
      <c r="CZ77" s="212">
        <v>235</v>
      </c>
      <c r="DA77" s="212">
        <v>141</v>
      </c>
      <c r="DB77" s="212">
        <v>103</v>
      </c>
      <c r="DC77" s="212">
        <v>82</v>
      </c>
      <c r="DD77" s="212">
        <v>56</v>
      </c>
      <c r="DE77" s="212">
        <v>107</v>
      </c>
      <c r="DF77" s="212">
        <v>588</v>
      </c>
      <c r="DG77" s="212">
        <v>45.325104423299997</v>
      </c>
      <c r="DH77" s="212">
        <v>45.652678377800001</v>
      </c>
      <c r="DI77" s="212">
        <v>13020</v>
      </c>
      <c r="DJ77" s="212">
        <v>12884</v>
      </c>
      <c r="DK77" s="212">
        <v>13566</v>
      </c>
      <c r="DL77" s="212">
        <v>14416</v>
      </c>
      <c r="DM77" s="212">
        <v>13059</v>
      </c>
      <c r="DN77" s="212">
        <v>14847</v>
      </c>
      <c r="DO77" s="212">
        <v>17074</v>
      </c>
      <c r="DP77" s="212">
        <v>19377</v>
      </c>
      <c r="DQ77" s="212">
        <v>23471</v>
      </c>
      <c r="DR77" s="212">
        <v>21247</v>
      </c>
      <c r="DS77" s="212">
        <v>18599</v>
      </c>
      <c r="DT77" s="212">
        <v>16160</v>
      </c>
      <c r="DU77" s="212">
        <v>18125</v>
      </c>
      <c r="DV77" s="212">
        <v>22457</v>
      </c>
      <c r="DW77" s="212">
        <v>18419</v>
      </c>
      <c r="DX77" s="212">
        <v>13748</v>
      </c>
      <c r="DY77" s="212">
        <v>10085</v>
      </c>
      <c r="DZ77" s="212">
        <v>5836</v>
      </c>
      <c r="EA77" s="212">
        <v>2333</v>
      </c>
      <c r="EB77" s="212">
        <v>617</v>
      </c>
      <c r="EC77" s="212">
        <v>107</v>
      </c>
      <c r="ED77" s="212">
        <v>39470</v>
      </c>
      <c r="EE77" s="212">
        <v>176375</v>
      </c>
      <c r="EF77" s="212">
        <v>73602</v>
      </c>
      <c r="EG77" s="212">
        <v>32726</v>
      </c>
      <c r="EH77" s="212">
        <v>8893</v>
      </c>
      <c r="EI77" s="212">
        <v>13.6363479324</v>
      </c>
      <c r="EJ77" s="212">
        <v>60.935162568599999</v>
      </c>
      <c r="EK77" s="212">
        <v>25.428489498899999</v>
      </c>
      <c r="EL77" s="212">
        <v>11.3063876979</v>
      </c>
      <c r="EM77" s="212">
        <v>3.0724104931</v>
      </c>
    </row>
    <row r="78" spans="1:143" hidden="1">
      <c r="A78">
        <v>196</v>
      </c>
      <c r="B78">
        <v>102</v>
      </c>
      <c r="C78">
        <v>28204</v>
      </c>
      <c r="D78">
        <v>2</v>
      </c>
      <c r="E78">
        <v>2015</v>
      </c>
      <c r="F78">
        <v>2000</v>
      </c>
      <c r="G78" t="s">
        <v>8</v>
      </c>
      <c r="H78" s="212">
        <v>464695</v>
      </c>
      <c r="I78" s="212">
        <v>3991</v>
      </c>
      <c r="J78" s="212">
        <v>3939</v>
      </c>
      <c r="K78" s="212">
        <v>3986</v>
      </c>
      <c r="L78" s="212">
        <v>4178</v>
      </c>
      <c r="M78" s="212">
        <v>4179</v>
      </c>
      <c r="N78" s="212">
        <v>4154</v>
      </c>
      <c r="O78" s="212">
        <v>4288</v>
      </c>
      <c r="P78" s="212">
        <v>4465</v>
      </c>
      <c r="Q78" s="212">
        <v>4530</v>
      </c>
      <c r="R78" s="212">
        <v>4311</v>
      </c>
      <c r="S78" s="212">
        <v>4419</v>
      </c>
      <c r="T78" s="212">
        <v>4601</v>
      </c>
      <c r="U78" s="212">
        <v>4719</v>
      </c>
      <c r="V78" s="212">
        <v>4775</v>
      </c>
      <c r="W78" s="212">
        <v>4782</v>
      </c>
      <c r="X78" s="212">
        <v>5064</v>
      </c>
      <c r="Y78" s="212">
        <v>4843</v>
      </c>
      <c r="Z78" s="212">
        <v>4721</v>
      </c>
      <c r="AA78" s="212">
        <v>5028</v>
      </c>
      <c r="AB78" s="212">
        <v>5141</v>
      </c>
      <c r="AC78" s="212">
        <v>5017</v>
      </c>
      <c r="AD78" s="212">
        <v>4888</v>
      </c>
      <c r="AE78" s="212">
        <v>4448</v>
      </c>
      <c r="AF78" s="212">
        <v>4114</v>
      </c>
      <c r="AG78" s="212">
        <v>3923</v>
      </c>
      <c r="AH78" s="212">
        <v>3926</v>
      </c>
      <c r="AI78" s="212">
        <v>3928</v>
      </c>
      <c r="AJ78" s="212">
        <v>4184</v>
      </c>
      <c r="AK78" s="212">
        <v>4287</v>
      </c>
      <c r="AL78" s="212">
        <v>4414</v>
      </c>
      <c r="AM78" s="212">
        <v>4691</v>
      </c>
      <c r="AN78" s="212">
        <v>4887</v>
      </c>
      <c r="AO78" s="212">
        <v>5256</v>
      </c>
      <c r="AP78" s="212">
        <v>5270</v>
      </c>
      <c r="AQ78" s="212">
        <v>5504</v>
      </c>
      <c r="AR78" s="212">
        <v>5550</v>
      </c>
      <c r="AS78" s="212">
        <v>5847</v>
      </c>
      <c r="AT78" s="212">
        <v>6297</v>
      </c>
      <c r="AU78" s="212">
        <v>6496</v>
      </c>
      <c r="AV78" s="212">
        <v>7080</v>
      </c>
      <c r="AW78" s="212">
        <v>7505</v>
      </c>
      <c r="AX78" s="212">
        <v>8046</v>
      </c>
      <c r="AY78" s="212">
        <v>8314</v>
      </c>
      <c r="AZ78" s="212">
        <v>8253</v>
      </c>
      <c r="BA78" s="212">
        <v>8002</v>
      </c>
      <c r="BB78" s="212">
        <v>8046</v>
      </c>
      <c r="BC78" s="212">
        <v>7931</v>
      </c>
      <c r="BD78" s="212">
        <v>7521</v>
      </c>
      <c r="BE78" s="212">
        <v>7308</v>
      </c>
      <c r="BF78" s="212">
        <v>5797</v>
      </c>
      <c r="BG78" s="212">
        <v>6849</v>
      </c>
      <c r="BH78" s="212">
        <v>6373</v>
      </c>
      <c r="BI78" s="212">
        <v>6110</v>
      </c>
      <c r="BJ78" s="212">
        <v>5839</v>
      </c>
      <c r="BK78" s="212">
        <v>5467</v>
      </c>
      <c r="BL78" s="212">
        <v>5335</v>
      </c>
      <c r="BM78" s="212">
        <v>5419</v>
      </c>
      <c r="BN78" s="212">
        <v>4981</v>
      </c>
      <c r="BO78" s="212">
        <v>4686</v>
      </c>
      <c r="BP78" s="212">
        <v>4953</v>
      </c>
      <c r="BQ78" s="212">
        <v>4915</v>
      </c>
      <c r="BR78" s="212">
        <v>4922</v>
      </c>
      <c r="BS78" s="212">
        <v>5192</v>
      </c>
      <c r="BT78" s="212">
        <v>5617</v>
      </c>
      <c r="BU78" s="212">
        <v>5920</v>
      </c>
      <c r="BV78" s="212">
        <v>6402</v>
      </c>
      <c r="BW78" s="212">
        <v>7474</v>
      </c>
      <c r="BX78" s="212">
        <v>7357</v>
      </c>
      <c r="BY78" s="212">
        <v>7319</v>
      </c>
      <c r="BZ78" s="212">
        <v>4336</v>
      </c>
      <c r="CA78" s="212">
        <v>4534</v>
      </c>
      <c r="CB78" s="212">
        <v>5503</v>
      </c>
      <c r="CC78" s="212">
        <v>5148</v>
      </c>
      <c r="CD78" s="212">
        <v>5367</v>
      </c>
      <c r="CE78" s="212">
        <v>5177</v>
      </c>
      <c r="CF78" s="212">
        <v>4448</v>
      </c>
      <c r="CG78" s="212">
        <v>3789</v>
      </c>
      <c r="CH78" s="212">
        <v>4025</v>
      </c>
      <c r="CI78" s="212">
        <v>3908</v>
      </c>
      <c r="CJ78" s="212">
        <v>3918</v>
      </c>
      <c r="CK78" s="212">
        <v>3550</v>
      </c>
      <c r="CL78" s="212">
        <v>3218</v>
      </c>
      <c r="CM78" s="212">
        <v>3052</v>
      </c>
      <c r="CN78" s="212">
        <v>2864</v>
      </c>
      <c r="CO78" s="212">
        <v>2490</v>
      </c>
      <c r="CP78" s="212">
        <v>2228</v>
      </c>
      <c r="CQ78" s="212">
        <v>2053</v>
      </c>
      <c r="CR78" s="212">
        <v>1829</v>
      </c>
      <c r="CS78" s="212">
        <v>1578</v>
      </c>
      <c r="CT78" s="212">
        <v>1316</v>
      </c>
      <c r="CU78" s="212">
        <v>1082</v>
      </c>
      <c r="CV78" s="212">
        <v>830</v>
      </c>
      <c r="CW78" s="212">
        <v>657</v>
      </c>
      <c r="CX78" s="212">
        <v>550</v>
      </c>
      <c r="CY78" s="212">
        <v>436</v>
      </c>
      <c r="CZ78" s="212">
        <v>378</v>
      </c>
      <c r="DA78" s="212">
        <v>198</v>
      </c>
      <c r="DB78" s="212">
        <v>170</v>
      </c>
      <c r="DC78" s="212">
        <v>136</v>
      </c>
      <c r="DD78" s="212">
        <v>89</v>
      </c>
      <c r="DE78" s="212">
        <v>199</v>
      </c>
      <c r="DF78" s="212">
        <v>7665</v>
      </c>
      <c r="DG78" s="212">
        <v>44.427284860999997</v>
      </c>
      <c r="DH78" s="212">
        <v>44.784303924</v>
      </c>
      <c r="DI78" s="212">
        <v>20273</v>
      </c>
      <c r="DJ78" s="212">
        <v>21748</v>
      </c>
      <c r="DK78" s="212">
        <v>23296</v>
      </c>
      <c r="DL78" s="212">
        <v>24797</v>
      </c>
      <c r="DM78" s="212">
        <v>22390</v>
      </c>
      <c r="DN78" s="212">
        <v>20739</v>
      </c>
      <c r="DO78" s="212">
        <v>25608</v>
      </c>
      <c r="DP78" s="212">
        <v>31270</v>
      </c>
      <c r="DQ78" s="212">
        <v>40120</v>
      </c>
      <c r="DR78" s="212">
        <v>36603</v>
      </c>
      <c r="DS78" s="212">
        <v>30638</v>
      </c>
      <c r="DT78" s="212">
        <v>25374</v>
      </c>
      <c r="DU78" s="212">
        <v>26566</v>
      </c>
      <c r="DV78" s="212">
        <v>32888</v>
      </c>
      <c r="DW78" s="212">
        <v>25729</v>
      </c>
      <c r="DX78" s="212">
        <v>20088</v>
      </c>
      <c r="DY78" s="212">
        <v>15174</v>
      </c>
      <c r="DZ78" s="212">
        <v>9004</v>
      </c>
      <c r="EA78" s="212">
        <v>3555</v>
      </c>
      <c r="EB78" s="212">
        <v>971</v>
      </c>
      <c r="EC78" s="212">
        <v>199</v>
      </c>
      <c r="ED78" s="212">
        <v>65317</v>
      </c>
      <c r="EE78" s="212">
        <v>284105</v>
      </c>
      <c r="EF78" s="212">
        <v>107608</v>
      </c>
      <c r="EG78" s="212">
        <v>48991</v>
      </c>
      <c r="EH78" s="212">
        <v>13729</v>
      </c>
      <c r="EI78" s="212">
        <v>14.2916219942</v>
      </c>
      <c r="EJ78" s="212">
        <v>62.163315318499997</v>
      </c>
      <c r="EK78" s="212">
        <v>23.545062687400002</v>
      </c>
      <c r="EL78" s="212">
        <v>10.7194276087</v>
      </c>
      <c r="EM78" s="212">
        <v>3.0039603527000001</v>
      </c>
    </row>
    <row r="79" spans="1:143" hidden="1">
      <c r="A79">
        <v>197</v>
      </c>
      <c r="B79">
        <v>102</v>
      </c>
      <c r="C79">
        <v>28205</v>
      </c>
      <c r="D79">
        <v>2</v>
      </c>
      <c r="E79">
        <v>2015</v>
      </c>
      <c r="G79" t="s">
        <v>9</v>
      </c>
      <c r="H79" s="212">
        <v>43903</v>
      </c>
      <c r="I79" s="212">
        <v>254</v>
      </c>
      <c r="J79" s="212">
        <v>280</v>
      </c>
      <c r="K79" s="212">
        <v>292</v>
      </c>
      <c r="L79" s="212">
        <v>307</v>
      </c>
      <c r="M79" s="212">
        <v>330</v>
      </c>
      <c r="N79" s="212">
        <v>343</v>
      </c>
      <c r="O79" s="212">
        <v>332</v>
      </c>
      <c r="P79" s="212">
        <v>356</v>
      </c>
      <c r="Q79" s="212">
        <v>356</v>
      </c>
      <c r="R79" s="212">
        <v>351</v>
      </c>
      <c r="S79" s="212">
        <v>346</v>
      </c>
      <c r="T79" s="212">
        <v>379</v>
      </c>
      <c r="U79" s="212">
        <v>383</v>
      </c>
      <c r="V79" s="212">
        <v>379</v>
      </c>
      <c r="W79" s="212">
        <v>462</v>
      </c>
      <c r="X79" s="212">
        <v>440</v>
      </c>
      <c r="Y79" s="212">
        <v>445</v>
      </c>
      <c r="Z79" s="212">
        <v>461</v>
      </c>
      <c r="AA79" s="212">
        <v>332</v>
      </c>
      <c r="AB79" s="212">
        <v>257</v>
      </c>
      <c r="AC79" s="212">
        <v>258</v>
      </c>
      <c r="AD79" s="212">
        <v>246</v>
      </c>
      <c r="AE79" s="212">
        <v>267</v>
      </c>
      <c r="AF79" s="212">
        <v>298</v>
      </c>
      <c r="AG79" s="212">
        <v>302</v>
      </c>
      <c r="AH79" s="212">
        <v>288</v>
      </c>
      <c r="AI79" s="212">
        <v>310</v>
      </c>
      <c r="AJ79" s="212">
        <v>303</v>
      </c>
      <c r="AK79" s="212">
        <v>325</v>
      </c>
      <c r="AL79" s="212">
        <v>348</v>
      </c>
      <c r="AM79" s="212">
        <v>391</v>
      </c>
      <c r="AN79" s="212">
        <v>398</v>
      </c>
      <c r="AO79" s="212">
        <v>351</v>
      </c>
      <c r="AP79" s="212">
        <v>424</v>
      </c>
      <c r="AQ79" s="212">
        <v>441</v>
      </c>
      <c r="AR79" s="212">
        <v>441</v>
      </c>
      <c r="AS79" s="212">
        <v>456</v>
      </c>
      <c r="AT79" s="212">
        <v>522</v>
      </c>
      <c r="AU79" s="212">
        <v>509</v>
      </c>
      <c r="AV79" s="212">
        <v>556</v>
      </c>
      <c r="AW79" s="212">
        <v>529</v>
      </c>
      <c r="AX79" s="212">
        <v>597</v>
      </c>
      <c r="AY79" s="212">
        <v>625</v>
      </c>
      <c r="AZ79" s="212">
        <v>628</v>
      </c>
      <c r="BA79" s="212">
        <v>577</v>
      </c>
      <c r="BB79" s="212">
        <v>566</v>
      </c>
      <c r="BC79" s="212">
        <v>570</v>
      </c>
      <c r="BD79" s="212">
        <v>602</v>
      </c>
      <c r="BE79" s="212">
        <v>534</v>
      </c>
      <c r="BF79" s="212">
        <v>466</v>
      </c>
      <c r="BG79" s="212">
        <v>602</v>
      </c>
      <c r="BH79" s="212">
        <v>562</v>
      </c>
      <c r="BI79" s="212">
        <v>499</v>
      </c>
      <c r="BJ79" s="212">
        <v>530</v>
      </c>
      <c r="BK79" s="212">
        <v>486</v>
      </c>
      <c r="BL79" s="212">
        <v>541</v>
      </c>
      <c r="BM79" s="212">
        <v>556</v>
      </c>
      <c r="BN79" s="212">
        <v>574</v>
      </c>
      <c r="BO79" s="212">
        <v>512</v>
      </c>
      <c r="BP79" s="212">
        <v>628</v>
      </c>
      <c r="BQ79" s="212">
        <v>630</v>
      </c>
      <c r="BR79" s="212">
        <v>642</v>
      </c>
      <c r="BS79" s="212">
        <v>710</v>
      </c>
      <c r="BT79" s="212">
        <v>682</v>
      </c>
      <c r="BU79" s="212">
        <v>774</v>
      </c>
      <c r="BV79" s="212">
        <v>807</v>
      </c>
      <c r="BW79" s="212">
        <v>962</v>
      </c>
      <c r="BX79" s="212">
        <v>946</v>
      </c>
      <c r="BY79" s="212">
        <v>876</v>
      </c>
      <c r="BZ79" s="212">
        <v>534</v>
      </c>
      <c r="CA79" s="212">
        <v>537</v>
      </c>
      <c r="CB79" s="212">
        <v>672</v>
      </c>
      <c r="CC79" s="212">
        <v>600</v>
      </c>
      <c r="CD79" s="212">
        <v>602</v>
      </c>
      <c r="CE79" s="212">
        <v>588</v>
      </c>
      <c r="CF79" s="212">
        <v>497</v>
      </c>
      <c r="CG79" s="212">
        <v>426</v>
      </c>
      <c r="CH79" s="212">
        <v>486</v>
      </c>
      <c r="CI79" s="212">
        <v>547</v>
      </c>
      <c r="CJ79" s="212">
        <v>549</v>
      </c>
      <c r="CK79" s="212">
        <v>497</v>
      </c>
      <c r="CL79" s="212">
        <v>451</v>
      </c>
      <c r="CM79" s="212">
        <v>540</v>
      </c>
      <c r="CN79" s="212">
        <v>495</v>
      </c>
      <c r="CO79" s="212">
        <v>407</v>
      </c>
      <c r="CP79" s="212">
        <v>381</v>
      </c>
      <c r="CQ79" s="212">
        <v>392</v>
      </c>
      <c r="CR79" s="212">
        <v>330</v>
      </c>
      <c r="CS79" s="212">
        <v>295</v>
      </c>
      <c r="CT79" s="212">
        <v>298</v>
      </c>
      <c r="CU79" s="212">
        <v>205</v>
      </c>
      <c r="CV79" s="212">
        <v>181</v>
      </c>
      <c r="CW79" s="212">
        <v>140</v>
      </c>
      <c r="CX79" s="212">
        <v>103</v>
      </c>
      <c r="CY79" s="212">
        <v>101</v>
      </c>
      <c r="CZ79" s="212">
        <v>58</v>
      </c>
      <c r="DA79" s="212">
        <v>33</v>
      </c>
      <c r="DB79" s="212">
        <v>29</v>
      </c>
      <c r="DC79" s="212">
        <v>30</v>
      </c>
      <c r="DD79" s="212">
        <v>23</v>
      </c>
      <c r="DE79" s="212">
        <v>36</v>
      </c>
      <c r="DF79" s="212">
        <v>108</v>
      </c>
      <c r="DG79" s="212">
        <v>50.313357689199997</v>
      </c>
      <c r="DH79" s="212">
        <v>53.040566037700003</v>
      </c>
      <c r="DI79" s="212">
        <v>1463</v>
      </c>
      <c r="DJ79" s="212">
        <v>1738</v>
      </c>
      <c r="DK79" s="212">
        <v>1949</v>
      </c>
      <c r="DL79" s="212">
        <v>1935</v>
      </c>
      <c r="DM79" s="212">
        <v>1371</v>
      </c>
      <c r="DN79" s="212">
        <v>1574</v>
      </c>
      <c r="DO79" s="212">
        <v>2005</v>
      </c>
      <c r="DP79" s="212">
        <v>2484</v>
      </c>
      <c r="DQ79" s="212">
        <v>2956</v>
      </c>
      <c r="DR79" s="212">
        <v>2738</v>
      </c>
      <c r="DS79" s="212">
        <v>2679</v>
      </c>
      <c r="DT79" s="212">
        <v>2811</v>
      </c>
      <c r="DU79" s="212">
        <v>3438</v>
      </c>
      <c r="DV79" s="212">
        <v>4125</v>
      </c>
      <c r="DW79" s="212">
        <v>2999</v>
      </c>
      <c r="DX79" s="212">
        <v>2505</v>
      </c>
      <c r="DY79" s="212">
        <v>2390</v>
      </c>
      <c r="DZ79" s="212">
        <v>1696</v>
      </c>
      <c r="EA79" s="212">
        <v>730</v>
      </c>
      <c r="EB79" s="212">
        <v>173</v>
      </c>
      <c r="EC79" s="212">
        <v>36</v>
      </c>
      <c r="ED79" s="212">
        <v>5150</v>
      </c>
      <c r="EE79" s="212">
        <v>23991</v>
      </c>
      <c r="EF79" s="212">
        <v>14654</v>
      </c>
      <c r="EG79" s="212">
        <v>7530</v>
      </c>
      <c r="EH79" s="212">
        <v>2635</v>
      </c>
      <c r="EI79" s="212">
        <v>11.7593332572</v>
      </c>
      <c r="EJ79" s="212">
        <v>54.780226053200003</v>
      </c>
      <c r="EK79" s="212">
        <v>33.460440689599999</v>
      </c>
      <c r="EL79" s="212">
        <v>17.193743577999999</v>
      </c>
      <c r="EM79" s="212">
        <v>6.0166685695000002</v>
      </c>
    </row>
    <row r="80" spans="1:143" hidden="1">
      <c r="A80">
        <v>200</v>
      </c>
      <c r="B80">
        <v>102</v>
      </c>
      <c r="C80">
        <v>28206</v>
      </c>
      <c r="D80">
        <v>2</v>
      </c>
      <c r="E80">
        <v>2015</v>
      </c>
      <c r="F80">
        <v>2000</v>
      </c>
      <c r="G80" t="s">
        <v>11</v>
      </c>
      <c r="H80" s="212">
        <v>93579</v>
      </c>
      <c r="I80" s="212">
        <v>662</v>
      </c>
      <c r="J80" s="212">
        <v>752</v>
      </c>
      <c r="K80" s="212">
        <v>759</v>
      </c>
      <c r="L80" s="212">
        <v>759</v>
      </c>
      <c r="M80" s="212">
        <v>806</v>
      </c>
      <c r="N80" s="212">
        <v>861</v>
      </c>
      <c r="O80" s="212">
        <v>837</v>
      </c>
      <c r="P80" s="212">
        <v>874</v>
      </c>
      <c r="Q80" s="212">
        <v>857</v>
      </c>
      <c r="R80" s="212">
        <v>884</v>
      </c>
      <c r="S80" s="212">
        <v>868</v>
      </c>
      <c r="T80" s="212">
        <v>880</v>
      </c>
      <c r="U80" s="212">
        <v>851</v>
      </c>
      <c r="V80" s="212">
        <v>865</v>
      </c>
      <c r="W80" s="212">
        <v>885</v>
      </c>
      <c r="X80" s="212">
        <v>864</v>
      </c>
      <c r="Y80" s="212">
        <v>916</v>
      </c>
      <c r="Z80" s="212">
        <v>833</v>
      </c>
      <c r="AA80" s="212">
        <v>826</v>
      </c>
      <c r="AB80" s="212">
        <v>844</v>
      </c>
      <c r="AC80" s="212">
        <v>729</v>
      </c>
      <c r="AD80" s="212">
        <v>726</v>
      </c>
      <c r="AE80" s="212">
        <v>687</v>
      </c>
      <c r="AF80" s="212">
        <v>681</v>
      </c>
      <c r="AG80" s="212">
        <v>625</v>
      </c>
      <c r="AH80" s="212">
        <v>658</v>
      </c>
      <c r="AI80" s="212">
        <v>634</v>
      </c>
      <c r="AJ80" s="212">
        <v>658</v>
      </c>
      <c r="AK80" s="212">
        <v>696</v>
      </c>
      <c r="AL80" s="212">
        <v>764</v>
      </c>
      <c r="AM80" s="212">
        <v>809</v>
      </c>
      <c r="AN80" s="212">
        <v>873</v>
      </c>
      <c r="AO80" s="212">
        <v>908</v>
      </c>
      <c r="AP80" s="212">
        <v>955</v>
      </c>
      <c r="AQ80" s="212">
        <v>997</v>
      </c>
      <c r="AR80" s="212">
        <v>1018</v>
      </c>
      <c r="AS80" s="212">
        <v>1069</v>
      </c>
      <c r="AT80" s="212">
        <v>1172</v>
      </c>
      <c r="AU80" s="212">
        <v>1223</v>
      </c>
      <c r="AV80" s="212">
        <v>1289</v>
      </c>
      <c r="AW80" s="212">
        <v>1473</v>
      </c>
      <c r="AX80" s="212">
        <v>1561</v>
      </c>
      <c r="AY80" s="212">
        <v>1536</v>
      </c>
      <c r="AZ80" s="212">
        <v>1642</v>
      </c>
      <c r="BA80" s="212">
        <v>1611</v>
      </c>
      <c r="BB80" s="212">
        <v>1603</v>
      </c>
      <c r="BC80" s="212">
        <v>1582</v>
      </c>
      <c r="BD80" s="212">
        <v>1609</v>
      </c>
      <c r="BE80" s="212">
        <v>1551</v>
      </c>
      <c r="BF80" s="212">
        <v>1154</v>
      </c>
      <c r="BG80" s="212">
        <v>1424</v>
      </c>
      <c r="BH80" s="212">
        <v>1338</v>
      </c>
      <c r="BI80" s="212">
        <v>1297</v>
      </c>
      <c r="BJ80" s="212">
        <v>1260</v>
      </c>
      <c r="BK80" s="212">
        <v>1169</v>
      </c>
      <c r="BL80" s="212">
        <v>1206</v>
      </c>
      <c r="BM80" s="212">
        <v>1157</v>
      </c>
      <c r="BN80" s="212">
        <v>1136</v>
      </c>
      <c r="BO80" s="212">
        <v>1064</v>
      </c>
      <c r="BP80" s="212">
        <v>1049</v>
      </c>
      <c r="BQ80" s="212">
        <v>1108</v>
      </c>
      <c r="BR80" s="212">
        <v>1121</v>
      </c>
      <c r="BS80" s="212">
        <v>1185</v>
      </c>
      <c r="BT80" s="212">
        <v>1184</v>
      </c>
      <c r="BU80" s="212">
        <v>1337</v>
      </c>
      <c r="BV80" s="212">
        <v>1391</v>
      </c>
      <c r="BW80" s="212">
        <v>1674</v>
      </c>
      <c r="BX80" s="212">
        <v>1690</v>
      </c>
      <c r="BY80" s="212">
        <v>1694</v>
      </c>
      <c r="BZ80" s="212">
        <v>934</v>
      </c>
      <c r="CA80" s="212">
        <v>1064</v>
      </c>
      <c r="CB80" s="212">
        <v>1224</v>
      </c>
      <c r="CC80" s="212">
        <v>1178</v>
      </c>
      <c r="CD80" s="212">
        <v>1217</v>
      </c>
      <c r="CE80" s="212">
        <v>1160</v>
      </c>
      <c r="CF80" s="212">
        <v>1002</v>
      </c>
      <c r="CG80" s="212">
        <v>927</v>
      </c>
      <c r="CH80" s="212">
        <v>904</v>
      </c>
      <c r="CI80" s="212">
        <v>957</v>
      </c>
      <c r="CJ80" s="212">
        <v>954</v>
      </c>
      <c r="CK80" s="212">
        <v>894</v>
      </c>
      <c r="CL80" s="212">
        <v>805</v>
      </c>
      <c r="CM80" s="212">
        <v>779</v>
      </c>
      <c r="CN80" s="212">
        <v>725</v>
      </c>
      <c r="CO80" s="212">
        <v>686</v>
      </c>
      <c r="CP80" s="212">
        <v>631</v>
      </c>
      <c r="CQ80" s="212">
        <v>532</v>
      </c>
      <c r="CR80" s="212">
        <v>494</v>
      </c>
      <c r="CS80" s="212">
        <v>440</v>
      </c>
      <c r="CT80" s="212">
        <v>384</v>
      </c>
      <c r="CU80" s="212">
        <v>315</v>
      </c>
      <c r="CV80" s="212">
        <v>227</v>
      </c>
      <c r="CW80" s="212">
        <v>216</v>
      </c>
      <c r="CX80" s="212">
        <v>166</v>
      </c>
      <c r="CY80" s="212">
        <v>113</v>
      </c>
      <c r="CZ80" s="212">
        <v>120</v>
      </c>
      <c r="DA80" s="212">
        <v>77</v>
      </c>
      <c r="DB80" s="212">
        <v>41</v>
      </c>
      <c r="DC80" s="212">
        <v>35</v>
      </c>
      <c r="DD80" s="212">
        <v>33</v>
      </c>
      <c r="DE80" s="212">
        <v>48</v>
      </c>
      <c r="DF80" s="212">
        <v>637</v>
      </c>
      <c r="DG80" s="212">
        <v>47.184104064899998</v>
      </c>
      <c r="DH80" s="212">
        <v>48</v>
      </c>
      <c r="DI80" s="212">
        <v>3738</v>
      </c>
      <c r="DJ80" s="212">
        <v>4313</v>
      </c>
      <c r="DK80" s="212">
        <v>4349</v>
      </c>
      <c r="DL80" s="212">
        <v>4283</v>
      </c>
      <c r="DM80" s="212">
        <v>3448</v>
      </c>
      <c r="DN80" s="212">
        <v>3410</v>
      </c>
      <c r="DO80" s="212">
        <v>4542</v>
      </c>
      <c r="DP80" s="212">
        <v>5771</v>
      </c>
      <c r="DQ80" s="212">
        <v>7823</v>
      </c>
      <c r="DR80" s="212">
        <v>7499</v>
      </c>
      <c r="DS80" s="212">
        <v>6488</v>
      </c>
      <c r="DT80" s="212">
        <v>5612</v>
      </c>
      <c r="DU80" s="212">
        <v>5935</v>
      </c>
      <c r="DV80" s="212">
        <v>7383</v>
      </c>
      <c r="DW80" s="212">
        <v>5843</v>
      </c>
      <c r="DX80" s="212">
        <v>4744</v>
      </c>
      <c r="DY80" s="212">
        <v>3889</v>
      </c>
      <c r="DZ80" s="212">
        <v>2481</v>
      </c>
      <c r="EA80" s="212">
        <v>1037</v>
      </c>
      <c r="EB80" s="212">
        <v>306</v>
      </c>
      <c r="EC80" s="212">
        <v>48</v>
      </c>
      <c r="ED80" s="212">
        <v>12400</v>
      </c>
      <c r="EE80" s="212">
        <v>54811</v>
      </c>
      <c r="EF80" s="212">
        <v>25731</v>
      </c>
      <c r="EG80" s="212">
        <v>12505</v>
      </c>
      <c r="EH80" s="212">
        <v>3872</v>
      </c>
      <c r="EI80" s="212">
        <v>13.3416539347</v>
      </c>
      <c r="EJ80" s="212">
        <v>58.973338210900003</v>
      </c>
      <c r="EK80" s="212">
        <v>27.685007854399998</v>
      </c>
      <c r="EL80" s="212">
        <v>13.4546276172</v>
      </c>
      <c r="EM80" s="212">
        <v>4.1660390350999998</v>
      </c>
    </row>
    <row r="81" spans="1:143" hidden="1">
      <c r="A81">
        <v>201</v>
      </c>
      <c r="B81">
        <v>102</v>
      </c>
      <c r="C81">
        <v>28207</v>
      </c>
      <c r="D81">
        <v>2</v>
      </c>
      <c r="E81">
        <v>2015</v>
      </c>
      <c r="F81">
        <v>2000</v>
      </c>
      <c r="G81" t="s">
        <v>12</v>
      </c>
      <c r="H81" s="212">
        <v>194183</v>
      </c>
      <c r="I81" s="212">
        <v>1632</v>
      </c>
      <c r="J81" s="212">
        <v>1723</v>
      </c>
      <c r="K81" s="212">
        <v>1805</v>
      </c>
      <c r="L81" s="212">
        <v>1805</v>
      </c>
      <c r="M81" s="212">
        <v>1869</v>
      </c>
      <c r="N81" s="212">
        <v>1889</v>
      </c>
      <c r="O81" s="212">
        <v>1874</v>
      </c>
      <c r="P81" s="212">
        <v>1922</v>
      </c>
      <c r="Q81" s="212">
        <v>1903</v>
      </c>
      <c r="R81" s="212">
        <v>1771</v>
      </c>
      <c r="S81" s="212">
        <v>1792</v>
      </c>
      <c r="T81" s="212">
        <v>1881</v>
      </c>
      <c r="U81" s="212">
        <v>1862</v>
      </c>
      <c r="V81" s="212">
        <v>1894</v>
      </c>
      <c r="W81" s="212">
        <v>1941</v>
      </c>
      <c r="X81" s="212">
        <v>2013</v>
      </c>
      <c r="Y81" s="212">
        <v>2056</v>
      </c>
      <c r="Z81" s="212">
        <v>1975</v>
      </c>
      <c r="AA81" s="212">
        <v>1971</v>
      </c>
      <c r="AB81" s="212">
        <v>2066</v>
      </c>
      <c r="AC81" s="212">
        <v>1945</v>
      </c>
      <c r="AD81" s="212">
        <v>1960</v>
      </c>
      <c r="AE81" s="212">
        <v>1838</v>
      </c>
      <c r="AF81" s="212">
        <v>1754</v>
      </c>
      <c r="AG81" s="212">
        <v>1834</v>
      </c>
      <c r="AH81" s="212">
        <v>1983</v>
      </c>
      <c r="AI81" s="212">
        <v>1985</v>
      </c>
      <c r="AJ81" s="212">
        <v>1994</v>
      </c>
      <c r="AK81" s="212">
        <v>1970</v>
      </c>
      <c r="AL81" s="212">
        <v>2038</v>
      </c>
      <c r="AM81" s="212">
        <v>2165</v>
      </c>
      <c r="AN81" s="212">
        <v>2292</v>
      </c>
      <c r="AO81" s="212">
        <v>2344</v>
      </c>
      <c r="AP81" s="212">
        <v>2316</v>
      </c>
      <c r="AQ81" s="212">
        <v>2315</v>
      </c>
      <c r="AR81" s="212">
        <v>2594</v>
      </c>
      <c r="AS81" s="212">
        <v>2654</v>
      </c>
      <c r="AT81" s="212">
        <v>2735</v>
      </c>
      <c r="AU81" s="212">
        <v>2820</v>
      </c>
      <c r="AV81" s="212">
        <v>3000</v>
      </c>
      <c r="AW81" s="212">
        <v>3095</v>
      </c>
      <c r="AX81" s="212">
        <v>3283</v>
      </c>
      <c r="AY81" s="212">
        <v>3486</v>
      </c>
      <c r="AZ81" s="212">
        <v>3402</v>
      </c>
      <c r="BA81" s="212">
        <v>3346</v>
      </c>
      <c r="BB81" s="212">
        <v>3268</v>
      </c>
      <c r="BC81" s="212">
        <v>3034</v>
      </c>
      <c r="BD81" s="212">
        <v>3139</v>
      </c>
      <c r="BE81" s="212">
        <v>3046</v>
      </c>
      <c r="BF81" s="212">
        <v>2260</v>
      </c>
      <c r="BG81" s="212">
        <v>2842</v>
      </c>
      <c r="BH81" s="212">
        <v>2593</v>
      </c>
      <c r="BI81" s="212">
        <v>2459</v>
      </c>
      <c r="BJ81" s="212">
        <v>2314</v>
      </c>
      <c r="BK81" s="212">
        <v>2142</v>
      </c>
      <c r="BL81" s="212">
        <v>2027</v>
      </c>
      <c r="BM81" s="212">
        <v>2096</v>
      </c>
      <c r="BN81" s="212">
        <v>1935</v>
      </c>
      <c r="BO81" s="212">
        <v>1789</v>
      </c>
      <c r="BP81" s="212">
        <v>1959</v>
      </c>
      <c r="BQ81" s="212">
        <v>1966</v>
      </c>
      <c r="BR81" s="212">
        <v>2059</v>
      </c>
      <c r="BS81" s="212">
        <v>2136</v>
      </c>
      <c r="BT81" s="212">
        <v>2357</v>
      </c>
      <c r="BU81" s="212">
        <v>2586</v>
      </c>
      <c r="BV81" s="212">
        <v>2745</v>
      </c>
      <c r="BW81" s="212">
        <v>3147</v>
      </c>
      <c r="BX81" s="212">
        <v>3128</v>
      </c>
      <c r="BY81" s="212">
        <v>3003</v>
      </c>
      <c r="BZ81" s="212">
        <v>1864</v>
      </c>
      <c r="CA81" s="212">
        <v>2070</v>
      </c>
      <c r="CB81" s="212">
        <v>2478</v>
      </c>
      <c r="CC81" s="212">
        <v>2370</v>
      </c>
      <c r="CD81" s="212">
        <v>2468</v>
      </c>
      <c r="CE81" s="212">
        <v>2406</v>
      </c>
      <c r="CF81" s="212">
        <v>1999</v>
      </c>
      <c r="CG81" s="212">
        <v>1802</v>
      </c>
      <c r="CH81" s="212">
        <v>1807</v>
      </c>
      <c r="CI81" s="212">
        <v>1766</v>
      </c>
      <c r="CJ81" s="212">
        <v>1736</v>
      </c>
      <c r="CK81" s="212">
        <v>1552</v>
      </c>
      <c r="CL81" s="212">
        <v>1357</v>
      </c>
      <c r="CM81" s="212">
        <v>1291</v>
      </c>
      <c r="CN81" s="212">
        <v>1203</v>
      </c>
      <c r="CO81" s="212">
        <v>1045</v>
      </c>
      <c r="CP81" s="212">
        <v>882</v>
      </c>
      <c r="CQ81" s="212">
        <v>867</v>
      </c>
      <c r="CR81" s="212">
        <v>748</v>
      </c>
      <c r="CS81" s="212">
        <v>587</v>
      </c>
      <c r="CT81" s="212">
        <v>555</v>
      </c>
      <c r="CU81" s="212">
        <v>425</v>
      </c>
      <c r="CV81" s="212">
        <v>317</v>
      </c>
      <c r="CW81" s="212">
        <v>292</v>
      </c>
      <c r="CX81" s="212">
        <v>209</v>
      </c>
      <c r="CY81" s="212">
        <v>166</v>
      </c>
      <c r="CZ81" s="212">
        <v>143</v>
      </c>
      <c r="DA81" s="212">
        <v>78</v>
      </c>
      <c r="DB81" s="212">
        <v>76</v>
      </c>
      <c r="DC81" s="212">
        <v>45</v>
      </c>
      <c r="DD81" s="212">
        <v>40</v>
      </c>
      <c r="DE81" s="212">
        <v>58</v>
      </c>
      <c r="DF81" s="212">
        <v>659</v>
      </c>
      <c r="DG81" s="212">
        <v>44.381689092800002</v>
      </c>
      <c r="DH81" s="212">
        <v>44.393305439300001</v>
      </c>
      <c r="DI81" s="212">
        <v>8834</v>
      </c>
      <c r="DJ81" s="212">
        <v>9359</v>
      </c>
      <c r="DK81" s="212">
        <v>9370</v>
      </c>
      <c r="DL81" s="212">
        <v>10081</v>
      </c>
      <c r="DM81" s="212">
        <v>9331</v>
      </c>
      <c r="DN81" s="212">
        <v>9970</v>
      </c>
      <c r="DO81" s="212">
        <v>11432</v>
      </c>
      <c r="DP81" s="212">
        <v>13803</v>
      </c>
      <c r="DQ81" s="212">
        <v>16612</v>
      </c>
      <c r="DR81" s="212">
        <v>14747</v>
      </c>
      <c r="DS81" s="212">
        <v>12350</v>
      </c>
      <c r="DT81" s="212">
        <v>9806</v>
      </c>
      <c r="DU81" s="212">
        <v>11104</v>
      </c>
      <c r="DV81" s="212">
        <v>13887</v>
      </c>
      <c r="DW81" s="212">
        <v>11792</v>
      </c>
      <c r="DX81" s="212">
        <v>9110</v>
      </c>
      <c r="DY81" s="212">
        <v>6448</v>
      </c>
      <c r="DZ81" s="212">
        <v>3639</v>
      </c>
      <c r="EA81" s="212">
        <v>1409</v>
      </c>
      <c r="EB81" s="212">
        <v>382</v>
      </c>
      <c r="EC81" s="212">
        <v>58</v>
      </c>
      <c r="ED81" s="212">
        <v>27563</v>
      </c>
      <c r="EE81" s="212">
        <v>119236</v>
      </c>
      <c r="EF81" s="212">
        <v>46725</v>
      </c>
      <c r="EG81" s="212">
        <v>21046</v>
      </c>
      <c r="EH81" s="212">
        <v>5488</v>
      </c>
      <c r="EI81" s="212">
        <v>14.242677910799999</v>
      </c>
      <c r="EJ81" s="212">
        <v>61.613029908400001</v>
      </c>
      <c r="EK81" s="212">
        <v>24.144292180800001</v>
      </c>
      <c r="EL81" s="212">
        <v>10.8751369339</v>
      </c>
      <c r="EM81" s="212">
        <v>2.8358239804999998</v>
      </c>
    </row>
    <row r="82" spans="1:143" hidden="1">
      <c r="A82">
        <v>202</v>
      </c>
      <c r="B82">
        <v>102</v>
      </c>
      <c r="C82">
        <v>28208</v>
      </c>
      <c r="D82">
        <v>2</v>
      </c>
      <c r="E82">
        <v>2015</v>
      </c>
      <c r="F82">
        <v>2000</v>
      </c>
      <c r="G82" t="s">
        <v>14</v>
      </c>
      <c r="H82" s="212">
        <v>29799</v>
      </c>
      <c r="I82" s="212">
        <v>195</v>
      </c>
      <c r="J82" s="212">
        <v>224</v>
      </c>
      <c r="K82" s="212">
        <v>214</v>
      </c>
      <c r="L82" s="212">
        <v>231</v>
      </c>
      <c r="M82" s="212">
        <v>234</v>
      </c>
      <c r="N82" s="212">
        <v>223</v>
      </c>
      <c r="O82" s="212">
        <v>212</v>
      </c>
      <c r="P82" s="212">
        <v>232</v>
      </c>
      <c r="Q82" s="212">
        <v>241</v>
      </c>
      <c r="R82" s="212">
        <v>224</v>
      </c>
      <c r="S82" s="212">
        <v>247</v>
      </c>
      <c r="T82" s="212">
        <v>208</v>
      </c>
      <c r="U82" s="212">
        <v>221</v>
      </c>
      <c r="V82" s="212">
        <v>243</v>
      </c>
      <c r="W82" s="212">
        <v>209</v>
      </c>
      <c r="X82" s="212">
        <v>279</v>
      </c>
      <c r="Y82" s="212">
        <v>255</v>
      </c>
      <c r="Z82" s="212">
        <v>285</v>
      </c>
      <c r="AA82" s="212">
        <v>261</v>
      </c>
      <c r="AB82" s="212">
        <v>249</v>
      </c>
      <c r="AC82" s="212">
        <v>211</v>
      </c>
      <c r="AD82" s="212">
        <v>260</v>
      </c>
      <c r="AE82" s="212">
        <v>212</v>
      </c>
      <c r="AF82" s="212">
        <v>216</v>
      </c>
      <c r="AG82" s="212">
        <v>209</v>
      </c>
      <c r="AH82" s="212">
        <v>228</v>
      </c>
      <c r="AI82" s="212">
        <v>270</v>
      </c>
      <c r="AJ82" s="212">
        <v>266</v>
      </c>
      <c r="AK82" s="212">
        <v>270</v>
      </c>
      <c r="AL82" s="212">
        <v>261</v>
      </c>
      <c r="AM82" s="212">
        <v>250</v>
      </c>
      <c r="AN82" s="212">
        <v>307</v>
      </c>
      <c r="AO82" s="212">
        <v>268</v>
      </c>
      <c r="AP82" s="212">
        <v>325</v>
      </c>
      <c r="AQ82" s="212">
        <v>327</v>
      </c>
      <c r="AR82" s="212">
        <v>300</v>
      </c>
      <c r="AS82" s="212">
        <v>304</v>
      </c>
      <c r="AT82" s="212">
        <v>355</v>
      </c>
      <c r="AU82" s="212">
        <v>345</v>
      </c>
      <c r="AV82" s="212">
        <v>354</v>
      </c>
      <c r="AW82" s="212">
        <v>414</v>
      </c>
      <c r="AX82" s="212">
        <v>441</v>
      </c>
      <c r="AY82" s="212">
        <v>391</v>
      </c>
      <c r="AZ82" s="212">
        <v>386</v>
      </c>
      <c r="BA82" s="212">
        <v>381</v>
      </c>
      <c r="BB82" s="212">
        <v>394</v>
      </c>
      <c r="BC82" s="212">
        <v>352</v>
      </c>
      <c r="BD82" s="212">
        <v>334</v>
      </c>
      <c r="BE82" s="212">
        <v>337</v>
      </c>
      <c r="BF82" s="212">
        <v>269</v>
      </c>
      <c r="BG82" s="212">
        <v>396</v>
      </c>
      <c r="BH82" s="212">
        <v>353</v>
      </c>
      <c r="BI82" s="212">
        <v>320</v>
      </c>
      <c r="BJ82" s="212">
        <v>283</v>
      </c>
      <c r="BK82" s="212">
        <v>330</v>
      </c>
      <c r="BL82" s="212">
        <v>313</v>
      </c>
      <c r="BM82" s="212">
        <v>321</v>
      </c>
      <c r="BN82" s="212">
        <v>313</v>
      </c>
      <c r="BO82" s="212">
        <v>327</v>
      </c>
      <c r="BP82" s="212">
        <v>353</v>
      </c>
      <c r="BQ82" s="212">
        <v>381</v>
      </c>
      <c r="BR82" s="212">
        <v>373</v>
      </c>
      <c r="BS82" s="212">
        <v>441</v>
      </c>
      <c r="BT82" s="212">
        <v>470</v>
      </c>
      <c r="BU82" s="212">
        <v>526</v>
      </c>
      <c r="BV82" s="212">
        <v>597</v>
      </c>
      <c r="BW82" s="212">
        <v>674</v>
      </c>
      <c r="BX82" s="212">
        <v>683</v>
      </c>
      <c r="BY82" s="212">
        <v>632</v>
      </c>
      <c r="BZ82" s="212">
        <v>361</v>
      </c>
      <c r="CA82" s="212">
        <v>409</v>
      </c>
      <c r="CB82" s="212">
        <v>543</v>
      </c>
      <c r="CC82" s="212">
        <v>472</v>
      </c>
      <c r="CD82" s="212">
        <v>490</v>
      </c>
      <c r="CE82" s="212">
        <v>479</v>
      </c>
      <c r="CF82" s="212">
        <v>428</v>
      </c>
      <c r="CG82" s="212">
        <v>348</v>
      </c>
      <c r="CH82" s="212">
        <v>394</v>
      </c>
      <c r="CI82" s="212">
        <v>310</v>
      </c>
      <c r="CJ82" s="212">
        <v>394</v>
      </c>
      <c r="CK82" s="212">
        <v>347</v>
      </c>
      <c r="CL82" s="212">
        <v>277</v>
      </c>
      <c r="CM82" s="212">
        <v>308</v>
      </c>
      <c r="CN82" s="212">
        <v>292</v>
      </c>
      <c r="CO82" s="212">
        <v>238</v>
      </c>
      <c r="CP82" s="212">
        <v>218</v>
      </c>
      <c r="CQ82" s="212">
        <v>208</v>
      </c>
      <c r="CR82" s="212">
        <v>203</v>
      </c>
      <c r="CS82" s="212">
        <v>161</v>
      </c>
      <c r="CT82" s="212">
        <v>153</v>
      </c>
      <c r="CU82" s="212">
        <v>149</v>
      </c>
      <c r="CV82" s="212">
        <v>115</v>
      </c>
      <c r="CW82" s="212">
        <v>81</v>
      </c>
      <c r="CX82" s="212">
        <v>79</v>
      </c>
      <c r="CY82" s="212">
        <v>64</v>
      </c>
      <c r="CZ82" s="212">
        <v>55</v>
      </c>
      <c r="DA82" s="212">
        <v>32</v>
      </c>
      <c r="DB82" s="212">
        <v>27</v>
      </c>
      <c r="DC82" s="212">
        <v>19</v>
      </c>
      <c r="DD82" s="212">
        <v>10</v>
      </c>
      <c r="DE82" s="212">
        <v>29</v>
      </c>
      <c r="DF82" s="212">
        <v>96</v>
      </c>
      <c r="DG82" s="212">
        <v>50.014762818599998</v>
      </c>
      <c r="DH82" s="212">
        <v>52.557812499999997</v>
      </c>
      <c r="DI82" s="212">
        <v>1098</v>
      </c>
      <c r="DJ82" s="212">
        <v>1132</v>
      </c>
      <c r="DK82" s="212">
        <v>1128</v>
      </c>
      <c r="DL82" s="212">
        <v>1329</v>
      </c>
      <c r="DM82" s="212">
        <v>1108</v>
      </c>
      <c r="DN82" s="212">
        <v>1295</v>
      </c>
      <c r="DO82" s="212">
        <v>1477</v>
      </c>
      <c r="DP82" s="212">
        <v>1658</v>
      </c>
      <c r="DQ82" s="212">
        <v>2013</v>
      </c>
      <c r="DR82" s="212">
        <v>1686</v>
      </c>
      <c r="DS82" s="212">
        <v>1682</v>
      </c>
      <c r="DT82" s="212">
        <v>1627</v>
      </c>
      <c r="DU82" s="212">
        <v>2191</v>
      </c>
      <c r="DV82" s="212">
        <v>2947</v>
      </c>
      <c r="DW82" s="212">
        <v>2393</v>
      </c>
      <c r="DX82" s="212">
        <v>1874</v>
      </c>
      <c r="DY82" s="212">
        <v>1462</v>
      </c>
      <c r="DZ82" s="212">
        <v>943</v>
      </c>
      <c r="EA82" s="212">
        <v>488</v>
      </c>
      <c r="EB82" s="212">
        <v>143</v>
      </c>
      <c r="EC82" s="212">
        <v>29</v>
      </c>
      <c r="ED82" s="212">
        <v>3358</v>
      </c>
      <c r="EE82" s="212">
        <v>16066</v>
      </c>
      <c r="EF82" s="212">
        <v>10279</v>
      </c>
      <c r="EG82" s="212">
        <v>4939</v>
      </c>
      <c r="EH82" s="212">
        <v>1603</v>
      </c>
      <c r="EI82" s="212">
        <v>11.3052553614</v>
      </c>
      <c r="EJ82" s="212">
        <v>54.088812577900001</v>
      </c>
      <c r="EK82" s="212">
        <v>34.605932060699999</v>
      </c>
      <c r="EL82" s="212">
        <v>16.6279500387</v>
      </c>
      <c r="EM82" s="212">
        <v>5.3967612698999998</v>
      </c>
    </row>
    <row r="83" spans="1:143" hidden="1">
      <c r="A83">
        <v>203</v>
      </c>
      <c r="B83">
        <v>102</v>
      </c>
      <c r="C83">
        <v>28209</v>
      </c>
      <c r="D83">
        <v>2</v>
      </c>
      <c r="E83">
        <v>2015</v>
      </c>
      <c r="G83" t="s">
        <v>16</v>
      </c>
      <c r="H83" s="212">
        <v>81505</v>
      </c>
      <c r="I83" s="212">
        <v>561</v>
      </c>
      <c r="J83" s="212">
        <v>589</v>
      </c>
      <c r="K83" s="212">
        <v>660</v>
      </c>
      <c r="L83" s="212">
        <v>700</v>
      </c>
      <c r="M83" s="212">
        <v>672</v>
      </c>
      <c r="N83" s="212">
        <v>724</v>
      </c>
      <c r="O83" s="212">
        <v>683</v>
      </c>
      <c r="P83" s="212">
        <v>733</v>
      </c>
      <c r="Q83" s="212">
        <v>670</v>
      </c>
      <c r="R83" s="212">
        <v>794</v>
      </c>
      <c r="S83" s="212">
        <v>704</v>
      </c>
      <c r="T83" s="212">
        <v>732</v>
      </c>
      <c r="U83" s="212">
        <v>755</v>
      </c>
      <c r="V83" s="212">
        <v>787</v>
      </c>
      <c r="W83" s="212">
        <v>838</v>
      </c>
      <c r="X83" s="212">
        <v>901</v>
      </c>
      <c r="Y83" s="212">
        <v>882</v>
      </c>
      <c r="Z83" s="212">
        <v>904</v>
      </c>
      <c r="AA83" s="212">
        <v>683</v>
      </c>
      <c r="AB83" s="212">
        <v>373</v>
      </c>
      <c r="AC83" s="212">
        <v>386</v>
      </c>
      <c r="AD83" s="212">
        <v>387</v>
      </c>
      <c r="AE83" s="212">
        <v>447</v>
      </c>
      <c r="AF83" s="212">
        <v>531</v>
      </c>
      <c r="AG83" s="212">
        <v>506</v>
      </c>
      <c r="AH83" s="212">
        <v>564</v>
      </c>
      <c r="AI83" s="212">
        <v>611</v>
      </c>
      <c r="AJ83" s="212">
        <v>599</v>
      </c>
      <c r="AK83" s="212">
        <v>654</v>
      </c>
      <c r="AL83" s="212">
        <v>731</v>
      </c>
      <c r="AM83" s="212">
        <v>793</v>
      </c>
      <c r="AN83" s="212">
        <v>769</v>
      </c>
      <c r="AO83" s="212">
        <v>822</v>
      </c>
      <c r="AP83" s="212">
        <v>787</v>
      </c>
      <c r="AQ83" s="212">
        <v>799</v>
      </c>
      <c r="AR83" s="212">
        <v>890</v>
      </c>
      <c r="AS83" s="212">
        <v>842</v>
      </c>
      <c r="AT83" s="212">
        <v>888</v>
      </c>
      <c r="AU83" s="212">
        <v>904</v>
      </c>
      <c r="AV83" s="212">
        <v>994</v>
      </c>
      <c r="AW83" s="212">
        <v>1042</v>
      </c>
      <c r="AX83" s="212">
        <v>1130</v>
      </c>
      <c r="AY83" s="212">
        <v>1109</v>
      </c>
      <c r="AZ83" s="212">
        <v>1146</v>
      </c>
      <c r="BA83" s="212">
        <v>1063</v>
      </c>
      <c r="BB83" s="212">
        <v>1057</v>
      </c>
      <c r="BC83" s="212">
        <v>1096</v>
      </c>
      <c r="BD83" s="212">
        <v>1013</v>
      </c>
      <c r="BE83" s="212">
        <v>1017</v>
      </c>
      <c r="BF83" s="212">
        <v>777</v>
      </c>
      <c r="BG83" s="212">
        <v>1017</v>
      </c>
      <c r="BH83" s="212">
        <v>982</v>
      </c>
      <c r="BI83" s="212">
        <v>994</v>
      </c>
      <c r="BJ83" s="212">
        <v>1031</v>
      </c>
      <c r="BK83" s="212">
        <v>984</v>
      </c>
      <c r="BL83" s="212">
        <v>1053</v>
      </c>
      <c r="BM83" s="212">
        <v>1141</v>
      </c>
      <c r="BN83" s="212">
        <v>1092</v>
      </c>
      <c r="BO83" s="212">
        <v>1074</v>
      </c>
      <c r="BP83" s="212">
        <v>1119</v>
      </c>
      <c r="BQ83" s="212">
        <v>1173</v>
      </c>
      <c r="BR83" s="212">
        <v>1149</v>
      </c>
      <c r="BS83" s="212">
        <v>1254</v>
      </c>
      <c r="BT83" s="212">
        <v>1271</v>
      </c>
      <c r="BU83" s="212">
        <v>1287</v>
      </c>
      <c r="BV83" s="212">
        <v>1407</v>
      </c>
      <c r="BW83" s="212">
        <v>1580</v>
      </c>
      <c r="BX83" s="212">
        <v>1581</v>
      </c>
      <c r="BY83" s="212">
        <v>1359</v>
      </c>
      <c r="BZ83" s="212">
        <v>791</v>
      </c>
      <c r="CA83" s="212">
        <v>937</v>
      </c>
      <c r="CB83" s="212">
        <v>1169</v>
      </c>
      <c r="CC83" s="212">
        <v>1147</v>
      </c>
      <c r="CD83" s="212">
        <v>1049</v>
      </c>
      <c r="CE83" s="212">
        <v>1004</v>
      </c>
      <c r="CF83" s="212">
        <v>832</v>
      </c>
      <c r="CG83" s="212">
        <v>833</v>
      </c>
      <c r="CH83" s="212">
        <v>904</v>
      </c>
      <c r="CI83" s="212">
        <v>916</v>
      </c>
      <c r="CJ83" s="212">
        <v>1072</v>
      </c>
      <c r="CK83" s="212">
        <v>880</v>
      </c>
      <c r="CL83" s="212">
        <v>921</v>
      </c>
      <c r="CM83" s="212">
        <v>832</v>
      </c>
      <c r="CN83" s="212">
        <v>846</v>
      </c>
      <c r="CO83" s="212">
        <v>878</v>
      </c>
      <c r="CP83" s="212">
        <v>685</v>
      </c>
      <c r="CQ83" s="212">
        <v>719</v>
      </c>
      <c r="CR83" s="212">
        <v>527</v>
      </c>
      <c r="CS83" s="212">
        <v>550</v>
      </c>
      <c r="CT83" s="212">
        <v>580</v>
      </c>
      <c r="CU83" s="212">
        <v>439</v>
      </c>
      <c r="CV83" s="212">
        <v>367</v>
      </c>
      <c r="CW83" s="212">
        <v>270</v>
      </c>
      <c r="CX83" s="212">
        <v>199</v>
      </c>
      <c r="CY83" s="212">
        <v>159</v>
      </c>
      <c r="CZ83" s="212">
        <v>149</v>
      </c>
      <c r="DA83" s="212">
        <v>100</v>
      </c>
      <c r="DB83" s="212">
        <v>66</v>
      </c>
      <c r="DC83" s="212">
        <v>49</v>
      </c>
      <c r="DD83" s="212">
        <v>52</v>
      </c>
      <c r="DE83" s="212">
        <v>66</v>
      </c>
      <c r="DF83" s="212">
        <v>270</v>
      </c>
      <c r="DG83" s="212">
        <v>49.377478919200001</v>
      </c>
      <c r="DH83" s="212">
        <v>51.918024439900002</v>
      </c>
      <c r="DI83" s="212">
        <v>3182</v>
      </c>
      <c r="DJ83" s="212">
        <v>3604</v>
      </c>
      <c r="DK83" s="212">
        <v>3816</v>
      </c>
      <c r="DL83" s="212">
        <v>3743</v>
      </c>
      <c r="DM83" s="212">
        <v>2257</v>
      </c>
      <c r="DN83" s="212">
        <v>3159</v>
      </c>
      <c r="DO83" s="212">
        <v>3970</v>
      </c>
      <c r="DP83" s="212">
        <v>4518</v>
      </c>
      <c r="DQ83" s="212">
        <v>5490</v>
      </c>
      <c r="DR83" s="212">
        <v>4960</v>
      </c>
      <c r="DS83" s="212">
        <v>5008</v>
      </c>
      <c r="DT83" s="212">
        <v>5479</v>
      </c>
      <c r="DU83" s="212">
        <v>6134</v>
      </c>
      <c r="DV83" s="212">
        <v>6718</v>
      </c>
      <c r="DW83" s="212">
        <v>5306</v>
      </c>
      <c r="DX83" s="212">
        <v>4557</v>
      </c>
      <c r="DY83" s="212">
        <v>4357</v>
      </c>
      <c r="DZ83" s="212">
        <v>3061</v>
      </c>
      <c r="EA83" s="212">
        <v>1434</v>
      </c>
      <c r="EB83" s="212">
        <v>416</v>
      </c>
      <c r="EC83" s="212">
        <v>66</v>
      </c>
      <c r="ED83" s="212">
        <v>10602</v>
      </c>
      <c r="EE83" s="212">
        <v>44718</v>
      </c>
      <c r="EF83" s="212">
        <v>25915</v>
      </c>
      <c r="EG83" s="212">
        <v>13891</v>
      </c>
      <c r="EH83" s="212">
        <v>4977</v>
      </c>
      <c r="EI83" s="212">
        <v>13.051024804600001</v>
      </c>
      <c r="EJ83" s="212">
        <v>55.047701114100001</v>
      </c>
      <c r="EK83" s="212">
        <v>31.9012740814</v>
      </c>
      <c r="EL83" s="212">
        <v>17.099772265599999</v>
      </c>
      <c r="EM83" s="212">
        <v>6.1266695389999999</v>
      </c>
    </row>
    <row r="84" spans="1:143" hidden="1">
      <c r="A84">
        <v>210</v>
      </c>
      <c r="B84">
        <v>102</v>
      </c>
      <c r="C84">
        <v>28210</v>
      </c>
      <c r="D84">
        <v>2</v>
      </c>
      <c r="E84">
        <v>2015</v>
      </c>
      <c r="F84">
        <v>2000</v>
      </c>
      <c r="G84" t="s">
        <v>18</v>
      </c>
      <c r="H84" s="212">
        <v>264453</v>
      </c>
      <c r="I84" s="212">
        <v>2151</v>
      </c>
      <c r="J84" s="212">
        <v>2108</v>
      </c>
      <c r="K84" s="212">
        <v>2296</v>
      </c>
      <c r="L84" s="212">
        <v>2357</v>
      </c>
      <c r="M84" s="212">
        <v>2447</v>
      </c>
      <c r="N84" s="212">
        <v>2392</v>
      </c>
      <c r="O84" s="212">
        <v>2396</v>
      </c>
      <c r="P84" s="212">
        <v>2530</v>
      </c>
      <c r="Q84" s="212">
        <v>2358</v>
      </c>
      <c r="R84" s="212">
        <v>2408</v>
      </c>
      <c r="S84" s="212">
        <v>2355</v>
      </c>
      <c r="T84" s="212">
        <v>2540</v>
      </c>
      <c r="U84" s="212">
        <v>2637</v>
      </c>
      <c r="V84" s="212">
        <v>2676</v>
      </c>
      <c r="W84" s="212">
        <v>2852</v>
      </c>
      <c r="X84" s="212">
        <v>2741</v>
      </c>
      <c r="Y84" s="212">
        <v>2836</v>
      </c>
      <c r="Z84" s="212">
        <v>2931</v>
      </c>
      <c r="AA84" s="212">
        <v>2791</v>
      </c>
      <c r="AB84" s="212">
        <v>2692</v>
      </c>
      <c r="AC84" s="212">
        <v>2581</v>
      </c>
      <c r="AD84" s="212">
        <v>2442</v>
      </c>
      <c r="AE84" s="212">
        <v>2310</v>
      </c>
      <c r="AF84" s="212">
        <v>2330</v>
      </c>
      <c r="AG84" s="212">
        <v>2355</v>
      </c>
      <c r="AH84" s="212">
        <v>2587</v>
      </c>
      <c r="AI84" s="212">
        <v>2673</v>
      </c>
      <c r="AJ84" s="212">
        <v>2735</v>
      </c>
      <c r="AK84" s="212">
        <v>2944</v>
      </c>
      <c r="AL84" s="212">
        <v>2867</v>
      </c>
      <c r="AM84" s="212">
        <v>2951</v>
      </c>
      <c r="AN84" s="212">
        <v>3151</v>
      </c>
      <c r="AO84" s="212">
        <v>3072</v>
      </c>
      <c r="AP84" s="212">
        <v>3090</v>
      </c>
      <c r="AQ84" s="212">
        <v>3109</v>
      </c>
      <c r="AR84" s="212">
        <v>3241</v>
      </c>
      <c r="AS84" s="212">
        <v>3277</v>
      </c>
      <c r="AT84" s="212">
        <v>3535</v>
      </c>
      <c r="AU84" s="212">
        <v>3607</v>
      </c>
      <c r="AV84" s="212">
        <v>3873</v>
      </c>
      <c r="AW84" s="212">
        <v>4125</v>
      </c>
      <c r="AX84" s="212">
        <v>4366</v>
      </c>
      <c r="AY84" s="212">
        <v>4464</v>
      </c>
      <c r="AZ84" s="212">
        <v>4309</v>
      </c>
      <c r="BA84" s="212">
        <v>4179</v>
      </c>
      <c r="BB84" s="212">
        <v>4003</v>
      </c>
      <c r="BC84" s="212">
        <v>3897</v>
      </c>
      <c r="BD84" s="212">
        <v>3718</v>
      </c>
      <c r="BE84" s="212">
        <v>3666</v>
      </c>
      <c r="BF84" s="212">
        <v>2784</v>
      </c>
      <c r="BG84" s="212">
        <v>3524</v>
      </c>
      <c r="BH84" s="212">
        <v>3193</v>
      </c>
      <c r="BI84" s="212">
        <v>3189</v>
      </c>
      <c r="BJ84" s="212">
        <v>3094</v>
      </c>
      <c r="BK84" s="212">
        <v>2885</v>
      </c>
      <c r="BL84" s="212">
        <v>2816</v>
      </c>
      <c r="BM84" s="212">
        <v>3017</v>
      </c>
      <c r="BN84" s="212">
        <v>2987</v>
      </c>
      <c r="BO84" s="212">
        <v>2931</v>
      </c>
      <c r="BP84" s="212">
        <v>3099</v>
      </c>
      <c r="BQ84" s="212">
        <v>3276</v>
      </c>
      <c r="BR84" s="212">
        <v>3326</v>
      </c>
      <c r="BS84" s="212">
        <v>3588</v>
      </c>
      <c r="BT84" s="212">
        <v>3639</v>
      </c>
      <c r="BU84" s="212">
        <v>4086</v>
      </c>
      <c r="BV84" s="212">
        <v>4139</v>
      </c>
      <c r="BW84" s="212">
        <v>4924</v>
      </c>
      <c r="BX84" s="212">
        <v>4562</v>
      </c>
      <c r="BY84" s="212">
        <v>4561</v>
      </c>
      <c r="BZ84" s="212">
        <v>2735</v>
      </c>
      <c r="CA84" s="212">
        <v>3051</v>
      </c>
      <c r="CB84" s="212">
        <v>3701</v>
      </c>
      <c r="CC84" s="212">
        <v>3506</v>
      </c>
      <c r="CD84" s="212">
        <v>3613</v>
      </c>
      <c r="CE84" s="212">
        <v>3357</v>
      </c>
      <c r="CF84" s="212">
        <v>2718</v>
      </c>
      <c r="CG84" s="212">
        <v>2328</v>
      </c>
      <c r="CH84" s="212">
        <v>2382</v>
      </c>
      <c r="CI84" s="212">
        <v>2380</v>
      </c>
      <c r="CJ84" s="212">
        <v>2355</v>
      </c>
      <c r="CK84" s="212">
        <v>1953</v>
      </c>
      <c r="CL84" s="212">
        <v>1720</v>
      </c>
      <c r="CM84" s="212">
        <v>1682</v>
      </c>
      <c r="CN84" s="212">
        <v>1679</v>
      </c>
      <c r="CO84" s="212">
        <v>1565</v>
      </c>
      <c r="CP84" s="212">
        <v>1175</v>
      </c>
      <c r="CQ84" s="212">
        <v>1164</v>
      </c>
      <c r="CR84" s="212">
        <v>1006</v>
      </c>
      <c r="CS84" s="212">
        <v>856</v>
      </c>
      <c r="CT84" s="212">
        <v>784</v>
      </c>
      <c r="CU84" s="212">
        <v>553</v>
      </c>
      <c r="CV84" s="212">
        <v>489</v>
      </c>
      <c r="CW84" s="212">
        <v>419</v>
      </c>
      <c r="CX84" s="212">
        <v>309</v>
      </c>
      <c r="CY84" s="212">
        <v>260</v>
      </c>
      <c r="CZ84" s="212">
        <v>192</v>
      </c>
      <c r="DA84" s="212">
        <v>105</v>
      </c>
      <c r="DB84" s="212">
        <v>78</v>
      </c>
      <c r="DC84" s="212">
        <v>75</v>
      </c>
      <c r="DD84" s="212">
        <v>48</v>
      </c>
      <c r="DE84" s="212">
        <v>80</v>
      </c>
      <c r="DF84" s="212">
        <v>564</v>
      </c>
      <c r="DG84" s="212">
        <v>45.099801431700001</v>
      </c>
      <c r="DH84" s="212">
        <v>45.319135648299998</v>
      </c>
      <c r="DI84" s="212">
        <v>11359</v>
      </c>
      <c r="DJ84" s="212">
        <v>12084</v>
      </c>
      <c r="DK84" s="212">
        <v>13060</v>
      </c>
      <c r="DL84" s="212">
        <v>13991</v>
      </c>
      <c r="DM84" s="212">
        <v>12018</v>
      </c>
      <c r="DN84" s="212">
        <v>13806</v>
      </c>
      <c r="DO84" s="212">
        <v>15373</v>
      </c>
      <c r="DP84" s="212">
        <v>17533</v>
      </c>
      <c r="DQ84" s="212">
        <v>21443</v>
      </c>
      <c r="DR84" s="212">
        <v>18068</v>
      </c>
      <c r="DS84" s="212">
        <v>15885</v>
      </c>
      <c r="DT84" s="212">
        <v>14850</v>
      </c>
      <c r="DU84" s="212">
        <v>17915</v>
      </c>
      <c r="DV84" s="212">
        <v>20921</v>
      </c>
      <c r="DW84" s="212">
        <v>17228</v>
      </c>
      <c r="DX84" s="212">
        <v>12163</v>
      </c>
      <c r="DY84" s="212">
        <v>8599</v>
      </c>
      <c r="DZ84" s="212">
        <v>4985</v>
      </c>
      <c r="EA84" s="212">
        <v>2030</v>
      </c>
      <c r="EB84" s="212">
        <v>498</v>
      </c>
      <c r="EC84" s="212">
        <v>80</v>
      </c>
      <c r="ED84" s="212">
        <v>36503</v>
      </c>
      <c r="EE84" s="212">
        <v>160882</v>
      </c>
      <c r="EF84" s="212">
        <v>66504</v>
      </c>
      <c r="EG84" s="212">
        <v>28355</v>
      </c>
      <c r="EH84" s="212">
        <v>7593</v>
      </c>
      <c r="EI84" s="212">
        <v>13.832709965199999</v>
      </c>
      <c r="EJ84" s="212">
        <v>60.965784856500001</v>
      </c>
      <c r="EK84" s="212">
        <v>25.2015051783</v>
      </c>
      <c r="EL84" s="212">
        <v>10.745048107300001</v>
      </c>
      <c r="EM84" s="212">
        <v>2.8773461568999998</v>
      </c>
    </row>
    <row r="85" spans="1:143" hidden="1">
      <c r="A85">
        <v>211</v>
      </c>
      <c r="B85">
        <v>102</v>
      </c>
      <c r="C85">
        <v>28212</v>
      </c>
      <c r="D85">
        <v>2</v>
      </c>
      <c r="E85">
        <v>2015</v>
      </c>
      <c r="F85">
        <v>2000</v>
      </c>
      <c r="G85" t="s">
        <v>19</v>
      </c>
      <c r="H85" s="212">
        <v>48206</v>
      </c>
      <c r="I85" s="212">
        <v>297</v>
      </c>
      <c r="J85" s="212">
        <v>353</v>
      </c>
      <c r="K85" s="212">
        <v>350</v>
      </c>
      <c r="L85" s="212">
        <v>360</v>
      </c>
      <c r="M85" s="212">
        <v>374</v>
      </c>
      <c r="N85" s="212">
        <v>371</v>
      </c>
      <c r="O85" s="212">
        <v>412</v>
      </c>
      <c r="P85" s="212">
        <v>407</v>
      </c>
      <c r="Q85" s="212">
        <v>402</v>
      </c>
      <c r="R85" s="212">
        <v>383</v>
      </c>
      <c r="S85" s="212">
        <v>402</v>
      </c>
      <c r="T85" s="212">
        <v>451</v>
      </c>
      <c r="U85" s="212">
        <v>467</v>
      </c>
      <c r="V85" s="212">
        <v>509</v>
      </c>
      <c r="W85" s="212">
        <v>504</v>
      </c>
      <c r="X85" s="212">
        <v>511</v>
      </c>
      <c r="Y85" s="212">
        <v>534</v>
      </c>
      <c r="Z85" s="212">
        <v>514</v>
      </c>
      <c r="AA85" s="212">
        <v>507</v>
      </c>
      <c r="AB85" s="212">
        <v>446</v>
      </c>
      <c r="AC85" s="212">
        <v>400</v>
      </c>
      <c r="AD85" s="212">
        <v>382</v>
      </c>
      <c r="AE85" s="212">
        <v>366</v>
      </c>
      <c r="AF85" s="212">
        <v>369</v>
      </c>
      <c r="AG85" s="212">
        <v>402</v>
      </c>
      <c r="AH85" s="212">
        <v>419</v>
      </c>
      <c r="AI85" s="212">
        <v>448</v>
      </c>
      <c r="AJ85" s="212">
        <v>416</v>
      </c>
      <c r="AK85" s="212">
        <v>480</v>
      </c>
      <c r="AL85" s="212">
        <v>441</v>
      </c>
      <c r="AM85" s="212">
        <v>426</v>
      </c>
      <c r="AN85" s="212">
        <v>439</v>
      </c>
      <c r="AO85" s="212">
        <v>445</v>
      </c>
      <c r="AP85" s="212">
        <v>475</v>
      </c>
      <c r="AQ85" s="212">
        <v>500</v>
      </c>
      <c r="AR85" s="212">
        <v>513</v>
      </c>
      <c r="AS85" s="212">
        <v>504</v>
      </c>
      <c r="AT85" s="212">
        <v>548</v>
      </c>
      <c r="AU85" s="212">
        <v>602</v>
      </c>
      <c r="AV85" s="212">
        <v>625</v>
      </c>
      <c r="AW85" s="212">
        <v>611</v>
      </c>
      <c r="AX85" s="212">
        <v>699</v>
      </c>
      <c r="AY85" s="212">
        <v>727</v>
      </c>
      <c r="AZ85" s="212">
        <v>685</v>
      </c>
      <c r="BA85" s="212">
        <v>632</v>
      </c>
      <c r="BB85" s="212">
        <v>646</v>
      </c>
      <c r="BC85" s="212">
        <v>631</v>
      </c>
      <c r="BD85" s="212">
        <v>652</v>
      </c>
      <c r="BE85" s="212">
        <v>650</v>
      </c>
      <c r="BF85" s="212">
        <v>517</v>
      </c>
      <c r="BG85" s="212">
        <v>614</v>
      </c>
      <c r="BH85" s="212">
        <v>580</v>
      </c>
      <c r="BI85" s="212">
        <v>598</v>
      </c>
      <c r="BJ85" s="212">
        <v>628</v>
      </c>
      <c r="BK85" s="212">
        <v>508</v>
      </c>
      <c r="BL85" s="212">
        <v>555</v>
      </c>
      <c r="BM85" s="212">
        <v>616</v>
      </c>
      <c r="BN85" s="212">
        <v>540</v>
      </c>
      <c r="BO85" s="212">
        <v>524</v>
      </c>
      <c r="BP85" s="212">
        <v>644</v>
      </c>
      <c r="BQ85" s="212">
        <v>600</v>
      </c>
      <c r="BR85" s="212">
        <v>645</v>
      </c>
      <c r="BS85" s="212">
        <v>678</v>
      </c>
      <c r="BT85" s="212">
        <v>760</v>
      </c>
      <c r="BU85" s="212">
        <v>800</v>
      </c>
      <c r="BV85" s="212">
        <v>858</v>
      </c>
      <c r="BW85" s="212">
        <v>913</v>
      </c>
      <c r="BX85" s="212">
        <v>871</v>
      </c>
      <c r="BY85" s="212">
        <v>898</v>
      </c>
      <c r="BZ85" s="212">
        <v>541</v>
      </c>
      <c r="CA85" s="212">
        <v>550</v>
      </c>
      <c r="CB85" s="212">
        <v>704</v>
      </c>
      <c r="CC85" s="212">
        <v>630</v>
      </c>
      <c r="CD85" s="212">
        <v>726</v>
      </c>
      <c r="CE85" s="212">
        <v>694</v>
      </c>
      <c r="CF85" s="212">
        <v>589</v>
      </c>
      <c r="CG85" s="212">
        <v>517</v>
      </c>
      <c r="CH85" s="212">
        <v>529</v>
      </c>
      <c r="CI85" s="212">
        <v>544</v>
      </c>
      <c r="CJ85" s="212">
        <v>524</v>
      </c>
      <c r="CK85" s="212">
        <v>513</v>
      </c>
      <c r="CL85" s="212">
        <v>476</v>
      </c>
      <c r="CM85" s="212">
        <v>427</v>
      </c>
      <c r="CN85" s="212">
        <v>413</v>
      </c>
      <c r="CO85" s="212">
        <v>423</v>
      </c>
      <c r="CP85" s="212">
        <v>327</v>
      </c>
      <c r="CQ85" s="212">
        <v>306</v>
      </c>
      <c r="CR85" s="212">
        <v>318</v>
      </c>
      <c r="CS85" s="212">
        <v>253</v>
      </c>
      <c r="CT85" s="212">
        <v>227</v>
      </c>
      <c r="CU85" s="212">
        <v>164</v>
      </c>
      <c r="CV85" s="212">
        <v>168</v>
      </c>
      <c r="CW85" s="212">
        <v>103</v>
      </c>
      <c r="CX85" s="212">
        <v>95</v>
      </c>
      <c r="CY85" s="212">
        <v>71</v>
      </c>
      <c r="CZ85" s="212">
        <v>55</v>
      </c>
      <c r="DA85" s="212">
        <v>33</v>
      </c>
      <c r="DB85" s="212">
        <v>35</v>
      </c>
      <c r="DC85" s="212">
        <v>36</v>
      </c>
      <c r="DD85" s="212">
        <v>17</v>
      </c>
      <c r="DE85" s="212">
        <v>24</v>
      </c>
      <c r="DF85" s="212">
        <v>140</v>
      </c>
      <c r="DG85" s="212">
        <v>48.102130404</v>
      </c>
      <c r="DH85" s="212">
        <v>49.669245648</v>
      </c>
      <c r="DI85" s="212">
        <v>1734</v>
      </c>
      <c r="DJ85" s="212">
        <v>1975</v>
      </c>
      <c r="DK85" s="212">
        <v>2333</v>
      </c>
      <c r="DL85" s="212">
        <v>2512</v>
      </c>
      <c r="DM85" s="212">
        <v>1919</v>
      </c>
      <c r="DN85" s="212">
        <v>2204</v>
      </c>
      <c r="DO85" s="212">
        <v>2285</v>
      </c>
      <c r="DP85" s="212">
        <v>2792</v>
      </c>
      <c r="DQ85" s="212">
        <v>3354</v>
      </c>
      <c r="DR85" s="212">
        <v>3096</v>
      </c>
      <c r="DS85" s="212">
        <v>2928</v>
      </c>
      <c r="DT85" s="212">
        <v>2879</v>
      </c>
      <c r="DU85" s="212">
        <v>3483</v>
      </c>
      <c r="DV85" s="212">
        <v>4081</v>
      </c>
      <c r="DW85" s="212">
        <v>3304</v>
      </c>
      <c r="DX85" s="212">
        <v>2703</v>
      </c>
      <c r="DY85" s="212">
        <v>2252</v>
      </c>
      <c r="DZ85" s="212">
        <v>1431</v>
      </c>
      <c r="EA85" s="212">
        <v>601</v>
      </c>
      <c r="EB85" s="212">
        <v>176</v>
      </c>
      <c r="EC85" s="212">
        <v>24</v>
      </c>
      <c r="ED85" s="212">
        <v>6042</v>
      </c>
      <c r="EE85" s="212">
        <v>27452</v>
      </c>
      <c r="EF85" s="212">
        <v>14572</v>
      </c>
      <c r="EG85" s="212">
        <v>7187</v>
      </c>
      <c r="EH85" s="212">
        <v>2232</v>
      </c>
      <c r="EI85" s="212">
        <v>12.5702159531</v>
      </c>
      <c r="EJ85" s="212">
        <v>57.113136104500001</v>
      </c>
      <c r="EK85" s="212">
        <v>30.316647942399999</v>
      </c>
      <c r="EL85" s="212">
        <v>14.9523571756</v>
      </c>
      <c r="EM85" s="212">
        <v>4.6436150293000003</v>
      </c>
    </row>
    <row r="86" spans="1:143" hidden="1">
      <c r="A86">
        <v>212</v>
      </c>
      <c r="B86">
        <v>102</v>
      </c>
      <c r="C86">
        <v>28213</v>
      </c>
      <c r="D86">
        <v>2</v>
      </c>
      <c r="E86">
        <v>2015</v>
      </c>
      <c r="G86" t="s">
        <v>20</v>
      </c>
      <c r="H86" s="212">
        <v>40394</v>
      </c>
      <c r="I86" s="212">
        <v>278</v>
      </c>
      <c r="J86" s="212">
        <v>320</v>
      </c>
      <c r="K86" s="212">
        <v>310</v>
      </c>
      <c r="L86" s="212">
        <v>320</v>
      </c>
      <c r="M86" s="212">
        <v>332</v>
      </c>
      <c r="N86" s="212">
        <v>355</v>
      </c>
      <c r="O86" s="212">
        <v>324</v>
      </c>
      <c r="P86" s="212">
        <v>350</v>
      </c>
      <c r="Q86" s="212">
        <v>341</v>
      </c>
      <c r="R86" s="212">
        <v>350</v>
      </c>
      <c r="S86" s="212">
        <v>353</v>
      </c>
      <c r="T86" s="212">
        <v>393</v>
      </c>
      <c r="U86" s="212">
        <v>388</v>
      </c>
      <c r="V86" s="212">
        <v>410</v>
      </c>
      <c r="W86" s="212">
        <v>411</v>
      </c>
      <c r="X86" s="212">
        <v>423</v>
      </c>
      <c r="Y86" s="212">
        <v>428</v>
      </c>
      <c r="Z86" s="212">
        <v>462</v>
      </c>
      <c r="AA86" s="212">
        <v>403</v>
      </c>
      <c r="AB86" s="212">
        <v>284</v>
      </c>
      <c r="AC86" s="212">
        <v>282</v>
      </c>
      <c r="AD86" s="212">
        <v>254</v>
      </c>
      <c r="AE86" s="212">
        <v>300</v>
      </c>
      <c r="AF86" s="212">
        <v>300</v>
      </c>
      <c r="AG86" s="212">
        <v>319</v>
      </c>
      <c r="AH86" s="212">
        <v>308</v>
      </c>
      <c r="AI86" s="212">
        <v>301</v>
      </c>
      <c r="AJ86" s="212">
        <v>336</v>
      </c>
      <c r="AK86" s="212">
        <v>349</v>
      </c>
      <c r="AL86" s="212">
        <v>365</v>
      </c>
      <c r="AM86" s="212">
        <v>363</v>
      </c>
      <c r="AN86" s="212">
        <v>360</v>
      </c>
      <c r="AO86" s="212">
        <v>392</v>
      </c>
      <c r="AP86" s="212">
        <v>410</v>
      </c>
      <c r="AQ86" s="212">
        <v>391</v>
      </c>
      <c r="AR86" s="212">
        <v>419</v>
      </c>
      <c r="AS86" s="212">
        <v>430</v>
      </c>
      <c r="AT86" s="212">
        <v>484</v>
      </c>
      <c r="AU86" s="212">
        <v>474</v>
      </c>
      <c r="AV86" s="212">
        <v>488</v>
      </c>
      <c r="AW86" s="212">
        <v>557</v>
      </c>
      <c r="AX86" s="212">
        <v>565</v>
      </c>
      <c r="AY86" s="212">
        <v>593</v>
      </c>
      <c r="AZ86" s="212">
        <v>551</v>
      </c>
      <c r="BA86" s="212">
        <v>575</v>
      </c>
      <c r="BB86" s="212">
        <v>531</v>
      </c>
      <c r="BC86" s="212">
        <v>529</v>
      </c>
      <c r="BD86" s="212">
        <v>516</v>
      </c>
      <c r="BE86" s="212">
        <v>554</v>
      </c>
      <c r="BF86" s="212">
        <v>446</v>
      </c>
      <c r="BG86" s="212">
        <v>558</v>
      </c>
      <c r="BH86" s="212">
        <v>497</v>
      </c>
      <c r="BI86" s="212">
        <v>507</v>
      </c>
      <c r="BJ86" s="212">
        <v>507</v>
      </c>
      <c r="BK86" s="212">
        <v>463</v>
      </c>
      <c r="BL86" s="212">
        <v>491</v>
      </c>
      <c r="BM86" s="212">
        <v>488</v>
      </c>
      <c r="BN86" s="212">
        <v>511</v>
      </c>
      <c r="BO86" s="212">
        <v>463</v>
      </c>
      <c r="BP86" s="212">
        <v>523</v>
      </c>
      <c r="BQ86" s="212">
        <v>551</v>
      </c>
      <c r="BR86" s="212">
        <v>516</v>
      </c>
      <c r="BS86" s="212">
        <v>575</v>
      </c>
      <c r="BT86" s="212">
        <v>556</v>
      </c>
      <c r="BU86" s="212">
        <v>605</v>
      </c>
      <c r="BV86" s="212">
        <v>641</v>
      </c>
      <c r="BW86" s="212">
        <v>758</v>
      </c>
      <c r="BX86" s="212">
        <v>758</v>
      </c>
      <c r="BY86" s="212">
        <v>681</v>
      </c>
      <c r="BZ86" s="212">
        <v>423</v>
      </c>
      <c r="CA86" s="212">
        <v>451</v>
      </c>
      <c r="CB86" s="212">
        <v>527</v>
      </c>
      <c r="CC86" s="212">
        <v>624</v>
      </c>
      <c r="CD86" s="212">
        <v>637</v>
      </c>
      <c r="CE86" s="212">
        <v>623</v>
      </c>
      <c r="CF86" s="212">
        <v>526</v>
      </c>
      <c r="CG86" s="212">
        <v>466</v>
      </c>
      <c r="CH86" s="212">
        <v>456</v>
      </c>
      <c r="CI86" s="212">
        <v>477</v>
      </c>
      <c r="CJ86" s="212">
        <v>518</v>
      </c>
      <c r="CK86" s="212">
        <v>452</v>
      </c>
      <c r="CL86" s="212">
        <v>409</v>
      </c>
      <c r="CM86" s="212">
        <v>395</v>
      </c>
      <c r="CN86" s="212">
        <v>352</v>
      </c>
      <c r="CO86" s="212">
        <v>366</v>
      </c>
      <c r="CP86" s="212">
        <v>304</v>
      </c>
      <c r="CQ86" s="212">
        <v>300</v>
      </c>
      <c r="CR86" s="212">
        <v>261</v>
      </c>
      <c r="CS86" s="212">
        <v>236</v>
      </c>
      <c r="CT86" s="212">
        <v>197</v>
      </c>
      <c r="CU86" s="212">
        <v>150</v>
      </c>
      <c r="CV86" s="212">
        <v>133</v>
      </c>
      <c r="CW86" s="212">
        <v>100</v>
      </c>
      <c r="CX86" s="212">
        <v>100</v>
      </c>
      <c r="CY86" s="212">
        <v>69</v>
      </c>
      <c r="CZ86" s="212">
        <v>53</v>
      </c>
      <c r="DA86" s="212">
        <v>37</v>
      </c>
      <c r="DB86" s="212">
        <v>24</v>
      </c>
      <c r="DC86" s="212">
        <v>23</v>
      </c>
      <c r="DD86" s="212">
        <v>15</v>
      </c>
      <c r="DE86" s="212">
        <v>27</v>
      </c>
      <c r="DF86" s="212">
        <v>37</v>
      </c>
      <c r="DG86" s="212">
        <v>48.518708030799999</v>
      </c>
      <c r="DH86" s="212">
        <v>50.361111111100001</v>
      </c>
      <c r="DI86" s="212">
        <v>1560</v>
      </c>
      <c r="DJ86" s="212">
        <v>1720</v>
      </c>
      <c r="DK86" s="212">
        <v>1955</v>
      </c>
      <c r="DL86" s="212">
        <v>2000</v>
      </c>
      <c r="DM86" s="212">
        <v>1455</v>
      </c>
      <c r="DN86" s="212">
        <v>1659</v>
      </c>
      <c r="DO86" s="212">
        <v>1916</v>
      </c>
      <c r="DP86" s="212">
        <v>2295</v>
      </c>
      <c r="DQ86" s="212">
        <v>2841</v>
      </c>
      <c r="DR86" s="212">
        <v>2576</v>
      </c>
      <c r="DS86" s="212">
        <v>2532</v>
      </c>
      <c r="DT86" s="212">
        <v>2476</v>
      </c>
      <c r="DU86" s="212">
        <v>2803</v>
      </c>
      <c r="DV86" s="212">
        <v>3261</v>
      </c>
      <c r="DW86" s="212">
        <v>2862</v>
      </c>
      <c r="DX86" s="212">
        <v>2443</v>
      </c>
      <c r="DY86" s="212">
        <v>1974</v>
      </c>
      <c r="DZ86" s="212">
        <v>1298</v>
      </c>
      <c r="EA86" s="212">
        <v>552</v>
      </c>
      <c r="EB86" s="212">
        <v>152</v>
      </c>
      <c r="EC86" s="212">
        <v>27</v>
      </c>
      <c r="ED86" s="212">
        <v>5235</v>
      </c>
      <c r="EE86" s="212">
        <v>22553</v>
      </c>
      <c r="EF86" s="212">
        <v>12569</v>
      </c>
      <c r="EG86" s="212">
        <v>6446</v>
      </c>
      <c r="EH86" s="212">
        <v>2029</v>
      </c>
      <c r="EI86" s="212">
        <v>12.971727333500001</v>
      </c>
      <c r="EJ86" s="212">
        <v>55.883737641499998</v>
      </c>
      <c r="EK86" s="212">
        <v>31.144535024900001</v>
      </c>
      <c r="EL86" s="212">
        <v>15.9724459202</v>
      </c>
      <c r="EM86" s="212">
        <v>5.0276284163999998</v>
      </c>
    </row>
    <row r="87" spans="1:143" hidden="1">
      <c r="A87">
        <v>215</v>
      </c>
      <c r="B87">
        <v>102</v>
      </c>
      <c r="C87">
        <v>28214</v>
      </c>
      <c r="D87">
        <v>2</v>
      </c>
      <c r="E87">
        <v>2015</v>
      </c>
      <c r="F87">
        <v>2000</v>
      </c>
      <c r="G87" t="s">
        <v>803</v>
      </c>
      <c r="H87" s="212">
        <v>220728</v>
      </c>
      <c r="I87" s="212">
        <v>1564</v>
      </c>
      <c r="J87" s="212">
        <v>1674</v>
      </c>
      <c r="K87" s="212">
        <v>1862</v>
      </c>
      <c r="L87" s="212">
        <v>1798</v>
      </c>
      <c r="M87" s="212">
        <v>1897</v>
      </c>
      <c r="N87" s="212">
        <v>1961</v>
      </c>
      <c r="O87" s="212">
        <v>1948</v>
      </c>
      <c r="P87" s="212">
        <v>2061</v>
      </c>
      <c r="Q87" s="212">
        <v>2112</v>
      </c>
      <c r="R87" s="212">
        <v>1951</v>
      </c>
      <c r="S87" s="212">
        <v>2000</v>
      </c>
      <c r="T87" s="212">
        <v>2154</v>
      </c>
      <c r="U87" s="212">
        <v>2130</v>
      </c>
      <c r="V87" s="212">
        <v>2163</v>
      </c>
      <c r="W87" s="212">
        <v>2244</v>
      </c>
      <c r="X87" s="212">
        <v>2278</v>
      </c>
      <c r="Y87" s="212">
        <v>2253</v>
      </c>
      <c r="Z87" s="212">
        <v>2281</v>
      </c>
      <c r="AA87" s="212">
        <v>2096</v>
      </c>
      <c r="AB87" s="212">
        <v>2007</v>
      </c>
      <c r="AC87" s="212">
        <v>2016</v>
      </c>
      <c r="AD87" s="212">
        <v>1973</v>
      </c>
      <c r="AE87" s="212">
        <v>1810</v>
      </c>
      <c r="AF87" s="212">
        <v>1613</v>
      </c>
      <c r="AG87" s="212">
        <v>1611</v>
      </c>
      <c r="AH87" s="212">
        <v>1611</v>
      </c>
      <c r="AI87" s="212">
        <v>1603</v>
      </c>
      <c r="AJ87" s="212">
        <v>1773</v>
      </c>
      <c r="AK87" s="212">
        <v>1713</v>
      </c>
      <c r="AL87" s="212">
        <v>1781</v>
      </c>
      <c r="AM87" s="212">
        <v>1957</v>
      </c>
      <c r="AN87" s="212">
        <v>1965</v>
      </c>
      <c r="AO87" s="212">
        <v>2126</v>
      </c>
      <c r="AP87" s="212">
        <v>2132</v>
      </c>
      <c r="AQ87" s="212">
        <v>2267</v>
      </c>
      <c r="AR87" s="212">
        <v>2366</v>
      </c>
      <c r="AS87" s="212">
        <v>2543</v>
      </c>
      <c r="AT87" s="212">
        <v>2760</v>
      </c>
      <c r="AU87" s="212">
        <v>2890</v>
      </c>
      <c r="AV87" s="212">
        <v>3140</v>
      </c>
      <c r="AW87" s="212">
        <v>3433</v>
      </c>
      <c r="AX87" s="212">
        <v>3610</v>
      </c>
      <c r="AY87" s="212">
        <v>3763</v>
      </c>
      <c r="AZ87" s="212">
        <v>3787</v>
      </c>
      <c r="BA87" s="212">
        <v>3698</v>
      </c>
      <c r="BB87" s="212">
        <v>3610</v>
      </c>
      <c r="BC87" s="212">
        <v>3742</v>
      </c>
      <c r="BD87" s="212">
        <v>3524</v>
      </c>
      <c r="BE87" s="212">
        <v>3394</v>
      </c>
      <c r="BF87" s="212">
        <v>2637</v>
      </c>
      <c r="BG87" s="212">
        <v>3211</v>
      </c>
      <c r="BH87" s="212">
        <v>2981</v>
      </c>
      <c r="BI87" s="212">
        <v>2827</v>
      </c>
      <c r="BJ87" s="212">
        <v>2736</v>
      </c>
      <c r="BK87" s="212">
        <v>2622</v>
      </c>
      <c r="BL87" s="212">
        <v>2572</v>
      </c>
      <c r="BM87" s="212">
        <v>2606</v>
      </c>
      <c r="BN87" s="212">
        <v>2459</v>
      </c>
      <c r="BO87" s="212">
        <v>2378</v>
      </c>
      <c r="BP87" s="212">
        <v>2482</v>
      </c>
      <c r="BQ87" s="212">
        <v>2562</v>
      </c>
      <c r="BR87" s="212">
        <v>2486</v>
      </c>
      <c r="BS87" s="212">
        <v>2619</v>
      </c>
      <c r="BT87" s="212">
        <v>2793</v>
      </c>
      <c r="BU87" s="212">
        <v>3101</v>
      </c>
      <c r="BV87" s="212">
        <v>3377</v>
      </c>
      <c r="BW87" s="212">
        <v>3903</v>
      </c>
      <c r="BX87" s="212">
        <v>3927</v>
      </c>
      <c r="BY87" s="212">
        <v>3827</v>
      </c>
      <c r="BZ87" s="212">
        <v>2442</v>
      </c>
      <c r="CA87" s="212">
        <v>2506</v>
      </c>
      <c r="CB87" s="212">
        <v>3005</v>
      </c>
      <c r="CC87" s="212">
        <v>2907</v>
      </c>
      <c r="CD87" s="212">
        <v>2971</v>
      </c>
      <c r="CE87" s="212">
        <v>2936</v>
      </c>
      <c r="CF87" s="212">
        <v>2517</v>
      </c>
      <c r="CG87" s="212">
        <v>2183</v>
      </c>
      <c r="CH87" s="212">
        <v>2235</v>
      </c>
      <c r="CI87" s="212">
        <v>2243</v>
      </c>
      <c r="CJ87" s="212">
        <v>2166</v>
      </c>
      <c r="CK87" s="212">
        <v>1963</v>
      </c>
      <c r="CL87" s="212">
        <v>1692</v>
      </c>
      <c r="CM87" s="212">
        <v>1628</v>
      </c>
      <c r="CN87" s="212">
        <v>1539</v>
      </c>
      <c r="CO87" s="212">
        <v>1436</v>
      </c>
      <c r="CP87" s="212">
        <v>1201</v>
      </c>
      <c r="CQ87" s="212">
        <v>1095</v>
      </c>
      <c r="CR87" s="212">
        <v>1005</v>
      </c>
      <c r="CS87" s="212">
        <v>830</v>
      </c>
      <c r="CT87" s="212">
        <v>768</v>
      </c>
      <c r="CU87" s="212">
        <v>618</v>
      </c>
      <c r="CV87" s="212">
        <v>497</v>
      </c>
      <c r="CW87" s="212">
        <v>400</v>
      </c>
      <c r="CX87" s="212">
        <v>304</v>
      </c>
      <c r="CY87" s="212">
        <v>229</v>
      </c>
      <c r="CZ87" s="212">
        <v>231</v>
      </c>
      <c r="DA87" s="212">
        <v>115</v>
      </c>
      <c r="DB87" s="212">
        <v>97</v>
      </c>
      <c r="DC87" s="212">
        <v>81</v>
      </c>
      <c r="DD87" s="212">
        <v>58</v>
      </c>
      <c r="DE87" s="212">
        <v>91</v>
      </c>
      <c r="DF87" s="212">
        <v>3988</v>
      </c>
      <c r="DG87" s="212">
        <v>46.464828827200002</v>
      </c>
      <c r="DH87" s="212">
        <v>47.182463110100002</v>
      </c>
      <c r="DI87" s="212">
        <v>8795</v>
      </c>
      <c r="DJ87" s="212">
        <v>10033</v>
      </c>
      <c r="DK87" s="212">
        <v>10691</v>
      </c>
      <c r="DL87" s="212">
        <v>10915</v>
      </c>
      <c r="DM87" s="212">
        <v>9023</v>
      </c>
      <c r="DN87" s="212">
        <v>8481</v>
      </c>
      <c r="DO87" s="212">
        <v>10447</v>
      </c>
      <c r="DP87" s="212">
        <v>13699</v>
      </c>
      <c r="DQ87" s="212">
        <v>18291</v>
      </c>
      <c r="DR87" s="212">
        <v>16907</v>
      </c>
      <c r="DS87" s="212">
        <v>14377</v>
      </c>
      <c r="DT87" s="212">
        <v>12497</v>
      </c>
      <c r="DU87" s="212">
        <v>13561</v>
      </c>
      <c r="DV87" s="212">
        <v>17476</v>
      </c>
      <c r="DW87" s="212">
        <v>14325</v>
      </c>
      <c r="DX87" s="212">
        <v>11344</v>
      </c>
      <c r="DY87" s="212">
        <v>8258</v>
      </c>
      <c r="DZ87" s="212">
        <v>4899</v>
      </c>
      <c r="EA87" s="212">
        <v>2048</v>
      </c>
      <c r="EB87" s="212">
        <v>582</v>
      </c>
      <c r="EC87" s="212">
        <v>91</v>
      </c>
      <c r="ED87" s="212">
        <v>29519</v>
      </c>
      <c r="EE87" s="212">
        <v>128198</v>
      </c>
      <c r="EF87" s="212">
        <v>59023</v>
      </c>
      <c r="EG87" s="212">
        <v>27222</v>
      </c>
      <c r="EH87" s="212">
        <v>7620</v>
      </c>
      <c r="EI87" s="212">
        <v>13.6195441543</v>
      </c>
      <c r="EJ87" s="212">
        <v>59.148288271699997</v>
      </c>
      <c r="EK87" s="212">
        <v>27.2321675741</v>
      </c>
      <c r="EL87" s="212">
        <v>12.559749008000001</v>
      </c>
      <c r="EM87" s="212">
        <v>3.5157331365000002</v>
      </c>
    </row>
    <row r="88" spans="1:143" hidden="1">
      <c r="A88">
        <v>216</v>
      </c>
      <c r="B88">
        <v>102</v>
      </c>
      <c r="C88">
        <v>28215</v>
      </c>
      <c r="D88">
        <v>2</v>
      </c>
      <c r="E88">
        <v>2015</v>
      </c>
      <c r="G88" t="s">
        <v>23</v>
      </c>
      <c r="H88" s="212">
        <v>76334</v>
      </c>
      <c r="I88" s="212">
        <v>422</v>
      </c>
      <c r="J88" s="212">
        <v>485</v>
      </c>
      <c r="K88" s="212">
        <v>526</v>
      </c>
      <c r="L88" s="212">
        <v>569</v>
      </c>
      <c r="M88" s="212">
        <v>555</v>
      </c>
      <c r="N88" s="212">
        <v>533</v>
      </c>
      <c r="O88" s="212">
        <v>588</v>
      </c>
      <c r="P88" s="212">
        <v>615</v>
      </c>
      <c r="Q88" s="212">
        <v>605</v>
      </c>
      <c r="R88" s="212">
        <v>640</v>
      </c>
      <c r="S88" s="212">
        <v>616</v>
      </c>
      <c r="T88" s="212">
        <v>689</v>
      </c>
      <c r="U88" s="212">
        <v>668</v>
      </c>
      <c r="V88" s="212">
        <v>697</v>
      </c>
      <c r="W88" s="212">
        <v>727</v>
      </c>
      <c r="X88" s="212">
        <v>737</v>
      </c>
      <c r="Y88" s="212">
        <v>716</v>
      </c>
      <c r="Z88" s="212">
        <v>780</v>
      </c>
      <c r="AA88" s="212">
        <v>740</v>
      </c>
      <c r="AB88" s="212">
        <v>729</v>
      </c>
      <c r="AC88" s="212">
        <v>647</v>
      </c>
      <c r="AD88" s="212">
        <v>661</v>
      </c>
      <c r="AE88" s="212">
        <v>579</v>
      </c>
      <c r="AF88" s="212">
        <v>560</v>
      </c>
      <c r="AG88" s="212">
        <v>579</v>
      </c>
      <c r="AH88" s="212">
        <v>601</v>
      </c>
      <c r="AI88" s="212">
        <v>633</v>
      </c>
      <c r="AJ88" s="212">
        <v>585</v>
      </c>
      <c r="AK88" s="212">
        <v>634</v>
      </c>
      <c r="AL88" s="212">
        <v>618</v>
      </c>
      <c r="AM88" s="212">
        <v>686</v>
      </c>
      <c r="AN88" s="212">
        <v>749</v>
      </c>
      <c r="AO88" s="212">
        <v>776</v>
      </c>
      <c r="AP88" s="212">
        <v>703</v>
      </c>
      <c r="AQ88" s="212">
        <v>686</v>
      </c>
      <c r="AR88" s="212">
        <v>799</v>
      </c>
      <c r="AS88" s="212">
        <v>835</v>
      </c>
      <c r="AT88" s="212">
        <v>860</v>
      </c>
      <c r="AU88" s="212">
        <v>938</v>
      </c>
      <c r="AV88" s="212">
        <v>976</v>
      </c>
      <c r="AW88" s="212">
        <v>1027</v>
      </c>
      <c r="AX88" s="212">
        <v>1092</v>
      </c>
      <c r="AY88" s="212">
        <v>1090</v>
      </c>
      <c r="AZ88" s="212">
        <v>1113</v>
      </c>
      <c r="BA88" s="212">
        <v>1024</v>
      </c>
      <c r="BB88" s="212">
        <v>1019</v>
      </c>
      <c r="BC88" s="212">
        <v>944</v>
      </c>
      <c r="BD88" s="212">
        <v>925</v>
      </c>
      <c r="BE88" s="212">
        <v>1004</v>
      </c>
      <c r="BF88" s="212">
        <v>752</v>
      </c>
      <c r="BG88" s="212">
        <v>955</v>
      </c>
      <c r="BH88" s="212">
        <v>938</v>
      </c>
      <c r="BI88" s="212">
        <v>882</v>
      </c>
      <c r="BJ88" s="212">
        <v>874</v>
      </c>
      <c r="BK88" s="212">
        <v>854</v>
      </c>
      <c r="BL88" s="212">
        <v>860</v>
      </c>
      <c r="BM88" s="212">
        <v>976</v>
      </c>
      <c r="BN88" s="212">
        <v>980</v>
      </c>
      <c r="BO88" s="212">
        <v>921</v>
      </c>
      <c r="BP88" s="212">
        <v>999</v>
      </c>
      <c r="BQ88" s="212">
        <v>1063</v>
      </c>
      <c r="BR88" s="212">
        <v>1059</v>
      </c>
      <c r="BS88" s="212">
        <v>1191</v>
      </c>
      <c r="BT88" s="212">
        <v>1225</v>
      </c>
      <c r="BU88" s="212">
        <v>1363</v>
      </c>
      <c r="BV88" s="212">
        <v>1468</v>
      </c>
      <c r="BW88" s="212">
        <v>1675</v>
      </c>
      <c r="BX88" s="212">
        <v>1569</v>
      </c>
      <c r="BY88" s="212">
        <v>1513</v>
      </c>
      <c r="BZ88" s="212">
        <v>969</v>
      </c>
      <c r="CA88" s="212">
        <v>1055</v>
      </c>
      <c r="CB88" s="212">
        <v>1324</v>
      </c>
      <c r="CC88" s="212">
        <v>1216</v>
      </c>
      <c r="CD88" s="212">
        <v>1322</v>
      </c>
      <c r="CE88" s="212">
        <v>1221</v>
      </c>
      <c r="CF88" s="212">
        <v>974</v>
      </c>
      <c r="CG88" s="212">
        <v>820</v>
      </c>
      <c r="CH88" s="212">
        <v>879</v>
      </c>
      <c r="CI88" s="212">
        <v>854</v>
      </c>
      <c r="CJ88" s="212">
        <v>825</v>
      </c>
      <c r="CK88" s="212">
        <v>758</v>
      </c>
      <c r="CL88" s="212">
        <v>694</v>
      </c>
      <c r="CM88" s="212">
        <v>651</v>
      </c>
      <c r="CN88" s="212">
        <v>643</v>
      </c>
      <c r="CO88" s="212">
        <v>572</v>
      </c>
      <c r="CP88" s="212">
        <v>476</v>
      </c>
      <c r="CQ88" s="212">
        <v>492</v>
      </c>
      <c r="CR88" s="212">
        <v>394</v>
      </c>
      <c r="CS88" s="212">
        <v>368</v>
      </c>
      <c r="CT88" s="212">
        <v>386</v>
      </c>
      <c r="CU88" s="212">
        <v>298</v>
      </c>
      <c r="CV88" s="212">
        <v>247</v>
      </c>
      <c r="CW88" s="212">
        <v>186</v>
      </c>
      <c r="CX88" s="212">
        <v>147</v>
      </c>
      <c r="CY88" s="212">
        <v>119</v>
      </c>
      <c r="CZ88" s="212">
        <v>106</v>
      </c>
      <c r="DA88" s="212">
        <v>55</v>
      </c>
      <c r="DB88" s="212">
        <v>37</v>
      </c>
      <c r="DC88" s="212">
        <v>36</v>
      </c>
      <c r="DD88" s="212">
        <v>22</v>
      </c>
      <c r="DE88" s="212">
        <v>56</v>
      </c>
      <c r="DF88" s="212">
        <v>35</v>
      </c>
      <c r="DG88" s="212">
        <v>49.0787100748</v>
      </c>
      <c r="DH88" s="212">
        <v>51.493070362499999</v>
      </c>
      <c r="DI88" s="212">
        <v>2557</v>
      </c>
      <c r="DJ88" s="212">
        <v>2981</v>
      </c>
      <c r="DK88" s="212">
        <v>3397</v>
      </c>
      <c r="DL88" s="212">
        <v>3702</v>
      </c>
      <c r="DM88" s="212">
        <v>3026</v>
      </c>
      <c r="DN88" s="212">
        <v>3071</v>
      </c>
      <c r="DO88" s="212">
        <v>3600</v>
      </c>
      <c r="DP88" s="212">
        <v>4408</v>
      </c>
      <c r="DQ88" s="212">
        <v>5346</v>
      </c>
      <c r="DR88" s="212">
        <v>4644</v>
      </c>
      <c r="DS88" s="212">
        <v>4503</v>
      </c>
      <c r="DT88" s="212">
        <v>4736</v>
      </c>
      <c r="DU88" s="212">
        <v>5901</v>
      </c>
      <c r="DV88" s="212">
        <v>7194</v>
      </c>
      <c r="DW88" s="212">
        <v>6138</v>
      </c>
      <c r="DX88" s="212">
        <v>4352</v>
      </c>
      <c r="DY88" s="212">
        <v>3318</v>
      </c>
      <c r="DZ88" s="212">
        <v>2116</v>
      </c>
      <c r="EA88" s="212">
        <v>997</v>
      </c>
      <c r="EB88" s="212">
        <v>256</v>
      </c>
      <c r="EC88" s="212">
        <v>56</v>
      </c>
      <c r="ED88" s="212">
        <v>8935</v>
      </c>
      <c r="EE88" s="212">
        <v>42937</v>
      </c>
      <c r="EF88" s="212">
        <v>24427</v>
      </c>
      <c r="EG88" s="212">
        <v>11095</v>
      </c>
      <c r="EH88" s="212">
        <v>3425</v>
      </c>
      <c r="EI88" s="212">
        <v>11.7105073461</v>
      </c>
      <c r="EJ88" s="212">
        <v>56.274656286499997</v>
      </c>
      <c r="EK88" s="212">
        <v>32.014836367400001</v>
      </c>
      <c r="EL88" s="212">
        <v>14.541474986600001</v>
      </c>
      <c r="EM88" s="212">
        <v>4.4889185965999996</v>
      </c>
    </row>
    <row r="89" spans="1:143" hidden="1">
      <c r="A89">
        <v>219</v>
      </c>
      <c r="B89">
        <v>102</v>
      </c>
      <c r="C89">
        <v>28216</v>
      </c>
      <c r="D89">
        <v>2</v>
      </c>
      <c r="E89">
        <v>2015</v>
      </c>
      <c r="F89">
        <v>2000</v>
      </c>
      <c r="G89" t="s">
        <v>24</v>
      </c>
      <c r="H89" s="212">
        <v>89772</v>
      </c>
      <c r="I89" s="212">
        <v>656</v>
      </c>
      <c r="J89" s="212">
        <v>655</v>
      </c>
      <c r="K89" s="212">
        <v>730</v>
      </c>
      <c r="L89" s="212">
        <v>736</v>
      </c>
      <c r="M89" s="212">
        <v>787</v>
      </c>
      <c r="N89" s="212">
        <v>806</v>
      </c>
      <c r="O89" s="212">
        <v>832</v>
      </c>
      <c r="P89" s="212">
        <v>789</v>
      </c>
      <c r="Q89" s="212">
        <v>803</v>
      </c>
      <c r="R89" s="212">
        <v>852</v>
      </c>
      <c r="S89" s="212">
        <v>812</v>
      </c>
      <c r="T89" s="212">
        <v>872</v>
      </c>
      <c r="U89" s="212">
        <v>850</v>
      </c>
      <c r="V89" s="212">
        <v>914</v>
      </c>
      <c r="W89" s="212">
        <v>966</v>
      </c>
      <c r="X89" s="212">
        <v>937</v>
      </c>
      <c r="Y89" s="212">
        <v>953</v>
      </c>
      <c r="Z89" s="212">
        <v>957</v>
      </c>
      <c r="AA89" s="212">
        <v>959</v>
      </c>
      <c r="AB89" s="212">
        <v>862</v>
      </c>
      <c r="AC89" s="212">
        <v>867</v>
      </c>
      <c r="AD89" s="212">
        <v>825</v>
      </c>
      <c r="AE89" s="212">
        <v>836</v>
      </c>
      <c r="AF89" s="212">
        <v>828</v>
      </c>
      <c r="AG89" s="212">
        <v>901</v>
      </c>
      <c r="AH89" s="212">
        <v>958</v>
      </c>
      <c r="AI89" s="212">
        <v>953</v>
      </c>
      <c r="AJ89" s="212">
        <v>961</v>
      </c>
      <c r="AK89" s="212">
        <v>956</v>
      </c>
      <c r="AL89" s="212">
        <v>967</v>
      </c>
      <c r="AM89" s="212">
        <v>949</v>
      </c>
      <c r="AN89" s="212">
        <v>997</v>
      </c>
      <c r="AO89" s="212">
        <v>985</v>
      </c>
      <c r="AP89" s="212">
        <v>1035</v>
      </c>
      <c r="AQ89" s="212">
        <v>1030</v>
      </c>
      <c r="AR89" s="212">
        <v>1041</v>
      </c>
      <c r="AS89" s="212">
        <v>1117</v>
      </c>
      <c r="AT89" s="212">
        <v>1062</v>
      </c>
      <c r="AU89" s="212">
        <v>1179</v>
      </c>
      <c r="AV89" s="212">
        <v>1198</v>
      </c>
      <c r="AW89" s="212">
        <v>1297</v>
      </c>
      <c r="AX89" s="212">
        <v>1447</v>
      </c>
      <c r="AY89" s="212">
        <v>1394</v>
      </c>
      <c r="AZ89" s="212">
        <v>1438</v>
      </c>
      <c r="BA89" s="212">
        <v>1401</v>
      </c>
      <c r="BB89" s="212">
        <v>1337</v>
      </c>
      <c r="BC89" s="212">
        <v>1244</v>
      </c>
      <c r="BD89" s="212">
        <v>1213</v>
      </c>
      <c r="BE89" s="212">
        <v>1152</v>
      </c>
      <c r="BF89" s="212">
        <v>860</v>
      </c>
      <c r="BG89" s="212">
        <v>1147</v>
      </c>
      <c r="BH89" s="212">
        <v>1096</v>
      </c>
      <c r="BI89" s="212">
        <v>1089</v>
      </c>
      <c r="BJ89" s="212">
        <v>1066</v>
      </c>
      <c r="BK89" s="212">
        <v>980</v>
      </c>
      <c r="BL89" s="212">
        <v>1019</v>
      </c>
      <c r="BM89" s="212">
        <v>1043</v>
      </c>
      <c r="BN89" s="212">
        <v>950</v>
      </c>
      <c r="BO89" s="212">
        <v>968</v>
      </c>
      <c r="BP89" s="212">
        <v>1107</v>
      </c>
      <c r="BQ89" s="212">
        <v>1109</v>
      </c>
      <c r="BR89" s="212">
        <v>1105</v>
      </c>
      <c r="BS89" s="212">
        <v>1304</v>
      </c>
      <c r="BT89" s="212">
        <v>1309</v>
      </c>
      <c r="BU89" s="212">
        <v>1422</v>
      </c>
      <c r="BV89" s="212">
        <v>1549</v>
      </c>
      <c r="BW89" s="212">
        <v>1743</v>
      </c>
      <c r="BX89" s="212">
        <v>1739</v>
      </c>
      <c r="BY89" s="212">
        <v>1626</v>
      </c>
      <c r="BZ89" s="212">
        <v>1018</v>
      </c>
      <c r="CA89" s="212">
        <v>1081</v>
      </c>
      <c r="CB89" s="212">
        <v>1286</v>
      </c>
      <c r="CC89" s="212">
        <v>1197</v>
      </c>
      <c r="CD89" s="212">
        <v>1248</v>
      </c>
      <c r="CE89" s="212">
        <v>1228</v>
      </c>
      <c r="CF89" s="212">
        <v>923</v>
      </c>
      <c r="CG89" s="212">
        <v>799</v>
      </c>
      <c r="CH89" s="212">
        <v>852</v>
      </c>
      <c r="CI89" s="212">
        <v>813</v>
      </c>
      <c r="CJ89" s="212">
        <v>849</v>
      </c>
      <c r="CK89" s="212">
        <v>692</v>
      </c>
      <c r="CL89" s="212">
        <v>646</v>
      </c>
      <c r="CM89" s="212">
        <v>673</v>
      </c>
      <c r="CN89" s="212">
        <v>594</v>
      </c>
      <c r="CO89" s="212">
        <v>504</v>
      </c>
      <c r="CP89" s="212">
        <v>441</v>
      </c>
      <c r="CQ89" s="212">
        <v>393</v>
      </c>
      <c r="CR89" s="212">
        <v>355</v>
      </c>
      <c r="CS89" s="212">
        <v>294</v>
      </c>
      <c r="CT89" s="212">
        <v>282</v>
      </c>
      <c r="CU89" s="212">
        <v>198</v>
      </c>
      <c r="CV89" s="212">
        <v>157</v>
      </c>
      <c r="CW89" s="212">
        <v>163</v>
      </c>
      <c r="CX89" s="212">
        <v>102</v>
      </c>
      <c r="CY89" s="212">
        <v>94</v>
      </c>
      <c r="CZ89" s="212">
        <v>76</v>
      </c>
      <c r="DA89" s="212">
        <v>49</v>
      </c>
      <c r="DB89" s="212">
        <v>32</v>
      </c>
      <c r="DC89" s="212">
        <v>25</v>
      </c>
      <c r="DD89" s="212">
        <v>20</v>
      </c>
      <c r="DE89" s="212">
        <v>28</v>
      </c>
      <c r="DF89" s="212">
        <v>133</v>
      </c>
      <c r="DG89" s="212">
        <v>45.699701023000003</v>
      </c>
      <c r="DH89" s="212">
        <v>46.106511253999997</v>
      </c>
      <c r="DI89" s="212">
        <v>3564</v>
      </c>
      <c r="DJ89" s="212">
        <v>4082</v>
      </c>
      <c r="DK89" s="212">
        <v>4414</v>
      </c>
      <c r="DL89" s="212">
        <v>4668</v>
      </c>
      <c r="DM89" s="212">
        <v>4257</v>
      </c>
      <c r="DN89" s="212">
        <v>4795</v>
      </c>
      <c r="DO89" s="212">
        <v>4996</v>
      </c>
      <c r="DP89" s="212">
        <v>5597</v>
      </c>
      <c r="DQ89" s="212">
        <v>6977</v>
      </c>
      <c r="DR89" s="212">
        <v>5806</v>
      </c>
      <c r="DS89" s="212">
        <v>5378</v>
      </c>
      <c r="DT89" s="212">
        <v>5087</v>
      </c>
      <c r="DU89" s="212">
        <v>6249</v>
      </c>
      <c r="DV89" s="212">
        <v>7675</v>
      </c>
      <c r="DW89" s="212">
        <v>6040</v>
      </c>
      <c r="DX89" s="212">
        <v>4236</v>
      </c>
      <c r="DY89" s="212">
        <v>3109</v>
      </c>
      <c r="DZ89" s="212">
        <v>1765</v>
      </c>
      <c r="EA89" s="212">
        <v>714</v>
      </c>
      <c r="EB89" s="212">
        <v>202</v>
      </c>
      <c r="EC89" s="212">
        <v>28</v>
      </c>
      <c r="ED89" s="212">
        <v>12060</v>
      </c>
      <c r="EE89" s="212">
        <v>53810</v>
      </c>
      <c r="EF89" s="212">
        <v>23769</v>
      </c>
      <c r="EG89" s="212">
        <v>10054</v>
      </c>
      <c r="EH89" s="212">
        <v>2709</v>
      </c>
      <c r="EI89" s="212">
        <v>13.453965349900001</v>
      </c>
      <c r="EJ89" s="212">
        <v>60.029674583599999</v>
      </c>
      <c r="EK89" s="212">
        <v>26.516360066499999</v>
      </c>
      <c r="EL89" s="212">
        <v>11.216100135</v>
      </c>
      <c r="EM89" s="212">
        <v>3.0221220673999998</v>
      </c>
    </row>
    <row r="90" spans="1:143" hidden="1">
      <c r="A90">
        <v>220</v>
      </c>
      <c r="B90">
        <v>102</v>
      </c>
      <c r="C90">
        <v>28217</v>
      </c>
      <c r="D90">
        <v>2</v>
      </c>
      <c r="E90">
        <v>2015</v>
      </c>
      <c r="F90">
        <v>2000</v>
      </c>
      <c r="G90" t="s">
        <v>25</v>
      </c>
      <c r="H90" s="212">
        <v>155221</v>
      </c>
      <c r="I90" s="212">
        <v>1015</v>
      </c>
      <c r="J90" s="212">
        <v>1105</v>
      </c>
      <c r="K90" s="212">
        <v>1214</v>
      </c>
      <c r="L90" s="212">
        <v>1202</v>
      </c>
      <c r="M90" s="212">
        <v>1334</v>
      </c>
      <c r="N90" s="212">
        <v>1307</v>
      </c>
      <c r="O90" s="212">
        <v>1365</v>
      </c>
      <c r="P90" s="212">
        <v>1403</v>
      </c>
      <c r="Q90" s="212">
        <v>1353</v>
      </c>
      <c r="R90" s="212">
        <v>1405</v>
      </c>
      <c r="S90" s="212">
        <v>1384</v>
      </c>
      <c r="T90" s="212">
        <v>1517</v>
      </c>
      <c r="U90" s="212">
        <v>1512</v>
      </c>
      <c r="V90" s="212">
        <v>1563</v>
      </c>
      <c r="W90" s="212">
        <v>1600</v>
      </c>
      <c r="X90" s="212">
        <v>1680</v>
      </c>
      <c r="Y90" s="212">
        <v>1562</v>
      </c>
      <c r="Z90" s="212">
        <v>1624</v>
      </c>
      <c r="AA90" s="212">
        <v>1512</v>
      </c>
      <c r="AB90" s="212">
        <v>1406</v>
      </c>
      <c r="AC90" s="212">
        <v>1373</v>
      </c>
      <c r="AD90" s="212">
        <v>1295</v>
      </c>
      <c r="AE90" s="212">
        <v>1271</v>
      </c>
      <c r="AF90" s="212">
        <v>1168</v>
      </c>
      <c r="AG90" s="212">
        <v>1215</v>
      </c>
      <c r="AH90" s="212">
        <v>1159</v>
      </c>
      <c r="AI90" s="212">
        <v>1183</v>
      </c>
      <c r="AJ90" s="212">
        <v>1238</v>
      </c>
      <c r="AK90" s="212">
        <v>1185</v>
      </c>
      <c r="AL90" s="212">
        <v>1287</v>
      </c>
      <c r="AM90" s="212">
        <v>1363</v>
      </c>
      <c r="AN90" s="212">
        <v>1459</v>
      </c>
      <c r="AO90" s="212">
        <v>1509</v>
      </c>
      <c r="AP90" s="212">
        <v>1540</v>
      </c>
      <c r="AQ90" s="212">
        <v>1597</v>
      </c>
      <c r="AR90" s="212">
        <v>1664</v>
      </c>
      <c r="AS90" s="212">
        <v>1672</v>
      </c>
      <c r="AT90" s="212">
        <v>1819</v>
      </c>
      <c r="AU90" s="212">
        <v>1907</v>
      </c>
      <c r="AV90" s="212">
        <v>2065</v>
      </c>
      <c r="AW90" s="212">
        <v>2349</v>
      </c>
      <c r="AX90" s="212">
        <v>2458</v>
      </c>
      <c r="AY90" s="212">
        <v>2642</v>
      </c>
      <c r="AZ90" s="212">
        <v>2625</v>
      </c>
      <c r="BA90" s="212">
        <v>2685</v>
      </c>
      <c r="BB90" s="212">
        <v>2532</v>
      </c>
      <c r="BC90" s="212">
        <v>2532</v>
      </c>
      <c r="BD90" s="212">
        <v>2374</v>
      </c>
      <c r="BE90" s="212">
        <v>2337</v>
      </c>
      <c r="BF90" s="212">
        <v>1769</v>
      </c>
      <c r="BG90" s="212">
        <v>2156</v>
      </c>
      <c r="BH90" s="212">
        <v>2010</v>
      </c>
      <c r="BI90" s="212">
        <v>1849</v>
      </c>
      <c r="BJ90" s="212">
        <v>1725</v>
      </c>
      <c r="BK90" s="212">
        <v>1685</v>
      </c>
      <c r="BL90" s="212">
        <v>1686</v>
      </c>
      <c r="BM90" s="212">
        <v>1662</v>
      </c>
      <c r="BN90" s="212">
        <v>1579</v>
      </c>
      <c r="BO90" s="212">
        <v>1528</v>
      </c>
      <c r="BP90" s="212">
        <v>1641</v>
      </c>
      <c r="BQ90" s="212">
        <v>1680</v>
      </c>
      <c r="BR90" s="212">
        <v>1674</v>
      </c>
      <c r="BS90" s="212">
        <v>1891</v>
      </c>
      <c r="BT90" s="212">
        <v>2000</v>
      </c>
      <c r="BU90" s="212">
        <v>2197</v>
      </c>
      <c r="BV90" s="212">
        <v>2308</v>
      </c>
      <c r="BW90" s="212">
        <v>2816</v>
      </c>
      <c r="BX90" s="212">
        <v>2884</v>
      </c>
      <c r="BY90" s="212">
        <v>2800</v>
      </c>
      <c r="BZ90" s="212">
        <v>1782</v>
      </c>
      <c r="CA90" s="212">
        <v>2082</v>
      </c>
      <c r="CB90" s="212">
        <v>2477</v>
      </c>
      <c r="CC90" s="212">
        <v>2382</v>
      </c>
      <c r="CD90" s="212">
        <v>2603</v>
      </c>
      <c r="CE90" s="212">
        <v>2487</v>
      </c>
      <c r="CF90" s="212">
        <v>2102</v>
      </c>
      <c r="CG90" s="212">
        <v>1960</v>
      </c>
      <c r="CH90" s="212">
        <v>1874</v>
      </c>
      <c r="CI90" s="212">
        <v>1977</v>
      </c>
      <c r="CJ90" s="212">
        <v>1894</v>
      </c>
      <c r="CK90" s="212">
        <v>1570</v>
      </c>
      <c r="CL90" s="212">
        <v>1434</v>
      </c>
      <c r="CM90" s="212">
        <v>1276</v>
      </c>
      <c r="CN90" s="212">
        <v>1245</v>
      </c>
      <c r="CO90" s="212">
        <v>1073</v>
      </c>
      <c r="CP90" s="212">
        <v>928</v>
      </c>
      <c r="CQ90" s="212">
        <v>873</v>
      </c>
      <c r="CR90" s="212">
        <v>741</v>
      </c>
      <c r="CS90" s="212">
        <v>598</v>
      </c>
      <c r="CT90" s="212">
        <v>566</v>
      </c>
      <c r="CU90" s="212">
        <v>432</v>
      </c>
      <c r="CV90" s="212">
        <v>367</v>
      </c>
      <c r="CW90" s="212">
        <v>306</v>
      </c>
      <c r="CX90" s="212">
        <v>237</v>
      </c>
      <c r="CY90" s="212">
        <v>175</v>
      </c>
      <c r="CZ90" s="212">
        <v>165</v>
      </c>
      <c r="DA90" s="212">
        <v>97</v>
      </c>
      <c r="DB90" s="212">
        <v>70</v>
      </c>
      <c r="DC90" s="212">
        <v>68</v>
      </c>
      <c r="DD90" s="212">
        <v>44</v>
      </c>
      <c r="DE90" s="212">
        <v>88</v>
      </c>
      <c r="DF90" s="212">
        <v>142</v>
      </c>
      <c r="DG90" s="212">
        <v>47.540282694600002</v>
      </c>
      <c r="DH90" s="212">
        <v>48.132862644399999</v>
      </c>
      <c r="DI90" s="212">
        <v>5870</v>
      </c>
      <c r="DJ90" s="212">
        <v>6833</v>
      </c>
      <c r="DK90" s="212">
        <v>7576</v>
      </c>
      <c r="DL90" s="212">
        <v>7784</v>
      </c>
      <c r="DM90" s="212">
        <v>6322</v>
      </c>
      <c r="DN90" s="212">
        <v>6052</v>
      </c>
      <c r="DO90" s="212">
        <v>7468</v>
      </c>
      <c r="DP90" s="212">
        <v>9127</v>
      </c>
      <c r="DQ90" s="212">
        <v>12759</v>
      </c>
      <c r="DR90" s="212">
        <v>11544</v>
      </c>
      <c r="DS90" s="212">
        <v>9425</v>
      </c>
      <c r="DT90" s="212">
        <v>8096</v>
      </c>
      <c r="DU90" s="212">
        <v>9442</v>
      </c>
      <c r="DV90" s="212">
        <v>12590</v>
      </c>
      <c r="DW90" s="212">
        <v>12031</v>
      </c>
      <c r="DX90" s="212">
        <v>9807</v>
      </c>
      <c r="DY90" s="212">
        <v>6598</v>
      </c>
      <c r="DZ90" s="212">
        <v>3706</v>
      </c>
      <c r="EA90" s="212">
        <v>1517</v>
      </c>
      <c r="EB90" s="212">
        <v>444</v>
      </c>
      <c r="EC90" s="212">
        <v>88</v>
      </c>
      <c r="ED90" s="212">
        <v>20279</v>
      </c>
      <c r="EE90" s="212">
        <v>88019</v>
      </c>
      <c r="EF90" s="212">
        <v>46781</v>
      </c>
      <c r="EG90" s="212">
        <v>22160</v>
      </c>
      <c r="EH90" s="212">
        <v>5755</v>
      </c>
      <c r="EI90" s="212">
        <v>13.0765609786</v>
      </c>
      <c r="EJ90" s="212">
        <v>56.757523584799998</v>
      </c>
      <c r="EK90" s="212">
        <v>30.165915436599999</v>
      </c>
      <c r="EL90" s="212">
        <v>14.289491162599999</v>
      </c>
      <c r="EM90" s="212">
        <v>3.7110118069000002</v>
      </c>
    </row>
    <row r="91" spans="1:143" hidden="1">
      <c r="A91">
        <v>221</v>
      </c>
      <c r="B91">
        <v>102</v>
      </c>
      <c r="C91">
        <v>28218</v>
      </c>
      <c r="D91">
        <v>2</v>
      </c>
      <c r="E91">
        <v>2015</v>
      </c>
      <c r="F91">
        <v>2000</v>
      </c>
      <c r="G91" t="s">
        <v>26</v>
      </c>
      <c r="H91" s="212">
        <v>47969</v>
      </c>
      <c r="I91" s="212">
        <v>367</v>
      </c>
      <c r="J91" s="212">
        <v>376</v>
      </c>
      <c r="K91" s="212">
        <v>389</v>
      </c>
      <c r="L91" s="212">
        <v>418</v>
      </c>
      <c r="M91" s="212">
        <v>457</v>
      </c>
      <c r="N91" s="212">
        <v>441</v>
      </c>
      <c r="O91" s="212">
        <v>514</v>
      </c>
      <c r="P91" s="212">
        <v>496</v>
      </c>
      <c r="Q91" s="212">
        <v>471</v>
      </c>
      <c r="R91" s="212">
        <v>467</v>
      </c>
      <c r="S91" s="212">
        <v>535</v>
      </c>
      <c r="T91" s="212">
        <v>527</v>
      </c>
      <c r="U91" s="212">
        <v>480</v>
      </c>
      <c r="V91" s="212">
        <v>536</v>
      </c>
      <c r="W91" s="212">
        <v>525</v>
      </c>
      <c r="X91" s="212">
        <v>537</v>
      </c>
      <c r="Y91" s="212">
        <v>508</v>
      </c>
      <c r="Z91" s="212">
        <v>566</v>
      </c>
      <c r="AA91" s="212">
        <v>464</v>
      </c>
      <c r="AB91" s="212">
        <v>436</v>
      </c>
      <c r="AC91" s="212">
        <v>440</v>
      </c>
      <c r="AD91" s="212">
        <v>409</v>
      </c>
      <c r="AE91" s="212">
        <v>429</v>
      </c>
      <c r="AF91" s="212">
        <v>384</v>
      </c>
      <c r="AG91" s="212">
        <v>431</v>
      </c>
      <c r="AH91" s="212">
        <v>390</v>
      </c>
      <c r="AI91" s="212">
        <v>414</v>
      </c>
      <c r="AJ91" s="212">
        <v>478</v>
      </c>
      <c r="AK91" s="212">
        <v>489</v>
      </c>
      <c r="AL91" s="212">
        <v>460</v>
      </c>
      <c r="AM91" s="212">
        <v>503</v>
      </c>
      <c r="AN91" s="212">
        <v>531</v>
      </c>
      <c r="AO91" s="212">
        <v>494</v>
      </c>
      <c r="AP91" s="212">
        <v>485</v>
      </c>
      <c r="AQ91" s="212">
        <v>530</v>
      </c>
      <c r="AR91" s="212">
        <v>556</v>
      </c>
      <c r="AS91" s="212">
        <v>607</v>
      </c>
      <c r="AT91" s="212">
        <v>577</v>
      </c>
      <c r="AU91" s="212">
        <v>624</v>
      </c>
      <c r="AV91" s="212">
        <v>653</v>
      </c>
      <c r="AW91" s="212">
        <v>679</v>
      </c>
      <c r="AX91" s="212">
        <v>765</v>
      </c>
      <c r="AY91" s="212">
        <v>808</v>
      </c>
      <c r="AZ91" s="212">
        <v>784</v>
      </c>
      <c r="BA91" s="212">
        <v>728</v>
      </c>
      <c r="BB91" s="212">
        <v>660</v>
      </c>
      <c r="BC91" s="212">
        <v>623</v>
      </c>
      <c r="BD91" s="212">
        <v>698</v>
      </c>
      <c r="BE91" s="212">
        <v>688</v>
      </c>
      <c r="BF91" s="212">
        <v>476</v>
      </c>
      <c r="BG91" s="212">
        <v>626</v>
      </c>
      <c r="BH91" s="212">
        <v>616</v>
      </c>
      <c r="BI91" s="212">
        <v>596</v>
      </c>
      <c r="BJ91" s="212">
        <v>507</v>
      </c>
      <c r="BK91" s="212">
        <v>517</v>
      </c>
      <c r="BL91" s="212">
        <v>546</v>
      </c>
      <c r="BM91" s="212">
        <v>598</v>
      </c>
      <c r="BN91" s="212">
        <v>565</v>
      </c>
      <c r="BO91" s="212">
        <v>524</v>
      </c>
      <c r="BP91" s="212">
        <v>560</v>
      </c>
      <c r="BQ91" s="212">
        <v>642</v>
      </c>
      <c r="BR91" s="212">
        <v>618</v>
      </c>
      <c r="BS91" s="212">
        <v>681</v>
      </c>
      <c r="BT91" s="212">
        <v>657</v>
      </c>
      <c r="BU91" s="212">
        <v>707</v>
      </c>
      <c r="BV91" s="212">
        <v>747</v>
      </c>
      <c r="BW91" s="212">
        <v>905</v>
      </c>
      <c r="BX91" s="212">
        <v>807</v>
      </c>
      <c r="BY91" s="212">
        <v>831</v>
      </c>
      <c r="BZ91" s="212">
        <v>483</v>
      </c>
      <c r="CA91" s="212">
        <v>537</v>
      </c>
      <c r="CB91" s="212">
        <v>659</v>
      </c>
      <c r="CC91" s="212">
        <v>576</v>
      </c>
      <c r="CD91" s="212">
        <v>640</v>
      </c>
      <c r="CE91" s="212">
        <v>556</v>
      </c>
      <c r="CF91" s="212">
        <v>479</v>
      </c>
      <c r="CG91" s="212">
        <v>390</v>
      </c>
      <c r="CH91" s="212">
        <v>400</v>
      </c>
      <c r="CI91" s="212">
        <v>439</v>
      </c>
      <c r="CJ91" s="212">
        <v>466</v>
      </c>
      <c r="CK91" s="212">
        <v>392</v>
      </c>
      <c r="CL91" s="212">
        <v>359</v>
      </c>
      <c r="CM91" s="212">
        <v>374</v>
      </c>
      <c r="CN91" s="212">
        <v>346</v>
      </c>
      <c r="CO91" s="212">
        <v>302</v>
      </c>
      <c r="CP91" s="212">
        <v>273</v>
      </c>
      <c r="CQ91" s="212">
        <v>265</v>
      </c>
      <c r="CR91" s="212">
        <v>232</v>
      </c>
      <c r="CS91" s="212">
        <v>205</v>
      </c>
      <c r="CT91" s="212">
        <v>200</v>
      </c>
      <c r="CU91" s="212">
        <v>176</v>
      </c>
      <c r="CV91" s="212">
        <v>124</v>
      </c>
      <c r="CW91" s="212">
        <v>109</v>
      </c>
      <c r="CX91" s="212">
        <v>89</v>
      </c>
      <c r="CY91" s="212">
        <v>57</v>
      </c>
      <c r="CZ91" s="212">
        <v>56</v>
      </c>
      <c r="DA91" s="212">
        <v>32</v>
      </c>
      <c r="DB91" s="212">
        <v>24</v>
      </c>
      <c r="DC91" s="212">
        <v>29</v>
      </c>
      <c r="DD91" s="212">
        <v>6</v>
      </c>
      <c r="DE91" s="212">
        <v>20</v>
      </c>
      <c r="DF91" s="212">
        <v>121</v>
      </c>
      <c r="DG91" s="212">
        <v>45.648449255999999</v>
      </c>
      <c r="DH91" s="212">
        <v>46.170144462300001</v>
      </c>
      <c r="DI91" s="212">
        <v>2007</v>
      </c>
      <c r="DJ91" s="212">
        <v>2389</v>
      </c>
      <c r="DK91" s="212">
        <v>2603</v>
      </c>
      <c r="DL91" s="212">
        <v>2511</v>
      </c>
      <c r="DM91" s="212">
        <v>2093</v>
      </c>
      <c r="DN91" s="212">
        <v>2231</v>
      </c>
      <c r="DO91" s="212">
        <v>2543</v>
      </c>
      <c r="DP91" s="212">
        <v>3017</v>
      </c>
      <c r="DQ91" s="212">
        <v>3764</v>
      </c>
      <c r="DR91" s="212">
        <v>3145</v>
      </c>
      <c r="DS91" s="212">
        <v>2862</v>
      </c>
      <c r="DT91" s="212">
        <v>2793</v>
      </c>
      <c r="DU91" s="212">
        <v>3305</v>
      </c>
      <c r="DV91" s="212">
        <v>3773</v>
      </c>
      <c r="DW91" s="212">
        <v>2968</v>
      </c>
      <c r="DX91" s="212">
        <v>2174</v>
      </c>
      <c r="DY91" s="212">
        <v>1773</v>
      </c>
      <c r="DZ91" s="212">
        <v>1175</v>
      </c>
      <c r="EA91" s="212">
        <v>555</v>
      </c>
      <c r="EB91" s="212">
        <v>147</v>
      </c>
      <c r="EC91" s="212">
        <v>20</v>
      </c>
      <c r="ED91" s="212">
        <v>6999</v>
      </c>
      <c r="EE91" s="212">
        <v>28264</v>
      </c>
      <c r="EF91" s="212">
        <v>12585</v>
      </c>
      <c r="EG91" s="212">
        <v>5844</v>
      </c>
      <c r="EH91" s="212">
        <v>1897</v>
      </c>
      <c r="EI91" s="212">
        <v>14.6275706404</v>
      </c>
      <c r="EJ91" s="212">
        <v>59.070389566999999</v>
      </c>
      <c r="EK91" s="212">
        <v>26.3020397927</v>
      </c>
      <c r="EL91" s="212">
        <v>12.213676642699999</v>
      </c>
      <c r="EM91" s="212">
        <v>3.9646380203999998</v>
      </c>
    </row>
    <row r="92" spans="1:143" hidden="1">
      <c r="A92">
        <v>222</v>
      </c>
      <c r="B92">
        <v>102</v>
      </c>
      <c r="C92">
        <v>28219</v>
      </c>
      <c r="D92">
        <v>2</v>
      </c>
      <c r="E92">
        <v>2015</v>
      </c>
      <c r="F92">
        <v>2000</v>
      </c>
      <c r="G92" t="s">
        <v>27</v>
      </c>
      <c r="H92" s="212">
        <v>111807</v>
      </c>
      <c r="I92" s="212">
        <v>772</v>
      </c>
      <c r="J92" s="212">
        <v>814</v>
      </c>
      <c r="K92" s="212">
        <v>886</v>
      </c>
      <c r="L92" s="212">
        <v>940</v>
      </c>
      <c r="M92" s="212">
        <v>978</v>
      </c>
      <c r="N92" s="212">
        <v>1012</v>
      </c>
      <c r="O92" s="212">
        <v>948</v>
      </c>
      <c r="P92" s="212">
        <v>1029</v>
      </c>
      <c r="Q92" s="212">
        <v>994</v>
      </c>
      <c r="R92" s="212">
        <v>931</v>
      </c>
      <c r="S92" s="212">
        <v>1010</v>
      </c>
      <c r="T92" s="212">
        <v>1066</v>
      </c>
      <c r="U92" s="212">
        <v>1023</v>
      </c>
      <c r="V92" s="212">
        <v>1041</v>
      </c>
      <c r="W92" s="212">
        <v>1130</v>
      </c>
      <c r="X92" s="212">
        <v>1181</v>
      </c>
      <c r="Y92" s="212">
        <v>1287</v>
      </c>
      <c r="Z92" s="212">
        <v>1318</v>
      </c>
      <c r="AA92" s="212">
        <v>1470</v>
      </c>
      <c r="AB92" s="212">
        <v>1527</v>
      </c>
      <c r="AC92" s="212">
        <v>1528</v>
      </c>
      <c r="AD92" s="212">
        <v>1471</v>
      </c>
      <c r="AE92" s="212">
        <v>1383</v>
      </c>
      <c r="AF92" s="212">
        <v>1265</v>
      </c>
      <c r="AG92" s="212">
        <v>1225</v>
      </c>
      <c r="AH92" s="212">
        <v>1185</v>
      </c>
      <c r="AI92" s="212">
        <v>1139</v>
      </c>
      <c r="AJ92" s="212">
        <v>1180</v>
      </c>
      <c r="AK92" s="212">
        <v>1170</v>
      </c>
      <c r="AL92" s="212">
        <v>1115</v>
      </c>
      <c r="AM92" s="212">
        <v>1122</v>
      </c>
      <c r="AN92" s="212">
        <v>1155</v>
      </c>
      <c r="AO92" s="212">
        <v>1183</v>
      </c>
      <c r="AP92" s="212">
        <v>1112</v>
      </c>
      <c r="AQ92" s="212">
        <v>1198</v>
      </c>
      <c r="AR92" s="212">
        <v>1219</v>
      </c>
      <c r="AS92" s="212">
        <v>1185</v>
      </c>
      <c r="AT92" s="212">
        <v>1293</v>
      </c>
      <c r="AU92" s="212">
        <v>1300</v>
      </c>
      <c r="AV92" s="212">
        <v>1322</v>
      </c>
      <c r="AW92" s="212">
        <v>1426</v>
      </c>
      <c r="AX92" s="212">
        <v>1432</v>
      </c>
      <c r="AY92" s="212">
        <v>1434</v>
      </c>
      <c r="AZ92" s="212">
        <v>1551</v>
      </c>
      <c r="BA92" s="212">
        <v>1465</v>
      </c>
      <c r="BB92" s="212">
        <v>1482</v>
      </c>
      <c r="BC92" s="212">
        <v>1496</v>
      </c>
      <c r="BD92" s="212">
        <v>1591</v>
      </c>
      <c r="BE92" s="212">
        <v>1728</v>
      </c>
      <c r="BF92" s="212">
        <v>1341</v>
      </c>
      <c r="BG92" s="212">
        <v>1887</v>
      </c>
      <c r="BH92" s="212">
        <v>1787</v>
      </c>
      <c r="BI92" s="212">
        <v>1842</v>
      </c>
      <c r="BJ92" s="212">
        <v>1808</v>
      </c>
      <c r="BK92" s="212">
        <v>1777</v>
      </c>
      <c r="BL92" s="212">
        <v>1808</v>
      </c>
      <c r="BM92" s="212">
        <v>1896</v>
      </c>
      <c r="BN92" s="212">
        <v>1749</v>
      </c>
      <c r="BO92" s="212">
        <v>1712</v>
      </c>
      <c r="BP92" s="212">
        <v>1762</v>
      </c>
      <c r="BQ92" s="212">
        <v>1759</v>
      </c>
      <c r="BR92" s="212">
        <v>1726</v>
      </c>
      <c r="BS92" s="212">
        <v>1710</v>
      </c>
      <c r="BT92" s="212">
        <v>1792</v>
      </c>
      <c r="BU92" s="212">
        <v>1806</v>
      </c>
      <c r="BV92" s="212">
        <v>1710</v>
      </c>
      <c r="BW92" s="212">
        <v>1916</v>
      </c>
      <c r="BX92" s="212">
        <v>1731</v>
      </c>
      <c r="BY92" s="212">
        <v>1595</v>
      </c>
      <c r="BZ92" s="212">
        <v>920</v>
      </c>
      <c r="CA92" s="212">
        <v>965</v>
      </c>
      <c r="CB92" s="212">
        <v>1105</v>
      </c>
      <c r="CC92" s="212">
        <v>1105</v>
      </c>
      <c r="CD92" s="212">
        <v>1086</v>
      </c>
      <c r="CE92" s="212">
        <v>1028</v>
      </c>
      <c r="CF92" s="212">
        <v>792</v>
      </c>
      <c r="CG92" s="212">
        <v>727</v>
      </c>
      <c r="CH92" s="212">
        <v>780</v>
      </c>
      <c r="CI92" s="212">
        <v>870</v>
      </c>
      <c r="CJ92" s="212">
        <v>785</v>
      </c>
      <c r="CK92" s="212">
        <v>732</v>
      </c>
      <c r="CL92" s="212">
        <v>702</v>
      </c>
      <c r="CM92" s="212">
        <v>690</v>
      </c>
      <c r="CN92" s="212">
        <v>648</v>
      </c>
      <c r="CO92" s="212">
        <v>571</v>
      </c>
      <c r="CP92" s="212">
        <v>523</v>
      </c>
      <c r="CQ92" s="212">
        <v>479</v>
      </c>
      <c r="CR92" s="212">
        <v>442</v>
      </c>
      <c r="CS92" s="212">
        <v>392</v>
      </c>
      <c r="CT92" s="212">
        <v>332</v>
      </c>
      <c r="CU92" s="212">
        <v>280</v>
      </c>
      <c r="CV92" s="212">
        <v>212</v>
      </c>
      <c r="CW92" s="212">
        <v>177</v>
      </c>
      <c r="CX92" s="212">
        <v>132</v>
      </c>
      <c r="CY92" s="212">
        <v>117</v>
      </c>
      <c r="CZ92" s="212">
        <v>80</v>
      </c>
      <c r="DA92" s="212">
        <v>43</v>
      </c>
      <c r="DB92" s="212">
        <v>35</v>
      </c>
      <c r="DC92" s="212">
        <v>35</v>
      </c>
      <c r="DD92" s="212">
        <v>18</v>
      </c>
      <c r="DE92" s="212">
        <v>43</v>
      </c>
      <c r="DF92" s="212">
        <v>135</v>
      </c>
      <c r="DG92" s="212">
        <v>44.587613725899999</v>
      </c>
      <c r="DH92" s="212">
        <v>46.627673796800003</v>
      </c>
      <c r="DI92" s="212">
        <v>4390</v>
      </c>
      <c r="DJ92" s="212">
        <v>4914</v>
      </c>
      <c r="DK92" s="212">
        <v>5270</v>
      </c>
      <c r="DL92" s="212">
        <v>6783</v>
      </c>
      <c r="DM92" s="212">
        <v>6872</v>
      </c>
      <c r="DN92" s="212">
        <v>5789</v>
      </c>
      <c r="DO92" s="212">
        <v>5770</v>
      </c>
      <c r="DP92" s="212">
        <v>6319</v>
      </c>
      <c r="DQ92" s="212">
        <v>7308</v>
      </c>
      <c r="DR92" s="212">
        <v>7638</v>
      </c>
      <c r="DS92" s="212">
        <v>9101</v>
      </c>
      <c r="DT92" s="212">
        <v>8927</v>
      </c>
      <c r="DU92" s="212">
        <v>8793</v>
      </c>
      <c r="DV92" s="212">
        <v>7872</v>
      </c>
      <c r="DW92" s="212">
        <v>5289</v>
      </c>
      <c r="DX92" s="212">
        <v>3954</v>
      </c>
      <c r="DY92" s="212">
        <v>3343</v>
      </c>
      <c r="DZ92" s="212">
        <v>2168</v>
      </c>
      <c r="EA92" s="212">
        <v>918</v>
      </c>
      <c r="EB92" s="212">
        <v>211</v>
      </c>
      <c r="EC92" s="212">
        <v>43</v>
      </c>
      <c r="ED92" s="212">
        <v>14574</v>
      </c>
      <c r="EE92" s="212">
        <v>73300</v>
      </c>
      <c r="EF92" s="212">
        <v>23798</v>
      </c>
      <c r="EG92" s="212">
        <v>10637</v>
      </c>
      <c r="EH92" s="212">
        <v>3340</v>
      </c>
      <c r="EI92" s="212">
        <v>13.050719965600001</v>
      </c>
      <c r="EJ92" s="212">
        <v>65.638656064200006</v>
      </c>
      <c r="EK92" s="212">
        <v>21.310623970200002</v>
      </c>
      <c r="EL92" s="212">
        <v>9.5252167061000002</v>
      </c>
      <c r="EM92" s="212">
        <v>2.9909019270999999</v>
      </c>
    </row>
    <row r="93" spans="1:143" hidden="1">
      <c r="A93">
        <v>223</v>
      </c>
      <c r="B93">
        <v>102</v>
      </c>
      <c r="C93">
        <v>28220</v>
      </c>
      <c r="D93">
        <v>2</v>
      </c>
      <c r="E93">
        <v>2015</v>
      </c>
      <c r="F93">
        <v>2000</v>
      </c>
      <c r="G93" t="s">
        <v>28</v>
      </c>
      <c r="H93" s="212">
        <v>43634</v>
      </c>
      <c r="I93" s="212">
        <v>261</v>
      </c>
      <c r="J93" s="212">
        <v>289</v>
      </c>
      <c r="K93" s="212">
        <v>312</v>
      </c>
      <c r="L93" s="212">
        <v>290</v>
      </c>
      <c r="M93" s="212">
        <v>312</v>
      </c>
      <c r="N93" s="212">
        <v>295</v>
      </c>
      <c r="O93" s="212">
        <v>317</v>
      </c>
      <c r="P93" s="212">
        <v>321</v>
      </c>
      <c r="Q93" s="212">
        <v>365</v>
      </c>
      <c r="R93" s="212">
        <v>331</v>
      </c>
      <c r="S93" s="212">
        <v>352</v>
      </c>
      <c r="T93" s="212">
        <v>412</v>
      </c>
      <c r="U93" s="212">
        <v>369</v>
      </c>
      <c r="V93" s="212">
        <v>428</v>
      </c>
      <c r="W93" s="212">
        <v>424</v>
      </c>
      <c r="X93" s="212">
        <v>463</v>
      </c>
      <c r="Y93" s="212">
        <v>542</v>
      </c>
      <c r="Z93" s="212">
        <v>486</v>
      </c>
      <c r="AA93" s="212">
        <v>426</v>
      </c>
      <c r="AB93" s="212">
        <v>357</v>
      </c>
      <c r="AC93" s="212">
        <v>326</v>
      </c>
      <c r="AD93" s="212">
        <v>332</v>
      </c>
      <c r="AE93" s="212">
        <v>325</v>
      </c>
      <c r="AF93" s="212">
        <v>342</v>
      </c>
      <c r="AG93" s="212">
        <v>339</v>
      </c>
      <c r="AH93" s="212">
        <v>377</v>
      </c>
      <c r="AI93" s="212">
        <v>353</v>
      </c>
      <c r="AJ93" s="212">
        <v>374</v>
      </c>
      <c r="AK93" s="212">
        <v>332</v>
      </c>
      <c r="AL93" s="212">
        <v>382</v>
      </c>
      <c r="AM93" s="212">
        <v>405</v>
      </c>
      <c r="AN93" s="212">
        <v>439</v>
      </c>
      <c r="AO93" s="212">
        <v>403</v>
      </c>
      <c r="AP93" s="212">
        <v>417</v>
      </c>
      <c r="AQ93" s="212">
        <v>446</v>
      </c>
      <c r="AR93" s="212">
        <v>443</v>
      </c>
      <c r="AS93" s="212">
        <v>445</v>
      </c>
      <c r="AT93" s="212">
        <v>438</v>
      </c>
      <c r="AU93" s="212">
        <v>467</v>
      </c>
      <c r="AV93" s="212">
        <v>535</v>
      </c>
      <c r="AW93" s="212">
        <v>558</v>
      </c>
      <c r="AX93" s="212">
        <v>598</v>
      </c>
      <c r="AY93" s="212">
        <v>603</v>
      </c>
      <c r="AZ93" s="212">
        <v>580</v>
      </c>
      <c r="BA93" s="212">
        <v>564</v>
      </c>
      <c r="BB93" s="212">
        <v>572</v>
      </c>
      <c r="BC93" s="212">
        <v>571</v>
      </c>
      <c r="BD93" s="212">
        <v>540</v>
      </c>
      <c r="BE93" s="212">
        <v>567</v>
      </c>
      <c r="BF93" s="212">
        <v>461</v>
      </c>
      <c r="BG93" s="212">
        <v>617</v>
      </c>
      <c r="BH93" s="212">
        <v>561</v>
      </c>
      <c r="BI93" s="212">
        <v>540</v>
      </c>
      <c r="BJ93" s="212">
        <v>558</v>
      </c>
      <c r="BK93" s="212">
        <v>537</v>
      </c>
      <c r="BL93" s="212">
        <v>554</v>
      </c>
      <c r="BM93" s="212">
        <v>625</v>
      </c>
      <c r="BN93" s="212">
        <v>575</v>
      </c>
      <c r="BO93" s="212">
        <v>535</v>
      </c>
      <c r="BP93" s="212">
        <v>621</v>
      </c>
      <c r="BQ93" s="212">
        <v>664</v>
      </c>
      <c r="BR93" s="212">
        <v>650</v>
      </c>
      <c r="BS93" s="212">
        <v>716</v>
      </c>
      <c r="BT93" s="212">
        <v>707</v>
      </c>
      <c r="BU93" s="212">
        <v>768</v>
      </c>
      <c r="BV93" s="212">
        <v>780</v>
      </c>
      <c r="BW93" s="212">
        <v>858</v>
      </c>
      <c r="BX93" s="212">
        <v>885</v>
      </c>
      <c r="BY93" s="212">
        <v>799</v>
      </c>
      <c r="BZ93" s="212">
        <v>477</v>
      </c>
      <c r="CA93" s="212">
        <v>539</v>
      </c>
      <c r="CB93" s="212">
        <v>654</v>
      </c>
      <c r="CC93" s="212">
        <v>551</v>
      </c>
      <c r="CD93" s="212">
        <v>602</v>
      </c>
      <c r="CE93" s="212">
        <v>562</v>
      </c>
      <c r="CF93" s="212">
        <v>445</v>
      </c>
      <c r="CG93" s="212">
        <v>436</v>
      </c>
      <c r="CH93" s="212">
        <v>433</v>
      </c>
      <c r="CI93" s="212">
        <v>482</v>
      </c>
      <c r="CJ93" s="212">
        <v>472</v>
      </c>
      <c r="CK93" s="212">
        <v>432</v>
      </c>
      <c r="CL93" s="212">
        <v>417</v>
      </c>
      <c r="CM93" s="212">
        <v>442</v>
      </c>
      <c r="CN93" s="212">
        <v>380</v>
      </c>
      <c r="CO93" s="212">
        <v>388</v>
      </c>
      <c r="CP93" s="212">
        <v>350</v>
      </c>
      <c r="CQ93" s="212">
        <v>319</v>
      </c>
      <c r="CR93" s="212">
        <v>325</v>
      </c>
      <c r="CS93" s="212">
        <v>264</v>
      </c>
      <c r="CT93" s="212">
        <v>230</v>
      </c>
      <c r="CU93" s="212">
        <v>205</v>
      </c>
      <c r="CV93" s="212">
        <v>167</v>
      </c>
      <c r="CW93" s="212">
        <v>156</v>
      </c>
      <c r="CX93" s="212">
        <v>119</v>
      </c>
      <c r="CY93" s="212">
        <v>76</v>
      </c>
      <c r="CZ93" s="212">
        <v>64</v>
      </c>
      <c r="DA93" s="212">
        <v>32</v>
      </c>
      <c r="DB93" s="212">
        <v>28</v>
      </c>
      <c r="DC93" s="212">
        <v>28</v>
      </c>
      <c r="DD93" s="212">
        <v>22</v>
      </c>
      <c r="DE93" s="212">
        <v>40</v>
      </c>
      <c r="DF93" s="212">
        <v>61</v>
      </c>
      <c r="DG93" s="212">
        <v>49.111341885999998</v>
      </c>
      <c r="DH93" s="212">
        <v>51.5053475936</v>
      </c>
      <c r="DI93" s="212">
        <v>1464</v>
      </c>
      <c r="DJ93" s="212">
        <v>1629</v>
      </c>
      <c r="DK93" s="212">
        <v>1985</v>
      </c>
      <c r="DL93" s="212">
        <v>2274</v>
      </c>
      <c r="DM93" s="212">
        <v>1664</v>
      </c>
      <c r="DN93" s="212">
        <v>1818</v>
      </c>
      <c r="DO93" s="212">
        <v>2110</v>
      </c>
      <c r="DP93" s="212">
        <v>2328</v>
      </c>
      <c r="DQ93" s="212">
        <v>2903</v>
      </c>
      <c r="DR93" s="212">
        <v>2711</v>
      </c>
      <c r="DS93" s="212">
        <v>2813</v>
      </c>
      <c r="DT93" s="212">
        <v>2910</v>
      </c>
      <c r="DU93" s="212">
        <v>3505</v>
      </c>
      <c r="DV93" s="212">
        <v>3799</v>
      </c>
      <c r="DW93" s="212">
        <v>2908</v>
      </c>
      <c r="DX93" s="212">
        <v>2268</v>
      </c>
      <c r="DY93" s="212">
        <v>2059</v>
      </c>
      <c r="DZ93" s="212">
        <v>1488</v>
      </c>
      <c r="EA93" s="212">
        <v>723</v>
      </c>
      <c r="EB93" s="212">
        <v>174</v>
      </c>
      <c r="EC93" s="212">
        <v>40</v>
      </c>
      <c r="ED93" s="212">
        <v>5078</v>
      </c>
      <c r="EE93" s="212">
        <v>25036</v>
      </c>
      <c r="EF93" s="212">
        <v>13459</v>
      </c>
      <c r="EG93" s="212">
        <v>6752</v>
      </c>
      <c r="EH93" s="212">
        <v>2425</v>
      </c>
      <c r="EI93" s="212">
        <v>11.6540059211</v>
      </c>
      <c r="EJ93" s="212">
        <v>57.457599889800001</v>
      </c>
      <c r="EK93" s="212">
        <v>30.888394189100001</v>
      </c>
      <c r="EL93" s="212">
        <v>15.4958345765</v>
      </c>
      <c r="EM93" s="212">
        <v>5.5653730521</v>
      </c>
    </row>
    <row r="94" spans="1:143" hidden="1">
      <c r="A94">
        <v>224</v>
      </c>
      <c r="B94">
        <v>102</v>
      </c>
      <c r="C94">
        <v>28221</v>
      </c>
      <c r="D94">
        <v>2</v>
      </c>
      <c r="E94">
        <v>2015</v>
      </c>
      <c r="F94">
        <v>2000</v>
      </c>
      <c r="G94" t="s">
        <v>29</v>
      </c>
      <c r="H94" s="212">
        <v>40956</v>
      </c>
      <c r="I94" s="212">
        <v>283</v>
      </c>
      <c r="J94" s="212">
        <v>293</v>
      </c>
      <c r="K94" s="212">
        <v>297</v>
      </c>
      <c r="L94" s="212">
        <v>315</v>
      </c>
      <c r="M94" s="212">
        <v>330</v>
      </c>
      <c r="N94" s="212">
        <v>305</v>
      </c>
      <c r="O94" s="212">
        <v>338</v>
      </c>
      <c r="P94" s="212">
        <v>311</v>
      </c>
      <c r="Q94" s="212">
        <v>318</v>
      </c>
      <c r="R94" s="212">
        <v>311</v>
      </c>
      <c r="S94" s="212">
        <v>328</v>
      </c>
      <c r="T94" s="212">
        <v>336</v>
      </c>
      <c r="U94" s="212">
        <v>342</v>
      </c>
      <c r="V94" s="212">
        <v>375</v>
      </c>
      <c r="W94" s="212">
        <v>382</v>
      </c>
      <c r="X94" s="212">
        <v>370</v>
      </c>
      <c r="Y94" s="212">
        <v>381</v>
      </c>
      <c r="Z94" s="212">
        <v>411</v>
      </c>
      <c r="AA94" s="212">
        <v>333</v>
      </c>
      <c r="AB94" s="212">
        <v>292</v>
      </c>
      <c r="AC94" s="212">
        <v>281</v>
      </c>
      <c r="AD94" s="212">
        <v>278</v>
      </c>
      <c r="AE94" s="212">
        <v>286</v>
      </c>
      <c r="AF94" s="212">
        <v>312</v>
      </c>
      <c r="AG94" s="212">
        <v>333</v>
      </c>
      <c r="AH94" s="212">
        <v>313</v>
      </c>
      <c r="AI94" s="212">
        <v>322</v>
      </c>
      <c r="AJ94" s="212">
        <v>357</v>
      </c>
      <c r="AK94" s="212">
        <v>364</v>
      </c>
      <c r="AL94" s="212">
        <v>334</v>
      </c>
      <c r="AM94" s="212">
        <v>366</v>
      </c>
      <c r="AN94" s="212">
        <v>417</v>
      </c>
      <c r="AO94" s="212">
        <v>402</v>
      </c>
      <c r="AP94" s="212">
        <v>392</v>
      </c>
      <c r="AQ94" s="212">
        <v>373</v>
      </c>
      <c r="AR94" s="212">
        <v>395</v>
      </c>
      <c r="AS94" s="212">
        <v>420</v>
      </c>
      <c r="AT94" s="212">
        <v>434</v>
      </c>
      <c r="AU94" s="212">
        <v>430</v>
      </c>
      <c r="AV94" s="212">
        <v>477</v>
      </c>
      <c r="AW94" s="212">
        <v>498</v>
      </c>
      <c r="AX94" s="212">
        <v>515</v>
      </c>
      <c r="AY94" s="212">
        <v>548</v>
      </c>
      <c r="AZ94" s="212">
        <v>489</v>
      </c>
      <c r="BA94" s="212">
        <v>477</v>
      </c>
      <c r="BB94" s="212">
        <v>517</v>
      </c>
      <c r="BC94" s="212">
        <v>451</v>
      </c>
      <c r="BD94" s="212">
        <v>516</v>
      </c>
      <c r="BE94" s="212">
        <v>451</v>
      </c>
      <c r="BF94" s="212">
        <v>366</v>
      </c>
      <c r="BG94" s="212">
        <v>509</v>
      </c>
      <c r="BH94" s="212">
        <v>469</v>
      </c>
      <c r="BI94" s="212">
        <v>490</v>
      </c>
      <c r="BJ94" s="212">
        <v>553</v>
      </c>
      <c r="BK94" s="212">
        <v>503</v>
      </c>
      <c r="BL94" s="212">
        <v>591</v>
      </c>
      <c r="BM94" s="212">
        <v>555</v>
      </c>
      <c r="BN94" s="212">
        <v>580</v>
      </c>
      <c r="BO94" s="212">
        <v>528</v>
      </c>
      <c r="BP94" s="212">
        <v>547</v>
      </c>
      <c r="BQ94" s="212">
        <v>611</v>
      </c>
      <c r="BR94" s="212">
        <v>635</v>
      </c>
      <c r="BS94" s="212">
        <v>647</v>
      </c>
      <c r="BT94" s="212">
        <v>666</v>
      </c>
      <c r="BU94" s="212">
        <v>720</v>
      </c>
      <c r="BV94" s="212">
        <v>812</v>
      </c>
      <c r="BW94" s="212">
        <v>813</v>
      </c>
      <c r="BX94" s="212">
        <v>817</v>
      </c>
      <c r="BY94" s="212">
        <v>700</v>
      </c>
      <c r="BZ94" s="212">
        <v>434</v>
      </c>
      <c r="CA94" s="212">
        <v>445</v>
      </c>
      <c r="CB94" s="212">
        <v>604</v>
      </c>
      <c r="CC94" s="212">
        <v>494</v>
      </c>
      <c r="CD94" s="212">
        <v>562</v>
      </c>
      <c r="CE94" s="212">
        <v>526</v>
      </c>
      <c r="CF94" s="212">
        <v>451</v>
      </c>
      <c r="CG94" s="212">
        <v>417</v>
      </c>
      <c r="CH94" s="212">
        <v>466</v>
      </c>
      <c r="CI94" s="212">
        <v>494</v>
      </c>
      <c r="CJ94" s="212">
        <v>521</v>
      </c>
      <c r="CK94" s="212">
        <v>473</v>
      </c>
      <c r="CL94" s="212">
        <v>445</v>
      </c>
      <c r="CM94" s="212">
        <v>435</v>
      </c>
      <c r="CN94" s="212">
        <v>421</v>
      </c>
      <c r="CO94" s="212">
        <v>422</v>
      </c>
      <c r="CP94" s="212">
        <v>378</v>
      </c>
      <c r="CQ94" s="212">
        <v>349</v>
      </c>
      <c r="CR94" s="212">
        <v>341</v>
      </c>
      <c r="CS94" s="212">
        <v>291</v>
      </c>
      <c r="CT94" s="212">
        <v>293</v>
      </c>
      <c r="CU94" s="212">
        <v>191</v>
      </c>
      <c r="CV94" s="212">
        <v>198</v>
      </c>
      <c r="CW94" s="212">
        <v>137</v>
      </c>
      <c r="CX94" s="212">
        <v>107</v>
      </c>
      <c r="CY94" s="212">
        <v>85</v>
      </c>
      <c r="CZ94" s="212">
        <v>78</v>
      </c>
      <c r="DA94" s="212">
        <v>51</v>
      </c>
      <c r="DB94" s="212">
        <v>35</v>
      </c>
      <c r="DC94" s="212">
        <v>27</v>
      </c>
      <c r="DD94" s="212">
        <v>21</v>
      </c>
      <c r="DE94" s="212">
        <v>32</v>
      </c>
      <c r="DF94" s="212">
        <v>221</v>
      </c>
      <c r="DG94" s="212">
        <v>50.021050693500001</v>
      </c>
      <c r="DH94" s="212">
        <v>53.243218806500003</v>
      </c>
      <c r="DI94" s="212">
        <v>1518</v>
      </c>
      <c r="DJ94" s="212">
        <v>1583</v>
      </c>
      <c r="DK94" s="212">
        <v>1763</v>
      </c>
      <c r="DL94" s="212">
        <v>1787</v>
      </c>
      <c r="DM94" s="212">
        <v>1490</v>
      </c>
      <c r="DN94" s="212">
        <v>1690</v>
      </c>
      <c r="DO94" s="212">
        <v>1950</v>
      </c>
      <c r="DP94" s="212">
        <v>2156</v>
      </c>
      <c r="DQ94" s="212">
        <v>2527</v>
      </c>
      <c r="DR94" s="212">
        <v>2301</v>
      </c>
      <c r="DS94" s="212">
        <v>2524</v>
      </c>
      <c r="DT94" s="212">
        <v>2801</v>
      </c>
      <c r="DU94" s="212">
        <v>3279</v>
      </c>
      <c r="DV94" s="212">
        <v>3576</v>
      </c>
      <c r="DW94" s="212">
        <v>2631</v>
      </c>
      <c r="DX94" s="212">
        <v>2349</v>
      </c>
      <c r="DY94" s="212">
        <v>2196</v>
      </c>
      <c r="DZ94" s="212">
        <v>1652</v>
      </c>
      <c r="EA94" s="212">
        <v>718</v>
      </c>
      <c r="EB94" s="212">
        <v>212</v>
      </c>
      <c r="EC94" s="212">
        <v>32</v>
      </c>
      <c r="ED94" s="212">
        <v>4864</v>
      </c>
      <c r="EE94" s="212">
        <v>22505</v>
      </c>
      <c r="EF94" s="212">
        <v>13366</v>
      </c>
      <c r="EG94" s="212">
        <v>7159</v>
      </c>
      <c r="EH94" s="212">
        <v>2614</v>
      </c>
      <c r="EI94" s="212">
        <v>11.9405916288</v>
      </c>
      <c r="EJ94" s="212">
        <v>55.247330305600002</v>
      </c>
      <c r="EK94" s="212">
        <v>32.812078065500003</v>
      </c>
      <c r="EL94" s="212">
        <v>17.5745673254</v>
      </c>
      <c r="EM94" s="212">
        <v>6.4170860439000004</v>
      </c>
    </row>
    <row r="95" spans="1:143" hidden="1">
      <c r="A95">
        <v>225</v>
      </c>
      <c r="B95">
        <v>102</v>
      </c>
      <c r="C95">
        <v>28222</v>
      </c>
      <c r="D95">
        <v>2</v>
      </c>
      <c r="E95">
        <v>2015</v>
      </c>
      <c r="G95" t="s">
        <v>31</v>
      </c>
      <c r="H95" s="212">
        <v>24179</v>
      </c>
      <c r="I95" s="212">
        <v>151</v>
      </c>
      <c r="J95" s="212">
        <v>140</v>
      </c>
      <c r="K95" s="212">
        <v>167</v>
      </c>
      <c r="L95" s="212">
        <v>173</v>
      </c>
      <c r="M95" s="212">
        <v>180</v>
      </c>
      <c r="N95" s="212">
        <v>165</v>
      </c>
      <c r="O95" s="212">
        <v>184</v>
      </c>
      <c r="P95" s="212">
        <v>200</v>
      </c>
      <c r="Q95" s="212">
        <v>179</v>
      </c>
      <c r="R95" s="212">
        <v>195</v>
      </c>
      <c r="S95" s="212">
        <v>216</v>
      </c>
      <c r="T95" s="212">
        <v>183</v>
      </c>
      <c r="U95" s="212">
        <v>220</v>
      </c>
      <c r="V95" s="212">
        <v>229</v>
      </c>
      <c r="W95" s="212">
        <v>229</v>
      </c>
      <c r="X95" s="212">
        <v>241</v>
      </c>
      <c r="Y95" s="212">
        <v>231</v>
      </c>
      <c r="Z95" s="212">
        <v>250</v>
      </c>
      <c r="AA95" s="212">
        <v>184</v>
      </c>
      <c r="AB95" s="212">
        <v>104</v>
      </c>
      <c r="AC95" s="212">
        <v>104</v>
      </c>
      <c r="AD95" s="212">
        <v>108</v>
      </c>
      <c r="AE95" s="212">
        <v>98</v>
      </c>
      <c r="AF95" s="212">
        <v>138</v>
      </c>
      <c r="AG95" s="212">
        <v>142</v>
      </c>
      <c r="AH95" s="212">
        <v>149</v>
      </c>
      <c r="AI95" s="212">
        <v>149</v>
      </c>
      <c r="AJ95" s="212">
        <v>176</v>
      </c>
      <c r="AK95" s="212">
        <v>181</v>
      </c>
      <c r="AL95" s="212">
        <v>199</v>
      </c>
      <c r="AM95" s="212">
        <v>200</v>
      </c>
      <c r="AN95" s="212">
        <v>195</v>
      </c>
      <c r="AO95" s="212">
        <v>224</v>
      </c>
      <c r="AP95" s="212">
        <v>243</v>
      </c>
      <c r="AQ95" s="212">
        <v>191</v>
      </c>
      <c r="AR95" s="212">
        <v>218</v>
      </c>
      <c r="AS95" s="212">
        <v>215</v>
      </c>
      <c r="AT95" s="212">
        <v>244</v>
      </c>
      <c r="AU95" s="212">
        <v>271</v>
      </c>
      <c r="AV95" s="212">
        <v>266</v>
      </c>
      <c r="AW95" s="212">
        <v>260</v>
      </c>
      <c r="AX95" s="212">
        <v>297</v>
      </c>
      <c r="AY95" s="212">
        <v>305</v>
      </c>
      <c r="AZ95" s="212">
        <v>275</v>
      </c>
      <c r="BA95" s="212">
        <v>249</v>
      </c>
      <c r="BB95" s="212">
        <v>274</v>
      </c>
      <c r="BC95" s="212">
        <v>279</v>
      </c>
      <c r="BD95" s="212">
        <v>258</v>
      </c>
      <c r="BE95" s="212">
        <v>260</v>
      </c>
      <c r="BF95" s="212">
        <v>198</v>
      </c>
      <c r="BG95" s="212">
        <v>273</v>
      </c>
      <c r="BH95" s="212">
        <v>266</v>
      </c>
      <c r="BI95" s="212">
        <v>285</v>
      </c>
      <c r="BJ95" s="212">
        <v>317</v>
      </c>
      <c r="BK95" s="212">
        <v>310</v>
      </c>
      <c r="BL95" s="212">
        <v>355</v>
      </c>
      <c r="BM95" s="212">
        <v>316</v>
      </c>
      <c r="BN95" s="212">
        <v>365</v>
      </c>
      <c r="BO95" s="212">
        <v>340</v>
      </c>
      <c r="BP95" s="212">
        <v>387</v>
      </c>
      <c r="BQ95" s="212">
        <v>394</v>
      </c>
      <c r="BR95" s="212">
        <v>405</v>
      </c>
      <c r="BS95" s="212">
        <v>365</v>
      </c>
      <c r="BT95" s="212">
        <v>393</v>
      </c>
      <c r="BU95" s="212">
        <v>417</v>
      </c>
      <c r="BV95" s="212">
        <v>444</v>
      </c>
      <c r="BW95" s="212">
        <v>521</v>
      </c>
      <c r="BX95" s="212">
        <v>450</v>
      </c>
      <c r="BY95" s="212">
        <v>420</v>
      </c>
      <c r="BZ95" s="212">
        <v>279</v>
      </c>
      <c r="CA95" s="212">
        <v>302</v>
      </c>
      <c r="CB95" s="212">
        <v>360</v>
      </c>
      <c r="CC95" s="212">
        <v>362</v>
      </c>
      <c r="CD95" s="212">
        <v>365</v>
      </c>
      <c r="CE95" s="212">
        <v>341</v>
      </c>
      <c r="CF95" s="212">
        <v>257</v>
      </c>
      <c r="CG95" s="212">
        <v>249</v>
      </c>
      <c r="CH95" s="212">
        <v>326</v>
      </c>
      <c r="CI95" s="212">
        <v>321</v>
      </c>
      <c r="CJ95" s="212">
        <v>311</v>
      </c>
      <c r="CK95" s="212">
        <v>300</v>
      </c>
      <c r="CL95" s="212">
        <v>326</v>
      </c>
      <c r="CM95" s="212">
        <v>302</v>
      </c>
      <c r="CN95" s="212">
        <v>270</v>
      </c>
      <c r="CO95" s="212">
        <v>331</v>
      </c>
      <c r="CP95" s="212">
        <v>299</v>
      </c>
      <c r="CQ95" s="212">
        <v>263</v>
      </c>
      <c r="CR95" s="212">
        <v>238</v>
      </c>
      <c r="CS95" s="212">
        <v>236</v>
      </c>
      <c r="CT95" s="212">
        <v>185</v>
      </c>
      <c r="CU95" s="212">
        <v>155</v>
      </c>
      <c r="CV95" s="212">
        <v>107</v>
      </c>
      <c r="CW95" s="212">
        <v>114</v>
      </c>
      <c r="CX95" s="212">
        <v>86</v>
      </c>
      <c r="CY95" s="212">
        <v>76</v>
      </c>
      <c r="CZ95" s="212">
        <v>56</v>
      </c>
      <c r="DA95" s="212">
        <v>38</v>
      </c>
      <c r="DB95" s="212">
        <v>24</v>
      </c>
      <c r="DC95" s="212">
        <v>14</v>
      </c>
      <c r="DD95" s="212">
        <v>20</v>
      </c>
      <c r="DE95" s="212">
        <v>31</v>
      </c>
      <c r="DF95" s="212">
        <v>25</v>
      </c>
      <c r="DG95" s="212">
        <v>52.109712676999997</v>
      </c>
      <c r="DH95" s="212">
        <v>56.265822784800001</v>
      </c>
      <c r="DI95" s="212">
        <v>811</v>
      </c>
      <c r="DJ95" s="212">
        <v>923</v>
      </c>
      <c r="DK95" s="212">
        <v>1077</v>
      </c>
      <c r="DL95" s="212">
        <v>1010</v>
      </c>
      <c r="DM95" s="212">
        <v>590</v>
      </c>
      <c r="DN95" s="212">
        <v>854</v>
      </c>
      <c r="DO95" s="212">
        <v>1053</v>
      </c>
      <c r="DP95" s="212">
        <v>1214</v>
      </c>
      <c r="DQ95" s="212">
        <v>1386</v>
      </c>
      <c r="DR95" s="212">
        <v>1269</v>
      </c>
      <c r="DS95" s="212">
        <v>1451</v>
      </c>
      <c r="DT95" s="212">
        <v>1763</v>
      </c>
      <c r="DU95" s="212">
        <v>1974</v>
      </c>
      <c r="DV95" s="212">
        <v>2114</v>
      </c>
      <c r="DW95" s="212">
        <v>1730</v>
      </c>
      <c r="DX95" s="212">
        <v>1464</v>
      </c>
      <c r="DY95" s="212">
        <v>1529</v>
      </c>
      <c r="DZ95" s="212">
        <v>1221</v>
      </c>
      <c r="EA95" s="212">
        <v>538</v>
      </c>
      <c r="EB95" s="212">
        <v>152</v>
      </c>
      <c r="EC95" s="212">
        <v>31</v>
      </c>
      <c r="ED95" s="212">
        <v>2811</v>
      </c>
      <c r="EE95" s="212">
        <v>12564</v>
      </c>
      <c r="EF95" s="212">
        <v>8779</v>
      </c>
      <c r="EG95" s="212">
        <v>4935</v>
      </c>
      <c r="EH95" s="212">
        <v>1942</v>
      </c>
      <c r="EI95" s="212">
        <v>11.637823962900001</v>
      </c>
      <c r="EJ95" s="212">
        <v>52.016229195999998</v>
      </c>
      <c r="EK95" s="212">
        <v>36.345946841100002</v>
      </c>
      <c r="EL95" s="212">
        <v>20.431398526100001</v>
      </c>
      <c r="EM95" s="212">
        <v>8.0400761778999996</v>
      </c>
    </row>
    <row r="96" spans="1:143" hidden="1">
      <c r="A96">
        <v>230</v>
      </c>
      <c r="B96">
        <v>102</v>
      </c>
      <c r="C96">
        <v>28223</v>
      </c>
      <c r="D96">
        <v>2</v>
      </c>
      <c r="E96">
        <v>2015</v>
      </c>
      <c r="G96" t="s">
        <v>32</v>
      </c>
      <c r="H96" s="212">
        <v>64055</v>
      </c>
      <c r="I96" s="212">
        <v>429</v>
      </c>
      <c r="J96" s="212">
        <v>505</v>
      </c>
      <c r="K96" s="212">
        <v>498</v>
      </c>
      <c r="L96" s="212">
        <v>509</v>
      </c>
      <c r="M96" s="212">
        <v>554</v>
      </c>
      <c r="N96" s="212">
        <v>516</v>
      </c>
      <c r="O96" s="212">
        <v>526</v>
      </c>
      <c r="P96" s="212">
        <v>545</v>
      </c>
      <c r="Q96" s="212">
        <v>569</v>
      </c>
      <c r="R96" s="212">
        <v>529</v>
      </c>
      <c r="S96" s="212">
        <v>555</v>
      </c>
      <c r="T96" s="212">
        <v>624</v>
      </c>
      <c r="U96" s="212">
        <v>637</v>
      </c>
      <c r="V96" s="212">
        <v>656</v>
      </c>
      <c r="W96" s="212">
        <v>655</v>
      </c>
      <c r="X96" s="212">
        <v>735</v>
      </c>
      <c r="Y96" s="212">
        <v>674</v>
      </c>
      <c r="Z96" s="212">
        <v>690</v>
      </c>
      <c r="AA96" s="212">
        <v>585</v>
      </c>
      <c r="AB96" s="212">
        <v>394</v>
      </c>
      <c r="AC96" s="212">
        <v>349</v>
      </c>
      <c r="AD96" s="212">
        <v>365</v>
      </c>
      <c r="AE96" s="212">
        <v>416</v>
      </c>
      <c r="AF96" s="212">
        <v>465</v>
      </c>
      <c r="AG96" s="212">
        <v>472</v>
      </c>
      <c r="AH96" s="212">
        <v>508</v>
      </c>
      <c r="AI96" s="212">
        <v>531</v>
      </c>
      <c r="AJ96" s="212">
        <v>516</v>
      </c>
      <c r="AK96" s="212">
        <v>522</v>
      </c>
      <c r="AL96" s="212">
        <v>530</v>
      </c>
      <c r="AM96" s="212">
        <v>564</v>
      </c>
      <c r="AN96" s="212">
        <v>652</v>
      </c>
      <c r="AO96" s="212">
        <v>557</v>
      </c>
      <c r="AP96" s="212">
        <v>587</v>
      </c>
      <c r="AQ96" s="212">
        <v>644</v>
      </c>
      <c r="AR96" s="212">
        <v>683</v>
      </c>
      <c r="AS96" s="212">
        <v>704</v>
      </c>
      <c r="AT96" s="212">
        <v>724</v>
      </c>
      <c r="AU96" s="212">
        <v>718</v>
      </c>
      <c r="AV96" s="212">
        <v>793</v>
      </c>
      <c r="AW96" s="212">
        <v>785</v>
      </c>
      <c r="AX96" s="212">
        <v>792</v>
      </c>
      <c r="AY96" s="212">
        <v>862</v>
      </c>
      <c r="AZ96" s="212">
        <v>800</v>
      </c>
      <c r="BA96" s="212">
        <v>735</v>
      </c>
      <c r="BB96" s="212">
        <v>755</v>
      </c>
      <c r="BC96" s="212">
        <v>751</v>
      </c>
      <c r="BD96" s="212">
        <v>750</v>
      </c>
      <c r="BE96" s="212">
        <v>813</v>
      </c>
      <c r="BF96" s="212">
        <v>549</v>
      </c>
      <c r="BG96" s="212">
        <v>759</v>
      </c>
      <c r="BH96" s="212">
        <v>689</v>
      </c>
      <c r="BI96" s="212">
        <v>724</v>
      </c>
      <c r="BJ96" s="212">
        <v>753</v>
      </c>
      <c r="BK96" s="212">
        <v>779</v>
      </c>
      <c r="BL96" s="212">
        <v>854</v>
      </c>
      <c r="BM96" s="212">
        <v>882</v>
      </c>
      <c r="BN96" s="212">
        <v>841</v>
      </c>
      <c r="BO96" s="212">
        <v>810</v>
      </c>
      <c r="BP96" s="212">
        <v>887</v>
      </c>
      <c r="BQ96" s="212">
        <v>913</v>
      </c>
      <c r="BR96" s="212">
        <v>888</v>
      </c>
      <c r="BS96" s="212">
        <v>924</v>
      </c>
      <c r="BT96" s="212">
        <v>1035</v>
      </c>
      <c r="BU96" s="212">
        <v>1114</v>
      </c>
      <c r="BV96" s="212">
        <v>1149</v>
      </c>
      <c r="BW96" s="212">
        <v>1300</v>
      </c>
      <c r="BX96" s="212">
        <v>1236</v>
      </c>
      <c r="BY96" s="212">
        <v>1128</v>
      </c>
      <c r="BZ96" s="212">
        <v>668</v>
      </c>
      <c r="CA96" s="212">
        <v>750</v>
      </c>
      <c r="CB96" s="212">
        <v>907</v>
      </c>
      <c r="CC96" s="212">
        <v>879</v>
      </c>
      <c r="CD96" s="212">
        <v>900</v>
      </c>
      <c r="CE96" s="212">
        <v>839</v>
      </c>
      <c r="CF96" s="212">
        <v>746</v>
      </c>
      <c r="CG96" s="212">
        <v>628</v>
      </c>
      <c r="CH96" s="212">
        <v>701</v>
      </c>
      <c r="CI96" s="212">
        <v>708</v>
      </c>
      <c r="CJ96" s="212">
        <v>782</v>
      </c>
      <c r="CK96" s="212">
        <v>718</v>
      </c>
      <c r="CL96" s="212">
        <v>682</v>
      </c>
      <c r="CM96" s="212">
        <v>729</v>
      </c>
      <c r="CN96" s="212">
        <v>655</v>
      </c>
      <c r="CO96" s="212">
        <v>672</v>
      </c>
      <c r="CP96" s="212">
        <v>600</v>
      </c>
      <c r="CQ96" s="212">
        <v>536</v>
      </c>
      <c r="CR96" s="212">
        <v>515</v>
      </c>
      <c r="CS96" s="212">
        <v>452</v>
      </c>
      <c r="CT96" s="212">
        <v>426</v>
      </c>
      <c r="CU96" s="212">
        <v>350</v>
      </c>
      <c r="CV96" s="212">
        <v>303</v>
      </c>
      <c r="CW96" s="212">
        <v>231</v>
      </c>
      <c r="CX96" s="212">
        <v>191</v>
      </c>
      <c r="CY96" s="212">
        <v>148</v>
      </c>
      <c r="CZ96" s="212">
        <v>146</v>
      </c>
      <c r="DA96" s="212">
        <v>56</v>
      </c>
      <c r="DB96" s="212">
        <v>37</v>
      </c>
      <c r="DC96" s="212">
        <v>44</v>
      </c>
      <c r="DD96" s="212">
        <v>25</v>
      </c>
      <c r="DE96" s="212">
        <v>48</v>
      </c>
      <c r="DF96" s="212">
        <v>41</v>
      </c>
      <c r="DG96" s="212">
        <v>49.454791139400001</v>
      </c>
      <c r="DH96" s="212">
        <v>52.389502762399999</v>
      </c>
      <c r="DI96" s="212">
        <v>2495</v>
      </c>
      <c r="DJ96" s="212">
        <v>2685</v>
      </c>
      <c r="DK96" s="212">
        <v>3127</v>
      </c>
      <c r="DL96" s="212">
        <v>3078</v>
      </c>
      <c r="DM96" s="212">
        <v>2067</v>
      </c>
      <c r="DN96" s="212">
        <v>2607</v>
      </c>
      <c r="DO96" s="212">
        <v>3004</v>
      </c>
      <c r="DP96" s="212">
        <v>3622</v>
      </c>
      <c r="DQ96" s="212">
        <v>3974</v>
      </c>
      <c r="DR96" s="212">
        <v>3618</v>
      </c>
      <c r="DS96" s="212">
        <v>3704</v>
      </c>
      <c r="DT96" s="212">
        <v>4274</v>
      </c>
      <c r="DU96" s="212">
        <v>4874</v>
      </c>
      <c r="DV96" s="212">
        <v>5481</v>
      </c>
      <c r="DW96" s="212">
        <v>4275</v>
      </c>
      <c r="DX96" s="212">
        <v>3565</v>
      </c>
      <c r="DY96" s="212">
        <v>3456</v>
      </c>
      <c r="DZ96" s="212">
        <v>2529</v>
      </c>
      <c r="EA96" s="212">
        <v>1223</v>
      </c>
      <c r="EB96" s="212">
        <v>308</v>
      </c>
      <c r="EC96" s="212">
        <v>48</v>
      </c>
      <c r="ED96" s="212">
        <v>8307</v>
      </c>
      <c r="EE96" s="212">
        <v>34822</v>
      </c>
      <c r="EF96" s="212">
        <v>20885</v>
      </c>
      <c r="EG96" s="212">
        <v>11129</v>
      </c>
      <c r="EH96" s="212">
        <v>4108</v>
      </c>
      <c r="EI96" s="212">
        <v>12.9768488143</v>
      </c>
      <c r="EJ96" s="212">
        <v>54.3974755522</v>
      </c>
      <c r="EK96" s="212">
        <v>32.625675633500002</v>
      </c>
      <c r="EL96" s="212">
        <v>17.3852594745</v>
      </c>
      <c r="EM96" s="212">
        <v>6.4173462055000003</v>
      </c>
    </row>
    <row r="97" spans="1:143" hidden="1">
      <c r="A97">
        <v>237</v>
      </c>
      <c r="B97">
        <v>102</v>
      </c>
      <c r="C97">
        <v>28224</v>
      </c>
      <c r="D97">
        <v>2</v>
      </c>
      <c r="E97">
        <v>2015</v>
      </c>
      <c r="G97" t="s">
        <v>33</v>
      </c>
      <c r="H97" s="212">
        <v>46641</v>
      </c>
      <c r="I97" s="212">
        <v>341</v>
      </c>
      <c r="J97" s="212">
        <v>332</v>
      </c>
      <c r="K97" s="212">
        <v>355</v>
      </c>
      <c r="L97" s="212">
        <v>348</v>
      </c>
      <c r="M97" s="212">
        <v>358</v>
      </c>
      <c r="N97" s="212">
        <v>373</v>
      </c>
      <c r="O97" s="212">
        <v>359</v>
      </c>
      <c r="P97" s="212">
        <v>383</v>
      </c>
      <c r="Q97" s="212">
        <v>383</v>
      </c>
      <c r="R97" s="212">
        <v>388</v>
      </c>
      <c r="S97" s="212">
        <v>417</v>
      </c>
      <c r="T97" s="212">
        <v>403</v>
      </c>
      <c r="U97" s="212">
        <v>442</v>
      </c>
      <c r="V97" s="212">
        <v>413</v>
      </c>
      <c r="W97" s="212">
        <v>456</v>
      </c>
      <c r="X97" s="212">
        <v>416</v>
      </c>
      <c r="Y97" s="212">
        <v>412</v>
      </c>
      <c r="Z97" s="212">
        <v>440</v>
      </c>
      <c r="AA97" s="212">
        <v>360</v>
      </c>
      <c r="AB97" s="212">
        <v>239</v>
      </c>
      <c r="AC97" s="212">
        <v>274</v>
      </c>
      <c r="AD97" s="212">
        <v>253</v>
      </c>
      <c r="AE97" s="212">
        <v>248</v>
      </c>
      <c r="AF97" s="212">
        <v>282</v>
      </c>
      <c r="AG97" s="212">
        <v>311</v>
      </c>
      <c r="AH97" s="212">
        <v>307</v>
      </c>
      <c r="AI97" s="212">
        <v>316</v>
      </c>
      <c r="AJ97" s="212">
        <v>357</v>
      </c>
      <c r="AK97" s="212">
        <v>345</v>
      </c>
      <c r="AL97" s="212">
        <v>428</v>
      </c>
      <c r="AM97" s="212">
        <v>393</v>
      </c>
      <c r="AN97" s="212">
        <v>428</v>
      </c>
      <c r="AO97" s="212">
        <v>465</v>
      </c>
      <c r="AP97" s="212">
        <v>443</v>
      </c>
      <c r="AQ97" s="212">
        <v>464</v>
      </c>
      <c r="AR97" s="212">
        <v>459</v>
      </c>
      <c r="AS97" s="212">
        <v>512</v>
      </c>
      <c r="AT97" s="212">
        <v>469</v>
      </c>
      <c r="AU97" s="212">
        <v>521</v>
      </c>
      <c r="AV97" s="212">
        <v>582</v>
      </c>
      <c r="AW97" s="212">
        <v>616</v>
      </c>
      <c r="AX97" s="212">
        <v>582</v>
      </c>
      <c r="AY97" s="212">
        <v>664</v>
      </c>
      <c r="AZ97" s="212">
        <v>621</v>
      </c>
      <c r="BA97" s="212">
        <v>601</v>
      </c>
      <c r="BB97" s="212">
        <v>587</v>
      </c>
      <c r="BC97" s="212">
        <v>565</v>
      </c>
      <c r="BD97" s="212">
        <v>546</v>
      </c>
      <c r="BE97" s="212">
        <v>620</v>
      </c>
      <c r="BF97" s="212">
        <v>394</v>
      </c>
      <c r="BG97" s="212">
        <v>623</v>
      </c>
      <c r="BH97" s="212">
        <v>538</v>
      </c>
      <c r="BI97" s="212">
        <v>592</v>
      </c>
      <c r="BJ97" s="212">
        <v>538</v>
      </c>
      <c r="BK97" s="212">
        <v>561</v>
      </c>
      <c r="BL97" s="212">
        <v>596</v>
      </c>
      <c r="BM97" s="212">
        <v>630</v>
      </c>
      <c r="BN97" s="212">
        <v>604</v>
      </c>
      <c r="BO97" s="212">
        <v>627</v>
      </c>
      <c r="BP97" s="212">
        <v>655</v>
      </c>
      <c r="BQ97" s="212">
        <v>720</v>
      </c>
      <c r="BR97" s="212">
        <v>636</v>
      </c>
      <c r="BS97" s="212">
        <v>752</v>
      </c>
      <c r="BT97" s="212">
        <v>756</v>
      </c>
      <c r="BU97" s="212">
        <v>831</v>
      </c>
      <c r="BV97" s="212">
        <v>944</v>
      </c>
      <c r="BW97" s="212">
        <v>973</v>
      </c>
      <c r="BX97" s="212">
        <v>928</v>
      </c>
      <c r="BY97" s="212">
        <v>899</v>
      </c>
      <c r="BZ97" s="212">
        <v>553</v>
      </c>
      <c r="CA97" s="212">
        <v>561</v>
      </c>
      <c r="CB97" s="212">
        <v>668</v>
      </c>
      <c r="CC97" s="212">
        <v>618</v>
      </c>
      <c r="CD97" s="212">
        <v>657</v>
      </c>
      <c r="CE97" s="212">
        <v>550</v>
      </c>
      <c r="CF97" s="212">
        <v>526</v>
      </c>
      <c r="CG97" s="212">
        <v>476</v>
      </c>
      <c r="CH97" s="212">
        <v>498</v>
      </c>
      <c r="CI97" s="212">
        <v>566</v>
      </c>
      <c r="CJ97" s="212">
        <v>609</v>
      </c>
      <c r="CK97" s="212">
        <v>538</v>
      </c>
      <c r="CL97" s="212">
        <v>510</v>
      </c>
      <c r="CM97" s="212">
        <v>548</v>
      </c>
      <c r="CN97" s="212">
        <v>512</v>
      </c>
      <c r="CO97" s="212">
        <v>476</v>
      </c>
      <c r="CP97" s="212">
        <v>435</v>
      </c>
      <c r="CQ97" s="212">
        <v>440</v>
      </c>
      <c r="CR97" s="212">
        <v>367</v>
      </c>
      <c r="CS97" s="212">
        <v>346</v>
      </c>
      <c r="CT97" s="212">
        <v>344</v>
      </c>
      <c r="CU97" s="212">
        <v>280</v>
      </c>
      <c r="CV97" s="212">
        <v>196</v>
      </c>
      <c r="CW97" s="212">
        <v>149</v>
      </c>
      <c r="CX97" s="212">
        <v>126</v>
      </c>
      <c r="CY97" s="212">
        <v>85</v>
      </c>
      <c r="CZ97" s="212">
        <v>83</v>
      </c>
      <c r="DA97" s="212">
        <v>60</v>
      </c>
      <c r="DB97" s="212">
        <v>46</v>
      </c>
      <c r="DC97" s="212">
        <v>33</v>
      </c>
      <c r="DD97" s="212">
        <v>22</v>
      </c>
      <c r="DE97" s="212">
        <v>45</v>
      </c>
      <c r="DF97" s="212">
        <v>44</v>
      </c>
      <c r="DG97" s="212">
        <v>50.401517265099997</v>
      </c>
      <c r="DH97" s="212">
        <v>53.510223048299999</v>
      </c>
      <c r="DI97" s="212">
        <v>1734</v>
      </c>
      <c r="DJ97" s="212">
        <v>1886</v>
      </c>
      <c r="DK97" s="212">
        <v>2131</v>
      </c>
      <c r="DL97" s="212">
        <v>1867</v>
      </c>
      <c r="DM97" s="212">
        <v>1368</v>
      </c>
      <c r="DN97" s="212">
        <v>1753</v>
      </c>
      <c r="DO97" s="212">
        <v>2193</v>
      </c>
      <c r="DP97" s="212">
        <v>2543</v>
      </c>
      <c r="DQ97" s="212">
        <v>3084</v>
      </c>
      <c r="DR97" s="212">
        <v>2712</v>
      </c>
      <c r="DS97" s="212">
        <v>2852</v>
      </c>
      <c r="DT97" s="212">
        <v>3112</v>
      </c>
      <c r="DU97" s="212">
        <v>3695</v>
      </c>
      <c r="DV97" s="212">
        <v>4297</v>
      </c>
      <c r="DW97" s="212">
        <v>3054</v>
      </c>
      <c r="DX97" s="212">
        <v>2675</v>
      </c>
      <c r="DY97" s="212">
        <v>2584</v>
      </c>
      <c r="DZ97" s="212">
        <v>1932</v>
      </c>
      <c r="EA97" s="212">
        <v>836</v>
      </c>
      <c r="EB97" s="212">
        <v>244</v>
      </c>
      <c r="EC97" s="212">
        <v>45</v>
      </c>
      <c r="ED97" s="212">
        <v>5751</v>
      </c>
      <c r="EE97" s="212">
        <v>25179</v>
      </c>
      <c r="EF97" s="212">
        <v>15667</v>
      </c>
      <c r="EG97" s="212">
        <v>8316</v>
      </c>
      <c r="EH97" s="212">
        <v>3057</v>
      </c>
      <c r="EI97" s="212">
        <v>12.341996265900001</v>
      </c>
      <c r="EJ97" s="212">
        <v>54.035667532200002</v>
      </c>
      <c r="EK97" s="212">
        <v>33.622336201899998</v>
      </c>
      <c r="EL97" s="212">
        <v>17.846642487699999</v>
      </c>
      <c r="EM97" s="212">
        <v>6.5605081872</v>
      </c>
    </row>
    <row r="98" spans="1:143" hidden="1">
      <c r="A98">
        <v>242</v>
      </c>
      <c r="B98">
        <v>102</v>
      </c>
      <c r="C98">
        <v>28225</v>
      </c>
      <c r="D98">
        <v>2</v>
      </c>
      <c r="E98">
        <v>2015</v>
      </c>
      <c r="G98" t="s">
        <v>34</v>
      </c>
      <c r="H98" s="212">
        <v>30556</v>
      </c>
      <c r="I98" s="212">
        <v>197</v>
      </c>
      <c r="J98" s="212">
        <v>222</v>
      </c>
      <c r="K98" s="212">
        <v>224</v>
      </c>
      <c r="L98" s="212">
        <v>258</v>
      </c>
      <c r="M98" s="212">
        <v>252</v>
      </c>
      <c r="N98" s="212">
        <v>247</v>
      </c>
      <c r="O98" s="212">
        <v>241</v>
      </c>
      <c r="P98" s="212">
        <v>237</v>
      </c>
      <c r="Q98" s="212">
        <v>251</v>
      </c>
      <c r="R98" s="212">
        <v>248</v>
      </c>
      <c r="S98" s="212">
        <v>268</v>
      </c>
      <c r="T98" s="212">
        <v>254</v>
      </c>
      <c r="U98" s="212">
        <v>292</v>
      </c>
      <c r="V98" s="212">
        <v>282</v>
      </c>
      <c r="W98" s="212">
        <v>333</v>
      </c>
      <c r="X98" s="212">
        <v>334</v>
      </c>
      <c r="Y98" s="212">
        <v>314</v>
      </c>
      <c r="Z98" s="212">
        <v>346</v>
      </c>
      <c r="AA98" s="212">
        <v>220</v>
      </c>
      <c r="AB98" s="212">
        <v>152</v>
      </c>
      <c r="AC98" s="212">
        <v>151</v>
      </c>
      <c r="AD98" s="212">
        <v>139</v>
      </c>
      <c r="AE98" s="212">
        <v>163</v>
      </c>
      <c r="AF98" s="212">
        <v>186</v>
      </c>
      <c r="AG98" s="212">
        <v>192</v>
      </c>
      <c r="AH98" s="212">
        <v>194</v>
      </c>
      <c r="AI98" s="212">
        <v>218</v>
      </c>
      <c r="AJ98" s="212">
        <v>241</v>
      </c>
      <c r="AK98" s="212">
        <v>278</v>
      </c>
      <c r="AL98" s="212">
        <v>259</v>
      </c>
      <c r="AM98" s="212">
        <v>264</v>
      </c>
      <c r="AN98" s="212">
        <v>297</v>
      </c>
      <c r="AO98" s="212">
        <v>294</v>
      </c>
      <c r="AP98" s="212">
        <v>282</v>
      </c>
      <c r="AQ98" s="212">
        <v>259</v>
      </c>
      <c r="AR98" s="212">
        <v>308</v>
      </c>
      <c r="AS98" s="212">
        <v>309</v>
      </c>
      <c r="AT98" s="212">
        <v>330</v>
      </c>
      <c r="AU98" s="212">
        <v>344</v>
      </c>
      <c r="AV98" s="212">
        <v>339</v>
      </c>
      <c r="AW98" s="212">
        <v>349</v>
      </c>
      <c r="AX98" s="212">
        <v>414</v>
      </c>
      <c r="AY98" s="212">
        <v>420</v>
      </c>
      <c r="AZ98" s="212">
        <v>359</v>
      </c>
      <c r="BA98" s="212">
        <v>370</v>
      </c>
      <c r="BB98" s="212">
        <v>359</v>
      </c>
      <c r="BC98" s="212">
        <v>407</v>
      </c>
      <c r="BD98" s="212">
        <v>346</v>
      </c>
      <c r="BE98" s="212">
        <v>384</v>
      </c>
      <c r="BF98" s="212">
        <v>274</v>
      </c>
      <c r="BG98" s="212">
        <v>376</v>
      </c>
      <c r="BH98" s="212">
        <v>359</v>
      </c>
      <c r="BI98" s="212">
        <v>401</v>
      </c>
      <c r="BJ98" s="212">
        <v>391</v>
      </c>
      <c r="BK98" s="212">
        <v>357</v>
      </c>
      <c r="BL98" s="212">
        <v>388</v>
      </c>
      <c r="BM98" s="212">
        <v>381</v>
      </c>
      <c r="BN98" s="212">
        <v>441</v>
      </c>
      <c r="BO98" s="212">
        <v>438</v>
      </c>
      <c r="BP98" s="212">
        <v>432</v>
      </c>
      <c r="BQ98" s="212">
        <v>478</v>
      </c>
      <c r="BR98" s="212">
        <v>480</v>
      </c>
      <c r="BS98" s="212">
        <v>453</v>
      </c>
      <c r="BT98" s="212">
        <v>476</v>
      </c>
      <c r="BU98" s="212">
        <v>519</v>
      </c>
      <c r="BV98" s="212">
        <v>557</v>
      </c>
      <c r="BW98" s="212">
        <v>591</v>
      </c>
      <c r="BX98" s="212">
        <v>589</v>
      </c>
      <c r="BY98" s="212">
        <v>492</v>
      </c>
      <c r="BZ98" s="212">
        <v>314</v>
      </c>
      <c r="CA98" s="212">
        <v>380</v>
      </c>
      <c r="CB98" s="212">
        <v>406</v>
      </c>
      <c r="CC98" s="212">
        <v>405</v>
      </c>
      <c r="CD98" s="212">
        <v>428</v>
      </c>
      <c r="CE98" s="212">
        <v>424</v>
      </c>
      <c r="CF98" s="212">
        <v>314</v>
      </c>
      <c r="CG98" s="212">
        <v>331</v>
      </c>
      <c r="CH98" s="212">
        <v>349</v>
      </c>
      <c r="CI98" s="212">
        <v>345</v>
      </c>
      <c r="CJ98" s="212">
        <v>366</v>
      </c>
      <c r="CK98" s="212">
        <v>326</v>
      </c>
      <c r="CL98" s="212">
        <v>356</v>
      </c>
      <c r="CM98" s="212">
        <v>359</v>
      </c>
      <c r="CN98" s="212">
        <v>337</v>
      </c>
      <c r="CO98" s="212">
        <v>338</v>
      </c>
      <c r="CP98" s="212">
        <v>324</v>
      </c>
      <c r="CQ98" s="212">
        <v>295</v>
      </c>
      <c r="CR98" s="212">
        <v>273</v>
      </c>
      <c r="CS98" s="212">
        <v>261</v>
      </c>
      <c r="CT98" s="212">
        <v>204</v>
      </c>
      <c r="CU98" s="212">
        <v>188</v>
      </c>
      <c r="CV98" s="212">
        <v>165</v>
      </c>
      <c r="CW98" s="212">
        <v>115</v>
      </c>
      <c r="CX98" s="212">
        <v>96</v>
      </c>
      <c r="CY98" s="212">
        <v>81</v>
      </c>
      <c r="CZ98" s="212">
        <v>73</v>
      </c>
      <c r="DA98" s="212">
        <v>34</v>
      </c>
      <c r="DB98" s="212">
        <v>23</v>
      </c>
      <c r="DC98" s="212">
        <v>30</v>
      </c>
      <c r="DD98" s="212">
        <v>21</v>
      </c>
      <c r="DE98" s="212">
        <v>24</v>
      </c>
      <c r="DF98" s="212">
        <v>71</v>
      </c>
      <c r="DG98" s="212">
        <v>50.424356240800002</v>
      </c>
      <c r="DH98" s="212">
        <v>53.525575447599998</v>
      </c>
      <c r="DI98" s="212">
        <v>1153</v>
      </c>
      <c r="DJ98" s="212">
        <v>1224</v>
      </c>
      <c r="DK98" s="212">
        <v>1429</v>
      </c>
      <c r="DL98" s="212">
        <v>1366</v>
      </c>
      <c r="DM98" s="212">
        <v>831</v>
      </c>
      <c r="DN98" s="212">
        <v>1190</v>
      </c>
      <c r="DO98" s="212">
        <v>1396</v>
      </c>
      <c r="DP98" s="212">
        <v>1630</v>
      </c>
      <c r="DQ98" s="212">
        <v>1912</v>
      </c>
      <c r="DR98" s="212">
        <v>1770</v>
      </c>
      <c r="DS98" s="212">
        <v>1884</v>
      </c>
      <c r="DT98" s="212">
        <v>2080</v>
      </c>
      <c r="DU98" s="212">
        <v>2406</v>
      </c>
      <c r="DV98" s="212">
        <v>2543</v>
      </c>
      <c r="DW98" s="212">
        <v>2043</v>
      </c>
      <c r="DX98" s="212">
        <v>1705</v>
      </c>
      <c r="DY98" s="212">
        <v>1716</v>
      </c>
      <c r="DZ98" s="212">
        <v>1357</v>
      </c>
      <c r="EA98" s="212">
        <v>645</v>
      </c>
      <c r="EB98" s="212">
        <v>181</v>
      </c>
      <c r="EC98" s="212">
        <v>24</v>
      </c>
      <c r="ED98" s="212">
        <v>3806</v>
      </c>
      <c r="EE98" s="212">
        <v>16465</v>
      </c>
      <c r="EF98" s="212">
        <v>10214</v>
      </c>
      <c r="EG98" s="212">
        <v>5628</v>
      </c>
      <c r="EH98" s="212">
        <v>2207</v>
      </c>
      <c r="EI98" s="212">
        <v>12.484828604200001</v>
      </c>
      <c r="EJ98" s="212">
        <v>54.010168935499998</v>
      </c>
      <c r="EK98" s="212">
        <v>33.505002460199997</v>
      </c>
      <c r="EL98" s="212">
        <v>18.461538461500002</v>
      </c>
      <c r="EM98" s="212">
        <v>7.2396260455999997</v>
      </c>
    </row>
    <row r="99" spans="1:143" hidden="1">
      <c r="A99">
        <v>247</v>
      </c>
      <c r="B99">
        <v>102</v>
      </c>
      <c r="C99">
        <v>28226</v>
      </c>
      <c r="D99">
        <v>2</v>
      </c>
      <c r="E99">
        <v>2015</v>
      </c>
      <c r="G99" t="s">
        <v>35</v>
      </c>
      <c r="H99" s="212">
        <v>43705</v>
      </c>
      <c r="I99" s="212">
        <v>276</v>
      </c>
      <c r="J99" s="212">
        <v>287</v>
      </c>
      <c r="K99" s="212">
        <v>292</v>
      </c>
      <c r="L99" s="212">
        <v>299</v>
      </c>
      <c r="M99" s="212">
        <v>328</v>
      </c>
      <c r="N99" s="212">
        <v>301</v>
      </c>
      <c r="O99" s="212">
        <v>326</v>
      </c>
      <c r="P99" s="212">
        <v>340</v>
      </c>
      <c r="Q99" s="212">
        <v>324</v>
      </c>
      <c r="R99" s="212">
        <v>337</v>
      </c>
      <c r="S99" s="212">
        <v>341</v>
      </c>
      <c r="T99" s="212">
        <v>360</v>
      </c>
      <c r="U99" s="212">
        <v>346</v>
      </c>
      <c r="V99" s="212">
        <v>384</v>
      </c>
      <c r="W99" s="212">
        <v>398</v>
      </c>
      <c r="X99" s="212">
        <v>366</v>
      </c>
      <c r="Y99" s="212">
        <v>389</v>
      </c>
      <c r="Z99" s="212">
        <v>400</v>
      </c>
      <c r="AA99" s="212">
        <v>333</v>
      </c>
      <c r="AB99" s="212">
        <v>348</v>
      </c>
      <c r="AC99" s="212">
        <v>263</v>
      </c>
      <c r="AD99" s="212">
        <v>298</v>
      </c>
      <c r="AE99" s="212">
        <v>267</v>
      </c>
      <c r="AF99" s="212">
        <v>280</v>
      </c>
      <c r="AG99" s="212">
        <v>308</v>
      </c>
      <c r="AH99" s="212">
        <v>312</v>
      </c>
      <c r="AI99" s="212">
        <v>306</v>
      </c>
      <c r="AJ99" s="212">
        <v>352</v>
      </c>
      <c r="AK99" s="212">
        <v>349</v>
      </c>
      <c r="AL99" s="212">
        <v>375</v>
      </c>
      <c r="AM99" s="212">
        <v>377</v>
      </c>
      <c r="AN99" s="212">
        <v>359</v>
      </c>
      <c r="AO99" s="212">
        <v>368</v>
      </c>
      <c r="AP99" s="212">
        <v>371</v>
      </c>
      <c r="AQ99" s="212">
        <v>384</v>
      </c>
      <c r="AR99" s="212">
        <v>403</v>
      </c>
      <c r="AS99" s="212">
        <v>463</v>
      </c>
      <c r="AT99" s="212">
        <v>474</v>
      </c>
      <c r="AU99" s="212">
        <v>468</v>
      </c>
      <c r="AV99" s="212">
        <v>488</v>
      </c>
      <c r="AW99" s="212">
        <v>522</v>
      </c>
      <c r="AX99" s="212">
        <v>529</v>
      </c>
      <c r="AY99" s="212">
        <v>548</v>
      </c>
      <c r="AZ99" s="212">
        <v>508</v>
      </c>
      <c r="BA99" s="212">
        <v>488</v>
      </c>
      <c r="BB99" s="212">
        <v>460</v>
      </c>
      <c r="BC99" s="212">
        <v>471</v>
      </c>
      <c r="BD99" s="212">
        <v>502</v>
      </c>
      <c r="BE99" s="212">
        <v>487</v>
      </c>
      <c r="BF99" s="212">
        <v>442</v>
      </c>
      <c r="BG99" s="212">
        <v>454</v>
      </c>
      <c r="BH99" s="212">
        <v>517</v>
      </c>
      <c r="BI99" s="212">
        <v>473</v>
      </c>
      <c r="BJ99" s="212">
        <v>462</v>
      </c>
      <c r="BK99" s="212">
        <v>504</v>
      </c>
      <c r="BL99" s="212">
        <v>517</v>
      </c>
      <c r="BM99" s="212">
        <v>579</v>
      </c>
      <c r="BN99" s="212">
        <v>578</v>
      </c>
      <c r="BO99" s="212">
        <v>564</v>
      </c>
      <c r="BP99" s="212">
        <v>595</v>
      </c>
      <c r="BQ99" s="212">
        <v>637</v>
      </c>
      <c r="BR99" s="212">
        <v>672</v>
      </c>
      <c r="BS99" s="212">
        <v>663</v>
      </c>
      <c r="BT99" s="212">
        <v>800</v>
      </c>
      <c r="BU99" s="212">
        <v>744</v>
      </c>
      <c r="BV99" s="212">
        <v>776</v>
      </c>
      <c r="BW99" s="212">
        <v>899</v>
      </c>
      <c r="BX99" s="212">
        <v>947</v>
      </c>
      <c r="BY99" s="212">
        <v>855</v>
      </c>
      <c r="BZ99" s="212">
        <v>497</v>
      </c>
      <c r="CA99" s="212">
        <v>546</v>
      </c>
      <c r="CB99" s="212">
        <v>618</v>
      </c>
      <c r="CC99" s="212">
        <v>617</v>
      </c>
      <c r="CD99" s="212">
        <v>685</v>
      </c>
      <c r="CE99" s="212">
        <v>633</v>
      </c>
      <c r="CF99" s="212">
        <v>551</v>
      </c>
      <c r="CG99" s="212">
        <v>466</v>
      </c>
      <c r="CH99" s="212">
        <v>521</v>
      </c>
      <c r="CI99" s="212">
        <v>582</v>
      </c>
      <c r="CJ99" s="212">
        <v>619</v>
      </c>
      <c r="CK99" s="212">
        <v>535</v>
      </c>
      <c r="CL99" s="212">
        <v>529</v>
      </c>
      <c r="CM99" s="212">
        <v>543</v>
      </c>
      <c r="CN99" s="212">
        <v>538</v>
      </c>
      <c r="CO99" s="212">
        <v>527</v>
      </c>
      <c r="CP99" s="212">
        <v>450</v>
      </c>
      <c r="CQ99" s="212">
        <v>459</v>
      </c>
      <c r="CR99" s="212">
        <v>452</v>
      </c>
      <c r="CS99" s="212">
        <v>307</v>
      </c>
      <c r="CT99" s="212">
        <v>365</v>
      </c>
      <c r="CU99" s="212">
        <v>286</v>
      </c>
      <c r="CV99" s="212">
        <v>225</v>
      </c>
      <c r="CW99" s="212">
        <v>202</v>
      </c>
      <c r="CX99" s="212">
        <v>159</v>
      </c>
      <c r="CY99" s="212">
        <v>115</v>
      </c>
      <c r="CZ99" s="212">
        <v>100</v>
      </c>
      <c r="DA99" s="212">
        <v>49</v>
      </c>
      <c r="DB99" s="212">
        <v>56</v>
      </c>
      <c r="DC99" s="212">
        <v>36</v>
      </c>
      <c r="DD99" s="212">
        <v>31</v>
      </c>
      <c r="DE99" s="212">
        <v>57</v>
      </c>
      <c r="DF99" s="212">
        <v>116</v>
      </c>
      <c r="DG99" s="212">
        <v>51.728658606499998</v>
      </c>
      <c r="DH99" s="212">
        <v>55.749516440999997</v>
      </c>
      <c r="DI99" s="212">
        <v>1482</v>
      </c>
      <c r="DJ99" s="212">
        <v>1628</v>
      </c>
      <c r="DK99" s="212">
        <v>1829</v>
      </c>
      <c r="DL99" s="212">
        <v>1836</v>
      </c>
      <c r="DM99" s="212">
        <v>1416</v>
      </c>
      <c r="DN99" s="212">
        <v>1694</v>
      </c>
      <c r="DO99" s="212">
        <v>1859</v>
      </c>
      <c r="DP99" s="212">
        <v>2296</v>
      </c>
      <c r="DQ99" s="212">
        <v>2595</v>
      </c>
      <c r="DR99" s="212">
        <v>2362</v>
      </c>
      <c r="DS99" s="212">
        <v>2410</v>
      </c>
      <c r="DT99" s="212">
        <v>2833</v>
      </c>
      <c r="DU99" s="212">
        <v>3516</v>
      </c>
      <c r="DV99" s="212">
        <v>3974</v>
      </c>
      <c r="DW99" s="212">
        <v>3099</v>
      </c>
      <c r="DX99" s="212">
        <v>2739</v>
      </c>
      <c r="DY99" s="212">
        <v>2672</v>
      </c>
      <c r="DZ99" s="212">
        <v>2033</v>
      </c>
      <c r="EA99" s="212">
        <v>987</v>
      </c>
      <c r="EB99" s="212">
        <v>272</v>
      </c>
      <c r="EC99" s="212">
        <v>57</v>
      </c>
      <c r="ED99" s="212">
        <v>4939</v>
      </c>
      <c r="EE99" s="212">
        <v>22817</v>
      </c>
      <c r="EF99" s="212">
        <v>15833</v>
      </c>
      <c r="EG99" s="212">
        <v>8760</v>
      </c>
      <c r="EH99" s="212">
        <v>3349</v>
      </c>
      <c r="EI99" s="212">
        <v>11.330840349600001</v>
      </c>
      <c r="EJ99" s="212">
        <v>52.345775310299999</v>
      </c>
      <c r="EK99" s="212">
        <v>36.323384340099999</v>
      </c>
      <c r="EL99" s="212">
        <v>20.0968134162</v>
      </c>
      <c r="EM99" s="212">
        <v>7.6831310652000004</v>
      </c>
    </row>
    <row r="100" spans="1:143" hidden="1">
      <c r="A100">
        <v>253</v>
      </c>
      <c r="B100">
        <v>102</v>
      </c>
      <c r="C100">
        <v>28227</v>
      </c>
      <c r="D100">
        <v>2</v>
      </c>
      <c r="E100">
        <v>2015</v>
      </c>
      <c r="G100" t="s">
        <v>36</v>
      </c>
      <c r="H100" s="212">
        <v>37615</v>
      </c>
      <c r="I100" s="212">
        <v>221</v>
      </c>
      <c r="J100" s="212">
        <v>246</v>
      </c>
      <c r="K100" s="212">
        <v>252</v>
      </c>
      <c r="L100" s="212">
        <v>290</v>
      </c>
      <c r="M100" s="212">
        <v>309</v>
      </c>
      <c r="N100" s="212">
        <v>285</v>
      </c>
      <c r="O100" s="212">
        <v>352</v>
      </c>
      <c r="P100" s="212">
        <v>328</v>
      </c>
      <c r="Q100" s="212">
        <v>340</v>
      </c>
      <c r="R100" s="212">
        <v>351</v>
      </c>
      <c r="S100" s="212">
        <v>339</v>
      </c>
      <c r="T100" s="212">
        <v>351</v>
      </c>
      <c r="U100" s="212">
        <v>364</v>
      </c>
      <c r="V100" s="212">
        <v>384</v>
      </c>
      <c r="W100" s="212">
        <v>408</v>
      </c>
      <c r="X100" s="212">
        <v>422</v>
      </c>
      <c r="Y100" s="212">
        <v>389</v>
      </c>
      <c r="Z100" s="212">
        <v>398</v>
      </c>
      <c r="AA100" s="212">
        <v>290</v>
      </c>
      <c r="AB100" s="212">
        <v>185</v>
      </c>
      <c r="AC100" s="212">
        <v>183</v>
      </c>
      <c r="AD100" s="212">
        <v>202</v>
      </c>
      <c r="AE100" s="212">
        <v>186</v>
      </c>
      <c r="AF100" s="212">
        <v>225</v>
      </c>
      <c r="AG100" s="212">
        <v>253</v>
      </c>
      <c r="AH100" s="212">
        <v>261</v>
      </c>
      <c r="AI100" s="212">
        <v>300</v>
      </c>
      <c r="AJ100" s="212">
        <v>305</v>
      </c>
      <c r="AK100" s="212">
        <v>306</v>
      </c>
      <c r="AL100" s="212">
        <v>321</v>
      </c>
      <c r="AM100" s="212">
        <v>335</v>
      </c>
      <c r="AN100" s="212">
        <v>330</v>
      </c>
      <c r="AO100" s="212">
        <v>362</v>
      </c>
      <c r="AP100" s="212">
        <v>360</v>
      </c>
      <c r="AQ100" s="212">
        <v>368</v>
      </c>
      <c r="AR100" s="212">
        <v>383</v>
      </c>
      <c r="AS100" s="212">
        <v>396</v>
      </c>
      <c r="AT100" s="212">
        <v>398</v>
      </c>
      <c r="AU100" s="212">
        <v>443</v>
      </c>
      <c r="AV100" s="212">
        <v>426</v>
      </c>
      <c r="AW100" s="212">
        <v>484</v>
      </c>
      <c r="AX100" s="212">
        <v>492</v>
      </c>
      <c r="AY100" s="212">
        <v>515</v>
      </c>
      <c r="AZ100" s="212">
        <v>474</v>
      </c>
      <c r="BA100" s="212">
        <v>498</v>
      </c>
      <c r="BB100" s="212">
        <v>415</v>
      </c>
      <c r="BC100" s="212">
        <v>443</v>
      </c>
      <c r="BD100" s="212">
        <v>425</v>
      </c>
      <c r="BE100" s="212">
        <v>436</v>
      </c>
      <c r="BF100" s="212">
        <v>350</v>
      </c>
      <c r="BG100" s="212">
        <v>461</v>
      </c>
      <c r="BH100" s="212">
        <v>410</v>
      </c>
      <c r="BI100" s="212">
        <v>435</v>
      </c>
      <c r="BJ100" s="212">
        <v>488</v>
      </c>
      <c r="BK100" s="212">
        <v>491</v>
      </c>
      <c r="BL100" s="212">
        <v>511</v>
      </c>
      <c r="BM100" s="212">
        <v>531</v>
      </c>
      <c r="BN100" s="212">
        <v>517</v>
      </c>
      <c r="BO100" s="212">
        <v>543</v>
      </c>
      <c r="BP100" s="212">
        <v>586</v>
      </c>
      <c r="BQ100" s="212">
        <v>572</v>
      </c>
      <c r="BR100" s="212">
        <v>614</v>
      </c>
      <c r="BS100" s="212">
        <v>622</v>
      </c>
      <c r="BT100" s="212">
        <v>665</v>
      </c>
      <c r="BU100" s="212">
        <v>673</v>
      </c>
      <c r="BV100" s="212">
        <v>739</v>
      </c>
      <c r="BW100" s="212">
        <v>771</v>
      </c>
      <c r="BX100" s="212">
        <v>819</v>
      </c>
      <c r="BY100" s="212">
        <v>628</v>
      </c>
      <c r="BZ100" s="212">
        <v>362</v>
      </c>
      <c r="CA100" s="212">
        <v>454</v>
      </c>
      <c r="CB100" s="212">
        <v>488</v>
      </c>
      <c r="CC100" s="212">
        <v>501</v>
      </c>
      <c r="CD100" s="212">
        <v>493</v>
      </c>
      <c r="CE100" s="212">
        <v>486</v>
      </c>
      <c r="CF100" s="212">
        <v>442</v>
      </c>
      <c r="CG100" s="212">
        <v>355</v>
      </c>
      <c r="CH100" s="212">
        <v>465</v>
      </c>
      <c r="CI100" s="212">
        <v>428</v>
      </c>
      <c r="CJ100" s="212">
        <v>454</v>
      </c>
      <c r="CK100" s="212">
        <v>400</v>
      </c>
      <c r="CL100" s="212">
        <v>452</v>
      </c>
      <c r="CM100" s="212">
        <v>442</v>
      </c>
      <c r="CN100" s="212">
        <v>363</v>
      </c>
      <c r="CO100" s="212">
        <v>397</v>
      </c>
      <c r="CP100" s="212">
        <v>330</v>
      </c>
      <c r="CQ100" s="212">
        <v>303</v>
      </c>
      <c r="CR100" s="212">
        <v>275</v>
      </c>
      <c r="CS100" s="212">
        <v>261</v>
      </c>
      <c r="CT100" s="212">
        <v>223</v>
      </c>
      <c r="CU100" s="212">
        <v>184</v>
      </c>
      <c r="CV100" s="212">
        <v>157</v>
      </c>
      <c r="CW100" s="212">
        <v>112</v>
      </c>
      <c r="CX100" s="212">
        <v>89</v>
      </c>
      <c r="CY100" s="212">
        <v>69</v>
      </c>
      <c r="CZ100" s="212">
        <v>48</v>
      </c>
      <c r="DA100" s="212">
        <v>30</v>
      </c>
      <c r="DB100" s="212">
        <v>21</v>
      </c>
      <c r="DC100" s="212">
        <v>19</v>
      </c>
      <c r="DD100" s="212">
        <v>18</v>
      </c>
      <c r="DE100" s="212">
        <v>27</v>
      </c>
      <c r="DF100" s="212">
        <v>12</v>
      </c>
      <c r="DG100" s="212">
        <v>49.724157646999998</v>
      </c>
      <c r="DH100" s="212">
        <v>53.238729508200002</v>
      </c>
      <c r="DI100" s="212">
        <v>1318</v>
      </c>
      <c r="DJ100" s="212">
        <v>1656</v>
      </c>
      <c r="DK100" s="212">
        <v>1846</v>
      </c>
      <c r="DL100" s="212">
        <v>1684</v>
      </c>
      <c r="DM100" s="212">
        <v>1049</v>
      </c>
      <c r="DN100" s="212">
        <v>1493</v>
      </c>
      <c r="DO100" s="212">
        <v>1755</v>
      </c>
      <c r="DP100" s="212">
        <v>2046</v>
      </c>
      <c r="DQ100" s="212">
        <v>2463</v>
      </c>
      <c r="DR100" s="212">
        <v>2069</v>
      </c>
      <c r="DS100" s="212">
        <v>2285</v>
      </c>
      <c r="DT100" s="212">
        <v>2688</v>
      </c>
      <c r="DU100" s="212">
        <v>3146</v>
      </c>
      <c r="DV100" s="212">
        <v>3319</v>
      </c>
      <c r="DW100" s="212">
        <v>2422</v>
      </c>
      <c r="DX100" s="212">
        <v>2144</v>
      </c>
      <c r="DY100" s="212">
        <v>2054</v>
      </c>
      <c r="DZ100" s="212">
        <v>1392</v>
      </c>
      <c r="EA100" s="212">
        <v>611</v>
      </c>
      <c r="EB100" s="212">
        <v>136</v>
      </c>
      <c r="EC100" s="212">
        <v>27</v>
      </c>
      <c r="ED100" s="212">
        <v>4820</v>
      </c>
      <c r="EE100" s="212">
        <v>20678</v>
      </c>
      <c r="EF100" s="212">
        <v>12105</v>
      </c>
      <c r="EG100" s="212">
        <v>6364</v>
      </c>
      <c r="EH100" s="212">
        <v>2166</v>
      </c>
      <c r="EI100" s="212">
        <v>12.818126213299999</v>
      </c>
      <c r="EJ100" s="212">
        <v>54.990293327700002</v>
      </c>
      <c r="EK100" s="212">
        <v>32.191580459000001</v>
      </c>
      <c r="EL100" s="212">
        <v>16.924181581300001</v>
      </c>
      <c r="EM100" s="212">
        <v>5.7601787090999998</v>
      </c>
    </row>
    <row r="101" spans="1:143" hidden="1">
      <c r="A101">
        <v>258</v>
      </c>
      <c r="B101">
        <v>102</v>
      </c>
      <c r="C101">
        <v>28228</v>
      </c>
      <c r="D101">
        <v>2</v>
      </c>
      <c r="E101">
        <v>2015</v>
      </c>
      <c r="G101" t="s">
        <v>37</v>
      </c>
      <c r="H101" s="212">
        <v>39484</v>
      </c>
      <c r="I101" s="212">
        <v>340</v>
      </c>
      <c r="J101" s="212">
        <v>305</v>
      </c>
      <c r="K101" s="212">
        <v>373</v>
      </c>
      <c r="L101" s="212">
        <v>350</v>
      </c>
      <c r="M101" s="212">
        <v>341</v>
      </c>
      <c r="N101" s="212">
        <v>350</v>
      </c>
      <c r="O101" s="212">
        <v>356</v>
      </c>
      <c r="P101" s="212">
        <v>375</v>
      </c>
      <c r="Q101" s="212">
        <v>346</v>
      </c>
      <c r="R101" s="212">
        <v>363</v>
      </c>
      <c r="S101" s="212">
        <v>351</v>
      </c>
      <c r="T101" s="212">
        <v>372</v>
      </c>
      <c r="U101" s="212">
        <v>381</v>
      </c>
      <c r="V101" s="212">
        <v>401</v>
      </c>
      <c r="W101" s="212">
        <v>391</v>
      </c>
      <c r="X101" s="212">
        <v>423</v>
      </c>
      <c r="Y101" s="212">
        <v>446</v>
      </c>
      <c r="Z101" s="212">
        <v>395</v>
      </c>
      <c r="AA101" s="212">
        <v>392</v>
      </c>
      <c r="AB101" s="212">
        <v>392</v>
      </c>
      <c r="AC101" s="212">
        <v>362</v>
      </c>
      <c r="AD101" s="212">
        <v>412</v>
      </c>
      <c r="AE101" s="212">
        <v>390</v>
      </c>
      <c r="AF101" s="212">
        <v>408</v>
      </c>
      <c r="AG101" s="212">
        <v>395</v>
      </c>
      <c r="AH101" s="212">
        <v>377</v>
      </c>
      <c r="AI101" s="212">
        <v>398</v>
      </c>
      <c r="AJ101" s="212">
        <v>426</v>
      </c>
      <c r="AK101" s="212">
        <v>421</v>
      </c>
      <c r="AL101" s="212">
        <v>431</v>
      </c>
      <c r="AM101" s="212">
        <v>453</v>
      </c>
      <c r="AN101" s="212">
        <v>457</v>
      </c>
      <c r="AO101" s="212">
        <v>439</v>
      </c>
      <c r="AP101" s="212">
        <v>441</v>
      </c>
      <c r="AQ101" s="212">
        <v>459</v>
      </c>
      <c r="AR101" s="212">
        <v>474</v>
      </c>
      <c r="AS101" s="212">
        <v>444</v>
      </c>
      <c r="AT101" s="212">
        <v>507</v>
      </c>
      <c r="AU101" s="212">
        <v>535</v>
      </c>
      <c r="AV101" s="212">
        <v>551</v>
      </c>
      <c r="AW101" s="212">
        <v>582</v>
      </c>
      <c r="AX101" s="212">
        <v>585</v>
      </c>
      <c r="AY101" s="212">
        <v>632</v>
      </c>
      <c r="AZ101" s="212">
        <v>577</v>
      </c>
      <c r="BA101" s="212">
        <v>565</v>
      </c>
      <c r="BB101" s="212">
        <v>566</v>
      </c>
      <c r="BC101" s="212">
        <v>532</v>
      </c>
      <c r="BD101" s="212">
        <v>500</v>
      </c>
      <c r="BE101" s="212">
        <v>542</v>
      </c>
      <c r="BF101" s="212">
        <v>424</v>
      </c>
      <c r="BG101" s="212">
        <v>509</v>
      </c>
      <c r="BH101" s="212">
        <v>492</v>
      </c>
      <c r="BI101" s="212">
        <v>475</v>
      </c>
      <c r="BJ101" s="212">
        <v>449</v>
      </c>
      <c r="BK101" s="212">
        <v>470</v>
      </c>
      <c r="BL101" s="212">
        <v>478</v>
      </c>
      <c r="BM101" s="212">
        <v>510</v>
      </c>
      <c r="BN101" s="212">
        <v>486</v>
      </c>
      <c r="BO101" s="212">
        <v>487</v>
      </c>
      <c r="BP101" s="212">
        <v>462</v>
      </c>
      <c r="BQ101" s="212">
        <v>531</v>
      </c>
      <c r="BR101" s="212">
        <v>514</v>
      </c>
      <c r="BS101" s="212">
        <v>538</v>
      </c>
      <c r="BT101" s="212">
        <v>525</v>
      </c>
      <c r="BU101" s="212">
        <v>570</v>
      </c>
      <c r="BV101" s="212">
        <v>528</v>
      </c>
      <c r="BW101" s="212">
        <v>708</v>
      </c>
      <c r="BX101" s="212">
        <v>686</v>
      </c>
      <c r="BY101" s="212">
        <v>602</v>
      </c>
      <c r="BZ101" s="212">
        <v>356</v>
      </c>
      <c r="CA101" s="212">
        <v>430</v>
      </c>
      <c r="CB101" s="212">
        <v>461</v>
      </c>
      <c r="CC101" s="212">
        <v>402</v>
      </c>
      <c r="CD101" s="212">
        <v>459</v>
      </c>
      <c r="CE101" s="212">
        <v>384</v>
      </c>
      <c r="CF101" s="212">
        <v>384</v>
      </c>
      <c r="CG101" s="212">
        <v>278</v>
      </c>
      <c r="CH101" s="212">
        <v>363</v>
      </c>
      <c r="CI101" s="212">
        <v>419</v>
      </c>
      <c r="CJ101" s="212">
        <v>404</v>
      </c>
      <c r="CK101" s="212">
        <v>309</v>
      </c>
      <c r="CL101" s="212">
        <v>324</v>
      </c>
      <c r="CM101" s="212">
        <v>339</v>
      </c>
      <c r="CN101" s="212">
        <v>292</v>
      </c>
      <c r="CO101" s="212">
        <v>296</v>
      </c>
      <c r="CP101" s="212">
        <v>227</v>
      </c>
      <c r="CQ101" s="212">
        <v>248</v>
      </c>
      <c r="CR101" s="212">
        <v>231</v>
      </c>
      <c r="CS101" s="212">
        <v>204</v>
      </c>
      <c r="CT101" s="212">
        <v>184</v>
      </c>
      <c r="CU101" s="212">
        <v>149</v>
      </c>
      <c r="CV101" s="212">
        <v>118</v>
      </c>
      <c r="CW101" s="212">
        <v>83</v>
      </c>
      <c r="CX101" s="212">
        <v>63</v>
      </c>
      <c r="CY101" s="212">
        <v>50</v>
      </c>
      <c r="CZ101" s="212">
        <v>47</v>
      </c>
      <c r="DA101" s="212">
        <v>21</v>
      </c>
      <c r="DB101" s="212">
        <v>28</v>
      </c>
      <c r="DC101" s="212">
        <v>20</v>
      </c>
      <c r="DD101" s="212">
        <v>11</v>
      </c>
      <c r="DE101" s="212">
        <v>17</v>
      </c>
      <c r="DF101" s="212">
        <v>135</v>
      </c>
      <c r="DG101" s="212">
        <v>45.680487433000003</v>
      </c>
      <c r="DH101" s="212">
        <v>45.9019434629</v>
      </c>
      <c r="DI101" s="212">
        <v>1709</v>
      </c>
      <c r="DJ101" s="212">
        <v>1790</v>
      </c>
      <c r="DK101" s="212">
        <v>1896</v>
      </c>
      <c r="DL101" s="212">
        <v>2048</v>
      </c>
      <c r="DM101" s="212">
        <v>1967</v>
      </c>
      <c r="DN101" s="212">
        <v>2053</v>
      </c>
      <c r="DO101" s="212">
        <v>2249</v>
      </c>
      <c r="DP101" s="212">
        <v>2511</v>
      </c>
      <c r="DQ101" s="212">
        <v>2941</v>
      </c>
      <c r="DR101" s="212">
        <v>2564</v>
      </c>
      <c r="DS101" s="212">
        <v>2395</v>
      </c>
      <c r="DT101" s="212">
        <v>2423</v>
      </c>
      <c r="DU101" s="212">
        <v>2678</v>
      </c>
      <c r="DV101" s="212">
        <v>2880</v>
      </c>
      <c r="DW101" s="212">
        <v>2136</v>
      </c>
      <c r="DX101" s="212">
        <v>1848</v>
      </c>
      <c r="DY101" s="212">
        <v>1560</v>
      </c>
      <c r="DZ101" s="212">
        <v>1094</v>
      </c>
      <c r="EA101" s="212">
        <v>463</v>
      </c>
      <c r="EB101" s="212">
        <v>127</v>
      </c>
      <c r="EC101" s="212">
        <v>17</v>
      </c>
      <c r="ED101" s="212">
        <v>5395</v>
      </c>
      <c r="EE101" s="212">
        <v>23829</v>
      </c>
      <c r="EF101" s="212">
        <v>10125</v>
      </c>
      <c r="EG101" s="212">
        <v>5109</v>
      </c>
      <c r="EH101" s="212">
        <v>1701</v>
      </c>
      <c r="EI101" s="212">
        <v>13.710640677000001</v>
      </c>
      <c r="EJ101" s="212">
        <v>60.558082797499999</v>
      </c>
      <c r="EK101" s="212">
        <v>25.7312765255</v>
      </c>
      <c r="EL101" s="212">
        <v>12.983811532700001</v>
      </c>
      <c r="EM101" s="212">
        <v>4.3228544563</v>
      </c>
    </row>
    <row r="102" spans="1:143" hidden="1">
      <c r="A102">
        <v>262</v>
      </c>
      <c r="B102">
        <v>102</v>
      </c>
      <c r="C102">
        <v>28229</v>
      </c>
      <c r="D102">
        <v>2</v>
      </c>
      <c r="E102">
        <v>2015</v>
      </c>
      <c r="G102" t="s">
        <v>38</v>
      </c>
      <c r="H102" s="212">
        <v>77015</v>
      </c>
      <c r="I102" s="212">
        <v>540</v>
      </c>
      <c r="J102" s="212">
        <v>599</v>
      </c>
      <c r="K102" s="212">
        <v>578</v>
      </c>
      <c r="L102" s="212">
        <v>669</v>
      </c>
      <c r="M102" s="212">
        <v>673</v>
      </c>
      <c r="N102" s="212">
        <v>623</v>
      </c>
      <c r="O102" s="212">
        <v>697</v>
      </c>
      <c r="P102" s="212">
        <v>700</v>
      </c>
      <c r="Q102" s="212">
        <v>637</v>
      </c>
      <c r="R102" s="212">
        <v>712</v>
      </c>
      <c r="S102" s="212">
        <v>681</v>
      </c>
      <c r="T102" s="212">
        <v>778</v>
      </c>
      <c r="U102" s="212">
        <v>766</v>
      </c>
      <c r="V102" s="212">
        <v>754</v>
      </c>
      <c r="W102" s="212">
        <v>753</v>
      </c>
      <c r="X102" s="212">
        <v>847</v>
      </c>
      <c r="Y102" s="212">
        <v>813</v>
      </c>
      <c r="Z102" s="212">
        <v>883</v>
      </c>
      <c r="AA102" s="212">
        <v>749</v>
      </c>
      <c r="AB102" s="212">
        <v>701</v>
      </c>
      <c r="AC102" s="212">
        <v>697</v>
      </c>
      <c r="AD102" s="212">
        <v>659</v>
      </c>
      <c r="AE102" s="212">
        <v>631</v>
      </c>
      <c r="AF102" s="212">
        <v>637</v>
      </c>
      <c r="AG102" s="212">
        <v>653</v>
      </c>
      <c r="AH102" s="212">
        <v>657</v>
      </c>
      <c r="AI102" s="212">
        <v>664</v>
      </c>
      <c r="AJ102" s="212">
        <v>690</v>
      </c>
      <c r="AK102" s="212">
        <v>727</v>
      </c>
      <c r="AL102" s="212">
        <v>742</v>
      </c>
      <c r="AM102" s="212">
        <v>775</v>
      </c>
      <c r="AN102" s="212">
        <v>777</v>
      </c>
      <c r="AO102" s="212">
        <v>826</v>
      </c>
      <c r="AP102" s="212">
        <v>843</v>
      </c>
      <c r="AQ102" s="212">
        <v>853</v>
      </c>
      <c r="AR102" s="212">
        <v>883</v>
      </c>
      <c r="AS102" s="212">
        <v>884</v>
      </c>
      <c r="AT102" s="212">
        <v>984</v>
      </c>
      <c r="AU102" s="212">
        <v>946</v>
      </c>
      <c r="AV102" s="212">
        <v>996</v>
      </c>
      <c r="AW102" s="212">
        <v>1101</v>
      </c>
      <c r="AX102" s="212">
        <v>1156</v>
      </c>
      <c r="AY102" s="212">
        <v>1164</v>
      </c>
      <c r="AZ102" s="212">
        <v>1103</v>
      </c>
      <c r="BA102" s="212">
        <v>1122</v>
      </c>
      <c r="BB102" s="212">
        <v>1041</v>
      </c>
      <c r="BC102" s="212">
        <v>977</v>
      </c>
      <c r="BD102" s="212">
        <v>986</v>
      </c>
      <c r="BE102" s="212">
        <v>1007</v>
      </c>
      <c r="BF102" s="212">
        <v>790</v>
      </c>
      <c r="BG102" s="212">
        <v>950</v>
      </c>
      <c r="BH102" s="212">
        <v>895</v>
      </c>
      <c r="BI102" s="212">
        <v>879</v>
      </c>
      <c r="BJ102" s="212">
        <v>873</v>
      </c>
      <c r="BK102" s="212">
        <v>913</v>
      </c>
      <c r="BL102" s="212">
        <v>898</v>
      </c>
      <c r="BM102" s="212">
        <v>925</v>
      </c>
      <c r="BN102" s="212">
        <v>937</v>
      </c>
      <c r="BO102" s="212">
        <v>913</v>
      </c>
      <c r="BP102" s="212">
        <v>1017</v>
      </c>
      <c r="BQ102" s="212">
        <v>973</v>
      </c>
      <c r="BR102" s="212">
        <v>1049</v>
      </c>
      <c r="BS102" s="212">
        <v>1143</v>
      </c>
      <c r="BT102" s="212">
        <v>1200</v>
      </c>
      <c r="BU102" s="212">
        <v>1300</v>
      </c>
      <c r="BV102" s="212">
        <v>1294</v>
      </c>
      <c r="BW102" s="212">
        <v>1486</v>
      </c>
      <c r="BX102" s="212">
        <v>1532</v>
      </c>
      <c r="BY102" s="212">
        <v>1397</v>
      </c>
      <c r="BZ102" s="212">
        <v>844</v>
      </c>
      <c r="CA102" s="212">
        <v>1007</v>
      </c>
      <c r="CB102" s="212">
        <v>1074</v>
      </c>
      <c r="CC102" s="212">
        <v>1127</v>
      </c>
      <c r="CD102" s="212">
        <v>1048</v>
      </c>
      <c r="CE102" s="212">
        <v>1003</v>
      </c>
      <c r="CF102" s="212">
        <v>819</v>
      </c>
      <c r="CG102" s="212">
        <v>729</v>
      </c>
      <c r="CH102" s="212">
        <v>750</v>
      </c>
      <c r="CI102" s="212">
        <v>750</v>
      </c>
      <c r="CJ102" s="212">
        <v>753</v>
      </c>
      <c r="CK102" s="212">
        <v>643</v>
      </c>
      <c r="CL102" s="212">
        <v>640</v>
      </c>
      <c r="CM102" s="212">
        <v>624</v>
      </c>
      <c r="CN102" s="212">
        <v>616</v>
      </c>
      <c r="CO102" s="212">
        <v>545</v>
      </c>
      <c r="CP102" s="212">
        <v>460</v>
      </c>
      <c r="CQ102" s="212">
        <v>451</v>
      </c>
      <c r="CR102" s="212">
        <v>412</v>
      </c>
      <c r="CS102" s="212">
        <v>349</v>
      </c>
      <c r="CT102" s="212">
        <v>335</v>
      </c>
      <c r="CU102" s="212">
        <v>245</v>
      </c>
      <c r="CV102" s="212">
        <v>236</v>
      </c>
      <c r="CW102" s="212">
        <v>174</v>
      </c>
      <c r="CX102" s="212">
        <v>130</v>
      </c>
      <c r="CY102" s="212">
        <v>90</v>
      </c>
      <c r="CZ102" s="212">
        <v>84</v>
      </c>
      <c r="DA102" s="212">
        <v>44</v>
      </c>
      <c r="DB102" s="212">
        <v>41</v>
      </c>
      <c r="DC102" s="212">
        <v>33</v>
      </c>
      <c r="DD102" s="212">
        <v>20</v>
      </c>
      <c r="DE102" s="212">
        <v>43</v>
      </c>
      <c r="DF102" s="212">
        <v>198</v>
      </c>
      <c r="DG102" s="212">
        <v>46.977797883299999</v>
      </c>
      <c r="DH102" s="212">
        <v>48.080933465699999</v>
      </c>
      <c r="DI102" s="212">
        <v>3059</v>
      </c>
      <c r="DJ102" s="212">
        <v>3369</v>
      </c>
      <c r="DK102" s="212">
        <v>3732</v>
      </c>
      <c r="DL102" s="212">
        <v>3993</v>
      </c>
      <c r="DM102" s="212">
        <v>3277</v>
      </c>
      <c r="DN102" s="212">
        <v>3480</v>
      </c>
      <c r="DO102" s="212">
        <v>4074</v>
      </c>
      <c r="DP102" s="212">
        <v>4693</v>
      </c>
      <c r="DQ102" s="212">
        <v>5646</v>
      </c>
      <c r="DR102" s="212">
        <v>4801</v>
      </c>
      <c r="DS102" s="212">
        <v>4510</v>
      </c>
      <c r="DT102" s="212">
        <v>4690</v>
      </c>
      <c r="DU102" s="212">
        <v>5665</v>
      </c>
      <c r="DV102" s="212">
        <v>6553</v>
      </c>
      <c r="DW102" s="212">
        <v>5259</v>
      </c>
      <c r="DX102" s="212">
        <v>3801</v>
      </c>
      <c r="DY102" s="212">
        <v>3068</v>
      </c>
      <c r="DZ102" s="212">
        <v>2007</v>
      </c>
      <c r="EA102" s="212">
        <v>875</v>
      </c>
      <c r="EB102" s="212">
        <v>222</v>
      </c>
      <c r="EC102" s="212">
        <v>43</v>
      </c>
      <c r="ED102" s="212">
        <v>10160</v>
      </c>
      <c r="EE102" s="212">
        <v>44829</v>
      </c>
      <c r="EF102" s="212">
        <v>21828</v>
      </c>
      <c r="EG102" s="212">
        <v>10016</v>
      </c>
      <c r="EH102" s="212">
        <v>3147</v>
      </c>
      <c r="EI102" s="212">
        <v>13.2262389836</v>
      </c>
      <c r="EJ102" s="212">
        <v>58.358175924599998</v>
      </c>
      <c r="EK102" s="212">
        <v>28.415585091800001</v>
      </c>
      <c r="EL102" s="212">
        <v>13.0387804783</v>
      </c>
      <c r="EM102" s="212">
        <v>4.0967494173999999</v>
      </c>
    </row>
    <row r="103" spans="1:143" hidden="1">
      <c r="A103">
        <v>268</v>
      </c>
      <c r="B103">
        <v>102</v>
      </c>
      <c r="C103">
        <v>28301</v>
      </c>
      <c r="D103">
        <v>3</v>
      </c>
      <c r="E103">
        <v>2015</v>
      </c>
      <c r="F103">
        <v>2000</v>
      </c>
      <c r="G103" t="s">
        <v>39</v>
      </c>
      <c r="H103" s="212">
        <v>30698</v>
      </c>
      <c r="I103" s="212">
        <v>157</v>
      </c>
      <c r="J103" s="212">
        <v>200</v>
      </c>
      <c r="K103" s="212">
        <v>203</v>
      </c>
      <c r="L103" s="212">
        <v>234</v>
      </c>
      <c r="M103" s="212">
        <v>266</v>
      </c>
      <c r="N103" s="212">
        <v>315</v>
      </c>
      <c r="O103" s="212">
        <v>285</v>
      </c>
      <c r="P103" s="212">
        <v>360</v>
      </c>
      <c r="Q103" s="212">
        <v>350</v>
      </c>
      <c r="R103" s="212">
        <v>355</v>
      </c>
      <c r="S103" s="212">
        <v>376</v>
      </c>
      <c r="T103" s="212">
        <v>387</v>
      </c>
      <c r="U103" s="212">
        <v>407</v>
      </c>
      <c r="V103" s="212">
        <v>369</v>
      </c>
      <c r="W103" s="212">
        <v>383</v>
      </c>
      <c r="X103" s="212">
        <v>348</v>
      </c>
      <c r="Y103" s="212">
        <v>346</v>
      </c>
      <c r="Z103" s="212">
        <v>311</v>
      </c>
      <c r="AA103" s="212">
        <v>318</v>
      </c>
      <c r="AB103" s="212">
        <v>294</v>
      </c>
      <c r="AC103" s="212">
        <v>279</v>
      </c>
      <c r="AD103" s="212">
        <v>249</v>
      </c>
      <c r="AE103" s="212">
        <v>223</v>
      </c>
      <c r="AF103" s="212">
        <v>216</v>
      </c>
      <c r="AG103" s="212">
        <v>194</v>
      </c>
      <c r="AH103" s="212">
        <v>190</v>
      </c>
      <c r="AI103" s="212">
        <v>201</v>
      </c>
      <c r="AJ103" s="212">
        <v>213</v>
      </c>
      <c r="AK103" s="212">
        <v>217</v>
      </c>
      <c r="AL103" s="212">
        <v>234</v>
      </c>
      <c r="AM103" s="212">
        <v>240</v>
      </c>
      <c r="AN103" s="212">
        <v>245</v>
      </c>
      <c r="AO103" s="212">
        <v>262</v>
      </c>
      <c r="AP103" s="212">
        <v>278</v>
      </c>
      <c r="AQ103" s="212">
        <v>236</v>
      </c>
      <c r="AR103" s="212">
        <v>292</v>
      </c>
      <c r="AS103" s="212">
        <v>333</v>
      </c>
      <c r="AT103" s="212">
        <v>372</v>
      </c>
      <c r="AU103" s="212">
        <v>444</v>
      </c>
      <c r="AV103" s="212">
        <v>437</v>
      </c>
      <c r="AW103" s="212">
        <v>453</v>
      </c>
      <c r="AX103" s="212">
        <v>464</v>
      </c>
      <c r="AY103" s="212">
        <v>506</v>
      </c>
      <c r="AZ103" s="212">
        <v>461</v>
      </c>
      <c r="BA103" s="212">
        <v>469</v>
      </c>
      <c r="BB103" s="212">
        <v>482</v>
      </c>
      <c r="BC103" s="212">
        <v>512</v>
      </c>
      <c r="BD103" s="212">
        <v>427</v>
      </c>
      <c r="BE103" s="212">
        <v>421</v>
      </c>
      <c r="BF103" s="212">
        <v>323</v>
      </c>
      <c r="BG103" s="212">
        <v>437</v>
      </c>
      <c r="BH103" s="212">
        <v>392</v>
      </c>
      <c r="BI103" s="212">
        <v>385</v>
      </c>
      <c r="BJ103" s="212">
        <v>389</v>
      </c>
      <c r="BK103" s="212">
        <v>371</v>
      </c>
      <c r="BL103" s="212">
        <v>400</v>
      </c>
      <c r="BM103" s="212">
        <v>401</v>
      </c>
      <c r="BN103" s="212">
        <v>434</v>
      </c>
      <c r="BO103" s="212">
        <v>389</v>
      </c>
      <c r="BP103" s="212">
        <v>438</v>
      </c>
      <c r="BQ103" s="212">
        <v>465</v>
      </c>
      <c r="BR103" s="212">
        <v>464</v>
      </c>
      <c r="BS103" s="212">
        <v>526</v>
      </c>
      <c r="BT103" s="212">
        <v>510</v>
      </c>
      <c r="BU103" s="212">
        <v>483</v>
      </c>
      <c r="BV103" s="212">
        <v>507</v>
      </c>
      <c r="BW103" s="212">
        <v>610</v>
      </c>
      <c r="BX103" s="212">
        <v>556</v>
      </c>
      <c r="BY103" s="212">
        <v>566</v>
      </c>
      <c r="BZ103" s="212">
        <v>322</v>
      </c>
      <c r="CA103" s="212">
        <v>372</v>
      </c>
      <c r="CB103" s="212">
        <v>443</v>
      </c>
      <c r="CC103" s="212">
        <v>385</v>
      </c>
      <c r="CD103" s="212">
        <v>408</v>
      </c>
      <c r="CE103" s="212">
        <v>366</v>
      </c>
      <c r="CF103" s="212">
        <v>333</v>
      </c>
      <c r="CG103" s="212">
        <v>259</v>
      </c>
      <c r="CH103" s="212">
        <v>224</v>
      </c>
      <c r="CI103" s="212">
        <v>238</v>
      </c>
      <c r="CJ103" s="212">
        <v>265</v>
      </c>
      <c r="CK103" s="212">
        <v>232</v>
      </c>
      <c r="CL103" s="212">
        <v>205</v>
      </c>
      <c r="CM103" s="212">
        <v>178</v>
      </c>
      <c r="CN103" s="212">
        <v>200</v>
      </c>
      <c r="CO103" s="212">
        <v>195</v>
      </c>
      <c r="CP103" s="212">
        <v>162</v>
      </c>
      <c r="CQ103" s="212">
        <v>170</v>
      </c>
      <c r="CR103" s="212">
        <v>147</v>
      </c>
      <c r="CS103" s="212">
        <v>131</v>
      </c>
      <c r="CT103" s="212">
        <v>125</v>
      </c>
      <c r="CU103" s="212">
        <v>85</v>
      </c>
      <c r="CV103" s="212">
        <v>82</v>
      </c>
      <c r="CW103" s="212">
        <v>78</v>
      </c>
      <c r="CX103" s="212">
        <v>60</v>
      </c>
      <c r="CY103" s="212">
        <v>42</v>
      </c>
      <c r="CZ103" s="212">
        <v>41</v>
      </c>
      <c r="DA103" s="212">
        <v>28</v>
      </c>
      <c r="DB103" s="212">
        <v>16</v>
      </c>
      <c r="DC103" s="212">
        <v>16</v>
      </c>
      <c r="DD103" s="212">
        <v>4</v>
      </c>
      <c r="DE103" s="212">
        <v>25</v>
      </c>
      <c r="DF103" s="212">
        <v>1</v>
      </c>
      <c r="DG103" s="212">
        <v>46.323468091300001</v>
      </c>
      <c r="DH103" s="212">
        <v>47.895784543300003</v>
      </c>
      <c r="DI103" s="212">
        <v>1060</v>
      </c>
      <c r="DJ103" s="212">
        <v>1665</v>
      </c>
      <c r="DK103" s="212">
        <v>1922</v>
      </c>
      <c r="DL103" s="212">
        <v>1617</v>
      </c>
      <c r="DM103" s="212">
        <v>1161</v>
      </c>
      <c r="DN103" s="212">
        <v>1055</v>
      </c>
      <c r="DO103" s="212">
        <v>1261</v>
      </c>
      <c r="DP103" s="212">
        <v>1878</v>
      </c>
      <c r="DQ103" s="212">
        <v>2353</v>
      </c>
      <c r="DR103" s="212">
        <v>2165</v>
      </c>
      <c r="DS103" s="212">
        <v>1974</v>
      </c>
      <c r="DT103" s="212">
        <v>2062</v>
      </c>
      <c r="DU103" s="212">
        <v>2448</v>
      </c>
      <c r="DV103" s="212">
        <v>2561</v>
      </c>
      <c r="DW103" s="212">
        <v>1974</v>
      </c>
      <c r="DX103" s="212">
        <v>1319</v>
      </c>
      <c r="DY103" s="212">
        <v>1010</v>
      </c>
      <c r="DZ103" s="212">
        <v>735</v>
      </c>
      <c r="EA103" s="212">
        <v>347</v>
      </c>
      <c r="EB103" s="212">
        <v>105</v>
      </c>
      <c r="EC103" s="212">
        <v>25</v>
      </c>
      <c r="ED103" s="212">
        <v>4647</v>
      </c>
      <c r="EE103" s="212">
        <v>17974</v>
      </c>
      <c r="EF103" s="212">
        <v>8076</v>
      </c>
      <c r="EG103" s="212">
        <v>3541</v>
      </c>
      <c r="EH103" s="212">
        <v>1212</v>
      </c>
      <c r="EI103" s="212">
        <v>15.138287129</v>
      </c>
      <c r="EJ103" s="212">
        <v>58.552953057300002</v>
      </c>
      <c r="EK103" s="212">
        <v>26.3087598137</v>
      </c>
      <c r="EL103" s="212">
        <v>11.5353291853</v>
      </c>
      <c r="EM103" s="212">
        <v>3.9482685603999998</v>
      </c>
    </row>
    <row r="104" spans="1:143" hidden="1">
      <c r="A104">
        <v>270</v>
      </c>
      <c r="B104">
        <v>102</v>
      </c>
      <c r="C104">
        <v>28365</v>
      </c>
      <c r="D104">
        <v>3</v>
      </c>
      <c r="E104">
        <v>2015</v>
      </c>
      <c r="G104" t="s">
        <v>40</v>
      </c>
      <c r="H104" s="212">
        <v>21048</v>
      </c>
      <c r="I104" s="212">
        <v>112</v>
      </c>
      <c r="J104" s="212">
        <v>110</v>
      </c>
      <c r="K104" s="212">
        <v>126</v>
      </c>
      <c r="L104" s="212">
        <v>138</v>
      </c>
      <c r="M104" s="212">
        <v>159</v>
      </c>
      <c r="N104" s="212">
        <v>155</v>
      </c>
      <c r="O104" s="212">
        <v>154</v>
      </c>
      <c r="P104" s="212">
        <v>166</v>
      </c>
      <c r="Q104" s="212">
        <v>168</v>
      </c>
      <c r="R104" s="212">
        <v>186</v>
      </c>
      <c r="S104" s="212">
        <v>203</v>
      </c>
      <c r="T104" s="212">
        <v>213</v>
      </c>
      <c r="U104" s="212">
        <v>216</v>
      </c>
      <c r="V104" s="212">
        <v>238</v>
      </c>
      <c r="W104" s="212">
        <v>230</v>
      </c>
      <c r="X104" s="212">
        <v>268</v>
      </c>
      <c r="Y104" s="212">
        <v>236</v>
      </c>
      <c r="Z104" s="212">
        <v>221</v>
      </c>
      <c r="AA104" s="212">
        <v>204</v>
      </c>
      <c r="AB104" s="212">
        <v>137</v>
      </c>
      <c r="AC104" s="212">
        <v>140</v>
      </c>
      <c r="AD104" s="212">
        <v>124</v>
      </c>
      <c r="AE104" s="212">
        <v>130</v>
      </c>
      <c r="AF104" s="212">
        <v>133</v>
      </c>
      <c r="AG104" s="212">
        <v>145</v>
      </c>
      <c r="AH104" s="212">
        <v>134</v>
      </c>
      <c r="AI104" s="212">
        <v>118</v>
      </c>
      <c r="AJ104" s="212">
        <v>150</v>
      </c>
      <c r="AK104" s="212">
        <v>157</v>
      </c>
      <c r="AL104" s="212">
        <v>166</v>
      </c>
      <c r="AM104" s="212">
        <v>168</v>
      </c>
      <c r="AN104" s="212">
        <v>163</v>
      </c>
      <c r="AO104" s="212">
        <v>170</v>
      </c>
      <c r="AP104" s="212">
        <v>171</v>
      </c>
      <c r="AQ104" s="212">
        <v>166</v>
      </c>
      <c r="AR104" s="212">
        <v>184</v>
      </c>
      <c r="AS104" s="212">
        <v>179</v>
      </c>
      <c r="AT104" s="212">
        <v>196</v>
      </c>
      <c r="AU104" s="212">
        <v>197</v>
      </c>
      <c r="AV104" s="212">
        <v>253</v>
      </c>
      <c r="AW104" s="212">
        <v>235</v>
      </c>
      <c r="AX104" s="212">
        <v>291</v>
      </c>
      <c r="AY104" s="212">
        <v>299</v>
      </c>
      <c r="AZ104" s="212">
        <v>262</v>
      </c>
      <c r="BA104" s="212">
        <v>284</v>
      </c>
      <c r="BB104" s="212">
        <v>264</v>
      </c>
      <c r="BC104" s="212">
        <v>251</v>
      </c>
      <c r="BD104" s="212">
        <v>248</v>
      </c>
      <c r="BE104" s="212">
        <v>272</v>
      </c>
      <c r="BF104" s="212">
        <v>205</v>
      </c>
      <c r="BG104" s="212">
        <v>264</v>
      </c>
      <c r="BH104" s="212">
        <v>270</v>
      </c>
      <c r="BI104" s="212">
        <v>275</v>
      </c>
      <c r="BJ104" s="212">
        <v>263</v>
      </c>
      <c r="BK104" s="212">
        <v>278</v>
      </c>
      <c r="BL104" s="212">
        <v>258</v>
      </c>
      <c r="BM104" s="212">
        <v>329</v>
      </c>
      <c r="BN104" s="212">
        <v>252</v>
      </c>
      <c r="BO104" s="212">
        <v>276</v>
      </c>
      <c r="BP104" s="212">
        <v>276</v>
      </c>
      <c r="BQ104" s="212">
        <v>329</v>
      </c>
      <c r="BR104" s="212">
        <v>289</v>
      </c>
      <c r="BS104" s="212">
        <v>319</v>
      </c>
      <c r="BT104" s="212">
        <v>324</v>
      </c>
      <c r="BU104" s="212">
        <v>345</v>
      </c>
      <c r="BV104" s="212">
        <v>364</v>
      </c>
      <c r="BW104" s="212">
        <v>427</v>
      </c>
      <c r="BX104" s="212">
        <v>411</v>
      </c>
      <c r="BY104" s="212">
        <v>389</v>
      </c>
      <c r="BZ104" s="212">
        <v>237</v>
      </c>
      <c r="CA104" s="212">
        <v>278</v>
      </c>
      <c r="CB104" s="212">
        <v>289</v>
      </c>
      <c r="CC104" s="212">
        <v>300</v>
      </c>
      <c r="CD104" s="212">
        <v>349</v>
      </c>
      <c r="CE104" s="212">
        <v>308</v>
      </c>
      <c r="CF104" s="212">
        <v>296</v>
      </c>
      <c r="CG104" s="212">
        <v>234</v>
      </c>
      <c r="CH104" s="212">
        <v>277</v>
      </c>
      <c r="CI104" s="212">
        <v>258</v>
      </c>
      <c r="CJ104" s="212">
        <v>285</v>
      </c>
      <c r="CK104" s="212">
        <v>223</v>
      </c>
      <c r="CL104" s="212">
        <v>207</v>
      </c>
      <c r="CM104" s="212">
        <v>258</v>
      </c>
      <c r="CN104" s="212">
        <v>217</v>
      </c>
      <c r="CO104" s="212">
        <v>224</v>
      </c>
      <c r="CP104" s="212">
        <v>191</v>
      </c>
      <c r="CQ104" s="212">
        <v>185</v>
      </c>
      <c r="CR104" s="212">
        <v>153</v>
      </c>
      <c r="CS104" s="212">
        <v>154</v>
      </c>
      <c r="CT104" s="212">
        <v>134</v>
      </c>
      <c r="CU104" s="212">
        <v>123</v>
      </c>
      <c r="CV104" s="212">
        <v>98</v>
      </c>
      <c r="CW104" s="212">
        <v>73</v>
      </c>
      <c r="CX104" s="212">
        <v>56</v>
      </c>
      <c r="CY104" s="212">
        <v>52</v>
      </c>
      <c r="CZ104" s="212">
        <v>52</v>
      </c>
      <c r="DA104" s="212">
        <v>28</v>
      </c>
      <c r="DB104" s="212">
        <v>23</v>
      </c>
      <c r="DC104" s="212">
        <v>12</v>
      </c>
      <c r="DD104" s="212">
        <v>8</v>
      </c>
      <c r="DE104" s="212">
        <v>20</v>
      </c>
      <c r="DF104" s="212">
        <v>13</v>
      </c>
      <c r="DG104" s="212">
        <v>50.526764915599998</v>
      </c>
      <c r="DH104" s="212">
        <v>53.811787072199998</v>
      </c>
      <c r="DI104" s="212">
        <v>645</v>
      </c>
      <c r="DJ104" s="212">
        <v>829</v>
      </c>
      <c r="DK104" s="212">
        <v>1100</v>
      </c>
      <c r="DL104" s="212">
        <v>1066</v>
      </c>
      <c r="DM104" s="212">
        <v>672</v>
      </c>
      <c r="DN104" s="212">
        <v>725</v>
      </c>
      <c r="DO104" s="212">
        <v>838</v>
      </c>
      <c r="DP104" s="212">
        <v>1009</v>
      </c>
      <c r="DQ104" s="212">
        <v>1371</v>
      </c>
      <c r="DR104" s="212">
        <v>1240</v>
      </c>
      <c r="DS104" s="212">
        <v>1350</v>
      </c>
      <c r="DT104" s="212">
        <v>1391</v>
      </c>
      <c r="DU104" s="212">
        <v>1606</v>
      </c>
      <c r="DV104" s="212">
        <v>1828</v>
      </c>
      <c r="DW104" s="212">
        <v>1524</v>
      </c>
      <c r="DX104" s="212">
        <v>1350</v>
      </c>
      <c r="DY104" s="212">
        <v>1129</v>
      </c>
      <c r="DZ104" s="212">
        <v>817</v>
      </c>
      <c r="EA104" s="212">
        <v>402</v>
      </c>
      <c r="EB104" s="212">
        <v>123</v>
      </c>
      <c r="EC104" s="212">
        <v>20</v>
      </c>
      <c r="ED104" s="212">
        <v>2574</v>
      </c>
      <c r="EE104" s="212">
        <v>11268</v>
      </c>
      <c r="EF104" s="212">
        <v>7193</v>
      </c>
      <c r="EG104" s="212">
        <v>3841</v>
      </c>
      <c r="EH104" s="212">
        <v>1362</v>
      </c>
      <c r="EI104" s="212">
        <v>12.2367482767</v>
      </c>
      <c r="EJ104" s="212">
        <v>53.567863085299997</v>
      </c>
      <c r="EK104" s="212">
        <v>34.195388637999997</v>
      </c>
      <c r="EL104" s="212">
        <v>18.2600427858</v>
      </c>
      <c r="EM104" s="212">
        <v>6.4749227478</v>
      </c>
    </row>
    <row r="105" spans="1:143" hidden="1">
      <c r="A105">
        <v>275</v>
      </c>
      <c r="B105">
        <v>102</v>
      </c>
      <c r="C105">
        <v>28381</v>
      </c>
      <c r="D105">
        <v>3</v>
      </c>
      <c r="E105">
        <v>2015</v>
      </c>
      <c r="F105">
        <v>2000</v>
      </c>
      <c r="G105" t="s">
        <v>41</v>
      </c>
      <c r="H105" s="212">
        <v>30735</v>
      </c>
      <c r="I105" s="212">
        <v>224</v>
      </c>
      <c r="J105" s="212">
        <v>227</v>
      </c>
      <c r="K105" s="212">
        <v>247</v>
      </c>
      <c r="L105" s="212">
        <v>265</v>
      </c>
      <c r="M105" s="212">
        <v>275</v>
      </c>
      <c r="N105" s="212">
        <v>249</v>
      </c>
      <c r="O105" s="212">
        <v>305</v>
      </c>
      <c r="P105" s="212">
        <v>260</v>
      </c>
      <c r="Q105" s="212">
        <v>277</v>
      </c>
      <c r="R105" s="212">
        <v>270</v>
      </c>
      <c r="S105" s="212">
        <v>287</v>
      </c>
      <c r="T105" s="212">
        <v>273</v>
      </c>
      <c r="U105" s="212">
        <v>305</v>
      </c>
      <c r="V105" s="212">
        <v>311</v>
      </c>
      <c r="W105" s="212">
        <v>321</v>
      </c>
      <c r="X105" s="212">
        <v>313</v>
      </c>
      <c r="Y105" s="212">
        <v>326</v>
      </c>
      <c r="Z105" s="212">
        <v>299</v>
      </c>
      <c r="AA105" s="212">
        <v>293</v>
      </c>
      <c r="AB105" s="212">
        <v>266</v>
      </c>
      <c r="AC105" s="212">
        <v>257</v>
      </c>
      <c r="AD105" s="212">
        <v>260</v>
      </c>
      <c r="AE105" s="212">
        <v>242</v>
      </c>
      <c r="AF105" s="212">
        <v>220</v>
      </c>
      <c r="AG105" s="212">
        <v>240</v>
      </c>
      <c r="AH105" s="212">
        <v>230</v>
      </c>
      <c r="AI105" s="212">
        <v>208</v>
      </c>
      <c r="AJ105" s="212">
        <v>274</v>
      </c>
      <c r="AK105" s="212">
        <v>285</v>
      </c>
      <c r="AL105" s="212">
        <v>283</v>
      </c>
      <c r="AM105" s="212">
        <v>309</v>
      </c>
      <c r="AN105" s="212">
        <v>307</v>
      </c>
      <c r="AO105" s="212">
        <v>312</v>
      </c>
      <c r="AP105" s="212">
        <v>339</v>
      </c>
      <c r="AQ105" s="212">
        <v>326</v>
      </c>
      <c r="AR105" s="212">
        <v>347</v>
      </c>
      <c r="AS105" s="212">
        <v>345</v>
      </c>
      <c r="AT105" s="212">
        <v>367</v>
      </c>
      <c r="AU105" s="212">
        <v>428</v>
      </c>
      <c r="AV105" s="212">
        <v>390</v>
      </c>
      <c r="AW105" s="212">
        <v>445</v>
      </c>
      <c r="AX105" s="212">
        <v>504</v>
      </c>
      <c r="AY105" s="212">
        <v>489</v>
      </c>
      <c r="AZ105" s="212">
        <v>457</v>
      </c>
      <c r="BA105" s="212">
        <v>468</v>
      </c>
      <c r="BB105" s="212">
        <v>448</v>
      </c>
      <c r="BC105" s="212">
        <v>414</v>
      </c>
      <c r="BD105" s="212">
        <v>422</v>
      </c>
      <c r="BE105" s="212">
        <v>381</v>
      </c>
      <c r="BF105" s="212">
        <v>252</v>
      </c>
      <c r="BG105" s="212">
        <v>368</v>
      </c>
      <c r="BH105" s="212">
        <v>347</v>
      </c>
      <c r="BI105" s="212">
        <v>381</v>
      </c>
      <c r="BJ105" s="212">
        <v>358</v>
      </c>
      <c r="BK105" s="212">
        <v>311</v>
      </c>
      <c r="BL105" s="212">
        <v>352</v>
      </c>
      <c r="BM105" s="212">
        <v>364</v>
      </c>
      <c r="BN105" s="212">
        <v>383</v>
      </c>
      <c r="BO105" s="212">
        <v>350</v>
      </c>
      <c r="BP105" s="212">
        <v>387</v>
      </c>
      <c r="BQ105" s="212">
        <v>430</v>
      </c>
      <c r="BR105" s="212">
        <v>388</v>
      </c>
      <c r="BS105" s="212">
        <v>456</v>
      </c>
      <c r="BT105" s="212">
        <v>512</v>
      </c>
      <c r="BU105" s="212">
        <v>543</v>
      </c>
      <c r="BV105" s="212">
        <v>577</v>
      </c>
      <c r="BW105" s="212">
        <v>661</v>
      </c>
      <c r="BX105" s="212">
        <v>676</v>
      </c>
      <c r="BY105" s="212">
        <v>684</v>
      </c>
      <c r="BZ105" s="212">
        <v>399</v>
      </c>
      <c r="CA105" s="212">
        <v>407</v>
      </c>
      <c r="CB105" s="212">
        <v>480</v>
      </c>
      <c r="CC105" s="212">
        <v>480</v>
      </c>
      <c r="CD105" s="212">
        <v>506</v>
      </c>
      <c r="CE105" s="212">
        <v>455</v>
      </c>
      <c r="CF105" s="212">
        <v>346</v>
      </c>
      <c r="CG105" s="212">
        <v>299</v>
      </c>
      <c r="CH105" s="212">
        <v>288</v>
      </c>
      <c r="CI105" s="212">
        <v>316</v>
      </c>
      <c r="CJ105" s="212">
        <v>286</v>
      </c>
      <c r="CK105" s="212">
        <v>256</v>
      </c>
      <c r="CL105" s="212">
        <v>230</v>
      </c>
      <c r="CM105" s="212">
        <v>215</v>
      </c>
      <c r="CN105" s="212">
        <v>193</v>
      </c>
      <c r="CO105" s="212">
        <v>176</v>
      </c>
      <c r="CP105" s="212">
        <v>157</v>
      </c>
      <c r="CQ105" s="212">
        <v>144</v>
      </c>
      <c r="CR105" s="212">
        <v>128</v>
      </c>
      <c r="CS105" s="212">
        <v>121</v>
      </c>
      <c r="CT105" s="212">
        <v>97</v>
      </c>
      <c r="CU105" s="212">
        <v>91</v>
      </c>
      <c r="CV105" s="212">
        <v>78</v>
      </c>
      <c r="CW105" s="212">
        <v>43</v>
      </c>
      <c r="CX105" s="212">
        <v>29</v>
      </c>
      <c r="CY105" s="212">
        <v>43</v>
      </c>
      <c r="CZ105" s="212">
        <v>24</v>
      </c>
      <c r="DA105" s="212">
        <v>10</v>
      </c>
      <c r="DB105" s="212">
        <v>15</v>
      </c>
      <c r="DC105" s="212">
        <v>8</v>
      </c>
      <c r="DD105" s="212">
        <v>10</v>
      </c>
      <c r="DE105" s="212">
        <v>13</v>
      </c>
      <c r="DF105" s="212">
        <v>22</v>
      </c>
      <c r="DG105" s="212">
        <v>47.108960375099997</v>
      </c>
      <c r="DH105" s="212">
        <v>48.387139107599999</v>
      </c>
      <c r="DI105" s="212">
        <v>1238</v>
      </c>
      <c r="DJ105" s="212">
        <v>1361</v>
      </c>
      <c r="DK105" s="212">
        <v>1497</v>
      </c>
      <c r="DL105" s="212">
        <v>1497</v>
      </c>
      <c r="DM105" s="212">
        <v>1219</v>
      </c>
      <c r="DN105" s="212">
        <v>1280</v>
      </c>
      <c r="DO105" s="212">
        <v>1593</v>
      </c>
      <c r="DP105" s="212">
        <v>1877</v>
      </c>
      <c r="DQ105" s="212">
        <v>2363</v>
      </c>
      <c r="DR105" s="212">
        <v>1917</v>
      </c>
      <c r="DS105" s="212">
        <v>1765</v>
      </c>
      <c r="DT105" s="212">
        <v>1836</v>
      </c>
      <c r="DU105" s="212">
        <v>2329</v>
      </c>
      <c r="DV105" s="212">
        <v>2997</v>
      </c>
      <c r="DW105" s="212">
        <v>2328</v>
      </c>
      <c r="DX105" s="212">
        <v>1535</v>
      </c>
      <c r="DY105" s="212">
        <v>1070</v>
      </c>
      <c r="DZ105" s="212">
        <v>647</v>
      </c>
      <c r="EA105" s="212">
        <v>284</v>
      </c>
      <c r="EB105" s="212">
        <v>67</v>
      </c>
      <c r="EC105" s="212">
        <v>13</v>
      </c>
      <c r="ED105" s="212">
        <v>4096</v>
      </c>
      <c r="EE105" s="212">
        <v>17676</v>
      </c>
      <c r="EF105" s="212">
        <v>8941</v>
      </c>
      <c r="EG105" s="212">
        <v>3616</v>
      </c>
      <c r="EH105" s="212">
        <v>1011</v>
      </c>
      <c r="EI105" s="212">
        <v>13.336372220199999</v>
      </c>
      <c r="EJ105" s="212">
        <v>57.552176602700001</v>
      </c>
      <c r="EK105" s="212">
        <v>29.111451176999999</v>
      </c>
      <c r="EL105" s="212">
        <v>11.7735161007</v>
      </c>
      <c r="EM105" s="212">
        <v>3.2917657018000002</v>
      </c>
    </row>
    <row r="106" spans="1:143" hidden="1">
      <c r="A106">
        <v>276</v>
      </c>
      <c r="B106">
        <v>102</v>
      </c>
      <c r="C106">
        <v>28382</v>
      </c>
      <c r="D106">
        <v>3</v>
      </c>
      <c r="E106">
        <v>2015</v>
      </c>
      <c r="F106">
        <v>2000</v>
      </c>
      <c r="G106" t="s">
        <v>42</v>
      </c>
      <c r="H106" s="212">
        <v>33364</v>
      </c>
      <c r="I106" s="212">
        <v>289</v>
      </c>
      <c r="J106" s="212">
        <v>316</v>
      </c>
      <c r="K106" s="212">
        <v>320</v>
      </c>
      <c r="L106" s="212">
        <v>333</v>
      </c>
      <c r="M106" s="212">
        <v>345</v>
      </c>
      <c r="N106" s="212">
        <v>337</v>
      </c>
      <c r="O106" s="212">
        <v>324</v>
      </c>
      <c r="P106" s="212">
        <v>346</v>
      </c>
      <c r="Q106" s="212">
        <v>328</v>
      </c>
      <c r="R106" s="212">
        <v>301</v>
      </c>
      <c r="S106" s="212">
        <v>298</v>
      </c>
      <c r="T106" s="212">
        <v>336</v>
      </c>
      <c r="U106" s="212">
        <v>315</v>
      </c>
      <c r="V106" s="212">
        <v>366</v>
      </c>
      <c r="W106" s="212">
        <v>353</v>
      </c>
      <c r="X106" s="212">
        <v>359</v>
      </c>
      <c r="Y106" s="212">
        <v>349</v>
      </c>
      <c r="Z106" s="212">
        <v>346</v>
      </c>
      <c r="AA106" s="212">
        <v>330</v>
      </c>
      <c r="AB106" s="212">
        <v>340</v>
      </c>
      <c r="AC106" s="212">
        <v>319</v>
      </c>
      <c r="AD106" s="212">
        <v>345</v>
      </c>
      <c r="AE106" s="212">
        <v>308</v>
      </c>
      <c r="AF106" s="212">
        <v>325</v>
      </c>
      <c r="AG106" s="212">
        <v>301</v>
      </c>
      <c r="AH106" s="212">
        <v>304</v>
      </c>
      <c r="AI106" s="212">
        <v>326</v>
      </c>
      <c r="AJ106" s="212">
        <v>308</v>
      </c>
      <c r="AK106" s="212">
        <v>353</v>
      </c>
      <c r="AL106" s="212">
        <v>350</v>
      </c>
      <c r="AM106" s="212">
        <v>380</v>
      </c>
      <c r="AN106" s="212">
        <v>333</v>
      </c>
      <c r="AO106" s="212">
        <v>379</v>
      </c>
      <c r="AP106" s="212">
        <v>410</v>
      </c>
      <c r="AQ106" s="212">
        <v>427</v>
      </c>
      <c r="AR106" s="212">
        <v>441</v>
      </c>
      <c r="AS106" s="212">
        <v>443</v>
      </c>
      <c r="AT106" s="212">
        <v>457</v>
      </c>
      <c r="AU106" s="212">
        <v>479</v>
      </c>
      <c r="AV106" s="212">
        <v>510</v>
      </c>
      <c r="AW106" s="212">
        <v>552</v>
      </c>
      <c r="AX106" s="212">
        <v>582</v>
      </c>
      <c r="AY106" s="212">
        <v>567</v>
      </c>
      <c r="AZ106" s="212">
        <v>533</v>
      </c>
      <c r="BA106" s="212">
        <v>474</v>
      </c>
      <c r="BB106" s="212">
        <v>506</v>
      </c>
      <c r="BC106" s="212">
        <v>508</v>
      </c>
      <c r="BD106" s="212">
        <v>462</v>
      </c>
      <c r="BE106" s="212">
        <v>416</v>
      </c>
      <c r="BF106" s="212">
        <v>336</v>
      </c>
      <c r="BG106" s="212">
        <v>443</v>
      </c>
      <c r="BH106" s="212">
        <v>381</v>
      </c>
      <c r="BI106" s="212">
        <v>358</v>
      </c>
      <c r="BJ106" s="212">
        <v>335</v>
      </c>
      <c r="BK106" s="212">
        <v>366</v>
      </c>
      <c r="BL106" s="212">
        <v>368</v>
      </c>
      <c r="BM106" s="212">
        <v>356</v>
      </c>
      <c r="BN106" s="212">
        <v>335</v>
      </c>
      <c r="BO106" s="212">
        <v>368</v>
      </c>
      <c r="BP106" s="212">
        <v>416</v>
      </c>
      <c r="BQ106" s="212">
        <v>376</v>
      </c>
      <c r="BR106" s="212">
        <v>403</v>
      </c>
      <c r="BS106" s="212">
        <v>448</v>
      </c>
      <c r="BT106" s="212">
        <v>442</v>
      </c>
      <c r="BU106" s="212">
        <v>482</v>
      </c>
      <c r="BV106" s="212">
        <v>524</v>
      </c>
      <c r="BW106" s="212">
        <v>637</v>
      </c>
      <c r="BX106" s="212">
        <v>628</v>
      </c>
      <c r="BY106" s="212">
        <v>588</v>
      </c>
      <c r="BZ106" s="212">
        <v>342</v>
      </c>
      <c r="CA106" s="212">
        <v>403</v>
      </c>
      <c r="CB106" s="212">
        <v>504</v>
      </c>
      <c r="CC106" s="212">
        <v>482</v>
      </c>
      <c r="CD106" s="212">
        <v>462</v>
      </c>
      <c r="CE106" s="212">
        <v>433</v>
      </c>
      <c r="CF106" s="212">
        <v>346</v>
      </c>
      <c r="CG106" s="212">
        <v>296</v>
      </c>
      <c r="CH106" s="212">
        <v>324</v>
      </c>
      <c r="CI106" s="212">
        <v>306</v>
      </c>
      <c r="CJ106" s="212">
        <v>290</v>
      </c>
      <c r="CK106" s="212">
        <v>227</v>
      </c>
      <c r="CL106" s="212">
        <v>222</v>
      </c>
      <c r="CM106" s="212">
        <v>216</v>
      </c>
      <c r="CN106" s="212">
        <v>193</v>
      </c>
      <c r="CO106" s="212">
        <v>179</v>
      </c>
      <c r="CP106" s="212">
        <v>170</v>
      </c>
      <c r="CQ106" s="212">
        <v>118</v>
      </c>
      <c r="CR106" s="212">
        <v>111</v>
      </c>
      <c r="CS106" s="212">
        <v>87</v>
      </c>
      <c r="CT106" s="212">
        <v>66</v>
      </c>
      <c r="CU106" s="212">
        <v>62</v>
      </c>
      <c r="CV106" s="212">
        <v>41</v>
      </c>
      <c r="CW106" s="212">
        <v>42</v>
      </c>
      <c r="CX106" s="212">
        <v>29</v>
      </c>
      <c r="CY106" s="212">
        <v>16</v>
      </c>
      <c r="CZ106" s="212">
        <v>17</v>
      </c>
      <c r="DA106" s="212">
        <v>3</v>
      </c>
      <c r="DB106" s="212">
        <v>9</v>
      </c>
      <c r="DC106" s="212">
        <v>9</v>
      </c>
      <c r="DD106" s="212">
        <v>4</v>
      </c>
      <c r="DE106" s="212">
        <v>5</v>
      </c>
      <c r="DF106" s="212">
        <v>31</v>
      </c>
      <c r="DG106" s="212">
        <v>44.518360183600002</v>
      </c>
      <c r="DH106" s="212">
        <v>44.6402953586</v>
      </c>
      <c r="DI106" s="212">
        <v>1603</v>
      </c>
      <c r="DJ106" s="212">
        <v>1636</v>
      </c>
      <c r="DK106" s="212">
        <v>1668</v>
      </c>
      <c r="DL106" s="212">
        <v>1724</v>
      </c>
      <c r="DM106" s="212">
        <v>1598</v>
      </c>
      <c r="DN106" s="212">
        <v>1641</v>
      </c>
      <c r="DO106" s="212">
        <v>1929</v>
      </c>
      <c r="DP106" s="212">
        <v>2330</v>
      </c>
      <c r="DQ106" s="212">
        <v>2708</v>
      </c>
      <c r="DR106" s="212">
        <v>2228</v>
      </c>
      <c r="DS106" s="212">
        <v>1883</v>
      </c>
      <c r="DT106" s="212">
        <v>1843</v>
      </c>
      <c r="DU106" s="212">
        <v>2151</v>
      </c>
      <c r="DV106" s="212">
        <v>2719</v>
      </c>
      <c r="DW106" s="212">
        <v>2284</v>
      </c>
      <c r="DX106" s="212">
        <v>1562</v>
      </c>
      <c r="DY106" s="212">
        <v>1037</v>
      </c>
      <c r="DZ106" s="212">
        <v>552</v>
      </c>
      <c r="EA106" s="212">
        <v>190</v>
      </c>
      <c r="EB106" s="212">
        <v>42</v>
      </c>
      <c r="EC106" s="212">
        <v>5</v>
      </c>
      <c r="ED106" s="212">
        <v>4907</v>
      </c>
      <c r="EE106" s="212">
        <v>20035</v>
      </c>
      <c r="EF106" s="212">
        <v>8391</v>
      </c>
      <c r="EG106" s="212">
        <v>3388</v>
      </c>
      <c r="EH106" s="212">
        <v>789</v>
      </c>
      <c r="EI106" s="212">
        <v>14.7211472115</v>
      </c>
      <c r="EJ106" s="212">
        <v>60.105601055999998</v>
      </c>
      <c r="EK106" s="212">
        <v>25.173251732499999</v>
      </c>
      <c r="EL106" s="212">
        <v>10.164101641</v>
      </c>
      <c r="EM106" s="212">
        <v>2.3670236702</v>
      </c>
    </row>
    <row r="107" spans="1:143" hidden="1">
      <c r="A107">
        <v>278</v>
      </c>
      <c r="B107">
        <v>102</v>
      </c>
      <c r="C107">
        <v>28442</v>
      </c>
      <c r="D107">
        <v>3</v>
      </c>
      <c r="E107">
        <v>2015</v>
      </c>
      <c r="F107">
        <v>2000</v>
      </c>
      <c r="G107" t="s">
        <v>43</v>
      </c>
      <c r="H107" s="212">
        <v>12207</v>
      </c>
      <c r="I107" s="212">
        <v>63</v>
      </c>
      <c r="J107" s="212">
        <v>57</v>
      </c>
      <c r="K107" s="212">
        <v>64</v>
      </c>
      <c r="L107" s="212">
        <v>79</v>
      </c>
      <c r="M107" s="212">
        <v>88</v>
      </c>
      <c r="N107" s="212">
        <v>72</v>
      </c>
      <c r="O107" s="212">
        <v>96</v>
      </c>
      <c r="P107" s="212">
        <v>108</v>
      </c>
      <c r="Q107" s="212">
        <v>79</v>
      </c>
      <c r="R107" s="212">
        <v>88</v>
      </c>
      <c r="S107" s="212">
        <v>111</v>
      </c>
      <c r="T107" s="212">
        <v>90</v>
      </c>
      <c r="U107" s="212">
        <v>99</v>
      </c>
      <c r="V107" s="212">
        <v>98</v>
      </c>
      <c r="W107" s="212">
        <v>114</v>
      </c>
      <c r="X107" s="212">
        <v>123</v>
      </c>
      <c r="Y107" s="212">
        <v>138</v>
      </c>
      <c r="Z107" s="212">
        <v>136</v>
      </c>
      <c r="AA107" s="212">
        <v>116</v>
      </c>
      <c r="AB107" s="212">
        <v>98</v>
      </c>
      <c r="AC107" s="212">
        <v>88</v>
      </c>
      <c r="AD107" s="212">
        <v>100</v>
      </c>
      <c r="AE107" s="212">
        <v>85</v>
      </c>
      <c r="AF107" s="212">
        <v>102</v>
      </c>
      <c r="AG107" s="212">
        <v>107</v>
      </c>
      <c r="AH107" s="212">
        <v>81</v>
      </c>
      <c r="AI107" s="212">
        <v>89</v>
      </c>
      <c r="AJ107" s="212">
        <v>97</v>
      </c>
      <c r="AK107" s="212">
        <v>115</v>
      </c>
      <c r="AL107" s="212">
        <v>87</v>
      </c>
      <c r="AM107" s="212">
        <v>100</v>
      </c>
      <c r="AN107" s="212">
        <v>123</v>
      </c>
      <c r="AO107" s="212">
        <v>119</v>
      </c>
      <c r="AP107" s="212">
        <v>103</v>
      </c>
      <c r="AQ107" s="212">
        <v>82</v>
      </c>
      <c r="AR107" s="212">
        <v>120</v>
      </c>
      <c r="AS107" s="212">
        <v>120</v>
      </c>
      <c r="AT107" s="212">
        <v>137</v>
      </c>
      <c r="AU107" s="212">
        <v>131</v>
      </c>
      <c r="AV107" s="212">
        <v>122</v>
      </c>
      <c r="AW107" s="212">
        <v>151</v>
      </c>
      <c r="AX107" s="212">
        <v>145</v>
      </c>
      <c r="AY107" s="212">
        <v>151</v>
      </c>
      <c r="AZ107" s="212">
        <v>173</v>
      </c>
      <c r="BA107" s="212">
        <v>125</v>
      </c>
      <c r="BB107" s="212">
        <v>130</v>
      </c>
      <c r="BC107" s="212">
        <v>133</v>
      </c>
      <c r="BD107" s="212">
        <v>153</v>
      </c>
      <c r="BE107" s="212">
        <v>141</v>
      </c>
      <c r="BF107" s="212">
        <v>107</v>
      </c>
      <c r="BG107" s="212">
        <v>155</v>
      </c>
      <c r="BH107" s="212">
        <v>157</v>
      </c>
      <c r="BI107" s="212">
        <v>158</v>
      </c>
      <c r="BJ107" s="212">
        <v>155</v>
      </c>
      <c r="BK107" s="212">
        <v>133</v>
      </c>
      <c r="BL107" s="212">
        <v>161</v>
      </c>
      <c r="BM107" s="212">
        <v>200</v>
      </c>
      <c r="BN107" s="212">
        <v>170</v>
      </c>
      <c r="BO107" s="212">
        <v>177</v>
      </c>
      <c r="BP107" s="212">
        <v>194</v>
      </c>
      <c r="BQ107" s="212">
        <v>194</v>
      </c>
      <c r="BR107" s="212">
        <v>181</v>
      </c>
      <c r="BS107" s="212">
        <v>210</v>
      </c>
      <c r="BT107" s="212">
        <v>217</v>
      </c>
      <c r="BU107" s="212">
        <v>241</v>
      </c>
      <c r="BV107" s="212">
        <v>228</v>
      </c>
      <c r="BW107" s="212">
        <v>275</v>
      </c>
      <c r="BX107" s="212">
        <v>259</v>
      </c>
      <c r="BY107" s="212">
        <v>222</v>
      </c>
      <c r="BZ107" s="212">
        <v>150</v>
      </c>
      <c r="CA107" s="212">
        <v>148</v>
      </c>
      <c r="CB107" s="212">
        <v>179</v>
      </c>
      <c r="CC107" s="212">
        <v>178</v>
      </c>
      <c r="CD107" s="212">
        <v>196</v>
      </c>
      <c r="CE107" s="212">
        <v>173</v>
      </c>
      <c r="CF107" s="212">
        <v>155</v>
      </c>
      <c r="CG107" s="212">
        <v>136</v>
      </c>
      <c r="CH107" s="212">
        <v>146</v>
      </c>
      <c r="CI107" s="212">
        <v>152</v>
      </c>
      <c r="CJ107" s="212">
        <v>132</v>
      </c>
      <c r="CK107" s="212">
        <v>139</v>
      </c>
      <c r="CL107" s="212">
        <v>131</v>
      </c>
      <c r="CM107" s="212">
        <v>130</v>
      </c>
      <c r="CN107" s="212">
        <v>110</v>
      </c>
      <c r="CO107" s="212">
        <v>111</v>
      </c>
      <c r="CP107" s="212">
        <v>125</v>
      </c>
      <c r="CQ107" s="212">
        <v>96</v>
      </c>
      <c r="CR107" s="212">
        <v>72</v>
      </c>
      <c r="CS107" s="212">
        <v>90</v>
      </c>
      <c r="CT107" s="212">
        <v>69</v>
      </c>
      <c r="CU107" s="212">
        <v>59</v>
      </c>
      <c r="CV107" s="212">
        <v>48</v>
      </c>
      <c r="CW107" s="212">
        <v>41</v>
      </c>
      <c r="CX107" s="212">
        <v>39</v>
      </c>
      <c r="CY107" s="212">
        <v>25</v>
      </c>
      <c r="CZ107" s="212">
        <v>16</v>
      </c>
      <c r="DA107" s="212">
        <v>10</v>
      </c>
      <c r="DB107" s="212">
        <v>6</v>
      </c>
      <c r="DC107" s="212">
        <v>6</v>
      </c>
      <c r="DD107" s="212">
        <v>2</v>
      </c>
      <c r="DE107" s="212">
        <v>5</v>
      </c>
      <c r="DF107" s="212">
        <v>11</v>
      </c>
      <c r="DG107" s="212">
        <v>50.514922925500002</v>
      </c>
      <c r="DH107" s="212">
        <v>54.293233082699999</v>
      </c>
      <c r="DI107" s="212">
        <v>351</v>
      </c>
      <c r="DJ107" s="212">
        <v>443</v>
      </c>
      <c r="DK107" s="212">
        <v>512</v>
      </c>
      <c r="DL107" s="212">
        <v>611</v>
      </c>
      <c r="DM107" s="212">
        <v>482</v>
      </c>
      <c r="DN107" s="212">
        <v>469</v>
      </c>
      <c r="DO107" s="212">
        <v>527</v>
      </c>
      <c r="DP107" s="212">
        <v>630</v>
      </c>
      <c r="DQ107" s="212">
        <v>745</v>
      </c>
      <c r="DR107" s="212">
        <v>664</v>
      </c>
      <c r="DS107" s="212">
        <v>758</v>
      </c>
      <c r="DT107" s="212">
        <v>902</v>
      </c>
      <c r="DU107" s="212">
        <v>1043</v>
      </c>
      <c r="DV107" s="212">
        <v>1134</v>
      </c>
      <c r="DW107" s="212">
        <v>874</v>
      </c>
      <c r="DX107" s="212">
        <v>721</v>
      </c>
      <c r="DY107" s="212">
        <v>621</v>
      </c>
      <c r="DZ107" s="212">
        <v>452</v>
      </c>
      <c r="EA107" s="212">
        <v>212</v>
      </c>
      <c r="EB107" s="212">
        <v>40</v>
      </c>
      <c r="EC107" s="212">
        <v>5</v>
      </c>
      <c r="ED107" s="212">
        <v>1306</v>
      </c>
      <c r="EE107" s="212">
        <v>6831</v>
      </c>
      <c r="EF107" s="212">
        <v>4059</v>
      </c>
      <c r="EG107" s="212">
        <v>2051</v>
      </c>
      <c r="EH107" s="212">
        <v>709</v>
      </c>
      <c r="EI107" s="212">
        <v>10.7084289931</v>
      </c>
      <c r="EJ107" s="212">
        <v>56.010167267999996</v>
      </c>
      <c r="EK107" s="212">
        <v>33.281403738900003</v>
      </c>
      <c r="EL107" s="212">
        <v>16.8169891768</v>
      </c>
      <c r="EM107" s="212">
        <v>5.8133814365000003</v>
      </c>
    </row>
    <row r="108" spans="1:143" hidden="1">
      <c r="A108">
        <v>279</v>
      </c>
      <c r="B108">
        <v>102</v>
      </c>
      <c r="C108">
        <v>28443</v>
      </c>
      <c r="D108">
        <v>3</v>
      </c>
      <c r="E108">
        <v>2015</v>
      </c>
      <c r="F108">
        <v>2000</v>
      </c>
      <c r="G108" t="s">
        <v>44</v>
      </c>
      <c r="H108" s="212">
        <v>19324</v>
      </c>
      <c r="I108" s="212">
        <v>150</v>
      </c>
      <c r="J108" s="212">
        <v>136</v>
      </c>
      <c r="K108" s="212">
        <v>181</v>
      </c>
      <c r="L108" s="212">
        <v>164</v>
      </c>
      <c r="M108" s="212">
        <v>177</v>
      </c>
      <c r="N108" s="212">
        <v>189</v>
      </c>
      <c r="O108" s="212">
        <v>164</v>
      </c>
      <c r="P108" s="212">
        <v>188</v>
      </c>
      <c r="Q108" s="212">
        <v>175</v>
      </c>
      <c r="R108" s="212">
        <v>181</v>
      </c>
      <c r="S108" s="212">
        <v>189</v>
      </c>
      <c r="T108" s="212">
        <v>191</v>
      </c>
      <c r="U108" s="212">
        <v>198</v>
      </c>
      <c r="V108" s="212">
        <v>195</v>
      </c>
      <c r="W108" s="212">
        <v>210</v>
      </c>
      <c r="X108" s="212">
        <v>190</v>
      </c>
      <c r="Y108" s="212">
        <v>212</v>
      </c>
      <c r="Z108" s="212">
        <v>190</v>
      </c>
      <c r="AA108" s="212">
        <v>232</v>
      </c>
      <c r="AB108" s="212">
        <v>313</v>
      </c>
      <c r="AC108" s="212">
        <v>264</v>
      </c>
      <c r="AD108" s="212">
        <v>229</v>
      </c>
      <c r="AE108" s="212">
        <v>183</v>
      </c>
      <c r="AF108" s="212">
        <v>159</v>
      </c>
      <c r="AG108" s="212">
        <v>155</v>
      </c>
      <c r="AH108" s="212">
        <v>167</v>
      </c>
      <c r="AI108" s="212">
        <v>172</v>
      </c>
      <c r="AJ108" s="212">
        <v>164</v>
      </c>
      <c r="AK108" s="212">
        <v>173</v>
      </c>
      <c r="AL108" s="212">
        <v>179</v>
      </c>
      <c r="AM108" s="212">
        <v>181</v>
      </c>
      <c r="AN108" s="212">
        <v>194</v>
      </c>
      <c r="AO108" s="212">
        <v>218</v>
      </c>
      <c r="AP108" s="212">
        <v>204</v>
      </c>
      <c r="AQ108" s="212">
        <v>195</v>
      </c>
      <c r="AR108" s="212">
        <v>259</v>
      </c>
      <c r="AS108" s="212">
        <v>214</v>
      </c>
      <c r="AT108" s="212">
        <v>230</v>
      </c>
      <c r="AU108" s="212">
        <v>267</v>
      </c>
      <c r="AV108" s="212">
        <v>233</v>
      </c>
      <c r="AW108" s="212">
        <v>268</v>
      </c>
      <c r="AX108" s="212">
        <v>302</v>
      </c>
      <c r="AY108" s="212">
        <v>292</v>
      </c>
      <c r="AZ108" s="212">
        <v>254</v>
      </c>
      <c r="BA108" s="212">
        <v>280</v>
      </c>
      <c r="BB108" s="212">
        <v>258</v>
      </c>
      <c r="BC108" s="212">
        <v>216</v>
      </c>
      <c r="BD108" s="212">
        <v>202</v>
      </c>
      <c r="BE108" s="212">
        <v>238</v>
      </c>
      <c r="BF108" s="212">
        <v>189</v>
      </c>
      <c r="BG108" s="212">
        <v>248</v>
      </c>
      <c r="BH108" s="212">
        <v>226</v>
      </c>
      <c r="BI108" s="212">
        <v>213</v>
      </c>
      <c r="BJ108" s="212">
        <v>200</v>
      </c>
      <c r="BK108" s="212">
        <v>216</v>
      </c>
      <c r="BL108" s="212">
        <v>231</v>
      </c>
      <c r="BM108" s="212">
        <v>265</v>
      </c>
      <c r="BN108" s="212">
        <v>224</v>
      </c>
      <c r="BO108" s="212">
        <v>213</v>
      </c>
      <c r="BP108" s="212">
        <v>222</v>
      </c>
      <c r="BQ108" s="212">
        <v>228</v>
      </c>
      <c r="BR108" s="212">
        <v>254</v>
      </c>
      <c r="BS108" s="212">
        <v>287</v>
      </c>
      <c r="BT108" s="212">
        <v>256</v>
      </c>
      <c r="BU108" s="212">
        <v>289</v>
      </c>
      <c r="BV108" s="212">
        <v>302</v>
      </c>
      <c r="BW108" s="212">
        <v>342</v>
      </c>
      <c r="BX108" s="212">
        <v>366</v>
      </c>
      <c r="BY108" s="212">
        <v>336</v>
      </c>
      <c r="BZ108" s="212">
        <v>214</v>
      </c>
      <c r="CA108" s="212">
        <v>237</v>
      </c>
      <c r="CB108" s="212">
        <v>243</v>
      </c>
      <c r="CC108" s="212">
        <v>270</v>
      </c>
      <c r="CD108" s="212">
        <v>254</v>
      </c>
      <c r="CE108" s="212">
        <v>237</v>
      </c>
      <c r="CF108" s="212">
        <v>193</v>
      </c>
      <c r="CG108" s="212">
        <v>156</v>
      </c>
      <c r="CH108" s="212">
        <v>180</v>
      </c>
      <c r="CI108" s="212">
        <v>191</v>
      </c>
      <c r="CJ108" s="212">
        <v>171</v>
      </c>
      <c r="CK108" s="212">
        <v>171</v>
      </c>
      <c r="CL108" s="212">
        <v>151</v>
      </c>
      <c r="CM108" s="212">
        <v>170</v>
      </c>
      <c r="CN108" s="212">
        <v>142</v>
      </c>
      <c r="CO108" s="212">
        <v>144</v>
      </c>
      <c r="CP108" s="212">
        <v>131</v>
      </c>
      <c r="CQ108" s="212">
        <v>108</v>
      </c>
      <c r="CR108" s="212">
        <v>115</v>
      </c>
      <c r="CS108" s="212">
        <v>93</v>
      </c>
      <c r="CT108" s="212">
        <v>88</v>
      </c>
      <c r="CU108" s="212">
        <v>83</v>
      </c>
      <c r="CV108" s="212">
        <v>58</v>
      </c>
      <c r="CW108" s="212">
        <v>46</v>
      </c>
      <c r="CX108" s="212">
        <v>35</v>
      </c>
      <c r="CY108" s="212">
        <v>36</v>
      </c>
      <c r="CZ108" s="212">
        <v>22</v>
      </c>
      <c r="DA108" s="212">
        <v>20</v>
      </c>
      <c r="DB108" s="212">
        <v>12</v>
      </c>
      <c r="DC108" s="212">
        <v>6</v>
      </c>
      <c r="DD108" s="212">
        <v>8</v>
      </c>
      <c r="DE108" s="212">
        <v>9</v>
      </c>
      <c r="DF108" s="212">
        <v>48</v>
      </c>
      <c r="DG108" s="212">
        <v>46.091460884</v>
      </c>
      <c r="DH108" s="212">
        <v>46.550925925900003</v>
      </c>
      <c r="DI108" s="212">
        <v>808</v>
      </c>
      <c r="DJ108" s="212">
        <v>897</v>
      </c>
      <c r="DK108" s="212">
        <v>983</v>
      </c>
      <c r="DL108" s="212">
        <v>1137</v>
      </c>
      <c r="DM108" s="212">
        <v>990</v>
      </c>
      <c r="DN108" s="212">
        <v>855</v>
      </c>
      <c r="DO108" s="212">
        <v>992</v>
      </c>
      <c r="DP108" s="212">
        <v>1203</v>
      </c>
      <c r="DQ108" s="212">
        <v>1396</v>
      </c>
      <c r="DR108" s="212">
        <v>1103</v>
      </c>
      <c r="DS108" s="212">
        <v>1103</v>
      </c>
      <c r="DT108" s="212">
        <v>1155</v>
      </c>
      <c r="DU108" s="212">
        <v>1314</v>
      </c>
      <c r="DV108" s="212">
        <v>1560</v>
      </c>
      <c r="DW108" s="212">
        <v>1241</v>
      </c>
      <c r="DX108" s="212">
        <v>891</v>
      </c>
      <c r="DY108" s="212">
        <v>778</v>
      </c>
      <c r="DZ108" s="212">
        <v>535</v>
      </c>
      <c r="EA108" s="212">
        <v>258</v>
      </c>
      <c r="EB108" s="212">
        <v>68</v>
      </c>
      <c r="EC108" s="212">
        <v>9</v>
      </c>
      <c r="ED108" s="212">
        <v>2688</v>
      </c>
      <c r="EE108" s="212">
        <v>11248</v>
      </c>
      <c r="EF108" s="212">
        <v>5340</v>
      </c>
      <c r="EG108" s="212">
        <v>2539</v>
      </c>
      <c r="EH108" s="212">
        <v>870</v>
      </c>
      <c r="EI108" s="212">
        <v>13.944801826100001</v>
      </c>
      <c r="EJ108" s="212">
        <v>58.352355260400003</v>
      </c>
      <c r="EK108" s="212">
        <v>27.7028429135</v>
      </c>
      <c r="EL108" s="212">
        <v>13.171819879599999</v>
      </c>
      <c r="EM108" s="212">
        <v>4.5133845195999998</v>
      </c>
    </row>
    <row r="109" spans="1:143" hidden="1">
      <c r="A109">
        <v>280</v>
      </c>
      <c r="B109">
        <v>102</v>
      </c>
      <c r="C109">
        <v>28446</v>
      </c>
      <c r="D109">
        <v>3</v>
      </c>
      <c r="E109">
        <v>2015</v>
      </c>
      <c r="G109" t="s">
        <v>45</v>
      </c>
      <c r="H109" s="212">
        <v>11419</v>
      </c>
      <c r="I109" s="212">
        <v>60</v>
      </c>
      <c r="J109" s="212">
        <v>45</v>
      </c>
      <c r="K109" s="212">
        <v>53</v>
      </c>
      <c r="L109" s="212">
        <v>69</v>
      </c>
      <c r="M109" s="212">
        <v>75</v>
      </c>
      <c r="N109" s="212">
        <v>88</v>
      </c>
      <c r="O109" s="212">
        <v>101</v>
      </c>
      <c r="P109" s="212">
        <v>100</v>
      </c>
      <c r="Q109" s="212">
        <v>95</v>
      </c>
      <c r="R109" s="212">
        <v>105</v>
      </c>
      <c r="S109" s="212">
        <v>95</v>
      </c>
      <c r="T109" s="212">
        <v>111</v>
      </c>
      <c r="U109" s="212">
        <v>98</v>
      </c>
      <c r="V109" s="212">
        <v>109</v>
      </c>
      <c r="W109" s="212">
        <v>123</v>
      </c>
      <c r="X109" s="212">
        <v>123</v>
      </c>
      <c r="Y109" s="212">
        <v>109</v>
      </c>
      <c r="Z109" s="212">
        <v>122</v>
      </c>
      <c r="AA109" s="212">
        <v>124</v>
      </c>
      <c r="AB109" s="212">
        <v>88</v>
      </c>
      <c r="AC109" s="212">
        <v>84</v>
      </c>
      <c r="AD109" s="212">
        <v>85</v>
      </c>
      <c r="AE109" s="212">
        <v>88</v>
      </c>
      <c r="AF109" s="212">
        <v>85</v>
      </c>
      <c r="AG109" s="212">
        <v>72</v>
      </c>
      <c r="AH109" s="212">
        <v>103</v>
      </c>
      <c r="AI109" s="212">
        <v>87</v>
      </c>
      <c r="AJ109" s="212">
        <v>78</v>
      </c>
      <c r="AK109" s="212">
        <v>75</v>
      </c>
      <c r="AL109" s="212">
        <v>89</v>
      </c>
      <c r="AM109" s="212">
        <v>92</v>
      </c>
      <c r="AN109" s="212">
        <v>86</v>
      </c>
      <c r="AO109" s="212">
        <v>90</v>
      </c>
      <c r="AP109" s="212">
        <v>87</v>
      </c>
      <c r="AQ109" s="212">
        <v>106</v>
      </c>
      <c r="AR109" s="212">
        <v>104</v>
      </c>
      <c r="AS109" s="212">
        <v>101</v>
      </c>
      <c r="AT109" s="212">
        <v>107</v>
      </c>
      <c r="AU109" s="212">
        <v>122</v>
      </c>
      <c r="AV109" s="212">
        <v>115</v>
      </c>
      <c r="AW109" s="212">
        <v>103</v>
      </c>
      <c r="AX109" s="212">
        <v>154</v>
      </c>
      <c r="AY109" s="212">
        <v>141</v>
      </c>
      <c r="AZ109" s="212">
        <v>134</v>
      </c>
      <c r="BA109" s="212">
        <v>123</v>
      </c>
      <c r="BB109" s="212">
        <v>124</v>
      </c>
      <c r="BC109" s="212">
        <v>130</v>
      </c>
      <c r="BD109" s="212">
        <v>139</v>
      </c>
      <c r="BE109" s="212">
        <v>143</v>
      </c>
      <c r="BF109" s="212">
        <v>121</v>
      </c>
      <c r="BG109" s="212">
        <v>163</v>
      </c>
      <c r="BH109" s="212">
        <v>152</v>
      </c>
      <c r="BI109" s="212">
        <v>148</v>
      </c>
      <c r="BJ109" s="212">
        <v>146</v>
      </c>
      <c r="BK109" s="212">
        <v>153</v>
      </c>
      <c r="BL109" s="212">
        <v>132</v>
      </c>
      <c r="BM109" s="212">
        <v>140</v>
      </c>
      <c r="BN109" s="212">
        <v>147</v>
      </c>
      <c r="BO109" s="212">
        <v>160</v>
      </c>
      <c r="BP109" s="212">
        <v>174</v>
      </c>
      <c r="BQ109" s="212">
        <v>171</v>
      </c>
      <c r="BR109" s="212">
        <v>194</v>
      </c>
      <c r="BS109" s="212">
        <v>175</v>
      </c>
      <c r="BT109" s="212">
        <v>176</v>
      </c>
      <c r="BU109" s="212">
        <v>223</v>
      </c>
      <c r="BV109" s="212">
        <v>205</v>
      </c>
      <c r="BW109" s="212">
        <v>220</v>
      </c>
      <c r="BX109" s="212">
        <v>222</v>
      </c>
      <c r="BY109" s="212">
        <v>204</v>
      </c>
      <c r="BZ109" s="212">
        <v>123</v>
      </c>
      <c r="CA109" s="212">
        <v>130</v>
      </c>
      <c r="CB109" s="212">
        <v>187</v>
      </c>
      <c r="CC109" s="212">
        <v>148</v>
      </c>
      <c r="CD109" s="212">
        <v>169</v>
      </c>
      <c r="CE109" s="212">
        <v>168</v>
      </c>
      <c r="CF109" s="212">
        <v>130</v>
      </c>
      <c r="CG109" s="212">
        <v>94</v>
      </c>
      <c r="CH109" s="212">
        <v>133</v>
      </c>
      <c r="CI109" s="212">
        <v>143</v>
      </c>
      <c r="CJ109" s="212">
        <v>146</v>
      </c>
      <c r="CK109" s="212">
        <v>139</v>
      </c>
      <c r="CL109" s="212">
        <v>144</v>
      </c>
      <c r="CM109" s="212">
        <v>136</v>
      </c>
      <c r="CN109" s="212">
        <v>146</v>
      </c>
      <c r="CO109" s="212">
        <v>120</v>
      </c>
      <c r="CP109" s="212">
        <v>90</v>
      </c>
      <c r="CQ109" s="212">
        <v>110</v>
      </c>
      <c r="CR109" s="212">
        <v>103</v>
      </c>
      <c r="CS109" s="212">
        <v>90</v>
      </c>
      <c r="CT109" s="212">
        <v>72</v>
      </c>
      <c r="CU109" s="212">
        <v>66</v>
      </c>
      <c r="CV109" s="212">
        <v>65</v>
      </c>
      <c r="CW109" s="212">
        <v>56</v>
      </c>
      <c r="CX109" s="212">
        <v>31</v>
      </c>
      <c r="CY109" s="212">
        <v>33</v>
      </c>
      <c r="CZ109" s="212">
        <v>26</v>
      </c>
      <c r="DA109" s="212">
        <v>16</v>
      </c>
      <c r="DB109" s="212">
        <v>15</v>
      </c>
      <c r="DC109" s="212">
        <v>6</v>
      </c>
      <c r="DD109" s="212">
        <v>5</v>
      </c>
      <c r="DE109" s="212">
        <v>11</v>
      </c>
      <c r="DF109" s="212">
        <v>2</v>
      </c>
      <c r="DG109" s="212">
        <v>50.884426732100003</v>
      </c>
      <c r="DH109" s="212">
        <v>54.251633986900003</v>
      </c>
      <c r="DI109" s="212">
        <v>302</v>
      </c>
      <c r="DJ109" s="212">
        <v>489</v>
      </c>
      <c r="DK109" s="212">
        <v>536</v>
      </c>
      <c r="DL109" s="212">
        <v>566</v>
      </c>
      <c r="DM109" s="212">
        <v>414</v>
      </c>
      <c r="DN109" s="212">
        <v>432</v>
      </c>
      <c r="DO109" s="212">
        <v>461</v>
      </c>
      <c r="DP109" s="212">
        <v>549</v>
      </c>
      <c r="DQ109" s="212">
        <v>655</v>
      </c>
      <c r="DR109" s="212">
        <v>657</v>
      </c>
      <c r="DS109" s="212">
        <v>762</v>
      </c>
      <c r="DT109" s="212">
        <v>753</v>
      </c>
      <c r="DU109" s="212">
        <v>939</v>
      </c>
      <c r="DV109" s="212">
        <v>974</v>
      </c>
      <c r="DW109" s="212">
        <v>802</v>
      </c>
      <c r="DX109" s="212">
        <v>646</v>
      </c>
      <c r="DY109" s="212">
        <v>685</v>
      </c>
      <c r="DZ109" s="212">
        <v>465</v>
      </c>
      <c r="EA109" s="212">
        <v>251</v>
      </c>
      <c r="EB109" s="212">
        <v>68</v>
      </c>
      <c r="EC109" s="212">
        <v>11</v>
      </c>
      <c r="ED109" s="212">
        <v>1327</v>
      </c>
      <c r="EE109" s="212">
        <v>6188</v>
      </c>
      <c r="EF109" s="212">
        <v>3902</v>
      </c>
      <c r="EG109" s="212">
        <v>2126</v>
      </c>
      <c r="EH109" s="212">
        <v>795</v>
      </c>
      <c r="EI109" s="212">
        <v>11.623018306000001</v>
      </c>
      <c r="EJ109" s="212">
        <v>54.1998773758</v>
      </c>
      <c r="EK109" s="212">
        <v>34.1771043181</v>
      </c>
      <c r="EL109" s="212">
        <v>18.621354121</v>
      </c>
      <c r="EM109" s="212">
        <v>6.9633003416000001</v>
      </c>
    </row>
    <row r="110" spans="1:143" hidden="1">
      <c r="A110">
        <v>284</v>
      </c>
      <c r="B110">
        <v>102</v>
      </c>
      <c r="C110">
        <v>28464</v>
      </c>
      <c r="D110">
        <v>3</v>
      </c>
      <c r="E110">
        <v>2015</v>
      </c>
      <c r="F110">
        <v>2000</v>
      </c>
      <c r="G110" t="s">
        <v>46</v>
      </c>
      <c r="H110" s="212">
        <v>33478</v>
      </c>
      <c r="I110" s="212">
        <v>288</v>
      </c>
      <c r="J110" s="212">
        <v>304</v>
      </c>
      <c r="K110" s="212">
        <v>312</v>
      </c>
      <c r="L110" s="212">
        <v>332</v>
      </c>
      <c r="M110" s="212">
        <v>349</v>
      </c>
      <c r="N110" s="212">
        <v>354</v>
      </c>
      <c r="O110" s="212">
        <v>369</v>
      </c>
      <c r="P110" s="212">
        <v>426</v>
      </c>
      <c r="Q110" s="212">
        <v>358</v>
      </c>
      <c r="R110" s="212">
        <v>400</v>
      </c>
      <c r="S110" s="212">
        <v>379</v>
      </c>
      <c r="T110" s="212">
        <v>393</v>
      </c>
      <c r="U110" s="212">
        <v>361</v>
      </c>
      <c r="V110" s="212">
        <v>440</v>
      </c>
      <c r="W110" s="212">
        <v>443</v>
      </c>
      <c r="X110" s="212">
        <v>369</v>
      </c>
      <c r="Y110" s="212">
        <v>412</v>
      </c>
      <c r="Z110" s="212">
        <v>360</v>
      </c>
      <c r="AA110" s="212">
        <v>337</v>
      </c>
      <c r="AB110" s="212">
        <v>290</v>
      </c>
      <c r="AC110" s="212">
        <v>250</v>
      </c>
      <c r="AD110" s="212">
        <v>274</v>
      </c>
      <c r="AE110" s="212">
        <v>222</v>
      </c>
      <c r="AF110" s="212">
        <v>232</v>
      </c>
      <c r="AG110" s="212">
        <v>268</v>
      </c>
      <c r="AH110" s="212">
        <v>263</v>
      </c>
      <c r="AI110" s="212">
        <v>280</v>
      </c>
      <c r="AJ110" s="212">
        <v>302</v>
      </c>
      <c r="AK110" s="212">
        <v>306</v>
      </c>
      <c r="AL110" s="212">
        <v>344</v>
      </c>
      <c r="AM110" s="212">
        <v>360</v>
      </c>
      <c r="AN110" s="212">
        <v>369</v>
      </c>
      <c r="AO110" s="212">
        <v>396</v>
      </c>
      <c r="AP110" s="212">
        <v>388</v>
      </c>
      <c r="AQ110" s="212">
        <v>385</v>
      </c>
      <c r="AR110" s="212">
        <v>417</v>
      </c>
      <c r="AS110" s="212">
        <v>447</v>
      </c>
      <c r="AT110" s="212">
        <v>462</v>
      </c>
      <c r="AU110" s="212">
        <v>512</v>
      </c>
      <c r="AV110" s="212">
        <v>567</v>
      </c>
      <c r="AW110" s="212">
        <v>590</v>
      </c>
      <c r="AX110" s="212">
        <v>571</v>
      </c>
      <c r="AY110" s="212">
        <v>620</v>
      </c>
      <c r="AZ110" s="212">
        <v>605</v>
      </c>
      <c r="BA110" s="212">
        <v>600</v>
      </c>
      <c r="BB110" s="212">
        <v>495</v>
      </c>
      <c r="BC110" s="212">
        <v>450</v>
      </c>
      <c r="BD110" s="212">
        <v>452</v>
      </c>
      <c r="BE110" s="212">
        <v>438</v>
      </c>
      <c r="BF110" s="212">
        <v>334</v>
      </c>
      <c r="BG110" s="212">
        <v>383</v>
      </c>
      <c r="BH110" s="212">
        <v>378</v>
      </c>
      <c r="BI110" s="212">
        <v>380</v>
      </c>
      <c r="BJ110" s="212">
        <v>343</v>
      </c>
      <c r="BK110" s="212">
        <v>346</v>
      </c>
      <c r="BL110" s="212">
        <v>306</v>
      </c>
      <c r="BM110" s="212">
        <v>330</v>
      </c>
      <c r="BN110" s="212">
        <v>343</v>
      </c>
      <c r="BO110" s="212">
        <v>325</v>
      </c>
      <c r="BP110" s="212">
        <v>348</v>
      </c>
      <c r="BQ110" s="212">
        <v>435</v>
      </c>
      <c r="BR110" s="212">
        <v>448</v>
      </c>
      <c r="BS110" s="212">
        <v>428</v>
      </c>
      <c r="BT110" s="212">
        <v>432</v>
      </c>
      <c r="BU110" s="212">
        <v>534</v>
      </c>
      <c r="BV110" s="212">
        <v>560</v>
      </c>
      <c r="BW110" s="212">
        <v>604</v>
      </c>
      <c r="BX110" s="212">
        <v>643</v>
      </c>
      <c r="BY110" s="212">
        <v>555</v>
      </c>
      <c r="BZ110" s="212">
        <v>349</v>
      </c>
      <c r="CA110" s="212">
        <v>361</v>
      </c>
      <c r="CB110" s="212">
        <v>479</v>
      </c>
      <c r="CC110" s="212">
        <v>448</v>
      </c>
      <c r="CD110" s="212">
        <v>441</v>
      </c>
      <c r="CE110" s="212">
        <v>427</v>
      </c>
      <c r="CF110" s="212">
        <v>360</v>
      </c>
      <c r="CG110" s="212">
        <v>281</v>
      </c>
      <c r="CH110" s="212">
        <v>279</v>
      </c>
      <c r="CI110" s="212">
        <v>274</v>
      </c>
      <c r="CJ110" s="212">
        <v>263</v>
      </c>
      <c r="CK110" s="212">
        <v>237</v>
      </c>
      <c r="CL110" s="212">
        <v>213</v>
      </c>
      <c r="CM110" s="212">
        <v>199</v>
      </c>
      <c r="CN110" s="212">
        <v>175</v>
      </c>
      <c r="CO110" s="212">
        <v>167</v>
      </c>
      <c r="CP110" s="212">
        <v>116</v>
      </c>
      <c r="CQ110" s="212">
        <v>121</v>
      </c>
      <c r="CR110" s="212">
        <v>132</v>
      </c>
      <c r="CS110" s="212">
        <v>98</v>
      </c>
      <c r="CT110" s="212">
        <v>99</v>
      </c>
      <c r="CU110" s="212">
        <v>76</v>
      </c>
      <c r="CV110" s="212">
        <v>64</v>
      </c>
      <c r="CW110" s="212">
        <v>51</v>
      </c>
      <c r="CX110" s="212">
        <v>34</v>
      </c>
      <c r="CY110" s="212">
        <v>33</v>
      </c>
      <c r="CZ110" s="212">
        <v>28</v>
      </c>
      <c r="DA110" s="212">
        <v>17</v>
      </c>
      <c r="DB110" s="212">
        <v>15</v>
      </c>
      <c r="DC110" s="212">
        <v>8</v>
      </c>
      <c r="DD110" s="212">
        <v>6</v>
      </c>
      <c r="DE110" s="212">
        <v>12</v>
      </c>
      <c r="DF110" s="212">
        <v>19</v>
      </c>
      <c r="DG110" s="212">
        <v>44.060447114399999</v>
      </c>
      <c r="DH110" s="212">
        <v>44.039166666699998</v>
      </c>
      <c r="DI110" s="212">
        <v>1585</v>
      </c>
      <c r="DJ110" s="212">
        <v>1907</v>
      </c>
      <c r="DK110" s="212">
        <v>2016</v>
      </c>
      <c r="DL110" s="212">
        <v>1768</v>
      </c>
      <c r="DM110" s="212">
        <v>1246</v>
      </c>
      <c r="DN110" s="212">
        <v>1495</v>
      </c>
      <c r="DO110" s="212">
        <v>1898</v>
      </c>
      <c r="DP110" s="212">
        <v>2405</v>
      </c>
      <c r="DQ110" s="212">
        <v>2986</v>
      </c>
      <c r="DR110" s="212">
        <v>2169</v>
      </c>
      <c r="DS110" s="212">
        <v>1830</v>
      </c>
      <c r="DT110" s="212">
        <v>1652</v>
      </c>
      <c r="DU110" s="212">
        <v>2277</v>
      </c>
      <c r="DV110" s="212">
        <v>2711</v>
      </c>
      <c r="DW110" s="212">
        <v>2156</v>
      </c>
      <c r="DX110" s="212">
        <v>1457</v>
      </c>
      <c r="DY110" s="212">
        <v>991</v>
      </c>
      <c r="DZ110" s="212">
        <v>566</v>
      </c>
      <c r="EA110" s="212">
        <v>258</v>
      </c>
      <c r="EB110" s="212">
        <v>74</v>
      </c>
      <c r="EC110" s="212">
        <v>12</v>
      </c>
      <c r="ED110" s="212">
        <v>5508</v>
      </c>
      <c r="EE110" s="212">
        <v>19726</v>
      </c>
      <c r="EF110" s="212">
        <v>8225</v>
      </c>
      <c r="EG110" s="212">
        <v>3358</v>
      </c>
      <c r="EH110" s="212">
        <v>910</v>
      </c>
      <c r="EI110" s="212">
        <v>16.4619384919</v>
      </c>
      <c r="EJ110" s="212">
        <v>58.955736872000003</v>
      </c>
      <c r="EK110" s="212">
        <v>24.582324636100001</v>
      </c>
      <c r="EL110" s="212">
        <v>10.036163663</v>
      </c>
      <c r="EM110" s="212">
        <v>2.7197465555</v>
      </c>
    </row>
    <row r="111" spans="1:143" hidden="1">
      <c r="A111">
        <v>286</v>
      </c>
      <c r="B111">
        <v>102</v>
      </c>
      <c r="C111">
        <v>28481</v>
      </c>
      <c r="D111">
        <v>3</v>
      </c>
      <c r="E111">
        <v>2015</v>
      </c>
      <c r="F111">
        <v>2000</v>
      </c>
      <c r="G111" t="s">
        <v>47</v>
      </c>
      <c r="H111" s="212">
        <v>15168</v>
      </c>
      <c r="I111" s="212">
        <v>69</v>
      </c>
      <c r="J111" s="212">
        <v>87</v>
      </c>
      <c r="K111" s="212">
        <v>91</v>
      </c>
      <c r="L111" s="212">
        <v>89</v>
      </c>
      <c r="M111" s="212">
        <v>98</v>
      </c>
      <c r="N111" s="212">
        <v>99</v>
      </c>
      <c r="O111" s="212">
        <v>101</v>
      </c>
      <c r="P111" s="212">
        <v>118</v>
      </c>
      <c r="Q111" s="212">
        <v>119</v>
      </c>
      <c r="R111" s="212">
        <v>122</v>
      </c>
      <c r="S111" s="212">
        <v>124</v>
      </c>
      <c r="T111" s="212">
        <v>146</v>
      </c>
      <c r="U111" s="212">
        <v>130</v>
      </c>
      <c r="V111" s="212">
        <v>165</v>
      </c>
      <c r="W111" s="212">
        <v>126</v>
      </c>
      <c r="X111" s="212">
        <v>140</v>
      </c>
      <c r="Y111" s="212">
        <v>157</v>
      </c>
      <c r="Z111" s="212">
        <v>152</v>
      </c>
      <c r="AA111" s="212">
        <v>124</v>
      </c>
      <c r="AB111" s="212">
        <v>92</v>
      </c>
      <c r="AC111" s="212">
        <v>97</v>
      </c>
      <c r="AD111" s="212">
        <v>78</v>
      </c>
      <c r="AE111" s="212">
        <v>91</v>
      </c>
      <c r="AF111" s="212">
        <v>89</v>
      </c>
      <c r="AG111" s="212">
        <v>90</v>
      </c>
      <c r="AH111" s="212">
        <v>124</v>
      </c>
      <c r="AI111" s="212">
        <v>117</v>
      </c>
      <c r="AJ111" s="212">
        <v>115</v>
      </c>
      <c r="AK111" s="212">
        <v>113</v>
      </c>
      <c r="AL111" s="212">
        <v>120</v>
      </c>
      <c r="AM111" s="212">
        <v>116</v>
      </c>
      <c r="AN111" s="212">
        <v>134</v>
      </c>
      <c r="AO111" s="212">
        <v>147</v>
      </c>
      <c r="AP111" s="212">
        <v>133</v>
      </c>
      <c r="AQ111" s="212">
        <v>131</v>
      </c>
      <c r="AR111" s="212">
        <v>140</v>
      </c>
      <c r="AS111" s="212">
        <v>127</v>
      </c>
      <c r="AT111" s="212">
        <v>151</v>
      </c>
      <c r="AU111" s="212">
        <v>173</v>
      </c>
      <c r="AV111" s="212">
        <v>175</v>
      </c>
      <c r="AW111" s="212">
        <v>178</v>
      </c>
      <c r="AX111" s="212">
        <v>210</v>
      </c>
      <c r="AY111" s="212">
        <v>179</v>
      </c>
      <c r="AZ111" s="212">
        <v>188</v>
      </c>
      <c r="BA111" s="212">
        <v>200</v>
      </c>
      <c r="BB111" s="212">
        <v>188</v>
      </c>
      <c r="BC111" s="212">
        <v>173</v>
      </c>
      <c r="BD111" s="212">
        <v>142</v>
      </c>
      <c r="BE111" s="212">
        <v>166</v>
      </c>
      <c r="BF111" s="212">
        <v>164</v>
      </c>
      <c r="BG111" s="212">
        <v>193</v>
      </c>
      <c r="BH111" s="212">
        <v>200</v>
      </c>
      <c r="BI111" s="212">
        <v>179</v>
      </c>
      <c r="BJ111" s="212">
        <v>188</v>
      </c>
      <c r="BK111" s="212">
        <v>178</v>
      </c>
      <c r="BL111" s="212">
        <v>193</v>
      </c>
      <c r="BM111" s="212">
        <v>238</v>
      </c>
      <c r="BN111" s="212">
        <v>214</v>
      </c>
      <c r="BO111" s="212">
        <v>204</v>
      </c>
      <c r="BP111" s="212">
        <v>234</v>
      </c>
      <c r="BQ111" s="212">
        <v>235</v>
      </c>
      <c r="BR111" s="212">
        <v>255</v>
      </c>
      <c r="BS111" s="212">
        <v>271</v>
      </c>
      <c r="BT111" s="212">
        <v>272</v>
      </c>
      <c r="BU111" s="212">
        <v>286</v>
      </c>
      <c r="BV111" s="212">
        <v>328</v>
      </c>
      <c r="BW111" s="212">
        <v>359</v>
      </c>
      <c r="BX111" s="212">
        <v>324</v>
      </c>
      <c r="BY111" s="212">
        <v>341</v>
      </c>
      <c r="BZ111" s="212">
        <v>206</v>
      </c>
      <c r="CA111" s="212">
        <v>213</v>
      </c>
      <c r="CB111" s="212">
        <v>241</v>
      </c>
      <c r="CC111" s="212">
        <v>244</v>
      </c>
      <c r="CD111" s="212">
        <v>258</v>
      </c>
      <c r="CE111" s="212">
        <v>240</v>
      </c>
      <c r="CF111" s="212">
        <v>187</v>
      </c>
      <c r="CG111" s="212">
        <v>131</v>
      </c>
      <c r="CH111" s="212">
        <v>168</v>
      </c>
      <c r="CI111" s="212">
        <v>179</v>
      </c>
      <c r="CJ111" s="212">
        <v>169</v>
      </c>
      <c r="CK111" s="212">
        <v>166</v>
      </c>
      <c r="CL111" s="212">
        <v>175</v>
      </c>
      <c r="CM111" s="212">
        <v>175</v>
      </c>
      <c r="CN111" s="212">
        <v>136</v>
      </c>
      <c r="CO111" s="212">
        <v>133</v>
      </c>
      <c r="CP111" s="212">
        <v>123</v>
      </c>
      <c r="CQ111" s="212">
        <v>137</v>
      </c>
      <c r="CR111" s="212">
        <v>105</v>
      </c>
      <c r="CS111" s="212">
        <v>89</v>
      </c>
      <c r="CT111" s="212">
        <v>85</v>
      </c>
      <c r="CU111" s="212">
        <v>68</v>
      </c>
      <c r="CV111" s="212">
        <v>53</v>
      </c>
      <c r="CW111" s="212">
        <v>52</v>
      </c>
      <c r="CX111" s="212">
        <v>48</v>
      </c>
      <c r="CY111" s="212">
        <v>26</v>
      </c>
      <c r="CZ111" s="212">
        <v>25</v>
      </c>
      <c r="DA111" s="212">
        <v>17</v>
      </c>
      <c r="DB111" s="212">
        <v>10</v>
      </c>
      <c r="DC111" s="212">
        <v>3</v>
      </c>
      <c r="DD111" s="212">
        <v>3</v>
      </c>
      <c r="DE111" s="212">
        <v>12</v>
      </c>
      <c r="DF111" s="212">
        <v>1</v>
      </c>
      <c r="DG111" s="212">
        <v>51.026933474000003</v>
      </c>
      <c r="DH111" s="212">
        <v>55.246113989599998</v>
      </c>
      <c r="DI111" s="212">
        <v>434</v>
      </c>
      <c r="DJ111" s="212">
        <v>559</v>
      </c>
      <c r="DK111" s="212">
        <v>691</v>
      </c>
      <c r="DL111" s="212">
        <v>665</v>
      </c>
      <c r="DM111" s="212">
        <v>445</v>
      </c>
      <c r="DN111" s="212">
        <v>589</v>
      </c>
      <c r="DO111" s="212">
        <v>661</v>
      </c>
      <c r="DP111" s="212">
        <v>766</v>
      </c>
      <c r="DQ111" s="212">
        <v>955</v>
      </c>
      <c r="DR111" s="212">
        <v>833</v>
      </c>
      <c r="DS111" s="212">
        <v>938</v>
      </c>
      <c r="DT111" s="212">
        <v>1083</v>
      </c>
      <c r="DU111" s="212">
        <v>1319</v>
      </c>
      <c r="DV111" s="212">
        <v>1558</v>
      </c>
      <c r="DW111" s="212">
        <v>1196</v>
      </c>
      <c r="DX111" s="212">
        <v>834</v>
      </c>
      <c r="DY111" s="212">
        <v>785</v>
      </c>
      <c r="DZ111" s="212">
        <v>539</v>
      </c>
      <c r="EA111" s="212">
        <v>247</v>
      </c>
      <c r="EB111" s="212">
        <v>58</v>
      </c>
      <c r="EC111" s="212">
        <v>12</v>
      </c>
      <c r="ED111" s="212">
        <v>1684</v>
      </c>
      <c r="EE111" s="212">
        <v>8254</v>
      </c>
      <c r="EF111" s="212">
        <v>5229</v>
      </c>
      <c r="EG111" s="212">
        <v>2475</v>
      </c>
      <c r="EH111" s="212">
        <v>856</v>
      </c>
      <c r="EI111" s="212">
        <v>11.103052680199999</v>
      </c>
      <c r="EJ111" s="212">
        <v>54.420781960799999</v>
      </c>
      <c r="EK111" s="212">
        <v>34.476165358999999</v>
      </c>
      <c r="EL111" s="212">
        <v>16.318322674200001</v>
      </c>
      <c r="EM111" s="212">
        <v>5.6438320037</v>
      </c>
    </row>
    <row r="112" spans="1:143" hidden="1">
      <c r="A112">
        <v>288</v>
      </c>
      <c r="B112">
        <v>102</v>
      </c>
      <c r="C112">
        <v>28501</v>
      </c>
      <c r="D112">
        <v>3</v>
      </c>
      <c r="E112">
        <v>2015</v>
      </c>
      <c r="G112" t="s">
        <v>48</v>
      </c>
      <c r="H112" s="212">
        <v>17420</v>
      </c>
      <c r="I112" s="212">
        <v>92</v>
      </c>
      <c r="J112" s="212">
        <v>95</v>
      </c>
      <c r="K112" s="212">
        <v>88</v>
      </c>
      <c r="L112" s="212">
        <v>100</v>
      </c>
      <c r="M112" s="212">
        <v>114</v>
      </c>
      <c r="N112" s="212">
        <v>103</v>
      </c>
      <c r="O112" s="212">
        <v>100</v>
      </c>
      <c r="P112" s="212">
        <v>137</v>
      </c>
      <c r="Q112" s="212">
        <v>110</v>
      </c>
      <c r="R112" s="212">
        <v>148</v>
      </c>
      <c r="S112" s="212">
        <v>121</v>
      </c>
      <c r="T112" s="212">
        <v>133</v>
      </c>
      <c r="U112" s="212">
        <v>147</v>
      </c>
      <c r="V112" s="212">
        <v>124</v>
      </c>
      <c r="W112" s="212">
        <v>175</v>
      </c>
      <c r="X112" s="212">
        <v>168</v>
      </c>
      <c r="Y112" s="212">
        <v>135</v>
      </c>
      <c r="Z112" s="212">
        <v>177</v>
      </c>
      <c r="AA112" s="212">
        <v>112</v>
      </c>
      <c r="AB112" s="212">
        <v>66</v>
      </c>
      <c r="AC112" s="212">
        <v>83</v>
      </c>
      <c r="AD112" s="212">
        <v>84</v>
      </c>
      <c r="AE112" s="212">
        <v>101</v>
      </c>
      <c r="AF112" s="212">
        <v>106</v>
      </c>
      <c r="AG112" s="212">
        <v>102</v>
      </c>
      <c r="AH112" s="212">
        <v>107</v>
      </c>
      <c r="AI112" s="212">
        <v>111</v>
      </c>
      <c r="AJ112" s="212">
        <v>109</v>
      </c>
      <c r="AK112" s="212">
        <v>131</v>
      </c>
      <c r="AL112" s="212">
        <v>118</v>
      </c>
      <c r="AM112" s="212">
        <v>130</v>
      </c>
      <c r="AN112" s="212">
        <v>136</v>
      </c>
      <c r="AO112" s="212">
        <v>129</v>
      </c>
      <c r="AP112" s="212">
        <v>119</v>
      </c>
      <c r="AQ112" s="212">
        <v>131</v>
      </c>
      <c r="AR112" s="212">
        <v>180</v>
      </c>
      <c r="AS112" s="212">
        <v>161</v>
      </c>
      <c r="AT112" s="212">
        <v>187</v>
      </c>
      <c r="AU112" s="212">
        <v>185</v>
      </c>
      <c r="AV112" s="212">
        <v>169</v>
      </c>
      <c r="AW112" s="212">
        <v>183</v>
      </c>
      <c r="AX112" s="212">
        <v>201</v>
      </c>
      <c r="AY112" s="212">
        <v>172</v>
      </c>
      <c r="AZ112" s="212">
        <v>183</v>
      </c>
      <c r="BA112" s="212">
        <v>159</v>
      </c>
      <c r="BB112" s="212">
        <v>168</v>
      </c>
      <c r="BC112" s="212">
        <v>177</v>
      </c>
      <c r="BD112" s="212">
        <v>177</v>
      </c>
      <c r="BE112" s="212">
        <v>188</v>
      </c>
      <c r="BF112" s="212">
        <v>167</v>
      </c>
      <c r="BG112" s="212">
        <v>193</v>
      </c>
      <c r="BH112" s="212">
        <v>178</v>
      </c>
      <c r="BI112" s="212">
        <v>233</v>
      </c>
      <c r="BJ112" s="212">
        <v>222</v>
      </c>
      <c r="BK112" s="212">
        <v>237</v>
      </c>
      <c r="BL112" s="212">
        <v>223</v>
      </c>
      <c r="BM112" s="212">
        <v>263</v>
      </c>
      <c r="BN112" s="212">
        <v>251</v>
      </c>
      <c r="BO112" s="212">
        <v>267</v>
      </c>
      <c r="BP112" s="212">
        <v>284</v>
      </c>
      <c r="BQ112" s="212">
        <v>293</v>
      </c>
      <c r="BR112" s="212">
        <v>323</v>
      </c>
      <c r="BS112" s="212">
        <v>314</v>
      </c>
      <c r="BT112" s="212">
        <v>318</v>
      </c>
      <c r="BU112" s="212">
        <v>338</v>
      </c>
      <c r="BV112" s="212">
        <v>342</v>
      </c>
      <c r="BW112" s="212">
        <v>372</v>
      </c>
      <c r="BX112" s="212">
        <v>391</v>
      </c>
      <c r="BY112" s="212">
        <v>301</v>
      </c>
      <c r="BZ112" s="212">
        <v>196</v>
      </c>
      <c r="CA112" s="212">
        <v>228</v>
      </c>
      <c r="CB112" s="212">
        <v>243</v>
      </c>
      <c r="CC112" s="212">
        <v>220</v>
      </c>
      <c r="CD112" s="212">
        <v>259</v>
      </c>
      <c r="CE112" s="212">
        <v>255</v>
      </c>
      <c r="CF112" s="212">
        <v>230</v>
      </c>
      <c r="CG112" s="212">
        <v>193</v>
      </c>
      <c r="CH112" s="212">
        <v>244</v>
      </c>
      <c r="CI112" s="212">
        <v>251</v>
      </c>
      <c r="CJ112" s="212">
        <v>265</v>
      </c>
      <c r="CK112" s="212">
        <v>245</v>
      </c>
      <c r="CL112" s="212">
        <v>230</v>
      </c>
      <c r="CM112" s="212">
        <v>264</v>
      </c>
      <c r="CN112" s="212">
        <v>243</v>
      </c>
      <c r="CO112" s="212">
        <v>234</v>
      </c>
      <c r="CP112" s="212">
        <v>226</v>
      </c>
      <c r="CQ112" s="212">
        <v>179</v>
      </c>
      <c r="CR112" s="212">
        <v>178</v>
      </c>
      <c r="CS112" s="212">
        <v>171</v>
      </c>
      <c r="CT112" s="212">
        <v>135</v>
      </c>
      <c r="CU112" s="212">
        <v>156</v>
      </c>
      <c r="CV112" s="212">
        <v>110</v>
      </c>
      <c r="CW112" s="212">
        <v>84</v>
      </c>
      <c r="CX112" s="212">
        <v>63</v>
      </c>
      <c r="CY112" s="212">
        <v>53</v>
      </c>
      <c r="CZ112" s="212">
        <v>38</v>
      </c>
      <c r="DA112" s="212">
        <v>23</v>
      </c>
      <c r="DB112" s="212">
        <v>18</v>
      </c>
      <c r="DC112" s="212">
        <v>15</v>
      </c>
      <c r="DD112" s="212">
        <v>11</v>
      </c>
      <c r="DE112" s="212">
        <v>16</v>
      </c>
      <c r="DF112" s="212">
        <v>2</v>
      </c>
      <c r="DG112" s="212">
        <v>53.7006544953</v>
      </c>
      <c r="DH112" s="212">
        <v>58.411985018700001</v>
      </c>
      <c r="DI112" s="212">
        <v>489</v>
      </c>
      <c r="DJ112" s="212">
        <v>598</v>
      </c>
      <c r="DK112" s="212">
        <v>700</v>
      </c>
      <c r="DL112" s="212">
        <v>658</v>
      </c>
      <c r="DM112" s="212">
        <v>476</v>
      </c>
      <c r="DN112" s="212">
        <v>576</v>
      </c>
      <c r="DO112" s="212">
        <v>645</v>
      </c>
      <c r="DP112" s="212">
        <v>882</v>
      </c>
      <c r="DQ112" s="212">
        <v>898</v>
      </c>
      <c r="DR112" s="212">
        <v>877</v>
      </c>
      <c r="DS112" s="212">
        <v>1063</v>
      </c>
      <c r="DT112" s="212">
        <v>1288</v>
      </c>
      <c r="DU112" s="212">
        <v>1586</v>
      </c>
      <c r="DV112" s="212">
        <v>1602</v>
      </c>
      <c r="DW112" s="212">
        <v>1205</v>
      </c>
      <c r="DX112" s="212">
        <v>1183</v>
      </c>
      <c r="DY112" s="212">
        <v>1216</v>
      </c>
      <c r="DZ112" s="212">
        <v>889</v>
      </c>
      <c r="EA112" s="212">
        <v>466</v>
      </c>
      <c r="EB112" s="212">
        <v>105</v>
      </c>
      <c r="EC112" s="212">
        <v>16</v>
      </c>
      <c r="ED112" s="212">
        <v>1787</v>
      </c>
      <c r="EE112" s="212">
        <v>8949</v>
      </c>
      <c r="EF112" s="212">
        <v>6682</v>
      </c>
      <c r="EG112" s="212">
        <v>3875</v>
      </c>
      <c r="EH112" s="212">
        <v>1476</v>
      </c>
      <c r="EI112" s="212">
        <v>10.2595016649</v>
      </c>
      <c r="EJ112" s="212">
        <v>51.377884946599998</v>
      </c>
      <c r="EK112" s="212">
        <v>38.3626133884</v>
      </c>
      <c r="EL112" s="212">
        <v>22.247100700400001</v>
      </c>
      <c r="EM112" s="212">
        <v>8.4739924216000002</v>
      </c>
    </row>
    <row r="113" spans="1:143" hidden="1">
      <c r="A113">
        <v>294</v>
      </c>
      <c r="B113">
        <v>102</v>
      </c>
      <c r="C113">
        <v>28585</v>
      </c>
      <c r="D113">
        <v>3</v>
      </c>
      <c r="E113">
        <v>2015</v>
      </c>
      <c r="G113" t="s">
        <v>49</v>
      </c>
      <c r="H113" s="212">
        <v>17965</v>
      </c>
      <c r="I113" s="212">
        <v>98</v>
      </c>
      <c r="J113" s="212">
        <v>123</v>
      </c>
      <c r="K113" s="212">
        <v>110</v>
      </c>
      <c r="L113" s="212">
        <v>127</v>
      </c>
      <c r="M113" s="212">
        <v>127</v>
      </c>
      <c r="N113" s="212">
        <v>114</v>
      </c>
      <c r="O113" s="212">
        <v>137</v>
      </c>
      <c r="P113" s="212">
        <v>135</v>
      </c>
      <c r="Q113" s="212">
        <v>134</v>
      </c>
      <c r="R113" s="212">
        <v>144</v>
      </c>
      <c r="S113" s="212">
        <v>149</v>
      </c>
      <c r="T113" s="212">
        <v>158</v>
      </c>
      <c r="U113" s="212">
        <v>171</v>
      </c>
      <c r="V113" s="212">
        <v>155</v>
      </c>
      <c r="W113" s="212">
        <v>179</v>
      </c>
      <c r="X113" s="212">
        <v>195</v>
      </c>
      <c r="Y113" s="212">
        <v>216</v>
      </c>
      <c r="Z113" s="212">
        <v>199</v>
      </c>
      <c r="AA113" s="212">
        <v>135</v>
      </c>
      <c r="AB113" s="212">
        <v>66</v>
      </c>
      <c r="AC113" s="212">
        <v>82</v>
      </c>
      <c r="AD113" s="212">
        <v>86</v>
      </c>
      <c r="AE113" s="212">
        <v>89</v>
      </c>
      <c r="AF113" s="212">
        <v>101</v>
      </c>
      <c r="AG113" s="212">
        <v>80</v>
      </c>
      <c r="AH113" s="212">
        <v>90</v>
      </c>
      <c r="AI113" s="212">
        <v>96</v>
      </c>
      <c r="AJ113" s="212">
        <v>131</v>
      </c>
      <c r="AK113" s="212">
        <v>111</v>
      </c>
      <c r="AL113" s="212">
        <v>120</v>
      </c>
      <c r="AM113" s="212">
        <v>135</v>
      </c>
      <c r="AN113" s="212">
        <v>143</v>
      </c>
      <c r="AO113" s="212">
        <v>148</v>
      </c>
      <c r="AP113" s="212">
        <v>130</v>
      </c>
      <c r="AQ113" s="212">
        <v>149</v>
      </c>
      <c r="AR113" s="212">
        <v>146</v>
      </c>
      <c r="AS113" s="212">
        <v>142</v>
      </c>
      <c r="AT113" s="212">
        <v>165</v>
      </c>
      <c r="AU113" s="212">
        <v>181</v>
      </c>
      <c r="AV113" s="212">
        <v>176</v>
      </c>
      <c r="AW113" s="212">
        <v>190</v>
      </c>
      <c r="AX113" s="212">
        <v>198</v>
      </c>
      <c r="AY113" s="212">
        <v>197</v>
      </c>
      <c r="AZ113" s="212">
        <v>184</v>
      </c>
      <c r="BA113" s="212">
        <v>216</v>
      </c>
      <c r="BB113" s="212">
        <v>197</v>
      </c>
      <c r="BC113" s="212">
        <v>183</v>
      </c>
      <c r="BD113" s="212">
        <v>205</v>
      </c>
      <c r="BE113" s="212">
        <v>214</v>
      </c>
      <c r="BF113" s="212">
        <v>174</v>
      </c>
      <c r="BG113" s="212">
        <v>229</v>
      </c>
      <c r="BH113" s="212">
        <v>221</v>
      </c>
      <c r="BI113" s="212">
        <v>221</v>
      </c>
      <c r="BJ113" s="212">
        <v>254</v>
      </c>
      <c r="BK113" s="212">
        <v>238</v>
      </c>
      <c r="BL113" s="212">
        <v>278</v>
      </c>
      <c r="BM113" s="212">
        <v>260</v>
      </c>
      <c r="BN113" s="212">
        <v>243</v>
      </c>
      <c r="BO113" s="212">
        <v>288</v>
      </c>
      <c r="BP113" s="212">
        <v>284</v>
      </c>
      <c r="BQ113" s="212">
        <v>295</v>
      </c>
      <c r="BR113" s="212">
        <v>283</v>
      </c>
      <c r="BS113" s="212">
        <v>294</v>
      </c>
      <c r="BT113" s="212">
        <v>286</v>
      </c>
      <c r="BU113" s="212">
        <v>333</v>
      </c>
      <c r="BV113" s="212">
        <v>340</v>
      </c>
      <c r="BW113" s="212">
        <v>332</v>
      </c>
      <c r="BX113" s="212">
        <v>363</v>
      </c>
      <c r="BY113" s="212">
        <v>275</v>
      </c>
      <c r="BZ113" s="212">
        <v>186</v>
      </c>
      <c r="CA113" s="212">
        <v>216</v>
      </c>
      <c r="CB113" s="212">
        <v>268</v>
      </c>
      <c r="CC113" s="212">
        <v>261</v>
      </c>
      <c r="CD113" s="212">
        <v>288</v>
      </c>
      <c r="CE113" s="212">
        <v>295</v>
      </c>
      <c r="CF113" s="212">
        <v>245</v>
      </c>
      <c r="CG113" s="212">
        <v>198</v>
      </c>
      <c r="CH113" s="212">
        <v>248</v>
      </c>
      <c r="CI113" s="212">
        <v>275</v>
      </c>
      <c r="CJ113" s="212">
        <v>292</v>
      </c>
      <c r="CK113" s="212">
        <v>240</v>
      </c>
      <c r="CL113" s="212">
        <v>249</v>
      </c>
      <c r="CM113" s="212">
        <v>240</v>
      </c>
      <c r="CN113" s="212">
        <v>239</v>
      </c>
      <c r="CO113" s="212">
        <v>238</v>
      </c>
      <c r="CP113" s="212">
        <v>194</v>
      </c>
      <c r="CQ113" s="212">
        <v>191</v>
      </c>
      <c r="CR113" s="212">
        <v>186</v>
      </c>
      <c r="CS113" s="212">
        <v>140</v>
      </c>
      <c r="CT113" s="212">
        <v>146</v>
      </c>
      <c r="CU113" s="212">
        <v>111</v>
      </c>
      <c r="CV113" s="212">
        <v>71</v>
      </c>
      <c r="CW113" s="212">
        <v>74</v>
      </c>
      <c r="CX113" s="212">
        <v>62</v>
      </c>
      <c r="CY113" s="212">
        <v>47</v>
      </c>
      <c r="CZ113" s="212">
        <v>30</v>
      </c>
      <c r="DA113" s="212">
        <v>27</v>
      </c>
      <c r="DB113" s="212">
        <v>17</v>
      </c>
      <c r="DC113" s="212">
        <v>15</v>
      </c>
      <c r="DD113" s="212">
        <v>11</v>
      </c>
      <c r="DE113" s="212">
        <v>16</v>
      </c>
      <c r="DF113" s="212">
        <v>1</v>
      </c>
      <c r="DG113" s="212">
        <v>52.514807392599998</v>
      </c>
      <c r="DH113" s="212">
        <v>56.807692307700002</v>
      </c>
      <c r="DI113" s="212">
        <v>585</v>
      </c>
      <c r="DJ113" s="212">
        <v>664</v>
      </c>
      <c r="DK113" s="212">
        <v>812</v>
      </c>
      <c r="DL113" s="212">
        <v>811</v>
      </c>
      <c r="DM113" s="212">
        <v>438</v>
      </c>
      <c r="DN113" s="212">
        <v>548</v>
      </c>
      <c r="DO113" s="212">
        <v>705</v>
      </c>
      <c r="DP113" s="212">
        <v>810</v>
      </c>
      <c r="DQ113" s="212">
        <v>985</v>
      </c>
      <c r="DR113" s="212">
        <v>973</v>
      </c>
      <c r="DS113" s="212">
        <v>1163</v>
      </c>
      <c r="DT113" s="212">
        <v>1353</v>
      </c>
      <c r="DU113" s="212">
        <v>1491</v>
      </c>
      <c r="DV113" s="212">
        <v>1496</v>
      </c>
      <c r="DW113" s="212">
        <v>1328</v>
      </c>
      <c r="DX113" s="212">
        <v>1258</v>
      </c>
      <c r="DY113" s="212">
        <v>1206</v>
      </c>
      <c r="DZ113" s="212">
        <v>857</v>
      </c>
      <c r="EA113" s="212">
        <v>365</v>
      </c>
      <c r="EB113" s="212">
        <v>100</v>
      </c>
      <c r="EC113" s="212">
        <v>16</v>
      </c>
      <c r="ED113" s="212">
        <v>2061</v>
      </c>
      <c r="EE113" s="212">
        <v>9277</v>
      </c>
      <c r="EF113" s="212">
        <v>6626</v>
      </c>
      <c r="EG113" s="212">
        <v>3802</v>
      </c>
      <c r="EH113" s="212">
        <v>1338</v>
      </c>
      <c r="EI113" s="212">
        <v>11.4729458918</v>
      </c>
      <c r="EJ113" s="212">
        <v>51.642173235400001</v>
      </c>
      <c r="EK113" s="212">
        <v>36.884880872899998</v>
      </c>
      <c r="EL113" s="212">
        <v>21.1645513249</v>
      </c>
      <c r="EM113" s="212">
        <v>7.4482297929000003</v>
      </c>
    </row>
    <row r="114" spans="1:143" hidden="1">
      <c r="A114">
        <v>298</v>
      </c>
      <c r="B114">
        <v>102</v>
      </c>
      <c r="C114">
        <v>28586</v>
      </c>
      <c r="D114">
        <v>3</v>
      </c>
      <c r="E114">
        <v>2015</v>
      </c>
      <c r="G114" t="s">
        <v>50</v>
      </c>
      <c r="H114" s="212">
        <v>14721</v>
      </c>
      <c r="I114" s="212">
        <v>85</v>
      </c>
      <c r="J114" s="212">
        <v>92</v>
      </c>
      <c r="K114" s="212">
        <v>85</v>
      </c>
      <c r="L114" s="212">
        <v>94</v>
      </c>
      <c r="M114" s="212">
        <v>107</v>
      </c>
      <c r="N114" s="212">
        <v>107</v>
      </c>
      <c r="O114" s="212">
        <v>131</v>
      </c>
      <c r="P114" s="212">
        <v>106</v>
      </c>
      <c r="Q114" s="212">
        <v>132</v>
      </c>
      <c r="R114" s="212">
        <v>122</v>
      </c>
      <c r="S114" s="212">
        <v>124</v>
      </c>
      <c r="T114" s="212">
        <v>131</v>
      </c>
      <c r="U114" s="212">
        <v>135</v>
      </c>
      <c r="V114" s="212">
        <v>121</v>
      </c>
      <c r="W114" s="212">
        <v>136</v>
      </c>
      <c r="X114" s="212">
        <v>141</v>
      </c>
      <c r="Y114" s="212">
        <v>123</v>
      </c>
      <c r="Z114" s="212">
        <v>140</v>
      </c>
      <c r="AA114" s="212">
        <v>96</v>
      </c>
      <c r="AB114" s="212">
        <v>61</v>
      </c>
      <c r="AC114" s="212">
        <v>66</v>
      </c>
      <c r="AD114" s="212">
        <v>51</v>
      </c>
      <c r="AE114" s="212">
        <v>59</v>
      </c>
      <c r="AF114" s="212">
        <v>60</v>
      </c>
      <c r="AG114" s="212">
        <v>98</v>
      </c>
      <c r="AH114" s="212">
        <v>84</v>
      </c>
      <c r="AI114" s="212">
        <v>86</v>
      </c>
      <c r="AJ114" s="212">
        <v>82</v>
      </c>
      <c r="AK114" s="212">
        <v>112</v>
      </c>
      <c r="AL114" s="212">
        <v>110</v>
      </c>
      <c r="AM114" s="212">
        <v>99</v>
      </c>
      <c r="AN114" s="212">
        <v>119</v>
      </c>
      <c r="AO114" s="212">
        <v>130</v>
      </c>
      <c r="AP114" s="212">
        <v>122</v>
      </c>
      <c r="AQ114" s="212">
        <v>142</v>
      </c>
      <c r="AR114" s="212">
        <v>135</v>
      </c>
      <c r="AS114" s="212">
        <v>160</v>
      </c>
      <c r="AT114" s="212">
        <v>160</v>
      </c>
      <c r="AU114" s="212">
        <v>146</v>
      </c>
      <c r="AV114" s="212">
        <v>166</v>
      </c>
      <c r="AW114" s="212">
        <v>152</v>
      </c>
      <c r="AX114" s="212">
        <v>135</v>
      </c>
      <c r="AY114" s="212">
        <v>173</v>
      </c>
      <c r="AZ114" s="212">
        <v>156</v>
      </c>
      <c r="BA114" s="212">
        <v>141</v>
      </c>
      <c r="BB114" s="212">
        <v>144</v>
      </c>
      <c r="BC114" s="212">
        <v>136</v>
      </c>
      <c r="BD114" s="212">
        <v>163</v>
      </c>
      <c r="BE114" s="212">
        <v>144</v>
      </c>
      <c r="BF114" s="212">
        <v>146</v>
      </c>
      <c r="BG114" s="212">
        <v>177</v>
      </c>
      <c r="BH114" s="212">
        <v>142</v>
      </c>
      <c r="BI114" s="212">
        <v>188</v>
      </c>
      <c r="BJ114" s="212">
        <v>183</v>
      </c>
      <c r="BK114" s="212">
        <v>194</v>
      </c>
      <c r="BL114" s="212">
        <v>214</v>
      </c>
      <c r="BM114" s="212">
        <v>227</v>
      </c>
      <c r="BN114" s="212">
        <v>216</v>
      </c>
      <c r="BO114" s="212">
        <v>231</v>
      </c>
      <c r="BP114" s="212">
        <v>260</v>
      </c>
      <c r="BQ114" s="212">
        <v>280</v>
      </c>
      <c r="BR114" s="212">
        <v>235</v>
      </c>
      <c r="BS114" s="212">
        <v>238</v>
      </c>
      <c r="BT114" s="212">
        <v>242</v>
      </c>
      <c r="BU114" s="212">
        <v>283</v>
      </c>
      <c r="BV114" s="212">
        <v>285</v>
      </c>
      <c r="BW114" s="212">
        <v>317</v>
      </c>
      <c r="BX114" s="212">
        <v>343</v>
      </c>
      <c r="BY114" s="212">
        <v>246</v>
      </c>
      <c r="BZ114" s="212">
        <v>130</v>
      </c>
      <c r="CA114" s="212">
        <v>162</v>
      </c>
      <c r="CB114" s="212">
        <v>208</v>
      </c>
      <c r="CC114" s="212">
        <v>200</v>
      </c>
      <c r="CD114" s="212">
        <v>192</v>
      </c>
      <c r="CE114" s="212">
        <v>232</v>
      </c>
      <c r="CF114" s="212">
        <v>177</v>
      </c>
      <c r="CG114" s="212">
        <v>147</v>
      </c>
      <c r="CH114" s="212">
        <v>198</v>
      </c>
      <c r="CI114" s="212">
        <v>196</v>
      </c>
      <c r="CJ114" s="212">
        <v>231</v>
      </c>
      <c r="CK114" s="212">
        <v>188</v>
      </c>
      <c r="CL114" s="212">
        <v>192</v>
      </c>
      <c r="CM114" s="212">
        <v>192</v>
      </c>
      <c r="CN114" s="212">
        <v>221</v>
      </c>
      <c r="CO114" s="212">
        <v>214</v>
      </c>
      <c r="CP114" s="212">
        <v>150</v>
      </c>
      <c r="CQ114" s="212">
        <v>173</v>
      </c>
      <c r="CR114" s="212">
        <v>167</v>
      </c>
      <c r="CS114" s="212">
        <v>137</v>
      </c>
      <c r="CT114" s="212">
        <v>111</v>
      </c>
      <c r="CU114" s="212">
        <v>105</v>
      </c>
      <c r="CV114" s="212">
        <v>76</v>
      </c>
      <c r="CW114" s="212">
        <v>72</v>
      </c>
      <c r="CX114" s="212">
        <v>42</v>
      </c>
      <c r="CY114" s="212">
        <v>42</v>
      </c>
      <c r="CZ114" s="212">
        <v>33</v>
      </c>
      <c r="DA114" s="212">
        <v>21</v>
      </c>
      <c r="DB114" s="212">
        <v>20</v>
      </c>
      <c r="DC114" s="212">
        <v>18</v>
      </c>
      <c r="DD114" s="212">
        <v>10</v>
      </c>
      <c r="DE114" s="212">
        <v>15</v>
      </c>
      <c r="DF114" s="212">
        <v>2</v>
      </c>
      <c r="DG114" s="212">
        <v>52.799069230199997</v>
      </c>
      <c r="DH114" s="212">
        <v>57.409722222200003</v>
      </c>
      <c r="DI114" s="212">
        <v>463</v>
      </c>
      <c r="DJ114" s="212">
        <v>598</v>
      </c>
      <c r="DK114" s="212">
        <v>647</v>
      </c>
      <c r="DL114" s="212">
        <v>561</v>
      </c>
      <c r="DM114" s="212">
        <v>334</v>
      </c>
      <c r="DN114" s="212">
        <v>474</v>
      </c>
      <c r="DO114" s="212">
        <v>612</v>
      </c>
      <c r="DP114" s="212">
        <v>767</v>
      </c>
      <c r="DQ114" s="212">
        <v>757</v>
      </c>
      <c r="DR114" s="212">
        <v>733</v>
      </c>
      <c r="DS114" s="212">
        <v>884</v>
      </c>
      <c r="DT114" s="212">
        <v>1148</v>
      </c>
      <c r="DU114" s="212">
        <v>1278</v>
      </c>
      <c r="DV114" s="212">
        <v>1321</v>
      </c>
      <c r="DW114" s="212">
        <v>994</v>
      </c>
      <c r="DX114" s="212">
        <v>949</v>
      </c>
      <c r="DY114" s="212">
        <v>1007</v>
      </c>
      <c r="DZ114" s="212">
        <v>738</v>
      </c>
      <c r="EA114" s="212">
        <v>337</v>
      </c>
      <c r="EB114" s="212">
        <v>102</v>
      </c>
      <c r="EC114" s="212">
        <v>15</v>
      </c>
      <c r="ED114" s="212">
        <v>1708</v>
      </c>
      <c r="EE114" s="212">
        <v>7548</v>
      </c>
      <c r="EF114" s="212">
        <v>5463</v>
      </c>
      <c r="EG114" s="212">
        <v>3148</v>
      </c>
      <c r="EH114" s="212">
        <v>1192</v>
      </c>
      <c r="EI114" s="212">
        <v>11.604049188099999</v>
      </c>
      <c r="EJ114" s="212">
        <v>51.280657653399999</v>
      </c>
      <c r="EK114" s="212">
        <v>37.115293158500002</v>
      </c>
      <c r="EL114" s="212">
        <v>21.387322508299999</v>
      </c>
      <c r="EM114" s="212">
        <v>8.0983762483999993</v>
      </c>
    </row>
    <row r="115" spans="1:143">
      <c r="A115">
        <v>337</v>
      </c>
      <c r="B115" s="434">
        <v>201</v>
      </c>
      <c r="C115">
        <v>28000</v>
      </c>
      <c r="D115" t="s">
        <v>196</v>
      </c>
      <c r="E115">
        <v>2015</v>
      </c>
      <c r="F115">
        <v>2000</v>
      </c>
      <c r="G115" t="s">
        <v>281</v>
      </c>
      <c r="H115" s="212">
        <v>2641561</v>
      </c>
      <c r="I115" s="212">
        <v>21082</v>
      </c>
      <c r="J115" s="212">
        <v>21417</v>
      </c>
      <c r="K115" s="212">
        <v>22312</v>
      </c>
      <c r="L115" s="212">
        <v>23055</v>
      </c>
      <c r="M115" s="212">
        <v>23651</v>
      </c>
      <c r="N115" s="212">
        <v>23600</v>
      </c>
      <c r="O115" s="212">
        <v>23834</v>
      </c>
      <c r="P115" s="212">
        <v>24644</v>
      </c>
      <c r="Q115" s="212">
        <v>24532</v>
      </c>
      <c r="R115" s="212">
        <v>24159</v>
      </c>
      <c r="S115" s="212">
        <v>24406</v>
      </c>
      <c r="T115" s="212">
        <v>25339</v>
      </c>
      <c r="U115" s="212">
        <v>26012</v>
      </c>
      <c r="V115" s="212">
        <v>26494</v>
      </c>
      <c r="W115" s="212">
        <v>27138</v>
      </c>
      <c r="X115" s="212">
        <v>28024</v>
      </c>
      <c r="Y115" s="212">
        <v>27825</v>
      </c>
      <c r="Z115" s="212">
        <v>28326</v>
      </c>
      <c r="AA115" s="212">
        <v>27113</v>
      </c>
      <c r="AB115" s="212">
        <v>25934</v>
      </c>
      <c r="AC115" s="212">
        <v>25720</v>
      </c>
      <c r="AD115" s="212">
        <v>25252</v>
      </c>
      <c r="AE115" s="212">
        <v>24202</v>
      </c>
      <c r="AF115" s="212">
        <v>23942</v>
      </c>
      <c r="AG115" s="212">
        <v>23929</v>
      </c>
      <c r="AH115" s="212">
        <v>24927</v>
      </c>
      <c r="AI115" s="212">
        <v>25410</v>
      </c>
      <c r="AJ115" s="212">
        <v>26053</v>
      </c>
      <c r="AK115" s="212">
        <v>26352</v>
      </c>
      <c r="AL115" s="212">
        <v>27259</v>
      </c>
      <c r="AM115" s="212">
        <v>28212</v>
      </c>
      <c r="AN115" s="212">
        <v>29049</v>
      </c>
      <c r="AO115" s="212">
        <v>29774</v>
      </c>
      <c r="AP115" s="212">
        <v>29519</v>
      </c>
      <c r="AQ115" s="212">
        <v>30138</v>
      </c>
      <c r="AR115" s="212">
        <v>31348</v>
      </c>
      <c r="AS115" s="212">
        <v>32387</v>
      </c>
      <c r="AT115" s="212">
        <v>34095</v>
      </c>
      <c r="AU115" s="212">
        <v>35227</v>
      </c>
      <c r="AV115" s="212">
        <v>37496</v>
      </c>
      <c r="AW115" s="212">
        <v>40206</v>
      </c>
      <c r="AX115" s="212">
        <v>42555</v>
      </c>
      <c r="AY115" s="212">
        <v>43747</v>
      </c>
      <c r="AZ115" s="212">
        <v>42850</v>
      </c>
      <c r="BA115" s="212">
        <v>41622</v>
      </c>
      <c r="BB115" s="212">
        <v>40563</v>
      </c>
      <c r="BC115" s="212">
        <v>39869</v>
      </c>
      <c r="BD115" s="212">
        <v>38476</v>
      </c>
      <c r="BE115" s="212">
        <v>38055</v>
      </c>
      <c r="BF115" s="212">
        <v>29765</v>
      </c>
      <c r="BG115" s="212">
        <v>36656</v>
      </c>
      <c r="BH115" s="212">
        <v>34281</v>
      </c>
      <c r="BI115" s="212">
        <v>33514</v>
      </c>
      <c r="BJ115" s="212">
        <v>32338</v>
      </c>
      <c r="BK115" s="212">
        <v>31291</v>
      </c>
      <c r="BL115" s="212">
        <v>31088</v>
      </c>
      <c r="BM115" s="212">
        <v>31836</v>
      </c>
      <c r="BN115" s="212">
        <v>30664</v>
      </c>
      <c r="BO115" s="212">
        <v>29818</v>
      </c>
      <c r="BP115" s="212">
        <v>31571</v>
      </c>
      <c r="BQ115" s="212">
        <v>32339</v>
      </c>
      <c r="BR115" s="212">
        <v>32370</v>
      </c>
      <c r="BS115" s="212">
        <v>34599</v>
      </c>
      <c r="BT115" s="212">
        <v>36317</v>
      </c>
      <c r="BU115" s="212">
        <v>38949</v>
      </c>
      <c r="BV115" s="212">
        <v>41222</v>
      </c>
      <c r="BW115" s="212">
        <v>47648</v>
      </c>
      <c r="BX115" s="212">
        <v>46958</v>
      </c>
      <c r="BY115" s="212">
        <v>44547</v>
      </c>
      <c r="BZ115" s="212">
        <v>26818</v>
      </c>
      <c r="CA115" s="212">
        <v>28777</v>
      </c>
      <c r="CB115" s="212">
        <v>34716</v>
      </c>
      <c r="CC115" s="212">
        <v>32923</v>
      </c>
      <c r="CD115" s="212">
        <v>34031</v>
      </c>
      <c r="CE115" s="212">
        <v>32705</v>
      </c>
      <c r="CF115" s="212">
        <v>27335</v>
      </c>
      <c r="CG115" s="212">
        <v>23460</v>
      </c>
      <c r="CH115" s="212">
        <v>23753</v>
      </c>
      <c r="CI115" s="212">
        <v>23691</v>
      </c>
      <c r="CJ115" s="212">
        <v>23382</v>
      </c>
      <c r="CK115" s="212">
        <v>20664</v>
      </c>
      <c r="CL115" s="212">
        <v>18226</v>
      </c>
      <c r="CM115" s="212">
        <v>17516</v>
      </c>
      <c r="CN115" s="212">
        <v>16105</v>
      </c>
      <c r="CO115" s="212">
        <v>13922</v>
      </c>
      <c r="CP115" s="212">
        <v>11758</v>
      </c>
      <c r="CQ115" s="212">
        <v>10320</v>
      </c>
      <c r="CR115" s="212">
        <v>9068</v>
      </c>
      <c r="CS115" s="212">
        <v>7416</v>
      </c>
      <c r="CT115" s="212">
        <v>6339</v>
      </c>
      <c r="CU115" s="212">
        <v>4659</v>
      </c>
      <c r="CV115" s="212">
        <v>3498</v>
      </c>
      <c r="CW115" s="212">
        <v>2473</v>
      </c>
      <c r="CX115" s="212">
        <v>1782</v>
      </c>
      <c r="CY115" s="212">
        <v>1277</v>
      </c>
      <c r="CZ115" s="212">
        <v>1011</v>
      </c>
      <c r="DA115" s="212">
        <v>515</v>
      </c>
      <c r="DB115" s="212">
        <v>413</v>
      </c>
      <c r="DC115" s="212">
        <v>298</v>
      </c>
      <c r="DD115" s="212">
        <v>196</v>
      </c>
      <c r="DE115" s="212">
        <v>339</v>
      </c>
      <c r="DF115" s="212">
        <v>37273</v>
      </c>
      <c r="DG115" s="212">
        <v>44.914895741199999</v>
      </c>
      <c r="DH115" s="212">
        <v>45.541774523599997</v>
      </c>
      <c r="DI115" s="212">
        <v>111517</v>
      </c>
      <c r="DJ115" s="212">
        <v>120769</v>
      </c>
      <c r="DK115" s="212">
        <v>129389</v>
      </c>
      <c r="DL115" s="212">
        <v>137222</v>
      </c>
      <c r="DM115" s="212">
        <v>123045</v>
      </c>
      <c r="DN115" s="212">
        <v>130001</v>
      </c>
      <c r="DO115" s="212">
        <v>146692</v>
      </c>
      <c r="DP115" s="212">
        <v>170553</v>
      </c>
      <c r="DQ115" s="212">
        <v>210980</v>
      </c>
      <c r="DR115" s="212">
        <v>186728</v>
      </c>
      <c r="DS115" s="212">
        <v>168080</v>
      </c>
      <c r="DT115" s="212">
        <v>154977</v>
      </c>
      <c r="DU115" s="212">
        <v>174574</v>
      </c>
      <c r="DV115" s="212">
        <v>207193</v>
      </c>
      <c r="DW115" s="212">
        <v>163152</v>
      </c>
      <c r="DX115" s="212">
        <v>121621</v>
      </c>
      <c r="DY115" s="212">
        <v>86433</v>
      </c>
      <c r="DZ115" s="212">
        <v>44901</v>
      </c>
      <c r="EA115" s="212">
        <v>13689</v>
      </c>
      <c r="EB115" s="212">
        <v>2433</v>
      </c>
      <c r="EC115" s="212">
        <v>339</v>
      </c>
      <c r="ED115" s="212">
        <v>361675</v>
      </c>
      <c r="EE115" s="212">
        <v>1602852</v>
      </c>
      <c r="EF115" s="212">
        <v>639761</v>
      </c>
      <c r="EG115" s="212">
        <v>269416</v>
      </c>
      <c r="EH115" s="212">
        <v>61362</v>
      </c>
      <c r="EI115" s="212">
        <v>13.8876729455</v>
      </c>
      <c r="EJ115" s="212">
        <v>61.546649218500001</v>
      </c>
      <c r="EK115" s="212">
        <v>24.565677835900001</v>
      </c>
      <c r="EL115" s="212">
        <v>10.345092401500001</v>
      </c>
      <c r="EM115" s="212">
        <v>2.3561910202999998</v>
      </c>
    </row>
    <row r="116" spans="1:143">
      <c r="A116">
        <v>340</v>
      </c>
      <c r="B116" s="434">
        <v>201</v>
      </c>
      <c r="C116">
        <v>28100</v>
      </c>
      <c r="D116">
        <v>1</v>
      </c>
      <c r="E116">
        <v>2015</v>
      </c>
      <c r="F116">
        <v>2000</v>
      </c>
      <c r="G116" t="s">
        <v>0</v>
      </c>
      <c r="H116" s="212">
        <v>726700</v>
      </c>
      <c r="I116" s="212">
        <v>5679</v>
      </c>
      <c r="J116" s="212">
        <v>5701</v>
      </c>
      <c r="K116" s="212">
        <v>5818</v>
      </c>
      <c r="L116" s="212">
        <v>6052</v>
      </c>
      <c r="M116" s="212">
        <v>6131</v>
      </c>
      <c r="N116" s="212">
        <v>6298</v>
      </c>
      <c r="O116" s="212">
        <v>6309</v>
      </c>
      <c r="P116" s="212">
        <v>6413</v>
      </c>
      <c r="Q116" s="212">
        <v>6458</v>
      </c>
      <c r="R116" s="212">
        <v>6383</v>
      </c>
      <c r="S116" s="212">
        <v>6389</v>
      </c>
      <c r="T116" s="212">
        <v>6485</v>
      </c>
      <c r="U116" s="212">
        <v>6767</v>
      </c>
      <c r="V116" s="212">
        <v>6835</v>
      </c>
      <c r="W116" s="212">
        <v>6862</v>
      </c>
      <c r="X116" s="212">
        <v>7152</v>
      </c>
      <c r="Y116" s="212">
        <v>7216</v>
      </c>
      <c r="Z116" s="212">
        <v>7251</v>
      </c>
      <c r="AA116" s="212">
        <v>7504</v>
      </c>
      <c r="AB116" s="212">
        <v>7814</v>
      </c>
      <c r="AC116" s="212">
        <v>7998</v>
      </c>
      <c r="AD116" s="212">
        <v>7786</v>
      </c>
      <c r="AE116" s="212">
        <v>7301</v>
      </c>
      <c r="AF116" s="212">
        <v>7003</v>
      </c>
      <c r="AG116" s="212">
        <v>7001</v>
      </c>
      <c r="AH116" s="212">
        <v>7367</v>
      </c>
      <c r="AI116" s="212">
        <v>7159</v>
      </c>
      <c r="AJ116" s="212">
        <v>7335</v>
      </c>
      <c r="AK116" s="212">
        <v>7263</v>
      </c>
      <c r="AL116" s="212">
        <v>7760</v>
      </c>
      <c r="AM116" s="212">
        <v>7959</v>
      </c>
      <c r="AN116" s="212">
        <v>8194</v>
      </c>
      <c r="AO116" s="212">
        <v>8445</v>
      </c>
      <c r="AP116" s="212">
        <v>8130</v>
      </c>
      <c r="AQ116" s="212">
        <v>8380</v>
      </c>
      <c r="AR116" s="212">
        <v>8484</v>
      </c>
      <c r="AS116" s="212">
        <v>8958</v>
      </c>
      <c r="AT116" s="212">
        <v>9297</v>
      </c>
      <c r="AU116" s="212">
        <v>9749</v>
      </c>
      <c r="AV116" s="212">
        <v>10210</v>
      </c>
      <c r="AW116" s="212">
        <v>11022</v>
      </c>
      <c r="AX116" s="212">
        <v>11697</v>
      </c>
      <c r="AY116" s="212">
        <v>11982</v>
      </c>
      <c r="AZ116" s="212">
        <v>11769</v>
      </c>
      <c r="BA116" s="212">
        <v>11415</v>
      </c>
      <c r="BB116" s="212">
        <v>11211</v>
      </c>
      <c r="BC116" s="212">
        <v>11045</v>
      </c>
      <c r="BD116" s="212">
        <v>10591</v>
      </c>
      <c r="BE116" s="212">
        <v>10258</v>
      </c>
      <c r="BF116" s="212">
        <v>8313</v>
      </c>
      <c r="BG116" s="212">
        <v>10014</v>
      </c>
      <c r="BH116" s="212">
        <v>9521</v>
      </c>
      <c r="BI116" s="212">
        <v>9237</v>
      </c>
      <c r="BJ116" s="212">
        <v>8938</v>
      </c>
      <c r="BK116" s="212">
        <v>8776</v>
      </c>
      <c r="BL116" s="212">
        <v>8679</v>
      </c>
      <c r="BM116" s="212">
        <v>8959</v>
      </c>
      <c r="BN116" s="212">
        <v>8587</v>
      </c>
      <c r="BO116" s="212">
        <v>8164</v>
      </c>
      <c r="BP116" s="212">
        <v>8625</v>
      </c>
      <c r="BQ116" s="212">
        <v>8795</v>
      </c>
      <c r="BR116" s="212">
        <v>8914</v>
      </c>
      <c r="BS116" s="212">
        <v>9478</v>
      </c>
      <c r="BT116" s="212">
        <v>10049</v>
      </c>
      <c r="BU116" s="212">
        <v>10708</v>
      </c>
      <c r="BV116" s="212">
        <v>11280</v>
      </c>
      <c r="BW116" s="212">
        <v>13269</v>
      </c>
      <c r="BX116" s="212">
        <v>12901</v>
      </c>
      <c r="BY116" s="212">
        <v>12426</v>
      </c>
      <c r="BZ116" s="212">
        <v>7340</v>
      </c>
      <c r="CA116" s="212">
        <v>7904</v>
      </c>
      <c r="CB116" s="212">
        <v>9599</v>
      </c>
      <c r="CC116" s="212">
        <v>9004</v>
      </c>
      <c r="CD116" s="212">
        <v>9378</v>
      </c>
      <c r="CE116" s="212">
        <v>8699</v>
      </c>
      <c r="CF116" s="212">
        <v>7512</v>
      </c>
      <c r="CG116" s="212">
        <v>6464</v>
      </c>
      <c r="CH116" s="212">
        <v>6473</v>
      </c>
      <c r="CI116" s="212">
        <v>6438</v>
      </c>
      <c r="CJ116" s="212">
        <v>6234</v>
      </c>
      <c r="CK116" s="212">
        <v>5856</v>
      </c>
      <c r="CL116" s="212">
        <v>5106</v>
      </c>
      <c r="CM116" s="212">
        <v>4948</v>
      </c>
      <c r="CN116" s="212">
        <v>4515</v>
      </c>
      <c r="CO116" s="212">
        <v>3785</v>
      </c>
      <c r="CP116" s="212">
        <v>3210</v>
      </c>
      <c r="CQ116" s="212">
        <v>2777</v>
      </c>
      <c r="CR116" s="212">
        <v>2453</v>
      </c>
      <c r="CS116" s="212">
        <v>2073</v>
      </c>
      <c r="CT116" s="212">
        <v>1705</v>
      </c>
      <c r="CU116" s="212">
        <v>1278</v>
      </c>
      <c r="CV116" s="212">
        <v>938</v>
      </c>
      <c r="CW116" s="212">
        <v>671</v>
      </c>
      <c r="CX116" s="212">
        <v>503</v>
      </c>
      <c r="CY116" s="212">
        <v>330</v>
      </c>
      <c r="CZ116" s="212">
        <v>289</v>
      </c>
      <c r="DA116" s="212">
        <v>142</v>
      </c>
      <c r="DB116" s="212">
        <v>114</v>
      </c>
      <c r="DC116" s="212">
        <v>77</v>
      </c>
      <c r="DD116" s="212">
        <v>41</v>
      </c>
      <c r="DE116" s="212">
        <v>92</v>
      </c>
      <c r="DF116" s="212">
        <v>10833</v>
      </c>
      <c r="DG116" s="212">
        <v>45.052689256500003</v>
      </c>
      <c r="DH116" s="212">
        <v>45.602310230999997</v>
      </c>
      <c r="DI116" s="212">
        <v>29381</v>
      </c>
      <c r="DJ116" s="212">
        <v>31861</v>
      </c>
      <c r="DK116" s="212">
        <v>33338</v>
      </c>
      <c r="DL116" s="212">
        <v>36937</v>
      </c>
      <c r="DM116" s="212">
        <v>37089</v>
      </c>
      <c r="DN116" s="212">
        <v>36884</v>
      </c>
      <c r="DO116" s="212">
        <v>41108</v>
      </c>
      <c r="DP116" s="212">
        <v>46698</v>
      </c>
      <c r="DQ116" s="212">
        <v>57885</v>
      </c>
      <c r="DR116" s="212">
        <v>51418</v>
      </c>
      <c r="DS116" s="212">
        <v>46486</v>
      </c>
      <c r="DT116" s="212">
        <v>43014</v>
      </c>
      <c r="DU116" s="212">
        <v>47944</v>
      </c>
      <c r="DV116" s="212">
        <v>57216</v>
      </c>
      <c r="DW116" s="212">
        <v>44584</v>
      </c>
      <c r="DX116" s="212">
        <v>33121</v>
      </c>
      <c r="DY116" s="212">
        <v>24210</v>
      </c>
      <c r="DZ116" s="212">
        <v>12218</v>
      </c>
      <c r="EA116" s="212">
        <v>3720</v>
      </c>
      <c r="EB116" s="212">
        <v>663</v>
      </c>
      <c r="EC116" s="212">
        <v>92</v>
      </c>
      <c r="ED116" s="212">
        <v>94580</v>
      </c>
      <c r="EE116" s="212">
        <v>445463</v>
      </c>
      <c r="EF116" s="212">
        <v>175824</v>
      </c>
      <c r="EG116" s="212">
        <v>74024</v>
      </c>
      <c r="EH116" s="212">
        <v>16693</v>
      </c>
      <c r="EI116" s="212">
        <v>13.211951382000001</v>
      </c>
      <c r="EJ116" s="212">
        <v>62.227061730700001</v>
      </c>
      <c r="EK116" s="212">
        <v>24.560986887199999</v>
      </c>
      <c r="EL116" s="212">
        <v>10.340468271300001</v>
      </c>
      <c r="EM116" s="212">
        <v>2.3318577333000001</v>
      </c>
    </row>
    <row r="117" spans="1:143">
      <c r="A117">
        <v>341</v>
      </c>
      <c r="B117" s="434">
        <v>201</v>
      </c>
      <c r="C117">
        <v>28101</v>
      </c>
      <c r="D117">
        <v>0</v>
      </c>
      <c r="E117">
        <v>2015</v>
      </c>
      <c r="F117">
        <v>2000</v>
      </c>
      <c r="G117" t="s">
        <v>794</v>
      </c>
      <c r="H117" s="212">
        <v>100886</v>
      </c>
      <c r="I117" s="212">
        <v>882</v>
      </c>
      <c r="J117" s="212">
        <v>904</v>
      </c>
      <c r="K117" s="212">
        <v>856</v>
      </c>
      <c r="L117" s="212">
        <v>975</v>
      </c>
      <c r="M117" s="212">
        <v>903</v>
      </c>
      <c r="N117" s="212">
        <v>1002</v>
      </c>
      <c r="O117" s="212">
        <v>902</v>
      </c>
      <c r="P117" s="212">
        <v>926</v>
      </c>
      <c r="Q117" s="212">
        <v>1012</v>
      </c>
      <c r="R117" s="212">
        <v>975</v>
      </c>
      <c r="S117" s="212">
        <v>976</v>
      </c>
      <c r="T117" s="212">
        <v>946</v>
      </c>
      <c r="U117" s="212">
        <v>1026</v>
      </c>
      <c r="V117" s="212">
        <v>1103</v>
      </c>
      <c r="W117" s="212">
        <v>1031</v>
      </c>
      <c r="X117" s="212">
        <v>1069</v>
      </c>
      <c r="Y117" s="212">
        <v>1106</v>
      </c>
      <c r="Z117" s="212">
        <v>1104</v>
      </c>
      <c r="AA117" s="212">
        <v>1113</v>
      </c>
      <c r="AB117" s="212">
        <v>1255</v>
      </c>
      <c r="AC117" s="212">
        <v>1328</v>
      </c>
      <c r="AD117" s="212">
        <v>1298</v>
      </c>
      <c r="AE117" s="212">
        <v>1139</v>
      </c>
      <c r="AF117" s="212">
        <v>1007</v>
      </c>
      <c r="AG117" s="212">
        <v>1035</v>
      </c>
      <c r="AH117" s="212">
        <v>969</v>
      </c>
      <c r="AI117" s="212">
        <v>966</v>
      </c>
      <c r="AJ117" s="212">
        <v>966</v>
      </c>
      <c r="AK117" s="212">
        <v>1005</v>
      </c>
      <c r="AL117" s="212">
        <v>1073</v>
      </c>
      <c r="AM117" s="212">
        <v>1061</v>
      </c>
      <c r="AN117" s="212">
        <v>1056</v>
      </c>
      <c r="AO117" s="212">
        <v>1163</v>
      </c>
      <c r="AP117" s="212">
        <v>1116</v>
      </c>
      <c r="AQ117" s="212">
        <v>1207</v>
      </c>
      <c r="AR117" s="212">
        <v>1140</v>
      </c>
      <c r="AS117" s="212">
        <v>1281</v>
      </c>
      <c r="AT117" s="212">
        <v>1340</v>
      </c>
      <c r="AU117" s="212">
        <v>1445</v>
      </c>
      <c r="AV117" s="212">
        <v>1445</v>
      </c>
      <c r="AW117" s="212">
        <v>1566</v>
      </c>
      <c r="AX117" s="212">
        <v>1755</v>
      </c>
      <c r="AY117" s="212">
        <v>1722</v>
      </c>
      <c r="AZ117" s="212">
        <v>1705</v>
      </c>
      <c r="BA117" s="212">
        <v>1633</v>
      </c>
      <c r="BB117" s="212">
        <v>1682</v>
      </c>
      <c r="BC117" s="212">
        <v>1699</v>
      </c>
      <c r="BD117" s="212">
        <v>1614</v>
      </c>
      <c r="BE117" s="212">
        <v>1582</v>
      </c>
      <c r="BF117" s="212">
        <v>1355</v>
      </c>
      <c r="BG117" s="212">
        <v>1527</v>
      </c>
      <c r="BH117" s="212">
        <v>1431</v>
      </c>
      <c r="BI117" s="212">
        <v>1401</v>
      </c>
      <c r="BJ117" s="212">
        <v>1318</v>
      </c>
      <c r="BK117" s="212">
        <v>1298</v>
      </c>
      <c r="BL117" s="212">
        <v>1212</v>
      </c>
      <c r="BM117" s="212">
        <v>1324</v>
      </c>
      <c r="BN117" s="212">
        <v>1176</v>
      </c>
      <c r="BO117" s="212">
        <v>1187</v>
      </c>
      <c r="BP117" s="212">
        <v>1093</v>
      </c>
      <c r="BQ117" s="212">
        <v>1131</v>
      </c>
      <c r="BR117" s="212">
        <v>1163</v>
      </c>
      <c r="BS117" s="212">
        <v>1099</v>
      </c>
      <c r="BT117" s="212">
        <v>1155</v>
      </c>
      <c r="BU117" s="212">
        <v>1224</v>
      </c>
      <c r="BV117" s="212">
        <v>1416</v>
      </c>
      <c r="BW117" s="212">
        <v>1599</v>
      </c>
      <c r="BX117" s="212">
        <v>1525</v>
      </c>
      <c r="BY117" s="212">
        <v>1544</v>
      </c>
      <c r="BZ117" s="212">
        <v>863</v>
      </c>
      <c r="CA117" s="212">
        <v>909</v>
      </c>
      <c r="CB117" s="212">
        <v>1054</v>
      </c>
      <c r="CC117" s="212">
        <v>1027</v>
      </c>
      <c r="CD117" s="212">
        <v>1030</v>
      </c>
      <c r="CE117" s="212">
        <v>1017</v>
      </c>
      <c r="CF117" s="212">
        <v>850</v>
      </c>
      <c r="CG117" s="212">
        <v>764</v>
      </c>
      <c r="CH117" s="212">
        <v>712</v>
      </c>
      <c r="CI117" s="212">
        <v>740</v>
      </c>
      <c r="CJ117" s="212">
        <v>732</v>
      </c>
      <c r="CK117" s="212">
        <v>739</v>
      </c>
      <c r="CL117" s="212">
        <v>609</v>
      </c>
      <c r="CM117" s="212">
        <v>593</v>
      </c>
      <c r="CN117" s="212">
        <v>538</v>
      </c>
      <c r="CO117" s="212">
        <v>470</v>
      </c>
      <c r="CP117" s="212">
        <v>394</v>
      </c>
      <c r="CQ117" s="212">
        <v>391</v>
      </c>
      <c r="CR117" s="212">
        <v>310</v>
      </c>
      <c r="CS117" s="212">
        <v>259</v>
      </c>
      <c r="CT117" s="212">
        <v>221</v>
      </c>
      <c r="CU117" s="212">
        <v>168</v>
      </c>
      <c r="CV117" s="212">
        <v>136</v>
      </c>
      <c r="CW117" s="212">
        <v>93</v>
      </c>
      <c r="CX117" s="212">
        <v>65</v>
      </c>
      <c r="CY117" s="212">
        <v>37</v>
      </c>
      <c r="CZ117" s="212">
        <v>37</v>
      </c>
      <c r="DA117" s="212">
        <v>17</v>
      </c>
      <c r="DB117" s="212">
        <v>21</v>
      </c>
      <c r="DC117" s="212">
        <v>6</v>
      </c>
      <c r="DD117" s="212">
        <v>4</v>
      </c>
      <c r="DE117" s="212">
        <v>10</v>
      </c>
      <c r="DF117" s="212">
        <v>1828</v>
      </c>
      <c r="DG117" s="212">
        <v>43.161127824099999</v>
      </c>
      <c r="DH117" s="212">
        <v>43.809384164199997</v>
      </c>
      <c r="DI117" s="212">
        <v>4520</v>
      </c>
      <c r="DJ117" s="212">
        <v>4817</v>
      </c>
      <c r="DK117" s="212">
        <v>5082</v>
      </c>
      <c r="DL117" s="212">
        <v>5647</v>
      </c>
      <c r="DM117" s="212">
        <v>5807</v>
      </c>
      <c r="DN117" s="212">
        <v>4979</v>
      </c>
      <c r="DO117" s="212">
        <v>5603</v>
      </c>
      <c r="DP117" s="212">
        <v>6651</v>
      </c>
      <c r="DQ117" s="212">
        <v>8381</v>
      </c>
      <c r="DR117" s="212">
        <v>7932</v>
      </c>
      <c r="DS117" s="212">
        <v>6975</v>
      </c>
      <c r="DT117" s="212">
        <v>5992</v>
      </c>
      <c r="DU117" s="212">
        <v>5772</v>
      </c>
      <c r="DV117" s="212">
        <v>6947</v>
      </c>
      <c r="DW117" s="212">
        <v>5037</v>
      </c>
      <c r="DX117" s="212">
        <v>3798</v>
      </c>
      <c r="DY117" s="212">
        <v>2949</v>
      </c>
      <c r="DZ117" s="212">
        <v>1575</v>
      </c>
      <c r="EA117" s="212">
        <v>499</v>
      </c>
      <c r="EB117" s="212">
        <v>85</v>
      </c>
      <c r="EC117" s="212">
        <v>10</v>
      </c>
      <c r="ED117" s="212">
        <v>14419</v>
      </c>
      <c r="EE117" s="212">
        <v>63739</v>
      </c>
      <c r="EF117" s="212">
        <v>20900</v>
      </c>
      <c r="EG117" s="212">
        <v>8916</v>
      </c>
      <c r="EH117" s="212">
        <v>2169</v>
      </c>
      <c r="EI117" s="212">
        <v>14.556118637599999</v>
      </c>
      <c r="EJ117" s="212">
        <v>64.345131135299994</v>
      </c>
      <c r="EK117" s="212">
        <v>21.098750227099998</v>
      </c>
      <c r="EL117" s="212">
        <v>9.0007874174999998</v>
      </c>
      <c r="EM117" s="212">
        <v>2.1896262796000001</v>
      </c>
    </row>
    <row r="118" spans="1:143">
      <c r="A118">
        <v>342</v>
      </c>
      <c r="B118" s="434">
        <v>201</v>
      </c>
      <c r="C118">
        <v>28102</v>
      </c>
      <c r="D118">
        <v>0</v>
      </c>
      <c r="E118">
        <v>2015</v>
      </c>
      <c r="F118">
        <v>2000</v>
      </c>
      <c r="G118" t="s">
        <v>795</v>
      </c>
      <c r="H118" s="212">
        <v>64302</v>
      </c>
      <c r="I118" s="212">
        <v>565</v>
      </c>
      <c r="J118" s="212">
        <v>495</v>
      </c>
      <c r="K118" s="212">
        <v>551</v>
      </c>
      <c r="L118" s="212">
        <v>574</v>
      </c>
      <c r="M118" s="212">
        <v>565</v>
      </c>
      <c r="N118" s="212">
        <v>594</v>
      </c>
      <c r="O118" s="212">
        <v>576</v>
      </c>
      <c r="P118" s="212">
        <v>548</v>
      </c>
      <c r="Q118" s="212">
        <v>528</v>
      </c>
      <c r="R118" s="212">
        <v>545</v>
      </c>
      <c r="S118" s="212">
        <v>578</v>
      </c>
      <c r="T118" s="212">
        <v>564</v>
      </c>
      <c r="U118" s="212">
        <v>560</v>
      </c>
      <c r="V118" s="212">
        <v>577</v>
      </c>
      <c r="W118" s="212">
        <v>562</v>
      </c>
      <c r="X118" s="212">
        <v>670</v>
      </c>
      <c r="Y118" s="212">
        <v>595</v>
      </c>
      <c r="Z118" s="212">
        <v>617</v>
      </c>
      <c r="AA118" s="212">
        <v>709</v>
      </c>
      <c r="AB118" s="212">
        <v>970</v>
      </c>
      <c r="AC118" s="212">
        <v>1052</v>
      </c>
      <c r="AD118" s="212">
        <v>1060</v>
      </c>
      <c r="AE118" s="212">
        <v>969</v>
      </c>
      <c r="AF118" s="212">
        <v>902</v>
      </c>
      <c r="AG118" s="212">
        <v>772</v>
      </c>
      <c r="AH118" s="212">
        <v>731</v>
      </c>
      <c r="AI118" s="212">
        <v>666</v>
      </c>
      <c r="AJ118" s="212">
        <v>666</v>
      </c>
      <c r="AK118" s="212">
        <v>617</v>
      </c>
      <c r="AL118" s="212">
        <v>674</v>
      </c>
      <c r="AM118" s="212">
        <v>694</v>
      </c>
      <c r="AN118" s="212">
        <v>711</v>
      </c>
      <c r="AO118" s="212">
        <v>748</v>
      </c>
      <c r="AP118" s="212">
        <v>720</v>
      </c>
      <c r="AQ118" s="212">
        <v>791</v>
      </c>
      <c r="AR118" s="212">
        <v>806</v>
      </c>
      <c r="AS118" s="212">
        <v>894</v>
      </c>
      <c r="AT118" s="212">
        <v>887</v>
      </c>
      <c r="AU118" s="212">
        <v>896</v>
      </c>
      <c r="AV118" s="212">
        <v>929</v>
      </c>
      <c r="AW118" s="212">
        <v>1028</v>
      </c>
      <c r="AX118" s="212">
        <v>1113</v>
      </c>
      <c r="AY118" s="212">
        <v>1146</v>
      </c>
      <c r="AZ118" s="212">
        <v>1069</v>
      </c>
      <c r="BA118" s="212">
        <v>1117</v>
      </c>
      <c r="BB118" s="212">
        <v>1093</v>
      </c>
      <c r="BC118" s="212">
        <v>1032</v>
      </c>
      <c r="BD118" s="212">
        <v>1001</v>
      </c>
      <c r="BE118" s="212">
        <v>865</v>
      </c>
      <c r="BF118" s="212">
        <v>767</v>
      </c>
      <c r="BG118" s="212">
        <v>926</v>
      </c>
      <c r="BH118" s="212">
        <v>861</v>
      </c>
      <c r="BI118" s="212">
        <v>743</v>
      </c>
      <c r="BJ118" s="212">
        <v>798</v>
      </c>
      <c r="BK118" s="212">
        <v>768</v>
      </c>
      <c r="BL118" s="212">
        <v>713</v>
      </c>
      <c r="BM118" s="212">
        <v>717</v>
      </c>
      <c r="BN118" s="212">
        <v>665</v>
      </c>
      <c r="BO118" s="212">
        <v>612</v>
      </c>
      <c r="BP118" s="212">
        <v>679</v>
      </c>
      <c r="BQ118" s="212">
        <v>656</v>
      </c>
      <c r="BR118" s="212">
        <v>679</v>
      </c>
      <c r="BS118" s="212">
        <v>713</v>
      </c>
      <c r="BT118" s="212">
        <v>773</v>
      </c>
      <c r="BU118" s="212">
        <v>815</v>
      </c>
      <c r="BV118" s="212">
        <v>833</v>
      </c>
      <c r="BW118" s="212">
        <v>954</v>
      </c>
      <c r="BX118" s="212">
        <v>961</v>
      </c>
      <c r="BY118" s="212">
        <v>907</v>
      </c>
      <c r="BZ118" s="212">
        <v>586</v>
      </c>
      <c r="CA118" s="212">
        <v>617</v>
      </c>
      <c r="CB118" s="212">
        <v>678</v>
      </c>
      <c r="CC118" s="212">
        <v>662</v>
      </c>
      <c r="CD118" s="212">
        <v>708</v>
      </c>
      <c r="CE118" s="212">
        <v>642</v>
      </c>
      <c r="CF118" s="212">
        <v>562</v>
      </c>
      <c r="CG118" s="212">
        <v>472</v>
      </c>
      <c r="CH118" s="212">
        <v>500</v>
      </c>
      <c r="CI118" s="212">
        <v>509</v>
      </c>
      <c r="CJ118" s="212">
        <v>487</v>
      </c>
      <c r="CK118" s="212">
        <v>467</v>
      </c>
      <c r="CL118" s="212">
        <v>426</v>
      </c>
      <c r="CM118" s="212">
        <v>444</v>
      </c>
      <c r="CN118" s="212">
        <v>380</v>
      </c>
      <c r="CO118" s="212">
        <v>343</v>
      </c>
      <c r="CP118" s="212">
        <v>304</v>
      </c>
      <c r="CQ118" s="212">
        <v>252</v>
      </c>
      <c r="CR118" s="212">
        <v>257</v>
      </c>
      <c r="CS118" s="212">
        <v>213</v>
      </c>
      <c r="CT118" s="212">
        <v>156</v>
      </c>
      <c r="CU118" s="212">
        <v>108</v>
      </c>
      <c r="CV118" s="212">
        <v>78</v>
      </c>
      <c r="CW118" s="212">
        <v>54</v>
      </c>
      <c r="CX118" s="212">
        <v>46</v>
      </c>
      <c r="CY118" s="212">
        <v>31</v>
      </c>
      <c r="CZ118" s="212">
        <v>24</v>
      </c>
      <c r="DA118" s="212">
        <v>15</v>
      </c>
      <c r="DB118" s="212">
        <v>9</v>
      </c>
      <c r="DC118" s="212">
        <v>8</v>
      </c>
      <c r="DD118" s="212">
        <v>2</v>
      </c>
      <c r="DE118" s="212">
        <v>7</v>
      </c>
      <c r="DF118" s="212">
        <v>1123</v>
      </c>
      <c r="DG118" s="212">
        <v>43.275083492900002</v>
      </c>
      <c r="DH118" s="212">
        <v>43.1632366698</v>
      </c>
      <c r="DI118" s="212">
        <v>2750</v>
      </c>
      <c r="DJ118" s="212">
        <v>2791</v>
      </c>
      <c r="DK118" s="212">
        <v>2841</v>
      </c>
      <c r="DL118" s="212">
        <v>3561</v>
      </c>
      <c r="DM118" s="212">
        <v>4755</v>
      </c>
      <c r="DN118" s="212">
        <v>3354</v>
      </c>
      <c r="DO118" s="212">
        <v>3664</v>
      </c>
      <c r="DP118" s="212">
        <v>4412</v>
      </c>
      <c r="DQ118" s="212">
        <v>5473</v>
      </c>
      <c r="DR118" s="212">
        <v>4758</v>
      </c>
      <c r="DS118" s="212">
        <v>4096</v>
      </c>
      <c r="DT118" s="212">
        <v>3386</v>
      </c>
      <c r="DU118" s="212">
        <v>3636</v>
      </c>
      <c r="DV118" s="212">
        <v>4241</v>
      </c>
      <c r="DW118" s="212">
        <v>3307</v>
      </c>
      <c r="DX118" s="212">
        <v>2530</v>
      </c>
      <c r="DY118" s="212">
        <v>2060</v>
      </c>
      <c r="DZ118" s="212">
        <v>1182</v>
      </c>
      <c r="EA118" s="212">
        <v>317</v>
      </c>
      <c r="EB118" s="212">
        <v>58</v>
      </c>
      <c r="EC118" s="212">
        <v>7</v>
      </c>
      <c r="ED118" s="212">
        <v>8382</v>
      </c>
      <c r="EE118" s="212">
        <v>41095</v>
      </c>
      <c r="EF118" s="212">
        <v>13702</v>
      </c>
      <c r="EG118" s="212">
        <v>6154</v>
      </c>
      <c r="EH118" s="212">
        <v>1564</v>
      </c>
      <c r="EI118" s="212">
        <v>13.267066588600001</v>
      </c>
      <c r="EJ118" s="212">
        <v>65.045347346400007</v>
      </c>
      <c r="EK118" s="212">
        <v>21.687586065000001</v>
      </c>
      <c r="EL118" s="212">
        <v>9.7405783567000004</v>
      </c>
      <c r="EM118" s="212">
        <v>2.4755061017000002</v>
      </c>
    </row>
    <row r="119" spans="1:143">
      <c r="A119">
        <v>343</v>
      </c>
      <c r="B119" s="434">
        <v>201</v>
      </c>
      <c r="C119">
        <v>28105</v>
      </c>
      <c r="D119">
        <v>0</v>
      </c>
      <c r="E119">
        <v>2015</v>
      </c>
      <c r="F119">
        <v>2000</v>
      </c>
      <c r="G119" t="s">
        <v>796</v>
      </c>
      <c r="H119" s="212">
        <v>52619</v>
      </c>
      <c r="I119" s="212">
        <v>388</v>
      </c>
      <c r="J119" s="212">
        <v>332</v>
      </c>
      <c r="K119" s="212">
        <v>324</v>
      </c>
      <c r="L119" s="212">
        <v>315</v>
      </c>
      <c r="M119" s="212">
        <v>327</v>
      </c>
      <c r="N119" s="212">
        <v>359</v>
      </c>
      <c r="O119" s="212">
        <v>327</v>
      </c>
      <c r="P119" s="212">
        <v>329</v>
      </c>
      <c r="Q119" s="212">
        <v>345</v>
      </c>
      <c r="R119" s="212">
        <v>332</v>
      </c>
      <c r="S119" s="212">
        <v>321</v>
      </c>
      <c r="T119" s="212">
        <v>369</v>
      </c>
      <c r="U119" s="212">
        <v>341</v>
      </c>
      <c r="V119" s="212">
        <v>377</v>
      </c>
      <c r="W119" s="212">
        <v>371</v>
      </c>
      <c r="X119" s="212">
        <v>388</v>
      </c>
      <c r="Y119" s="212">
        <v>390</v>
      </c>
      <c r="Z119" s="212">
        <v>364</v>
      </c>
      <c r="AA119" s="212">
        <v>399</v>
      </c>
      <c r="AB119" s="212">
        <v>388</v>
      </c>
      <c r="AC119" s="212">
        <v>435</v>
      </c>
      <c r="AD119" s="212">
        <v>439</v>
      </c>
      <c r="AE119" s="212">
        <v>464</v>
      </c>
      <c r="AF119" s="212">
        <v>482</v>
      </c>
      <c r="AG119" s="212">
        <v>576</v>
      </c>
      <c r="AH119" s="212">
        <v>656</v>
      </c>
      <c r="AI119" s="212">
        <v>675</v>
      </c>
      <c r="AJ119" s="212">
        <v>705</v>
      </c>
      <c r="AK119" s="212">
        <v>648</v>
      </c>
      <c r="AL119" s="212">
        <v>658</v>
      </c>
      <c r="AM119" s="212">
        <v>737</v>
      </c>
      <c r="AN119" s="212">
        <v>722</v>
      </c>
      <c r="AO119" s="212">
        <v>674</v>
      </c>
      <c r="AP119" s="212">
        <v>658</v>
      </c>
      <c r="AQ119" s="212">
        <v>642</v>
      </c>
      <c r="AR119" s="212">
        <v>683</v>
      </c>
      <c r="AS119" s="212">
        <v>679</v>
      </c>
      <c r="AT119" s="212">
        <v>651</v>
      </c>
      <c r="AU119" s="212">
        <v>708</v>
      </c>
      <c r="AV119" s="212">
        <v>779</v>
      </c>
      <c r="AW119" s="212">
        <v>781</v>
      </c>
      <c r="AX119" s="212">
        <v>820</v>
      </c>
      <c r="AY119" s="212">
        <v>880</v>
      </c>
      <c r="AZ119" s="212">
        <v>832</v>
      </c>
      <c r="BA119" s="212">
        <v>831</v>
      </c>
      <c r="BB119" s="212">
        <v>842</v>
      </c>
      <c r="BC119" s="212">
        <v>773</v>
      </c>
      <c r="BD119" s="212">
        <v>788</v>
      </c>
      <c r="BE119" s="212">
        <v>764</v>
      </c>
      <c r="BF119" s="212">
        <v>611</v>
      </c>
      <c r="BG119" s="212">
        <v>671</v>
      </c>
      <c r="BH119" s="212">
        <v>680</v>
      </c>
      <c r="BI119" s="212">
        <v>643</v>
      </c>
      <c r="BJ119" s="212">
        <v>676</v>
      </c>
      <c r="BK119" s="212">
        <v>644</v>
      </c>
      <c r="BL119" s="212">
        <v>624</v>
      </c>
      <c r="BM119" s="212">
        <v>616</v>
      </c>
      <c r="BN119" s="212">
        <v>579</v>
      </c>
      <c r="BO119" s="212">
        <v>572</v>
      </c>
      <c r="BP119" s="212">
        <v>608</v>
      </c>
      <c r="BQ119" s="212">
        <v>625</v>
      </c>
      <c r="BR119" s="212">
        <v>629</v>
      </c>
      <c r="BS119" s="212">
        <v>693</v>
      </c>
      <c r="BT119" s="212">
        <v>755</v>
      </c>
      <c r="BU119" s="212">
        <v>816</v>
      </c>
      <c r="BV119" s="212">
        <v>862</v>
      </c>
      <c r="BW119" s="212">
        <v>1047</v>
      </c>
      <c r="BX119" s="212">
        <v>987</v>
      </c>
      <c r="BY119" s="212">
        <v>957</v>
      </c>
      <c r="BZ119" s="212">
        <v>550</v>
      </c>
      <c r="CA119" s="212">
        <v>585</v>
      </c>
      <c r="CB119" s="212">
        <v>786</v>
      </c>
      <c r="CC119" s="212">
        <v>695</v>
      </c>
      <c r="CD119" s="212">
        <v>770</v>
      </c>
      <c r="CE119" s="212">
        <v>703</v>
      </c>
      <c r="CF119" s="212">
        <v>593</v>
      </c>
      <c r="CG119" s="212">
        <v>486</v>
      </c>
      <c r="CH119" s="212">
        <v>532</v>
      </c>
      <c r="CI119" s="212">
        <v>544</v>
      </c>
      <c r="CJ119" s="212">
        <v>552</v>
      </c>
      <c r="CK119" s="212">
        <v>489</v>
      </c>
      <c r="CL119" s="212">
        <v>422</v>
      </c>
      <c r="CM119" s="212">
        <v>394</v>
      </c>
      <c r="CN119" s="212">
        <v>372</v>
      </c>
      <c r="CO119" s="212">
        <v>327</v>
      </c>
      <c r="CP119" s="212">
        <v>218</v>
      </c>
      <c r="CQ119" s="212">
        <v>238</v>
      </c>
      <c r="CR119" s="212">
        <v>180</v>
      </c>
      <c r="CS119" s="212">
        <v>186</v>
      </c>
      <c r="CT119" s="212">
        <v>141</v>
      </c>
      <c r="CU119" s="212">
        <v>93</v>
      </c>
      <c r="CV119" s="212">
        <v>67</v>
      </c>
      <c r="CW119" s="212">
        <v>55</v>
      </c>
      <c r="CX119" s="212">
        <v>37</v>
      </c>
      <c r="CY119" s="212">
        <v>30</v>
      </c>
      <c r="CZ119" s="212">
        <v>29</v>
      </c>
      <c r="DA119" s="212">
        <v>9</v>
      </c>
      <c r="DB119" s="212">
        <v>14</v>
      </c>
      <c r="DC119" s="212">
        <v>4</v>
      </c>
      <c r="DD119" s="212">
        <v>1</v>
      </c>
      <c r="DE119" s="212">
        <v>8</v>
      </c>
      <c r="DF119" s="212">
        <v>1146</v>
      </c>
      <c r="DG119" s="212">
        <v>47.169244069699999</v>
      </c>
      <c r="DH119" s="212">
        <v>47.279822334999999</v>
      </c>
      <c r="DI119" s="212">
        <v>1686</v>
      </c>
      <c r="DJ119" s="212">
        <v>1692</v>
      </c>
      <c r="DK119" s="212">
        <v>1779</v>
      </c>
      <c r="DL119" s="212">
        <v>1929</v>
      </c>
      <c r="DM119" s="212">
        <v>2396</v>
      </c>
      <c r="DN119" s="212">
        <v>3342</v>
      </c>
      <c r="DO119" s="212">
        <v>3433</v>
      </c>
      <c r="DP119" s="212">
        <v>3500</v>
      </c>
      <c r="DQ119" s="212">
        <v>4144</v>
      </c>
      <c r="DR119" s="212">
        <v>3778</v>
      </c>
      <c r="DS119" s="212">
        <v>3314</v>
      </c>
      <c r="DT119" s="212">
        <v>2999</v>
      </c>
      <c r="DU119" s="212">
        <v>3518</v>
      </c>
      <c r="DV119" s="212">
        <v>4403</v>
      </c>
      <c r="DW119" s="212">
        <v>3539</v>
      </c>
      <c r="DX119" s="212">
        <v>2707</v>
      </c>
      <c r="DY119" s="212">
        <v>2004</v>
      </c>
      <c r="DZ119" s="212">
        <v>963</v>
      </c>
      <c r="EA119" s="212">
        <v>282</v>
      </c>
      <c r="EB119" s="212">
        <v>57</v>
      </c>
      <c r="EC119" s="212">
        <v>8</v>
      </c>
      <c r="ED119" s="212">
        <v>5157</v>
      </c>
      <c r="EE119" s="212">
        <v>32353</v>
      </c>
      <c r="EF119" s="212">
        <v>13963</v>
      </c>
      <c r="EG119" s="212">
        <v>6021</v>
      </c>
      <c r="EH119" s="212">
        <v>1310</v>
      </c>
      <c r="EI119" s="212">
        <v>10.018844831299999</v>
      </c>
      <c r="EJ119" s="212">
        <v>62.854311969400001</v>
      </c>
      <c r="EK119" s="212">
        <v>27.126843199300001</v>
      </c>
      <c r="EL119" s="212">
        <v>11.697394750599999</v>
      </c>
      <c r="EM119" s="212">
        <v>2.5450236045999999</v>
      </c>
    </row>
    <row r="120" spans="1:143">
      <c r="A120">
        <v>344</v>
      </c>
      <c r="B120" s="434">
        <v>201</v>
      </c>
      <c r="C120">
        <v>28106</v>
      </c>
      <c r="D120">
        <v>0</v>
      </c>
      <c r="E120">
        <v>2015</v>
      </c>
      <c r="F120">
        <v>2000</v>
      </c>
      <c r="G120" t="s">
        <v>797</v>
      </c>
      <c r="H120" s="212">
        <v>45842</v>
      </c>
      <c r="I120" s="212">
        <v>318</v>
      </c>
      <c r="J120" s="212">
        <v>269</v>
      </c>
      <c r="K120" s="212">
        <v>273</v>
      </c>
      <c r="L120" s="212">
        <v>313</v>
      </c>
      <c r="M120" s="212">
        <v>331</v>
      </c>
      <c r="N120" s="212">
        <v>339</v>
      </c>
      <c r="O120" s="212">
        <v>350</v>
      </c>
      <c r="P120" s="212">
        <v>364</v>
      </c>
      <c r="Q120" s="212">
        <v>347</v>
      </c>
      <c r="R120" s="212">
        <v>354</v>
      </c>
      <c r="S120" s="212">
        <v>319</v>
      </c>
      <c r="T120" s="212">
        <v>323</v>
      </c>
      <c r="U120" s="212">
        <v>347</v>
      </c>
      <c r="V120" s="212">
        <v>375</v>
      </c>
      <c r="W120" s="212">
        <v>381</v>
      </c>
      <c r="X120" s="212">
        <v>397</v>
      </c>
      <c r="Y120" s="212">
        <v>421</v>
      </c>
      <c r="Z120" s="212">
        <v>414</v>
      </c>
      <c r="AA120" s="212">
        <v>397</v>
      </c>
      <c r="AB120" s="212">
        <v>408</v>
      </c>
      <c r="AC120" s="212">
        <v>401</v>
      </c>
      <c r="AD120" s="212">
        <v>402</v>
      </c>
      <c r="AE120" s="212">
        <v>403</v>
      </c>
      <c r="AF120" s="212">
        <v>438</v>
      </c>
      <c r="AG120" s="212">
        <v>422</v>
      </c>
      <c r="AH120" s="212">
        <v>513</v>
      </c>
      <c r="AI120" s="212">
        <v>467</v>
      </c>
      <c r="AJ120" s="212">
        <v>448</v>
      </c>
      <c r="AK120" s="212">
        <v>440</v>
      </c>
      <c r="AL120" s="212">
        <v>484</v>
      </c>
      <c r="AM120" s="212">
        <v>498</v>
      </c>
      <c r="AN120" s="212">
        <v>498</v>
      </c>
      <c r="AO120" s="212">
        <v>475</v>
      </c>
      <c r="AP120" s="212">
        <v>469</v>
      </c>
      <c r="AQ120" s="212">
        <v>509</v>
      </c>
      <c r="AR120" s="212">
        <v>496</v>
      </c>
      <c r="AS120" s="212">
        <v>520</v>
      </c>
      <c r="AT120" s="212">
        <v>513</v>
      </c>
      <c r="AU120" s="212">
        <v>547</v>
      </c>
      <c r="AV120" s="212">
        <v>603</v>
      </c>
      <c r="AW120" s="212">
        <v>644</v>
      </c>
      <c r="AX120" s="212">
        <v>657</v>
      </c>
      <c r="AY120" s="212">
        <v>799</v>
      </c>
      <c r="AZ120" s="212">
        <v>689</v>
      </c>
      <c r="BA120" s="212">
        <v>702</v>
      </c>
      <c r="BB120" s="212">
        <v>695</v>
      </c>
      <c r="BC120" s="212">
        <v>653</v>
      </c>
      <c r="BD120" s="212">
        <v>658</v>
      </c>
      <c r="BE120" s="212">
        <v>613</v>
      </c>
      <c r="BF120" s="212">
        <v>530</v>
      </c>
      <c r="BG120" s="212">
        <v>619</v>
      </c>
      <c r="BH120" s="212">
        <v>639</v>
      </c>
      <c r="BI120" s="212">
        <v>620</v>
      </c>
      <c r="BJ120" s="212">
        <v>540</v>
      </c>
      <c r="BK120" s="212">
        <v>544</v>
      </c>
      <c r="BL120" s="212">
        <v>536</v>
      </c>
      <c r="BM120" s="212">
        <v>584</v>
      </c>
      <c r="BN120" s="212">
        <v>534</v>
      </c>
      <c r="BO120" s="212">
        <v>529</v>
      </c>
      <c r="BP120" s="212">
        <v>505</v>
      </c>
      <c r="BQ120" s="212">
        <v>619</v>
      </c>
      <c r="BR120" s="212">
        <v>614</v>
      </c>
      <c r="BS120" s="212">
        <v>634</v>
      </c>
      <c r="BT120" s="212">
        <v>734</v>
      </c>
      <c r="BU120" s="212">
        <v>741</v>
      </c>
      <c r="BV120" s="212">
        <v>801</v>
      </c>
      <c r="BW120" s="212">
        <v>970</v>
      </c>
      <c r="BX120" s="212">
        <v>889</v>
      </c>
      <c r="BY120" s="212">
        <v>831</v>
      </c>
      <c r="BZ120" s="212">
        <v>496</v>
      </c>
      <c r="CA120" s="212">
        <v>514</v>
      </c>
      <c r="CB120" s="212">
        <v>709</v>
      </c>
      <c r="CC120" s="212">
        <v>651</v>
      </c>
      <c r="CD120" s="212">
        <v>738</v>
      </c>
      <c r="CE120" s="212">
        <v>653</v>
      </c>
      <c r="CF120" s="212">
        <v>560</v>
      </c>
      <c r="CG120" s="212">
        <v>502</v>
      </c>
      <c r="CH120" s="212">
        <v>538</v>
      </c>
      <c r="CI120" s="212">
        <v>505</v>
      </c>
      <c r="CJ120" s="212">
        <v>457</v>
      </c>
      <c r="CK120" s="212">
        <v>484</v>
      </c>
      <c r="CL120" s="212">
        <v>378</v>
      </c>
      <c r="CM120" s="212">
        <v>423</v>
      </c>
      <c r="CN120" s="212">
        <v>356</v>
      </c>
      <c r="CO120" s="212">
        <v>273</v>
      </c>
      <c r="CP120" s="212">
        <v>242</v>
      </c>
      <c r="CQ120" s="212">
        <v>208</v>
      </c>
      <c r="CR120" s="212">
        <v>175</v>
      </c>
      <c r="CS120" s="212">
        <v>153</v>
      </c>
      <c r="CT120" s="212">
        <v>120</v>
      </c>
      <c r="CU120" s="212">
        <v>115</v>
      </c>
      <c r="CV120" s="212">
        <v>74</v>
      </c>
      <c r="CW120" s="212">
        <v>48</v>
      </c>
      <c r="CX120" s="212">
        <v>46</v>
      </c>
      <c r="CY120" s="212">
        <v>24</v>
      </c>
      <c r="CZ120" s="212">
        <v>25</v>
      </c>
      <c r="DA120" s="212">
        <v>13</v>
      </c>
      <c r="DB120" s="212">
        <v>7</v>
      </c>
      <c r="DC120" s="212">
        <v>6</v>
      </c>
      <c r="DD120" s="212">
        <v>3</v>
      </c>
      <c r="DE120" s="212">
        <v>6</v>
      </c>
      <c r="DF120" s="212">
        <v>631</v>
      </c>
      <c r="DG120" s="212">
        <v>47.693116719400003</v>
      </c>
      <c r="DH120" s="212">
        <v>48.852365415999998</v>
      </c>
      <c r="DI120" s="212">
        <v>1504</v>
      </c>
      <c r="DJ120" s="212">
        <v>1754</v>
      </c>
      <c r="DK120" s="212">
        <v>1745</v>
      </c>
      <c r="DL120" s="212">
        <v>2037</v>
      </c>
      <c r="DM120" s="212">
        <v>2066</v>
      </c>
      <c r="DN120" s="212">
        <v>2352</v>
      </c>
      <c r="DO120" s="212">
        <v>2449</v>
      </c>
      <c r="DP120" s="212">
        <v>2679</v>
      </c>
      <c r="DQ120" s="212">
        <v>3491</v>
      </c>
      <c r="DR120" s="212">
        <v>3149</v>
      </c>
      <c r="DS120" s="212">
        <v>2962</v>
      </c>
      <c r="DT120" s="212">
        <v>2688</v>
      </c>
      <c r="DU120" s="212">
        <v>3342</v>
      </c>
      <c r="DV120" s="212">
        <v>3987</v>
      </c>
      <c r="DW120" s="212">
        <v>3265</v>
      </c>
      <c r="DX120" s="212">
        <v>2562</v>
      </c>
      <c r="DY120" s="212">
        <v>1914</v>
      </c>
      <c r="DZ120" s="212">
        <v>898</v>
      </c>
      <c r="EA120" s="212">
        <v>307</v>
      </c>
      <c r="EB120" s="212">
        <v>54</v>
      </c>
      <c r="EC120" s="212">
        <v>6</v>
      </c>
      <c r="ED120" s="212">
        <v>5003</v>
      </c>
      <c r="EE120" s="212">
        <v>27215</v>
      </c>
      <c r="EF120" s="212">
        <v>12993</v>
      </c>
      <c r="EG120" s="212">
        <v>5741</v>
      </c>
      <c r="EH120" s="212">
        <v>1265</v>
      </c>
      <c r="EI120" s="212">
        <v>11.065891044200001</v>
      </c>
      <c r="EJ120" s="212">
        <v>60.1955276371</v>
      </c>
      <c r="EK120" s="212">
        <v>28.7385813187</v>
      </c>
      <c r="EL120" s="212">
        <v>12.698237154699999</v>
      </c>
      <c r="EM120" s="212">
        <v>2.7979916392000002</v>
      </c>
    </row>
    <row r="121" spans="1:143">
      <c r="A121">
        <v>345</v>
      </c>
      <c r="B121" s="434">
        <v>201</v>
      </c>
      <c r="C121">
        <v>28107</v>
      </c>
      <c r="D121">
        <v>0</v>
      </c>
      <c r="E121">
        <v>2015</v>
      </c>
      <c r="F121">
        <v>2000</v>
      </c>
      <c r="G121" t="s">
        <v>798</v>
      </c>
      <c r="H121" s="212">
        <v>74795</v>
      </c>
      <c r="I121" s="212">
        <v>549</v>
      </c>
      <c r="J121" s="212">
        <v>595</v>
      </c>
      <c r="K121" s="212">
        <v>583</v>
      </c>
      <c r="L121" s="212">
        <v>559</v>
      </c>
      <c r="M121" s="212">
        <v>594</v>
      </c>
      <c r="N121" s="212">
        <v>587</v>
      </c>
      <c r="O121" s="212">
        <v>642</v>
      </c>
      <c r="P121" s="212">
        <v>620</v>
      </c>
      <c r="Q121" s="212">
        <v>629</v>
      </c>
      <c r="R121" s="212">
        <v>591</v>
      </c>
      <c r="S121" s="212">
        <v>652</v>
      </c>
      <c r="T121" s="212">
        <v>622</v>
      </c>
      <c r="U121" s="212">
        <v>701</v>
      </c>
      <c r="V121" s="212">
        <v>686</v>
      </c>
      <c r="W121" s="212">
        <v>710</v>
      </c>
      <c r="X121" s="212">
        <v>766</v>
      </c>
      <c r="Y121" s="212">
        <v>758</v>
      </c>
      <c r="Z121" s="212">
        <v>767</v>
      </c>
      <c r="AA121" s="212">
        <v>723</v>
      </c>
      <c r="AB121" s="212">
        <v>649</v>
      </c>
      <c r="AC121" s="212">
        <v>680</v>
      </c>
      <c r="AD121" s="212">
        <v>670</v>
      </c>
      <c r="AE121" s="212">
        <v>649</v>
      </c>
      <c r="AF121" s="212">
        <v>632</v>
      </c>
      <c r="AG121" s="212">
        <v>632</v>
      </c>
      <c r="AH121" s="212">
        <v>704</v>
      </c>
      <c r="AI121" s="212">
        <v>616</v>
      </c>
      <c r="AJ121" s="212">
        <v>722</v>
      </c>
      <c r="AK121" s="212">
        <v>683</v>
      </c>
      <c r="AL121" s="212">
        <v>718</v>
      </c>
      <c r="AM121" s="212">
        <v>796</v>
      </c>
      <c r="AN121" s="212">
        <v>831</v>
      </c>
      <c r="AO121" s="212">
        <v>828</v>
      </c>
      <c r="AP121" s="212">
        <v>751</v>
      </c>
      <c r="AQ121" s="212">
        <v>800</v>
      </c>
      <c r="AR121" s="212">
        <v>852</v>
      </c>
      <c r="AS121" s="212">
        <v>861</v>
      </c>
      <c r="AT121" s="212">
        <v>897</v>
      </c>
      <c r="AU121" s="212">
        <v>922</v>
      </c>
      <c r="AV121" s="212">
        <v>1006</v>
      </c>
      <c r="AW121" s="212">
        <v>1039</v>
      </c>
      <c r="AX121" s="212">
        <v>1152</v>
      </c>
      <c r="AY121" s="212">
        <v>1123</v>
      </c>
      <c r="AZ121" s="212">
        <v>1136</v>
      </c>
      <c r="BA121" s="212">
        <v>1121</v>
      </c>
      <c r="BB121" s="212">
        <v>1075</v>
      </c>
      <c r="BC121" s="212">
        <v>1106</v>
      </c>
      <c r="BD121" s="212">
        <v>1036</v>
      </c>
      <c r="BE121" s="212">
        <v>1027</v>
      </c>
      <c r="BF121" s="212">
        <v>819</v>
      </c>
      <c r="BG121" s="212">
        <v>965</v>
      </c>
      <c r="BH121" s="212">
        <v>999</v>
      </c>
      <c r="BI121" s="212">
        <v>964</v>
      </c>
      <c r="BJ121" s="212">
        <v>925</v>
      </c>
      <c r="BK121" s="212">
        <v>896</v>
      </c>
      <c r="BL121" s="212">
        <v>862</v>
      </c>
      <c r="BM121" s="212">
        <v>912</v>
      </c>
      <c r="BN121" s="212">
        <v>895</v>
      </c>
      <c r="BO121" s="212">
        <v>840</v>
      </c>
      <c r="BP121" s="212">
        <v>946</v>
      </c>
      <c r="BQ121" s="212">
        <v>920</v>
      </c>
      <c r="BR121" s="212">
        <v>870</v>
      </c>
      <c r="BS121" s="212">
        <v>1033</v>
      </c>
      <c r="BT121" s="212">
        <v>1036</v>
      </c>
      <c r="BU121" s="212">
        <v>1114</v>
      </c>
      <c r="BV121" s="212">
        <v>1237</v>
      </c>
      <c r="BW121" s="212">
        <v>1503</v>
      </c>
      <c r="BX121" s="212">
        <v>1522</v>
      </c>
      <c r="BY121" s="212">
        <v>1496</v>
      </c>
      <c r="BZ121" s="212">
        <v>882</v>
      </c>
      <c r="CA121" s="212">
        <v>926</v>
      </c>
      <c r="CB121" s="212">
        <v>1165</v>
      </c>
      <c r="CC121" s="212">
        <v>1123</v>
      </c>
      <c r="CD121" s="212">
        <v>1099</v>
      </c>
      <c r="CE121" s="212">
        <v>1059</v>
      </c>
      <c r="CF121" s="212">
        <v>910</v>
      </c>
      <c r="CG121" s="212">
        <v>818</v>
      </c>
      <c r="CH121" s="212">
        <v>812</v>
      </c>
      <c r="CI121" s="212">
        <v>813</v>
      </c>
      <c r="CJ121" s="212">
        <v>759</v>
      </c>
      <c r="CK121" s="212">
        <v>689</v>
      </c>
      <c r="CL121" s="212">
        <v>601</v>
      </c>
      <c r="CM121" s="212">
        <v>575</v>
      </c>
      <c r="CN121" s="212">
        <v>570</v>
      </c>
      <c r="CO121" s="212">
        <v>444</v>
      </c>
      <c r="CP121" s="212">
        <v>397</v>
      </c>
      <c r="CQ121" s="212">
        <v>303</v>
      </c>
      <c r="CR121" s="212">
        <v>292</v>
      </c>
      <c r="CS121" s="212">
        <v>221</v>
      </c>
      <c r="CT121" s="212">
        <v>202</v>
      </c>
      <c r="CU121" s="212">
        <v>130</v>
      </c>
      <c r="CV121" s="212">
        <v>114</v>
      </c>
      <c r="CW121" s="212">
        <v>59</v>
      </c>
      <c r="CX121" s="212">
        <v>43</v>
      </c>
      <c r="CY121" s="212">
        <v>37</v>
      </c>
      <c r="CZ121" s="212">
        <v>31</v>
      </c>
      <c r="DA121" s="212">
        <v>10</v>
      </c>
      <c r="DB121" s="212">
        <v>9</v>
      </c>
      <c r="DC121" s="212">
        <v>6</v>
      </c>
      <c r="DD121" s="212">
        <v>3</v>
      </c>
      <c r="DE121" s="212">
        <v>12</v>
      </c>
      <c r="DF121" s="212">
        <v>879</v>
      </c>
      <c r="DG121" s="212">
        <v>46.764394718299997</v>
      </c>
      <c r="DH121" s="212">
        <v>47.9391891892</v>
      </c>
      <c r="DI121" s="212">
        <v>2880</v>
      </c>
      <c r="DJ121" s="212">
        <v>3069</v>
      </c>
      <c r="DK121" s="212">
        <v>3371</v>
      </c>
      <c r="DL121" s="212">
        <v>3663</v>
      </c>
      <c r="DM121" s="212">
        <v>3263</v>
      </c>
      <c r="DN121" s="212">
        <v>3443</v>
      </c>
      <c r="DO121" s="212">
        <v>4006</v>
      </c>
      <c r="DP121" s="212">
        <v>4538</v>
      </c>
      <c r="DQ121" s="212">
        <v>5571</v>
      </c>
      <c r="DR121" s="212">
        <v>5063</v>
      </c>
      <c r="DS121" s="212">
        <v>4749</v>
      </c>
      <c r="DT121" s="212">
        <v>4455</v>
      </c>
      <c r="DU121" s="212">
        <v>4973</v>
      </c>
      <c r="DV121" s="212">
        <v>6640</v>
      </c>
      <c r="DW121" s="212">
        <v>5372</v>
      </c>
      <c r="DX121" s="212">
        <v>4112</v>
      </c>
      <c r="DY121" s="212">
        <v>2879</v>
      </c>
      <c r="DZ121" s="212">
        <v>1415</v>
      </c>
      <c r="EA121" s="212">
        <v>383</v>
      </c>
      <c r="EB121" s="212">
        <v>59</v>
      </c>
      <c r="EC121" s="212">
        <v>12</v>
      </c>
      <c r="ED121" s="212">
        <v>9320</v>
      </c>
      <c r="EE121" s="212">
        <v>43724</v>
      </c>
      <c r="EF121" s="212">
        <v>20872</v>
      </c>
      <c r="EG121" s="212">
        <v>8860</v>
      </c>
      <c r="EH121" s="212">
        <v>1869</v>
      </c>
      <c r="EI121" s="212">
        <v>12.6089074084</v>
      </c>
      <c r="EJ121" s="212">
        <v>59.153633854600002</v>
      </c>
      <c r="EK121" s="212">
        <v>28.237458736899999</v>
      </c>
      <c r="EL121" s="212">
        <v>11.9865793604</v>
      </c>
      <c r="EM121" s="212">
        <v>2.5285459170000002</v>
      </c>
    </row>
    <row r="122" spans="1:143">
      <c r="A122">
        <v>346</v>
      </c>
      <c r="B122" s="434">
        <v>201</v>
      </c>
      <c r="C122">
        <v>28108</v>
      </c>
      <c r="D122">
        <v>0</v>
      </c>
      <c r="E122">
        <v>2015</v>
      </c>
      <c r="F122">
        <v>2000</v>
      </c>
      <c r="G122" t="s">
        <v>799</v>
      </c>
      <c r="H122" s="212">
        <v>102740</v>
      </c>
      <c r="I122" s="212">
        <v>912</v>
      </c>
      <c r="J122" s="212">
        <v>914</v>
      </c>
      <c r="K122" s="212">
        <v>981</v>
      </c>
      <c r="L122" s="212">
        <v>999</v>
      </c>
      <c r="M122" s="212">
        <v>1000</v>
      </c>
      <c r="N122" s="212">
        <v>1045</v>
      </c>
      <c r="O122" s="212">
        <v>979</v>
      </c>
      <c r="P122" s="212">
        <v>1031</v>
      </c>
      <c r="Q122" s="212">
        <v>983</v>
      </c>
      <c r="R122" s="212">
        <v>974</v>
      </c>
      <c r="S122" s="212">
        <v>1001</v>
      </c>
      <c r="T122" s="212">
        <v>959</v>
      </c>
      <c r="U122" s="212">
        <v>1014</v>
      </c>
      <c r="V122" s="212">
        <v>1001</v>
      </c>
      <c r="W122" s="212">
        <v>1043</v>
      </c>
      <c r="X122" s="212">
        <v>1050</v>
      </c>
      <c r="Y122" s="212">
        <v>993</v>
      </c>
      <c r="Z122" s="212">
        <v>1035</v>
      </c>
      <c r="AA122" s="212">
        <v>1093</v>
      </c>
      <c r="AB122" s="212">
        <v>1039</v>
      </c>
      <c r="AC122" s="212">
        <v>951</v>
      </c>
      <c r="AD122" s="212">
        <v>971</v>
      </c>
      <c r="AE122" s="212">
        <v>887</v>
      </c>
      <c r="AF122" s="212">
        <v>830</v>
      </c>
      <c r="AG122" s="212">
        <v>892</v>
      </c>
      <c r="AH122" s="212">
        <v>994</v>
      </c>
      <c r="AI122" s="212">
        <v>915</v>
      </c>
      <c r="AJ122" s="212">
        <v>986</v>
      </c>
      <c r="AK122" s="212">
        <v>1004</v>
      </c>
      <c r="AL122" s="212">
        <v>1074</v>
      </c>
      <c r="AM122" s="212">
        <v>1102</v>
      </c>
      <c r="AN122" s="212">
        <v>1112</v>
      </c>
      <c r="AO122" s="212">
        <v>1213</v>
      </c>
      <c r="AP122" s="212">
        <v>1164</v>
      </c>
      <c r="AQ122" s="212">
        <v>1203</v>
      </c>
      <c r="AR122" s="212">
        <v>1199</v>
      </c>
      <c r="AS122" s="212">
        <v>1256</v>
      </c>
      <c r="AT122" s="212">
        <v>1237</v>
      </c>
      <c r="AU122" s="212">
        <v>1320</v>
      </c>
      <c r="AV122" s="212">
        <v>1418</v>
      </c>
      <c r="AW122" s="212">
        <v>1609</v>
      </c>
      <c r="AX122" s="212">
        <v>1564</v>
      </c>
      <c r="AY122" s="212">
        <v>1662</v>
      </c>
      <c r="AZ122" s="212">
        <v>1676</v>
      </c>
      <c r="BA122" s="212">
        <v>1520</v>
      </c>
      <c r="BB122" s="212">
        <v>1559</v>
      </c>
      <c r="BC122" s="212">
        <v>1502</v>
      </c>
      <c r="BD122" s="212">
        <v>1394</v>
      </c>
      <c r="BE122" s="212">
        <v>1435</v>
      </c>
      <c r="BF122" s="212">
        <v>1057</v>
      </c>
      <c r="BG122" s="212">
        <v>1394</v>
      </c>
      <c r="BH122" s="212">
        <v>1256</v>
      </c>
      <c r="BI122" s="212">
        <v>1271</v>
      </c>
      <c r="BJ122" s="212">
        <v>1153</v>
      </c>
      <c r="BK122" s="212">
        <v>1176</v>
      </c>
      <c r="BL122" s="212">
        <v>1186</v>
      </c>
      <c r="BM122" s="212">
        <v>1127</v>
      </c>
      <c r="BN122" s="212">
        <v>1158</v>
      </c>
      <c r="BO122" s="212">
        <v>1106</v>
      </c>
      <c r="BP122" s="212">
        <v>1229</v>
      </c>
      <c r="BQ122" s="212">
        <v>1169</v>
      </c>
      <c r="BR122" s="212">
        <v>1220</v>
      </c>
      <c r="BS122" s="212">
        <v>1315</v>
      </c>
      <c r="BT122" s="212">
        <v>1367</v>
      </c>
      <c r="BU122" s="212">
        <v>1491</v>
      </c>
      <c r="BV122" s="212">
        <v>1501</v>
      </c>
      <c r="BW122" s="212">
        <v>1823</v>
      </c>
      <c r="BX122" s="212">
        <v>1817</v>
      </c>
      <c r="BY122" s="212">
        <v>1706</v>
      </c>
      <c r="BZ122" s="212">
        <v>1016</v>
      </c>
      <c r="CA122" s="212">
        <v>1142</v>
      </c>
      <c r="CB122" s="212">
        <v>1458</v>
      </c>
      <c r="CC122" s="212">
        <v>1291</v>
      </c>
      <c r="CD122" s="212">
        <v>1374</v>
      </c>
      <c r="CE122" s="212">
        <v>1292</v>
      </c>
      <c r="CF122" s="212">
        <v>1188</v>
      </c>
      <c r="CG122" s="212">
        <v>1028</v>
      </c>
      <c r="CH122" s="212">
        <v>973</v>
      </c>
      <c r="CI122" s="212">
        <v>1011</v>
      </c>
      <c r="CJ122" s="212">
        <v>980</v>
      </c>
      <c r="CK122" s="212">
        <v>926</v>
      </c>
      <c r="CL122" s="212">
        <v>828</v>
      </c>
      <c r="CM122" s="212">
        <v>810</v>
      </c>
      <c r="CN122" s="212">
        <v>739</v>
      </c>
      <c r="CO122" s="212">
        <v>639</v>
      </c>
      <c r="CP122" s="212">
        <v>519</v>
      </c>
      <c r="CQ122" s="212">
        <v>417</v>
      </c>
      <c r="CR122" s="212">
        <v>395</v>
      </c>
      <c r="CS122" s="212">
        <v>330</v>
      </c>
      <c r="CT122" s="212">
        <v>283</v>
      </c>
      <c r="CU122" s="212">
        <v>200</v>
      </c>
      <c r="CV122" s="212">
        <v>145</v>
      </c>
      <c r="CW122" s="212">
        <v>115</v>
      </c>
      <c r="CX122" s="212">
        <v>92</v>
      </c>
      <c r="CY122" s="212">
        <v>55</v>
      </c>
      <c r="CZ122" s="212">
        <v>46</v>
      </c>
      <c r="DA122" s="212">
        <v>32</v>
      </c>
      <c r="DB122" s="212">
        <v>16</v>
      </c>
      <c r="DC122" s="212">
        <v>17</v>
      </c>
      <c r="DD122" s="212">
        <v>12</v>
      </c>
      <c r="DE122" s="212">
        <v>15</v>
      </c>
      <c r="DF122" s="212">
        <v>1139</v>
      </c>
      <c r="DG122" s="212">
        <v>45.126578478600003</v>
      </c>
      <c r="DH122" s="212">
        <v>45.638550352800003</v>
      </c>
      <c r="DI122" s="212">
        <v>4806</v>
      </c>
      <c r="DJ122" s="212">
        <v>5012</v>
      </c>
      <c r="DK122" s="212">
        <v>5018</v>
      </c>
      <c r="DL122" s="212">
        <v>5210</v>
      </c>
      <c r="DM122" s="212">
        <v>4531</v>
      </c>
      <c r="DN122" s="212">
        <v>4973</v>
      </c>
      <c r="DO122" s="212">
        <v>5794</v>
      </c>
      <c r="DP122" s="212">
        <v>6430</v>
      </c>
      <c r="DQ122" s="212">
        <v>8031</v>
      </c>
      <c r="DR122" s="212">
        <v>6947</v>
      </c>
      <c r="DS122" s="212">
        <v>6250</v>
      </c>
      <c r="DT122" s="212">
        <v>5806</v>
      </c>
      <c r="DU122" s="212">
        <v>6562</v>
      </c>
      <c r="DV122" s="212">
        <v>7863</v>
      </c>
      <c r="DW122" s="212">
        <v>6557</v>
      </c>
      <c r="DX122" s="212">
        <v>5180</v>
      </c>
      <c r="DY122" s="212">
        <v>3942</v>
      </c>
      <c r="DZ122" s="212">
        <v>1944</v>
      </c>
      <c r="EA122" s="212">
        <v>607</v>
      </c>
      <c r="EB122" s="212">
        <v>123</v>
      </c>
      <c r="EC122" s="212">
        <v>15</v>
      </c>
      <c r="ED122" s="212">
        <v>14836</v>
      </c>
      <c r="EE122" s="212">
        <v>60534</v>
      </c>
      <c r="EF122" s="212">
        <v>26231</v>
      </c>
      <c r="EG122" s="212">
        <v>11811</v>
      </c>
      <c r="EH122" s="212">
        <v>2689</v>
      </c>
      <c r="EI122" s="212">
        <v>14.6022184821</v>
      </c>
      <c r="EJ122" s="212">
        <v>59.580122242900003</v>
      </c>
      <c r="EK122" s="212">
        <v>25.817659275</v>
      </c>
      <c r="EL122" s="212">
        <v>11.624885581799999</v>
      </c>
      <c r="EM122" s="212">
        <v>2.6466274938000001</v>
      </c>
    </row>
    <row r="123" spans="1:143">
      <c r="A123">
        <v>347</v>
      </c>
      <c r="B123" s="434">
        <v>201</v>
      </c>
      <c r="C123">
        <v>28109</v>
      </c>
      <c r="D123">
        <v>0</v>
      </c>
      <c r="E123">
        <v>2015</v>
      </c>
      <c r="F123">
        <v>2000</v>
      </c>
      <c r="G123" t="s">
        <v>800</v>
      </c>
      <c r="H123" s="212">
        <v>103783</v>
      </c>
      <c r="I123" s="212">
        <v>731</v>
      </c>
      <c r="J123" s="212">
        <v>757</v>
      </c>
      <c r="K123" s="212">
        <v>774</v>
      </c>
      <c r="L123" s="212">
        <v>854</v>
      </c>
      <c r="M123" s="212">
        <v>940</v>
      </c>
      <c r="N123" s="212">
        <v>887</v>
      </c>
      <c r="O123" s="212">
        <v>954</v>
      </c>
      <c r="P123" s="212">
        <v>1050</v>
      </c>
      <c r="Q123" s="212">
        <v>1010</v>
      </c>
      <c r="R123" s="212">
        <v>1029</v>
      </c>
      <c r="S123" s="212">
        <v>994</v>
      </c>
      <c r="T123" s="212">
        <v>1091</v>
      </c>
      <c r="U123" s="212">
        <v>1137</v>
      </c>
      <c r="V123" s="212">
        <v>1089</v>
      </c>
      <c r="W123" s="212">
        <v>1122</v>
      </c>
      <c r="X123" s="212">
        <v>1107</v>
      </c>
      <c r="Y123" s="212">
        <v>1138</v>
      </c>
      <c r="Z123" s="212">
        <v>1190</v>
      </c>
      <c r="AA123" s="212">
        <v>1085</v>
      </c>
      <c r="AB123" s="212">
        <v>1006</v>
      </c>
      <c r="AC123" s="212">
        <v>1004</v>
      </c>
      <c r="AD123" s="212">
        <v>887</v>
      </c>
      <c r="AE123" s="212">
        <v>848</v>
      </c>
      <c r="AF123" s="212">
        <v>831</v>
      </c>
      <c r="AG123" s="212">
        <v>799</v>
      </c>
      <c r="AH123" s="212">
        <v>865</v>
      </c>
      <c r="AI123" s="212">
        <v>820</v>
      </c>
      <c r="AJ123" s="212">
        <v>846</v>
      </c>
      <c r="AK123" s="212">
        <v>815</v>
      </c>
      <c r="AL123" s="212">
        <v>902</v>
      </c>
      <c r="AM123" s="212">
        <v>908</v>
      </c>
      <c r="AN123" s="212">
        <v>1018</v>
      </c>
      <c r="AO123" s="212">
        <v>1069</v>
      </c>
      <c r="AP123" s="212">
        <v>1017</v>
      </c>
      <c r="AQ123" s="212">
        <v>1022</v>
      </c>
      <c r="AR123" s="212">
        <v>1080</v>
      </c>
      <c r="AS123" s="212">
        <v>1119</v>
      </c>
      <c r="AT123" s="212">
        <v>1263</v>
      </c>
      <c r="AU123" s="212">
        <v>1306</v>
      </c>
      <c r="AV123" s="212">
        <v>1415</v>
      </c>
      <c r="AW123" s="212">
        <v>1547</v>
      </c>
      <c r="AX123" s="212">
        <v>1663</v>
      </c>
      <c r="AY123" s="212">
        <v>1691</v>
      </c>
      <c r="AZ123" s="212">
        <v>1758</v>
      </c>
      <c r="BA123" s="212">
        <v>1621</v>
      </c>
      <c r="BB123" s="212">
        <v>1531</v>
      </c>
      <c r="BC123" s="212">
        <v>1552</v>
      </c>
      <c r="BD123" s="212">
        <v>1436</v>
      </c>
      <c r="BE123" s="212">
        <v>1507</v>
      </c>
      <c r="BF123" s="212">
        <v>1154</v>
      </c>
      <c r="BG123" s="212">
        <v>1410</v>
      </c>
      <c r="BH123" s="212">
        <v>1305</v>
      </c>
      <c r="BI123" s="212">
        <v>1306</v>
      </c>
      <c r="BJ123" s="212">
        <v>1218</v>
      </c>
      <c r="BK123" s="212">
        <v>1222</v>
      </c>
      <c r="BL123" s="212">
        <v>1273</v>
      </c>
      <c r="BM123" s="212">
        <v>1334</v>
      </c>
      <c r="BN123" s="212">
        <v>1259</v>
      </c>
      <c r="BO123" s="212">
        <v>1174</v>
      </c>
      <c r="BP123" s="212">
        <v>1243</v>
      </c>
      <c r="BQ123" s="212">
        <v>1247</v>
      </c>
      <c r="BR123" s="212">
        <v>1300</v>
      </c>
      <c r="BS123" s="212">
        <v>1451</v>
      </c>
      <c r="BT123" s="212">
        <v>1557</v>
      </c>
      <c r="BU123" s="212">
        <v>1595</v>
      </c>
      <c r="BV123" s="212">
        <v>1684</v>
      </c>
      <c r="BW123" s="212">
        <v>2017</v>
      </c>
      <c r="BX123" s="212">
        <v>1980</v>
      </c>
      <c r="BY123" s="212">
        <v>1893</v>
      </c>
      <c r="BZ123" s="212">
        <v>1106</v>
      </c>
      <c r="CA123" s="212">
        <v>1265</v>
      </c>
      <c r="CB123" s="212">
        <v>1494</v>
      </c>
      <c r="CC123" s="212">
        <v>1507</v>
      </c>
      <c r="CD123" s="212">
        <v>1566</v>
      </c>
      <c r="CE123" s="212">
        <v>1386</v>
      </c>
      <c r="CF123" s="212">
        <v>1223</v>
      </c>
      <c r="CG123" s="212">
        <v>1093</v>
      </c>
      <c r="CH123" s="212">
        <v>1116</v>
      </c>
      <c r="CI123" s="212">
        <v>1046</v>
      </c>
      <c r="CJ123" s="212">
        <v>1015</v>
      </c>
      <c r="CK123" s="212">
        <v>845</v>
      </c>
      <c r="CL123" s="212">
        <v>768</v>
      </c>
      <c r="CM123" s="212">
        <v>708</v>
      </c>
      <c r="CN123" s="212">
        <v>601</v>
      </c>
      <c r="CO123" s="212">
        <v>553</v>
      </c>
      <c r="CP123" s="212">
        <v>477</v>
      </c>
      <c r="CQ123" s="212">
        <v>393</v>
      </c>
      <c r="CR123" s="212">
        <v>363</v>
      </c>
      <c r="CS123" s="212">
        <v>294</v>
      </c>
      <c r="CT123" s="212">
        <v>224</v>
      </c>
      <c r="CU123" s="212">
        <v>196</v>
      </c>
      <c r="CV123" s="212">
        <v>125</v>
      </c>
      <c r="CW123" s="212">
        <v>92</v>
      </c>
      <c r="CX123" s="212">
        <v>76</v>
      </c>
      <c r="CY123" s="212">
        <v>51</v>
      </c>
      <c r="CZ123" s="212">
        <v>37</v>
      </c>
      <c r="DA123" s="212">
        <v>17</v>
      </c>
      <c r="DB123" s="212">
        <v>16</v>
      </c>
      <c r="DC123" s="212">
        <v>8</v>
      </c>
      <c r="DD123" s="212">
        <v>4</v>
      </c>
      <c r="DE123" s="212">
        <v>11</v>
      </c>
      <c r="DF123" s="212">
        <v>1400</v>
      </c>
      <c r="DG123" s="212">
        <v>45.852910151099998</v>
      </c>
      <c r="DH123" s="212">
        <v>47.034470752099999</v>
      </c>
      <c r="DI123" s="212">
        <v>4056</v>
      </c>
      <c r="DJ123" s="212">
        <v>4930</v>
      </c>
      <c r="DK123" s="212">
        <v>5433</v>
      </c>
      <c r="DL123" s="212">
        <v>5526</v>
      </c>
      <c r="DM123" s="212">
        <v>4369</v>
      </c>
      <c r="DN123" s="212">
        <v>4248</v>
      </c>
      <c r="DO123" s="212">
        <v>5034</v>
      </c>
      <c r="DP123" s="212">
        <v>6183</v>
      </c>
      <c r="DQ123" s="212">
        <v>8280</v>
      </c>
      <c r="DR123" s="212">
        <v>7180</v>
      </c>
      <c r="DS123" s="212">
        <v>6461</v>
      </c>
      <c r="DT123" s="212">
        <v>6283</v>
      </c>
      <c r="DU123" s="212">
        <v>7150</v>
      </c>
      <c r="DV123" s="212">
        <v>8680</v>
      </c>
      <c r="DW123" s="212">
        <v>7218</v>
      </c>
      <c r="DX123" s="212">
        <v>5493</v>
      </c>
      <c r="DY123" s="212">
        <v>3475</v>
      </c>
      <c r="DZ123" s="212">
        <v>1751</v>
      </c>
      <c r="EA123" s="212">
        <v>540</v>
      </c>
      <c r="EB123" s="212">
        <v>82</v>
      </c>
      <c r="EC123" s="212">
        <v>11</v>
      </c>
      <c r="ED123" s="212">
        <v>14419</v>
      </c>
      <c r="EE123" s="212">
        <v>60714</v>
      </c>
      <c r="EF123" s="212">
        <v>27250</v>
      </c>
      <c r="EG123" s="212">
        <v>11352</v>
      </c>
      <c r="EH123" s="212">
        <v>2384</v>
      </c>
      <c r="EI123" s="212">
        <v>14.0833927507</v>
      </c>
      <c r="EJ123" s="212">
        <v>59.300860494399998</v>
      </c>
      <c r="EK123" s="212">
        <v>26.6157467548</v>
      </c>
      <c r="EL123" s="212">
        <v>11.087778244400001</v>
      </c>
      <c r="EM123" s="212">
        <v>2.3285115692999998</v>
      </c>
    </row>
    <row r="124" spans="1:143">
      <c r="A124">
        <v>348</v>
      </c>
      <c r="B124" s="434">
        <v>201</v>
      </c>
      <c r="C124">
        <v>28110</v>
      </c>
      <c r="D124">
        <v>0</v>
      </c>
      <c r="E124">
        <v>2015</v>
      </c>
      <c r="F124">
        <v>2000</v>
      </c>
      <c r="G124" t="s">
        <v>801</v>
      </c>
      <c r="H124" s="212">
        <v>63013</v>
      </c>
      <c r="I124" s="212">
        <v>483</v>
      </c>
      <c r="J124" s="212">
        <v>460</v>
      </c>
      <c r="K124" s="212">
        <v>446</v>
      </c>
      <c r="L124" s="212">
        <v>421</v>
      </c>
      <c r="M124" s="212">
        <v>402</v>
      </c>
      <c r="N124" s="212">
        <v>385</v>
      </c>
      <c r="O124" s="212">
        <v>372</v>
      </c>
      <c r="P124" s="212">
        <v>387</v>
      </c>
      <c r="Q124" s="212">
        <v>368</v>
      </c>
      <c r="R124" s="212">
        <v>337</v>
      </c>
      <c r="S124" s="212">
        <v>379</v>
      </c>
      <c r="T124" s="212">
        <v>366</v>
      </c>
      <c r="U124" s="212">
        <v>358</v>
      </c>
      <c r="V124" s="212">
        <v>354</v>
      </c>
      <c r="W124" s="212">
        <v>309</v>
      </c>
      <c r="X124" s="212">
        <v>437</v>
      </c>
      <c r="Y124" s="212">
        <v>429</v>
      </c>
      <c r="Z124" s="212">
        <v>405</v>
      </c>
      <c r="AA124" s="212">
        <v>509</v>
      </c>
      <c r="AB124" s="212">
        <v>599</v>
      </c>
      <c r="AC124" s="212">
        <v>680</v>
      </c>
      <c r="AD124" s="212">
        <v>772</v>
      </c>
      <c r="AE124" s="212">
        <v>718</v>
      </c>
      <c r="AF124" s="212">
        <v>801</v>
      </c>
      <c r="AG124" s="212">
        <v>822</v>
      </c>
      <c r="AH124" s="212">
        <v>850</v>
      </c>
      <c r="AI124" s="212">
        <v>902</v>
      </c>
      <c r="AJ124" s="212">
        <v>900</v>
      </c>
      <c r="AK124" s="212">
        <v>899</v>
      </c>
      <c r="AL124" s="212">
        <v>938</v>
      </c>
      <c r="AM124" s="212">
        <v>882</v>
      </c>
      <c r="AN124" s="212">
        <v>972</v>
      </c>
      <c r="AO124" s="212">
        <v>929</v>
      </c>
      <c r="AP124" s="212">
        <v>931</v>
      </c>
      <c r="AQ124" s="212">
        <v>883</v>
      </c>
      <c r="AR124" s="212">
        <v>831</v>
      </c>
      <c r="AS124" s="212">
        <v>909</v>
      </c>
      <c r="AT124" s="212">
        <v>909</v>
      </c>
      <c r="AU124" s="212">
        <v>1016</v>
      </c>
      <c r="AV124" s="212">
        <v>955</v>
      </c>
      <c r="AW124" s="212">
        <v>998</v>
      </c>
      <c r="AX124" s="212">
        <v>1044</v>
      </c>
      <c r="AY124" s="212">
        <v>1071</v>
      </c>
      <c r="AZ124" s="212">
        <v>1021</v>
      </c>
      <c r="BA124" s="212">
        <v>981</v>
      </c>
      <c r="BB124" s="212">
        <v>985</v>
      </c>
      <c r="BC124" s="212">
        <v>999</v>
      </c>
      <c r="BD124" s="212">
        <v>934</v>
      </c>
      <c r="BE124" s="212">
        <v>898</v>
      </c>
      <c r="BF124" s="212">
        <v>703</v>
      </c>
      <c r="BG124" s="212">
        <v>925</v>
      </c>
      <c r="BH124" s="212">
        <v>826</v>
      </c>
      <c r="BI124" s="212">
        <v>787</v>
      </c>
      <c r="BJ124" s="212">
        <v>797</v>
      </c>
      <c r="BK124" s="212">
        <v>744</v>
      </c>
      <c r="BL124" s="212">
        <v>800</v>
      </c>
      <c r="BM124" s="212">
        <v>764</v>
      </c>
      <c r="BN124" s="212">
        <v>709</v>
      </c>
      <c r="BO124" s="212">
        <v>691</v>
      </c>
      <c r="BP124" s="212">
        <v>759</v>
      </c>
      <c r="BQ124" s="212">
        <v>795</v>
      </c>
      <c r="BR124" s="212">
        <v>707</v>
      </c>
      <c r="BS124" s="212">
        <v>742</v>
      </c>
      <c r="BT124" s="212">
        <v>815</v>
      </c>
      <c r="BU124" s="212">
        <v>926</v>
      </c>
      <c r="BV124" s="212">
        <v>944</v>
      </c>
      <c r="BW124" s="212">
        <v>1143</v>
      </c>
      <c r="BX124" s="212">
        <v>1049</v>
      </c>
      <c r="BY124" s="212">
        <v>1009</v>
      </c>
      <c r="BZ124" s="212">
        <v>626</v>
      </c>
      <c r="CA124" s="212">
        <v>663</v>
      </c>
      <c r="CB124" s="212">
        <v>800</v>
      </c>
      <c r="CC124" s="212">
        <v>703</v>
      </c>
      <c r="CD124" s="212">
        <v>729</v>
      </c>
      <c r="CE124" s="212">
        <v>673</v>
      </c>
      <c r="CF124" s="212">
        <v>560</v>
      </c>
      <c r="CG124" s="212">
        <v>488</v>
      </c>
      <c r="CH124" s="212">
        <v>510</v>
      </c>
      <c r="CI124" s="212">
        <v>493</v>
      </c>
      <c r="CJ124" s="212">
        <v>481</v>
      </c>
      <c r="CK124" s="212">
        <v>477</v>
      </c>
      <c r="CL124" s="212">
        <v>429</v>
      </c>
      <c r="CM124" s="212">
        <v>393</v>
      </c>
      <c r="CN124" s="212">
        <v>362</v>
      </c>
      <c r="CO124" s="212">
        <v>274</v>
      </c>
      <c r="CP124" s="212">
        <v>244</v>
      </c>
      <c r="CQ124" s="212">
        <v>228</v>
      </c>
      <c r="CR124" s="212">
        <v>176</v>
      </c>
      <c r="CS124" s="212">
        <v>153</v>
      </c>
      <c r="CT124" s="212">
        <v>116</v>
      </c>
      <c r="CU124" s="212">
        <v>96</v>
      </c>
      <c r="CV124" s="212">
        <v>62</v>
      </c>
      <c r="CW124" s="212">
        <v>61</v>
      </c>
      <c r="CX124" s="212">
        <v>48</v>
      </c>
      <c r="CY124" s="212">
        <v>30</v>
      </c>
      <c r="CZ124" s="212">
        <v>24</v>
      </c>
      <c r="DA124" s="212">
        <v>11</v>
      </c>
      <c r="DB124" s="212">
        <v>8</v>
      </c>
      <c r="DC124" s="212">
        <v>6</v>
      </c>
      <c r="DD124" s="212">
        <v>5</v>
      </c>
      <c r="DE124" s="212">
        <v>11</v>
      </c>
      <c r="DF124" s="212">
        <v>1802</v>
      </c>
      <c r="DG124" s="212">
        <v>45.2932397772</v>
      </c>
      <c r="DH124" s="212">
        <v>44.781345565700001</v>
      </c>
      <c r="DI124" s="212">
        <v>2212</v>
      </c>
      <c r="DJ124" s="212">
        <v>1849</v>
      </c>
      <c r="DK124" s="212">
        <v>1766</v>
      </c>
      <c r="DL124" s="212">
        <v>2379</v>
      </c>
      <c r="DM124" s="212">
        <v>3793</v>
      </c>
      <c r="DN124" s="212">
        <v>4489</v>
      </c>
      <c r="DO124" s="212">
        <v>4597</v>
      </c>
      <c r="DP124" s="212">
        <v>4620</v>
      </c>
      <c r="DQ124" s="212">
        <v>5115</v>
      </c>
      <c r="DR124" s="212">
        <v>4519</v>
      </c>
      <c r="DS124" s="212">
        <v>4079</v>
      </c>
      <c r="DT124" s="212">
        <v>3723</v>
      </c>
      <c r="DU124" s="212">
        <v>3985</v>
      </c>
      <c r="DV124" s="212">
        <v>4771</v>
      </c>
      <c r="DW124" s="212">
        <v>3568</v>
      </c>
      <c r="DX124" s="212">
        <v>2532</v>
      </c>
      <c r="DY124" s="212">
        <v>1935</v>
      </c>
      <c r="DZ124" s="212">
        <v>917</v>
      </c>
      <c r="EA124" s="212">
        <v>297</v>
      </c>
      <c r="EB124" s="212">
        <v>54</v>
      </c>
      <c r="EC124" s="212">
        <v>11</v>
      </c>
      <c r="ED124" s="212">
        <v>5827</v>
      </c>
      <c r="EE124" s="212">
        <v>41299</v>
      </c>
      <c r="EF124" s="212">
        <v>14085</v>
      </c>
      <c r="EG124" s="212">
        <v>5746</v>
      </c>
      <c r="EH124" s="212">
        <v>1279</v>
      </c>
      <c r="EI124" s="212">
        <v>9.5195308033000003</v>
      </c>
      <c r="EJ124" s="212">
        <v>67.469899201100006</v>
      </c>
      <c r="EK124" s="212">
        <v>23.010569995600001</v>
      </c>
      <c r="EL124" s="212">
        <v>9.3872016467999995</v>
      </c>
      <c r="EM124" s="212">
        <v>2.0894937184</v>
      </c>
    </row>
    <row r="125" spans="1:143">
      <c r="A125">
        <v>349</v>
      </c>
      <c r="B125" s="434">
        <v>201</v>
      </c>
      <c r="C125">
        <v>28111</v>
      </c>
      <c r="D125">
        <v>0</v>
      </c>
      <c r="E125">
        <v>2015</v>
      </c>
      <c r="F125">
        <v>2000</v>
      </c>
      <c r="G125" t="s">
        <v>802</v>
      </c>
      <c r="H125" s="212">
        <v>118720</v>
      </c>
      <c r="I125" s="212">
        <v>851</v>
      </c>
      <c r="J125" s="212">
        <v>975</v>
      </c>
      <c r="K125" s="212">
        <v>1030</v>
      </c>
      <c r="L125" s="212">
        <v>1042</v>
      </c>
      <c r="M125" s="212">
        <v>1069</v>
      </c>
      <c r="N125" s="212">
        <v>1100</v>
      </c>
      <c r="O125" s="212">
        <v>1207</v>
      </c>
      <c r="P125" s="212">
        <v>1158</v>
      </c>
      <c r="Q125" s="212">
        <v>1236</v>
      </c>
      <c r="R125" s="212">
        <v>1246</v>
      </c>
      <c r="S125" s="212">
        <v>1169</v>
      </c>
      <c r="T125" s="212">
        <v>1245</v>
      </c>
      <c r="U125" s="212">
        <v>1283</v>
      </c>
      <c r="V125" s="212">
        <v>1273</v>
      </c>
      <c r="W125" s="212">
        <v>1333</v>
      </c>
      <c r="X125" s="212">
        <v>1268</v>
      </c>
      <c r="Y125" s="212">
        <v>1386</v>
      </c>
      <c r="Z125" s="212">
        <v>1355</v>
      </c>
      <c r="AA125" s="212">
        <v>1476</v>
      </c>
      <c r="AB125" s="212">
        <v>1500</v>
      </c>
      <c r="AC125" s="212">
        <v>1467</v>
      </c>
      <c r="AD125" s="212">
        <v>1287</v>
      </c>
      <c r="AE125" s="212">
        <v>1224</v>
      </c>
      <c r="AF125" s="212">
        <v>1080</v>
      </c>
      <c r="AG125" s="212">
        <v>1051</v>
      </c>
      <c r="AH125" s="212">
        <v>1085</v>
      </c>
      <c r="AI125" s="212">
        <v>1132</v>
      </c>
      <c r="AJ125" s="212">
        <v>1096</v>
      </c>
      <c r="AK125" s="212">
        <v>1152</v>
      </c>
      <c r="AL125" s="212">
        <v>1239</v>
      </c>
      <c r="AM125" s="212">
        <v>1281</v>
      </c>
      <c r="AN125" s="212">
        <v>1274</v>
      </c>
      <c r="AO125" s="212">
        <v>1346</v>
      </c>
      <c r="AP125" s="212">
        <v>1304</v>
      </c>
      <c r="AQ125" s="212">
        <v>1323</v>
      </c>
      <c r="AR125" s="212">
        <v>1397</v>
      </c>
      <c r="AS125" s="212">
        <v>1439</v>
      </c>
      <c r="AT125" s="212">
        <v>1600</v>
      </c>
      <c r="AU125" s="212">
        <v>1589</v>
      </c>
      <c r="AV125" s="212">
        <v>1660</v>
      </c>
      <c r="AW125" s="212">
        <v>1810</v>
      </c>
      <c r="AX125" s="212">
        <v>1929</v>
      </c>
      <c r="AY125" s="212">
        <v>1888</v>
      </c>
      <c r="AZ125" s="212">
        <v>1883</v>
      </c>
      <c r="BA125" s="212">
        <v>1889</v>
      </c>
      <c r="BB125" s="212">
        <v>1749</v>
      </c>
      <c r="BC125" s="212">
        <v>1729</v>
      </c>
      <c r="BD125" s="212">
        <v>1730</v>
      </c>
      <c r="BE125" s="212">
        <v>1567</v>
      </c>
      <c r="BF125" s="212">
        <v>1317</v>
      </c>
      <c r="BG125" s="212">
        <v>1577</v>
      </c>
      <c r="BH125" s="212">
        <v>1524</v>
      </c>
      <c r="BI125" s="212">
        <v>1502</v>
      </c>
      <c r="BJ125" s="212">
        <v>1513</v>
      </c>
      <c r="BK125" s="212">
        <v>1484</v>
      </c>
      <c r="BL125" s="212">
        <v>1473</v>
      </c>
      <c r="BM125" s="212">
        <v>1581</v>
      </c>
      <c r="BN125" s="212">
        <v>1612</v>
      </c>
      <c r="BO125" s="212">
        <v>1453</v>
      </c>
      <c r="BP125" s="212">
        <v>1563</v>
      </c>
      <c r="BQ125" s="212">
        <v>1633</v>
      </c>
      <c r="BR125" s="212">
        <v>1732</v>
      </c>
      <c r="BS125" s="212">
        <v>1798</v>
      </c>
      <c r="BT125" s="212">
        <v>1857</v>
      </c>
      <c r="BU125" s="212">
        <v>1986</v>
      </c>
      <c r="BV125" s="212">
        <v>2002</v>
      </c>
      <c r="BW125" s="212">
        <v>2213</v>
      </c>
      <c r="BX125" s="212">
        <v>2171</v>
      </c>
      <c r="BY125" s="212">
        <v>2083</v>
      </c>
      <c r="BZ125" s="212">
        <v>1215</v>
      </c>
      <c r="CA125" s="212">
        <v>1283</v>
      </c>
      <c r="CB125" s="212">
        <v>1455</v>
      </c>
      <c r="CC125" s="212">
        <v>1345</v>
      </c>
      <c r="CD125" s="212">
        <v>1364</v>
      </c>
      <c r="CE125" s="212">
        <v>1274</v>
      </c>
      <c r="CF125" s="212">
        <v>1066</v>
      </c>
      <c r="CG125" s="212">
        <v>813</v>
      </c>
      <c r="CH125" s="212">
        <v>780</v>
      </c>
      <c r="CI125" s="212">
        <v>777</v>
      </c>
      <c r="CJ125" s="212">
        <v>771</v>
      </c>
      <c r="CK125" s="212">
        <v>740</v>
      </c>
      <c r="CL125" s="212">
        <v>645</v>
      </c>
      <c r="CM125" s="212">
        <v>608</v>
      </c>
      <c r="CN125" s="212">
        <v>597</v>
      </c>
      <c r="CO125" s="212">
        <v>462</v>
      </c>
      <c r="CP125" s="212">
        <v>415</v>
      </c>
      <c r="CQ125" s="212">
        <v>347</v>
      </c>
      <c r="CR125" s="212">
        <v>305</v>
      </c>
      <c r="CS125" s="212">
        <v>264</v>
      </c>
      <c r="CT125" s="212">
        <v>242</v>
      </c>
      <c r="CU125" s="212">
        <v>172</v>
      </c>
      <c r="CV125" s="212">
        <v>137</v>
      </c>
      <c r="CW125" s="212">
        <v>94</v>
      </c>
      <c r="CX125" s="212">
        <v>50</v>
      </c>
      <c r="CY125" s="212">
        <v>35</v>
      </c>
      <c r="CZ125" s="212">
        <v>36</v>
      </c>
      <c r="DA125" s="212">
        <v>18</v>
      </c>
      <c r="DB125" s="212">
        <v>14</v>
      </c>
      <c r="DC125" s="212">
        <v>16</v>
      </c>
      <c r="DD125" s="212">
        <v>7</v>
      </c>
      <c r="DE125" s="212">
        <v>12</v>
      </c>
      <c r="DF125" s="212">
        <v>885</v>
      </c>
      <c r="DG125" s="212">
        <v>43.700602537400002</v>
      </c>
      <c r="DH125" s="212">
        <v>44.6244044468</v>
      </c>
      <c r="DI125" s="212">
        <v>4967</v>
      </c>
      <c r="DJ125" s="212">
        <v>5947</v>
      </c>
      <c r="DK125" s="212">
        <v>6303</v>
      </c>
      <c r="DL125" s="212">
        <v>6985</v>
      </c>
      <c r="DM125" s="212">
        <v>6109</v>
      </c>
      <c r="DN125" s="212">
        <v>5704</v>
      </c>
      <c r="DO125" s="212">
        <v>6528</v>
      </c>
      <c r="DP125" s="212">
        <v>7685</v>
      </c>
      <c r="DQ125" s="212">
        <v>9399</v>
      </c>
      <c r="DR125" s="212">
        <v>8092</v>
      </c>
      <c r="DS125" s="212">
        <v>7600</v>
      </c>
      <c r="DT125" s="212">
        <v>7682</v>
      </c>
      <c r="DU125" s="212">
        <v>9006</v>
      </c>
      <c r="DV125" s="212">
        <v>9684</v>
      </c>
      <c r="DW125" s="212">
        <v>6721</v>
      </c>
      <c r="DX125" s="212">
        <v>4207</v>
      </c>
      <c r="DY125" s="212">
        <v>3052</v>
      </c>
      <c r="DZ125" s="212">
        <v>1573</v>
      </c>
      <c r="EA125" s="212">
        <v>488</v>
      </c>
      <c r="EB125" s="212">
        <v>91</v>
      </c>
      <c r="EC125" s="212">
        <v>12</v>
      </c>
      <c r="ED125" s="212">
        <v>17217</v>
      </c>
      <c r="EE125" s="212">
        <v>74790</v>
      </c>
      <c r="EF125" s="212">
        <v>25828</v>
      </c>
      <c r="EG125" s="212">
        <v>9423</v>
      </c>
      <c r="EH125" s="212">
        <v>2164</v>
      </c>
      <c r="EI125" s="212">
        <v>14.6111087538</v>
      </c>
      <c r="EJ125" s="212">
        <v>63.470106504900002</v>
      </c>
      <c r="EK125" s="212">
        <v>21.9187847414</v>
      </c>
      <c r="EL125" s="212">
        <v>7.9967751516999996</v>
      </c>
      <c r="EM125" s="212">
        <v>1.8364662452</v>
      </c>
    </row>
    <row r="126" spans="1:143">
      <c r="A126">
        <v>350</v>
      </c>
      <c r="B126" s="434">
        <v>201</v>
      </c>
      <c r="C126">
        <v>28201</v>
      </c>
      <c r="D126">
        <v>2</v>
      </c>
      <c r="E126">
        <v>2015</v>
      </c>
      <c r="G126" t="s">
        <v>2</v>
      </c>
      <c r="H126" s="212">
        <v>258724</v>
      </c>
      <c r="I126" s="212">
        <v>2244</v>
      </c>
      <c r="J126" s="212">
        <v>2299</v>
      </c>
      <c r="K126" s="212">
        <v>2447</v>
      </c>
      <c r="L126" s="212">
        <v>2487</v>
      </c>
      <c r="M126" s="212">
        <v>2561</v>
      </c>
      <c r="N126" s="212">
        <v>2569</v>
      </c>
      <c r="O126" s="212">
        <v>2558</v>
      </c>
      <c r="P126" s="212">
        <v>2605</v>
      </c>
      <c r="Q126" s="212">
        <v>2600</v>
      </c>
      <c r="R126" s="212">
        <v>2535</v>
      </c>
      <c r="S126" s="212">
        <v>2480</v>
      </c>
      <c r="T126" s="212">
        <v>2616</v>
      </c>
      <c r="U126" s="212">
        <v>2758</v>
      </c>
      <c r="V126" s="212">
        <v>2835</v>
      </c>
      <c r="W126" s="212">
        <v>2948</v>
      </c>
      <c r="X126" s="212">
        <v>2954</v>
      </c>
      <c r="Y126" s="212">
        <v>3027</v>
      </c>
      <c r="Z126" s="212">
        <v>3154</v>
      </c>
      <c r="AA126" s="212">
        <v>2831</v>
      </c>
      <c r="AB126" s="212">
        <v>2549</v>
      </c>
      <c r="AC126" s="212">
        <v>2565</v>
      </c>
      <c r="AD126" s="212">
        <v>2581</v>
      </c>
      <c r="AE126" s="212">
        <v>2602</v>
      </c>
      <c r="AF126" s="212">
        <v>2642</v>
      </c>
      <c r="AG126" s="212">
        <v>2626</v>
      </c>
      <c r="AH126" s="212">
        <v>2749</v>
      </c>
      <c r="AI126" s="212">
        <v>2823</v>
      </c>
      <c r="AJ126" s="212">
        <v>2785</v>
      </c>
      <c r="AK126" s="212">
        <v>2793</v>
      </c>
      <c r="AL126" s="212">
        <v>2851</v>
      </c>
      <c r="AM126" s="212">
        <v>2951</v>
      </c>
      <c r="AN126" s="212">
        <v>2953</v>
      </c>
      <c r="AO126" s="212">
        <v>3102</v>
      </c>
      <c r="AP126" s="212">
        <v>3096</v>
      </c>
      <c r="AQ126" s="212">
        <v>3053</v>
      </c>
      <c r="AR126" s="212">
        <v>3293</v>
      </c>
      <c r="AS126" s="212">
        <v>3235</v>
      </c>
      <c r="AT126" s="212">
        <v>3471</v>
      </c>
      <c r="AU126" s="212">
        <v>3655</v>
      </c>
      <c r="AV126" s="212">
        <v>3834</v>
      </c>
      <c r="AW126" s="212">
        <v>4164</v>
      </c>
      <c r="AX126" s="212">
        <v>4378</v>
      </c>
      <c r="AY126" s="212">
        <v>4499</v>
      </c>
      <c r="AZ126" s="212">
        <v>4304</v>
      </c>
      <c r="BA126" s="212">
        <v>4252</v>
      </c>
      <c r="BB126" s="212">
        <v>3902</v>
      </c>
      <c r="BC126" s="212">
        <v>3886</v>
      </c>
      <c r="BD126" s="212">
        <v>3696</v>
      </c>
      <c r="BE126" s="212">
        <v>3681</v>
      </c>
      <c r="BF126" s="212">
        <v>2891</v>
      </c>
      <c r="BG126" s="212">
        <v>3580</v>
      </c>
      <c r="BH126" s="212">
        <v>3296</v>
      </c>
      <c r="BI126" s="212">
        <v>3324</v>
      </c>
      <c r="BJ126" s="212">
        <v>3225</v>
      </c>
      <c r="BK126" s="212">
        <v>3034</v>
      </c>
      <c r="BL126" s="212">
        <v>2959</v>
      </c>
      <c r="BM126" s="212">
        <v>3053</v>
      </c>
      <c r="BN126" s="212">
        <v>2927</v>
      </c>
      <c r="BO126" s="212">
        <v>2837</v>
      </c>
      <c r="BP126" s="212">
        <v>3002</v>
      </c>
      <c r="BQ126" s="212">
        <v>3090</v>
      </c>
      <c r="BR126" s="212">
        <v>2995</v>
      </c>
      <c r="BS126" s="212">
        <v>3277</v>
      </c>
      <c r="BT126" s="212">
        <v>3363</v>
      </c>
      <c r="BU126" s="212">
        <v>3554</v>
      </c>
      <c r="BV126" s="212">
        <v>3769</v>
      </c>
      <c r="BW126" s="212">
        <v>4333</v>
      </c>
      <c r="BX126" s="212">
        <v>4449</v>
      </c>
      <c r="BY126" s="212">
        <v>4080</v>
      </c>
      <c r="BZ126" s="212">
        <v>2524</v>
      </c>
      <c r="CA126" s="212">
        <v>2664</v>
      </c>
      <c r="CB126" s="212">
        <v>3214</v>
      </c>
      <c r="CC126" s="212">
        <v>2989</v>
      </c>
      <c r="CD126" s="212">
        <v>3182</v>
      </c>
      <c r="CE126" s="212">
        <v>3151</v>
      </c>
      <c r="CF126" s="212">
        <v>2618</v>
      </c>
      <c r="CG126" s="212">
        <v>1994</v>
      </c>
      <c r="CH126" s="212">
        <v>2080</v>
      </c>
      <c r="CI126" s="212">
        <v>2131</v>
      </c>
      <c r="CJ126" s="212">
        <v>2134</v>
      </c>
      <c r="CK126" s="212">
        <v>1910</v>
      </c>
      <c r="CL126" s="212">
        <v>1516</v>
      </c>
      <c r="CM126" s="212">
        <v>1514</v>
      </c>
      <c r="CN126" s="212">
        <v>1326</v>
      </c>
      <c r="CO126" s="212">
        <v>1219</v>
      </c>
      <c r="CP126" s="212">
        <v>979</v>
      </c>
      <c r="CQ126" s="212">
        <v>838</v>
      </c>
      <c r="CR126" s="212">
        <v>727</v>
      </c>
      <c r="CS126" s="212">
        <v>614</v>
      </c>
      <c r="CT126" s="212">
        <v>516</v>
      </c>
      <c r="CU126" s="212">
        <v>363</v>
      </c>
      <c r="CV126" s="212">
        <v>268</v>
      </c>
      <c r="CW126" s="212">
        <v>200</v>
      </c>
      <c r="CX126" s="212">
        <v>127</v>
      </c>
      <c r="CY126" s="212">
        <v>103</v>
      </c>
      <c r="CZ126" s="212">
        <v>60</v>
      </c>
      <c r="DA126" s="212">
        <v>48</v>
      </c>
      <c r="DB126" s="212">
        <v>30</v>
      </c>
      <c r="DC126" s="212">
        <v>29</v>
      </c>
      <c r="DD126" s="212">
        <v>13</v>
      </c>
      <c r="DE126" s="212">
        <v>17</v>
      </c>
      <c r="DF126" s="212">
        <v>1109</v>
      </c>
      <c r="DG126" s="212">
        <v>43.396290976800003</v>
      </c>
      <c r="DH126" s="212">
        <v>43.708526951700001</v>
      </c>
      <c r="DI126" s="212">
        <v>12038</v>
      </c>
      <c r="DJ126" s="212">
        <v>12867</v>
      </c>
      <c r="DK126" s="212">
        <v>13637</v>
      </c>
      <c r="DL126" s="212">
        <v>14515</v>
      </c>
      <c r="DM126" s="212">
        <v>13016</v>
      </c>
      <c r="DN126" s="212">
        <v>14001</v>
      </c>
      <c r="DO126" s="212">
        <v>15155</v>
      </c>
      <c r="DP126" s="212">
        <v>17488</v>
      </c>
      <c r="DQ126" s="212">
        <v>21597</v>
      </c>
      <c r="DR126" s="212">
        <v>18056</v>
      </c>
      <c r="DS126" s="212">
        <v>16459</v>
      </c>
      <c r="DT126" s="212">
        <v>14778</v>
      </c>
      <c r="DU126" s="212">
        <v>16279</v>
      </c>
      <c r="DV126" s="212">
        <v>19155</v>
      </c>
      <c r="DW126" s="212">
        <v>15200</v>
      </c>
      <c r="DX126" s="212">
        <v>10957</v>
      </c>
      <c r="DY126" s="212">
        <v>7485</v>
      </c>
      <c r="DZ126" s="212">
        <v>3674</v>
      </c>
      <c r="EA126" s="212">
        <v>1061</v>
      </c>
      <c r="EB126" s="212">
        <v>180</v>
      </c>
      <c r="EC126" s="212">
        <v>17</v>
      </c>
      <c r="ED126" s="212">
        <v>38542</v>
      </c>
      <c r="EE126" s="212">
        <v>161344</v>
      </c>
      <c r="EF126" s="212">
        <v>57729</v>
      </c>
      <c r="EG126" s="212">
        <v>23374</v>
      </c>
      <c r="EH126" s="212">
        <v>4932</v>
      </c>
      <c r="EI126" s="212">
        <v>14.9610853405</v>
      </c>
      <c r="EJ126" s="212">
        <v>62.629893445599997</v>
      </c>
      <c r="EK126" s="212">
        <v>22.409021213799999</v>
      </c>
      <c r="EL126" s="212">
        <v>9.0732294314999997</v>
      </c>
      <c r="EM126" s="212">
        <v>1.9144847932</v>
      </c>
    </row>
    <row r="127" spans="1:143">
      <c r="A127">
        <v>356</v>
      </c>
      <c r="B127" s="434">
        <v>201</v>
      </c>
      <c r="C127">
        <v>28202</v>
      </c>
      <c r="D127">
        <v>2</v>
      </c>
      <c r="E127">
        <v>2015</v>
      </c>
      <c r="F127">
        <v>2000</v>
      </c>
      <c r="G127" t="s">
        <v>4</v>
      </c>
      <c r="H127" s="212">
        <v>219059</v>
      </c>
      <c r="I127" s="212">
        <v>1710</v>
      </c>
      <c r="J127" s="212">
        <v>1680</v>
      </c>
      <c r="K127" s="212">
        <v>1643</v>
      </c>
      <c r="L127" s="212">
        <v>1704</v>
      </c>
      <c r="M127" s="212">
        <v>1694</v>
      </c>
      <c r="N127" s="212">
        <v>1680</v>
      </c>
      <c r="O127" s="212">
        <v>1587</v>
      </c>
      <c r="P127" s="212">
        <v>1688</v>
      </c>
      <c r="Q127" s="212">
        <v>1653</v>
      </c>
      <c r="R127" s="212">
        <v>1691</v>
      </c>
      <c r="S127" s="212">
        <v>1682</v>
      </c>
      <c r="T127" s="212">
        <v>1666</v>
      </c>
      <c r="U127" s="212">
        <v>1725</v>
      </c>
      <c r="V127" s="212">
        <v>1818</v>
      </c>
      <c r="W127" s="212">
        <v>1821</v>
      </c>
      <c r="X127" s="212">
        <v>1846</v>
      </c>
      <c r="Y127" s="212">
        <v>1812</v>
      </c>
      <c r="Z127" s="212">
        <v>1977</v>
      </c>
      <c r="AA127" s="212">
        <v>1923</v>
      </c>
      <c r="AB127" s="212">
        <v>1864</v>
      </c>
      <c r="AC127" s="212">
        <v>1977</v>
      </c>
      <c r="AD127" s="212">
        <v>1981</v>
      </c>
      <c r="AE127" s="212">
        <v>1938</v>
      </c>
      <c r="AF127" s="212">
        <v>2009</v>
      </c>
      <c r="AG127" s="212">
        <v>1948</v>
      </c>
      <c r="AH127" s="212">
        <v>2031</v>
      </c>
      <c r="AI127" s="212">
        <v>2171</v>
      </c>
      <c r="AJ127" s="212">
        <v>2251</v>
      </c>
      <c r="AK127" s="212">
        <v>2381</v>
      </c>
      <c r="AL127" s="212">
        <v>2392</v>
      </c>
      <c r="AM127" s="212">
        <v>2485</v>
      </c>
      <c r="AN127" s="212">
        <v>2559</v>
      </c>
      <c r="AO127" s="212">
        <v>2591</v>
      </c>
      <c r="AP127" s="212">
        <v>2598</v>
      </c>
      <c r="AQ127" s="212">
        <v>2656</v>
      </c>
      <c r="AR127" s="212">
        <v>2728</v>
      </c>
      <c r="AS127" s="212">
        <v>2818</v>
      </c>
      <c r="AT127" s="212">
        <v>2980</v>
      </c>
      <c r="AU127" s="212">
        <v>3028</v>
      </c>
      <c r="AV127" s="212">
        <v>3341</v>
      </c>
      <c r="AW127" s="212">
        <v>3407</v>
      </c>
      <c r="AX127" s="212">
        <v>3709</v>
      </c>
      <c r="AY127" s="212">
        <v>3729</v>
      </c>
      <c r="AZ127" s="212">
        <v>3657</v>
      </c>
      <c r="BA127" s="212">
        <v>3652</v>
      </c>
      <c r="BB127" s="212">
        <v>3521</v>
      </c>
      <c r="BC127" s="212">
        <v>3520</v>
      </c>
      <c r="BD127" s="212">
        <v>3334</v>
      </c>
      <c r="BE127" s="212">
        <v>3347</v>
      </c>
      <c r="BF127" s="212">
        <v>2553</v>
      </c>
      <c r="BG127" s="212">
        <v>3109</v>
      </c>
      <c r="BH127" s="212">
        <v>2773</v>
      </c>
      <c r="BI127" s="212">
        <v>2668</v>
      </c>
      <c r="BJ127" s="212">
        <v>2541</v>
      </c>
      <c r="BK127" s="212">
        <v>2499</v>
      </c>
      <c r="BL127" s="212">
        <v>2500</v>
      </c>
      <c r="BM127" s="212">
        <v>2372</v>
      </c>
      <c r="BN127" s="212">
        <v>2371</v>
      </c>
      <c r="BO127" s="212">
        <v>2284</v>
      </c>
      <c r="BP127" s="212">
        <v>2375</v>
      </c>
      <c r="BQ127" s="212">
        <v>2511</v>
      </c>
      <c r="BR127" s="212">
        <v>2449</v>
      </c>
      <c r="BS127" s="212">
        <v>2604</v>
      </c>
      <c r="BT127" s="212">
        <v>2943</v>
      </c>
      <c r="BU127" s="212">
        <v>3169</v>
      </c>
      <c r="BV127" s="212">
        <v>3323</v>
      </c>
      <c r="BW127" s="212">
        <v>3845</v>
      </c>
      <c r="BX127" s="212">
        <v>3868</v>
      </c>
      <c r="BY127" s="212">
        <v>3609</v>
      </c>
      <c r="BZ127" s="212">
        <v>2187</v>
      </c>
      <c r="CA127" s="212">
        <v>2448</v>
      </c>
      <c r="CB127" s="212">
        <v>2999</v>
      </c>
      <c r="CC127" s="212">
        <v>2821</v>
      </c>
      <c r="CD127" s="212">
        <v>2900</v>
      </c>
      <c r="CE127" s="212">
        <v>3025</v>
      </c>
      <c r="CF127" s="212">
        <v>2330</v>
      </c>
      <c r="CG127" s="212">
        <v>2115</v>
      </c>
      <c r="CH127" s="212">
        <v>2065</v>
      </c>
      <c r="CI127" s="212">
        <v>2013</v>
      </c>
      <c r="CJ127" s="212">
        <v>2040</v>
      </c>
      <c r="CK127" s="212">
        <v>1719</v>
      </c>
      <c r="CL127" s="212">
        <v>1454</v>
      </c>
      <c r="CM127" s="212">
        <v>1305</v>
      </c>
      <c r="CN127" s="212">
        <v>1240</v>
      </c>
      <c r="CO127" s="212">
        <v>1020</v>
      </c>
      <c r="CP127" s="212">
        <v>883</v>
      </c>
      <c r="CQ127" s="212">
        <v>693</v>
      </c>
      <c r="CR127" s="212">
        <v>602</v>
      </c>
      <c r="CS127" s="212">
        <v>491</v>
      </c>
      <c r="CT127" s="212">
        <v>404</v>
      </c>
      <c r="CU127" s="212">
        <v>290</v>
      </c>
      <c r="CV127" s="212">
        <v>200</v>
      </c>
      <c r="CW127" s="212">
        <v>134</v>
      </c>
      <c r="CX127" s="212">
        <v>107</v>
      </c>
      <c r="CY127" s="212">
        <v>76</v>
      </c>
      <c r="CZ127" s="212">
        <v>63</v>
      </c>
      <c r="DA127" s="212">
        <v>24</v>
      </c>
      <c r="DB127" s="212">
        <v>31</v>
      </c>
      <c r="DC127" s="212">
        <v>16</v>
      </c>
      <c r="DD127" s="212">
        <v>10</v>
      </c>
      <c r="DE127" s="212">
        <v>24</v>
      </c>
      <c r="DF127" s="212">
        <v>9361</v>
      </c>
      <c r="DG127" s="212">
        <v>45.580038913099997</v>
      </c>
      <c r="DH127" s="212">
        <v>45.842942345899999</v>
      </c>
      <c r="DI127" s="212">
        <v>8431</v>
      </c>
      <c r="DJ127" s="212">
        <v>8299</v>
      </c>
      <c r="DK127" s="212">
        <v>8712</v>
      </c>
      <c r="DL127" s="212">
        <v>9422</v>
      </c>
      <c r="DM127" s="212">
        <v>9853</v>
      </c>
      <c r="DN127" s="212">
        <v>11226</v>
      </c>
      <c r="DO127" s="212">
        <v>12889</v>
      </c>
      <c r="DP127" s="212">
        <v>14895</v>
      </c>
      <c r="DQ127" s="212">
        <v>18154</v>
      </c>
      <c r="DR127" s="212">
        <v>16275</v>
      </c>
      <c r="DS127" s="212">
        <v>13590</v>
      </c>
      <c r="DT127" s="212">
        <v>11902</v>
      </c>
      <c r="DU127" s="212">
        <v>13676</v>
      </c>
      <c r="DV127" s="212">
        <v>16832</v>
      </c>
      <c r="DW127" s="212">
        <v>14193</v>
      </c>
      <c r="DX127" s="212">
        <v>10563</v>
      </c>
      <c r="DY127" s="212">
        <v>6738</v>
      </c>
      <c r="DZ127" s="212">
        <v>3073</v>
      </c>
      <c r="EA127" s="212">
        <v>807</v>
      </c>
      <c r="EB127" s="212">
        <v>144</v>
      </c>
      <c r="EC127" s="212">
        <v>24</v>
      </c>
      <c r="ED127" s="212">
        <v>25442</v>
      </c>
      <c r="EE127" s="212">
        <v>131882</v>
      </c>
      <c r="EF127" s="212">
        <v>52374</v>
      </c>
      <c r="EG127" s="212">
        <v>21349</v>
      </c>
      <c r="EH127" s="212">
        <v>4048</v>
      </c>
      <c r="EI127" s="212">
        <v>12.1326860533</v>
      </c>
      <c r="EJ127" s="212">
        <v>62.891396198300001</v>
      </c>
      <c r="EK127" s="212">
        <v>24.975917748400001</v>
      </c>
      <c r="EL127" s="212">
        <v>10.1808314815</v>
      </c>
      <c r="EM127" s="212">
        <v>1.9303951397000001</v>
      </c>
    </row>
    <row r="128" spans="1:143">
      <c r="A128">
        <v>357</v>
      </c>
      <c r="B128" s="434">
        <v>201</v>
      </c>
      <c r="C128">
        <v>28203</v>
      </c>
      <c r="D128">
        <v>2</v>
      </c>
      <c r="E128">
        <v>2015</v>
      </c>
      <c r="F128">
        <v>2000</v>
      </c>
      <c r="G128" t="s">
        <v>6</v>
      </c>
      <c r="H128" s="212">
        <v>141801</v>
      </c>
      <c r="I128" s="212">
        <v>1323</v>
      </c>
      <c r="J128" s="212">
        <v>1239</v>
      </c>
      <c r="K128" s="212">
        <v>1367</v>
      </c>
      <c r="L128" s="212">
        <v>1334</v>
      </c>
      <c r="M128" s="212">
        <v>1360</v>
      </c>
      <c r="N128" s="212">
        <v>1227</v>
      </c>
      <c r="O128" s="212">
        <v>1361</v>
      </c>
      <c r="P128" s="212">
        <v>1349</v>
      </c>
      <c r="Q128" s="212">
        <v>1347</v>
      </c>
      <c r="R128" s="212">
        <v>1356</v>
      </c>
      <c r="S128" s="212">
        <v>1295</v>
      </c>
      <c r="T128" s="212">
        <v>1281</v>
      </c>
      <c r="U128" s="212">
        <v>1455</v>
      </c>
      <c r="V128" s="212">
        <v>1403</v>
      </c>
      <c r="W128" s="212">
        <v>1512</v>
      </c>
      <c r="X128" s="212">
        <v>1556</v>
      </c>
      <c r="Y128" s="212">
        <v>1490</v>
      </c>
      <c r="Z128" s="212">
        <v>1589</v>
      </c>
      <c r="AA128" s="212">
        <v>1408</v>
      </c>
      <c r="AB128" s="212">
        <v>1413</v>
      </c>
      <c r="AC128" s="212">
        <v>1314</v>
      </c>
      <c r="AD128" s="212">
        <v>1279</v>
      </c>
      <c r="AE128" s="212">
        <v>1324</v>
      </c>
      <c r="AF128" s="212">
        <v>1290</v>
      </c>
      <c r="AG128" s="212">
        <v>1278</v>
      </c>
      <c r="AH128" s="212">
        <v>1445</v>
      </c>
      <c r="AI128" s="212">
        <v>1490</v>
      </c>
      <c r="AJ128" s="212">
        <v>1589</v>
      </c>
      <c r="AK128" s="212">
        <v>1582</v>
      </c>
      <c r="AL128" s="212">
        <v>1616</v>
      </c>
      <c r="AM128" s="212">
        <v>1689</v>
      </c>
      <c r="AN128" s="212">
        <v>1743</v>
      </c>
      <c r="AO128" s="212">
        <v>1839</v>
      </c>
      <c r="AP128" s="212">
        <v>1639</v>
      </c>
      <c r="AQ128" s="212">
        <v>1675</v>
      </c>
      <c r="AR128" s="212">
        <v>1915</v>
      </c>
      <c r="AS128" s="212">
        <v>1884</v>
      </c>
      <c r="AT128" s="212">
        <v>2010</v>
      </c>
      <c r="AU128" s="212">
        <v>1932</v>
      </c>
      <c r="AV128" s="212">
        <v>2006</v>
      </c>
      <c r="AW128" s="212">
        <v>2230</v>
      </c>
      <c r="AX128" s="212">
        <v>2275</v>
      </c>
      <c r="AY128" s="212">
        <v>2421</v>
      </c>
      <c r="AZ128" s="212">
        <v>2433</v>
      </c>
      <c r="BA128" s="212">
        <v>2406</v>
      </c>
      <c r="BB128" s="212">
        <v>2327</v>
      </c>
      <c r="BC128" s="212">
        <v>2219</v>
      </c>
      <c r="BD128" s="212">
        <v>2233</v>
      </c>
      <c r="BE128" s="212">
        <v>2219</v>
      </c>
      <c r="BF128" s="212">
        <v>1729</v>
      </c>
      <c r="BG128" s="212">
        <v>2028</v>
      </c>
      <c r="BH128" s="212">
        <v>1891</v>
      </c>
      <c r="BI128" s="212">
        <v>1819</v>
      </c>
      <c r="BJ128" s="212">
        <v>1723</v>
      </c>
      <c r="BK128" s="212">
        <v>1729</v>
      </c>
      <c r="BL128" s="212">
        <v>1665</v>
      </c>
      <c r="BM128" s="212">
        <v>1726</v>
      </c>
      <c r="BN128" s="212">
        <v>1608</v>
      </c>
      <c r="BO128" s="212">
        <v>1522</v>
      </c>
      <c r="BP128" s="212">
        <v>1580</v>
      </c>
      <c r="BQ128" s="212">
        <v>1652</v>
      </c>
      <c r="BR128" s="212">
        <v>1648</v>
      </c>
      <c r="BS128" s="212">
        <v>1758</v>
      </c>
      <c r="BT128" s="212">
        <v>1838</v>
      </c>
      <c r="BU128" s="212">
        <v>2003</v>
      </c>
      <c r="BV128" s="212">
        <v>2259</v>
      </c>
      <c r="BW128" s="212">
        <v>2412</v>
      </c>
      <c r="BX128" s="212">
        <v>2468</v>
      </c>
      <c r="BY128" s="212">
        <v>2311</v>
      </c>
      <c r="BZ128" s="212">
        <v>1387</v>
      </c>
      <c r="CA128" s="212">
        <v>1517</v>
      </c>
      <c r="CB128" s="212">
        <v>1812</v>
      </c>
      <c r="CC128" s="212">
        <v>1755</v>
      </c>
      <c r="CD128" s="212">
        <v>1766</v>
      </c>
      <c r="CE128" s="212">
        <v>1770</v>
      </c>
      <c r="CF128" s="212">
        <v>1430</v>
      </c>
      <c r="CG128" s="212">
        <v>1213</v>
      </c>
      <c r="CH128" s="212">
        <v>1220</v>
      </c>
      <c r="CI128" s="212">
        <v>1175</v>
      </c>
      <c r="CJ128" s="212">
        <v>1135</v>
      </c>
      <c r="CK128" s="212">
        <v>973</v>
      </c>
      <c r="CL128" s="212">
        <v>866</v>
      </c>
      <c r="CM128" s="212">
        <v>853</v>
      </c>
      <c r="CN128" s="212">
        <v>770</v>
      </c>
      <c r="CO128" s="212">
        <v>663</v>
      </c>
      <c r="CP128" s="212">
        <v>505</v>
      </c>
      <c r="CQ128" s="212">
        <v>434</v>
      </c>
      <c r="CR128" s="212">
        <v>422</v>
      </c>
      <c r="CS128" s="212">
        <v>328</v>
      </c>
      <c r="CT128" s="212">
        <v>255</v>
      </c>
      <c r="CU128" s="212">
        <v>188</v>
      </c>
      <c r="CV128" s="212">
        <v>145</v>
      </c>
      <c r="CW128" s="212">
        <v>125</v>
      </c>
      <c r="CX128" s="212">
        <v>80</v>
      </c>
      <c r="CY128" s="212">
        <v>47</v>
      </c>
      <c r="CZ128" s="212">
        <v>44</v>
      </c>
      <c r="DA128" s="212">
        <v>19</v>
      </c>
      <c r="DB128" s="212">
        <v>9</v>
      </c>
      <c r="DC128" s="212">
        <v>10</v>
      </c>
      <c r="DD128" s="212">
        <v>13</v>
      </c>
      <c r="DE128" s="212">
        <v>15</v>
      </c>
      <c r="DF128" s="212">
        <v>521</v>
      </c>
      <c r="DG128" s="212">
        <v>43.934152038500002</v>
      </c>
      <c r="DH128" s="212">
        <v>44.4476309227</v>
      </c>
      <c r="DI128" s="212">
        <v>6623</v>
      </c>
      <c r="DJ128" s="212">
        <v>6640</v>
      </c>
      <c r="DK128" s="212">
        <v>6946</v>
      </c>
      <c r="DL128" s="212">
        <v>7456</v>
      </c>
      <c r="DM128" s="212">
        <v>6485</v>
      </c>
      <c r="DN128" s="212">
        <v>7722</v>
      </c>
      <c r="DO128" s="212">
        <v>8585</v>
      </c>
      <c r="DP128" s="212">
        <v>9747</v>
      </c>
      <c r="DQ128" s="212">
        <v>11765</v>
      </c>
      <c r="DR128" s="212">
        <v>10727</v>
      </c>
      <c r="DS128" s="212">
        <v>9190</v>
      </c>
      <c r="DT128" s="212">
        <v>8101</v>
      </c>
      <c r="DU128" s="212">
        <v>8899</v>
      </c>
      <c r="DV128" s="212">
        <v>10837</v>
      </c>
      <c r="DW128" s="212">
        <v>8620</v>
      </c>
      <c r="DX128" s="212">
        <v>6173</v>
      </c>
      <c r="DY128" s="212">
        <v>4125</v>
      </c>
      <c r="DZ128" s="212">
        <v>1944</v>
      </c>
      <c r="EA128" s="212">
        <v>585</v>
      </c>
      <c r="EB128" s="212">
        <v>95</v>
      </c>
      <c r="EC128" s="212">
        <v>15</v>
      </c>
      <c r="ED128" s="212">
        <v>20209</v>
      </c>
      <c r="EE128" s="212">
        <v>88677</v>
      </c>
      <c r="EF128" s="212">
        <v>32394</v>
      </c>
      <c r="EG128" s="212">
        <v>12937</v>
      </c>
      <c r="EH128" s="212">
        <v>2639</v>
      </c>
      <c r="EI128" s="212">
        <v>14.304218573</v>
      </c>
      <c r="EJ128" s="212">
        <v>62.766845979599999</v>
      </c>
      <c r="EK128" s="212">
        <v>22.928935447299999</v>
      </c>
      <c r="EL128" s="212">
        <v>9.1569932049999991</v>
      </c>
      <c r="EM128" s="212">
        <v>1.8679218573</v>
      </c>
    </row>
    <row r="129" spans="1:143">
      <c r="A129">
        <v>358</v>
      </c>
      <c r="B129" s="434">
        <v>201</v>
      </c>
      <c r="C129">
        <v>28204</v>
      </c>
      <c r="D129">
        <v>2</v>
      </c>
      <c r="E129">
        <v>2015</v>
      </c>
      <c r="F129">
        <v>2000</v>
      </c>
      <c r="G129" t="s">
        <v>8</v>
      </c>
      <c r="H129" s="212">
        <v>228354</v>
      </c>
      <c r="I129" s="212">
        <v>2083</v>
      </c>
      <c r="J129" s="212">
        <v>1986</v>
      </c>
      <c r="K129" s="212">
        <v>2045</v>
      </c>
      <c r="L129" s="212">
        <v>2138</v>
      </c>
      <c r="M129" s="212">
        <v>2210</v>
      </c>
      <c r="N129" s="212">
        <v>2132</v>
      </c>
      <c r="O129" s="212">
        <v>2210</v>
      </c>
      <c r="P129" s="212">
        <v>2289</v>
      </c>
      <c r="Q129" s="212">
        <v>2366</v>
      </c>
      <c r="R129" s="212">
        <v>2241</v>
      </c>
      <c r="S129" s="212">
        <v>2294</v>
      </c>
      <c r="T129" s="212">
        <v>2432</v>
      </c>
      <c r="U129" s="212">
        <v>2439</v>
      </c>
      <c r="V129" s="212">
        <v>2520</v>
      </c>
      <c r="W129" s="212">
        <v>2529</v>
      </c>
      <c r="X129" s="212">
        <v>2771</v>
      </c>
      <c r="Y129" s="212">
        <v>2532</v>
      </c>
      <c r="Z129" s="212">
        <v>2466</v>
      </c>
      <c r="AA129" s="212">
        <v>2574</v>
      </c>
      <c r="AB129" s="212">
        <v>2484</v>
      </c>
      <c r="AC129" s="212">
        <v>2411</v>
      </c>
      <c r="AD129" s="212">
        <v>2343</v>
      </c>
      <c r="AE129" s="212">
        <v>2078</v>
      </c>
      <c r="AF129" s="212">
        <v>1993</v>
      </c>
      <c r="AG129" s="212">
        <v>1936</v>
      </c>
      <c r="AH129" s="212">
        <v>1905</v>
      </c>
      <c r="AI129" s="212">
        <v>1921</v>
      </c>
      <c r="AJ129" s="212">
        <v>2051</v>
      </c>
      <c r="AK129" s="212">
        <v>2083</v>
      </c>
      <c r="AL129" s="212">
        <v>2144</v>
      </c>
      <c r="AM129" s="212">
        <v>2242</v>
      </c>
      <c r="AN129" s="212">
        <v>2370</v>
      </c>
      <c r="AO129" s="212">
        <v>2578</v>
      </c>
      <c r="AP129" s="212">
        <v>2533</v>
      </c>
      <c r="AQ129" s="212">
        <v>2579</v>
      </c>
      <c r="AR129" s="212">
        <v>2685</v>
      </c>
      <c r="AS129" s="212">
        <v>2764</v>
      </c>
      <c r="AT129" s="212">
        <v>2959</v>
      </c>
      <c r="AU129" s="212">
        <v>3072</v>
      </c>
      <c r="AV129" s="212">
        <v>3323</v>
      </c>
      <c r="AW129" s="212">
        <v>3676</v>
      </c>
      <c r="AX129" s="212">
        <v>3911</v>
      </c>
      <c r="AY129" s="212">
        <v>3984</v>
      </c>
      <c r="AZ129" s="212">
        <v>3934</v>
      </c>
      <c r="BA129" s="212">
        <v>3822</v>
      </c>
      <c r="BB129" s="212">
        <v>3929</v>
      </c>
      <c r="BC129" s="212">
        <v>3850</v>
      </c>
      <c r="BD129" s="212">
        <v>3777</v>
      </c>
      <c r="BE129" s="212">
        <v>3594</v>
      </c>
      <c r="BF129" s="212">
        <v>2856</v>
      </c>
      <c r="BG129" s="212">
        <v>3425</v>
      </c>
      <c r="BH129" s="212">
        <v>3193</v>
      </c>
      <c r="BI129" s="212">
        <v>2987</v>
      </c>
      <c r="BJ129" s="212">
        <v>2896</v>
      </c>
      <c r="BK129" s="212">
        <v>2678</v>
      </c>
      <c r="BL129" s="212">
        <v>2555</v>
      </c>
      <c r="BM129" s="212">
        <v>2606</v>
      </c>
      <c r="BN129" s="212">
        <v>2371</v>
      </c>
      <c r="BO129" s="212">
        <v>2314</v>
      </c>
      <c r="BP129" s="212">
        <v>2383</v>
      </c>
      <c r="BQ129" s="212">
        <v>2347</v>
      </c>
      <c r="BR129" s="212">
        <v>2354</v>
      </c>
      <c r="BS129" s="212">
        <v>2410</v>
      </c>
      <c r="BT129" s="212">
        <v>2665</v>
      </c>
      <c r="BU129" s="212">
        <v>2763</v>
      </c>
      <c r="BV129" s="212">
        <v>3046</v>
      </c>
      <c r="BW129" s="212">
        <v>3535</v>
      </c>
      <c r="BX129" s="212">
        <v>3483</v>
      </c>
      <c r="BY129" s="212">
        <v>3546</v>
      </c>
      <c r="BZ129" s="212">
        <v>2066</v>
      </c>
      <c r="CA129" s="212">
        <v>2082</v>
      </c>
      <c r="CB129" s="212">
        <v>2567</v>
      </c>
      <c r="CC129" s="212">
        <v>2439</v>
      </c>
      <c r="CD129" s="212">
        <v>2438</v>
      </c>
      <c r="CE129" s="212">
        <v>2364</v>
      </c>
      <c r="CF129" s="212">
        <v>2024</v>
      </c>
      <c r="CG129" s="212">
        <v>1730</v>
      </c>
      <c r="CH129" s="212">
        <v>1820</v>
      </c>
      <c r="CI129" s="212">
        <v>1679</v>
      </c>
      <c r="CJ129" s="212">
        <v>1632</v>
      </c>
      <c r="CK129" s="212">
        <v>1509</v>
      </c>
      <c r="CL129" s="212">
        <v>1302</v>
      </c>
      <c r="CM129" s="212">
        <v>1270</v>
      </c>
      <c r="CN129" s="212">
        <v>1134</v>
      </c>
      <c r="CO129" s="212">
        <v>962</v>
      </c>
      <c r="CP129" s="212">
        <v>828</v>
      </c>
      <c r="CQ129" s="212">
        <v>708</v>
      </c>
      <c r="CR129" s="212">
        <v>584</v>
      </c>
      <c r="CS129" s="212">
        <v>497</v>
      </c>
      <c r="CT129" s="212">
        <v>406</v>
      </c>
      <c r="CU129" s="212">
        <v>324</v>
      </c>
      <c r="CV129" s="212">
        <v>230</v>
      </c>
      <c r="CW129" s="212">
        <v>156</v>
      </c>
      <c r="CX129" s="212">
        <v>120</v>
      </c>
      <c r="CY129" s="212">
        <v>77</v>
      </c>
      <c r="CZ129" s="212">
        <v>70</v>
      </c>
      <c r="DA129" s="212">
        <v>30</v>
      </c>
      <c r="DB129" s="212">
        <v>34</v>
      </c>
      <c r="DC129" s="212">
        <v>27</v>
      </c>
      <c r="DD129" s="212">
        <v>12</v>
      </c>
      <c r="DE129" s="212">
        <v>27</v>
      </c>
      <c r="DF129" s="212">
        <v>9605</v>
      </c>
      <c r="DG129" s="212">
        <v>42.985894792700002</v>
      </c>
      <c r="DH129" s="212">
        <v>43.786095576999998</v>
      </c>
      <c r="DI129" s="212">
        <v>10462</v>
      </c>
      <c r="DJ129" s="212">
        <v>11238</v>
      </c>
      <c r="DK129" s="212">
        <v>12214</v>
      </c>
      <c r="DL129" s="212">
        <v>12827</v>
      </c>
      <c r="DM129" s="212">
        <v>10761</v>
      </c>
      <c r="DN129" s="212">
        <v>10104</v>
      </c>
      <c r="DO129" s="212">
        <v>12302</v>
      </c>
      <c r="DP129" s="212">
        <v>14803</v>
      </c>
      <c r="DQ129" s="212">
        <v>19327</v>
      </c>
      <c r="DR129" s="212">
        <v>18006</v>
      </c>
      <c r="DS129" s="212">
        <v>15179</v>
      </c>
      <c r="DT129" s="212">
        <v>12229</v>
      </c>
      <c r="DU129" s="212">
        <v>12539</v>
      </c>
      <c r="DV129" s="212">
        <v>15676</v>
      </c>
      <c r="DW129" s="212">
        <v>11890</v>
      </c>
      <c r="DX129" s="212">
        <v>8885</v>
      </c>
      <c r="DY129" s="212">
        <v>6177</v>
      </c>
      <c r="DZ129" s="212">
        <v>3023</v>
      </c>
      <c r="EA129" s="212">
        <v>907</v>
      </c>
      <c r="EB129" s="212">
        <v>173</v>
      </c>
      <c r="EC129" s="212">
        <v>27</v>
      </c>
      <c r="ED129" s="212">
        <v>33914</v>
      </c>
      <c r="EE129" s="212">
        <v>138077</v>
      </c>
      <c r="EF129" s="212">
        <v>46758</v>
      </c>
      <c r="EG129" s="212">
        <v>19192</v>
      </c>
      <c r="EH129" s="212">
        <v>4130</v>
      </c>
      <c r="EI129" s="212">
        <v>15.5036137308</v>
      </c>
      <c r="EJ129" s="212">
        <v>63.121202839799999</v>
      </c>
      <c r="EK129" s="212">
        <v>21.3751834294</v>
      </c>
      <c r="EL129" s="212">
        <v>8.7735258217999998</v>
      </c>
      <c r="EM129" s="212">
        <v>1.8880086308999999</v>
      </c>
    </row>
    <row r="130" spans="1:143">
      <c r="A130">
        <v>359</v>
      </c>
      <c r="B130" s="434">
        <v>201</v>
      </c>
      <c r="C130">
        <v>28205</v>
      </c>
      <c r="D130">
        <v>2</v>
      </c>
      <c r="E130">
        <v>2015</v>
      </c>
      <c r="G130" t="s">
        <v>9</v>
      </c>
      <c r="H130" s="212">
        <v>20992</v>
      </c>
      <c r="I130" s="212">
        <v>130</v>
      </c>
      <c r="J130" s="212">
        <v>142</v>
      </c>
      <c r="K130" s="212">
        <v>149</v>
      </c>
      <c r="L130" s="212">
        <v>172</v>
      </c>
      <c r="M130" s="212">
        <v>178</v>
      </c>
      <c r="N130" s="212">
        <v>174</v>
      </c>
      <c r="O130" s="212">
        <v>172</v>
      </c>
      <c r="P130" s="212">
        <v>187</v>
      </c>
      <c r="Q130" s="212">
        <v>174</v>
      </c>
      <c r="R130" s="212">
        <v>185</v>
      </c>
      <c r="S130" s="212">
        <v>167</v>
      </c>
      <c r="T130" s="212">
        <v>197</v>
      </c>
      <c r="U130" s="212">
        <v>207</v>
      </c>
      <c r="V130" s="212">
        <v>196</v>
      </c>
      <c r="W130" s="212">
        <v>233</v>
      </c>
      <c r="X130" s="212">
        <v>229</v>
      </c>
      <c r="Y130" s="212">
        <v>225</v>
      </c>
      <c r="Z130" s="212">
        <v>227</v>
      </c>
      <c r="AA130" s="212">
        <v>168</v>
      </c>
      <c r="AB130" s="212">
        <v>112</v>
      </c>
      <c r="AC130" s="212">
        <v>112</v>
      </c>
      <c r="AD130" s="212">
        <v>120</v>
      </c>
      <c r="AE130" s="212">
        <v>124</v>
      </c>
      <c r="AF130" s="212">
        <v>131</v>
      </c>
      <c r="AG130" s="212">
        <v>146</v>
      </c>
      <c r="AH130" s="212">
        <v>147</v>
      </c>
      <c r="AI130" s="212">
        <v>156</v>
      </c>
      <c r="AJ130" s="212">
        <v>151</v>
      </c>
      <c r="AK130" s="212">
        <v>154</v>
      </c>
      <c r="AL130" s="212">
        <v>197</v>
      </c>
      <c r="AM130" s="212">
        <v>202</v>
      </c>
      <c r="AN130" s="212">
        <v>205</v>
      </c>
      <c r="AO130" s="212">
        <v>167</v>
      </c>
      <c r="AP130" s="212">
        <v>223</v>
      </c>
      <c r="AQ130" s="212">
        <v>212</v>
      </c>
      <c r="AR130" s="212">
        <v>234</v>
      </c>
      <c r="AS130" s="212">
        <v>234</v>
      </c>
      <c r="AT130" s="212">
        <v>258</v>
      </c>
      <c r="AU130" s="212">
        <v>260</v>
      </c>
      <c r="AV130" s="212">
        <v>277</v>
      </c>
      <c r="AW130" s="212">
        <v>267</v>
      </c>
      <c r="AX130" s="212">
        <v>308</v>
      </c>
      <c r="AY130" s="212">
        <v>313</v>
      </c>
      <c r="AZ130" s="212">
        <v>317</v>
      </c>
      <c r="BA130" s="212">
        <v>271</v>
      </c>
      <c r="BB130" s="212">
        <v>276</v>
      </c>
      <c r="BC130" s="212">
        <v>296</v>
      </c>
      <c r="BD130" s="212">
        <v>282</v>
      </c>
      <c r="BE130" s="212">
        <v>242</v>
      </c>
      <c r="BF130" s="212">
        <v>236</v>
      </c>
      <c r="BG130" s="212">
        <v>312</v>
      </c>
      <c r="BH130" s="212">
        <v>278</v>
      </c>
      <c r="BI130" s="212">
        <v>253</v>
      </c>
      <c r="BJ130" s="212">
        <v>246</v>
      </c>
      <c r="BK130" s="212">
        <v>247</v>
      </c>
      <c r="BL130" s="212">
        <v>254</v>
      </c>
      <c r="BM130" s="212">
        <v>262</v>
      </c>
      <c r="BN130" s="212">
        <v>271</v>
      </c>
      <c r="BO130" s="212">
        <v>248</v>
      </c>
      <c r="BP130" s="212">
        <v>302</v>
      </c>
      <c r="BQ130" s="212">
        <v>309</v>
      </c>
      <c r="BR130" s="212">
        <v>323</v>
      </c>
      <c r="BS130" s="212">
        <v>348</v>
      </c>
      <c r="BT130" s="212">
        <v>346</v>
      </c>
      <c r="BU130" s="212">
        <v>368</v>
      </c>
      <c r="BV130" s="212">
        <v>394</v>
      </c>
      <c r="BW130" s="212">
        <v>467</v>
      </c>
      <c r="BX130" s="212">
        <v>468</v>
      </c>
      <c r="BY130" s="212">
        <v>442</v>
      </c>
      <c r="BZ130" s="212">
        <v>262</v>
      </c>
      <c r="CA130" s="212">
        <v>256</v>
      </c>
      <c r="CB130" s="212">
        <v>316</v>
      </c>
      <c r="CC130" s="212">
        <v>288</v>
      </c>
      <c r="CD130" s="212">
        <v>281</v>
      </c>
      <c r="CE130" s="212">
        <v>270</v>
      </c>
      <c r="CF130" s="212">
        <v>230</v>
      </c>
      <c r="CG130" s="212">
        <v>190</v>
      </c>
      <c r="CH130" s="212">
        <v>220</v>
      </c>
      <c r="CI130" s="212">
        <v>225</v>
      </c>
      <c r="CJ130" s="212">
        <v>248</v>
      </c>
      <c r="CK130" s="212">
        <v>205</v>
      </c>
      <c r="CL130" s="212">
        <v>182</v>
      </c>
      <c r="CM130" s="212">
        <v>215</v>
      </c>
      <c r="CN130" s="212">
        <v>209</v>
      </c>
      <c r="CO130" s="212">
        <v>154</v>
      </c>
      <c r="CP130" s="212">
        <v>148</v>
      </c>
      <c r="CQ130" s="212">
        <v>140</v>
      </c>
      <c r="CR130" s="212">
        <v>114</v>
      </c>
      <c r="CS130" s="212">
        <v>116</v>
      </c>
      <c r="CT130" s="212">
        <v>102</v>
      </c>
      <c r="CU130" s="212">
        <v>61</v>
      </c>
      <c r="CV130" s="212">
        <v>56</v>
      </c>
      <c r="CW130" s="212">
        <v>45</v>
      </c>
      <c r="CX130" s="212">
        <v>22</v>
      </c>
      <c r="CY130" s="212">
        <v>27</v>
      </c>
      <c r="CZ130" s="212">
        <v>14</v>
      </c>
      <c r="DA130" s="212">
        <v>5</v>
      </c>
      <c r="DB130" s="212">
        <v>7</v>
      </c>
      <c r="DC130" s="212">
        <v>3</v>
      </c>
      <c r="DD130" s="212">
        <v>3</v>
      </c>
      <c r="DE130" s="212">
        <v>9</v>
      </c>
      <c r="DF130" s="212">
        <v>89</v>
      </c>
      <c r="DG130" s="212">
        <v>48.619121657199997</v>
      </c>
      <c r="DH130" s="212">
        <v>50.991987179500001</v>
      </c>
      <c r="DI130" s="212">
        <v>771</v>
      </c>
      <c r="DJ130" s="212">
        <v>892</v>
      </c>
      <c r="DK130" s="212">
        <v>1000</v>
      </c>
      <c r="DL130" s="212">
        <v>961</v>
      </c>
      <c r="DM130" s="212">
        <v>633</v>
      </c>
      <c r="DN130" s="212">
        <v>805</v>
      </c>
      <c r="DO130" s="212">
        <v>1009</v>
      </c>
      <c r="DP130" s="212">
        <v>1263</v>
      </c>
      <c r="DQ130" s="212">
        <v>1476</v>
      </c>
      <c r="DR130" s="212">
        <v>1332</v>
      </c>
      <c r="DS130" s="212">
        <v>1336</v>
      </c>
      <c r="DT130" s="212">
        <v>1337</v>
      </c>
      <c r="DU130" s="212">
        <v>1694</v>
      </c>
      <c r="DV130" s="212">
        <v>2033</v>
      </c>
      <c r="DW130" s="212">
        <v>1411</v>
      </c>
      <c r="DX130" s="212">
        <v>1113</v>
      </c>
      <c r="DY130" s="212">
        <v>965</v>
      </c>
      <c r="DZ130" s="212">
        <v>620</v>
      </c>
      <c r="EA130" s="212">
        <v>211</v>
      </c>
      <c r="EB130" s="212">
        <v>32</v>
      </c>
      <c r="EC130" s="212">
        <v>9</v>
      </c>
      <c r="ED130" s="212">
        <v>2663</v>
      </c>
      <c r="EE130" s="212">
        <v>11846</v>
      </c>
      <c r="EF130" s="212">
        <v>6394</v>
      </c>
      <c r="EG130" s="212">
        <v>2950</v>
      </c>
      <c r="EH130" s="212">
        <v>872</v>
      </c>
      <c r="EI130" s="212">
        <v>12.739798115099999</v>
      </c>
      <c r="EJ130" s="212">
        <v>56.671291202200003</v>
      </c>
      <c r="EK130" s="212">
        <v>30.5889106827</v>
      </c>
      <c r="EL130" s="212">
        <v>14.112806774099999</v>
      </c>
      <c r="EM130" s="212">
        <v>4.1716500023999998</v>
      </c>
    </row>
    <row r="131" spans="1:143">
      <c r="A131">
        <v>362</v>
      </c>
      <c r="B131" s="434">
        <v>201</v>
      </c>
      <c r="C131">
        <v>28206</v>
      </c>
      <c r="D131">
        <v>2</v>
      </c>
      <c r="E131">
        <v>2015</v>
      </c>
      <c r="F131">
        <v>2000</v>
      </c>
      <c r="G131" t="s">
        <v>11</v>
      </c>
      <c r="H131" s="212">
        <v>43089</v>
      </c>
      <c r="I131" s="212">
        <v>337</v>
      </c>
      <c r="J131" s="212">
        <v>377</v>
      </c>
      <c r="K131" s="212">
        <v>390</v>
      </c>
      <c r="L131" s="212">
        <v>390</v>
      </c>
      <c r="M131" s="212">
        <v>414</v>
      </c>
      <c r="N131" s="212">
        <v>430</v>
      </c>
      <c r="O131" s="212">
        <v>434</v>
      </c>
      <c r="P131" s="212">
        <v>452</v>
      </c>
      <c r="Q131" s="212">
        <v>449</v>
      </c>
      <c r="R131" s="212">
        <v>450</v>
      </c>
      <c r="S131" s="212">
        <v>458</v>
      </c>
      <c r="T131" s="212">
        <v>448</v>
      </c>
      <c r="U131" s="212">
        <v>453</v>
      </c>
      <c r="V131" s="212">
        <v>455</v>
      </c>
      <c r="W131" s="212">
        <v>452</v>
      </c>
      <c r="X131" s="212">
        <v>470</v>
      </c>
      <c r="Y131" s="212">
        <v>462</v>
      </c>
      <c r="Z131" s="212">
        <v>398</v>
      </c>
      <c r="AA131" s="212">
        <v>431</v>
      </c>
      <c r="AB131" s="212">
        <v>474</v>
      </c>
      <c r="AC131" s="212">
        <v>360</v>
      </c>
      <c r="AD131" s="212">
        <v>349</v>
      </c>
      <c r="AE131" s="212">
        <v>357</v>
      </c>
      <c r="AF131" s="212">
        <v>336</v>
      </c>
      <c r="AG131" s="212">
        <v>302</v>
      </c>
      <c r="AH131" s="212">
        <v>306</v>
      </c>
      <c r="AI131" s="212">
        <v>294</v>
      </c>
      <c r="AJ131" s="212">
        <v>301</v>
      </c>
      <c r="AK131" s="212">
        <v>332</v>
      </c>
      <c r="AL131" s="212">
        <v>357</v>
      </c>
      <c r="AM131" s="212">
        <v>369</v>
      </c>
      <c r="AN131" s="212">
        <v>392</v>
      </c>
      <c r="AO131" s="212">
        <v>423</v>
      </c>
      <c r="AP131" s="212">
        <v>450</v>
      </c>
      <c r="AQ131" s="212">
        <v>438</v>
      </c>
      <c r="AR131" s="212">
        <v>458</v>
      </c>
      <c r="AS131" s="212">
        <v>487</v>
      </c>
      <c r="AT131" s="212">
        <v>519</v>
      </c>
      <c r="AU131" s="212">
        <v>535</v>
      </c>
      <c r="AV131" s="212">
        <v>591</v>
      </c>
      <c r="AW131" s="212">
        <v>638</v>
      </c>
      <c r="AX131" s="212">
        <v>707</v>
      </c>
      <c r="AY131" s="212">
        <v>683</v>
      </c>
      <c r="AZ131" s="212">
        <v>740</v>
      </c>
      <c r="BA131" s="212">
        <v>750</v>
      </c>
      <c r="BB131" s="212">
        <v>760</v>
      </c>
      <c r="BC131" s="212">
        <v>732</v>
      </c>
      <c r="BD131" s="212">
        <v>752</v>
      </c>
      <c r="BE131" s="212">
        <v>750</v>
      </c>
      <c r="BF131" s="212">
        <v>543</v>
      </c>
      <c r="BG131" s="212">
        <v>648</v>
      </c>
      <c r="BH131" s="212">
        <v>607</v>
      </c>
      <c r="BI131" s="212">
        <v>608</v>
      </c>
      <c r="BJ131" s="212">
        <v>572</v>
      </c>
      <c r="BK131" s="212">
        <v>575</v>
      </c>
      <c r="BL131" s="212">
        <v>552</v>
      </c>
      <c r="BM131" s="212">
        <v>525</v>
      </c>
      <c r="BN131" s="212">
        <v>545</v>
      </c>
      <c r="BO131" s="212">
        <v>476</v>
      </c>
      <c r="BP131" s="212">
        <v>515</v>
      </c>
      <c r="BQ131" s="212">
        <v>510</v>
      </c>
      <c r="BR131" s="212">
        <v>482</v>
      </c>
      <c r="BS131" s="212">
        <v>549</v>
      </c>
      <c r="BT131" s="212">
        <v>548</v>
      </c>
      <c r="BU131" s="212">
        <v>619</v>
      </c>
      <c r="BV131" s="212">
        <v>650</v>
      </c>
      <c r="BW131" s="212">
        <v>768</v>
      </c>
      <c r="BX131" s="212">
        <v>753</v>
      </c>
      <c r="BY131" s="212">
        <v>785</v>
      </c>
      <c r="BZ131" s="212">
        <v>414</v>
      </c>
      <c r="CA131" s="212">
        <v>488</v>
      </c>
      <c r="CB131" s="212">
        <v>542</v>
      </c>
      <c r="CC131" s="212">
        <v>512</v>
      </c>
      <c r="CD131" s="212">
        <v>518</v>
      </c>
      <c r="CE131" s="212">
        <v>517</v>
      </c>
      <c r="CF131" s="212">
        <v>434</v>
      </c>
      <c r="CG131" s="212">
        <v>400</v>
      </c>
      <c r="CH131" s="212">
        <v>382</v>
      </c>
      <c r="CI131" s="212">
        <v>368</v>
      </c>
      <c r="CJ131" s="212">
        <v>397</v>
      </c>
      <c r="CK131" s="212">
        <v>386</v>
      </c>
      <c r="CL131" s="212">
        <v>339</v>
      </c>
      <c r="CM131" s="212">
        <v>304</v>
      </c>
      <c r="CN131" s="212">
        <v>290</v>
      </c>
      <c r="CO131" s="212">
        <v>268</v>
      </c>
      <c r="CP131" s="212">
        <v>230</v>
      </c>
      <c r="CQ131" s="212">
        <v>209</v>
      </c>
      <c r="CR131" s="212">
        <v>163</v>
      </c>
      <c r="CS131" s="212">
        <v>151</v>
      </c>
      <c r="CT131" s="212">
        <v>125</v>
      </c>
      <c r="CU131" s="212">
        <v>100</v>
      </c>
      <c r="CV131" s="212">
        <v>57</v>
      </c>
      <c r="CW131" s="212">
        <v>59</v>
      </c>
      <c r="CX131" s="212">
        <v>38</v>
      </c>
      <c r="CY131" s="212">
        <v>32</v>
      </c>
      <c r="CZ131" s="212">
        <v>22</v>
      </c>
      <c r="DA131" s="212">
        <v>15</v>
      </c>
      <c r="DB131" s="212">
        <v>8</v>
      </c>
      <c r="DC131" s="212">
        <v>4</v>
      </c>
      <c r="DD131" s="212">
        <v>3</v>
      </c>
      <c r="DE131" s="212">
        <v>4</v>
      </c>
      <c r="DF131" s="212">
        <v>388</v>
      </c>
      <c r="DG131" s="212">
        <v>45.365764267800003</v>
      </c>
      <c r="DH131" s="212">
        <v>46.6728142077</v>
      </c>
      <c r="DI131" s="212">
        <v>1908</v>
      </c>
      <c r="DJ131" s="212">
        <v>2215</v>
      </c>
      <c r="DK131" s="212">
        <v>2266</v>
      </c>
      <c r="DL131" s="212">
        <v>2235</v>
      </c>
      <c r="DM131" s="212">
        <v>1704</v>
      </c>
      <c r="DN131" s="212">
        <v>1590</v>
      </c>
      <c r="DO131" s="212">
        <v>2072</v>
      </c>
      <c r="DP131" s="212">
        <v>2590</v>
      </c>
      <c r="DQ131" s="212">
        <v>3518</v>
      </c>
      <c r="DR131" s="212">
        <v>3537</v>
      </c>
      <c r="DS131" s="212">
        <v>3010</v>
      </c>
      <c r="DT131" s="212">
        <v>2613</v>
      </c>
      <c r="DU131" s="212">
        <v>2708</v>
      </c>
      <c r="DV131" s="212">
        <v>3370</v>
      </c>
      <c r="DW131" s="212">
        <v>2577</v>
      </c>
      <c r="DX131" s="212">
        <v>1981</v>
      </c>
      <c r="DY131" s="212">
        <v>1587</v>
      </c>
      <c r="DZ131" s="212">
        <v>878</v>
      </c>
      <c r="EA131" s="212">
        <v>286</v>
      </c>
      <c r="EB131" s="212">
        <v>52</v>
      </c>
      <c r="EC131" s="212">
        <v>4</v>
      </c>
      <c r="ED131" s="212">
        <v>6389</v>
      </c>
      <c r="EE131" s="212">
        <v>25577</v>
      </c>
      <c r="EF131" s="212">
        <v>10735</v>
      </c>
      <c r="EG131" s="212">
        <v>4788</v>
      </c>
      <c r="EH131" s="212">
        <v>1220</v>
      </c>
      <c r="EI131" s="212">
        <v>14.962178871700001</v>
      </c>
      <c r="EJ131" s="212">
        <v>59.897894662900001</v>
      </c>
      <c r="EK131" s="212">
        <v>25.139926465399999</v>
      </c>
      <c r="EL131" s="212">
        <v>11.212852158</v>
      </c>
      <c r="EM131" s="212">
        <v>2.8570759467000002</v>
      </c>
    </row>
    <row r="132" spans="1:143">
      <c r="A132">
        <v>363</v>
      </c>
      <c r="B132" s="434">
        <v>201</v>
      </c>
      <c r="C132">
        <v>28207</v>
      </c>
      <c r="D132">
        <v>2</v>
      </c>
      <c r="E132">
        <v>2015</v>
      </c>
      <c r="F132">
        <v>2000</v>
      </c>
      <c r="G132" t="s">
        <v>12</v>
      </c>
      <c r="H132" s="212">
        <v>95641</v>
      </c>
      <c r="I132" s="212">
        <v>835</v>
      </c>
      <c r="J132" s="212">
        <v>922</v>
      </c>
      <c r="K132" s="212">
        <v>890</v>
      </c>
      <c r="L132" s="212">
        <v>955</v>
      </c>
      <c r="M132" s="212">
        <v>934</v>
      </c>
      <c r="N132" s="212">
        <v>972</v>
      </c>
      <c r="O132" s="212">
        <v>947</v>
      </c>
      <c r="P132" s="212">
        <v>1014</v>
      </c>
      <c r="Q132" s="212">
        <v>991</v>
      </c>
      <c r="R132" s="212">
        <v>902</v>
      </c>
      <c r="S132" s="212">
        <v>899</v>
      </c>
      <c r="T132" s="212">
        <v>908</v>
      </c>
      <c r="U132" s="212">
        <v>967</v>
      </c>
      <c r="V132" s="212">
        <v>984</v>
      </c>
      <c r="W132" s="212">
        <v>993</v>
      </c>
      <c r="X132" s="212">
        <v>1012</v>
      </c>
      <c r="Y132" s="212">
        <v>1063</v>
      </c>
      <c r="Z132" s="212">
        <v>977</v>
      </c>
      <c r="AA132" s="212">
        <v>1032</v>
      </c>
      <c r="AB132" s="212">
        <v>1095</v>
      </c>
      <c r="AC132" s="212">
        <v>1030</v>
      </c>
      <c r="AD132" s="212">
        <v>1023</v>
      </c>
      <c r="AE132" s="212">
        <v>971</v>
      </c>
      <c r="AF132" s="212">
        <v>958</v>
      </c>
      <c r="AG132" s="212">
        <v>964</v>
      </c>
      <c r="AH132" s="212">
        <v>1040</v>
      </c>
      <c r="AI132" s="212">
        <v>1053</v>
      </c>
      <c r="AJ132" s="212">
        <v>1108</v>
      </c>
      <c r="AK132" s="212">
        <v>1044</v>
      </c>
      <c r="AL132" s="212">
        <v>1060</v>
      </c>
      <c r="AM132" s="212">
        <v>1120</v>
      </c>
      <c r="AN132" s="212">
        <v>1168</v>
      </c>
      <c r="AO132" s="212">
        <v>1178</v>
      </c>
      <c r="AP132" s="212">
        <v>1156</v>
      </c>
      <c r="AQ132" s="212">
        <v>1171</v>
      </c>
      <c r="AR132" s="212">
        <v>1310</v>
      </c>
      <c r="AS132" s="212">
        <v>1342</v>
      </c>
      <c r="AT132" s="212">
        <v>1371</v>
      </c>
      <c r="AU132" s="212">
        <v>1434</v>
      </c>
      <c r="AV132" s="212">
        <v>1556</v>
      </c>
      <c r="AW132" s="212">
        <v>1577</v>
      </c>
      <c r="AX132" s="212">
        <v>1647</v>
      </c>
      <c r="AY132" s="212">
        <v>1771</v>
      </c>
      <c r="AZ132" s="212">
        <v>1693</v>
      </c>
      <c r="BA132" s="212">
        <v>1688</v>
      </c>
      <c r="BB132" s="212">
        <v>1612</v>
      </c>
      <c r="BC132" s="212">
        <v>1523</v>
      </c>
      <c r="BD132" s="212">
        <v>1607</v>
      </c>
      <c r="BE132" s="212">
        <v>1520</v>
      </c>
      <c r="BF132" s="212">
        <v>1110</v>
      </c>
      <c r="BG132" s="212">
        <v>1457</v>
      </c>
      <c r="BH132" s="212">
        <v>1323</v>
      </c>
      <c r="BI132" s="212">
        <v>1261</v>
      </c>
      <c r="BJ132" s="212">
        <v>1192</v>
      </c>
      <c r="BK132" s="212">
        <v>1095</v>
      </c>
      <c r="BL132" s="212">
        <v>1012</v>
      </c>
      <c r="BM132" s="212">
        <v>1045</v>
      </c>
      <c r="BN132" s="212">
        <v>973</v>
      </c>
      <c r="BO132" s="212">
        <v>906</v>
      </c>
      <c r="BP132" s="212">
        <v>955</v>
      </c>
      <c r="BQ132" s="212">
        <v>933</v>
      </c>
      <c r="BR132" s="212">
        <v>971</v>
      </c>
      <c r="BS132" s="212">
        <v>1029</v>
      </c>
      <c r="BT132" s="212">
        <v>1130</v>
      </c>
      <c r="BU132" s="212">
        <v>1201</v>
      </c>
      <c r="BV132" s="212">
        <v>1250</v>
      </c>
      <c r="BW132" s="212">
        <v>1515</v>
      </c>
      <c r="BX132" s="212">
        <v>1500</v>
      </c>
      <c r="BY132" s="212">
        <v>1440</v>
      </c>
      <c r="BZ132" s="212">
        <v>879</v>
      </c>
      <c r="CA132" s="212">
        <v>945</v>
      </c>
      <c r="CB132" s="212">
        <v>1125</v>
      </c>
      <c r="CC132" s="212">
        <v>1101</v>
      </c>
      <c r="CD132" s="212">
        <v>1123</v>
      </c>
      <c r="CE132" s="212">
        <v>1121</v>
      </c>
      <c r="CF132" s="212">
        <v>958</v>
      </c>
      <c r="CG132" s="212">
        <v>846</v>
      </c>
      <c r="CH132" s="212">
        <v>815</v>
      </c>
      <c r="CI132" s="212">
        <v>813</v>
      </c>
      <c r="CJ132" s="212">
        <v>771</v>
      </c>
      <c r="CK132" s="212">
        <v>683</v>
      </c>
      <c r="CL132" s="212">
        <v>546</v>
      </c>
      <c r="CM132" s="212">
        <v>531</v>
      </c>
      <c r="CN132" s="212">
        <v>492</v>
      </c>
      <c r="CO132" s="212">
        <v>389</v>
      </c>
      <c r="CP132" s="212">
        <v>336</v>
      </c>
      <c r="CQ132" s="212">
        <v>324</v>
      </c>
      <c r="CR132" s="212">
        <v>253</v>
      </c>
      <c r="CS132" s="212">
        <v>202</v>
      </c>
      <c r="CT132" s="212">
        <v>189</v>
      </c>
      <c r="CU132" s="212">
        <v>112</v>
      </c>
      <c r="CV132" s="212">
        <v>101</v>
      </c>
      <c r="CW132" s="212">
        <v>73</v>
      </c>
      <c r="CX132" s="212">
        <v>46</v>
      </c>
      <c r="CY132" s="212">
        <v>31</v>
      </c>
      <c r="CZ132" s="212">
        <v>32</v>
      </c>
      <c r="DA132" s="212">
        <v>11</v>
      </c>
      <c r="DB132" s="212">
        <v>15</v>
      </c>
      <c r="DC132" s="212">
        <v>9</v>
      </c>
      <c r="DD132" s="212">
        <v>11</v>
      </c>
      <c r="DE132" s="212">
        <v>13</v>
      </c>
      <c r="DF132" s="212">
        <v>460</v>
      </c>
      <c r="DG132" s="212">
        <v>42.965681175900002</v>
      </c>
      <c r="DH132" s="212">
        <v>43.145599527500003</v>
      </c>
      <c r="DI132" s="212">
        <v>4536</v>
      </c>
      <c r="DJ132" s="212">
        <v>4826</v>
      </c>
      <c r="DK132" s="212">
        <v>4751</v>
      </c>
      <c r="DL132" s="212">
        <v>5179</v>
      </c>
      <c r="DM132" s="212">
        <v>4946</v>
      </c>
      <c r="DN132" s="212">
        <v>5305</v>
      </c>
      <c r="DO132" s="212">
        <v>5793</v>
      </c>
      <c r="DP132" s="212">
        <v>7013</v>
      </c>
      <c r="DQ132" s="212">
        <v>8376</v>
      </c>
      <c r="DR132" s="212">
        <v>7372</v>
      </c>
      <c r="DS132" s="212">
        <v>6328</v>
      </c>
      <c r="DT132" s="212">
        <v>4891</v>
      </c>
      <c r="DU132" s="212">
        <v>5264</v>
      </c>
      <c r="DV132" s="212">
        <v>6584</v>
      </c>
      <c r="DW132" s="212">
        <v>5415</v>
      </c>
      <c r="DX132" s="212">
        <v>4203</v>
      </c>
      <c r="DY132" s="212">
        <v>2641</v>
      </c>
      <c r="DZ132" s="212">
        <v>1304</v>
      </c>
      <c r="EA132" s="212">
        <v>363</v>
      </c>
      <c r="EB132" s="212">
        <v>78</v>
      </c>
      <c r="EC132" s="212">
        <v>13</v>
      </c>
      <c r="ED132" s="212">
        <v>14113</v>
      </c>
      <c r="EE132" s="212">
        <v>60467</v>
      </c>
      <c r="EF132" s="212">
        <v>20601</v>
      </c>
      <c r="EG132" s="212">
        <v>8602</v>
      </c>
      <c r="EH132" s="212">
        <v>1758</v>
      </c>
      <c r="EI132" s="212">
        <v>14.8275391097</v>
      </c>
      <c r="EJ132" s="212">
        <v>63.528435297000001</v>
      </c>
      <c r="EK132" s="212">
        <v>21.6440255933</v>
      </c>
      <c r="EL132" s="212">
        <v>9.0375179919999997</v>
      </c>
      <c r="EM132" s="212">
        <v>1.8470072809</v>
      </c>
    </row>
    <row r="133" spans="1:143">
      <c r="A133">
        <v>364</v>
      </c>
      <c r="B133" s="434">
        <v>201</v>
      </c>
      <c r="C133">
        <v>28208</v>
      </c>
      <c r="D133">
        <v>2</v>
      </c>
      <c r="E133">
        <v>2015</v>
      </c>
      <c r="F133">
        <v>2000</v>
      </c>
      <c r="G133" t="s">
        <v>14</v>
      </c>
      <c r="H133" s="212">
        <v>14511</v>
      </c>
      <c r="I133" s="212">
        <v>99</v>
      </c>
      <c r="J133" s="212">
        <v>123</v>
      </c>
      <c r="K133" s="212">
        <v>97</v>
      </c>
      <c r="L133" s="212">
        <v>117</v>
      </c>
      <c r="M133" s="212">
        <v>115</v>
      </c>
      <c r="N133" s="212">
        <v>116</v>
      </c>
      <c r="O133" s="212">
        <v>120</v>
      </c>
      <c r="P133" s="212">
        <v>127</v>
      </c>
      <c r="Q133" s="212">
        <v>125</v>
      </c>
      <c r="R133" s="212">
        <v>115</v>
      </c>
      <c r="S133" s="212">
        <v>122</v>
      </c>
      <c r="T133" s="212">
        <v>99</v>
      </c>
      <c r="U133" s="212">
        <v>114</v>
      </c>
      <c r="V133" s="212">
        <v>112</v>
      </c>
      <c r="W133" s="212">
        <v>104</v>
      </c>
      <c r="X133" s="212">
        <v>159</v>
      </c>
      <c r="Y133" s="212">
        <v>136</v>
      </c>
      <c r="Z133" s="212">
        <v>161</v>
      </c>
      <c r="AA133" s="212">
        <v>128</v>
      </c>
      <c r="AB133" s="212">
        <v>138</v>
      </c>
      <c r="AC133" s="212">
        <v>113</v>
      </c>
      <c r="AD133" s="212">
        <v>144</v>
      </c>
      <c r="AE133" s="212">
        <v>110</v>
      </c>
      <c r="AF133" s="212">
        <v>131</v>
      </c>
      <c r="AG133" s="212">
        <v>112</v>
      </c>
      <c r="AH133" s="212">
        <v>113</v>
      </c>
      <c r="AI133" s="212">
        <v>155</v>
      </c>
      <c r="AJ133" s="212">
        <v>135</v>
      </c>
      <c r="AK133" s="212">
        <v>160</v>
      </c>
      <c r="AL133" s="212">
        <v>147</v>
      </c>
      <c r="AM133" s="212">
        <v>122</v>
      </c>
      <c r="AN133" s="212">
        <v>154</v>
      </c>
      <c r="AO133" s="212">
        <v>143</v>
      </c>
      <c r="AP133" s="212">
        <v>183</v>
      </c>
      <c r="AQ133" s="212">
        <v>165</v>
      </c>
      <c r="AR133" s="212">
        <v>165</v>
      </c>
      <c r="AS133" s="212">
        <v>155</v>
      </c>
      <c r="AT133" s="212">
        <v>193</v>
      </c>
      <c r="AU133" s="212">
        <v>170</v>
      </c>
      <c r="AV133" s="212">
        <v>190</v>
      </c>
      <c r="AW133" s="212">
        <v>215</v>
      </c>
      <c r="AX133" s="212">
        <v>223</v>
      </c>
      <c r="AY133" s="212">
        <v>212</v>
      </c>
      <c r="AZ133" s="212">
        <v>201</v>
      </c>
      <c r="BA133" s="212">
        <v>180</v>
      </c>
      <c r="BB133" s="212">
        <v>207</v>
      </c>
      <c r="BC133" s="212">
        <v>180</v>
      </c>
      <c r="BD133" s="212">
        <v>166</v>
      </c>
      <c r="BE133" s="212">
        <v>180</v>
      </c>
      <c r="BF133" s="212">
        <v>124</v>
      </c>
      <c r="BG133" s="212">
        <v>196</v>
      </c>
      <c r="BH133" s="212">
        <v>184</v>
      </c>
      <c r="BI133" s="212">
        <v>166</v>
      </c>
      <c r="BJ133" s="212">
        <v>137</v>
      </c>
      <c r="BK133" s="212">
        <v>156</v>
      </c>
      <c r="BL133" s="212">
        <v>161</v>
      </c>
      <c r="BM133" s="212">
        <v>166</v>
      </c>
      <c r="BN133" s="212">
        <v>148</v>
      </c>
      <c r="BO133" s="212">
        <v>176</v>
      </c>
      <c r="BP133" s="212">
        <v>172</v>
      </c>
      <c r="BQ133" s="212">
        <v>192</v>
      </c>
      <c r="BR133" s="212">
        <v>184</v>
      </c>
      <c r="BS133" s="212">
        <v>213</v>
      </c>
      <c r="BT133" s="212">
        <v>236</v>
      </c>
      <c r="BU133" s="212">
        <v>242</v>
      </c>
      <c r="BV133" s="212">
        <v>301</v>
      </c>
      <c r="BW133" s="212">
        <v>337</v>
      </c>
      <c r="BX133" s="212">
        <v>315</v>
      </c>
      <c r="BY133" s="212">
        <v>313</v>
      </c>
      <c r="BZ133" s="212">
        <v>170</v>
      </c>
      <c r="CA133" s="212">
        <v>179</v>
      </c>
      <c r="CB133" s="212">
        <v>255</v>
      </c>
      <c r="CC133" s="212">
        <v>230</v>
      </c>
      <c r="CD133" s="212">
        <v>225</v>
      </c>
      <c r="CE133" s="212">
        <v>235</v>
      </c>
      <c r="CF133" s="212">
        <v>207</v>
      </c>
      <c r="CG133" s="212">
        <v>175</v>
      </c>
      <c r="CH133" s="212">
        <v>154</v>
      </c>
      <c r="CI133" s="212">
        <v>131</v>
      </c>
      <c r="CJ133" s="212">
        <v>155</v>
      </c>
      <c r="CK133" s="212">
        <v>141</v>
      </c>
      <c r="CL133" s="212">
        <v>107</v>
      </c>
      <c r="CM133" s="212">
        <v>138</v>
      </c>
      <c r="CN133" s="212">
        <v>108</v>
      </c>
      <c r="CO133" s="212">
        <v>83</v>
      </c>
      <c r="CP133" s="212">
        <v>67</v>
      </c>
      <c r="CQ133" s="212">
        <v>70</v>
      </c>
      <c r="CR133" s="212">
        <v>73</v>
      </c>
      <c r="CS133" s="212">
        <v>46</v>
      </c>
      <c r="CT133" s="212">
        <v>55</v>
      </c>
      <c r="CU133" s="212">
        <v>43</v>
      </c>
      <c r="CV133" s="212">
        <v>28</v>
      </c>
      <c r="CW133" s="212">
        <v>15</v>
      </c>
      <c r="CX133" s="212">
        <v>19</v>
      </c>
      <c r="CY133" s="212">
        <v>16</v>
      </c>
      <c r="CZ133" s="212">
        <v>6</v>
      </c>
      <c r="DA133" s="212">
        <v>2</v>
      </c>
      <c r="DB133" s="212">
        <v>6</v>
      </c>
      <c r="DC133" s="212">
        <v>3</v>
      </c>
      <c r="DD133" s="212">
        <v>2</v>
      </c>
      <c r="DE133" s="212">
        <v>2</v>
      </c>
      <c r="DF133" s="212">
        <v>95</v>
      </c>
      <c r="DG133" s="212">
        <v>47.760751942299997</v>
      </c>
      <c r="DH133" s="212">
        <v>49.459677419400002</v>
      </c>
      <c r="DI133" s="212">
        <v>551</v>
      </c>
      <c r="DJ133" s="212">
        <v>603</v>
      </c>
      <c r="DK133" s="212">
        <v>551</v>
      </c>
      <c r="DL133" s="212">
        <v>722</v>
      </c>
      <c r="DM133" s="212">
        <v>610</v>
      </c>
      <c r="DN133" s="212">
        <v>710</v>
      </c>
      <c r="DO133" s="212">
        <v>767</v>
      </c>
      <c r="DP133" s="212">
        <v>873</v>
      </c>
      <c r="DQ133" s="212">
        <v>1031</v>
      </c>
      <c r="DR133" s="212">
        <v>857</v>
      </c>
      <c r="DS133" s="212">
        <v>839</v>
      </c>
      <c r="DT133" s="212">
        <v>823</v>
      </c>
      <c r="DU133" s="212">
        <v>1067</v>
      </c>
      <c r="DV133" s="212">
        <v>1436</v>
      </c>
      <c r="DW133" s="212">
        <v>1124</v>
      </c>
      <c r="DX133" s="212">
        <v>822</v>
      </c>
      <c r="DY133" s="212">
        <v>577</v>
      </c>
      <c r="DZ133" s="212">
        <v>311</v>
      </c>
      <c r="EA133" s="212">
        <v>121</v>
      </c>
      <c r="EB133" s="212">
        <v>19</v>
      </c>
      <c r="EC133" s="212">
        <v>2</v>
      </c>
      <c r="ED133" s="212">
        <v>1705</v>
      </c>
      <c r="EE133" s="212">
        <v>8299</v>
      </c>
      <c r="EF133" s="212">
        <v>4412</v>
      </c>
      <c r="EG133" s="212">
        <v>1852</v>
      </c>
      <c r="EH133" s="212">
        <v>453</v>
      </c>
      <c r="EI133" s="212">
        <v>11.827136514999999</v>
      </c>
      <c r="EJ133" s="212">
        <v>57.567980022199997</v>
      </c>
      <c r="EK133" s="212">
        <v>30.6048834628</v>
      </c>
      <c r="EL133" s="212">
        <v>12.846836847900001</v>
      </c>
      <c r="EM133" s="212">
        <v>3.1423418424</v>
      </c>
    </row>
    <row r="134" spans="1:143">
      <c r="A134">
        <v>365</v>
      </c>
      <c r="B134" s="434">
        <v>201</v>
      </c>
      <c r="C134">
        <v>28209</v>
      </c>
      <c r="D134">
        <v>2</v>
      </c>
      <c r="E134">
        <v>2015</v>
      </c>
      <c r="G134" t="s">
        <v>16</v>
      </c>
      <c r="H134" s="212">
        <v>39494</v>
      </c>
      <c r="I134" s="212">
        <v>309</v>
      </c>
      <c r="J134" s="212">
        <v>303</v>
      </c>
      <c r="K134" s="212">
        <v>319</v>
      </c>
      <c r="L134" s="212">
        <v>352</v>
      </c>
      <c r="M134" s="212">
        <v>347</v>
      </c>
      <c r="N134" s="212">
        <v>376</v>
      </c>
      <c r="O134" s="212">
        <v>341</v>
      </c>
      <c r="P134" s="212">
        <v>349</v>
      </c>
      <c r="Q134" s="212">
        <v>333</v>
      </c>
      <c r="R134" s="212">
        <v>391</v>
      </c>
      <c r="S134" s="212">
        <v>384</v>
      </c>
      <c r="T134" s="212">
        <v>372</v>
      </c>
      <c r="U134" s="212">
        <v>383</v>
      </c>
      <c r="V134" s="212">
        <v>437</v>
      </c>
      <c r="W134" s="212">
        <v>453</v>
      </c>
      <c r="X134" s="212">
        <v>465</v>
      </c>
      <c r="Y134" s="212">
        <v>447</v>
      </c>
      <c r="Z134" s="212">
        <v>447</v>
      </c>
      <c r="AA134" s="212">
        <v>325</v>
      </c>
      <c r="AB134" s="212">
        <v>198</v>
      </c>
      <c r="AC134" s="212">
        <v>206</v>
      </c>
      <c r="AD134" s="212">
        <v>196</v>
      </c>
      <c r="AE134" s="212">
        <v>229</v>
      </c>
      <c r="AF134" s="212">
        <v>272</v>
      </c>
      <c r="AG134" s="212">
        <v>247</v>
      </c>
      <c r="AH134" s="212">
        <v>291</v>
      </c>
      <c r="AI134" s="212">
        <v>330</v>
      </c>
      <c r="AJ134" s="212">
        <v>340</v>
      </c>
      <c r="AK134" s="212">
        <v>347</v>
      </c>
      <c r="AL134" s="212">
        <v>390</v>
      </c>
      <c r="AM134" s="212">
        <v>410</v>
      </c>
      <c r="AN134" s="212">
        <v>387</v>
      </c>
      <c r="AO134" s="212">
        <v>412</v>
      </c>
      <c r="AP134" s="212">
        <v>422</v>
      </c>
      <c r="AQ134" s="212">
        <v>430</v>
      </c>
      <c r="AR134" s="212">
        <v>465</v>
      </c>
      <c r="AS134" s="212">
        <v>466</v>
      </c>
      <c r="AT134" s="212">
        <v>446</v>
      </c>
      <c r="AU134" s="212">
        <v>484</v>
      </c>
      <c r="AV134" s="212">
        <v>518</v>
      </c>
      <c r="AW134" s="212">
        <v>539</v>
      </c>
      <c r="AX134" s="212">
        <v>594</v>
      </c>
      <c r="AY134" s="212">
        <v>599</v>
      </c>
      <c r="AZ134" s="212">
        <v>582</v>
      </c>
      <c r="BA134" s="212">
        <v>558</v>
      </c>
      <c r="BB134" s="212">
        <v>546</v>
      </c>
      <c r="BC134" s="212">
        <v>560</v>
      </c>
      <c r="BD134" s="212">
        <v>505</v>
      </c>
      <c r="BE134" s="212">
        <v>505</v>
      </c>
      <c r="BF134" s="212">
        <v>369</v>
      </c>
      <c r="BG134" s="212">
        <v>511</v>
      </c>
      <c r="BH134" s="212">
        <v>503</v>
      </c>
      <c r="BI134" s="212">
        <v>488</v>
      </c>
      <c r="BJ134" s="212">
        <v>487</v>
      </c>
      <c r="BK134" s="212">
        <v>487</v>
      </c>
      <c r="BL134" s="212">
        <v>543</v>
      </c>
      <c r="BM134" s="212">
        <v>573</v>
      </c>
      <c r="BN134" s="212">
        <v>552</v>
      </c>
      <c r="BO134" s="212">
        <v>542</v>
      </c>
      <c r="BP134" s="212">
        <v>551</v>
      </c>
      <c r="BQ134" s="212">
        <v>563</v>
      </c>
      <c r="BR134" s="212">
        <v>639</v>
      </c>
      <c r="BS134" s="212">
        <v>578</v>
      </c>
      <c r="BT134" s="212">
        <v>589</v>
      </c>
      <c r="BU134" s="212">
        <v>637</v>
      </c>
      <c r="BV134" s="212">
        <v>698</v>
      </c>
      <c r="BW134" s="212">
        <v>798</v>
      </c>
      <c r="BX134" s="212">
        <v>802</v>
      </c>
      <c r="BY134" s="212">
        <v>672</v>
      </c>
      <c r="BZ134" s="212">
        <v>376</v>
      </c>
      <c r="CA134" s="212">
        <v>428</v>
      </c>
      <c r="CB134" s="212">
        <v>545</v>
      </c>
      <c r="CC134" s="212">
        <v>531</v>
      </c>
      <c r="CD134" s="212">
        <v>477</v>
      </c>
      <c r="CE134" s="212">
        <v>474</v>
      </c>
      <c r="CF134" s="212">
        <v>350</v>
      </c>
      <c r="CG134" s="212">
        <v>384</v>
      </c>
      <c r="CH134" s="212">
        <v>406</v>
      </c>
      <c r="CI134" s="212">
        <v>406</v>
      </c>
      <c r="CJ134" s="212">
        <v>445</v>
      </c>
      <c r="CK134" s="212">
        <v>366</v>
      </c>
      <c r="CL134" s="212">
        <v>378</v>
      </c>
      <c r="CM134" s="212">
        <v>322</v>
      </c>
      <c r="CN134" s="212">
        <v>340</v>
      </c>
      <c r="CO134" s="212">
        <v>320</v>
      </c>
      <c r="CP134" s="212">
        <v>268</v>
      </c>
      <c r="CQ134" s="212">
        <v>263</v>
      </c>
      <c r="CR134" s="212">
        <v>200</v>
      </c>
      <c r="CS134" s="212">
        <v>180</v>
      </c>
      <c r="CT134" s="212">
        <v>182</v>
      </c>
      <c r="CU134" s="212">
        <v>122</v>
      </c>
      <c r="CV134" s="212">
        <v>107</v>
      </c>
      <c r="CW134" s="212">
        <v>53</v>
      </c>
      <c r="CX134" s="212">
        <v>40</v>
      </c>
      <c r="CY134" s="212">
        <v>35</v>
      </c>
      <c r="CZ134" s="212">
        <v>31</v>
      </c>
      <c r="DA134" s="212">
        <v>22</v>
      </c>
      <c r="DB134" s="212">
        <v>8</v>
      </c>
      <c r="DC134" s="212">
        <v>8</v>
      </c>
      <c r="DD134" s="212">
        <v>9</v>
      </c>
      <c r="DE134" s="212">
        <v>6</v>
      </c>
      <c r="DF134" s="212">
        <v>223</v>
      </c>
      <c r="DG134" s="212">
        <v>47.296414657100001</v>
      </c>
      <c r="DH134" s="212">
        <v>49.077235772400002</v>
      </c>
      <c r="DI134" s="212">
        <v>1630</v>
      </c>
      <c r="DJ134" s="212">
        <v>1790</v>
      </c>
      <c r="DK134" s="212">
        <v>2029</v>
      </c>
      <c r="DL134" s="212">
        <v>1882</v>
      </c>
      <c r="DM134" s="212">
        <v>1150</v>
      </c>
      <c r="DN134" s="212">
        <v>1698</v>
      </c>
      <c r="DO134" s="212">
        <v>2061</v>
      </c>
      <c r="DP134" s="212">
        <v>2379</v>
      </c>
      <c r="DQ134" s="212">
        <v>2872</v>
      </c>
      <c r="DR134" s="212">
        <v>2485</v>
      </c>
      <c r="DS134" s="212">
        <v>2476</v>
      </c>
      <c r="DT134" s="212">
        <v>2761</v>
      </c>
      <c r="DU134" s="212">
        <v>3006</v>
      </c>
      <c r="DV134" s="212">
        <v>3346</v>
      </c>
      <c r="DW134" s="212">
        <v>2455</v>
      </c>
      <c r="DX134" s="212">
        <v>1991</v>
      </c>
      <c r="DY134" s="212">
        <v>1726</v>
      </c>
      <c r="DZ134" s="212">
        <v>1093</v>
      </c>
      <c r="EA134" s="212">
        <v>357</v>
      </c>
      <c r="EB134" s="212">
        <v>78</v>
      </c>
      <c r="EC134" s="212">
        <v>6</v>
      </c>
      <c r="ED134" s="212">
        <v>5449</v>
      </c>
      <c r="EE134" s="212">
        <v>22770</v>
      </c>
      <c r="EF134" s="212">
        <v>11052</v>
      </c>
      <c r="EG134" s="212">
        <v>5251</v>
      </c>
      <c r="EH134" s="212">
        <v>1534</v>
      </c>
      <c r="EI134" s="212">
        <v>13.8753787782</v>
      </c>
      <c r="EJ134" s="212">
        <v>57.981716788500002</v>
      </c>
      <c r="EK134" s="212">
        <v>28.1429044333</v>
      </c>
      <c r="EL134" s="212">
        <v>13.3711899366</v>
      </c>
      <c r="EM134" s="212">
        <v>3.9061903186000002</v>
      </c>
    </row>
    <row r="135" spans="1:143">
      <c r="A135">
        <v>372</v>
      </c>
      <c r="B135" s="434">
        <v>201</v>
      </c>
      <c r="C135">
        <v>28210</v>
      </c>
      <c r="D135">
        <v>2</v>
      </c>
      <c r="E135">
        <v>2015</v>
      </c>
      <c r="F135">
        <v>2000</v>
      </c>
      <c r="G135" t="s">
        <v>18</v>
      </c>
      <c r="H135" s="212">
        <v>131170</v>
      </c>
      <c r="I135" s="212">
        <v>1143</v>
      </c>
      <c r="J135" s="212">
        <v>1086</v>
      </c>
      <c r="K135" s="212">
        <v>1159</v>
      </c>
      <c r="L135" s="212">
        <v>1270</v>
      </c>
      <c r="M135" s="212">
        <v>1222</v>
      </c>
      <c r="N135" s="212">
        <v>1228</v>
      </c>
      <c r="O135" s="212">
        <v>1201</v>
      </c>
      <c r="P135" s="212">
        <v>1307</v>
      </c>
      <c r="Q135" s="212">
        <v>1230</v>
      </c>
      <c r="R135" s="212">
        <v>1221</v>
      </c>
      <c r="S135" s="212">
        <v>1262</v>
      </c>
      <c r="T135" s="212">
        <v>1290</v>
      </c>
      <c r="U135" s="212">
        <v>1382</v>
      </c>
      <c r="V135" s="212">
        <v>1350</v>
      </c>
      <c r="W135" s="212">
        <v>1468</v>
      </c>
      <c r="X135" s="212">
        <v>1384</v>
      </c>
      <c r="Y135" s="212">
        <v>1414</v>
      </c>
      <c r="Z135" s="212">
        <v>1559</v>
      </c>
      <c r="AA135" s="212">
        <v>1517</v>
      </c>
      <c r="AB135" s="212">
        <v>1416</v>
      </c>
      <c r="AC135" s="212">
        <v>1327</v>
      </c>
      <c r="AD135" s="212">
        <v>1272</v>
      </c>
      <c r="AE135" s="212">
        <v>1204</v>
      </c>
      <c r="AF135" s="212">
        <v>1237</v>
      </c>
      <c r="AG135" s="212">
        <v>1229</v>
      </c>
      <c r="AH135" s="212">
        <v>1407</v>
      </c>
      <c r="AI135" s="212">
        <v>1426</v>
      </c>
      <c r="AJ135" s="212">
        <v>1478</v>
      </c>
      <c r="AK135" s="212">
        <v>1579</v>
      </c>
      <c r="AL135" s="212">
        <v>1550</v>
      </c>
      <c r="AM135" s="212">
        <v>1589</v>
      </c>
      <c r="AN135" s="212">
        <v>1666</v>
      </c>
      <c r="AO135" s="212">
        <v>1569</v>
      </c>
      <c r="AP135" s="212">
        <v>1627</v>
      </c>
      <c r="AQ135" s="212">
        <v>1638</v>
      </c>
      <c r="AR135" s="212">
        <v>1704</v>
      </c>
      <c r="AS135" s="212">
        <v>1654</v>
      </c>
      <c r="AT135" s="212">
        <v>1892</v>
      </c>
      <c r="AU135" s="212">
        <v>1859</v>
      </c>
      <c r="AV135" s="212">
        <v>2005</v>
      </c>
      <c r="AW135" s="212">
        <v>2125</v>
      </c>
      <c r="AX135" s="212">
        <v>2231</v>
      </c>
      <c r="AY135" s="212">
        <v>2291</v>
      </c>
      <c r="AZ135" s="212">
        <v>2191</v>
      </c>
      <c r="BA135" s="212">
        <v>2107</v>
      </c>
      <c r="BB135" s="212">
        <v>2046</v>
      </c>
      <c r="BC135" s="212">
        <v>1949</v>
      </c>
      <c r="BD135" s="212">
        <v>1857</v>
      </c>
      <c r="BE135" s="212">
        <v>1813</v>
      </c>
      <c r="BF135" s="212">
        <v>1438</v>
      </c>
      <c r="BG135" s="212">
        <v>1749</v>
      </c>
      <c r="BH135" s="212">
        <v>1562</v>
      </c>
      <c r="BI135" s="212">
        <v>1610</v>
      </c>
      <c r="BJ135" s="212">
        <v>1506</v>
      </c>
      <c r="BK135" s="212">
        <v>1378</v>
      </c>
      <c r="BL135" s="212">
        <v>1339</v>
      </c>
      <c r="BM135" s="212">
        <v>1403</v>
      </c>
      <c r="BN135" s="212">
        <v>1500</v>
      </c>
      <c r="BO135" s="212">
        <v>1436</v>
      </c>
      <c r="BP135" s="212">
        <v>1544</v>
      </c>
      <c r="BQ135" s="212">
        <v>1615</v>
      </c>
      <c r="BR135" s="212">
        <v>1629</v>
      </c>
      <c r="BS135" s="212">
        <v>1806</v>
      </c>
      <c r="BT135" s="212">
        <v>1725</v>
      </c>
      <c r="BU135" s="212">
        <v>1989</v>
      </c>
      <c r="BV135" s="212">
        <v>2004</v>
      </c>
      <c r="BW135" s="212">
        <v>2326</v>
      </c>
      <c r="BX135" s="212">
        <v>2188</v>
      </c>
      <c r="BY135" s="212">
        <v>2144</v>
      </c>
      <c r="BZ135" s="212">
        <v>1320</v>
      </c>
      <c r="CA135" s="212">
        <v>1469</v>
      </c>
      <c r="CB135" s="212">
        <v>1774</v>
      </c>
      <c r="CC135" s="212">
        <v>1697</v>
      </c>
      <c r="CD135" s="212">
        <v>1752</v>
      </c>
      <c r="CE135" s="212">
        <v>1615</v>
      </c>
      <c r="CF135" s="212">
        <v>1285</v>
      </c>
      <c r="CG135" s="212">
        <v>1140</v>
      </c>
      <c r="CH135" s="212">
        <v>1151</v>
      </c>
      <c r="CI135" s="212">
        <v>1118</v>
      </c>
      <c r="CJ135" s="212">
        <v>1050</v>
      </c>
      <c r="CK135" s="212">
        <v>831</v>
      </c>
      <c r="CL135" s="212">
        <v>707</v>
      </c>
      <c r="CM135" s="212">
        <v>679</v>
      </c>
      <c r="CN135" s="212">
        <v>653</v>
      </c>
      <c r="CO135" s="212">
        <v>602</v>
      </c>
      <c r="CP135" s="212">
        <v>441</v>
      </c>
      <c r="CQ135" s="212">
        <v>435</v>
      </c>
      <c r="CR135" s="212">
        <v>397</v>
      </c>
      <c r="CS135" s="212">
        <v>282</v>
      </c>
      <c r="CT135" s="212">
        <v>238</v>
      </c>
      <c r="CU135" s="212">
        <v>165</v>
      </c>
      <c r="CV135" s="212">
        <v>129</v>
      </c>
      <c r="CW135" s="212">
        <v>98</v>
      </c>
      <c r="CX135" s="212">
        <v>70</v>
      </c>
      <c r="CY135" s="212">
        <v>57</v>
      </c>
      <c r="CZ135" s="212">
        <v>39</v>
      </c>
      <c r="DA135" s="212">
        <v>19</v>
      </c>
      <c r="DB135" s="212">
        <v>14</v>
      </c>
      <c r="DC135" s="212">
        <v>8</v>
      </c>
      <c r="DD135" s="212">
        <v>2</v>
      </c>
      <c r="DE135" s="212">
        <v>9</v>
      </c>
      <c r="DF135" s="212">
        <v>402</v>
      </c>
      <c r="DG135" s="212">
        <v>43.688838247900001</v>
      </c>
      <c r="DH135" s="212">
        <v>43.783204016399999</v>
      </c>
      <c r="DI135" s="212">
        <v>5880</v>
      </c>
      <c r="DJ135" s="212">
        <v>6187</v>
      </c>
      <c r="DK135" s="212">
        <v>6752</v>
      </c>
      <c r="DL135" s="212">
        <v>7290</v>
      </c>
      <c r="DM135" s="212">
        <v>6269</v>
      </c>
      <c r="DN135" s="212">
        <v>7440</v>
      </c>
      <c r="DO135" s="212">
        <v>8089</v>
      </c>
      <c r="DP135" s="212">
        <v>9114</v>
      </c>
      <c r="DQ135" s="212">
        <v>10945</v>
      </c>
      <c r="DR135" s="212">
        <v>9103</v>
      </c>
      <c r="DS135" s="212">
        <v>7805</v>
      </c>
      <c r="DT135" s="212">
        <v>7222</v>
      </c>
      <c r="DU135" s="212">
        <v>8764</v>
      </c>
      <c r="DV135" s="212">
        <v>9982</v>
      </c>
      <c r="DW135" s="212">
        <v>8307</v>
      </c>
      <c r="DX135" s="212">
        <v>5744</v>
      </c>
      <c r="DY135" s="212">
        <v>3472</v>
      </c>
      <c r="DZ135" s="212">
        <v>1793</v>
      </c>
      <c r="EA135" s="212">
        <v>519</v>
      </c>
      <c r="EB135" s="212">
        <v>82</v>
      </c>
      <c r="EC135" s="212">
        <v>9</v>
      </c>
      <c r="ED135" s="212">
        <v>18819</v>
      </c>
      <c r="EE135" s="212">
        <v>82041</v>
      </c>
      <c r="EF135" s="212">
        <v>29908</v>
      </c>
      <c r="EG135" s="212">
        <v>11619</v>
      </c>
      <c r="EH135" s="212">
        <v>2403</v>
      </c>
      <c r="EI135" s="212">
        <v>14.391135446</v>
      </c>
      <c r="EJ135" s="212">
        <v>62.737825767799997</v>
      </c>
      <c r="EK135" s="212">
        <v>22.8710387862</v>
      </c>
      <c r="EL135" s="212">
        <v>8.8852012724999998</v>
      </c>
      <c r="EM135" s="212">
        <v>1.8376055304000001</v>
      </c>
    </row>
    <row r="136" spans="1:143">
      <c r="A136">
        <v>373</v>
      </c>
      <c r="B136" s="434">
        <v>201</v>
      </c>
      <c r="C136">
        <v>28212</v>
      </c>
      <c r="D136">
        <v>2</v>
      </c>
      <c r="E136">
        <v>2015</v>
      </c>
      <c r="F136">
        <v>2000</v>
      </c>
      <c r="G136" t="s">
        <v>19</v>
      </c>
      <c r="H136" s="212">
        <v>23331</v>
      </c>
      <c r="I136" s="212">
        <v>157</v>
      </c>
      <c r="J136" s="212">
        <v>196</v>
      </c>
      <c r="K136" s="212">
        <v>170</v>
      </c>
      <c r="L136" s="212">
        <v>201</v>
      </c>
      <c r="M136" s="212">
        <v>200</v>
      </c>
      <c r="N136" s="212">
        <v>212</v>
      </c>
      <c r="O136" s="212">
        <v>218</v>
      </c>
      <c r="P136" s="212">
        <v>224</v>
      </c>
      <c r="Q136" s="212">
        <v>198</v>
      </c>
      <c r="R136" s="212">
        <v>204</v>
      </c>
      <c r="S136" s="212">
        <v>223</v>
      </c>
      <c r="T136" s="212">
        <v>246</v>
      </c>
      <c r="U136" s="212">
        <v>244</v>
      </c>
      <c r="V136" s="212">
        <v>239</v>
      </c>
      <c r="W136" s="212">
        <v>240</v>
      </c>
      <c r="X136" s="212">
        <v>275</v>
      </c>
      <c r="Y136" s="212">
        <v>255</v>
      </c>
      <c r="Z136" s="212">
        <v>255</v>
      </c>
      <c r="AA136" s="212">
        <v>265</v>
      </c>
      <c r="AB136" s="212">
        <v>219</v>
      </c>
      <c r="AC136" s="212">
        <v>182</v>
      </c>
      <c r="AD136" s="212">
        <v>179</v>
      </c>
      <c r="AE136" s="212">
        <v>190</v>
      </c>
      <c r="AF136" s="212">
        <v>193</v>
      </c>
      <c r="AG136" s="212">
        <v>218</v>
      </c>
      <c r="AH136" s="212">
        <v>208</v>
      </c>
      <c r="AI136" s="212">
        <v>264</v>
      </c>
      <c r="AJ136" s="212">
        <v>225</v>
      </c>
      <c r="AK136" s="212">
        <v>262</v>
      </c>
      <c r="AL136" s="212">
        <v>227</v>
      </c>
      <c r="AM136" s="212">
        <v>225</v>
      </c>
      <c r="AN136" s="212">
        <v>227</v>
      </c>
      <c r="AO136" s="212">
        <v>242</v>
      </c>
      <c r="AP136" s="212">
        <v>254</v>
      </c>
      <c r="AQ136" s="212">
        <v>268</v>
      </c>
      <c r="AR136" s="212">
        <v>253</v>
      </c>
      <c r="AS136" s="212">
        <v>267</v>
      </c>
      <c r="AT136" s="212">
        <v>263</v>
      </c>
      <c r="AU136" s="212">
        <v>323</v>
      </c>
      <c r="AV136" s="212">
        <v>310</v>
      </c>
      <c r="AW136" s="212">
        <v>308</v>
      </c>
      <c r="AX136" s="212">
        <v>336</v>
      </c>
      <c r="AY136" s="212">
        <v>359</v>
      </c>
      <c r="AZ136" s="212">
        <v>324</v>
      </c>
      <c r="BA136" s="212">
        <v>320</v>
      </c>
      <c r="BB136" s="212">
        <v>307</v>
      </c>
      <c r="BC136" s="212">
        <v>325</v>
      </c>
      <c r="BD136" s="212">
        <v>335</v>
      </c>
      <c r="BE136" s="212">
        <v>325</v>
      </c>
      <c r="BF136" s="212">
        <v>253</v>
      </c>
      <c r="BG136" s="212">
        <v>294</v>
      </c>
      <c r="BH136" s="212">
        <v>255</v>
      </c>
      <c r="BI136" s="212">
        <v>291</v>
      </c>
      <c r="BJ136" s="212">
        <v>325</v>
      </c>
      <c r="BK136" s="212">
        <v>251</v>
      </c>
      <c r="BL136" s="212">
        <v>263</v>
      </c>
      <c r="BM136" s="212">
        <v>302</v>
      </c>
      <c r="BN136" s="212">
        <v>268</v>
      </c>
      <c r="BO136" s="212">
        <v>271</v>
      </c>
      <c r="BP136" s="212">
        <v>322</v>
      </c>
      <c r="BQ136" s="212">
        <v>314</v>
      </c>
      <c r="BR136" s="212">
        <v>318</v>
      </c>
      <c r="BS136" s="212">
        <v>334</v>
      </c>
      <c r="BT136" s="212">
        <v>366</v>
      </c>
      <c r="BU136" s="212">
        <v>370</v>
      </c>
      <c r="BV136" s="212">
        <v>431</v>
      </c>
      <c r="BW136" s="212">
        <v>441</v>
      </c>
      <c r="BX136" s="212">
        <v>412</v>
      </c>
      <c r="BY136" s="212">
        <v>437</v>
      </c>
      <c r="BZ136" s="212">
        <v>272</v>
      </c>
      <c r="CA136" s="212">
        <v>255</v>
      </c>
      <c r="CB136" s="212">
        <v>313</v>
      </c>
      <c r="CC136" s="212">
        <v>291</v>
      </c>
      <c r="CD136" s="212">
        <v>334</v>
      </c>
      <c r="CE136" s="212">
        <v>322</v>
      </c>
      <c r="CF136" s="212">
        <v>284</v>
      </c>
      <c r="CG136" s="212">
        <v>230</v>
      </c>
      <c r="CH136" s="212">
        <v>231</v>
      </c>
      <c r="CI136" s="212">
        <v>243</v>
      </c>
      <c r="CJ136" s="212">
        <v>223</v>
      </c>
      <c r="CK136" s="212">
        <v>226</v>
      </c>
      <c r="CL136" s="212">
        <v>179</v>
      </c>
      <c r="CM136" s="212">
        <v>171</v>
      </c>
      <c r="CN136" s="212">
        <v>156</v>
      </c>
      <c r="CO136" s="212">
        <v>145</v>
      </c>
      <c r="CP136" s="212">
        <v>118</v>
      </c>
      <c r="CQ136" s="212">
        <v>115</v>
      </c>
      <c r="CR136" s="212">
        <v>109</v>
      </c>
      <c r="CS136" s="212">
        <v>77</v>
      </c>
      <c r="CT136" s="212">
        <v>77</v>
      </c>
      <c r="CU136" s="212">
        <v>44</v>
      </c>
      <c r="CV136" s="212">
        <v>40</v>
      </c>
      <c r="CW136" s="212">
        <v>24</v>
      </c>
      <c r="CX136" s="212">
        <v>14</v>
      </c>
      <c r="CY136" s="212">
        <v>15</v>
      </c>
      <c r="CZ136" s="212">
        <v>6</v>
      </c>
      <c r="DA136" s="212">
        <v>10</v>
      </c>
      <c r="DB136" s="212">
        <v>2</v>
      </c>
      <c r="DC136" s="212">
        <v>5</v>
      </c>
      <c r="DD136" s="212">
        <v>2</v>
      </c>
      <c r="DE136" s="212">
        <v>5</v>
      </c>
      <c r="DF136" s="212">
        <v>115</v>
      </c>
      <c r="DG136" s="212">
        <v>46.077834252199999</v>
      </c>
      <c r="DH136" s="212">
        <v>47.322388059700003</v>
      </c>
      <c r="DI136" s="212">
        <v>924</v>
      </c>
      <c r="DJ136" s="212">
        <v>1056</v>
      </c>
      <c r="DK136" s="212">
        <v>1192</v>
      </c>
      <c r="DL136" s="212">
        <v>1269</v>
      </c>
      <c r="DM136" s="212">
        <v>962</v>
      </c>
      <c r="DN136" s="212">
        <v>1186</v>
      </c>
      <c r="DO136" s="212">
        <v>1216</v>
      </c>
      <c r="DP136" s="212">
        <v>1416</v>
      </c>
      <c r="DQ136" s="212">
        <v>1647</v>
      </c>
      <c r="DR136" s="212">
        <v>1545</v>
      </c>
      <c r="DS136" s="212">
        <v>1416</v>
      </c>
      <c r="DT136" s="212">
        <v>1426</v>
      </c>
      <c r="DU136" s="212">
        <v>1702</v>
      </c>
      <c r="DV136" s="212">
        <v>1993</v>
      </c>
      <c r="DW136" s="212">
        <v>1515</v>
      </c>
      <c r="DX136" s="212">
        <v>1211</v>
      </c>
      <c r="DY136" s="212">
        <v>877</v>
      </c>
      <c r="DZ136" s="212">
        <v>496</v>
      </c>
      <c r="EA136" s="212">
        <v>137</v>
      </c>
      <c r="EB136" s="212">
        <v>25</v>
      </c>
      <c r="EC136" s="212">
        <v>5</v>
      </c>
      <c r="ED136" s="212">
        <v>3172</v>
      </c>
      <c r="EE136" s="212">
        <v>13785</v>
      </c>
      <c r="EF136" s="212">
        <v>6259</v>
      </c>
      <c r="EG136" s="212">
        <v>2751</v>
      </c>
      <c r="EH136" s="212">
        <v>663</v>
      </c>
      <c r="EI136" s="212">
        <v>13.6629910407</v>
      </c>
      <c r="EJ136" s="212">
        <v>59.377153687099998</v>
      </c>
      <c r="EK136" s="212">
        <v>26.959855272199999</v>
      </c>
      <c r="EL136" s="212">
        <v>11.8495864921</v>
      </c>
      <c r="EM136" s="212">
        <v>2.855789111</v>
      </c>
    </row>
    <row r="137" spans="1:143">
      <c r="A137">
        <v>374</v>
      </c>
      <c r="B137" s="434">
        <v>201</v>
      </c>
      <c r="C137">
        <v>28213</v>
      </c>
      <c r="D137">
        <v>2</v>
      </c>
      <c r="E137">
        <v>2015</v>
      </c>
      <c r="G137" t="s">
        <v>20</v>
      </c>
      <c r="H137" s="212">
        <v>19512</v>
      </c>
      <c r="I137" s="212">
        <v>144</v>
      </c>
      <c r="J137" s="212">
        <v>172</v>
      </c>
      <c r="K137" s="212">
        <v>179</v>
      </c>
      <c r="L137" s="212">
        <v>159</v>
      </c>
      <c r="M137" s="212">
        <v>171</v>
      </c>
      <c r="N137" s="212">
        <v>181</v>
      </c>
      <c r="O137" s="212">
        <v>162</v>
      </c>
      <c r="P137" s="212">
        <v>173</v>
      </c>
      <c r="Q137" s="212">
        <v>188</v>
      </c>
      <c r="R137" s="212">
        <v>195</v>
      </c>
      <c r="S137" s="212">
        <v>169</v>
      </c>
      <c r="T137" s="212">
        <v>202</v>
      </c>
      <c r="U137" s="212">
        <v>193</v>
      </c>
      <c r="V137" s="212">
        <v>213</v>
      </c>
      <c r="W137" s="212">
        <v>212</v>
      </c>
      <c r="X137" s="212">
        <v>216</v>
      </c>
      <c r="Y137" s="212">
        <v>222</v>
      </c>
      <c r="Z137" s="212">
        <v>233</v>
      </c>
      <c r="AA137" s="212">
        <v>211</v>
      </c>
      <c r="AB137" s="212">
        <v>155</v>
      </c>
      <c r="AC137" s="212">
        <v>142</v>
      </c>
      <c r="AD137" s="212">
        <v>123</v>
      </c>
      <c r="AE137" s="212">
        <v>151</v>
      </c>
      <c r="AF137" s="212">
        <v>144</v>
      </c>
      <c r="AG137" s="212">
        <v>160</v>
      </c>
      <c r="AH137" s="212">
        <v>160</v>
      </c>
      <c r="AI137" s="212">
        <v>180</v>
      </c>
      <c r="AJ137" s="212">
        <v>167</v>
      </c>
      <c r="AK137" s="212">
        <v>195</v>
      </c>
      <c r="AL137" s="212">
        <v>198</v>
      </c>
      <c r="AM137" s="212">
        <v>198</v>
      </c>
      <c r="AN137" s="212">
        <v>192</v>
      </c>
      <c r="AO137" s="212">
        <v>197</v>
      </c>
      <c r="AP137" s="212">
        <v>223</v>
      </c>
      <c r="AQ137" s="212">
        <v>204</v>
      </c>
      <c r="AR137" s="212">
        <v>207</v>
      </c>
      <c r="AS137" s="212">
        <v>236</v>
      </c>
      <c r="AT137" s="212">
        <v>256</v>
      </c>
      <c r="AU137" s="212">
        <v>238</v>
      </c>
      <c r="AV137" s="212">
        <v>247</v>
      </c>
      <c r="AW137" s="212">
        <v>290</v>
      </c>
      <c r="AX137" s="212">
        <v>263</v>
      </c>
      <c r="AY137" s="212">
        <v>299</v>
      </c>
      <c r="AZ137" s="212">
        <v>278</v>
      </c>
      <c r="BA137" s="212">
        <v>290</v>
      </c>
      <c r="BB137" s="212">
        <v>278</v>
      </c>
      <c r="BC137" s="212">
        <v>272</v>
      </c>
      <c r="BD137" s="212">
        <v>256</v>
      </c>
      <c r="BE137" s="212">
        <v>274</v>
      </c>
      <c r="BF137" s="212">
        <v>223</v>
      </c>
      <c r="BG137" s="212">
        <v>282</v>
      </c>
      <c r="BH137" s="212">
        <v>242</v>
      </c>
      <c r="BI137" s="212">
        <v>250</v>
      </c>
      <c r="BJ137" s="212">
        <v>263</v>
      </c>
      <c r="BK137" s="212">
        <v>251</v>
      </c>
      <c r="BL137" s="212">
        <v>245</v>
      </c>
      <c r="BM137" s="212">
        <v>236</v>
      </c>
      <c r="BN137" s="212">
        <v>232</v>
      </c>
      <c r="BO137" s="212">
        <v>233</v>
      </c>
      <c r="BP137" s="212">
        <v>257</v>
      </c>
      <c r="BQ137" s="212">
        <v>272</v>
      </c>
      <c r="BR137" s="212">
        <v>247</v>
      </c>
      <c r="BS137" s="212">
        <v>293</v>
      </c>
      <c r="BT137" s="212">
        <v>259</v>
      </c>
      <c r="BU137" s="212">
        <v>272</v>
      </c>
      <c r="BV137" s="212">
        <v>301</v>
      </c>
      <c r="BW137" s="212">
        <v>387</v>
      </c>
      <c r="BX137" s="212">
        <v>377</v>
      </c>
      <c r="BY137" s="212">
        <v>329</v>
      </c>
      <c r="BZ137" s="212">
        <v>214</v>
      </c>
      <c r="CA137" s="212">
        <v>199</v>
      </c>
      <c r="CB137" s="212">
        <v>229</v>
      </c>
      <c r="CC137" s="212">
        <v>285</v>
      </c>
      <c r="CD137" s="212">
        <v>291</v>
      </c>
      <c r="CE137" s="212">
        <v>261</v>
      </c>
      <c r="CF137" s="212">
        <v>244</v>
      </c>
      <c r="CG137" s="212">
        <v>190</v>
      </c>
      <c r="CH137" s="212">
        <v>200</v>
      </c>
      <c r="CI137" s="212">
        <v>220</v>
      </c>
      <c r="CJ137" s="212">
        <v>226</v>
      </c>
      <c r="CK137" s="212">
        <v>188</v>
      </c>
      <c r="CL137" s="212">
        <v>174</v>
      </c>
      <c r="CM137" s="212">
        <v>168</v>
      </c>
      <c r="CN137" s="212">
        <v>157</v>
      </c>
      <c r="CO137" s="212">
        <v>127</v>
      </c>
      <c r="CP137" s="212">
        <v>126</v>
      </c>
      <c r="CQ137" s="212">
        <v>100</v>
      </c>
      <c r="CR137" s="212">
        <v>80</v>
      </c>
      <c r="CS137" s="212">
        <v>72</v>
      </c>
      <c r="CT137" s="212">
        <v>53</v>
      </c>
      <c r="CU137" s="212">
        <v>35</v>
      </c>
      <c r="CV137" s="212">
        <v>30</v>
      </c>
      <c r="CW137" s="212">
        <v>21</v>
      </c>
      <c r="CX137" s="212">
        <v>19</v>
      </c>
      <c r="CY137" s="212">
        <v>10</v>
      </c>
      <c r="CZ137" s="212">
        <v>12</v>
      </c>
      <c r="DA137" s="212">
        <v>7</v>
      </c>
      <c r="DB137" s="212">
        <v>5</v>
      </c>
      <c r="DC137" s="212">
        <v>3</v>
      </c>
      <c r="DD137" s="212">
        <v>3</v>
      </c>
      <c r="DE137" s="212">
        <v>6</v>
      </c>
      <c r="DF137" s="212">
        <v>38</v>
      </c>
      <c r="DG137" s="212">
        <v>46.3887234261</v>
      </c>
      <c r="DH137" s="212">
        <v>47.77734375</v>
      </c>
      <c r="DI137" s="212">
        <v>825</v>
      </c>
      <c r="DJ137" s="212">
        <v>899</v>
      </c>
      <c r="DK137" s="212">
        <v>989</v>
      </c>
      <c r="DL137" s="212">
        <v>1037</v>
      </c>
      <c r="DM137" s="212">
        <v>720</v>
      </c>
      <c r="DN137" s="212">
        <v>900</v>
      </c>
      <c r="DO137" s="212">
        <v>1014</v>
      </c>
      <c r="DP137" s="212">
        <v>1184</v>
      </c>
      <c r="DQ137" s="212">
        <v>1420</v>
      </c>
      <c r="DR137" s="212">
        <v>1303</v>
      </c>
      <c r="DS137" s="212">
        <v>1288</v>
      </c>
      <c r="DT137" s="212">
        <v>1203</v>
      </c>
      <c r="DU137" s="212">
        <v>1343</v>
      </c>
      <c r="DV137" s="212">
        <v>1608</v>
      </c>
      <c r="DW137" s="212">
        <v>1265</v>
      </c>
      <c r="DX137" s="212">
        <v>1080</v>
      </c>
      <c r="DY137" s="212">
        <v>814</v>
      </c>
      <c r="DZ137" s="212">
        <v>431</v>
      </c>
      <c r="EA137" s="212">
        <v>115</v>
      </c>
      <c r="EB137" s="212">
        <v>30</v>
      </c>
      <c r="EC137" s="212">
        <v>6</v>
      </c>
      <c r="ED137" s="212">
        <v>2713</v>
      </c>
      <c r="EE137" s="212">
        <v>11412</v>
      </c>
      <c r="EF137" s="212">
        <v>5349</v>
      </c>
      <c r="EG137" s="212">
        <v>2476</v>
      </c>
      <c r="EH137" s="212">
        <v>582</v>
      </c>
      <c r="EI137" s="212">
        <v>13.9313957071</v>
      </c>
      <c r="EJ137" s="212">
        <v>58.601211872199997</v>
      </c>
      <c r="EK137" s="212">
        <v>27.467392420700001</v>
      </c>
      <c r="EL137" s="212">
        <v>12.7143884153</v>
      </c>
      <c r="EM137" s="212">
        <v>2.9886001849000001</v>
      </c>
    </row>
    <row r="138" spans="1:143">
      <c r="A138">
        <v>377</v>
      </c>
      <c r="B138" s="434">
        <v>201</v>
      </c>
      <c r="C138">
        <v>28214</v>
      </c>
      <c r="D138">
        <v>2</v>
      </c>
      <c r="E138">
        <v>2015</v>
      </c>
      <c r="F138">
        <v>2000</v>
      </c>
      <c r="G138" t="s">
        <v>803</v>
      </c>
      <c r="H138" s="212">
        <v>104215</v>
      </c>
      <c r="I138" s="212">
        <v>798</v>
      </c>
      <c r="J138" s="212">
        <v>873</v>
      </c>
      <c r="K138" s="212">
        <v>965</v>
      </c>
      <c r="L138" s="212">
        <v>884</v>
      </c>
      <c r="M138" s="212">
        <v>999</v>
      </c>
      <c r="N138" s="212">
        <v>989</v>
      </c>
      <c r="O138" s="212">
        <v>970</v>
      </c>
      <c r="P138" s="212">
        <v>1037</v>
      </c>
      <c r="Q138" s="212">
        <v>1116</v>
      </c>
      <c r="R138" s="212">
        <v>964</v>
      </c>
      <c r="S138" s="212">
        <v>1037</v>
      </c>
      <c r="T138" s="212">
        <v>1128</v>
      </c>
      <c r="U138" s="212">
        <v>1092</v>
      </c>
      <c r="V138" s="212">
        <v>1093</v>
      </c>
      <c r="W138" s="212">
        <v>1112</v>
      </c>
      <c r="X138" s="212">
        <v>1155</v>
      </c>
      <c r="Y138" s="212">
        <v>1129</v>
      </c>
      <c r="Z138" s="212">
        <v>1138</v>
      </c>
      <c r="AA138" s="212">
        <v>992</v>
      </c>
      <c r="AB138" s="212">
        <v>925</v>
      </c>
      <c r="AC138" s="212">
        <v>996</v>
      </c>
      <c r="AD138" s="212">
        <v>971</v>
      </c>
      <c r="AE138" s="212">
        <v>831</v>
      </c>
      <c r="AF138" s="212">
        <v>770</v>
      </c>
      <c r="AG138" s="212">
        <v>749</v>
      </c>
      <c r="AH138" s="212">
        <v>740</v>
      </c>
      <c r="AI138" s="212">
        <v>738</v>
      </c>
      <c r="AJ138" s="212">
        <v>794</v>
      </c>
      <c r="AK138" s="212">
        <v>802</v>
      </c>
      <c r="AL138" s="212">
        <v>848</v>
      </c>
      <c r="AM138" s="212">
        <v>945</v>
      </c>
      <c r="AN138" s="212">
        <v>896</v>
      </c>
      <c r="AO138" s="212">
        <v>985</v>
      </c>
      <c r="AP138" s="212">
        <v>980</v>
      </c>
      <c r="AQ138" s="212">
        <v>1088</v>
      </c>
      <c r="AR138" s="212">
        <v>1088</v>
      </c>
      <c r="AS138" s="212">
        <v>1238</v>
      </c>
      <c r="AT138" s="212">
        <v>1330</v>
      </c>
      <c r="AU138" s="212">
        <v>1311</v>
      </c>
      <c r="AV138" s="212">
        <v>1492</v>
      </c>
      <c r="AW138" s="212">
        <v>1672</v>
      </c>
      <c r="AX138" s="212">
        <v>1737</v>
      </c>
      <c r="AY138" s="212">
        <v>1792</v>
      </c>
      <c r="AZ138" s="212">
        <v>1838</v>
      </c>
      <c r="BA138" s="212">
        <v>1776</v>
      </c>
      <c r="BB138" s="212">
        <v>1686</v>
      </c>
      <c r="BC138" s="212">
        <v>1819</v>
      </c>
      <c r="BD138" s="212">
        <v>1681</v>
      </c>
      <c r="BE138" s="212">
        <v>1637</v>
      </c>
      <c r="BF138" s="212">
        <v>1296</v>
      </c>
      <c r="BG138" s="212">
        <v>1526</v>
      </c>
      <c r="BH138" s="212">
        <v>1451</v>
      </c>
      <c r="BI138" s="212">
        <v>1372</v>
      </c>
      <c r="BJ138" s="212">
        <v>1288</v>
      </c>
      <c r="BK138" s="212">
        <v>1228</v>
      </c>
      <c r="BL138" s="212">
        <v>1186</v>
      </c>
      <c r="BM138" s="212">
        <v>1190</v>
      </c>
      <c r="BN138" s="212">
        <v>1141</v>
      </c>
      <c r="BO138" s="212">
        <v>1139</v>
      </c>
      <c r="BP138" s="212">
        <v>1207</v>
      </c>
      <c r="BQ138" s="212">
        <v>1205</v>
      </c>
      <c r="BR138" s="212">
        <v>1141</v>
      </c>
      <c r="BS138" s="212">
        <v>1206</v>
      </c>
      <c r="BT138" s="212">
        <v>1275</v>
      </c>
      <c r="BU138" s="212">
        <v>1429</v>
      </c>
      <c r="BV138" s="212">
        <v>1514</v>
      </c>
      <c r="BW138" s="212">
        <v>1803</v>
      </c>
      <c r="BX138" s="212">
        <v>1851</v>
      </c>
      <c r="BY138" s="212">
        <v>1754</v>
      </c>
      <c r="BZ138" s="212">
        <v>1153</v>
      </c>
      <c r="CA138" s="212">
        <v>1110</v>
      </c>
      <c r="CB138" s="212">
        <v>1388</v>
      </c>
      <c r="CC138" s="212">
        <v>1346</v>
      </c>
      <c r="CD138" s="212">
        <v>1375</v>
      </c>
      <c r="CE138" s="212">
        <v>1373</v>
      </c>
      <c r="CF138" s="212">
        <v>1167</v>
      </c>
      <c r="CG138" s="212">
        <v>996</v>
      </c>
      <c r="CH138" s="212">
        <v>1007</v>
      </c>
      <c r="CI138" s="212">
        <v>978</v>
      </c>
      <c r="CJ138" s="212">
        <v>980</v>
      </c>
      <c r="CK138" s="212">
        <v>884</v>
      </c>
      <c r="CL138" s="212">
        <v>769</v>
      </c>
      <c r="CM138" s="212">
        <v>668</v>
      </c>
      <c r="CN138" s="212">
        <v>626</v>
      </c>
      <c r="CO138" s="212">
        <v>550</v>
      </c>
      <c r="CP138" s="212">
        <v>453</v>
      </c>
      <c r="CQ138" s="212">
        <v>372</v>
      </c>
      <c r="CR138" s="212">
        <v>380</v>
      </c>
      <c r="CS138" s="212">
        <v>303</v>
      </c>
      <c r="CT138" s="212">
        <v>247</v>
      </c>
      <c r="CU138" s="212">
        <v>176</v>
      </c>
      <c r="CV138" s="212">
        <v>140</v>
      </c>
      <c r="CW138" s="212">
        <v>92</v>
      </c>
      <c r="CX138" s="212">
        <v>71</v>
      </c>
      <c r="CY138" s="212">
        <v>47</v>
      </c>
      <c r="CZ138" s="212">
        <v>42</v>
      </c>
      <c r="DA138" s="212">
        <v>23</v>
      </c>
      <c r="DB138" s="212">
        <v>10</v>
      </c>
      <c r="DC138" s="212">
        <v>15</v>
      </c>
      <c r="DD138" s="212">
        <v>8</v>
      </c>
      <c r="DE138" s="212">
        <v>17</v>
      </c>
      <c r="DF138" s="212">
        <v>2621</v>
      </c>
      <c r="DG138" s="212">
        <v>45.142852924400003</v>
      </c>
      <c r="DH138" s="212">
        <v>46.169323804299999</v>
      </c>
      <c r="DI138" s="212">
        <v>4519</v>
      </c>
      <c r="DJ138" s="212">
        <v>5076</v>
      </c>
      <c r="DK138" s="212">
        <v>5462</v>
      </c>
      <c r="DL138" s="212">
        <v>5339</v>
      </c>
      <c r="DM138" s="212">
        <v>4317</v>
      </c>
      <c r="DN138" s="212">
        <v>3922</v>
      </c>
      <c r="DO138" s="212">
        <v>4894</v>
      </c>
      <c r="DP138" s="212">
        <v>6459</v>
      </c>
      <c r="DQ138" s="212">
        <v>8815</v>
      </c>
      <c r="DR138" s="212">
        <v>8119</v>
      </c>
      <c r="DS138" s="212">
        <v>6865</v>
      </c>
      <c r="DT138" s="212">
        <v>5863</v>
      </c>
      <c r="DU138" s="212">
        <v>6256</v>
      </c>
      <c r="DV138" s="212">
        <v>8075</v>
      </c>
      <c r="DW138" s="212">
        <v>6592</v>
      </c>
      <c r="DX138" s="212">
        <v>5128</v>
      </c>
      <c r="DY138" s="212">
        <v>3497</v>
      </c>
      <c r="DZ138" s="212">
        <v>1755</v>
      </c>
      <c r="EA138" s="212">
        <v>526</v>
      </c>
      <c r="EB138" s="212">
        <v>98</v>
      </c>
      <c r="EC138" s="212">
        <v>17</v>
      </c>
      <c r="ED138" s="212">
        <v>15057</v>
      </c>
      <c r="EE138" s="212">
        <v>60849</v>
      </c>
      <c r="EF138" s="212">
        <v>25688</v>
      </c>
      <c r="EG138" s="212">
        <v>11021</v>
      </c>
      <c r="EH138" s="212">
        <v>2396</v>
      </c>
      <c r="EI138" s="212">
        <v>14.820757131300001</v>
      </c>
      <c r="EJ138" s="212">
        <v>59.894285095599997</v>
      </c>
      <c r="EK138" s="212">
        <v>25.2849577731</v>
      </c>
      <c r="EL138" s="212">
        <v>10.848081579600001</v>
      </c>
      <c r="EM138" s="212">
        <v>2.3584069925</v>
      </c>
    </row>
    <row r="139" spans="1:143">
      <c r="A139">
        <v>378</v>
      </c>
      <c r="B139" s="434">
        <v>201</v>
      </c>
      <c r="C139">
        <v>28215</v>
      </c>
      <c r="D139">
        <v>2</v>
      </c>
      <c r="E139">
        <v>2015</v>
      </c>
      <c r="G139" t="s">
        <v>23</v>
      </c>
      <c r="H139" s="212">
        <v>37061</v>
      </c>
      <c r="I139" s="212">
        <v>227</v>
      </c>
      <c r="J139" s="212">
        <v>214</v>
      </c>
      <c r="K139" s="212">
        <v>279</v>
      </c>
      <c r="L139" s="212">
        <v>295</v>
      </c>
      <c r="M139" s="212">
        <v>286</v>
      </c>
      <c r="N139" s="212">
        <v>274</v>
      </c>
      <c r="O139" s="212">
        <v>296</v>
      </c>
      <c r="P139" s="212">
        <v>315</v>
      </c>
      <c r="Q139" s="212">
        <v>313</v>
      </c>
      <c r="R139" s="212">
        <v>329</v>
      </c>
      <c r="S139" s="212">
        <v>316</v>
      </c>
      <c r="T139" s="212">
        <v>383</v>
      </c>
      <c r="U139" s="212">
        <v>346</v>
      </c>
      <c r="V139" s="212">
        <v>350</v>
      </c>
      <c r="W139" s="212">
        <v>376</v>
      </c>
      <c r="X139" s="212">
        <v>388</v>
      </c>
      <c r="Y139" s="212">
        <v>369</v>
      </c>
      <c r="Z139" s="212">
        <v>394</v>
      </c>
      <c r="AA139" s="212">
        <v>376</v>
      </c>
      <c r="AB139" s="212">
        <v>353</v>
      </c>
      <c r="AC139" s="212">
        <v>319</v>
      </c>
      <c r="AD139" s="212">
        <v>314</v>
      </c>
      <c r="AE139" s="212">
        <v>304</v>
      </c>
      <c r="AF139" s="212">
        <v>291</v>
      </c>
      <c r="AG139" s="212">
        <v>301</v>
      </c>
      <c r="AH139" s="212">
        <v>329</v>
      </c>
      <c r="AI139" s="212">
        <v>329</v>
      </c>
      <c r="AJ139" s="212">
        <v>270</v>
      </c>
      <c r="AK139" s="212">
        <v>342</v>
      </c>
      <c r="AL139" s="212">
        <v>316</v>
      </c>
      <c r="AM139" s="212">
        <v>376</v>
      </c>
      <c r="AN139" s="212">
        <v>363</v>
      </c>
      <c r="AO139" s="212">
        <v>391</v>
      </c>
      <c r="AP139" s="212">
        <v>380</v>
      </c>
      <c r="AQ139" s="212">
        <v>347</v>
      </c>
      <c r="AR139" s="212">
        <v>401</v>
      </c>
      <c r="AS139" s="212">
        <v>433</v>
      </c>
      <c r="AT139" s="212">
        <v>418</v>
      </c>
      <c r="AU139" s="212">
        <v>469</v>
      </c>
      <c r="AV139" s="212">
        <v>499</v>
      </c>
      <c r="AW139" s="212">
        <v>544</v>
      </c>
      <c r="AX139" s="212">
        <v>542</v>
      </c>
      <c r="AY139" s="212">
        <v>559</v>
      </c>
      <c r="AZ139" s="212">
        <v>589</v>
      </c>
      <c r="BA139" s="212">
        <v>521</v>
      </c>
      <c r="BB139" s="212">
        <v>530</v>
      </c>
      <c r="BC139" s="212">
        <v>472</v>
      </c>
      <c r="BD139" s="212">
        <v>423</v>
      </c>
      <c r="BE139" s="212">
        <v>504</v>
      </c>
      <c r="BF139" s="212">
        <v>379</v>
      </c>
      <c r="BG139" s="212">
        <v>444</v>
      </c>
      <c r="BH139" s="212">
        <v>472</v>
      </c>
      <c r="BI139" s="212">
        <v>416</v>
      </c>
      <c r="BJ139" s="212">
        <v>420</v>
      </c>
      <c r="BK139" s="212">
        <v>449</v>
      </c>
      <c r="BL139" s="212">
        <v>418</v>
      </c>
      <c r="BM139" s="212">
        <v>441</v>
      </c>
      <c r="BN139" s="212">
        <v>453</v>
      </c>
      <c r="BO139" s="212">
        <v>473</v>
      </c>
      <c r="BP139" s="212">
        <v>491</v>
      </c>
      <c r="BQ139" s="212">
        <v>492</v>
      </c>
      <c r="BR139" s="212">
        <v>512</v>
      </c>
      <c r="BS139" s="212">
        <v>587</v>
      </c>
      <c r="BT139" s="212">
        <v>611</v>
      </c>
      <c r="BU139" s="212">
        <v>666</v>
      </c>
      <c r="BV139" s="212">
        <v>690</v>
      </c>
      <c r="BW139" s="212">
        <v>779</v>
      </c>
      <c r="BX139" s="212">
        <v>760</v>
      </c>
      <c r="BY139" s="212">
        <v>717</v>
      </c>
      <c r="BZ139" s="212">
        <v>461</v>
      </c>
      <c r="CA139" s="212">
        <v>501</v>
      </c>
      <c r="CB139" s="212">
        <v>629</v>
      </c>
      <c r="CC139" s="212">
        <v>587</v>
      </c>
      <c r="CD139" s="212">
        <v>625</v>
      </c>
      <c r="CE139" s="212">
        <v>598</v>
      </c>
      <c r="CF139" s="212">
        <v>518</v>
      </c>
      <c r="CG139" s="212">
        <v>402</v>
      </c>
      <c r="CH139" s="212">
        <v>406</v>
      </c>
      <c r="CI139" s="212">
        <v>423</v>
      </c>
      <c r="CJ139" s="212">
        <v>392</v>
      </c>
      <c r="CK139" s="212">
        <v>334</v>
      </c>
      <c r="CL139" s="212">
        <v>289</v>
      </c>
      <c r="CM139" s="212">
        <v>287</v>
      </c>
      <c r="CN139" s="212">
        <v>279</v>
      </c>
      <c r="CO139" s="212">
        <v>212</v>
      </c>
      <c r="CP139" s="212">
        <v>184</v>
      </c>
      <c r="CQ139" s="212">
        <v>179</v>
      </c>
      <c r="CR139" s="212">
        <v>146</v>
      </c>
      <c r="CS139" s="212">
        <v>129</v>
      </c>
      <c r="CT139" s="212">
        <v>119</v>
      </c>
      <c r="CU139" s="212">
        <v>93</v>
      </c>
      <c r="CV139" s="212">
        <v>71</v>
      </c>
      <c r="CW139" s="212">
        <v>53</v>
      </c>
      <c r="CX139" s="212">
        <v>25</v>
      </c>
      <c r="CY139" s="212">
        <v>15</v>
      </c>
      <c r="CZ139" s="212">
        <v>24</v>
      </c>
      <c r="DA139" s="212">
        <v>15</v>
      </c>
      <c r="DB139" s="212">
        <v>3</v>
      </c>
      <c r="DC139" s="212">
        <v>2</v>
      </c>
      <c r="DD139" s="212">
        <v>1</v>
      </c>
      <c r="DE139" s="212">
        <v>6</v>
      </c>
      <c r="DF139" s="212">
        <v>28</v>
      </c>
      <c r="DG139" s="212">
        <v>47.603934328800001</v>
      </c>
      <c r="DH139" s="212">
        <v>49.426121371999997</v>
      </c>
      <c r="DI139" s="212">
        <v>1301</v>
      </c>
      <c r="DJ139" s="212">
        <v>1527</v>
      </c>
      <c r="DK139" s="212">
        <v>1771</v>
      </c>
      <c r="DL139" s="212">
        <v>1880</v>
      </c>
      <c r="DM139" s="212">
        <v>1529</v>
      </c>
      <c r="DN139" s="212">
        <v>1586</v>
      </c>
      <c r="DO139" s="212">
        <v>1857</v>
      </c>
      <c r="DP139" s="212">
        <v>2220</v>
      </c>
      <c r="DQ139" s="212">
        <v>2755</v>
      </c>
      <c r="DR139" s="212">
        <v>2308</v>
      </c>
      <c r="DS139" s="212">
        <v>2201</v>
      </c>
      <c r="DT139" s="212">
        <v>2276</v>
      </c>
      <c r="DU139" s="212">
        <v>2868</v>
      </c>
      <c r="DV139" s="212">
        <v>3407</v>
      </c>
      <c r="DW139" s="212">
        <v>2940</v>
      </c>
      <c r="DX139" s="212">
        <v>2141</v>
      </c>
      <c r="DY139" s="212">
        <v>1401</v>
      </c>
      <c r="DZ139" s="212">
        <v>757</v>
      </c>
      <c r="EA139" s="212">
        <v>257</v>
      </c>
      <c r="EB139" s="212">
        <v>45</v>
      </c>
      <c r="EC139" s="212">
        <v>6</v>
      </c>
      <c r="ED139" s="212">
        <v>4599</v>
      </c>
      <c r="EE139" s="212">
        <v>21480</v>
      </c>
      <c r="EF139" s="212">
        <v>10954</v>
      </c>
      <c r="EG139" s="212">
        <v>4607</v>
      </c>
      <c r="EH139" s="212">
        <v>1065</v>
      </c>
      <c r="EI139" s="212">
        <v>12.4186536332</v>
      </c>
      <c r="EJ139" s="212">
        <v>58.002322253099997</v>
      </c>
      <c r="EK139" s="212">
        <v>29.579024113599999</v>
      </c>
      <c r="EL139" s="212">
        <v>12.440255987900001</v>
      </c>
      <c r="EM139" s="212">
        <v>2.8758134637000001</v>
      </c>
    </row>
    <row r="140" spans="1:143">
      <c r="A140">
        <v>381</v>
      </c>
      <c r="B140" s="434">
        <v>201</v>
      </c>
      <c r="C140">
        <v>28216</v>
      </c>
      <c r="D140">
        <v>2</v>
      </c>
      <c r="E140">
        <v>2015</v>
      </c>
      <c r="F140">
        <v>2000</v>
      </c>
      <c r="G140" t="s">
        <v>24</v>
      </c>
      <c r="H140" s="212">
        <v>44397</v>
      </c>
      <c r="I140" s="212">
        <v>340</v>
      </c>
      <c r="J140" s="212">
        <v>339</v>
      </c>
      <c r="K140" s="212">
        <v>383</v>
      </c>
      <c r="L140" s="212">
        <v>373</v>
      </c>
      <c r="M140" s="212">
        <v>409</v>
      </c>
      <c r="N140" s="212">
        <v>428</v>
      </c>
      <c r="O140" s="212">
        <v>429</v>
      </c>
      <c r="P140" s="212">
        <v>382</v>
      </c>
      <c r="Q140" s="212">
        <v>408</v>
      </c>
      <c r="R140" s="212">
        <v>410</v>
      </c>
      <c r="S140" s="212">
        <v>442</v>
      </c>
      <c r="T140" s="212">
        <v>473</v>
      </c>
      <c r="U140" s="212">
        <v>428</v>
      </c>
      <c r="V140" s="212">
        <v>458</v>
      </c>
      <c r="W140" s="212">
        <v>486</v>
      </c>
      <c r="X140" s="212">
        <v>458</v>
      </c>
      <c r="Y140" s="212">
        <v>479</v>
      </c>
      <c r="Z140" s="212">
        <v>503</v>
      </c>
      <c r="AA140" s="212">
        <v>491</v>
      </c>
      <c r="AB140" s="212">
        <v>473</v>
      </c>
      <c r="AC140" s="212">
        <v>458</v>
      </c>
      <c r="AD140" s="212">
        <v>466</v>
      </c>
      <c r="AE140" s="212">
        <v>475</v>
      </c>
      <c r="AF140" s="212">
        <v>447</v>
      </c>
      <c r="AG140" s="212">
        <v>489</v>
      </c>
      <c r="AH140" s="212">
        <v>548</v>
      </c>
      <c r="AI140" s="212">
        <v>552</v>
      </c>
      <c r="AJ140" s="212">
        <v>543</v>
      </c>
      <c r="AK140" s="212">
        <v>504</v>
      </c>
      <c r="AL140" s="212">
        <v>506</v>
      </c>
      <c r="AM140" s="212">
        <v>499</v>
      </c>
      <c r="AN140" s="212">
        <v>499</v>
      </c>
      <c r="AO140" s="212">
        <v>530</v>
      </c>
      <c r="AP140" s="212">
        <v>532</v>
      </c>
      <c r="AQ140" s="212">
        <v>537</v>
      </c>
      <c r="AR140" s="212">
        <v>535</v>
      </c>
      <c r="AS140" s="212">
        <v>587</v>
      </c>
      <c r="AT140" s="212">
        <v>506</v>
      </c>
      <c r="AU140" s="212">
        <v>607</v>
      </c>
      <c r="AV140" s="212">
        <v>622</v>
      </c>
      <c r="AW140" s="212">
        <v>658</v>
      </c>
      <c r="AX140" s="212">
        <v>750</v>
      </c>
      <c r="AY140" s="212">
        <v>725</v>
      </c>
      <c r="AZ140" s="212">
        <v>742</v>
      </c>
      <c r="BA140" s="212">
        <v>692</v>
      </c>
      <c r="BB140" s="212">
        <v>673</v>
      </c>
      <c r="BC140" s="212">
        <v>640</v>
      </c>
      <c r="BD140" s="212">
        <v>599</v>
      </c>
      <c r="BE140" s="212">
        <v>587</v>
      </c>
      <c r="BF140" s="212">
        <v>402</v>
      </c>
      <c r="BG140" s="212">
        <v>552</v>
      </c>
      <c r="BH140" s="212">
        <v>521</v>
      </c>
      <c r="BI140" s="212">
        <v>535</v>
      </c>
      <c r="BJ140" s="212">
        <v>520</v>
      </c>
      <c r="BK140" s="212">
        <v>486</v>
      </c>
      <c r="BL140" s="212">
        <v>482</v>
      </c>
      <c r="BM140" s="212">
        <v>495</v>
      </c>
      <c r="BN140" s="212">
        <v>447</v>
      </c>
      <c r="BO140" s="212">
        <v>487</v>
      </c>
      <c r="BP140" s="212">
        <v>497</v>
      </c>
      <c r="BQ140" s="212">
        <v>527</v>
      </c>
      <c r="BR140" s="212">
        <v>538</v>
      </c>
      <c r="BS140" s="212">
        <v>677</v>
      </c>
      <c r="BT140" s="212">
        <v>630</v>
      </c>
      <c r="BU140" s="212">
        <v>718</v>
      </c>
      <c r="BV140" s="212">
        <v>749</v>
      </c>
      <c r="BW140" s="212">
        <v>876</v>
      </c>
      <c r="BX140" s="212">
        <v>812</v>
      </c>
      <c r="BY140" s="212">
        <v>788</v>
      </c>
      <c r="BZ140" s="212">
        <v>491</v>
      </c>
      <c r="CA140" s="212">
        <v>523</v>
      </c>
      <c r="CB140" s="212">
        <v>612</v>
      </c>
      <c r="CC140" s="212">
        <v>591</v>
      </c>
      <c r="CD140" s="212">
        <v>630</v>
      </c>
      <c r="CE140" s="212">
        <v>597</v>
      </c>
      <c r="CF140" s="212">
        <v>438</v>
      </c>
      <c r="CG140" s="212">
        <v>386</v>
      </c>
      <c r="CH140" s="212">
        <v>387</v>
      </c>
      <c r="CI140" s="212">
        <v>374</v>
      </c>
      <c r="CJ140" s="212">
        <v>367</v>
      </c>
      <c r="CK140" s="212">
        <v>290</v>
      </c>
      <c r="CL140" s="212">
        <v>271</v>
      </c>
      <c r="CM140" s="212">
        <v>251</v>
      </c>
      <c r="CN140" s="212">
        <v>232</v>
      </c>
      <c r="CO140" s="212">
        <v>192</v>
      </c>
      <c r="CP140" s="212">
        <v>165</v>
      </c>
      <c r="CQ140" s="212">
        <v>142</v>
      </c>
      <c r="CR140" s="212">
        <v>116</v>
      </c>
      <c r="CS140" s="212">
        <v>86</v>
      </c>
      <c r="CT140" s="212">
        <v>82</v>
      </c>
      <c r="CU140" s="212">
        <v>46</v>
      </c>
      <c r="CV140" s="212">
        <v>32</v>
      </c>
      <c r="CW140" s="212">
        <v>30</v>
      </c>
      <c r="CX140" s="212">
        <v>17</v>
      </c>
      <c r="CY140" s="212">
        <v>18</v>
      </c>
      <c r="CZ140" s="212">
        <v>14</v>
      </c>
      <c r="DA140" s="212">
        <v>7</v>
      </c>
      <c r="DB140" s="212">
        <v>3</v>
      </c>
      <c r="DC140" s="212">
        <v>3</v>
      </c>
      <c r="DD140" s="212">
        <v>0</v>
      </c>
      <c r="DE140" s="212">
        <v>3</v>
      </c>
      <c r="DF140" s="212">
        <v>162</v>
      </c>
      <c r="DG140" s="212">
        <v>44.1079122867</v>
      </c>
      <c r="DH140" s="212">
        <v>44.301300578000003</v>
      </c>
      <c r="DI140" s="212">
        <v>1844</v>
      </c>
      <c r="DJ140" s="212">
        <v>2057</v>
      </c>
      <c r="DK140" s="212">
        <v>2287</v>
      </c>
      <c r="DL140" s="212">
        <v>2404</v>
      </c>
      <c r="DM140" s="212">
        <v>2335</v>
      </c>
      <c r="DN140" s="212">
        <v>2653</v>
      </c>
      <c r="DO140" s="212">
        <v>2597</v>
      </c>
      <c r="DP140" s="212">
        <v>2857</v>
      </c>
      <c r="DQ140" s="212">
        <v>3567</v>
      </c>
      <c r="DR140" s="212">
        <v>2901</v>
      </c>
      <c r="DS140" s="212">
        <v>2614</v>
      </c>
      <c r="DT140" s="212">
        <v>2408</v>
      </c>
      <c r="DU140" s="212">
        <v>3090</v>
      </c>
      <c r="DV140" s="212">
        <v>3716</v>
      </c>
      <c r="DW140" s="212">
        <v>2953</v>
      </c>
      <c r="DX140" s="212">
        <v>1952</v>
      </c>
      <c r="DY140" s="212">
        <v>1236</v>
      </c>
      <c r="DZ140" s="212">
        <v>591</v>
      </c>
      <c r="EA140" s="212">
        <v>143</v>
      </c>
      <c r="EB140" s="212">
        <v>27</v>
      </c>
      <c r="EC140" s="212">
        <v>3</v>
      </c>
      <c r="ED140" s="212">
        <v>6188</v>
      </c>
      <c r="EE140" s="212">
        <v>27426</v>
      </c>
      <c r="EF140" s="212">
        <v>10621</v>
      </c>
      <c r="EG140" s="212">
        <v>3952</v>
      </c>
      <c r="EH140" s="212">
        <v>764</v>
      </c>
      <c r="EI140" s="212">
        <v>13.988922798700001</v>
      </c>
      <c r="EJ140" s="212">
        <v>62.000678196000003</v>
      </c>
      <c r="EK140" s="212">
        <v>24.010399005299998</v>
      </c>
      <c r="EL140" s="212">
        <v>8.9341019554999992</v>
      </c>
      <c r="EM140" s="212">
        <v>1.7271391432000001</v>
      </c>
    </row>
    <row r="141" spans="1:143">
      <c r="A141">
        <v>382</v>
      </c>
      <c r="B141" s="434">
        <v>201</v>
      </c>
      <c r="C141">
        <v>28217</v>
      </c>
      <c r="D141">
        <v>2</v>
      </c>
      <c r="E141">
        <v>2015</v>
      </c>
      <c r="F141">
        <v>2000</v>
      </c>
      <c r="G141" t="s">
        <v>25</v>
      </c>
      <c r="H141" s="212">
        <v>73882</v>
      </c>
      <c r="I141" s="212">
        <v>516</v>
      </c>
      <c r="J141" s="212">
        <v>586</v>
      </c>
      <c r="K141" s="212">
        <v>629</v>
      </c>
      <c r="L141" s="212">
        <v>610</v>
      </c>
      <c r="M141" s="212">
        <v>697</v>
      </c>
      <c r="N141" s="212">
        <v>653</v>
      </c>
      <c r="O141" s="212">
        <v>687</v>
      </c>
      <c r="P141" s="212">
        <v>734</v>
      </c>
      <c r="Q141" s="212">
        <v>706</v>
      </c>
      <c r="R141" s="212">
        <v>710</v>
      </c>
      <c r="S141" s="212">
        <v>721</v>
      </c>
      <c r="T141" s="212">
        <v>751</v>
      </c>
      <c r="U141" s="212">
        <v>791</v>
      </c>
      <c r="V141" s="212">
        <v>803</v>
      </c>
      <c r="W141" s="212">
        <v>815</v>
      </c>
      <c r="X141" s="212">
        <v>878</v>
      </c>
      <c r="Y141" s="212">
        <v>827</v>
      </c>
      <c r="Z141" s="212">
        <v>832</v>
      </c>
      <c r="AA141" s="212">
        <v>774</v>
      </c>
      <c r="AB141" s="212">
        <v>709</v>
      </c>
      <c r="AC141" s="212">
        <v>678</v>
      </c>
      <c r="AD141" s="212">
        <v>616</v>
      </c>
      <c r="AE141" s="212">
        <v>564</v>
      </c>
      <c r="AF141" s="212">
        <v>540</v>
      </c>
      <c r="AG141" s="212">
        <v>608</v>
      </c>
      <c r="AH141" s="212">
        <v>546</v>
      </c>
      <c r="AI141" s="212">
        <v>580</v>
      </c>
      <c r="AJ141" s="212">
        <v>611</v>
      </c>
      <c r="AK141" s="212">
        <v>567</v>
      </c>
      <c r="AL141" s="212">
        <v>631</v>
      </c>
      <c r="AM141" s="212">
        <v>681</v>
      </c>
      <c r="AN141" s="212">
        <v>712</v>
      </c>
      <c r="AO141" s="212">
        <v>708</v>
      </c>
      <c r="AP141" s="212">
        <v>731</v>
      </c>
      <c r="AQ141" s="212">
        <v>760</v>
      </c>
      <c r="AR141" s="212">
        <v>794</v>
      </c>
      <c r="AS141" s="212">
        <v>815</v>
      </c>
      <c r="AT141" s="212">
        <v>873</v>
      </c>
      <c r="AU141" s="212">
        <v>920</v>
      </c>
      <c r="AV141" s="212">
        <v>965</v>
      </c>
      <c r="AW141" s="212">
        <v>1169</v>
      </c>
      <c r="AX141" s="212">
        <v>1188</v>
      </c>
      <c r="AY141" s="212">
        <v>1277</v>
      </c>
      <c r="AZ141" s="212">
        <v>1285</v>
      </c>
      <c r="BA141" s="212">
        <v>1299</v>
      </c>
      <c r="BB141" s="212">
        <v>1242</v>
      </c>
      <c r="BC141" s="212">
        <v>1232</v>
      </c>
      <c r="BD141" s="212">
        <v>1136</v>
      </c>
      <c r="BE141" s="212">
        <v>1147</v>
      </c>
      <c r="BF141" s="212">
        <v>862</v>
      </c>
      <c r="BG141" s="212">
        <v>1076</v>
      </c>
      <c r="BH141" s="212">
        <v>1014</v>
      </c>
      <c r="BI141" s="212">
        <v>929</v>
      </c>
      <c r="BJ141" s="212">
        <v>823</v>
      </c>
      <c r="BK141" s="212">
        <v>786</v>
      </c>
      <c r="BL141" s="212">
        <v>763</v>
      </c>
      <c r="BM141" s="212">
        <v>779</v>
      </c>
      <c r="BN141" s="212">
        <v>726</v>
      </c>
      <c r="BO141" s="212">
        <v>704</v>
      </c>
      <c r="BP141" s="212">
        <v>748</v>
      </c>
      <c r="BQ141" s="212">
        <v>817</v>
      </c>
      <c r="BR141" s="212">
        <v>789</v>
      </c>
      <c r="BS141" s="212">
        <v>877</v>
      </c>
      <c r="BT141" s="212">
        <v>907</v>
      </c>
      <c r="BU141" s="212">
        <v>1013</v>
      </c>
      <c r="BV141" s="212">
        <v>1095</v>
      </c>
      <c r="BW141" s="212">
        <v>1270</v>
      </c>
      <c r="BX141" s="212">
        <v>1323</v>
      </c>
      <c r="BY141" s="212">
        <v>1237</v>
      </c>
      <c r="BZ141" s="212">
        <v>821</v>
      </c>
      <c r="CA141" s="212">
        <v>928</v>
      </c>
      <c r="CB141" s="212">
        <v>1145</v>
      </c>
      <c r="CC141" s="212">
        <v>1081</v>
      </c>
      <c r="CD141" s="212">
        <v>1196</v>
      </c>
      <c r="CE141" s="212">
        <v>1143</v>
      </c>
      <c r="CF141" s="212">
        <v>1064</v>
      </c>
      <c r="CG141" s="212">
        <v>945</v>
      </c>
      <c r="CH141" s="212">
        <v>902</v>
      </c>
      <c r="CI141" s="212">
        <v>923</v>
      </c>
      <c r="CJ141" s="212">
        <v>898</v>
      </c>
      <c r="CK141" s="212">
        <v>751</v>
      </c>
      <c r="CL141" s="212">
        <v>660</v>
      </c>
      <c r="CM141" s="212">
        <v>564</v>
      </c>
      <c r="CN141" s="212">
        <v>550</v>
      </c>
      <c r="CO141" s="212">
        <v>438</v>
      </c>
      <c r="CP141" s="212">
        <v>388</v>
      </c>
      <c r="CQ141" s="212">
        <v>329</v>
      </c>
      <c r="CR141" s="212">
        <v>283</v>
      </c>
      <c r="CS141" s="212">
        <v>213</v>
      </c>
      <c r="CT141" s="212">
        <v>200</v>
      </c>
      <c r="CU141" s="212">
        <v>146</v>
      </c>
      <c r="CV141" s="212">
        <v>100</v>
      </c>
      <c r="CW141" s="212">
        <v>79</v>
      </c>
      <c r="CX141" s="212">
        <v>58</v>
      </c>
      <c r="CY141" s="212">
        <v>41</v>
      </c>
      <c r="CZ141" s="212">
        <v>19</v>
      </c>
      <c r="DA141" s="212">
        <v>10</v>
      </c>
      <c r="DB141" s="212">
        <v>9</v>
      </c>
      <c r="DC141" s="212">
        <v>12</v>
      </c>
      <c r="DD141" s="212">
        <v>7</v>
      </c>
      <c r="DE141" s="212">
        <v>4</v>
      </c>
      <c r="DF141" s="212">
        <v>133</v>
      </c>
      <c r="DG141" s="212">
        <v>46.2234674368</v>
      </c>
      <c r="DH141" s="212">
        <v>46.881087662299997</v>
      </c>
      <c r="DI141" s="212">
        <v>3038</v>
      </c>
      <c r="DJ141" s="212">
        <v>3490</v>
      </c>
      <c r="DK141" s="212">
        <v>3881</v>
      </c>
      <c r="DL141" s="212">
        <v>4020</v>
      </c>
      <c r="DM141" s="212">
        <v>3006</v>
      </c>
      <c r="DN141" s="212">
        <v>2935</v>
      </c>
      <c r="DO141" s="212">
        <v>3592</v>
      </c>
      <c r="DP141" s="212">
        <v>4367</v>
      </c>
      <c r="DQ141" s="212">
        <v>6218</v>
      </c>
      <c r="DR141" s="212">
        <v>5619</v>
      </c>
      <c r="DS141" s="212">
        <v>4628</v>
      </c>
      <c r="DT141" s="212">
        <v>3720</v>
      </c>
      <c r="DU141" s="212">
        <v>4403</v>
      </c>
      <c r="DV141" s="212">
        <v>5746</v>
      </c>
      <c r="DW141" s="212">
        <v>5493</v>
      </c>
      <c r="DX141" s="212">
        <v>4732</v>
      </c>
      <c r="DY141" s="212">
        <v>2963</v>
      </c>
      <c r="DZ141" s="212">
        <v>1413</v>
      </c>
      <c r="EA141" s="212">
        <v>424</v>
      </c>
      <c r="EB141" s="212">
        <v>57</v>
      </c>
      <c r="EC141" s="212">
        <v>4</v>
      </c>
      <c r="ED141" s="212">
        <v>10409</v>
      </c>
      <c r="EE141" s="212">
        <v>42508</v>
      </c>
      <c r="EF141" s="212">
        <v>20832</v>
      </c>
      <c r="EG141" s="212">
        <v>9593</v>
      </c>
      <c r="EH141" s="212">
        <v>1898</v>
      </c>
      <c r="EI141" s="212">
        <v>14.1140896826</v>
      </c>
      <c r="EJ141" s="212">
        <v>57.638747643999999</v>
      </c>
      <c r="EK141" s="212">
        <v>28.247162673399998</v>
      </c>
      <c r="EL141" s="212">
        <v>13.0076340018</v>
      </c>
      <c r="EM141" s="212">
        <v>2.5735942181999998</v>
      </c>
    </row>
    <row r="142" spans="1:143">
      <c r="A142">
        <v>383</v>
      </c>
      <c r="B142" s="434">
        <v>201</v>
      </c>
      <c r="C142">
        <v>28218</v>
      </c>
      <c r="D142">
        <v>2</v>
      </c>
      <c r="E142">
        <v>2015</v>
      </c>
      <c r="F142">
        <v>2000</v>
      </c>
      <c r="G142" t="s">
        <v>26</v>
      </c>
      <c r="H142" s="212">
        <v>23730</v>
      </c>
      <c r="I142" s="212">
        <v>208</v>
      </c>
      <c r="J142" s="212">
        <v>208</v>
      </c>
      <c r="K142" s="212">
        <v>208</v>
      </c>
      <c r="L142" s="212">
        <v>212</v>
      </c>
      <c r="M142" s="212">
        <v>231</v>
      </c>
      <c r="N142" s="212">
        <v>225</v>
      </c>
      <c r="O142" s="212">
        <v>271</v>
      </c>
      <c r="P142" s="212">
        <v>259</v>
      </c>
      <c r="Q142" s="212">
        <v>247</v>
      </c>
      <c r="R142" s="212">
        <v>248</v>
      </c>
      <c r="S142" s="212">
        <v>242</v>
      </c>
      <c r="T142" s="212">
        <v>287</v>
      </c>
      <c r="U142" s="212">
        <v>270</v>
      </c>
      <c r="V142" s="212">
        <v>279</v>
      </c>
      <c r="W142" s="212">
        <v>261</v>
      </c>
      <c r="X142" s="212">
        <v>298</v>
      </c>
      <c r="Y142" s="212">
        <v>257</v>
      </c>
      <c r="Z142" s="212">
        <v>296</v>
      </c>
      <c r="AA142" s="212">
        <v>238</v>
      </c>
      <c r="AB142" s="212">
        <v>206</v>
      </c>
      <c r="AC142" s="212">
        <v>227</v>
      </c>
      <c r="AD142" s="212">
        <v>218</v>
      </c>
      <c r="AE142" s="212">
        <v>228</v>
      </c>
      <c r="AF142" s="212">
        <v>210</v>
      </c>
      <c r="AG142" s="212">
        <v>222</v>
      </c>
      <c r="AH142" s="212">
        <v>215</v>
      </c>
      <c r="AI142" s="212">
        <v>247</v>
      </c>
      <c r="AJ142" s="212">
        <v>248</v>
      </c>
      <c r="AK142" s="212">
        <v>266</v>
      </c>
      <c r="AL142" s="212">
        <v>229</v>
      </c>
      <c r="AM142" s="212">
        <v>250</v>
      </c>
      <c r="AN142" s="212">
        <v>268</v>
      </c>
      <c r="AO142" s="212">
        <v>247</v>
      </c>
      <c r="AP142" s="212">
        <v>263</v>
      </c>
      <c r="AQ142" s="212">
        <v>274</v>
      </c>
      <c r="AR142" s="212">
        <v>295</v>
      </c>
      <c r="AS142" s="212">
        <v>308</v>
      </c>
      <c r="AT142" s="212">
        <v>303</v>
      </c>
      <c r="AU142" s="212">
        <v>317</v>
      </c>
      <c r="AV142" s="212">
        <v>335</v>
      </c>
      <c r="AW142" s="212">
        <v>356</v>
      </c>
      <c r="AX142" s="212">
        <v>376</v>
      </c>
      <c r="AY142" s="212">
        <v>377</v>
      </c>
      <c r="AZ142" s="212">
        <v>421</v>
      </c>
      <c r="BA142" s="212">
        <v>341</v>
      </c>
      <c r="BB142" s="212">
        <v>325</v>
      </c>
      <c r="BC142" s="212">
        <v>320</v>
      </c>
      <c r="BD142" s="212">
        <v>354</v>
      </c>
      <c r="BE142" s="212">
        <v>328</v>
      </c>
      <c r="BF142" s="212">
        <v>247</v>
      </c>
      <c r="BG142" s="212">
        <v>307</v>
      </c>
      <c r="BH142" s="212">
        <v>321</v>
      </c>
      <c r="BI142" s="212">
        <v>310</v>
      </c>
      <c r="BJ142" s="212">
        <v>249</v>
      </c>
      <c r="BK142" s="212">
        <v>253</v>
      </c>
      <c r="BL142" s="212">
        <v>264</v>
      </c>
      <c r="BM142" s="212">
        <v>304</v>
      </c>
      <c r="BN142" s="212">
        <v>288</v>
      </c>
      <c r="BO142" s="212">
        <v>267</v>
      </c>
      <c r="BP142" s="212">
        <v>279</v>
      </c>
      <c r="BQ142" s="212">
        <v>316</v>
      </c>
      <c r="BR142" s="212">
        <v>306</v>
      </c>
      <c r="BS142" s="212">
        <v>343</v>
      </c>
      <c r="BT142" s="212">
        <v>327</v>
      </c>
      <c r="BU142" s="212">
        <v>346</v>
      </c>
      <c r="BV142" s="212">
        <v>370</v>
      </c>
      <c r="BW142" s="212">
        <v>411</v>
      </c>
      <c r="BX142" s="212">
        <v>386</v>
      </c>
      <c r="BY142" s="212">
        <v>402</v>
      </c>
      <c r="BZ142" s="212">
        <v>264</v>
      </c>
      <c r="CA142" s="212">
        <v>256</v>
      </c>
      <c r="CB142" s="212">
        <v>344</v>
      </c>
      <c r="CC142" s="212">
        <v>264</v>
      </c>
      <c r="CD142" s="212">
        <v>290</v>
      </c>
      <c r="CE142" s="212">
        <v>244</v>
      </c>
      <c r="CF142" s="212">
        <v>231</v>
      </c>
      <c r="CG142" s="212">
        <v>187</v>
      </c>
      <c r="CH142" s="212">
        <v>193</v>
      </c>
      <c r="CI142" s="212">
        <v>214</v>
      </c>
      <c r="CJ142" s="212">
        <v>212</v>
      </c>
      <c r="CK142" s="212">
        <v>168</v>
      </c>
      <c r="CL142" s="212">
        <v>162</v>
      </c>
      <c r="CM142" s="212">
        <v>177</v>
      </c>
      <c r="CN142" s="212">
        <v>158</v>
      </c>
      <c r="CO142" s="212">
        <v>101</v>
      </c>
      <c r="CP142" s="212">
        <v>99</v>
      </c>
      <c r="CQ142" s="212">
        <v>88</v>
      </c>
      <c r="CR142" s="212">
        <v>82</v>
      </c>
      <c r="CS142" s="212">
        <v>62</v>
      </c>
      <c r="CT142" s="212">
        <v>57</v>
      </c>
      <c r="CU142" s="212">
        <v>48</v>
      </c>
      <c r="CV142" s="212">
        <v>37</v>
      </c>
      <c r="CW142" s="212">
        <v>24</v>
      </c>
      <c r="CX142" s="212">
        <v>18</v>
      </c>
      <c r="CY142" s="212">
        <v>13</v>
      </c>
      <c r="CZ142" s="212">
        <v>12</v>
      </c>
      <c r="DA142" s="212">
        <v>4</v>
      </c>
      <c r="DB142" s="212">
        <v>2</v>
      </c>
      <c r="DC142" s="212">
        <v>2</v>
      </c>
      <c r="DD142" s="212">
        <v>2</v>
      </c>
      <c r="DE142" s="212">
        <v>2</v>
      </c>
      <c r="DF142" s="212">
        <v>98</v>
      </c>
      <c r="DG142" s="212">
        <v>44.012313811799999</v>
      </c>
      <c r="DH142" s="212">
        <v>44.4838709677</v>
      </c>
      <c r="DI142" s="212">
        <v>1067</v>
      </c>
      <c r="DJ142" s="212">
        <v>1250</v>
      </c>
      <c r="DK142" s="212">
        <v>1339</v>
      </c>
      <c r="DL142" s="212">
        <v>1295</v>
      </c>
      <c r="DM142" s="212">
        <v>1105</v>
      </c>
      <c r="DN142" s="212">
        <v>1205</v>
      </c>
      <c r="DO142" s="212">
        <v>1302</v>
      </c>
      <c r="DP142" s="212">
        <v>1558</v>
      </c>
      <c r="DQ142" s="212">
        <v>1871</v>
      </c>
      <c r="DR142" s="212">
        <v>1574</v>
      </c>
      <c r="DS142" s="212">
        <v>1440</v>
      </c>
      <c r="DT142" s="212">
        <v>1402</v>
      </c>
      <c r="DU142" s="212">
        <v>1638</v>
      </c>
      <c r="DV142" s="212">
        <v>1833</v>
      </c>
      <c r="DW142" s="212">
        <v>1398</v>
      </c>
      <c r="DX142" s="212">
        <v>1037</v>
      </c>
      <c r="DY142" s="212">
        <v>766</v>
      </c>
      <c r="DZ142" s="212">
        <v>388</v>
      </c>
      <c r="EA142" s="212">
        <v>140</v>
      </c>
      <c r="EB142" s="212">
        <v>22</v>
      </c>
      <c r="EC142" s="212">
        <v>2</v>
      </c>
      <c r="ED142" s="212">
        <v>3656</v>
      </c>
      <c r="EE142" s="212">
        <v>14390</v>
      </c>
      <c r="EF142" s="212">
        <v>5586</v>
      </c>
      <c r="EG142" s="212">
        <v>2355</v>
      </c>
      <c r="EH142" s="212">
        <v>552</v>
      </c>
      <c r="EI142" s="212">
        <v>15.470548408899999</v>
      </c>
      <c r="EJ142" s="212">
        <v>60.892010832799997</v>
      </c>
      <c r="EK142" s="212">
        <v>23.637440758299999</v>
      </c>
      <c r="EL142" s="212">
        <v>9.9653012864000008</v>
      </c>
      <c r="EM142" s="212">
        <v>2.3358158429000002</v>
      </c>
    </row>
    <row r="143" spans="1:143">
      <c r="A143">
        <v>384</v>
      </c>
      <c r="B143" s="434">
        <v>201</v>
      </c>
      <c r="C143">
        <v>28219</v>
      </c>
      <c r="D143">
        <v>2</v>
      </c>
      <c r="E143">
        <v>2015</v>
      </c>
      <c r="F143">
        <v>2000</v>
      </c>
      <c r="G143" t="s">
        <v>27</v>
      </c>
      <c r="H143" s="212">
        <v>54184</v>
      </c>
      <c r="I143" s="212">
        <v>387</v>
      </c>
      <c r="J143" s="212">
        <v>411</v>
      </c>
      <c r="K143" s="212">
        <v>458</v>
      </c>
      <c r="L143" s="212">
        <v>489</v>
      </c>
      <c r="M143" s="212">
        <v>520</v>
      </c>
      <c r="N143" s="212">
        <v>510</v>
      </c>
      <c r="O143" s="212">
        <v>487</v>
      </c>
      <c r="P143" s="212">
        <v>558</v>
      </c>
      <c r="Q143" s="212">
        <v>526</v>
      </c>
      <c r="R143" s="212">
        <v>482</v>
      </c>
      <c r="S143" s="212">
        <v>528</v>
      </c>
      <c r="T143" s="212">
        <v>558</v>
      </c>
      <c r="U143" s="212">
        <v>538</v>
      </c>
      <c r="V143" s="212">
        <v>541</v>
      </c>
      <c r="W143" s="212">
        <v>570</v>
      </c>
      <c r="X143" s="212">
        <v>609</v>
      </c>
      <c r="Y143" s="212">
        <v>652</v>
      </c>
      <c r="Z143" s="212">
        <v>668</v>
      </c>
      <c r="AA143" s="212">
        <v>722</v>
      </c>
      <c r="AB143" s="212">
        <v>728</v>
      </c>
      <c r="AC143" s="212">
        <v>766</v>
      </c>
      <c r="AD143" s="212">
        <v>717</v>
      </c>
      <c r="AE143" s="212">
        <v>700</v>
      </c>
      <c r="AF143" s="212">
        <v>629</v>
      </c>
      <c r="AG143" s="212">
        <v>599</v>
      </c>
      <c r="AH143" s="212">
        <v>575</v>
      </c>
      <c r="AI143" s="212">
        <v>620</v>
      </c>
      <c r="AJ143" s="212">
        <v>580</v>
      </c>
      <c r="AK143" s="212">
        <v>605</v>
      </c>
      <c r="AL143" s="212">
        <v>584</v>
      </c>
      <c r="AM143" s="212">
        <v>559</v>
      </c>
      <c r="AN143" s="212">
        <v>564</v>
      </c>
      <c r="AO143" s="212">
        <v>573</v>
      </c>
      <c r="AP143" s="212">
        <v>534</v>
      </c>
      <c r="AQ143" s="212">
        <v>638</v>
      </c>
      <c r="AR143" s="212">
        <v>628</v>
      </c>
      <c r="AS143" s="212">
        <v>584</v>
      </c>
      <c r="AT143" s="212">
        <v>608</v>
      </c>
      <c r="AU143" s="212">
        <v>613</v>
      </c>
      <c r="AV143" s="212">
        <v>641</v>
      </c>
      <c r="AW143" s="212">
        <v>680</v>
      </c>
      <c r="AX143" s="212">
        <v>710</v>
      </c>
      <c r="AY143" s="212">
        <v>693</v>
      </c>
      <c r="AZ143" s="212">
        <v>752</v>
      </c>
      <c r="BA143" s="212">
        <v>646</v>
      </c>
      <c r="BB143" s="212">
        <v>709</v>
      </c>
      <c r="BC143" s="212">
        <v>701</v>
      </c>
      <c r="BD143" s="212">
        <v>739</v>
      </c>
      <c r="BE143" s="212">
        <v>781</v>
      </c>
      <c r="BF143" s="212">
        <v>608</v>
      </c>
      <c r="BG143" s="212">
        <v>855</v>
      </c>
      <c r="BH143" s="212">
        <v>837</v>
      </c>
      <c r="BI143" s="212">
        <v>841</v>
      </c>
      <c r="BJ143" s="212">
        <v>868</v>
      </c>
      <c r="BK143" s="212">
        <v>809</v>
      </c>
      <c r="BL143" s="212">
        <v>842</v>
      </c>
      <c r="BM143" s="212">
        <v>903</v>
      </c>
      <c r="BN143" s="212">
        <v>809</v>
      </c>
      <c r="BO143" s="212">
        <v>819</v>
      </c>
      <c r="BP143" s="212">
        <v>912</v>
      </c>
      <c r="BQ143" s="212">
        <v>857</v>
      </c>
      <c r="BR143" s="212">
        <v>853</v>
      </c>
      <c r="BS143" s="212">
        <v>873</v>
      </c>
      <c r="BT143" s="212">
        <v>960</v>
      </c>
      <c r="BU143" s="212">
        <v>944</v>
      </c>
      <c r="BV143" s="212">
        <v>908</v>
      </c>
      <c r="BW143" s="212">
        <v>1054</v>
      </c>
      <c r="BX143" s="212">
        <v>916</v>
      </c>
      <c r="BY143" s="212">
        <v>828</v>
      </c>
      <c r="BZ143" s="212">
        <v>476</v>
      </c>
      <c r="CA143" s="212">
        <v>497</v>
      </c>
      <c r="CB143" s="212">
        <v>549</v>
      </c>
      <c r="CC143" s="212">
        <v>553</v>
      </c>
      <c r="CD143" s="212">
        <v>517</v>
      </c>
      <c r="CE143" s="212">
        <v>500</v>
      </c>
      <c r="CF143" s="212">
        <v>373</v>
      </c>
      <c r="CG143" s="212">
        <v>329</v>
      </c>
      <c r="CH143" s="212">
        <v>359</v>
      </c>
      <c r="CI143" s="212">
        <v>372</v>
      </c>
      <c r="CJ143" s="212">
        <v>337</v>
      </c>
      <c r="CK143" s="212">
        <v>304</v>
      </c>
      <c r="CL143" s="212">
        <v>289</v>
      </c>
      <c r="CM143" s="212">
        <v>285</v>
      </c>
      <c r="CN143" s="212">
        <v>229</v>
      </c>
      <c r="CO143" s="212">
        <v>205</v>
      </c>
      <c r="CP143" s="212">
        <v>183</v>
      </c>
      <c r="CQ143" s="212">
        <v>161</v>
      </c>
      <c r="CR143" s="212">
        <v>149</v>
      </c>
      <c r="CS143" s="212">
        <v>110</v>
      </c>
      <c r="CT143" s="212">
        <v>94</v>
      </c>
      <c r="CU143" s="212">
        <v>96</v>
      </c>
      <c r="CV143" s="212">
        <v>58</v>
      </c>
      <c r="CW143" s="212">
        <v>37</v>
      </c>
      <c r="CX143" s="212">
        <v>22</v>
      </c>
      <c r="CY143" s="212">
        <v>26</v>
      </c>
      <c r="CZ143" s="212">
        <v>13</v>
      </c>
      <c r="DA143" s="212">
        <v>5</v>
      </c>
      <c r="DB143" s="212">
        <v>6</v>
      </c>
      <c r="DC143" s="212">
        <v>2</v>
      </c>
      <c r="DD143" s="212">
        <v>0</v>
      </c>
      <c r="DE143" s="212">
        <v>3</v>
      </c>
      <c r="DF143" s="212">
        <v>79</v>
      </c>
      <c r="DG143" s="212">
        <v>43.449727381899997</v>
      </c>
      <c r="DH143" s="212">
        <v>45.4407616361</v>
      </c>
      <c r="DI143" s="212">
        <v>2265</v>
      </c>
      <c r="DJ143" s="212">
        <v>2563</v>
      </c>
      <c r="DK143" s="212">
        <v>2735</v>
      </c>
      <c r="DL143" s="212">
        <v>3379</v>
      </c>
      <c r="DM143" s="212">
        <v>3411</v>
      </c>
      <c r="DN143" s="212">
        <v>2964</v>
      </c>
      <c r="DO143" s="212">
        <v>2868</v>
      </c>
      <c r="DP143" s="212">
        <v>3074</v>
      </c>
      <c r="DQ143" s="212">
        <v>3481</v>
      </c>
      <c r="DR143" s="212">
        <v>3538</v>
      </c>
      <c r="DS143" s="212">
        <v>4210</v>
      </c>
      <c r="DT143" s="212">
        <v>4285</v>
      </c>
      <c r="DU143" s="212">
        <v>4487</v>
      </c>
      <c r="DV143" s="212">
        <v>4182</v>
      </c>
      <c r="DW143" s="212">
        <v>2616</v>
      </c>
      <c r="DX143" s="212">
        <v>1770</v>
      </c>
      <c r="DY143" s="212">
        <v>1312</v>
      </c>
      <c r="DZ143" s="212">
        <v>697</v>
      </c>
      <c r="EA143" s="212">
        <v>239</v>
      </c>
      <c r="EB143" s="212">
        <v>26</v>
      </c>
      <c r="EC143" s="212">
        <v>3</v>
      </c>
      <c r="ED143" s="212">
        <v>7563</v>
      </c>
      <c r="EE143" s="212">
        <v>35697</v>
      </c>
      <c r="EF143" s="212">
        <v>10845</v>
      </c>
      <c r="EG143" s="212">
        <v>4047</v>
      </c>
      <c r="EH143" s="212">
        <v>965</v>
      </c>
      <c r="EI143" s="212">
        <v>13.978375381199999</v>
      </c>
      <c r="EJ143" s="212">
        <v>65.977266426400007</v>
      </c>
      <c r="EK143" s="212">
        <v>20.044358192400001</v>
      </c>
      <c r="EL143" s="212">
        <v>7.4799001940999998</v>
      </c>
      <c r="EM143" s="212">
        <v>1.7835689861999999</v>
      </c>
    </row>
    <row r="144" spans="1:143">
      <c r="A144">
        <v>385</v>
      </c>
      <c r="B144" s="434">
        <v>201</v>
      </c>
      <c r="C144">
        <v>28220</v>
      </c>
      <c r="D144">
        <v>2</v>
      </c>
      <c r="E144">
        <v>2015</v>
      </c>
      <c r="F144">
        <v>2000</v>
      </c>
      <c r="G144" t="s">
        <v>28</v>
      </c>
      <c r="H144" s="212">
        <v>21653</v>
      </c>
      <c r="I144" s="212">
        <v>127</v>
      </c>
      <c r="J144" s="212">
        <v>140</v>
      </c>
      <c r="K144" s="212">
        <v>145</v>
      </c>
      <c r="L144" s="212">
        <v>155</v>
      </c>
      <c r="M144" s="212">
        <v>152</v>
      </c>
      <c r="N144" s="212">
        <v>147</v>
      </c>
      <c r="O144" s="212">
        <v>181</v>
      </c>
      <c r="P144" s="212">
        <v>165</v>
      </c>
      <c r="Q144" s="212">
        <v>186</v>
      </c>
      <c r="R144" s="212">
        <v>172</v>
      </c>
      <c r="S144" s="212">
        <v>196</v>
      </c>
      <c r="T144" s="212">
        <v>229</v>
      </c>
      <c r="U144" s="212">
        <v>193</v>
      </c>
      <c r="V144" s="212">
        <v>222</v>
      </c>
      <c r="W144" s="212">
        <v>212</v>
      </c>
      <c r="X144" s="212">
        <v>225</v>
      </c>
      <c r="Y144" s="212">
        <v>298</v>
      </c>
      <c r="Z144" s="212">
        <v>263</v>
      </c>
      <c r="AA144" s="212">
        <v>217</v>
      </c>
      <c r="AB144" s="212">
        <v>183</v>
      </c>
      <c r="AC144" s="212">
        <v>176</v>
      </c>
      <c r="AD144" s="212">
        <v>191</v>
      </c>
      <c r="AE144" s="212">
        <v>174</v>
      </c>
      <c r="AF144" s="212">
        <v>200</v>
      </c>
      <c r="AG144" s="212">
        <v>203</v>
      </c>
      <c r="AH144" s="212">
        <v>217</v>
      </c>
      <c r="AI144" s="212">
        <v>211</v>
      </c>
      <c r="AJ144" s="212">
        <v>209</v>
      </c>
      <c r="AK144" s="212">
        <v>187</v>
      </c>
      <c r="AL144" s="212">
        <v>206</v>
      </c>
      <c r="AM144" s="212">
        <v>214</v>
      </c>
      <c r="AN144" s="212">
        <v>227</v>
      </c>
      <c r="AO144" s="212">
        <v>238</v>
      </c>
      <c r="AP144" s="212">
        <v>235</v>
      </c>
      <c r="AQ144" s="212">
        <v>257</v>
      </c>
      <c r="AR144" s="212">
        <v>218</v>
      </c>
      <c r="AS144" s="212">
        <v>244</v>
      </c>
      <c r="AT144" s="212">
        <v>231</v>
      </c>
      <c r="AU144" s="212">
        <v>238</v>
      </c>
      <c r="AV144" s="212">
        <v>301</v>
      </c>
      <c r="AW144" s="212">
        <v>289</v>
      </c>
      <c r="AX144" s="212">
        <v>323</v>
      </c>
      <c r="AY144" s="212">
        <v>309</v>
      </c>
      <c r="AZ144" s="212">
        <v>299</v>
      </c>
      <c r="BA144" s="212">
        <v>303</v>
      </c>
      <c r="BB144" s="212">
        <v>270</v>
      </c>
      <c r="BC144" s="212">
        <v>303</v>
      </c>
      <c r="BD144" s="212">
        <v>251</v>
      </c>
      <c r="BE144" s="212">
        <v>295</v>
      </c>
      <c r="BF144" s="212">
        <v>220</v>
      </c>
      <c r="BG144" s="212">
        <v>299</v>
      </c>
      <c r="BH144" s="212">
        <v>289</v>
      </c>
      <c r="BI144" s="212">
        <v>276</v>
      </c>
      <c r="BJ144" s="212">
        <v>261</v>
      </c>
      <c r="BK144" s="212">
        <v>281</v>
      </c>
      <c r="BL144" s="212">
        <v>297</v>
      </c>
      <c r="BM144" s="212">
        <v>303</v>
      </c>
      <c r="BN144" s="212">
        <v>293</v>
      </c>
      <c r="BO144" s="212">
        <v>277</v>
      </c>
      <c r="BP144" s="212">
        <v>325</v>
      </c>
      <c r="BQ144" s="212">
        <v>331</v>
      </c>
      <c r="BR144" s="212">
        <v>319</v>
      </c>
      <c r="BS144" s="212">
        <v>339</v>
      </c>
      <c r="BT144" s="212">
        <v>340</v>
      </c>
      <c r="BU144" s="212">
        <v>390</v>
      </c>
      <c r="BV144" s="212">
        <v>404</v>
      </c>
      <c r="BW144" s="212">
        <v>435</v>
      </c>
      <c r="BX144" s="212">
        <v>447</v>
      </c>
      <c r="BY144" s="212">
        <v>410</v>
      </c>
      <c r="BZ144" s="212">
        <v>247</v>
      </c>
      <c r="CA144" s="212">
        <v>252</v>
      </c>
      <c r="CB144" s="212">
        <v>314</v>
      </c>
      <c r="CC144" s="212">
        <v>267</v>
      </c>
      <c r="CD144" s="212">
        <v>291</v>
      </c>
      <c r="CE144" s="212">
        <v>285</v>
      </c>
      <c r="CF144" s="212">
        <v>188</v>
      </c>
      <c r="CG144" s="212">
        <v>205</v>
      </c>
      <c r="CH144" s="212">
        <v>181</v>
      </c>
      <c r="CI144" s="212">
        <v>217</v>
      </c>
      <c r="CJ144" s="212">
        <v>216</v>
      </c>
      <c r="CK144" s="212">
        <v>178</v>
      </c>
      <c r="CL144" s="212">
        <v>173</v>
      </c>
      <c r="CM144" s="212">
        <v>169</v>
      </c>
      <c r="CN144" s="212">
        <v>158</v>
      </c>
      <c r="CO144" s="212">
        <v>147</v>
      </c>
      <c r="CP144" s="212">
        <v>133</v>
      </c>
      <c r="CQ144" s="212">
        <v>122</v>
      </c>
      <c r="CR144" s="212">
        <v>124</v>
      </c>
      <c r="CS144" s="212">
        <v>88</v>
      </c>
      <c r="CT144" s="212">
        <v>60</v>
      </c>
      <c r="CU144" s="212">
        <v>46</v>
      </c>
      <c r="CV144" s="212">
        <v>46</v>
      </c>
      <c r="CW144" s="212">
        <v>38</v>
      </c>
      <c r="CX144" s="212">
        <v>28</v>
      </c>
      <c r="CY144" s="212">
        <v>15</v>
      </c>
      <c r="CZ144" s="212">
        <v>8</v>
      </c>
      <c r="DA144" s="212">
        <v>6</v>
      </c>
      <c r="DB144" s="212">
        <v>8</v>
      </c>
      <c r="DC144" s="212">
        <v>7</v>
      </c>
      <c r="DD144" s="212">
        <v>3</v>
      </c>
      <c r="DE144" s="212">
        <v>6</v>
      </c>
      <c r="DF144" s="212">
        <v>64</v>
      </c>
      <c r="DG144" s="212">
        <v>47.078998564099997</v>
      </c>
      <c r="DH144" s="212">
        <v>48.889830508499998</v>
      </c>
      <c r="DI144" s="212">
        <v>719</v>
      </c>
      <c r="DJ144" s="212">
        <v>851</v>
      </c>
      <c r="DK144" s="212">
        <v>1052</v>
      </c>
      <c r="DL144" s="212">
        <v>1186</v>
      </c>
      <c r="DM144" s="212">
        <v>944</v>
      </c>
      <c r="DN144" s="212">
        <v>1030</v>
      </c>
      <c r="DO144" s="212">
        <v>1171</v>
      </c>
      <c r="DP144" s="212">
        <v>1232</v>
      </c>
      <c r="DQ144" s="212">
        <v>1523</v>
      </c>
      <c r="DR144" s="212">
        <v>1339</v>
      </c>
      <c r="DS144" s="212">
        <v>1406</v>
      </c>
      <c r="DT144" s="212">
        <v>1495</v>
      </c>
      <c r="DU144" s="212">
        <v>1719</v>
      </c>
      <c r="DV144" s="212">
        <v>1943</v>
      </c>
      <c r="DW144" s="212">
        <v>1409</v>
      </c>
      <c r="DX144" s="212">
        <v>1007</v>
      </c>
      <c r="DY144" s="212">
        <v>825</v>
      </c>
      <c r="DZ144" s="212">
        <v>527</v>
      </c>
      <c r="EA144" s="212">
        <v>173</v>
      </c>
      <c r="EB144" s="212">
        <v>32</v>
      </c>
      <c r="EC144" s="212">
        <v>6</v>
      </c>
      <c r="ED144" s="212">
        <v>2622</v>
      </c>
      <c r="EE144" s="212">
        <v>13045</v>
      </c>
      <c r="EF144" s="212">
        <v>5922</v>
      </c>
      <c r="EG144" s="212">
        <v>2570</v>
      </c>
      <c r="EH144" s="212">
        <v>738</v>
      </c>
      <c r="EI144" s="212">
        <v>12.1450738802</v>
      </c>
      <c r="EJ144" s="212">
        <v>60.424290147800001</v>
      </c>
      <c r="EK144" s="212">
        <v>27.430635972000001</v>
      </c>
      <c r="EL144" s="212">
        <v>11.9042104776</v>
      </c>
      <c r="EM144" s="212">
        <v>3.4184075222999999</v>
      </c>
    </row>
    <row r="145" spans="1:143">
      <c r="A145">
        <v>386</v>
      </c>
      <c r="B145" s="434">
        <v>201</v>
      </c>
      <c r="C145">
        <v>28221</v>
      </c>
      <c r="D145">
        <v>2</v>
      </c>
      <c r="E145">
        <v>2015</v>
      </c>
      <c r="F145">
        <v>2000</v>
      </c>
      <c r="G145" t="s">
        <v>29</v>
      </c>
      <c r="H145" s="212">
        <v>19760</v>
      </c>
      <c r="I145" s="212">
        <v>158</v>
      </c>
      <c r="J145" s="212">
        <v>142</v>
      </c>
      <c r="K145" s="212">
        <v>148</v>
      </c>
      <c r="L145" s="212">
        <v>168</v>
      </c>
      <c r="M145" s="212">
        <v>159</v>
      </c>
      <c r="N145" s="212">
        <v>168</v>
      </c>
      <c r="O145" s="212">
        <v>168</v>
      </c>
      <c r="P145" s="212">
        <v>156</v>
      </c>
      <c r="Q145" s="212">
        <v>177</v>
      </c>
      <c r="R145" s="212">
        <v>152</v>
      </c>
      <c r="S145" s="212">
        <v>168</v>
      </c>
      <c r="T145" s="212">
        <v>195</v>
      </c>
      <c r="U145" s="212">
        <v>172</v>
      </c>
      <c r="V145" s="212">
        <v>190</v>
      </c>
      <c r="W145" s="212">
        <v>195</v>
      </c>
      <c r="X145" s="212">
        <v>202</v>
      </c>
      <c r="Y145" s="212">
        <v>210</v>
      </c>
      <c r="Z145" s="212">
        <v>219</v>
      </c>
      <c r="AA145" s="212">
        <v>167</v>
      </c>
      <c r="AB145" s="212">
        <v>142</v>
      </c>
      <c r="AC145" s="212">
        <v>148</v>
      </c>
      <c r="AD145" s="212">
        <v>155</v>
      </c>
      <c r="AE145" s="212">
        <v>157</v>
      </c>
      <c r="AF145" s="212">
        <v>161</v>
      </c>
      <c r="AG145" s="212">
        <v>157</v>
      </c>
      <c r="AH145" s="212">
        <v>162</v>
      </c>
      <c r="AI145" s="212">
        <v>165</v>
      </c>
      <c r="AJ145" s="212">
        <v>176</v>
      </c>
      <c r="AK145" s="212">
        <v>183</v>
      </c>
      <c r="AL145" s="212">
        <v>165</v>
      </c>
      <c r="AM145" s="212">
        <v>190</v>
      </c>
      <c r="AN145" s="212">
        <v>223</v>
      </c>
      <c r="AO145" s="212">
        <v>194</v>
      </c>
      <c r="AP145" s="212">
        <v>198</v>
      </c>
      <c r="AQ145" s="212">
        <v>195</v>
      </c>
      <c r="AR145" s="212">
        <v>197</v>
      </c>
      <c r="AS145" s="212">
        <v>220</v>
      </c>
      <c r="AT145" s="212">
        <v>221</v>
      </c>
      <c r="AU145" s="212">
        <v>208</v>
      </c>
      <c r="AV145" s="212">
        <v>243</v>
      </c>
      <c r="AW145" s="212">
        <v>244</v>
      </c>
      <c r="AX145" s="212">
        <v>258</v>
      </c>
      <c r="AY145" s="212">
        <v>295</v>
      </c>
      <c r="AZ145" s="212">
        <v>250</v>
      </c>
      <c r="BA145" s="212">
        <v>252</v>
      </c>
      <c r="BB145" s="212">
        <v>277</v>
      </c>
      <c r="BC145" s="212">
        <v>232</v>
      </c>
      <c r="BD145" s="212">
        <v>228</v>
      </c>
      <c r="BE145" s="212">
        <v>217</v>
      </c>
      <c r="BF145" s="212">
        <v>172</v>
      </c>
      <c r="BG145" s="212">
        <v>242</v>
      </c>
      <c r="BH145" s="212">
        <v>229</v>
      </c>
      <c r="BI145" s="212">
        <v>230</v>
      </c>
      <c r="BJ145" s="212">
        <v>261</v>
      </c>
      <c r="BK145" s="212">
        <v>252</v>
      </c>
      <c r="BL145" s="212">
        <v>298</v>
      </c>
      <c r="BM145" s="212">
        <v>275</v>
      </c>
      <c r="BN145" s="212">
        <v>268</v>
      </c>
      <c r="BO145" s="212">
        <v>270</v>
      </c>
      <c r="BP145" s="212">
        <v>276</v>
      </c>
      <c r="BQ145" s="212">
        <v>299</v>
      </c>
      <c r="BR145" s="212">
        <v>324</v>
      </c>
      <c r="BS145" s="212">
        <v>329</v>
      </c>
      <c r="BT145" s="212">
        <v>354</v>
      </c>
      <c r="BU145" s="212">
        <v>358</v>
      </c>
      <c r="BV145" s="212">
        <v>421</v>
      </c>
      <c r="BW145" s="212">
        <v>414</v>
      </c>
      <c r="BX145" s="212">
        <v>397</v>
      </c>
      <c r="BY145" s="212">
        <v>356</v>
      </c>
      <c r="BZ145" s="212">
        <v>220</v>
      </c>
      <c r="CA145" s="212">
        <v>204</v>
      </c>
      <c r="CB145" s="212">
        <v>294</v>
      </c>
      <c r="CC145" s="212">
        <v>226</v>
      </c>
      <c r="CD145" s="212">
        <v>278</v>
      </c>
      <c r="CE145" s="212">
        <v>236</v>
      </c>
      <c r="CF145" s="212">
        <v>198</v>
      </c>
      <c r="CG145" s="212">
        <v>181</v>
      </c>
      <c r="CH145" s="212">
        <v>212</v>
      </c>
      <c r="CI145" s="212">
        <v>209</v>
      </c>
      <c r="CJ145" s="212">
        <v>215</v>
      </c>
      <c r="CK145" s="212">
        <v>210</v>
      </c>
      <c r="CL145" s="212">
        <v>169</v>
      </c>
      <c r="CM145" s="212">
        <v>171</v>
      </c>
      <c r="CN145" s="212">
        <v>170</v>
      </c>
      <c r="CO145" s="212">
        <v>163</v>
      </c>
      <c r="CP145" s="212">
        <v>151</v>
      </c>
      <c r="CQ145" s="212">
        <v>130</v>
      </c>
      <c r="CR145" s="212">
        <v>104</v>
      </c>
      <c r="CS145" s="212">
        <v>98</v>
      </c>
      <c r="CT145" s="212">
        <v>96</v>
      </c>
      <c r="CU145" s="212">
        <v>51</v>
      </c>
      <c r="CV145" s="212">
        <v>49</v>
      </c>
      <c r="CW145" s="212">
        <v>27</v>
      </c>
      <c r="CX145" s="212">
        <v>27</v>
      </c>
      <c r="CY145" s="212">
        <v>17</v>
      </c>
      <c r="CZ145" s="212">
        <v>10</v>
      </c>
      <c r="DA145" s="212">
        <v>6</v>
      </c>
      <c r="DB145" s="212">
        <v>8</v>
      </c>
      <c r="DC145" s="212">
        <v>0</v>
      </c>
      <c r="DD145" s="212">
        <v>2</v>
      </c>
      <c r="DE145" s="212">
        <v>3</v>
      </c>
      <c r="DF145" s="212">
        <v>173</v>
      </c>
      <c r="DG145" s="212">
        <v>47.9063409404</v>
      </c>
      <c r="DH145" s="212">
        <v>50.8037190083</v>
      </c>
      <c r="DI145" s="212">
        <v>775</v>
      </c>
      <c r="DJ145" s="212">
        <v>821</v>
      </c>
      <c r="DK145" s="212">
        <v>920</v>
      </c>
      <c r="DL145" s="212">
        <v>940</v>
      </c>
      <c r="DM145" s="212">
        <v>778</v>
      </c>
      <c r="DN145" s="212">
        <v>851</v>
      </c>
      <c r="DO145" s="212">
        <v>1000</v>
      </c>
      <c r="DP145" s="212">
        <v>1089</v>
      </c>
      <c r="DQ145" s="212">
        <v>1299</v>
      </c>
      <c r="DR145" s="212">
        <v>1126</v>
      </c>
      <c r="DS145" s="212">
        <v>1214</v>
      </c>
      <c r="DT145" s="212">
        <v>1387</v>
      </c>
      <c r="DU145" s="212">
        <v>1664</v>
      </c>
      <c r="DV145" s="212">
        <v>1808</v>
      </c>
      <c r="DW145" s="212">
        <v>1238</v>
      </c>
      <c r="DX145" s="212">
        <v>1015</v>
      </c>
      <c r="DY145" s="212">
        <v>883</v>
      </c>
      <c r="DZ145" s="212">
        <v>579</v>
      </c>
      <c r="EA145" s="212">
        <v>171</v>
      </c>
      <c r="EB145" s="212">
        <v>26</v>
      </c>
      <c r="EC145" s="212">
        <v>3</v>
      </c>
      <c r="ED145" s="212">
        <v>2516</v>
      </c>
      <c r="EE145" s="212">
        <v>11348</v>
      </c>
      <c r="EF145" s="212">
        <v>5723</v>
      </c>
      <c r="EG145" s="212">
        <v>2677</v>
      </c>
      <c r="EH145" s="212">
        <v>779</v>
      </c>
      <c r="EI145" s="212">
        <v>12.8452545055</v>
      </c>
      <c r="EJ145" s="212">
        <v>57.9363863787</v>
      </c>
      <c r="EK145" s="212">
        <v>29.2183591157</v>
      </c>
      <c r="EL145" s="212">
        <v>13.6672282636</v>
      </c>
      <c r="EM145" s="212">
        <v>3.9771276866999998</v>
      </c>
    </row>
    <row r="146" spans="1:143">
      <c r="A146">
        <v>387</v>
      </c>
      <c r="B146" s="434">
        <v>201</v>
      </c>
      <c r="C146">
        <v>28222</v>
      </c>
      <c r="D146">
        <v>2</v>
      </c>
      <c r="E146">
        <v>2015</v>
      </c>
      <c r="G146" t="s">
        <v>31</v>
      </c>
      <c r="H146" s="212">
        <v>11694</v>
      </c>
      <c r="I146" s="212">
        <v>81</v>
      </c>
      <c r="J146" s="212">
        <v>63</v>
      </c>
      <c r="K146" s="212">
        <v>97</v>
      </c>
      <c r="L146" s="212">
        <v>95</v>
      </c>
      <c r="M146" s="212">
        <v>89</v>
      </c>
      <c r="N146" s="212">
        <v>96</v>
      </c>
      <c r="O146" s="212">
        <v>85</v>
      </c>
      <c r="P146" s="212">
        <v>106</v>
      </c>
      <c r="Q146" s="212">
        <v>95</v>
      </c>
      <c r="R146" s="212">
        <v>109</v>
      </c>
      <c r="S146" s="212">
        <v>103</v>
      </c>
      <c r="T146" s="212">
        <v>93</v>
      </c>
      <c r="U146" s="212">
        <v>120</v>
      </c>
      <c r="V146" s="212">
        <v>116</v>
      </c>
      <c r="W146" s="212">
        <v>130</v>
      </c>
      <c r="X146" s="212">
        <v>122</v>
      </c>
      <c r="Y146" s="212">
        <v>126</v>
      </c>
      <c r="Z146" s="212">
        <v>137</v>
      </c>
      <c r="AA146" s="212">
        <v>91</v>
      </c>
      <c r="AB146" s="212">
        <v>50</v>
      </c>
      <c r="AC146" s="212">
        <v>45</v>
      </c>
      <c r="AD146" s="212">
        <v>51</v>
      </c>
      <c r="AE146" s="212">
        <v>49</v>
      </c>
      <c r="AF146" s="212">
        <v>72</v>
      </c>
      <c r="AG146" s="212">
        <v>82</v>
      </c>
      <c r="AH146" s="212">
        <v>79</v>
      </c>
      <c r="AI146" s="212">
        <v>74</v>
      </c>
      <c r="AJ146" s="212">
        <v>102</v>
      </c>
      <c r="AK146" s="212">
        <v>94</v>
      </c>
      <c r="AL146" s="212">
        <v>100</v>
      </c>
      <c r="AM146" s="212">
        <v>113</v>
      </c>
      <c r="AN146" s="212">
        <v>99</v>
      </c>
      <c r="AO146" s="212">
        <v>109</v>
      </c>
      <c r="AP146" s="212">
        <v>128</v>
      </c>
      <c r="AQ146" s="212">
        <v>96</v>
      </c>
      <c r="AR146" s="212">
        <v>116</v>
      </c>
      <c r="AS146" s="212">
        <v>121</v>
      </c>
      <c r="AT146" s="212">
        <v>128</v>
      </c>
      <c r="AU146" s="212">
        <v>146</v>
      </c>
      <c r="AV146" s="212">
        <v>124</v>
      </c>
      <c r="AW146" s="212">
        <v>122</v>
      </c>
      <c r="AX146" s="212">
        <v>167</v>
      </c>
      <c r="AY146" s="212">
        <v>170</v>
      </c>
      <c r="AZ146" s="212">
        <v>141</v>
      </c>
      <c r="BA146" s="212">
        <v>130</v>
      </c>
      <c r="BB146" s="212">
        <v>138</v>
      </c>
      <c r="BC146" s="212">
        <v>137</v>
      </c>
      <c r="BD146" s="212">
        <v>125</v>
      </c>
      <c r="BE146" s="212">
        <v>133</v>
      </c>
      <c r="BF146" s="212">
        <v>110</v>
      </c>
      <c r="BG146" s="212">
        <v>130</v>
      </c>
      <c r="BH146" s="212">
        <v>131</v>
      </c>
      <c r="BI146" s="212">
        <v>136</v>
      </c>
      <c r="BJ146" s="212">
        <v>158</v>
      </c>
      <c r="BK146" s="212">
        <v>147</v>
      </c>
      <c r="BL146" s="212">
        <v>175</v>
      </c>
      <c r="BM146" s="212">
        <v>161</v>
      </c>
      <c r="BN146" s="212">
        <v>186</v>
      </c>
      <c r="BO146" s="212">
        <v>181</v>
      </c>
      <c r="BP146" s="212">
        <v>207</v>
      </c>
      <c r="BQ146" s="212">
        <v>191</v>
      </c>
      <c r="BR146" s="212">
        <v>202</v>
      </c>
      <c r="BS146" s="212">
        <v>183</v>
      </c>
      <c r="BT146" s="212">
        <v>200</v>
      </c>
      <c r="BU146" s="212">
        <v>212</v>
      </c>
      <c r="BV146" s="212">
        <v>217</v>
      </c>
      <c r="BW146" s="212">
        <v>276</v>
      </c>
      <c r="BX146" s="212">
        <v>220</v>
      </c>
      <c r="BY146" s="212">
        <v>216</v>
      </c>
      <c r="BZ146" s="212">
        <v>131</v>
      </c>
      <c r="CA146" s="212">
        <v>146</v>
      </c>
      <c r="CB146" s="212">
        <v>166</v>
      </c>
      <c r="CC146" s="212">
        <v>184</v>
      </c>
      <c r="CD146" s="212">
        <v>182</v>
      </c>
      <c r="CE146" s="212">
        <v>184</v>
      </c>
      <c r="CF146" s="212">
        <v>119</v>
      </c>
      <c r="CG146" s="212">
        <v>115</v>
      </c>
      <c r="CH146" s="212">
        <v>130</v>
      </c>
      <c r="CI146" s="212">
        <v>127</v>
      </c>
      <c r="CJ146" s="212">
        <v>123</v>
      </c>
      <c r="CK146" s="212">
        <v>108</v>
      </c>
      <c r="CL146" s="212">
        <v>147</v>
      </c>
      <c r="CM146" s="212">
        <v>127</v>
      </c>
      <c r="CN146" s="212">
        <v>112</v>
      </c>
      <c r="CO146" s="212">
        <v>120</v>
      </c>
      <c r="CP146" s="212">
        <v>110</v>
      </c>
      <c r="CQ146" s="212">
        <v>106</v>
      </c>
      <c r="CR146" s="212">
        <v>91</v>
      </c>
      <c r="CS146" s="212">
        <v>79</v>
      </c>
      <c r="CT146" s="212">
        <v>53</v>
      </c>
      <c r="CU146" s="212">
        <v>49</v>
      </c>
      <c r="CV146" s="212">
        <v>28</v>
      </c>
      <c r="CW146" s="212">
        <v>29</v>
      </c>
      <c r="CX146" s="212">
        <v>24</v>
      </c>
      <c r="CY146" s="212">
        <v>16</v>
      </c>
      <c r="CZ146" s="212">
        <v>7</v>
      </c>
      <c r="DA146" s="212">
        <v>9</v>
      </c>
      <c r="DB146" s="212">
        <v>5</v>
      </c>
      <c r="DC146" s="212">
        <v>2</v>
      </c>
      <c r="DD146" s="212">
        <v>4</v>
      </c>
      <c r="DE146" s="212">
        <v>5</v>
      </c>
      <c r="DF146" s="212">
        <v>22</v>
      </c>
      <c r="DG146" s="212">
        <v>49.807145304999999</v>
      </c>
      <c r="DH146" s="212">
        <v>53.848101265799997</v>
      </c>
      <c r="DI146" s="212">
        <v>425</v>
      </c>
      <c r="DJ146" s="212">
        <v>491</v>
      </c>
      <c r="DK146" s="212">
        <v>562</v>
      </c>
      <c r="DL146" s="212">
        <v>526</v>
      </c>
      <c r="DM146" s="212">
        <v>299</v>
      </c>
      <c r="DN146" s="212">
        <v>449</v>
      </c>
      <c r="DO146" s="212">
        <v>545</v>
      </c>
      <c r="DP146" s="212">
        <v>635</v>
      </c>
      <c r="DQ146" s="212">
        <v>730</v>
      </c>
      <c r="DR146" s="212">
        <v>643</v>
      </c>
      <c r="DS146" s="212">
        <v>702</v>
      </c>
      <c r="DT146" s="212">
        <v>910</v>
      </c>
      <c r="DU146" s="212">
        <v>988</v>
      </c>
      <c r="DV146" s="212">
        <v>1060</v>
      </c>
      <c r="DW146" s="212">
        <v>862</v>
      </c>
      <c r="DX146" s="212">
        <v>614</v>
      </c>
      <c r="DY146" s="212">
        <v>614</v>
      </c>
      <c r="DZ146" s="212">
        <v>439</v>
      </c>
      <c r="EA146" s="212">
        <v>146</v>
      </c>
      <c r="EB146" s="212">
        <v>27</v>
      </c>
      <c r="EC146" s="212">
        <v>5</v>
      </c>
      <c r="ED146" s="212">
        <v>1478</v>
      </c>
      <c r="EE146" s="212">
        <v>6427</v>
      </c>
      <c r="EF146" s="212">
        <v>3767</v>
      </c>
      <c r="EG146" s="212">
        <v>1845</v>
      </c>
      <c r="EH146" s="212">
        <v>617</v>
      </c>
      <c r="EI146" s="212">
        <v>12.6627827279</v>
      </c>
      <c r="EJ146" s="212">
        <v>55.063399588800003</v>
      </c>
      <c r="EK146" s="212">
        <v>32.273817683300003</v>
      </c>
      <c r="EL146" s="212">
        <v>15.807059629899999</v>
      </c>
      <c r="EM146" s="212">
        <v>5.2861549005999997</v>
      </c>
    </row>
    <row r="147" spans="1:143">
      <c r="A147">
        <v>392</v>
      </c>
      <c r="B147" s="434">
        <v>201</v>
      </c>
      <c r="C147">
        <v>28223</v>
      </c>
      <c r="D147">
        <v>2</v>
      </c>
      <c r="E147">
        <v>2015</v>
      </c>
      <c r="G147" t="s">
        <v>32</v>
      </c>
      <c r="H147" s="212">
        <v>30793</v>
      </c>
      <c r="I147" s="212">
        <v>206</v>
      </c>
      <c r="J147" s="212">
        <v>260</v>
      </c>
      <c r="K147" s="212">
        <v>273</v>
      </c>
      <c r="L147" s="212">
        <v>245</v>
      </c>
      <c r="M147" s="212">
        <v>289</v>
      </c>
      <c r="N147" s="212">
        <v>255</v>
      </c>
      <c r="O147" s="212">
        <v>252</v>
      </c>
      <c r="P147" s="212">
        <v>286</v>
      </c>
      <c r="Q147" s="212">
        <v>294</v>
      </c>
      <c r="R147" s="212">
        <v>268</v>
      </c>
      <c r="S147" s="212">
        <v>293</v>
      </c>
      <c r="T147" s="212">
        <v>322</v>
      </c>
      <c r="U147" s="212">
        <v>358</v>
      </c>
      <c r="V147" s="212">
        <v>327</v>
      </c>
      <c r="W147" s="212">
        <v>341</v>
      </c>
      <c r="X147" s="212">
        <v>323</v>
      </c>
      <c r="Y147" s="212">
        <v>327</v>
      </c>
      <c r="Z147" s="212">
        <v>346</v>
      </c>
      <c r="AA147" s="212">
        <v>277</v>
      </c>
      <c r="AB147" s="212">
        <v>191</v>
      </c>
      <c r="AC147" s="212">
        <v>190</v>
      </c>
      <c r="AD147" s="212">
        <v>193</v>
      </c>
      <c r="AE147" s="212">
        <v>207</v>
      </c>
      <c r="AF147" s="212">
        <v>236</v>
      </c>
      <c r="AG147" s="212">
        <v>265</v>
      </c>
      <c r="AH147" s="212">
        <v>277</v>
      </c>
      <c r="AI147" s="212">
        <v>309</v>
      </c>
      <c r="AJ147" s="212">
        <v>291</v>
      </c>
      <c r="AK147" s="212">
        <v>264</v>
      </c>
      <c r="AL147" s="212">
        <v>289</v>
      </c>
      <c r="AM147" s="212">
        <v>297</v>
      </c>
      <c r="AN147" s="212">
        <v>362</v>
      </c>
      <c r="AO147" s="212">
        <v>285</v>
      </c>
      <c r="AP147" s="212">
        <v>295</v>
      </c>
      <c r="AQ147" s="212">
        <v>341</v>
      </c>
      <c r="AR147" s="212">
        <v>358</v>
      </c>
      <c r="AS147" s="212">
        <v>371</v>
      </c>
      <c r="AT147" s="212">
        <v>373</v>
      </c>
      <c r="AU147" s="212">
        <v>394</v>
      </c>
      <c r="AV147" s="212">
        <v>421</v>
      </c>
      <c r="AW147" s="212">
        <v>395</v>
      </c>
      <c r="AX147" s="212">
        <v>390</v>
      </c>
      <c r="AY147" s="212">
        <v>450</v>
      </c>
      <c r="AZ147" s="212">
        <v>425</v>
      </c>
      <c r="BA147" s="212">
        <v>359</v>
      </c>
      <c r="BB147" s="212">
        <v>374</v>
      </c>
      <c r="BC147" s="212">
        <v>375</v>
      </c>
      <c r="BD147" s="212">
        <v>369</v>
      </c>
      <c r="BE147" s="212">
        <v>380</v>
      </c>
      <c r="BF147" s="212">
        <v>273</v>
      </c>
      <c r="BG147" s="212">
        <v>383</v>
      </c>
      <c r="BH147" s="212">
        <v>328</v>
      </c>
      <c r="BI147" s="212">
        <v>340</v>
      </c>
      <c r="BJ147" s="212">
        <v>372</v>
      </c>
      <c r="BK147" s="212">
        <v>373</v>
      </c>
      <c r="BL147" s="212">
        <v>436</v>
      </c>
      <c r="BM147" s="212">
        <v>421</v>
      </c>
      <c r="BN147" s="212">
        <v>410</v>
      </c>
      <c r="BO147" s="212">
        <v>383</v>
      </c>
      <c r="BP147" s="212">
        <v>427</v>
      </c>
      <c r="BQ147" s="212">
        <v>460</v>
      </c>
      <c r="BR147" s="212">
        <v>436</v>
      </c>
      <c r="BS147" s="212">
        <v>456</v>
      </c>
      <c r="BT147" s="212">
        <v>489</v>
      </c>
      <c r="BU147" s="212">
        <v>567</v>
      </c>
      <c r="BV147" s="212">
        <v>550</v>
      </c>
      <c r="BW147" s="212">
        <v>655</v>
      </c>
      <c r="BX147" s="212">
        <v>614</v>
      </c>
      <c r="BY147" s="212">
        <v>570</v>
      </c>
      <c r="BZ147" s="212">
        <v>337</v>
      </c>
      <c r="CA147" s="212">
        <v>360</v>
      </c>
      <c r="CB147" s="212">
        <v>452</v>
      </c>
      <c r="CC147" s="212">
        <v>393</v>
      </c>
      <c r="CD147" s="212">
        <v>420</v>
      </c>
      <c r="CE147" s="212">
        <v>402</v>
      </c>
      <c r="CF147" s="212">
        <v>362</v>
      </c>
      <c r="CG147" s="212">
        <v>276</v>
      </c>
      <c r="CH147" s="212">
        <v>307</v>
      </c>
      <c r="CI147" s="212">
        <v>317</v>
      </c>
      <c r="CJ147" s="212">
        <v>329</v>
      </c>
      <c r="CK147" s="212">
        <v>291</v>
      </c>
      <c r="CL147" s="212">
        <v>260</v>
      </c>
      <c r="CM147" s="212">
        <v>280</v>
      </c>
      <c r="CN147" s="212">
        <v>278</v>
      </c>
      <c r="CO147" s="212">
        <v>241</v>
      </c>
      <c r="CP147" s="212">
        <v>214</v>
      </c>
      <c r="CQ147" s="212">
        <v>208</v>
      </c>
      <c r="CR147" s="212">
        <v>162</v>
      </c>
      <c r="CS147" s="212">
        <v>152</v>
      </c>
      <c r="CT147" s="212">
        <v>135</v>
      </c>
      <c r="CU147" s="212">
        <v>100</v>
      </c>
      <c r="CV147" s="212">
        <v>98</v>
      </c>
      <c r="CW147" s="212">
        <v>53</v>
      </c>
      <c r="CX147" s="212">
        <v>35</v>
      </c>
      <c r="CY147" s="212">
        <v>28</v>
      </c>
      <c r="CZ147" s="212">
        <v>30</v>
      </c>
      <c r="DA147" s="212">
        <v>13</v>
      </c>
      <c r="DB147" s="212">
        <v>8</v>
      </c>
      <c r="DC147" s="212">
        <v>4</v>
      </c>
      <c r="DD147" s="212">
        <v>4</v>
      </c>
      <c r="DE147" s="212">
        <v>4</v>
      </c>
      <c r="DF147" s="212">
        <v>29</v>
      </c>
      <c r="DG147" s="212">
        <v>47.36341178</v>
      </c>
      <c r="DH147" s="212">
        <v>49.417582417600002</v>
      </c>
      <c r="DI147" s="212">
        <v>1273</v>
      </c>
      <c r="DJ147" s="212">
        <v>1355</v>
      </c>
      <c r="DK147" s="212">
        <v>1641</v>
      </c>
      <c r="DL147" s="212">
        <v>1464</v>
      </c>
      <c r="DM147" s="212">
        <v>1091</v>
      </c>
      <c r="DN147" s="212">
        <v>1430</v>
      </c>
      <c r="DO147" s="212">
        <v>1580</v>
      </c>
      <c r="DP147" s="212">
        <v>1917</v>
      </c>
      <c r="DQ147" s="212">
        <v>2019</v>
      </c>
      <c r="DR147" s="212">
        <v>1771</v>
      </c>
      <c r="DS147" s="212">
        <v>1796</v>
      </c>
      <c r="DT147" s="212">
        <v>2077</v>
      </c>
      <c r="DU147" s="212">
        <v>2408</v>
      </c>
      <c r="DV147" s="212">
        <v>2726</v>
      </c>
      <c r="DW147" s="212">
        <v>2027</v>
      </c>
      <c r="DX147" s="212">
        <v>1591</v>
      </c>
      <c r="DY147" s="212">
        <v>1350</v>
      </c>
      <c r="DZ147" s="212">
        <v>871</v>
      </c>
      <c r="EA147" s="212">
        <v>314</v>
      </c>
      <c r="EB147" s="212">
        <v>59</v>
      </c>
      <c r="EC147" s="212">
        <v>4</v>
      </c>
      <c r="ED147" s="212">
        <v>4269</v>
      </c>
      <c r="EE147" s="212">
        <v>17553</v>
      </c>
      <c r="EF147" s="212">
        <v>8942</v>
      </c>
      <c r="EG147" s="212">
        <v>4189</v>
      </c>
      <c r="EH147" s="212">
        <v>1248</v>
      </c>
      <c r="EI147" s="212">
        <v>13.8766090235</v>
      </c>
      <c r="EJ147" s="212">
        <v>57.056949681399999</v>
      </c>
      <c r="EK147" s="212">
        <v>29.066441295000001</v>
      </c>
      <c r="EL147" s="212">
        <v>13.616564816</v>
      </c>
      <c r="EM147" s="212">
        <v>4.0566896371999999</v>
      </c>
    </row>
    <row r="148" spans="1:143">
      <c r="A148">
        <v>399</v>
      </c>
      <c r="B148" s="434">
        <v>201</v>
      </c>
      <c r="C148">
        <v>28224</v>
      </c>
      <c r="D148">
        <v>2</v>
      </c>
      <c r="E148">
        <v>2015</v>
      </c>
      <c r="G148" t="s">
        <v>33</v>
      </c>
      <c r="H148" s="212">
        <v>22445</v>
      </c>
      <c r="I148" s="212">
        <v>167</v>
      </c>
      <c r="J148" s="212">
        <v>176</v>
      </c>
      <c r="K148" s="212">
        <v>172</v>
      </c>
      <c r="L148" s="212">
        <v>167</v>
      </c>
      <c r="M148" s="212">
        <v>168</v>
      </c>
      <c r="N148" s="212">
        <v>176</v>
      </c>
      <c r="O148" s="212">
        <v>188</v>
      </c>
      <c r="P148" s="212">
        <v>205</v>
      </c>
      <c r="Q148" s="212">
        <v>195</v>
      </c>
      <c r="R148" s="212">
        <v>186</v>
      </c>
      <c r="S148" s="212">
        <v>205</v>
      </c>
      <c r="T148" s="212">
        <v>208</v>
      </c>
      <c r="U148" s="212">
        <v>239</v>
      </c>
      <c r="V148" s="212">
        <v>190</v>
      </c>
      <c r="W148" s="212">
        <v>246</v>
      </c>
      <c r="X148" s="212">
        <v>196</v>
      </c>
      <c r="Y148" s="212">
        <v>203</v>
      </c>
      <c r="Z148" s="212">
        <v>223</v>
      </c>
      <c r="AA148" s="212">
        <v>197</v>
      </c>
      <c r="AB148" s="212">
        <v>131</v>
      </c>
      <c r="AC148" s="212">
        <v>155</v>
      </c>
      <c r="AD148" s="212">
        <v>124</v>
      </c>
      <c r="AE148" s="212">
        <v>126</v>
      </c>
      <c r="AF148" s="212">
        <v>154</v>
      </c>
      <c r="AG148" s="212">
        <v>166</v>
      </c>
      <c r="AH148" s="212">
        <v>154</v>
      </c>
      <c r="AI148" s="212">
        <v>156</v>
      </c>
      <c r="AJ148" s="212">
        <v>180</v>
      </c>
      <c r="AK148" s="212">
        <v>166</v>
      </c>
      <c r="AL148" s="212">
        <v>217</v>
      </c>
      <c r="AM148" s="212">
        <v>196</v>
      </c>
      <c r="AN148" s="212">
        <v>217</v>
      </c>
      <c r="AO148" s="212">
        <v>229</v>
      </c>
      <c r="AP148" s="212">
        <v>232</v>
      </c>
      <c r="AQ148" s="212">
        <v>242</v>
      </c>
      <c r="AR148" s="212">
        <v>222</v>
      </c>
      <c r="AS148" s="212">
        <v>272</v>
      </c>
      <c r="AT148" s="212">
        <v>229</v>
      </c>
      <c r="AU148" s="212">
        <v>286</v>
      </c>
      <c r="AV148" s="212">
        <v>296</v>
      </c>
      <c r="AW148" s="212">
        <v>307</v>
      </c>
      <c r="AX148" s="212">
        <v>322</v>
      </c>
      <c r="AY148" s="212">
        <v>336</v>
      </c>
      <c r="AZ148" s="212">
        <v>299</v>
      </c>
      <c r="BA148" s="212">
        <v>322</v>
      </c>
      <c r="BB148" s="212">
        <v>299</v>
      </c>
      <c r="BC148" s="212">
        <v>286</v>
      </c>
      <c r="BD148" s="212">
        <v>283</v>
      </c>
      <c r="BE148" s="212">
        <v>320</v>
      </c>
      <c r="BF148" s="212">
        <v>187</v>
      </c>
      <c r="BG148" s="212">
        <v>288</v>
      </c>
      <c r="BH148" s="212">
        <v>279</v>
      </c>
      <c r="BI148" s="212">
        <v>288</v>
      </c>
      <c r="BJ148" s="212">
        <v>265</v>
      </c>
      <c r="BK148" s="212">
        <v>279</v>
      </c>
      <c r="BL148" s="212">
        <v>299</v>
      </c>
      <c r="BM148" s="212">
        <v>308</v>
      </c>
      <c r="BN148" s="212">
        <v>293</v>
      </c>
      <c r="BO148" s="212">
        <v>330</v>
      </c>
      <c r="BP148" s="212">
        <v>326</v>
      </c>
      <c r="BQ148" s="212">
        <v>341</v>
      </c>
      <c r="BR148" s="212">
        <v>325</v>
      </c>
      <c r="BS148" s="212">
        <v>364</v>
      </c>
      <c r="BT148" s="212">
        <v>375</v>
      </c>
      <c r="BU148" s="212">
        <v>411</v>
      </c>
      <c r="BV148" s="212">
        <v>474</v>
      </c>
      <c r="BW148" s="212">
        <v>498</v>
      </c>
      <c r="BX148" s="212">
        <v>441</v>
      </c>
      <c r="BY148" s="212">
        <v>455</v>
      </c>
      <c r="BZ148" s="212">
        <v>266</v>
      </c>
      <c r="CA148" s="212">
        <v>258</v>
      </c>
      <c r="CB148" s="212">
        <v>334</v>
      </c>
      <c r="CC148" s="212">
        <v>263</v>
      </c>
      <c r="CD148" s="212">
        <v>314</v>
      </c>
      <c r="CE148" s="212">
        <v>274</v>
      </c>
      <c r="CF148" s="212">
        <v>234</v>
      </c>
      <c r="CG148" s="212">
        <v>219</v>
      </c>
      <c r="CH148" s="212">
        <v>219</v>
      </c>
      <c r="CI148" s="212">
        <v>245</v>
      </c>
      <c r="CJ148" s="212">
        <v>260</v>
      </c>
      <c r="CK148" s="212">
        <v>235</v>
      </c>
      <c r="CL148" s="212">
        <v>230</v>
      </c>
      <c r="CM148" s="212">
        <v>234</v>
      </c>
      <c r="CN148" s="212">
        <v>201</v>
      </c>
      <c r="CO148" s="212">
        <v>207</v>
      </c>
      <c r="CP148" s="212">
        <v>179</v>
      </c>
      <c r="CQ148" s="212">
        <v>160</v>
      </c>
      <c r="CR148" s="212">
        <v>132</v>
      </c>
      <c r="CS148" s="212">
        <v>111</v>
      </c>
      <c r="CT148" s="212">
        <v>113</v>
      </c>
      <c r="CU148" s="212">
        <v>92</v>
      </c>
      <c r="CV148" s="212">
        <v>48</v>
      </c>
      <c r="CW148" s="212">
        <v>23</v>
      </c>
      <c r="CX148" s="212">
        <v>27</v>
      </c>
      <c r="CY148" s="212">
        <v>16</v>
      </c>
      <c r="CZ148" s="212">
        <v>18</v>
      </c>
      <c r="DA148" s="212">
        <v>12</v>
      </c>
      <c r="DB148" s="212">
        <v>15</v>
      </c>
      <c r="DC148" s="212">
        <v>3</v>
      </c>
      <c r="DD148" s="212">
        <v>2</v>
      </c>
      <c r="DE148" s="212">
        <v>7</v>
      </c>
      <c r="DF148" s="212">
        <v>37</v>
      </c>
      <c r="DG148" s="212">
        <v>48.661504819699999</v>
      </c>
      <c r="DH148" s="212">
        <v>51.3512544803</v>
      </c>
      <c r="DI148" s="212">
        <v>850</v>
      </c>
      <c r="DJ148" s="212">
        <v>950</v>
      </c>
      <c r="DK148" s="212">
        <v>1088</v>
      </c>
      <c r="DL148" s="212">
        <v>950</v>
      </c>
      <c r="DM148" s="212">
        <v>725</v>
      </c>
      <c r="DN148" s="212">
        <v>873</v>
      </c>
      <c r="DO148" s="212">
        <v>1116</v>
      </c>
      <c r="DP148" s="212">
        <v>1305</v>
      </c>
      <c r="DQ148" s="212">
        <v>1586</v>
      </c>
      <c r="DR148" s="212">
        <v>1375</v>
      </c>
      <c r="DS148" s="212">
        <v>1399</v>
      </c>
      <c r="DT148" s="212">
        <v>1556</v>
      </c>
      <c r="DU148" s="212">
        <v>1816</v>
      </c>
      <c r="DV148" s="212">
        <v>2134</v>
      </c>
      <c r="DW148" s="212">
        <v>1443</v>
      </c>
      <c r="DX148" s="212">
        <v>1177</v>
      </c>
      <c r="DY148" s="212">
        <v>1107</v>
      </c>
      <c r="DZ148" s="212">
        <v>695</v>
      </c>
      <c r="EA148" s="212">
        <v>206</v>
      </c>
      <c r="EB148" s="212">
        <v>50</v>
      </c>
      <c r="EC148" s="212">
        <v>7</v>
      </c>
      <c r="ED148" s="212">
        <v>2888</v>
      </c>
      <c r="EE148" s="212">
        <v>12701</v>
      </c>
      <c r="EF148" s="212">
        <v>6819</v>
      </c>
      <c r="EG148" s="212">
        <v>3242</v>
      </c>
      <c r="EH148" s="212">
        <v>958</v>
      </c>
      <c r="EI148" s="212">
        <v>12.8882541949</v>
      </c>
      <c r="EJ148" s="212">
        <v>56.6806497679</v>
      </c>
      <c r="EK148" s="212">
        <v>30.431096037100001</v>
      </c>
      <c r="EL148" s="212">
        <v>14.468047126</v>
      </c>
      <c r="EM148" s="212">
        <v>4.2752588360999999</v>
      </c>
    </row>
    <row r="149" spans="1:143">
      <c r="A149">
        <v>404</v>
      </c>
      <c r="B149" s="434">
        <v>201</v>
      </c>
      <c r="C149">
        <v>28225</v>
      </c>
      <c r="D149">
        <v>2</v>
      </c>
      <c r="E149">
        <v>2015</v>
      </c>
      <c r="G149" t="s">
        <v>34</v>
      </c>
      <c r="H149" s="212">
        <v>14810</v>
      </c>
      <c r="I149" s="212">
        <v>97</v>
      </c>
      <c r="J149" s="212">
        <v>123</v>
      </c>
      <c r="K149" s="212">
        <v>114</v>
      </c>
      <c r="L149" s="212">
        <v>143</v>
      </c>
      <c r="M149" s="212">
        <v>127</v>
      </c>
      <c r="N149" s="212">
        <v>141</v>
      </c>
      <c r="O149" s="212">
        <v>126</v>
      </c>
      <c r="P149" s="212">
        <v>122</v>
      </c>
      <c r="Q149" s="212">
        <v>121</v>
      </c>
      <c r="R149" s="212">
        <v>124</v>
      </c>
      <c r="S149" s="212">
        <v>144</v>
      </c>
      <c r="T149" s="212">
        <v>142</v>
      </c>
      <c r="U149" s="212">
        <v>167</v>
      </c>
      <c r="V149" s="212">
        <v>150</v>
      </c>
      <c r="W149" s="212">
        <v>172</v>
      </c>
      <c r="X149" s="212">
        <v>172</v>
      </c>
      <c r="Y149" s="212">
        <v>163</v>
      </c>
      <c r="Z149" s="212">
        <v>182</v>
      </c>
      <c r="AA149" s="212">
        <v>124</v>
      </c>
      <c r="AB149" s="212">
        <v>68</v>
      </c>
      <c r="AC149" s="212">
        <v>66</v>
      </c>
      <c r="AD149" s="212">
        <v>73</v>
      </c>
      <c r="AE149" s="212">
        <v>83</v>
      </c>
      <c r="AF149" s="212">
        <v>97</v>
      </c>
      <c r="AG149" s="212">
        <v>90</v>
      </c>
      <c r="AH149" s="212">
        <v>99</v>
      </c>
      <c r="AI149" s="212">
        <v>123</v>
      </c>
      <c r="AJ149" s="212">
        <v>127</v>
      </c>
      <c r="AK149" s="212">
        <v>150</v>
      </c>
      <c r="AL149" s="212">
        <v>141</v>
      </c>
      <c r="AM149" s="212">
        <v>140</v>
      </c>
      <c r="AN149" s="212">
        <v>148</v>
      </c>
      <c r="AO149" s="212">
        <v>156</v>
      </c>
      <c r="AP149" s="212">
        <v>138</v>
      </c>
      <c r="AQ149" s="212">
        <v>128</v>
      </c>
      <c r="AR149" s="212">
        <v>150</v>
      </c>
      <c r="AS149" s="212">
        <v>167</v>
      </c>
      <c r="AT149" s="212">
        <v>176</v>
      </c>
      <c r="AU149" s="212">
        <v>195</v>
      </c>
      <c r="AV149" s="212">
        <v>169</v>
      </c>
      <c r="AW149" s="212">
        <v>185</v>
      </c>
      <c r="AX149" s="212">
        <v>220</v>
      </c>
      <c r="AY149" s="212">
        <v>219</v>
      </c>
      <c r="AZ149" s="212">
        <v>172</v>
      </c>
      <c r="BA149" s="212">
        <v>171</v>
      </c>
      <c r="BB149" s="212">
        <v>193</v>
      </c>
      <c r="BC149" s="212">
        <v>204</v>
      </c>
      <c r="BD149" s="212">
        <v>176</v>
      </c>
      <c r="BE149" s="212">
        <v>213</v>
      </c>
      <c r="BF149" s="212">
        <v>133</v>
      </c>
      <c r="BG149" s="212">
        <v>186</v>
      </c>
      <c r="BH149" s="212">
        <v>179</v>
      </c>
      <c r="BI149" s="212">
        <v>189</v>
      </c>
      <c r="BJ149" s="212">
        <v>186</v>
      </c>
      <c r="BK149" s="212">
        <v>175</v>
      </c>
      <c r="BL149" s="212">
        <v>208</v>
      </c>
      <c r="BM149" s="212">
        <v>176</v>
      </c>
      <c r="BN149" s="212">
        <v>207</v>
      </c>
      <c r="BO149" s="212">
        <v>218</v>
      </c>
      <c r="BP149" s="212">
        <v>222</v>
      </c>
      <c r="BQ149" s="212">
        <v>243</v>
      </c>
      <c r="BR149" s="212">
        <v>246</v>
      </c>
      <c r="BS149" s="212">
        <v>229</v>
      </c>
      <c r="BT149" s="212">
        <v>242</v>
      </c>
      <c r="BU149" s="212">
        <v>270</v>
      </c>
      <c r="BV149" s="212">
        <v>289</v>
      </c>
      <c r="BW149" s="212">
        <v>299</v>
      </c>
      <c r="BX149" s="212">
        <v>295</v>
      </c>
      <c r="BY149" s="212">
        <v>232</v>
      </c>
      <c r="BZ149" s="212">
        <v>148</v>
      </c>
      <c r="CA149" s="212">
        <v>176</v>
      </c>
      <c r="CB149" s="212">
        <v>181</v>
      </c>
      <c r="CC149" s="212">
        <v>179</v>
      </c>
      <c r="CD149" s="212">
        <v>195</v>
      </c>
      <c r="CE149" s="212">
        <v>196</v>
      </c>
      <c r="CF149" s="212">
        <v>136</v>
      </c>
      <c r="CG149" s="212">
        <v>156</v>
      </c>
      <c r="CH149" s="212">
        <v>145</v>
      </c>
      <c r="CI149" s="212">
        <v>145</v>
      </c>
      <c r="CJ149" s="212">
        <v>161</v>
      </c>
      <c r="CK149" s="212">
        <v>136</v>
      </c>
      <c r="CL149" s="212">
        <v>140</v>
      </c>
      <c r="CM149" s="212">
        <v>138</v>
      </c>
      <c r="CN149" s="212">
        <v>127</v>
      </c>
      <c r="CO149" s="212">
        <v>141</v>
      </c>
      <c r="CP149" s="212">
        <v>129</v>
      </c>
      <c r="CQ149" s="212">
        <v>116</v>
      </c>
      <c r="CR149" s="212">
        <v>103</v>
      </c>
      <c r="CS149" s="212">
        <v>85</v>
      </c>
      <c r="CT149" s="212">
        <v>69</v>
      </c>
      <c r="CU149" s="212">
        <v>56</v>
      </c>
      <c r="CV149" s="212">
        <v>47</v>
      </c>
      <c r="CW149" s="212">
        <v>35</v>
      </c>
      <c r="CX149" s="212">
        <v>23</v>
      </c>
      <c r="CY149" s="212">
        <v>21</v>
      </c>
      <c r="CZ149" s="212">
        <v>14</v>
      </c>
      <c r="DA149" s="212">
        <v>3</v>
      </c>
      <c r="DB149" s="212">
        <v>4</v>
      </c>
      <c r="DC149" s="212">
        <v>6</v>
      </c>
      <c r="DD149" s="212">
        <v>4</v>
      </c>
      <c r="DE149" s="212">
        <v>3</v>
      </c>
      <c r="DF149" s="212">
        <v>77</v>
      </c>
      <c r="DG149" s="212">
        <v>48.135851489899999</v>
      </c>
      <c r="DH149" s="212">
        <v>50.7661290323</v>
      </c>
      <c r="DI149" s="212">
        <v>604</v>
      </c>
      <c r="DJ149" s="212">
        <v>634</v>
      </c>
      <c r="DK149" s="212">
        <v>775</v>
      </c>
      <c r="DL149" s="212">
        <v>709</v>
      </c>
      <c r="DM149" s="212">
        <v>409</v>
      </c>
      <c r="DN149" s="212">
        <v>640</v>
      </c>
      <c r="DO149" s="212">
        <v>710</v>
      </c>
      <c r="DP149" s="212">
        <v>857</v>
      </c>
      <c r="DQ149" s="212">
        <v>967</v>
      </c>
      <c r="DR149" s="212">
        <v>919</v>
      </c>
      <c r="DS149" s="212">
        <v>915</v>
      </c>
      <c r="DT149" s="212">
        <v>1031</v>
      </c>
      <c r="DU149" s="212">
        <v>1230</v>
      </c>
      <c r="DV149" s="212">
        <v>1263</v>
      </c>
      <c r="DW149" s="212">
        <v>927</v>
      </c>
      <c r="DX149" s="212">
        <v>743</v>
      </c>
      <c r="DY149" s="212">
        <v>682</v>
      </c>
      <c r="DZ149" s="212">
        <v>502</v>
      </c>
      <c r="EA149" s="212">
        <v>182</v>
      </c>
      <c r="EB149" s="212">
        <v>31</v>
      </c>
      <c r="EC149" s="212">
        <v>3</v>
      </c>
      <c r="ED149" s="212">
        <v>2013</v>
      </c>
      <c r="EE149" s="212">
        <v>8387</v>
      </c>
      <c r="EF149" s="212">
        <v>4333</v>
      </c>
      <c r="EG149" s="212">
        <v>2143</v>
      </c>
      <c r="EH149" s="212">
        <v>718</v>
      </c>
      <c r="EI149" s="212">
        <v>13.6632050499</v>
      </c>
      <c r="EJ149" s="212">
        <v>56.926627299300002</v>
      </c>
      <c r="EK149" s="212">
        <v>29.4101676509</v>
      </c>
      <c r="EL149" s="212">
        <v>14.545577954300001</v>
      </c>
      <c r="EM149" s="212">
        <v>4.8734134255999999</v>
      </c>
    </row>
    <row r="150" spans="1:143">
      <c r="A150">
        <v>409</v>
      </c>
      <c r="B150" s="434">
        <v>201</v>
      </c>
      <c r="C150">
        <v>28226</v>
      </c>
      <c r="D150">
        <v>2</v>
      </c>
      <c r="E150">
        <v>2015</v>
      </c>
      <c r="G150" t="s">
        <v>35</v>
      </c>
      <c r="H150" s="212">
        <v>20808</v>
      </c>
      <c r="I150" s="212">
        <v>136</v>
      </c>
      <c r="J150" s="212">
        <v>142</v>
      </c>
      <c r="K150" s="212">
        <v>141</v>
      </c>
      <c r="L150" s="212">
        <v>156</v>
      </c>
      <c r="M150" s="212">
        <v>175</v>
      </c>
      <c r="N150" s="212">
        <v>158</v>
      </c>
      <c r="O150" s="212">
        <v>167</v>
      </c>
      <c r="P150" s="212">
        <v>179</v>
      </c>
      <c r="Q150" s="212">
        <v>162</v>
      </c>
      <c r="R150" s="212">
        <v>171</v>
      </c>
      <c r="S150" s="212">
        <v>189</v>
      </c>
      <c r="T150" s="212">
        <v>189</v>
      </c>
      <c r="U150" s="212">
        <v>177</v>
      </c>
      <c r="V150" s="212">
        <v>197</v>
      </c>
      <c r="W150" s="212">
        <v>211</v>
      </c>
      <c r="X150" s="212">
        <v>191</v>
      </c>
      <c r="Y150" s="212">
        <v>208</v>
      </c>
      <c r="Z150" s="212">
        <v>207</v>
      </c>
      <c r="AA150" s="212">
        <v>158</v>
      </c>
      <c r="AB150" s="212">
        <v>169</v>
      </c>
      <c r="AC150" s="212">
        <v>127</v>
      </c>
      <c r="AD150" s="212">
        <v>129</v>
      </c>
      <c r="AE150" s="212">
        <v>145</v>
      </c>
      <c r="AF150" s="212">
        <v>146</v>
      </c>
      <c r="AG150" s="212">
        <v>173</v>
      </c>
      <c r="AH150" s="212">
        <v>165</v>
      </c>
      <c r="AI150" s="212">
        <v>156</v>
      </c>
      <c r="AJ150" s="212">
        <v>180</v>
      </c>
      <c r="AK150" s="212">
        <v>184</v>
      </c>
      <c r="AL150" s="212">
        <v>197</v>
      </c>
      <c r="AM150" s="212">
        <v>200</v>
      </c>
      <c r="AN150" s="212">
        <v>190</v>
      </c>
      <c r="AO150" s="212">
        <v>191</v>
      </c>
      <c r="AP150" s="212">
        <v>178</v>
      </c>
      <c r="AQ150" s="212">
        <v>180</v>
      </c>
      <c r="AR150" s="212">
        <v>198</v>
      </c>
      <c r="AS150" s="212">
        <v>234</v>
      </c>
      <c r="AT150" s="212">
        <v>239</v>
      </c>
      <c r="AU150" s="212">
        <v>207</v>
      </c>
      <c r="AV150" s="212">
        <v>240</v>
      </c>
      <c r="AW150" s="212">
        <v>291</v>
      </c>
      <c r="AX150" s="212">
        <v>258</v>
      </c>
      <c r="AY150" s="212">
        <v>285</v>
      </c>
      <c r="AZ150" s="212">
        <v>256</v>
      </c>
      <c r="BA150" s="212">
        <v>242</v>
      </c>
      <c r="BB150" s="212">
        <v>222</v>
      </c>
      <c r="BC150" s="212">
        <v>233</v>
      </c>
      <c r="BD150" s="212">
        <v>239</v>
      </c>
      <c r="BE150" s="212">
        <v>245</v>
      </c>
      <c r="BF150" s="212">
        <v>233</v>
      </c>
      <c r="BG150" s="212">
        <v>198</v>
      </c>
      <c r="BH150" s="212">
        <v>229</v>
      </c>
      <c r="BI150" s="212">
        <v>238</v>
      </c>
      <c r="BJ150" s="212">
        <v>229</v>
      </c>
      <c r="BK150" s="212">
        <v>253</v>
      </c>
      <c r="BL150" s="212">
        <v>249</v>
      </c>
      <c r="BM150" s="212">
        <v>264</v>
      </c>
      <c r="BN150" s="212">
        <v>294</v>
      </c>
      <c r="BO150" s="212">
        <v>298</v>
      </c>
      <c r="BP150" s="212">
        <v>289</v>
      </c>
      <c r="BQ150" s="212">
        <v>315</v>
      </c>
      <c r="BR150" s="212">
        <v>356</v>
      </c>
      <c r="BS150" s="212">
        <v>337</v>
      </c>
      <c r="BT150" s="212">
        <v>389</v>
      </c>
      <c r="BU150" s="212">
        <v>372</v>
      </c>
      <c r="BV150" s="212">
        <v>378</v>
      </c>
      <c r="BW150" s="212">
        <v>482</v>
      </c>
      <c r="BX150" s="212">
        <v>474</v>
      </c>
      <c r="BY150" s="212">
        <v>435</v>
      </c>
      <c r="BZ150" s="212">
        <v>243</v>
      </c>
      <c r="CA150" s="212">
        <v>275</v>
      </c>
      <c r="CB150" s="212">
        <v>294</v>
      </c>
      <c r="CC150" s="212">
        <v>297</v>
      </c>
      <c r="CD150" s="212">
        <v>306</v>
      </c>
      <c r="CE150" s="212">
        <v>283</v>
      </c>
      <c r="CF150" s="212">
        <v>251</v>
      </c>
      <c r="CG150" s="212">
        <v>210</v>
      </c>
      <c r="CH150" s="212">
        <v>233</v>
      </c>
      <c r="CI150" s="212">
        <v>266</v>
      </c>
      <c r="CJ150" s="212">
        <v>272</v>
      </c>
      <c r="CK150" s="212">
        <v>222</v>
      </c>
      <c r="CL150" s="212">
        <v>231</v>
      </c>
      <c r="CM150" s="212">
        <v>206</v>
      </c>
      <c r="CN150" s="212">
        <v>197</v>
      </c>
      <c r="CO150" s="212">
        <v>206</v>
      </c>
      <c r="CP150" s="212">
        <v>168</v>
      </c>
      <c r="CQ150" s="212">
        <v>171</v>
      </c>
      <c r="CR150" s="212">
        <v>159</v>
      </c>
      <c r="CS150" s="212">
        <v>89</v>
      </c>
      <c r="CT150" s="212">
        <v>106</v>
      </c>
      <c r="CU150" s="212">
        <v>77</v>
      </c>
      <c r="CV150" s="212">
        <v>73</v>
      </c>
      <c r="CW150" s="212">
        <v>37</v>
      </c>
      <c r="CX150" s="212">
        <v>38</v>
      </c>
      <c r="CY150" s="212">
        <v>34</v>
      </c>
      <c r="CZ150" s="212">
        <v>23</v>
      </c>
      <c r="DA150" s="212">
        <v>4</v>
      </c>
      <c r="DB150" s="212">
        <v>10</v>
      </c>
      <c r="DC150" s="212">
        <v>9</v>
      </c>
      <c r="DD150" s="212">
        <v>4</v>
      </c>
      <c r="DE150" s="212">
        <v>11</v>
      </c>
      <c r="DF150" s="212">
        <v>78</v>
      </c>
      <c r="DG150" s="212">
        <v>49.570139893899999</v>
      </c>
      <c r="DH150" s="212">
        <v>53.2358078603</v>
      </c>
      <c r="DI150" s="212">
        <v>750</v>
      </c>
      <c r="DJ150" s="212">
        <v>837</v>
      </c>
      <c r="DK150" s="212">
        <v>963</v>
      </c>
      <c r="DL150" s="212">
        <v>933</v>
      </c>
      <c r="DM150" s="212">
        <v>720</v>
      </c>
      <c r="DN150" s="212">
        <v>882</v>
      </c>
      <c r="DO150" s="212">
        <v>939</v>
      </c>
      <c r="DP150" s="212">
        <v>1118</v>
      </c>
      <c r="DQ150" s="212">
        <v>1332</v>
      </c>
      <c r="DR150" s="212">
        <v>1172</v>
      </c>
      <c r="DS150" s="212">
        <v>1147</v>
      </c>
      <c r="DT150" s="212">
        <v>1394</v>
      </c>
      <c r="DU150" s="212">
        <v>1769</v>
      </c>
      <c r="DV150" s="212">
        <v>2012</v>
      </c>
      <c r="DW150" s="212">
        <v>1455</v>
      </c>
      <c r="DX150" s="212">
        <v>1232</v>
      </c>
      <c r="DY150" s="212">
        <v>1062</v>
      </c>
      <c r="DZ150" s="212">
        <v>693</v>
      </c>
      <c r="EA150" s="212">
        <v>259</v>
      </c>
      <c r="EB150" s="212">
        <v>50</v>
      </c>
      <c r="EC150" s="212">
        <v>11</v>
      </c>
      <c r="ED150" s="212">
        <v>2550</v>
      </c>
      <c r="EE150" s="212">
        <v>11406</v>
      </c>
      <c r="EF150" s="212">
        <v>6774</v>
      </c>
      <c r="EG150" s="212">
        <v>3307</v>
      </c>
      <c r="EH150" s="212">
        <v>1013</v>
      </c>
      <c r="EI150" s="212">
        <v>12.3010130246</v>
      </c>
      <c r="EJ150" s="212">
        <v>55.021707669999998</v>
      </c>
      <c r="EK150" s="212">
        <v>32.677279305399999</v>
      </c>
      <c r="EL150" s="212">
        <v>15.952725518599999</v>
      </c>
      <c r="EM150" s="212">
        <v>4.8866377230999998</v>
      </c>
    </row>
    <row r="151" spans="1:143">
      <c r="A151">
        <v>415</v>
      </c>
      <c r="B151" s="434">
        <v>201</v>
      </c>
      <c r="C151">
        <v>28227</v>
      </c>
      <c r="D151">
        <v>2</v>
      </c>
      <c r="E151">
        <v>2015</v>
      </c>
      <c r="G151" t="s">
        <v>36</v>
      </c>
      <c r="H151" s="212">
        <v>18024</v>
      </c>
      <c r="I151" s="212">
        <v>123</v>
      </c>
      <c r="J151" s="212">
        <v>124</v>
      </c>
      <c r="K151" s="212">
        <v>127</v>
      </c>
      <c r="L151" s="212">
        <v>155</v>
      </c>
      <c r="M151" s="212">
        <v>174</v>
      </c>
      <c r="N151" s="212">
        <v>137</v>
      </c>
      <c r="O151" s="212">
        <v>176</v>
      </c>
      <c r="P151" s="212">
        <v>173</v>
      </c>
      <c r="Q151" s="212">
        <v>180</v>
      </c>
      <c r="R151" s="212">
        <v>171</v>
      </c>
      <c r="S151" s="212">
        <v>177</v>
      </c>
      <c r="T151" s="212">
        <v>193</v>
      </c>
      <c r="U151" s="212">
        <v>170</v>
      </c>
      <c r="V151" s="212">
        <v>192</v>
      </c>
      <c r="W151" s="212">
        <v>214</v>
      </c>
      <c r="X151" s="212">
        <v>224</v>
      </c>
      <c r="Y151" s="212">
        <v>202</v>
      </c>
      <c r="Z151" s="212">
        <v>203</v>
      </c>
      <c r="AA151" s="212">
        <v>145</v>
      </c>
      <c r="AB151" s="212">
        <v>89</v>
      </c>
      <c r="AC151" s="212">
        <v>96</v>
      </c>
      <c r="AD151" s="212">
        <v>117</v>
      </c>
      <c r="AE151" s="212">
        <v>102</v>
      </c>
      <c r="AF151" s="212">
        <v>132</v>
      </c>
      <c r="AG151" s="212">
        <v>126</v>
      </c>
      <c r="AH151" s="212">
        <v>133</v>
      </c>
      <c r="AI151" s="212">
        <v>141</v>
      </c>
      <c r="AJ151" s="212">
        <v>146</v>
      </c>
      <c r="AK151" s="212">
        <v>163</v>
      </c>
      <c r="AL151" s="212">
        <v>176</v>
      </c>
      <c r="AM151" s="212">
        <v>187</v>
      </c>
      <c r="AN151" s="212">
        <v>177</v>
      </c>
      <c r="AO151" s="212">
        <v>176</v>
      </c>
      <c r="AP151" s="212">
        <v>187</v>
      </c>
      <c r="AQ151" s="212">
        <v>200</v>
      </c>
      <c r="AR151" s="212">
        <v>191</v>
      </c>
      <c r="AS151" s="212">
        <v>200</v>
      </c>
      <c r="AT151" s="212">
        <v>209</v>
      </c>
      <c r="AU151" s="212">
        <v>232</v>
      </c>
      <c r="AV151" s="212">
        <v>218</v>
      </c>
      <c r="AW151" s="212">
        <v>255</v>
      </c>
      <c r="AX151" s="212">
        <v>251</v>
      </c>
      <c r="AY151" s="212">
        <v>254</v>
      </c>
      <c r="AZ151" s="212">
        <v>240</v>
      </c>
      <c r="BA151" s="212">
        <v>252</v>
      </c>
      <c r="BB151" s="212">
        <v>202</v>
      </c>
      <c r="BC151" s="212">
        <v>207</v>
      </c>
      <c r="BD151" s="212">
        <v>196</v>
      </c>
      <c r="BE151" s="212">
        <v>217</v>
      </c>
      <c r="BF151" s="212">
        <v>165</v>
      </c>
      <c r="BG151" s="212">
        <v>210</v>
      </c>
      <c r="BH151" s="212">
        <v>215</v>
      </c>
      <c r="BI151" s="212">
        <v>216</v>
      </c>
      <c r="BJ151" s="212">
        <v>237</v>
      </c>
      <c r="BK151" s="212">
        <v>218</v>
      </c>
      <c r="BL151" s="212">
        <v>230</v>
      </c>
      <c r="BM151" s="212">
        <v>249</v>
      </c>
      <c r="BN151" s="212">
        <v>269</v>
      </c>
      <c r="BO151" s="212">
        <v>269</v>
      </c>
      <c r="BP151" s="212">
        <v>295</v>
      </c>
      <c r="BQ151" s="212">
        <v>292</v>
      </c>
      <c r="BR151" s="212">
        <v>294</v>
      </c>
      <c r="BS151" s="212">
        <v>316</v>
      </c>
      <c r="BT151" s="212">
        <v>346</v>
      </c>
      <c r="BU151" s="212">
        <v>326</v>
      </c>
      <c r="BV151" s="212">
        <v>368</v>
      </c>
      <c r="BW151" s="212">
        <v>383</v>
      </c>
      <c r="BX151" s="212">
        <v>394</v>
      </c>
      <c r="BY151" s="212">
        <v>315</v>
      </c>
      <c r="BZ151" s="212">
        <v>176</v>
      </c>
      <c r="CA151" s="212">
        <v>215</v>
      </c>
      <c r="CB151" s="212">
        <v>230</v>
      </c>
      <c r="CC151" s="212">
        <v>238</v>
      </c>
      <c r="CD151" s="212">
        <v>230</v>
      </c>
      <c r="CE151" s="212">
        <v>208</v>
      </c>
      <c r="CF151" s="212">
        <v>187</v>
      </c>
      <c r="CG151" s="212">
        <v>154</v>
      </c>
      <c r="CH151" s="212">
        <v>198</v>
      </c>
      <c r="CI151" s="212">
        <v>186</v>
      </c>
      <c r="CJ151" s="212">
        <v>185</v>
      </c>
      <c r="CK151" s="212">
        <v>139</v>
      </c>
      <c r="CL151" s="212">
        <v>193</v>
      </c>
      <c r="CM151" s="212">
        <v>191</v>
      </c>
      <c r="CN151" s="212">
        <v>162</v>
      </c>
      <c r="CO151" s="212">
        <v>151</v>
      </c>
      <c r="CP151" s="212">
        <v>147</v>
      </c>
      <c r="CQ151" s="212">
        <v>93</v>
      </c>
      <c r="CR151" s="212">
        <v>91</v>
      </c>
      <c r="CS151" s="212">
        <v>77</v>
      </c>
      <c r="CT151" s="212">
        <v>67</v>
      </c>
      <c r="CU151" s="212">
        <v>52</v>
      </c>
      <c r="CV151" s="212">
        <v>38</v>
      </c>
      <c r="CW151" s="212">
        <v>23</v>
      </c>
      <c r="CX151" s="212">
        <v>17</v>
      </c>
      <c r="CY151" s="212">
        <v>10</v>
      </c>
      <c r="CZ151" s="212">
        <v>4</v>
      </c>
      <c r="DA151" s="212">
        <v>4</v>
      </c>
      <c r="DB151" s="212">
        <v>1</v>
      </c>
      <c r="DC151" s="212">
        <v>5</v>
      </c>
      <c r="DD151" s="212">
        <v>3</v>
      </c>
      <c r="DE151" s="212">
        <v>2</v>
      </c>
      <c r="DF151" s="212">
        <v>8</v>
      </c>
      <c r="DG151" s="212">
        <v>47.569105239800002</v>
      </c>
      <c r="DH151" s="212">
        <v>50.528571428600003</v>
      </c>
      <c r="DI151" s="212">
        <v>703</v>
      </c>
      <c r="DJ151" s="212">
        <v>837</v>
      </c>
      <c r="DK151" s="212">
        <v>946</v>
      </c>
      <c r="DL151" s="212">
        <v>863</v>
      </c>
      <c r="DM151" s="212">
        <v>573</v>
      </c>
      <c r="DN151" s="212">
        <v>759</v>
      </c>
      <c r="DO151" s="212">
        <v>927</v>
      </c>
      <c r="DP151" s="212">
        <v>1050</v>
      </c>
      <c r="DQ151" s="212">
        <v>1252</v>
      </c>
      <c r="DR151" s="212">
        <v>987</v>
      </c>
      <c r="DS151" s="212">
        <v>1096</v>
      </c>
      <c r="DT151" s="212">
        <v>1312</v>
      </c>
      <c r="DU151" s="212">
        <v>1574</v>
      </c>
      <c r="DV151" s="212">
        <v>1636</v>
      </c>
      <c r="DW151" s="212">
        <v>1121</v>
      </c>
      <c r="DX151" s="212">
        <v>910</v>
      </c>
      <c r="DY151" s="212">
        <v>836</v>
      </c>
      <c r="DZ151" s="212">
        <v>475</v>
      </c>
      <c r="EA151" s="212">
        <v>140</v>
      </c>
      <c r="EB151" s="212">
        <v>17</v>
      </c>
      <c r="EC151" s="212">
        <v>2</v>
      </c>
      <c r="ED151" s="212">
        <v>2486</v>
      </c>
      <c r="EE151" s="212">
        <v>10393</v>
      </c>
      <c r="EF151" s="212">
        <v>5137</v>
      </c>
      <c r="EG151" s="212">
        <v>2380</v>
      </c>
      <c r="EH151" s="212">
        <v>634</v>
      </c>
      <c r="EI151" s="212">
        <v>13.7988454707</v>
      </c>
      <c r="EJ151" s="212">
        <v>57.687611012399998</v>
      </c>
      <c r="EK151" s="212">
        <v>28.5135435169</v>
      </c>
      <c r="EL151" s="212">
        <v>13.210479573700001</v>
      </c>
      <c r="EM151" s="212">
        <v>3.5190941384999999</v>
      </c>
    </row>
    <row r="152" spans="1:143">
      <c r="A152">
        <v>420</v>
      </c>
      <c r="B152" s="434">
        <v>201</v>
      </c>
      <c r="C152">
        <v>28228</v>
      </c>
      <c r="D152">
        <v>2</v>
      </c>
      <c r="E152">
        <v>2015</v>
      </c>
      <c r="G152" t="s">
        <v>37</v>
      </c>
      <c r="H152" s="212">
        <v>19619</v>
      </c>
      <c r="I152" s="212">
        <v>169</v>
      </c>
      <c r="J152" s="212">
        <v>151</v>
      </c>
      <c r="K152" s="212">
        <v>199</v>
      </c>
      <c r="L152" s="212">
        <v>177</v>
      </c>
      <c r="M152" s="212">
        <v>171</v>
      </c>
      <c r="N152" s="212">
        <v>185</v>
      </c>
      <c r="O152" s="212">
        <v>168</v>
      </c>
      <c r="P152" s="212">
        <v>185</v>
      </c>
      <c r="Q152" s="212">
        <v>172</v>
      </c>
      <c r="R152" s="212">
        <v>190</v>
      </c>
      <c r="S152" s="212">
        <v>188</v>
      </c>
      <c r="T152" s="212">
        <v>191</v>
      </c>
      <c r="U152" s="212">
        <v>178</v>
      </c>
      <c r="V152" s="212">
        <v>205</v>
      </c>
      <c r="W152" s="212">
        <v>198</v>
      </c>
      <c r="X152" s="212">
        <v>229</v>
      </c>
      <c r="Y152" s="212">
        <v>231</v>
      </c>
      <c r="Z152" s="212">
        <v>198</v>
      </c>
      <c r="AA152" s="212">
        <v>206</v>
      </c>
      <c r="AB152" s="212">
        <v>180</v>
      </c>
      <c r="AC152" s="212">
        <v>177</v>
      </c>
      <c r="AD152" s="212">
        <v>195</v>
      </c>
      <c r="AE152" s="212">
        <v>198</v>
      </c>
      <c r="AF152" s="212">
        <v>226</v>
      </c>
      <c r="AG152" s="212">
        <v>217</v>
      </c>
      <c r="AH152" s="212">
        <v>216</v>
      </c>
      <c r="AI152" s="212">
        <v>230</v>
      </c>
      <c r="AJ152" s="212">
        <v>229</v>
      </c>
      <c r="AK152" s="212">
        <v>213</v>
      </c>
      <c r="AL152" s="212">
        <v>221</v>
      </c>
      <c r="AM152" s="212">
        <v>240</v>
      </c>
      <c r="AN152" s="212">
        <v>237</v>
      </c>
      <c r="AO152" s="212">
        <v>229</v>
      </c>
      <c r="AP152" s="212">
        <v>236</v>
      </c>
      <c r="AQ152" s="212">
        <v>251</v>
      </c>
      <c r="AR152" s="212">
        <v>242</v>
      </c>
      <c r="AS152" s="212">
        <v>234</v>
      </c>
      <c r="AT152" s="212">
        <v>276</v>
      </c>
      <c r="AU152" s="212">
        <v>280</v>
      </c>
      <c r="AV152" s="212">
        <v>288</v>
      </c>
      <c r="AW152" s="212">
        <v>307</v>
      </c>
      <c r="AX152" s="212">
        <v>315</v>
      </c>
      <c r="AY152" s="212">
        <v>320</v>
      </c>
      <c r="AZ152" s="212">
        <v>306</v>
      </c>
      <c r="BA152" s="212">
        <v>290</v>
      </c>
      <c r="BB152" s="212">
        <v>293</v>
      </c>
      <c r="BC152" s="212">
        <v>271</v>
      </c>
      <c r="BD152" s="212">
        <v>245</v>
      </c>
      <c r="BE152" s="212">
        <v>276</v>
      </c>
      <c r="BF152" s="212">
        <v>195</v>
      </c>
      <c r="BG152" s="212">
        <v>264</v>
      </c>
      <c r="BH152" s="212">
        <v>255</v>
      </c>
      <c r="BI152" s="212">
        <v>252</v>
      </c>
      <c r="BJ152" s="212">
        <v>229</v>
      </c>
      <c r="BK152" s="212">
        <v>233</v>
      </c>
      <c r="BL152" s="212">
        <v>248</v>
      </c>
      <c r="BM152" s="212">
        <v>264</v>
      </c>
      <c r="BN152" s="212">
        <v>240</v>
      </c>
      <c r="BO152" s="212">
        <v>242</v>
      </c>
      <c r="BP152" s="212">
        <v>241</v>
      </c>
      <c r="BQ152" s="212">
        <v>281</v>
      </c>
      <c r="BR152" s="212">
        <v>263</v>
      </c>
      <c r="BS152" s="212">
        <v>257</v>
      </c>
      <c r="BT152" s="212">
        <v>265</v>
      </c>
      <c r="BU152" s="212">
        <v>279</v>
      </c>
      <c r="BV152" s="212">
        <v>282</v>
      </c>
      <c r="BW152" s="212">
        <v>333</v>
      </c>
      <c r="BX152" s="212">
        <v>360</v>
      </c>
      <c r="BY152" s="212">
        <v>312</v>
      </c>
      <c r="BZ152" s="212">
        <v>172</v>
      </c>
      <c r="CA152" s="212">
        <v>231</v>
      </c>
      <c r="CB152" s="212">
        <v>214</v>
      </c>
      <c r="CC152" s="212">
        <v>184</v>
      </c>
      <c r="CD152" s="212">
        <v>226</v>
      </c>
      <c r="CE152" s="212">
        <v>179</v>
      </c>
      <c r="CF152" s="212">
        <v>184</v>
      </c>
      <c r="CG152" s="212">
        <v>121</v>
      </c>
      <c r="CH152" s="212">
        <v>149</v>
      </c>
      <c r="CI152" s="212">
        <v>169</v>
      </c>
      <c r="CJ152" s="212">
        <v>175</v>
      </c>
      <c r="CK152" s="212">
        <v>130</v>
      </c>
      <c r="CL152" s="212">
        <v>146</v>
      </c>
      <c r="CM152" s="212">
        <v>135</v>
      </c>
      <c r="CN152" s="212">
        <v>111</v>
      </c>
      <c r="CO152" s="212">
        <v>111</v>
      </c>
      <c r="CP152" s="212">
        <v>92</v>
      </c>
      <c r="CQ152" s="212">
        <v>84</v>
      </c>
      <c r="CR152" s="212">
        <v>79</v>
      </c>
      <c r="CS152" s="212">
        <v>63</v>
      </c>
      <c r="CT152" s="212">
        <v>49</v>
      </c>
      <c r="CU152" s="212">
        <v>41</v>
      </c>
      <c r="CV152" s="212">
        <v>44</v>
      </c>
      <c r="CW152" s="212">
        <v>21</v>
      </c>
      <c r="CX152" s="212">
        <v>16</v>
      </c>
      <c r="CY152" s="212">
        <v>10</v>
      </c>
      <c r="CZ152" s="212">
        <v>12</v>
      </c>
      <c r="DA152" s="212">
        <v>4</v>
      </c>
      <c r="DB152" s="212">
        <v>3</v>
      </c>
      <c r="DC152" s="212">
        <v>6</v>
      </c>
      <c r="DD152" s="212">
        <v>3</v>
      </c>
      <c r="DE152" s="212">
        <v>3</v>
      </c>
      <c r="DF152" s="212">
        <v>128</v>
      </c>
      <c r="DG152" s="212">
        <v>44.167077112500003</v>
      </c>
      <c r="DH152" s="212">
        <v>44.315517241400002</v>
      </c>
      <c r="DI152" s="212">
        <v>867</v>
      </c>
      <c r="DJ152" s="212">
        <v>900</v>
      </c>
      <c r="DK152" s="212">
        <v>960</v>
      </c>
      <c r="DL152" s="212">
        <v>1044</v>
      </c>
      <c r="DM152" s="212">
        <v>1013</v>
      </c>
      <c r="DN152" s="212">
        <v>1109</v>
      </c>
      <c r="DO152" s="212">
        <v>1193</v>
      </c>
      <c r="DP152" s="212">
        <v>1320</v>
      </c>
      <c r="DQ152" s="212">
        <v>1538</v>
      </c>
      <c r="DR152" s="212">
        <v>1280</v>
      </c>
      <c r="DS152" s="212">
        <v>1233</v>
      </c>
      <c r="DT152" s="212">
        <v>1235</v>
      </c>
      <c r="DU152" s="212">
        <v>1345</v>
      </c>
      <c r="DV152" s="212">
        <v>1459</v>
      </c>
      <c r="DW152" s="212">
        <v>1034</v>
      </c>
      <c r="DX152" s="212">
        <v>798</v>
      </c>
      <c r="DY152" s="212">
        <v>633</v>
      </c>
      <c r="DZ152" s="212">
        <v>367</v>
      </c>
      <c r="EA152" s="212">
        <v>132</v>
      </c>
      <c r="EB152" s="212">
        <v>28</v>
      </c>
      <c r="EC152" s="212">
        <v>3</v>
      </c>
      <c r="ED152" s="212">
        <v>2727</v>
      </c>
      <c r="EE152" s="212">
        <v>12310</v>
      </c>
      <c r="EF152" s="212">
        <v>4454</v>
      </c>
      <c r="EG152" s="212">
        <v>1961</v>
      </c>
      <c r="EH152" s="212">
        <v>530</v>
      </c>
      <c r="EI152" s="212">
        <v>13.9910728028</v>
      </c>
      <c r="EJ152" s="212">
        <v>63.157354676499999</v>
      </c>
      <c r="EK152" s="212">
        <v>22.8515725207</v>
      </c>
      <c r="EL152" s="212">
        <v>10.0610538197</v>
      </c>
      <c r="EM152" s="212">
        <v>2.7192037350999998</v>
      </c>
    </row>
    <row r="153" spans="1:143">
      <c r="A153">
        <v>424</v>
      </c>
      <c r="B153" s="434">
        <v>201</v>
      </c>
      <c r="C153">
        <v>28229</v>
      </c>
      <c r="D153">
        <v>2</v>
      </c>
      <c r="E153">
        <v>2015</v>
      </c>
      <c r="G153" t="s">
        <v>38</v>
      </c>
      <c r="H153" s="212">
        <v>37260</v>
      </c>
      <c r="I153" s="212">
        <v>272</v>
      </c>
      <c r="J153" s="212">
        <v>317</v>
      </c>
      <c r="K153" s="212">
        <v>310</v>
      </c>
      <c r="L153" s="212">
        <v>346</v>
      </c>
      <c r="M153" s="212">
        <v>363</v>
      </c>
      <c r="N153" s="212">
        <v>317</v>
      </c>
      <c r="O153" s="212">
        <v>363</v>
      </c>
      <c r="P153" s="212">
        <v>363</v>
      </c>
      <c r="Q153" s="212">
        <v>330</v>
      </c>
      <c r="R153" s="212">
        <v>377</v>
      </c>
      <c r="S153" s="212">
        <v>346</v>
      </c>
      <c r="T153" s="212">
        <v>390</v>
      </c>
      <c r="U153" s="212">
        <v>371</v>
      </c>
      <c r="V153" s="212">
        <v>388</v>
      </c>
      <c r="W153" s="212">
        <v>379</v>
      </c>
      <c r="X153" s="212">
        <v>432</v>
      </c>
      <c r="Y153" s="212">
        <v>402</v>
      </c>
      <c r="Z153" s="212">
        <v>466</v>
      </c>
      <c r="AA153" s="212">
        <v>370</v>
      </c>
      <c r="AB153" s="212">
        <v>345</v>
      </c>
      <c r="AC153" s="212">
        <v>370</v>
      </c>
      <c r="AD153" s="212">
        <v>341</v>
      </c>
      <c r="AE153" s="212">
        <v>341</v>
      </c>
      <c r="AF153" s="212">
        <v>350</v>
      </c>
      <c r="AG153" s="212">
        <v>326</v>
      </c>
      <c r="AH153" s="212">
        <v>326</v>
      </c>
      <c r="AI153" s="212">
        <v>327</v>
      </c>
      <c r="AJ153" s="212">
        <v>367</v>
      </c>
      <c r="AK153" s="212">
        <v>379</v>
      </c>
      <c r="AL153" s="212">
        <v>381</v>
      </c>
      <c r="AM153" s="212">
        <v>387</v>
      </c>
      <c r="AN153" s="212">
        <v>403</v>
      </c>
      <c r="AO153" s="212">
        <v>419</v>
      </c>
      <c r="AP153" s="212">
        <v>462</v>
      </c>
      <c r="AQ153" s="212">
        <v>441</v>
      </c>
      <c r="AR153" s="212">
        <v>442</v>
      </c>
      <c r="AS153" s="212">
        <v>451</v>
      </c>
      <c r="AT153" s="212">
        <v>513</v>
      </c>
      <c r="AU153" s="212">
        <v>494</v>
      </c>
      <c r="AV153" s="212">
        <v>515</v>
      </c>
      <c r="AW153" s="212">
        <v>537</v>
      </c>
      <c r="AX153" s="212">
        <v>572</v>
      </c>
      <c r="AY153" s="212">
        <v>603</v>
      </c>
      <c r="AZ153" s="212">
        <v>570</v>
      </c>
      <c r="BA153" s="212">
        <v>553</v>
      </c>
      <c r="BB153" s="212">
        <v>508</v>
      </c>
      <c r="BC153" s="212">
        <v>486</v>
      </c>
      <c r="BD153" s="212">
        <v>463</v>
      </c>
      <c r="BE153" s="212">
        <v>497</v>
      </c>
      <c r="BF153" s="212">
        <v>393</v>
      </c>
      <c r="BG153" s="212">
        <v>478</v>
      </c>
      <c r="BH153" s="212">
        <v>438</v>
      </c>
      <c r="BI153" s="212">
        <v>435</v>
      </c>
      <c r="BJ153" s="212">
        <v>423</v>
      </c>
      <c r="BK153" s="212">
        <v>454</v>
      </c>
      <c r="BL153" s="212">
        <v>438</v>
      </c>
      <c r="BM153" s="212">
        <v>448</v>
      </c>
      <c r="BN153" s="212">
        <v>433</v>
      </c>
      <c r="BO153" s="212">
        <v>453</v>
      </c>
      <c r="BP153" s="212">
        <v>505</v>
      </c>
      <c r="BQ153" s="212">
        <v>465</v>
      </c>
      <c r="BR153" s="212">
        <v>515</v>
      </c>
      <c r="BS153" s="212">
        <v>571</v>
      </c>
      <c r="BT153" s="212">
        <v>586</v>
      </c>
      <c r="BU153" s="212">
        <v>635</v>
      </c>
      <c r="BV153" s="212">
        <v>631</v>
      </c>
      <c r="BW153" s="212">
        <v>719</v>
      </c>
      <c r="BX153" s="212">
        <v>744</v>
      </c>
      <c r="BY153" s="212">
        <v>653</v>
      </c>
      <c r="BZ153" s="212">
        <v>415</v>
      </c>
      <c r="CA153" s="212">
        <v>448</v>
      </c>
      <c r="CB153" s="212">
        <v>500</v>
      </c>
      <c r="CC153" s="212">
        <v>560</v>
      </c>
      <c r="CD153" s="212">
        <v>491</v>
      </c>
      <c r="CE153" s="212">
        <v>487</v>
      </c>
      <c r="CF153" s="212">
        <v>376</v>
      </c>
      <c r="CG153" s="212">
        <v>328</v>
      </c>
      <c r="CH153" s="212">
        <v>298</v>
      </c>
      <c r="CI153" s="212">
        <v>323</v>
      </c>
      <c r="CJ153" s="212">
        <v>340</v>
      </c>
      <c r="CK153" s="212">
        <v>255</v>
      </c>
      <c r="CL153" s="212">
        <v>250</v>
      </c>
      <c r="CM153" s="212">
        <v>244</v>
      </c>
      <c r="CN153" s="212">
        <v>239</v>
      </c>
      <c r="CO153" s="212">
        <v>208</v>
      </c>
      <c r="CP153" s="212">
        <v>161</v>
      </c>
      <c r="CQ153" s="212">
        <v>148</v>
      </c>
      <c r="CR153" s="212">
        <v>142</v>
      </c>
      <c r="CS153" s="212">
        <v>105</v>
      </c>
      <c r="CT153" s="212">
        <v>94</v>
      </c>
      <c r="CU153" s="212">
        <v>59</v>
      </c>
      <c r="CV153" s="212">
        <v>49</v>
      </c>
      <c r="CW153" s="212">
        <v>33</v>
      </c>
      <c r="CX153" s="212">
        <v>19</v>
      </c>
      <c r="CY153" s="212">
        <v>10</v>
      </c>
      <c r="CZ153" s="212">
        <v>13</v>
      </c>
      <c r="DA153" s="212">
        <v>8</v>
      </c>
      <c r="DB153" s="212">
        <v>8</v>
      </c>
      <c r="DC153" s="212">
        <v>5</v>
      </c>
      <c r="DD153" s="212">
        <v>5</v>
      </c>
      <c r="DE153" s="212">
        <v>8</v>
      </c>
      <c r="DF153" s="212">
        <v>143</v>
      </c>
      <c r="DG153" s="212">
        <v>45.114920386900003</v>
      </c>
      <c r="DH153" s="212">
        <v>45.869094488199998</v>
      </c>
      <c r="DI153" s="212">
        <v>1608</v>
      </c>
      <c r="DJ153" s="212">
        <v>1750</v>
      </c>
      <c r="DK153" s="212">
        <v>1874</v>
      </c>
      <c r="DL153" s="212">
        <v>2015</v>
      </c>
      <c r="DM153" s="212">
        <v>1728</v>
      </c>
      <c r="DN153" s="212">
        <v>1780</v>
      </c>
      <c r="DO153" s="212">
        <v>2112</v>
      </c>
      <c r="DP153" s="212">
        <v>2415</v>
      </c>
      <c r="DQ153" s="212">
        <v>2835</v>
      </c>
      <c r="DR153" s="212">
        <v>2347</v>
      </c>
      <c r="DS153" s="212">
        <v>2228</v>
      </c>
      <c r="DT153" s="212">
        <v>2277</v>
      </c>
      <c r="DU153" s="212">
        <v>2772</v>
      </c>
      <c r="DV153" s="212">
        <v>3162</v>
      </c>
      <c r="DW153" s="212">
        <v>2486</v>
      </c>
      <c r="DX153" s="212">
        <v>1665</v>
      </c>
      <c r="DY153" s="212">
        <v>1196</v>
      </c>
      <c r="DZ153" s="212">
        <v>650</v>
      </c>
      <c r="EA153" s="212">
        <v>170</v>
      </c>
      <c r="EB153" s="212">
        <v>39</v>
      </c>
      <c r="EC153" s="212">
        <v>8</v>
      </c>
      <c r="ED153" s="212">
        <v>5232</v>
      </c>
      <c r="EE153" s="212">
        <v>22509</v>
      </c>
      <c r="EF153" s="212">
        <v>9376</v>
      </c>
      <c r="EG153" s="212">
        <v>3728</v>
      </c>
      <c r="EH153" s="212">
        <v>867</v>
      </c>
      <c r="EI153" s="212">
        <v>14.0959668077</v>
      </c>
      <c r="EJ153" s="212">
        <v>60.643370962100001</v>
      </c>
      <c r="EK153" s="212">
        <v>25.260662230200001</v>
      </c>
      <c r="EL153" s="212">
        <v>10.0439151871</v>
      </c>
      <c r="EM153" s="212">
        <v>2.3358568850000001</v>
      </c>
    </row>
    <row r="154" spans="1:143">
      <c r="A154">
        <v>430</v>
      </c>
      <c r="B154" s="434">
        <v>201</v>
      </c>
      <c r="C154">
        <v>28301</v>
      </c>
      <c r="D154">
        <v>3</v>
      </c>
      <c r="E154">
        <v>2015</v>
      </c>
      <c r="F154">
        <v>2000</v>
      </c>
      <c r="G154" t="s">
        <v>39</v>
      </c>
      <c r="H154" s="212">
        <v>14550</v>
      </c>
      <c r="I154" s="212">
        <v>83</v>
      </c>
      <c r="J154" s="212">
        <v>89</v>
      </c>
      <c r="K154" s="212">
        <v>106</v>
      </c>
      <c r="L154" s="212">
        <v>127</v>
      </c>
      <c r="M154" s="212">
        <v>123</v>
      </c>
      <c r="N154" s="212">
        <v>159</v>
      </c>
      <c r="O154" s="212">
        <v>149</v>
      </c>
      <c r="P154" s="212">
        <v>181</v>
      </c>
      <c r="Q154" s="212">
        <v>170</v>
      </c>
      <c r="R154" s="212">
        <v>192</v>
      </c>
      <c r="S154" s="212">
        <v>210</v>
      </c>
      <c r="T154" s="212">
        <v>205</v>
      </c>
      <c r="U154" s="212">
        <v>214</v>
      </c>
      <c r="V154" s="212">
        <v>176</v>
      </c>
      <c r="W154" s="212">
        <v>201</v>
      </c>
      <c r="X154" s="212">
        <v>200</v>
      </c>
      <c r="Y154" s="212">
        <v>162</v>
      </c>
      <c r="Z154" s="212">
        <v>164</v>
      </c>
      <c r="AA154" s="212">
        <v>157</v>
      </c>
      <c r="AB154" s="212">
        <v>141</v>
      </c>
      <c r="AC154" s="212">
        <v>140</v>
      </c>
      <c r="AD154" s="212">
        <v>109</v>
      </c>
      <c r="AE154" s="212">
        <v>105</v>
      </c>
      <c r="AF154" s="212">
        <v>106</v>
      </c>
      <c r="AG154" s="212">
        <v>78</v>
      </c>
      <c r="AH154" s="212">
        <v>84</v>
      </c>
      <c r="AI154" s="212">
        <v>92</v>
      </c>
      <c r="AJ154" s="212">
        <v>102</v>
      </c>
      <c r="AK154" s="212">
        <v>109</v>
      </c>
      <c r="AL154" s="212">
        <v>117</v>
      </c>
      <c r="AM154" s="212">
        <v>103</v>
      </c>
      <c r="AN154" s="212">
        <v>122</v>
      </c>
      <c r="AO154" s="212">
        <v>125</v>
      </c>
      <c r="AP154" s="212">
        <v>120</v>
      </c>
      <c r="AQ154" s="212">
        <v>108</v>
      </c>
      <c r="AR154" s="212">
        <v>141</v>
      </c>
      <c r="AS154" s="212">
        <v>139</v>
      </c>
      <c r="AT154" s="212">
        <v>169</v>
      </c>
      <c r="AU154" s="212">
        <v>199</v>
      </c>
      <c r="AV154" s="212">
        <v>223</v>
      </c>
      <c r="AW154" s="212">
        <v>208</v>
      </c>
      <c r="AX154" s="212">
        <v>222</v>
      </c>
      <c r="AY154" s="212">
        <v>253</v>
      </c>
      <c r="AZ154" s="212">
        <v>230</v>
      </c>
      <c r="BA154" s="212">
        <v>205</v>
      </c>
      <c r="BB154" s="212">
        <v>237</v>
      </c>
      <c r="BC154" s="212">
        <v>237</v>
      </c>
      <c r="BD154" s="212">
        <v>209</v>
      </c>
      <c r="BE154" s="212">
        <v>195</v>
      </c>
      <c r="BF154" s="212">
        <v>159</v>
      </c>
      <c r="BG154" s="212">
        <v>208</v>
      </c>
      <c r="BH154" s="212">
        <v>186</v>
      </c>
      <c r="BI154" s="212">
        <v>171</v>
      </c>
      <c r="BJ154" s="212">
        <v>190</v>
      </c>
      <c r="BK154" s="212">
        <v>165</v>
      </c>
      <c r="BL154" s="212">
        <v>181</v>
      </c>
      <c r="BM154" s="212">
        <v>198</v>
      </c>
      <c r="BN154" s="212">
        <v>199</v>
      </c>
      <c r="BO154" s="212">
        <v>172</v>
      </c>
      <c r="BP154" s="212">
        <v>202</v>
      </c>
      <c r="BQ154" s="212">
        <v>227</v>
      </c>
      <c r="BR154" s="212">
        <v>233</v>
      </c>
      <c r="BS154" s="212">
        <v>274</v>
      </c>
      <c r="BT154" s="212">
        <v>248</v>
      </c>
      <c r="BU154" s="212">
        <v>237</v>
      </c>
      <c r="BV154" s="212">
        <v>236</v>
      </c>
      <c r="BW154" s="212">
        <v>300</v>
      </c>
      <c r="BX154" s="212">
        <v>267</v>
      </c>
      <c r="BY154" s="212">
        <v>271</v>
      </c>
      <c r="BZ154" s="212">
        <v>169</v>
      </c>
      <c r="CA154" s="212">
        <v>193</v>
      </c>
      <c r="CB154" s="212">
        <v>217</v>
      </c>
      <c r="CC154" s="212">
        <v>190</v>
      </c>
      <c r="CD154" s="212">
        <v>202</v>
      </c>
      <c r="CE154" s="212">
        <v>194</v>
      </c>
      <c r="CF154" s="212">
        <v>151</v>
      </c>
      <c r="CG154" s="212">
        <v>115</v>
      </c>
      <c r="CH154" s="212">
        <v>112</v>
      </c>
      <c r="CI154" s="212">
        <v>119</v>
      </c>
      <c r="CJ154" s="212">
        <v>138</v>
      </c>
      <c r="CK154" s="212">
        <v>108</v>
      </c>
      <c r="CL154" s="212">
        <v>96</v>
      </c>
      <c r="CM154" s="212">
        <v>78</v>
      </c>
      <c r="CN154" s="212">
        <v>65</v>
      </c>
      <c r="CO154" s="212">
        <v>67</v>
      </c>
      <c r="CP154" s="212">
        <v>56</v>
      </c>
      <c r="CQ154" s="212">
        <v>47</v>
      </c>
      <c r="CR154" s="212">
        <v>48</v>
      </c>
      <c r="CS154" s="212">
        <v>30</v>
      </c>
      <c r="CT154" s="212">
        <v>38</v>
      </c>
      <c r="CU154" s="212">
        <v>22</v>
      </c>
      <c r="CV154" s="212">
        <v>23</v>
      </c>
      <c r="CW154" s="212">
        <v>11</v>
      </c>
      <c r="CX154" s="212">
        <v>10</v>
      </c>
      <c r="CY154" s="212">
        <v>5</v>
      </c>
      <c r="CZ154" s="212">
        <v>11</v>
      </c>
      <c r="DA154" s="212">
        <v>4</v>
      </c>
      <c r="DB154" s="212">
        <v>2</v>
      </c>
      <c r="DC154" s="212">
        <v>3</v>
      </c>
      <c r="DD154" s="212">
        <v>1</v>
      </c>
      <c r="DE154" s="212">
        <v>2</v>
      </c>
      <c r="DF154" s="212">
        <v>3</v>
      </c>
      <c r="DG154" s="212">
        <v>45.035918058699998</v>
      </c>
      <c r="DH154" s="212">
        <v>46.921940928300003</v>
      </c>
      <c r="DI154" s="212">
        <v>528</v>
      </c>
      <c r="DJ154" s="212">
        <v>851</v>
      </c>
      <c r="DK154" s="212">
        <v>1006</v>
      </c>
      <c r="DL154" s="212">
        <v>824</v>
      </c>
      <c r="DM154" s="212">
        <v>538</v>
      </c>
      <c r="DN154" s="212">
        <v>504</v>
      </c>
      <c r="DO154" s="212">
        <v>578</v>
      </c>
      <c r="DP154" s="212">
        <v>871</v>
      </c>
      <c r="DQ154" s="212">
        <v>1118</v>
      </c>
      <c r="DR154" s="212">
        <v>1037</v>
      </c>
      <c r="DS154" s="212">
        <v>920</v>
      </c>
      <c r="DT154" s="212">
        <v>952</v>
      </c>
      <c r="DU154" s="212">
        <v>1219</v>
      </c>
      <c r="DV154" s="212">
        <v>1243</v>
      </c>
      <c r="DW154" s="212">
        <v>996</v>
      </c>
      <c r="DX154" s="212">
        <v>635</v>
      </c>
      <c r="DY154" s="212">
        <v>414</v>
      </c>
      <c r="DZ154" s="212">
        <v>219</v>
      </c>
      <c r="EA154" s="212">
        <v>71</v>
      </c>
      <c r="EB154" s="212">
        <v>21</v>
      </c>
      <c r="EC154" s="212">
        <v>2</v>
      </c>
      <c r="ED154" s="212">
        <v>2385</v>
      </c>
      <c r="EE154" s="212">
        <v>8561</v>
      </c>
      <c r="EF154" s="212">
        <v>3601</v>
      </c>
      <c r="EG154" s="212">
        <v>1362</v>
      </c>
      <c r="EH154" s="212">
        <v>313</v>
      </c>
      <c r="EI154" s="212">
        <v>16.395133017100001</v>
      </c>
      <c r="EJ154" s="212">
        <v>58.850622121400001</v>
      </c>
      <c r="EK154" s="212">
        <v>24.754244861499998</v>
      </c>
      <c r="EL154" s="212">
        <v>9.3627552072999993</v>
      </c>
      <c r="EM154" s="212">
        <v>2.1516463876</v>
      </c>
    </row>
    <row r="155" spans="1:143">
      <c r="A155">
        <v>432</v>
      </c>
      <c r="B155" s="434">
        <v>201</v>
      </c>
      <c r="C155">
        <v>28365</v>
      </c>
      <c r="D155">
        <v>3</v>
      </c>
      <c r="E155">
        <v>2015</v>
      </c>
      <c r="G155" t="s">
        <v>40</v>
      </c>
      <c r="H155" s="212">
        <v>10208</v>
      </c>
      <c r="I155" s="212">
        <v>57</v>
      </c>
      <c r="J155" s="212">
        <v>57</v>
      </c>
      <c r="K155" s="212">
        <v>67</v>
      </c>
      <c r="L155" s="212">
        <v>69</v>
      </c>
      <c r="M155" s="212">
        <v>88</v>
      </c>
      <c r="N155" s="212">
        <v>82</v>
      </c>
      <c r="O155" s="212">
        <v>74</v>
      </c>
      <c r="P155" s="212">
        <v>74</v>
      </c>
      <c r="Q155" s="212">
        <v>85</v>
      </c>
      <c r="R155" s="212">
        <v>95</v>
      </c>
      <c r="S155" s="212">
        <v>111</v>
      </c>
      <c r="T155" s="212">
        <v>123</v>
      </c>
      <c r="U155" s="212">
        <v>120</v>
      </c>
      <c r="V155" s="212">
        <v>121</v>
      </c>
      <c r="W155" s="212">
        <v>123</v>
      </c>
      <c r="X155" s="212">
        <v>144</v>
      </c>
      <c r="Y155" s="212">
        <v>120</v>
      </c>
      <c r="Z155" s="212">
        <v>123</v>
      </c>
      <c r="AA155" s="212">
        <v>98</v>
      </c>
      <c r="AB155" s="212">
        <v>68</v>
      </c>
      <c r="AC155" s="212">
        <v>63</v>
      </c>
      <c r="AD155" s="212">
        <v>71</v>
      </c>
      <c r="AE155" s="212">
        <v>74</v>
      </c>
      <c r="AF155" s="212">
        <v>67</v>
      </c>
      <c r="AG155" s="212">
        <v>79</v>
      </c>
      <c r="AH155" s="212">
        <v>76</v>
      </c>
      <c r="AI155" s="212">
        <v>74</v>
      </c>
      <c r="AJ155" s="212">
        <v>85</v>
      </c>
      <c r="AK155" s="212">
        <v>92</v>
      </c>
      <c r="AL155" s="212">
        <v>86</v>
      </c>
      <c r="AM155" s="212">
        <v>77</v>
      </c>
      <c r="AN155" s="212">
        <v>103</v>
      </c>
      <c r="AO155" s="212">
        <v>84</v>
      </c>
      <c r="AP155" s="212">
        <v>81</v>
      </c>
      <c r="AQ155" s="212">
        <v>93</v>
      </c>
      <c r="AR155" s="212">
        <v>88</v>
      </c>
      <c r="AS155" s="212">
        <v>97</v>
      </c>
      <c r="AT155" s="212">
        <v>105</v>
      </c>
      <c r="AU155" s="212">
        <v>97</v>
      </c>
      <c r="AV155" s="212">
        <v>130</v>
      </c>
      <c r="AW155" s="212">
        <v>106</v>
      </c>
      <c r="AX155" s="212">
        <v>146</v>
      </c>
      <c r="AY155" s="212">
        <v>152</v>
      </c>
      <c r="AZ155" s="212">
        <v>133</v>
      </c>
      <c r="BA155" s="212">
        <v>143</v>
      </c>
      <c r="BB155" s="212">
        <v>130</v>
      </c>
      <c r="BC155" s="212">
        <v>130</v>
      </c>
      <c r="BD155" s="212">
        <v>123</v>
      </c>
      <c r="BE155" s="212">
        <v>143</v>
      </c>
      <c r="BF155" s="212">
        <v>103</v>
      </c>
      <c r="BG155" s="212">
        <v>137</v>
      </c>
      <c r="BH155" s="212">
        <v>121</v>
      </c>
      <c r="BI155" s="212">
        <v>134</v>
      </c>
      <c r="BJ155" s="212">
        <v>136</v>
      </c>
      <c r="BK155" s="212">
        <v>125</v>
      </c>
      <c r="BL155" s="212">
        <v>134</v>
      </c>
      <c r="BM155" s="212">
        <v>164</v>
      </c>
      <c r="BN155" s="212">
        <v>114</v>
      </c>
      <c r="BO155" s="212">
        <v>145</v>
      </c>
      <c r="BP155" s="212">
        <v>136</v>
      </c>
      <c r="BQ155" s="212">
        <v>158</v>
      </c>
      <c r="BR155" s="212">
        <v>157</v>
      </c>
      <c r="BS155" s="212">
        <v>155</v>
      </c>
      <c r="BT155" s="212">
        <v>156</v>
      </c>
      <c r="BU155" s="212">
        <v>173</v>
      </c>
      <c r="BV155" s="212">
        <v>176</v>
      </c>
      <c r="BW155" s="212">
        <v>206</v>
      </c>
      <c r="BX155" s="212">
        <v>215</v>
      </c>
      <c r="BY155" s="212">
        <v>206</v>
      </c>
      <c r="BZ155" s="212">
        <v>110</v>
      </c>
      <c r="CA155" s="212">
        <v>135</v>
      </c>
      <c r="CB155" s="212">
        <v>137</v>
      </c>
      <c r="CC155" s="212">
        <v>152</v>
      </c>
      <c r="CD155" s="212">
        <v>161</v>
      </c>
      <c r="CE155" s="212">
        <v>145</v>
      </c>
      <c r="CF155" s="212">
        <v>122</v>
      </c>
      <c r="CG155" s="212">
        <v>117</v>
      </c>
      <c r="CH155" s="212">
        <v>119</v>
      </c>
      <c r="CI155" s="212">
        <v>113</v>
      </c>
      <c r="CJ155" s="212">
        <v>125</v>
      </c>
      <c r="CK155" s="212">
        <v>98</v>
      </c>
      <c r="CL155" s="212">
        <v>95</v>
      </c>
      <c r="CM155" s="212">
        <v>107</v>
      </c>
      <c r="CN155" s="212">
        <v>91</v>
      </c>
      <c r="CO155" s="212">
        <v>79</v>
      </c>
      <c r="CP155" s="212">
        <v>70</v>
      </c>
      <c r="CQ155" s="212">
        <v>71</v>
      </c>
      <c r="CR155" s="212">
        <v>54</v>
      </c>
      <c r="CS155" s="212">
        <v>61</v>
      </c>
      <c r="CT155" s="212">
        <v>40</v>
      </c>
      <c r="CU155" s="212">
        <v>40</v>
      </c>
      <c r="CV155" s="212">
        <v>20</v>
      </c>
      <c r="CW155" s="212">
        <v>21</v>
      </c>
      <c r="CX155" s="212">
        <v>9</v>
      </c>
      <c r="CY155" s="212">
        <v>7</v>
      </c>
      <c r="CZ155" s="212">
        <v>7</v>
      </c>
      <c r="DA155" s="212">
        <v>5</v>
      </c>
      <c r="DB155" s="212">
        <v>5</v>
      </c>
      <c r="DC155" s="212">
        <v>1</v>
      </c>
      <c r="DD155" s="212">
        <v>3</v>
      </c>
      <c r="DE155" s="212">
        <v>2</v>
      </c>
      <c r="DF155" s="212">
        <v>8</v>
      </c>
      <c r="DG155" s="212">
        <v>48.368431372499998</v>
      </c>
      <c r="DH155" s="212">
        <v>51.272727272700003</v>
      </c>
      <c r="DI155" s="212">
        <v>338</v>
      </c>
      <c r="DJ155" s="212">
        <v>410</v>
      </c>
      <c r="DK155" s="212">
        <v>598</v>
      </c>
      <c r="DL155" s="212">
        <v>553</v>
      </c>
      <c r="DM155" s="212">
        <v>354</v>
      </c>
      <c r="DN155" s="212">
        <v>413</v>
      </c>
      <c r="DO155" s="212">
        <v>438</v>
      </c>
      <c r="DP155" s="212">
        <v>517</v>
      </c>
      <c r="DQ155" s="212">
        <v>680</v>
      </c>
      <c r="DR155" s="212">
        <v>629</v>
      </c>
      <c r="DS155" s="212">
        <v>653</v>
      </c>
      <c r="DT155" s="212">
        <v>693</v>
      </c>
      <c r="DU155" s="212">
        <v>799</v>
      </c>
      <c r="DV155" s="212">
        <v>913</v>
      </c>
      <c r="DW155" s="212">
        <v>730</v>
      </c>
      <c r="DX155" s="212">
        <v>596</v>
      </c>
      <c r="DY155" s="212">
        <v>470</v>
      </c>
      <c r="DZ155" s="212">
        <v>296</v>
      </c>
      <c r="EA155" s="212">
        <v>97</v>
      </c>
      <c r="EB155" s="212">
        <v>21</v>
      </c>
      <c r="EC155" s="212">
        <v>2</v>
      </c>
      <c r="ED155" s="212">
        <v>1346</v>
      </c>
      <c r="EE155" s="212">
        <v>5729</v>
      </c>
      <c r="EF155" s="212">
        <v>3125</v>
      </c>
      <c r="EG155" s="212">
        <v>1482</v>
      </c>
      <c r="EH155" s="212">
        <v>416</v>
      </c>
      <c r="EI155" s="212">
        <v>13.1960784314</v>
      </c>
      <c r="EJ155" s="212">
        <v>56.166666666700003</v>
      </c>
      <c r="EK155" s="212">
        <v>30.637254901999999</v>
      </c>
      <c r="EL155" s="212">
        <v>14.529411764700001</v>
      </c>
      <c r="EM155" s="212">
        <v>4.0784313724999999</v>
      </c>
    </row>
    <row r="156" spans="1:143">
      <c r="A156">
        <v>437</v>
      </c>
      <c r="B156" s="434">
        <v>201</v>
      </c>
      <c r="C156">
        <v>28381</v>
      </c>
      <c r="D156">
        <v>3</v>
      </c>
      <c r="E156">
        <v>2015</v>
      </c>
      <c r="F156">
        <v>2000</v>
      </c>
      <c r="G156" t="s">
        <v>41</v>
      </c>
      <c r="H156" s="212">
        <v>15218</v>
      </c>
      <c r="I156" s="212">
        <v>127</v>
      </c>
      <c r="J156" s="212">
        <v>118</v>
      </c>
      <c r="K156" s="212">
        <v>135</v>
      </c>
      <c r="L156" s="212">
        <v>131</v>
      </c>
      <c r="M156" s="212">
        <v>138</v>
      </c>
      <c r="N156" s="212">
        <v>130</v>
      </c>
      <c r="O156" s="212">
        <v>165</v>
      </c>
      <c r="P156" s="212">
        <v>122</v>
      </c>
      <c r="Q156" s="212">
        <v>157</v>
      </c>
      <c r="R156" s="212">
        <v>148</v>
      </c>
      <c r="S156" s="212">
        <v>149</v>
      </c>
      <c r="T156" s="212">
        <v>145</v>
      </c>
      <c r="U156" s="212">
        <v>154</v>
      </c>
      <c r="V156" s="212">
        <v>160</v>
      </c>
      <c r="W156" s="212">
        <v>166</v>
      </c>
      <c r="X156" s="212">
        <v>163</v>
      </c>
      <c r="Y156" s="212">
        <v>163</v>
      </c>
      <c r="Z156" s="212">
        <v>151</v>
      </c>
      <c r="AA156" s="212">
        <v>156</v>
      </c>
      <c r="AB156" s="212">
        <v>132</v>
      </c>
      <c r="AC156" s="212">
        <v>137</v>
      </c>
      <c r="AD156" s="212">
        <v>118</v>
      </c>
      <c r="AE156" s="212">
        <v>134</v>
      </c>
      <c r="AF156" s="212">
        <v>123</v>
      </c>
      <c r="AG156" s="212">
        <v>144</v>
      </c>
      <c r="AH156" s="212">
        <v>132</v>
      </c>
      <c r="AI156" s="212">
        <v>101</v>
      </c>
      <c r="AJ156" s="212">
        <v>143</v>
      </c>
      <c r="AK156" s="212">
        <v>147</v>
      </c>
      <c r="AL156" s="212">
        <v>147</v>
      </c>
      <c r="AM156" s="212">
        <v>160</v>
      </c>
      <c r="AN156" s="212">
        <v>165</v>
      </c>
      <c r="AO156" s="212">
        <v>158</v>
      </c>
      <c r="AP156" s="212">
        <v>177</v>
      </c>
      <c r="AQ156" s="212">
        <v>174</v>
      </c>
      <c r="AR156" s="212">
        <v>158</v>
      </c>
      <c r="AS156" s="212">
        <v>171</v>
      </c>
      <c r="AT156" s="212">
        <v>195</v>
      </c>
      <c r="AU156" s="212">
        <v>204</v>
      </c>
      <c r="AV156" s="212">
        <v>212</v>
      </c>
      <c r="AW156" s="212">
        <v>229</v>
      </c>
      <c r="AX156" s="212">
        <v>253</v>
      </c>
      <c r="AY156" s="212">
        <v>262</v>
      </c>
      <c r="AZ156" s="212">
        <v>241</v>
      </c>
      <c r="BA156" s="212">
        <v>227</v>
      </c>
      <c r="BB156" s="212">
        <v>225</v>
      </c>
      <c r="BC156" s="212">
        <v>209</v>
      </c>
      <c r="BD156" s="212">
        <v>204</v>
      </c>
      <c r="BE156" s="212">
        <v>189</v>
      </c>
      <c r="BF156" s="212">
        <v>126</v>
      </c>
      <c r="BG156" s="212">
        <v>198</v>
      </c>
      <c r="BH156" s="212">
        <v>176</v>
      </c>
      <c r="BI156" s="212">
        <v>186</v>
      </c>
      <c r="BJ156" s="212">
        <v>172</v>
      </c>
      <c r="BK156" s="212">
        <v>152</v>
      </c>
      <c r="BL156" s="212">
        <v>189</v>
      </c>
      <c r="BM156" s="212">
        <v>161</v>
      </c>
      <c r="BN156" s="212">
        <v>175</v>
      </c>
      <c r="BO156" s="212">
        <v>167</v>
      </c>
      <c r="BP156" s="212">
        <v>207</v>
      </c>
      <c r="BQ156" s="212">
        <v>187</v>
      </c>
      <c r="BR156" s="212">
        <v>185</v>
      </c>
      <c r="BS156" s="212">
        <v>228</v>
      </c>
      <c r="BT156" s="212">
        <v>243</v>
      </c>
      <c r="BU156" s="212">
        <v>241</v>
      </c>
      <c r="BV156" s="212">
        <v>287</v>
      </c>
      <c r="BW156" s="212">
        <v>322</v>
      </c>
      <c r="BX156" s="212">
        <v>310</v>
      </c>
      <c r="BY156" s="212">
        <v>330</v>
      </c>
      <c r="BZ156" s="212">
        <v>198</v>
      </c>
      <c r="CA156" s="212">
        <v>211</v>
      </c>
      <c r="CB156" s="212">
        <v>233</v>
      </c>
      <c r="CC156" s="212">
        <v>238</v>
      </c>
      <c r="CD156" s="212">
        <v>263</v>
      </c>
      <c r="CE156" s="212">
        <v>222</v>
      </c>
      <c r="CF156" s="212">
        <v>170</v>
      </c>
      <c r="CG156" s="212">
        <v>150</v>
      </c>
      <c r="CH156" s="212">
        <v>147</v>
      </c>
      <c r="CI156" s="212">
        <v>153</v>
      </c>
      <c r="CJ156" s="212">
        <v>133</v>
      </c>
      <c r="CK156" s="212">
        <v>117</v>
      </c>
      <c r="CL156" s="212">
        <v>108</v>
      </c>
      <c r="CM156" s="212">
        <v>92</v>
      </c>
      <c r="CN156" s="212">
        <v>78</v>
      </c>
      <c r="CO156" s="212">
        <v>77</v>
      </c>
      <c r="CP156" s="212">
        <v>63</v>
      </c>
      <c r="CQ156" s="212">
        <v>53</v>
      </c>
      <c r="CR156" s="212">
        <v>48</v>
      </c>
      <c r="CS156" s="212">
        <v>36</v>
      </c>
      <c r="CT156" s="212">
        <v>34</v>
      </c>
      <c r="CU156" s="212">
        <v>25</v>
      </c>
      <c r="CV156" s="212">
        <v>21</v>
      </c>
      <c r="CW156" s="212">
        <v>9</v>
      </c>
      <c r="CX156" s="212">
        <v>8</v>
      </c>
      <c r="CY156" s="212">
        <v>8</v>
      </c>
      <c r="CZ156" s="212">
        <v>6</v>
      </c>
      <c r="DA156" s="212">
        <v>1</v>
      </c>
      <c r="DB156" s="212">
        <v>2</v>
      </c>
      <c r="DC156" s="212">
        <v>0</v>
      </c>
      <c r="DD156" s="212">
        <v>1</v>
      </c>
      <c r="DE156" s="212">
        <v>1</v>
      </c>
      <c r="DF156" s="212">
        <v>21</v>
      </c>
      <c r="DG156" s="212">
        <v>45.780779101100002</v>
      </c>
      <c r="DH156" s="212">
        <v>46.724880382800002</v>
      </c>
      <c r="DI156" s="212">
        <v>649</v>
      </c>
      <c r="DJ156" s="212">
        <v>722</v>
      </c>
      <c r="DK156" s="212">
        <v>774</v>
      </c>
      <c r="DL156" s="212">
        <v>765</v>
      </c>
      <c r="DM156" s="212">
        <v>656</v>
      </c>
      <c r="DN156" s="212">
        <v>670</v>
      </c>
      <c r="DO156" s="212">
        <v>834</v>
      </c>
      <c r="DP156" s="212">
        <v>940</v>
      </c>
      <c r="DQ156" s="212">
        <v>1212</v>
      </c>
      <c r="DR156" s="212">
        <v>953</v>
      </c>
      <c r="DS156" s="212">
        <v>884</v>
      </c>
      <c r="DT156" s="212">
        <v>899</v>
      </c>
      <c r="DU156" s="212">
        <v>1084</v>
      </c>
      <c r="DV156" s="212">
        <v>1447</v>
      </c>
      <c r="DW156" s="212">
        <v>1167</v>
      </c>
      <c r="DX156" s="212">
        <v>753</v>
      </c>
      <c r="DY156" s="212">
        <v>472</v>
      </c>
      <c r="DZ156" s="212">
        <v>234</v>
      </c>
      <c r="EA156" s="212">
        <v>71</v>
      </c>
      <c r="EB156" s="212">
        <v>10</v>
      </c>
      <c r="EC156" s="212">
        <v>1</v>
      </c>
      <c r="ED156" s="212">
        <v>2145</v>
      </c>
      <c r="EE156" s="212">
        <v>8897</v>
      </c>
      <c r="EF156" s="212">
        <v>4155</v>
      </c>
      <c r="EG156" s="212">
        <v>1541</v>
      </c>
      <c r="EH156" s="212">
        <v>316</v>
      </c>
      <c r="EI156" s="212">
        <v>14.114627887099999</v>
      </c>
      <c r="EJ156" s="212">
        <v>58.544449562399997</v>
      </c>
      <c r="EK156" s="212">
        <v>27.3409225505</v>
      </c>
      <c r="EL156" s="212">
        <v>10.140159241999999</v>
      </c>
      <c r="EM156" s="212">
        <v>2.0793577679999999</v>
      </c>
    </row>
    <row r="157" spans="1:143">
      <c r="A157">
        <v>438</v>
      </c>
      <c r="B157" s="434">
        <v>201</v>
      </c>
      <c r="C157">
        <v>28382</v>
      </c>
      <c r="D157">
        <v>3</v>
      </c>
      <c r="E157">
        <v>2015</v>
      </c>
      <c r="F157">
        <v>2000</v>
      </c>
      <c r="G157" t="s">
        <v>42</v>
      </c>
      <c r="H157" s="212">
        <v>16409</v>
      </c>
      <c r="I157" s="212">
        <v>153</v>
      </c>
      <c r="J157" s="212">
        <v>168</v>
      </c>
      <c r="K157" s="212">
        <v>164</v>
      </c>
      <c r="L157" s="212">
        <v>180</v>
      </c>
      <c r="M157" s="212">
        <v>168</v>
      </c>
      <c r="N157" s="212">
        <v>183</v>
      </c>
      <c r="O157" s="212">
        <v>179</v>
      </c>
      <c r="P157" s="212">
        <v>168</v>
      </c>
      <c r="Q157" s="212">
        <v>163</v>
      </c>
      <c r="R157" s="212">
        <v>161</v>
      </c>
      <c r="S157" s="212">
        <v>161</v>
      </c>
      <c r="T157" s="212">
        <v>181</v>
      </c>
      <c r="U157" s="212">
        <v>154</v>
      </c>
      <c r="V157" s="212">
        <v>184</v>
      </c>
      <c r="W157" s="212">
        <v>168</v>
      </c>
      <c r="X157" s="212">
        <v>179</v>
      </c>
      <c r="Y157" s="212">
        <v>172</v>
      </c>
      <c r="Z157" s="212">
        <v>170</v>
      </c>
      <c r="AA157" s="212">
        <v>185</v>
      </c>
      <c r="AB157" s="212">
        <v>171</v>
      </c>
      <c r="AC157" s="212">
        <v>153</v>
      </c>
      <c r="AD157" s="212">
        <v>180</v>
      </c>
      <c r="AE157" s="212">
        <v>155</v>
      </c>
      <c r="AF157" s="212">
        <v>164</v>
      </c>
      <c r="AG157" s="212">
        <v>151</v>
      </c>
      <c r="AH157" s="212">
        <v>145</v>
      </c>
      <c r="AI157" s="212">
        <v>190</v>
      </c>
      <c r="AJ157" s="212">
        <v>175</v>
      </c>
      <c r="AK157" s="212">
        <v>177</v>
      </c>
      <c r="AL157" s="212">
        <v>195</v>
      </c>
      <c r="AM157" s="212">
        <v>201</v>
      </c>
      <c r="AN157" s="212">
        <v>174</v>
      </c>
      <c r="AO157" s="212">
        <v>186</v>
      </c>
      <c r="AP157" s="212">
        <v>209</v>
      </c>
      <c r="AQ157" s="212">
        <v>212</v>
      </c>
      <c r="AR157" s="212">
        <v>231</v>
      </c>
      <c r="AS157" s="212">
        <v>228</v>
      </c>
      <c r="AT157" s="212">
        <v>242</v>
      </c>
      <c r="AU157" s="212">
        <v>214</v>
      </c>
      <c r="AV157" s="212">
        <v>259</v>
      </c>
      <c r="AW157" s="212">
        <v>274</v>
      </c>
      <c r="AX157" s="212">
        <v>313</v>
      </c>
      <c r="AY157" s="212">
        <v>280</v>
      </c>
      <c r="AZ157" s="212">
        <v>274</v>
      </c>
      <c r="BA157" s="212">
        <v>243</v>
      </c>
      <c r="BB157" s="212">
        <v>255</v>
      </c>
      <c r="BC157" s="212">
        <v>239</v>
      </c>
      <c r="BD157" s="212">
        <v>245</v>
      </c>
      <c r="BE157" s="212">
        <v>212</v>
      </c>
      <c r="BF157" s="212">
        <v>171</v>
      </c>
      <c r="BG157" s="212">
        <v>214</v>
      </c>
      <c r="BH157" s="212">
        <v>174</v>
      </c>
      <c r="BI157" s="212">
        <v>196</v>
      </c>
      <c r="BJ157" s="212">
        <v>163</v>
      </c>
      <c r="BK157" s="212">
        <v>169</v>
      </c>
      <c r="BL157" s="212">
        <v>176</v>
      </c>
      <c r="BM157" s="212">
        <v>166</v>
      </c>
      <c r="BN157" s="212">
        <v>152</v>
      </c>
      <c r="BO157" s="212">
        <v>177</v>
      </c>
      <c r="BP157" s="212">
        <v>208</v>
      </c>
      <c r="BQ157" s="212">
        <v>187</v>
      </c>
      <c r="BR157" s="212">
        <v>177</v>
      </c>
      <c r="BS157" s="212">
        <v>229</v>
      </c>
      <c r="BT157" s="212">
        <v>207</v>
      </c>
      <c r="BU157" s="212">
        <v>222</v>
      </c>
      <c r="BV157" s="212">
        <v>223</v>
      </c>
      <c r="BW157" s="212">
        <v>301</v>
      </c>
      <c r="BX157" s="212">
        <v>292</v>
      </c>
      <c r="BY157" s="212">
        <v>277</v>
      </c>
      <c r="BZ157" s="212">
        <v>172</v>
      </c>
      <c r="CA157" s="212">
        <v>193</v>
      </c>
      <c r="CB157" s="212">
        <v>233</v>
      </c>
      <c r="CC157" s="212">
        <v>251</v>
      </c>
      <c r="CD157" s="212">
        <v>216</v>
      </c>
      <c r="CE157" s="212">
        <v>211</v>
      </c>
      <c r="CF157" s="212">
        <v>169</v>
      </c>
      <c r="CG157" s="212">
        <v>150</v>
      </c>
      <c r="CH157" s="212">
        <v>165</v>
      </c>
      <c r="CI157" s="212">
        <v>125</v>
      </c>
      <c r="CJ157" s="212">
        <v>144</v>
      </c>
      <c r="CK157" s="212">
        <v>88</v>
      </c>
      <c r="CL157" s="212">
        <v>89</v>
      </c>
      <c r="CM157" s="212">
        <v>83</v>
      </c>
      <c r="CN157" s="212">
        <v>82</v>
      </c>
      <c r="CO157" s="212">
        <v>75</v>
      </c>
      <c r="CP157" s="212">
        <v>66</v>
      </c>
      <c r="CQ157" s="212">
        <v>41</v>
      </c>
      <c r="CR157" s="212">
        <v>47</v>
      </c>
      <c r="CS157" s="212">
        <v>29</v>
      </c>
      <c r="CT157" s="212">
        <v>17</v>
      </c>
      <c r="CU157" s="212">
        <v>26</v>
      </c>
      <c r="CV157" s="212">
        <v>7</v>
      </c>
      <c r="CW157" s="212">
        <v>8</v>
      </c>
      <c r="CX157" s="212">
        <v>8</v>
      </c>
      <c r="CY157" s="212">
        <v>8</v>
      </c>
      <c r="CZ157" s="212">
        <v>4</v>
      </c>
      <c r="DA157" s="212">
        <v>0</v>
      </c>
      <c r="DB157" s="212">
        <v>1</v>
      </c>
      <c r="DC157" s="212">
        <v>1</v>
      </c>
      <c r="DD157" s="212">
        <v>1</v>
      </c>
      <c r="DE157" s="212">
        <v>3</v>
      </c>
      <c r="DF157" s="212">
        <v>27</v>
      </c>
      <c r="DG157" s="212">
        <v>43.2696251984</v>
      </c>
      <c r="DH157" s="212">
        <v>43.2591240876</v>
      </c>
      <c r="DI157" s="212">
        <v>833</v>
      </c>
      <c r="DJ157" s="212">
        <v>854</v>
      </c>
      <c r="DK157" s="212">
        <v>848</v>
      </c>
      <c r="DL157" s="212">
        <v>877</v>
      </c>
      <c r="DM157" s="212">
        <v>803</v>
      </c>
      <c r="DN157" s="212">
        <v>882</v>
      </c>
      <c r="DO157" s="212">
        <v>982</v>
      </c>
      <c r="DP157" s="212">
        <v>1174</v>
      </c>
      <c r="DQ157" s="212">
        <v>1384</v>
      </c>
      <c r="DR157" s="212">
        <v>1122</v>
      </c>
      <c r="DS157" s="212">
        <v>916</v>
      </c>
      <c r="DT157" s="212">
        <v>879</v>
      </c>
      <c r="DU157" s="212">
        <v>1022</v>
      </c>
      <c r="DV157" s="212">
        <v>1265</v>
      </c>
      <c r="DW157" s="212">
        <v>1104</v>
      </c>
      <c r="DX157" s="212">
        <v>753</v>
      </c>
      <c r="DY157" s="212">
        <v>417</v>
      </c>
      <c r="DZ157" s="212">
        <v>200</v>
      </c>
      <c r="EA157" s="212">
        <v>57</v>
      </c>
      <c r="EB157" s="212">
        <v>7</v>
      </c>
      <c r="EC157" s="212">
        <v>3</v>
      </c>
      <c r="ED157" s="212">
        <v>2535</v>
      </c>
      <c r="EE157" s="212">
        <v>10041</v>
      </c>
      <c r="EF157" s="212">
        <v>3806</v>
      </c>
      <c r="EG157" s="212">
        <v>1437</v>
      </c>
      <c r="EH157" s="212">
        <v>267</v>
      </c>
      <c r="EI157" s="212">
        <v>15.4743010621</v>
      </c>
      <c r="EJ157" s="212">
        <v>61.292882431899997</v>
      </c>
      <c r="EK157" s="212">
        <v>23.232816505900001</v>
      </c>
      <c r="EL157" s="212">
        <v>8.7718227323000004</v>
      </c>
      <c r="EM157" s="212">
        <v>1.6298376267000001</v>
      </c>
    </row>
    <row r="158" spans="1:143">
      <c r="A158">
        <v>440</v>
      </c>
      <c r="B158" s="434">
        <v>201</v>
      </c>
      <c r="C158">
        <v>28442</v>
      </c>
      <c r="D158">
        <v>3</v>
      </c>
      <c r="E158">
        <v>2015</v>
      </c>
      <c r="F158">
        <v>2000</v>
      </c>
      <c r="G158" t="s">
        <v>43</v>
      </c>
      <c r="H158" s="212">
        <v>5977</v>
      </c>
      <c r="I158" s="212">
        <v>32</v>
      </c>
      <c r="J158" s="212">
        <v>32</v>
      </c>
      <c r="K158" s="212">
        <v>30</v>
      </c>
      <c r="L158" s="212">
        <v>37</v>
      </c>
      <c r="M158" s="212">
        <v>48</v>
      </c>
      <c r="N158" s="212">
        <v>38</v>
      </c>
      <c r="O158" s="212">
        <v>46</v>
      </c>
      <c r="P158" s="212">
        <v>52</v>
      </c>
      <c r="Q158" s="212">
        <v>48</v>
      </c>
      <c r="R158" s="212">
        <v>39</v>
      </c>
      <c r="S158" s="212">
        <v>56</v>
      </c>
      <c r="T158" s="212">
        <v>54</v>
      </c>
      <c r="U158" s="212">
        <v>50</v>
      </c>
      <c r="V158" s="212">
        <v>43</v>
      </c>
      <c r="W158" s="212">
        <v>51</v>
      </c>
      <c r="X158" s="212">
        <v>64</v>
      </c>
      <c r="Y158" s="212">
        <v>81</v>
      </c>
      <c r="Z158" s="212">
        <v>72</v>
      </c>
      <c r="AA158" s="212">
        <v>57</v>
      </c>
      <c r="AB158" s="212">
        <v>54</v>
      </c>
      <c r="AC158" s="212">
        <v>45</v>
      </c>
      <c r="AD158" s="212">
        <v>51</v>
      </c>
      <c r="AE158" s="212">
        <v>45</v>
      </c>
      <c r="AF158" s="212">
        <v>52</v>
      </c>
      <c r="AG158" s="212">
        <v>64</v>
      </c>
      <c r="AH158" s="212">
        <v>45</v>
      </c>
      <c r="AI158" s="212">
        <v>41</v>
      </c>
      <c r="AJ158" s="212">
        <v>53</v>
      </c>
      <c r="AK158" s="212">
        <v>69</v>
      </c>
      <c r="AL158" s="212">
        <v>59</v>
      </c>
      <c r="AM158" s="212">
        <v>62</v>
      </c>
      <c r="AN158" s="212">
        <v>57</v>
      </c>
      <c r="AO158" s="212">
        <v>59</v>
      </c>
      <c r="AP158" s="212">
        <v>58</v>
      </c>
      <c r="AQ158" s="212">
        <v>48</v>
      </c>
      <c r="AR158" s="212">
        <v>60</v>
      </c>
      <c r="AS158" s="212">
        <v>59</v>
      </c>
      <c r="AT158" s="212">
        <v>76</v>
      </c>
      <c r="AU158" s="212">
        <v>66</v>
      </c>
      <c r="AV158" s="212">
        <v>59</v>
      </c>
      <c r="AW158" s="212">
        <v>82</v>
      </c>
      <c r="AX158" s="212">
        <v>73</v>
      </c>
      <c r="AY158" s="212">
        <v>74</v>
      </c>
      <c r="AZ158" s="212">
        <v>87</v>
      </c>
      <c r="BA158" s="212">
        <v>67</v>
      </c>
      <c r="BB158" s="212">
        <v>53</v>
      </c>
      <c r="BC158" s="212">
        <v>74</v>
      </c>
      <c r="BD158" s="212">
        <v>69</v>
      </c>
      <c r="BE158" s="212">
        <v>72</v>
      </c>
      <c r="BF158" s="212">
        <v>48</v>
      </c>
      <c r="BG158" s="212">
        <v>79</v>
      </c>
      <c r="BH158" s="212">
        <v>70</v>
      </c>
      <c r="BI158" s="212">
        <v>85</v>
      </c>
      <c r="BJ158" s="212">
        <v>77</v>
      </c>
      <c r="BK158" s="212">
        <v>62</v>
      </c>
      <c r="BL158" s="212">
        <v>77</v>
      </c>
      <c r="BM158" s="212">
        <v>93</v>
      </c>
      <c r="BN158" s="212">
        <v>85</v>
      </c>
      <c r="BO158" s="212">
        <v>92</v>
      </c>
      <c r="BP158" s="212">
        <v>90</v>
      </c>
      <c r="BQ158" s="212">
        <v>106</v>
      </c>
      <c r="BR158" s="212">
        <v>93</v>
      </c>
      <c r="BS158" s="212">
        <v>101</v>
      </c>
      <c r="BT158" s="212">
        <v>111</v>
      </c>
      <c r="BU158" s="212">
        <v>122</v>
      </c>
      <c r="BV158" s="212">
        <v>111</v>
      </c>
      <c r="BW158" s="212">
        <v>148</v>
      </c>
      <c r="BX158" s="212">
        <v>123</v>
      </c>
      <c r="BY158" s="212">
        <v>119</v>
      </c>
      <c r="BZ158" s="212">
        <v>67</v>
      </c>
      <c r="CA158" s="212">
        <v>81</v>
      </c>
      <c r="CB158" s="212">
        <v>83</v>
      </c>
      <c r="CC158" s="212">
        <v>83</v>
      </c>
      <c r="CD158" s="212">
        <v>102</v>
      </c>
      <c r="CE158" s="212">
        <v>83</v>
      </c>
      <c r="CF158" s="212">
        <v>68</v>
      </c>
      <c r="CG158" s="212">
        <v>73</v>
      </c>
      <c r="CH158" s="212">
        <v>63</v>
      </c>
      <c r="CI158" s="212">
        <v>72</v>
      </c>
      <c r="CJ158" s="212">
        <v>53</v>
      </c>
      <c r="CK158" s="212">
        <v>54</v>
      </c>
      <c r="CL158" s="212">
        <v>51</v>
      </c>
      <c r="CM158" s="212">
        <v>61</v>
      </c>
      <c r="CN158" s="212">
        <v>52</v>
      </c>
      <c r="CO158" s="212">
        <v>47</v>
      </c>
      <c r="CP158" s="212">
        <v>43</v>
      </c>
      <c r="CQ158" s="212">
        <v>35</v>
      </c>
      <c r="CR158" s="212">
        <v>24</v>
      </c>
      <c r="CS158" s="212">
        <v>30</v>
      </c>
      <c r="CT158" s="212">
        <v>28</v>
      </c>
      <c r="CU158" s="212">
        <v>17</v>
      </c>
      <c r="CV158" s="212">
        <v>13</v>
      </c>
      <c r="CW158" s="212">
        <v>11</v>
      </c>
      <c r="CX158" s="212">
        <v>7</v>
      </c>
      <c r="CY158" s="212">
        <v>6</v>
      </c>
      <c r="CZ158" s="212">
        <v>1</v>
      </c>
      <c r="DA158" s="212">
        <v>2</v>
      </c>
      <c r="DB158" s="212">
        <v>2</v>
      </c>
      <c r="DC158" s="212">
        <v>0</v>
      </c>
      <c r="DD158" s="212">
        <v>0</v>
      </c>
      <c r="DE158" s="212">
        <v>0</v>
      </c>
      <c r="DF158" s="212">
        <v>10</v>
      </c>
      <c r="DG158" s="212">
        <v>48.779369867600003</v>
      </c>
      <c r="DH158" s="212">
        <v>52.276470588199999</v>
      </c>
      <c r="DI158" s="212">
        <v>179</v>
      </c>
      <c r="DJ158" s="212">
        <v>223</v>
      </c>
      <c r="DK158" s="212">
        <v>254</v>
      </c>
      <c r="DL158" s="212">
        <v>328</v>
      </c>
      <c r="DM158" s="212">
        <v>257</v>
      </c>
      <c r="DN158" s="212">
        <v>267</v>
      </c>
      <c r="DO158" s="212">
        <v>284</v>
      </c>
      <c r="DP158" s="212">
        <v>320</v>
      </c>
      <c r="DQ158" s="212">
        <v>383</v>
      </c>
      <c r="DR158" s="212">
        <v>316</v>
      </c>
      <c r="DS158" s="212">
        <v>373</v>
      </c>
      <c r="DT158" s="212">
        <v>437</v>
      </c>
      <c r="DU158" s="212">
        <v>533</v>
      </c>
      <c r="DV158" s="212">
        <v>568</v>
      </c>
      <c r="DW158" s="212">
        <v>432</v>
      </c>
      <c r="DX158" s="212">
        <v>329</v>
      </c>
      <c r="DY158" s="212">
        <v>265</v>
      </c>
      <c r="DZ158" s="212">
        <v>160</v>
      </c>
      <c r="EA158" s="212">
        <v>54</v>
      </c>
      <c r="EB158" s="212">
        <v>5</v>
      </c>
      <c r="EC158" s="212">
        <v>0</v>
      </c>
      <c r="ED158" s="212">
        <v>656</v>
      </c>
      <c r="EE158" s="212">
        <v>3498</v>
      </c>
      <c r="EF158" s="212">
        <v>1813</v>
      </c>
      <c r="EG158" s="212">
        <v>813</v>
      </c>
      <c r="EH158" s="212">
        <v>219</v>
      </c>
      <c r="EI158" s="212">
        <v>10.9937992291</v>
      </c>
      <c r="EJ158" s="212">
        <v>58.622423328300002</v>
      </c>
      <c r="EK158" s="212">
        <v>30.3837774426</v>
      </c>
      <c r="EL158" s="212">
        <v>13.6249371543</v>
      </c>
      <c r="EM158" s="212">
        <v>3.6701860230999999</v>
      </c>
    </row>
    <row r="159" spans="1:143">
      <c r="A159">
        <v>441</v>
      </c>
      <c r="B159" s="434">
        <v>201</v>
      </c>
      <c r="C159">
        <v>28443</v>
      </c>
      <c r="D159">
        <v>3</v>
      </c>
      <c r="E159">
        <v>2015</v>
      </c>
      <c r="F159">
        <v>2000</v>
      </c>
      <c r="G159" t="s">
        <v>44</v>
      </c>
      <c r="H159" s="212">
        <v>9422</v>
      </c>
      <c r="I159" s="212">
        <v>63</v>
      </c>
      <c r="J159" s="212">
        <v>73</v>
      </c>
      <c r="K159" s="212">
        <v>95</v>
      </c>
      <c r="L159" s="212">
        <v>88</v>
      </c>
      <c r="M159" s="212">
        <v>82</v>
      </c>
      <c r="N159" s="212">
        <v>91</v>
      </c>
      <c r="O159" s="212">
        <v>82</v>
      </c>
      <c r="P159" s="212">
        <v>97</v>
      </c>
      <c r="Q159" s="212">
        <v>91</v>
      </c>
      <c r="R159" s="212">
        <v>87</v>
      </c>
      <c r="S159" s="212">
        <v>103</v>
      </c>
      <c r="T159" s="212">
        <v>85</v>
      </c>
      <c r="U159" s="212">
        <v>85</v>
      </c>
      <c r="V159" s="212">
        <v>104</v>
      </c>
      <c r="W159" s="212">
        <v>102</v>
      </c>
      <c r="X159" s="212">
        <v>102</v>
      </c>
      <c r="Y159" s="212">
        <v>108</v>
      </c>
      <c r="Z159" s="212">
        <v>97</v>
      </c>
      <c r="AA159" s="212">
        <v>127</v>
      </c>
      <c r="AB159" s="212">
        <v>168</v>
      </c>
      <c r="AC159" s="212">
        <v>149</v>
      </c>
      <c r="AD159" s="212">
        <v>126</v>
      </c>
      <c r="AE159" s="212">
        <v>93</v>
      </c>
      <c r="AF159" s="212">
        <v>85</v>
      </c>
      <c r="AG159" s="212">
        <v>84</v>
      </c>
      <c r="AH159" s="212">
        <v>89</v>
      </c>
      <c r="AI159" s="212">
        <v>99</v>
      </c>
      <c r="AJ159" s="212">
        <v>86</v>
      </c>
      <c r="AK159" s="212">
        <v>84</v>
      </c>
      <c r="AL159" s="212">
        <v>86</v>
      </c>
      <c r="AM159" s="212">
        <v>82</v>
      </c>
      <c r="AN159" s="212">
        <v>103</v>
      </c>
      <c r="AO159" s="212">
        <v>107</v>
      </c>
      <c r="AP159" s="212">
        <v>108</v>
      </c>
      <c r="AQ159" s="212">
        <v>103</v>
      </c>
      <c r="AR159" s="212">
        <v>139</v>
      </c>
      <c r="AS159" s="212">
        <v>112</v>
      </c>
      <c r="AT159" s="212">
        <v>113</v>
      </c>
      <c r="AU159" s="212">
        <v>136</v>
      </c>
      <c r="AV159" s="212">
        <v>111</v>
      </c>
      <c r="AW159" s="212">
        <v>135</v>
      </c>
      <c r="AX159" s="212">
        <v>154</v>
      </c>
      <c r="AY159" s="212">
        <v>147</v>
      </c>
      <c r="AZ159" s="212">
        <v>129</v>
      </c>
      <c r="BA159" s="212">
        <v>146</v>
      </c>
      <c r="BB159" s="212">
        <v>137</v>
      </c>
      <c r="BC159" s="212">
        <v>106</v>
      </c>
      <c r="BD159" s="212">
        <v>92</v>
      </c>
      <c r="BE159" s="212">
        <v>126</v>
      </c>
      <c r="BF159" s="212">
        <v>90</v>
      </c>
      <c r="BG159" s="212">
        <v>125</v>
      </c>
      <c r="BH159" s="212">
        <v>108</v>
      </c>
      <c r="BI159" s="212">
        <v>121</v>
      </c>
      <c r="BJ159" s="212">
        <v>97</v>
      </c>
      <c r="BK159" s="212">
        <v>100</v>
      </c>
      <c r="BL159" s="212">
        <v>101</v>
      </c>
      <c r="BM159" s="212">
        <v>137</v>
      </c>
      <c r="BN159" s="212">
        <v>123</v>
      </c>
      <c r="BO159" s="212">
        <v>90</v>
      </c>
      <c r="BP159" s="212">
        <v>120</v>
      </c>
      <c r="BQ159" s="212">
        <v>111</v>
      </c>
      <c r="BR159" s="212">
        <v>124</v>
      </c>
      <c r="BS159" s="212">
        <v>138</v>
      </c>
      <c r="BT159" s="212">
        <v>114</v>
      </c>
      <c r="BU159" s="212">
        <v>141</v>
      </c>
      <c r="BV159" s="212">
        <v>132</v>
      </c>
      <c r="BW159" s="212">
        <v>154</v>
      </c>
      <c r="BX159" s="212">
        <v>173</v>
      </c>
      <c r="BY159" s="212">
        <v>175</v>
      </c>
      <c r="BZ159" s="212">
        <v>102</v>
      </c>
      <c r="CA159" s="212">
        <v>117</v>
      </c>
      <c r="CB159" s="212">
        <v>121</v>
      </c>
      <c r="CC159" s="212">
        <v>125</v>
      </c>
      <c r="CD159" s="212">
        <v>118</v>
      </c>
      <c r="CE159" s="212">
        <v>107</v>
      </c>
      <c r="CF159" s="212">
        <v>94</v>
      </c>
      <c r="CG159" s="212">
        <v>80</v>
      </c>
      <c r="CH159" s="212">
        <v>68</v>
      </c>
      <c r="CI159" s="212">
        <v>86</v>
      </c>
      <c r="CJ159" s="212">
        <v>66</v>
      </c>
      <c r="CK159" s="212">
        <v>72</v>
      </c>
      <c r="CL159" s="212">
        <v>64</v>
      </c>
      <c r="CM159" s="212">
        <v>79</v>
      </c>
      <c r="CN159" s="212">
        <v>59</v>
      </c>
      <c r="CO159" s="212">
        <v>54</v>
      </c>
      <c r="CP159" s="212">
        <v>49</v>
      </c>
      <c r="CQ159" s="212">
        <v>35</v>
      </c>
      <c r="CR159" s="212">
        <v>50</v>
      </c>
      <c r="CS159" s="212">
        <v>31</v>
      </c>
      <c r="CT159" s="212">
        <v>44</v>
      </c>
      <c r="CU159" s="212">
        <v>22</v>
      </c>
      <c r="CV159" s="212">
        <v>16</v>
      </c>
      <c r="CW159" s="212">
        <v>14</v>
      </c>
      <c r="CX159" s="212">
        <v>10</v>
      </c>
      <c r="CY159" s="212">
        <v>8</v>
      </c>
      <c r="CZ159" s="212">
        <v>5</v>
      </c>
      <c r="DA159" s="212">
        <v>0</v>
      </c>
      <c r="DB159" s="212">
        <v>2</v>
      </c>
      <c r="DC159" s="212">
        <v>0</v>
      </c>
      <c r="DD159" s="212">
        <v>4</v>
      </c>
      <c r="DE159" s="212">
        <v>1</v>
      </c>
      <c r="DF159" s="212">
        <v>48</v>
      </c>
      <c r="DG159" s="212">
        <v>44.529869852799997</v>
      </c>
      <c r="DH159" s="212">
        <v>44.664383561599998</v>
      </c>
      <c r="DI159" s="212">
        <v>401</v>
      </c>
      <c r="DJ159" s="212">
        <v>448</v>
      </c>
      <c r="DK159" s="212">
        <v>479</v>
      </c>
      <c r="DL159" s="212">
        <v>602</v>
      </c>
      <c r="DM159" s="212">
        <v>537</v>
      </c>
      <c r="DN159" s="212">
        <v>444</v>
      </c>
      <c r="DO159" s="212">
        <v>503</v>
      </c>
      <c r="DP159" s="212">
        <v>611</v>
      </c>
      <c r="DQ159" s="212">
        <v>711</v>
      </c>
      <c r="DR159" s="212">
        <v>551</v>
      </c>
      <c r="DS159" s="212">
        <v>551</v>
      </c>
      <c r="DT159" s="212">
        <v>571</v>
      </c>
      <c r="DU159" s="212">
        <v>628</v>
      </c>
      <c r="DV159" s="212">
        <v>736</v>
      </c>
      <c r="DW159" s="212">
        <v>588</v>
      </c>
      <c r="DX159" s="212">
        <v>394</v>
      </c>
      <c r="DY159" s="212">
        <v>328</v>
      </c>
      <c r="DZ159" s="212">
        <v>209</v>
      </c>
      <c r="EA159" s="212">
        <v>70</v>
      </c>
      <c r="EB159" s="212">
        <v>11</v>
      </c>
      <c r="EC159" s="212">
        <v>1</v>
      </c>
      <c r="ED159" s="212">
        <v>1328</v>
      </c>
      <c r="EE159" s="212">
        <v>5709</v>
      </c>
      <c r="EF159" s="212">
        <v>2337</v>
      </c>
      <c r="EG159" s="212">
        <v>1013</v>
      </c>
      <c r="EH159" s="212">
        <v>291</v>
      </c>
      <c r="EI159" s="212">
        <v>14.1668444634</v>
      </c>
      <c r="EJ159" s="212">
        <v>60.902496266299998</v>
      </c>
      <c r="EK159" s="212">
        <v>24.930659270300001</v>
      </c>
      <c r="EL159" s="212">
        <v>10.8064860252</v>
      </c>
      <c r="EM159" s="212">
        <v>3.1043311287000002</v>
      </c>
    </row>
    <row r="160" spans="1:143">
      <c r="A160">
        <v>442</v>
      </c>
      <c r="B160" s="434">
        <v>201</v>
      </c>
      <c r="C160">
        <v>28446</v>
      </c>
      <c r="D160">
        <v>3</v>
      </c>
      <c r="E160">
        <v>2015</v>
      </c>
      <c r="G160" t="s">
        <v>45</v>
      </c>
      <c r="H160" s="212">
        <v>5371</v>
      </c>
      <c r="I160" s="212">
        <v>34</v>
      </c>
      <c r="J160" s="212">
        <v>21</v>
      </c>
      <c r="K160" s="212">
        <v>32</v>
      </c>
      <c r="L160" s="212">
        <v>33</v>
      </c>
      <c r="M160" s="212">
        <v>44</v>
      </c>
      <c r="N160" s="212">
        <v>50</v>
      </c>
      <c r="O160" s="212">
        <v>58</v>
      </c>
      <c r="P160" s="212">
        <v>46</v>
      </c>
      <c r="Q160" s="212">
        <v>36</v>
      </c>
      <c r="R160" s="212">
        <v>43</v>
      </c>
      <c r="S160" s="212">
        <v>51</v>
      </c>
      <c r="T160" s="212">
        <v>50</v>
      </c>
      <c r="U160" s="212">
        <v>51</v>
      </c>
      <c r="V160" s="212">
        <v>48</v>
      </c>
      <c r="W160" s="212">
        <v>65</v>
      </c>
      <c r="X160" s="212">
        <v>58</v>
      </c>
      <c r="Y160" s="212">
        <v>61</v>
      </c>
      <c r="Z160" s="212">
        <v>60</v>
      </c>
      <c r="AA160" s="212">
        <v>57</v>
      </c>
      <c r="AB160" s="212">
        <v>39</v>
      </c>
      <c r="AC160" s="212">
        <v>33</v>
      </c>
      <c r="AD160" s="212">
        <v>37</v>
      </c>
      <c r="AE160" s="212">
        <v>48</v>
      </c>
      <c r="AF160" s="212">
        <v>44</v>
      </c>
      <c r="AG160" s="212">
        <v>38</v>
      </c>
      <c r="AH160" s="212">
        <v>52</v>
      </c>
      <c r="AI160" s="212">
        <v>46</v>
      </c>
      <c r="AJ160" s="212">
        <v>51</v>
      </c>
      <c r="AK160" s="212">
        <v>30</v>
      </c>
      <c r="AL160" s="212">
        <v>45</v>
      </c>
      <c r="AM160" s="212">
        <v>48</v>
      </c>
      <c r="AN160" s="212">
        <v>47</v>
      </c>
      <c r="AO160" s="212">
        <v>46</v>
      </c>
      <c r="AP160" s="212">
        <v>45</v>
      </c>
      <c r="AQ160" s="212">
        <v>61</v>
      </c>
      <c r="AR160" s="212">
        <v>47</v>
      </c>
      <c r="AS160" s="212">
        <v>42</v>
      </c>
      <c r="AT160" s="212">
        <v>59</v>
      </c>
      <c r="AU160" s="212">
        <v>66</v>
      </c>
      <c r="AV160" s="212">
        <v>59</v>
      </c>
      <c r="AW160" s="212">
        <v>44</v>
      </c>
      <c r="AX160" s="212">
        <v>76</v>
      </c>
      <c r="AY160" s="212">
        <v>73</v>
      </c>
      <c r="AZ160" s="212">
        <v>58</v>
      </c>
      <c r="BA160" s="212">
        <v>60</v>
      </c>
      <c r="BB160" s="212">
        <v>65</v>
      </c>
      <c r="BC160" s="212">
        <v>61</v>
      </c>
      <c r="BD160" s="212">
        <v>64</v>
      </c>
      <c r="BE160" s="212">
        <v>67</v>
      </c>
      <c r="BF160" s="212">
        <v>60</v>
      </c>
      <c r="BG160" s="212">
        <v>80</v>
      </c>
      <c r="BH160" s="212">
        <v>73</v>
      </c>
      <c r="BI160" s="212">
        <v>72</v>
      </c>
      <c r="BJ160" s="212">
        <v>72</v>
      </c>
      <c r="BK160" s="212">
        <v>81</v>
      </c>
      <c r="BL160" s="212">
        <v>65</v>
      </c>
      <c r="BM160" s="212">
        <v>70</v>
      </c>
      <c r="BN160" s="212">
        <v>75</v>
      </c>
      <c r="BO160" s="212">
        <v>72</v>
      </c>
      <c r="BP160" s="212">
        <v>72</v>
      </c>
      <c r="BQ160" s="212">
        <v>85</v>
      </c>
      <c r="BR160" s="212">
        <v>92</v>
      </c>
      <c r="BS160" s="212">
        <v>88</v>
      </c>
      <c r="BT160" s="212">
        <v>102</v>
      </c>
      <c r="BU160" s="212">
        <v>106</v>
      </c>
      <c r="BV160" s="212">
        <v>102</v>
      </c>
      <c r="BW160" s="212">
        <v>127</v>
      </c>
      <c r="BX160" s="212">
        <v>111</v>
      </c>
      <c r="BY160" s="212">
        <v>102</v>
      </c>
      <c r="BZ160" s="212">
        <v>62</v>
      </c>
      <c r="CA160" s="212">
        <v>70</v>
      </c>
      <c r="CB160" s="212">
        <v>94</v>
      </c>
      <c r="CC160" s="212">
        <v>69</v>
      </c>
      <c r="CD160" s="212">
        <v>85</v>
      </c>
      <c r="CE160" s="212">
        <v>79</v>
      </c>
      <c r="CF160" s="212">
        <v>58</v>
      </c>
      <c r="CG160" s="212">
        <v>48</v>
      </c>
      <c r="CH160" s="212">
        <v>55</v>
      </c>
      <c r="CI160" s="212">
        <v>59</v>
      </c>
      <c r="CJ160" s="212">
        <v>59</v>
      </c>
      <c r="CK160" s="212">
        <v>63</v>
      </c>
      <c r="CL160" s="212">
        <v>51</v>
      </c>
      <c r="CM160" s="212">
        <v>46</v>
      </c>
      <c r="CN160" s="212">
        <v>53</v>
      </c>
      <c r="CO160" s="212">
        <v>37</v>
      </c>
      <c r="CP160" s="212">
        <v>30</v>
      </c>
      <c r="CQ160" s="212">
        <v>43</v>
      </c>
      <c r="CR160" s="212">
        <v>32</v>
      </c>
      <c r="CS160" s="212">
        <v>30</v>
      </c>
      <c r="CT160" s="212">
        <v>21</v>
      </c>
      <c r="CU160" s="212">
        <v>16</v>
      </c>
      <c r="CV160" s="212">
        <v>21</v>
      </c>
      <c r="CW160" s="212">
        <v>13</v>
      </c>
      <c r="CX160" s="212">
        <v>4</v>
      </c>
      <c r="CY160" s="212">
        <v>6</v>
      </c>
      <c r="CZ160" s="212">
        <v>3</v>
      </c>
      <c r="DA160" s="212">
        <v>0</v>
      </c>
      <c r="DB160" s="212">
        <v>2</v>
      </c>
      <c r="DC160" s="212">
        <v>1</v>
      </c>
      <c r="DD160" s="212">
        <v>1</v>
      </c>
      <c r="DE160" s="212">
        <v>2</v>
      </c>
      <c r="DF160" s="212">
        <v>2</v>
      </c>
      <c r="DG160" s="212">
        <v>48.8540696592</v>
      </c>
      <c r="DH160" s="212">
        <v>52.3125</v>
      </c>
      <c r="DI160" s="212">
        <v>164</v>
      </c>
      <c r="DJ160" s="212">
        <v>233</v>
      </c>
      <c r="DK160" s="212">
        <v>265</v>
      </c>
      <c r="DL160" s="212">
        <v>275</v>
      </c>
      <c r="DM160" s="212">
        <v>200</v>
      </c>
      <c r="DN160" s="212">
        <v>224</v>
      </c>
      <c r="DO160" s="212">
        <v>247</v>
      </c>
      <c r="DP160" s="212">
        <v>273</v>
      </c>
      <c r="DQ160" s="212">
        <v>311</v>
      </c>
      <c r="DR160" s="212">
        <v>317</v>
      </c>
      <c r="DS160" s="212">
        <v>378</v>
      </c>
      <c r="DT160" s="212">
        <v>354</v>
      </c>
      <c r="DU160" s="212">
        <v>473</v>
      </c>
      <c r="DV160" s="212">
        <v>504</v>
      </c>
      <c r="DW160" s="212">
        <v>397</v>
      </c>
      <c r="DX160" s="212">
        <v>279</v>
      </c>
      <c r="DY160" s="212">
        <v>250</v>
      </c>
      <c r="DZ160" s="212">
        <v>156</v>
      </c>
      <c r="EA160" s="212">
        <v>60</v>
      </c>
      <c r="EB160" s="212">
        <v>7</v>
      </c>
      <c r="EC160" s="212">
        <v>2</v>
      </c>
      <c r="ED160" s="212">
        <v>662</v>
      </c>
      <c r="EE160" s="212">
        <v>3052</v>
      </c>
      <c r="EF160" s="212">
        <v>1655</v>
      </c>
      <c r="EG160" s="212">
        <v>754</v>
      </c>
      <c r="EH160" s="212">
        <v>225</v>
      </c>
      <c r="EI160" s="212">
        <v>12.330042838500001</v>
      </c>
      <c r="EJ160" s="212">
        <v>56.844850065199999</v>
      </c>
      <c r="EK160" s="212">
        <v>30.825107096299998</v>
      </c>
      <c r="EL160" s="212">
        <v>14.0435835351</v>
      </c>
      <c r="EM160" s="212">
        <v>4.1907245296999998</v>
      </c>
    </row>
    <row r="161" spans="1:143">
      <c r="A161">
        <v>446</v>
      </c>
      <c r="B161" s="434">
        <v>201</v>
      </c>
      <c r="C161">
        <v>28464</v>
      </c>
      <c r="D161">
        <v>3</v>
      </c>
      <c r="E161">
        <v>2015</v>
      </c>
      <c r="F161">
        <v>2000</v>
      </c>
      <c r="G161" t="s">
        <v>46</v>
      </c>
      <c r="H161" s="212">
        <v>16369</v>
      </c>
      <c r="I161" s="212">
        <v>152</v>
      </c>
      <c r="J161" s="212">
        <v>152</v>
      </c>
      <c r="K161" s="212">
        <v>166</v>
      </c>
      <c r="L161" s="212">
        <v>175</v>
      </c>
      <c r="M161" s="212">
        <v>172</v>
      </c>
      <c r="N161" s="212">
        <v>201</v>
      </c>
      <c r="O161" s="212">
        <v>189</v>
      </c>
      <c r="P161" s="212">
        <v>225</v>
      </c>
      <c r="Q161" s="212">
        <v>199</v>
      </c>
      <c r="R161" s="212">
        <v>208</v>
      </c>
      <c r="S161" s="212">
        <v>187</v>
      </c>
      <c r="T161" s="212">
        <v>217</v>
      </c>
      <c r="U161" s="212">
        <v>188</v>
      </c>
      <c r="V161" s="212">
        <v>229</v>
      </c>
      <c r="W161" s="212">
        <v>212</v>
      </c>
      <c r="X161" s="212">
        <v>179</v>
      </c>
      <c r="Y161" s="212">
        <v>201</v>
      </c>
      <c r="Z161" s="212">
        <v>173</v>
      </c>
      <c r="AA161" s="212">
        <v>169</v>
      </c>
      <c r="AB161" s="212">
        <v>128</v>
      </c>
      <c r="AC161" s="212">
        <v>113</v>
      </c>
      <c r="AD161" s="212">
        <v>145</v>
      </c>
      <c r="AE161" s="212">
        <v>111</v>
      </c>
      <c r="AF161" s="212">
        <v>113</v>
      </c>
      <c r="AG161" s="212">
        <v>127</v>
      </c>
      <c r="AH161" s="212">
        <v>127</v>
      </c>
      <c r="AI161" s="212">
        <v>152</v>
      </c>
      <c r="AJ161" s="212">
        <v>153</v>
      </c>
      <c r="AK161" s="212">
        <v>143</v>
      </c>
      <c r="AL161" s="212">
        <v>176</v>
      </c>
      <c r="AM161" s="212">
        <v>166</v>
      </c>
      <c r="AN161" s="212">
        <v>188</v>
      </c>
      <c r="AO161" s="212">
        <v>183</v>
      </c>
      <c r="AP161" s="212">
        <v>204</v>
      </c>
      <c r="AQ161" s="212">
        <v>179</v>
      </c>
      <c r="AR161" s="212">
        <v>208</v>
      </c>
      <c r="AS161" s="212">
        <v>234</v>
      </c>
      <c r="AT161" s="212">
        <v>245</v>
      </c>
      <c r="AU161" s="212">
        <v>258</v>
      </c>
      <c r="AV161" s="212">
        <v>293</v>
      </c>
      <c r="AW161" s="212">
        <v>286</v>
      </c>
      <c r="AX161" s="212">
        <v>272</v>
      </c>
      <c r="AY161" s="212">
        <v>322</v>
      </c>
      <c r="AZ161" s="212">
        <v>329</v>
      </c>
      <c r="BA161" s="212">
        <v>303</v>
      </c>
      <c r="BB161" s="212">
        <v>249</v>
      </c>
      <c r="BC161" s="212">
        <v>231</v>
      </c>
      <c r="BD161" s="212">
        <v>225</v>
      </c>
      <c r="BE161" s="212">
        <v>217</v>
      </c>
      <c r="BF161" s="212">
        <v>170</v>
      </c>
      <c r="BG161" s="212">
        <v>198</v>
      </c>
      <c r="BH161" s="212">
        <v>198</v>
      </c>
      <c r="BI161" s="212">
        <v>199</v>
      </c>
      <c r="BJ161" s="212">
        <v>170</v>
      </c>
      <c r="BK161" s="212">
        <v>174</v>
      </c>
      <c r="BL161" s="212">
        <v>153</v>
      </c>
      <c r="BM161" s="212">
        <v>148</v>
      </c>
      <c r="BN161" s="212">
        <v>160</v>
      </c>
      <c r="BO161" s="212">
        <v>169</v>
      </c>
      <c r="BP161" s="212">
        <v>168</v>
      </c>
      <c r="BQ161" s="212">
        <v>198</v>
      </c>
      <c r="BR161" s="212">
        <v>203</v>
      </c>
      <c r="BS161" s="212">
        <v>203</v>
      </c>
      <c r="BT161" s="212">
        <v>203</v>
      </c>
      <c r="BU161" s="212">
        <v>249</v>
      </c>
      <c r="BV161" s="212">
        <v>265</v>
      </c>
      <c r="BW161" s="212">
        <v>265</v>
      </c>
      <c r="BX161" s="212">
        <v>322</v>
      </c>
      <c r="BY161" s="212">
        <v>269</v>
      </c>
      <c r="BZ161" s="212">
        <v>162</v>
      </c>
      <c r="CA161" s="212">
        <v>170</v>
      </c>
      <c r="CB161" s="212">
        <v>214</v>
      </c>
      <c r="CC161" s="212">
        <v>227</v>
      </c>
      <c r="CD161" s="212">
        <v>207</v>
      </c>
      <c r="CE161" s="212">
        <v>221</v>
      </c>
      <c r="CF161" s="212">
        <v>199</v>
      </c>
      <c r="CG161" s="212">
        <v>147</v>
      </c>
      <c r="CH161" s="212">
        <v>113</v>
      </c>
      <c r="CI161" s="212">
        <v>134</v>
      </c>
      <c r="CJ161" s="212">
        <v>130</v>
      </c>
      <c r="CK161" s="212">
        <v>104</v>
      </c>
      <c r="CL161" s="212">
        <v>95</v>
      </c>
      <c r="CM161" s="212">
        <v>71</v>
      </c>
      <c r="CN161" s="212">
        <v>68</v>
      </c>
      <c r="CO161" s="212">
        <v>57</v>
      </c>
      <c r="CP161" s="212">
        <v>42</v>
      </c>
      <c r="CQ161" s="212">
        <v>43</v>
      </c>
      <c r="CR161" s="212">
        <v>44</v>
      </c>
      <c r="CS161" s="212">
        <v>33</v>
      </c>
      <c r="CT161" s="212">
        <v>29</v>
      </c>
      <c r="CU161" s="212">
        <v>22</v>
      </c>
      <c r="CV161" s="212">
        <v>15</v>
      </c>
      <c r="CW161" s="212">
        <v>19</v>
      </c>
      <c r="CX161" s="212">
        <v>2</v>
      </c>
      <c r="CY161" s="212">
        <v>7</v>
      </c>
      <c r="CZ161" s="212">
        <v>2</v>
      </c>
      <c r="DA161" s="212">
        <v>3</v>
      </c>
      <c r="DB161" s="212">
        <v>1</v>
      </c>
      <c r="DC161" s="212">
        <v>0</v>
      </c>
      <c r="DD161" s="212">
        <v>0</v>
      </c>
      <c r="DE161" s="212">
        <v>1</v>
      </c>
      <c r="DF161" s="212">
        <v>29</v>
      </c>
      <c r="DG161" s="212">
        <v>42.797858017099998</v>
      </c>
      <c r="DH161" s="212">
        <v>43.151975683899998</v>
      </c>
      <c r="DI161" s="212">
        <v>817</v>
      </c>
      <c r="DJ161" s="212">
        <v>1022</v>
      </c>
      <c r="DK161" s="212">
        <v>1033</v>
      </c>
      <c r="DL161" s="212">
        <v>850</v>
      </c>
      <c r="DM161" s="212">
        <v>609</v>
      </c>
      <c r="DN161" s="212">
        <v>751</v>
      </c>
      <c r="DO161" s="212">
        <v>920</v>
      </c>
      <c r="DP161" s="212">
        <v>1238</v>
      </c>
      <c r="DQ161" s="212">
        <v>1512</v>
      </c>
      <c r="DR161" s="212">
        <v>1092</v>
      </c>
      <c r="DS161" s="212">
        <v>939</v>
      </c>
      <c r="DT161" s="212">
        <v>798</v>
      </c>
      <c r="DU161" s="212">
        <v>1056</v>
      </c>
      <c r="DV161" s="212">
        <v>1283</v>
      </c>
      <c r="DW161" s="212">
        <v>1039</v>
      </c>
      <c r="DX161" s="212">
        <v>723</v>
      </c>
      <c r="DY161" s="212">
        <v>395</v>
      </c>
      <c r="DZ161" s="212">
        <v>191</v>
      </c>
      <c r="EA161" s="212">
        <v>65</v>
      </c>
      <c r="EB161" s="212">
        <v>6</v>
      </c>
      <c r="EC161" s="212">
        <v>1</v>
      </c>
      <c r="ED161" s="212">
        <v>2872</v>
      </c>
      <c r="EE161" s="212">
        <v>9765</v>
      </c>
      <c r="EF161" s="212">
        <v>3703</v>
      </c>
      <c r="EG161" s="212">
        <v>1381</v>
      </c>
      <c r="EH161" s="212">
        <v>263</v>
      </c>
      <c r="EI161" s="212">
        <v>17.576499387999998</v>
      </c>
      <c r="EJ161" s="212">
        <v>59.761321909400003</v>
      </c>
      <c r="EK161" s="212">
        <v>22.662178702599999</v>
      </c>
      <c r="EL161" s="212">
        <v>8.4516523867999993</v>
      </c>
      <c r="EM161" s="212">
        <v>1.6095471236000001</v>
      </c>
    </row>
    <row r="162" spans="1:143">
      <c r="A162">
        <v>448</v>
      </c>
      <c r="B162" s="434">
        <v>201</v>
      </c>
      <c r="C162">
        <v>28481</v>
      </c>
      <c r="D162">
        <v>3</v>
      </c>
      <c r="E162">
        <v>2015</v>
      </c>
      <c r="F162">
        <v>2000</v>
      </c>
      <c r="G162" t="s">
        <v>47</v>
      </c>
      <c r="H162" s="212">
        <v>7329</v>
      </c>
      <c r="I162" s="212">
        <v>40</v>
      </c>
      <c r="J162" s="212">
        <v>52</v>
      </c>
      <c r="K162" s="212">
        <v>42</v>
      </c>
      <c r="L162" s="212">
        <v>46</v>
      </c>
      <c r="M162" s="212">
        <v>57</v>
      </c>
      <c r="N162" s="212">
        <v>60</v>
      </c>
      <c r="O162" s="212">
        <v>55</v>
      </c>
      <c r="P162" s="212">
        <v>71</v>
      </c>
      <c r="Q162" s="212">
        <v>64</v>
      </c>
      <c r="R162" s="212">
        <v>51</v>
      </c>
      <c r="S162" s="212">
        <v>57</v>
      </c>
      <c r="T162" s="212">
        <v>83</v>
      </c>
      <c r="U162" s="212">
        <v>70</v>
      </c>
      <c r="V162" s="212">
        <v>88</v>
      </c>
      <c r="W162" s="212">
        <v>59</v>
      </c>
      <c r="X162" s="212">
        <v>74</v>
      </c>
      <c r="Y162" s="212">
        <v>91</v>
      </c>
      <c r="Z162" s="212">
        <v>85</v>
      </c>
      <c r="AA162" s="212">
        <v>67</v>
      </c>
      <c r="AB162" s="212">
        <v>49</v>
      </c>
      <c r="AC162" s="212">
        <v>37</v>
      </c>
      <c r="AD162" s="212">
        <v>38</v>
      </c>
      <c r="AE162" s="212">
        <v>44</v>
      </c>
      <c r="AF162" s="212">
        <v>45</v>
      </c>
      <c r="AG162" s="212">
        <v>53</v>
      </c>
      <c r="AH162" s="212">
        <v>70</v>
      </c>
      <c r="AI162" s="212">
        <v>62</v>
      </c>
      <c r="AJ162" s="212">
        <v>54</v>
      </c>
      <c r="AK162" s="212">
        <v>69</v>
      </c>
      <c r="AL162" s="212">
        <v>63</v>
      </c>
      <c r="AM162" s="212">
        <v>62</v>
      </c>
      <c r="AN162" s="212">
        <v>68</v>
      </c>
      <c r="AO162" s="212">
        <v>85</v>
      </c>
      <c r="AP162" s="212">
        <v>71</v>
      </c>
      <c r="AQ162" s="212">
        <v>74</v>
      </c>
      <c r="AR162" s="212">
        <v>72</v>
      </c>
      <c r="AS162" s="212">
        <v>67</v>
      </c>
      <c r="AT162" s="212">
        <v>75</v>
      </c>
      <c r="AU162" s="212">
        <v>74</v>
      </c>
      <c r="AV162" s="212">
        <v>85</v>
      </c>
      <c r="AW162" s="212">
        <v>94</v>
      </c>
      <c r="AX162" s="212">
        <v>114</v>
      </c>
      <c r="AY162" s="212">
        <v>91</v>
      </c>
      <c r="AZ162" s="212">
        <v>96</v>
      </c>
      <c r="BA162" s="212">
        <v>94</v>
      </c>
      <c r="BB162" s="212">
        <v>90</v>
      </c>
      <c r="BC162" s="212">
        <v>82</v>
      </c>
      <c r="BD162" s="212">
        <v>78</v>
      </c>
      <c r="BE162" s="212">
        <v>80</v>
      </c>
      <c r="BF162" s="212">
        <v>81</v>
      </c>
      <c r="BG162" s="212">
        <v>96</v>
      </c>
      <c r="BH162" s="212">
        <v>105</v>
      </c>
      <c r="BI162" s="212">
        <v>84</v>
      </c>
      <c r="BJ162" s="212">
        <v>87</v>
      </c>
      <c r="BK162" s="212">
        <v>100</v>
      </c>
      <c r="BL162" s="212">
        <v>91</v>
      </c>
      <c r="BM162" s="212">
        <v>124</v>
      </c>
      <c r="BN162" s="212">
        <v>104</v>
      </c>
      <c r="BO162" s="212">
        <v>100</v>
      </c>
      <c r="BP162" s="212">
        <v>122</v>
      </c>
      <c r="BQ162" s="212">
        <v>115</v>
      </c>
      <c r="BR162" s="212">
        <v>114</v>
      </c>
      <c r="BS162" s="212">
        <v>128</v>
      </c>
      <c r="BT162" s="212">
        <v>139</v>
      </c>
      <c r="BU162" s="212">
        <v>127</v>
      </c>
      <c r="BV162" s="212">
        <v>168</v>
      </c>
      <c r="BW162" s="212">
        <v>182</v>
      </c>
      <c r="BX162" s="212">
        <v>156</v>
      </c>
      <c r="BY162" s="212">
        <v>167</v>
      </c>
      <c r="BZ162" s="212">
        <v>101</v>
      </c>
      <c r="CA162" s="212">
        <v>104</v>
      </c>
      <c r="CB162" s="212">
        <v>116</v>
      </c>
      <c r="CC162" s="212">
        <v>125</v>
      </c>
      <c r="CD162" s="212">
        <v>124</v>
      </c>
      <c r="CE162" s="212">
        <v>105</v>
      </c>
      <c r="CF162" s="212">
        <v>94</v>
      </c>
      <c r="CG162" s="212">
        <v>61</v>
      </c>
      <c r="CH162" s="212">
        <v>79</v>
      </c>
      <c r="CI162" s="212">
        <v>70</v>
      </c>
      <c r="CJ162" s="212">
        <v>67</v>
      </c>
      <c r="CK162" s="212">
        <v>70</v>
      </c>
      <c r="CL162" s="212">
        <v>67</v>
      </c>
      <c r="CM162" s="212">
        <v>60</v>
      </c>
      <c r="CN162" s="212">
        <v>53</v>
      </c>
      <c r="CO162" s="212">
        <v>53</v>
      </c>
      <c r="CP162" s="212">
        <v>41</v>
      </c>
      <c r="CQ162" s="212">
        <v>42</v>
      </c>
      <c r="CR162" s="212">
        <v>38</v>
      </c>
      <c r="CS162" s="212">
        <v>22</v>
      </c>
      <c r="CT162" s="212">
        <v>18</v>
      </c>
      <c r="CU162" s="212">
        <v>26</v>
      </c>
      <c r="CV162" s="212">
        <v>14</v>
      </c>
      <c r="CW162" s="212">
        <v>11</v>
      </c>
      <c r="CX162" s="212">
        <v>10</v>
      </c>
      <c r="CY162" s="212">
        <v>5</v>
      </c>
      <c r="CZ162" s="212">
        <v>4</v>
      </c>
      <c r="DA162" s="212">
        <v>2</v>
      </c>
      <c r="DB162" s="212">
        <v>1</v>
      </c>
      <c r="DC162" s="212">
        <v>1</v>
      </c>
      <c r="DD162" s="212">
        <v>1</v>
      </c>
      <c r="DE162" s="212">
        <v>4</v>
      </c>
      <c r="DF162" s="212">
        <v>2</v>
      </c>
      <c r="DG162" s="212">
        <v>48.722191893000002</v>
      </c>
      <c r="DH162" s="212">
        <v>52.398809523799997</v>
      </c>
      <c r="DI162" s="212">
        <v>237</v>
      </c>
      <c r="DJ162" s="212">
        <v>301</v>
      </c>
      <c r="DK162" s="212">
        <v>357</v>
      </c>
      <c r="DL162" s="212">
        <v>366</v>
      </c>
      <c r="DM162" s="212">
        <v>217</v>
      </c>
      <c r="DN162" s="212">
        <v>318</v>
      </c>
      <c r="DO162" s="212">
        <v>360</v>
      </c>
      <c r="DP162" s="212">
        <v>373</v>
      </c>
      <c r="DQ162" s="212">
        <v>489</v>
      </c>
      <c r="DR162" s="212">
        <v>411</v>
      </c>
      <c r="DS162" s="212">
        <v>472</v>
      </c>
      <c r="DT162" s="212">
        <v>541</v>
      </c>
      <c r="DU162" s="212">
        <v>623</v>
      </c>
      <c r="DV162" s="212">
        <v>774</v>
      </c>
      <c r="DW162" s="212">
        <v>574</v>
      </c>
      <c r="DX162" s="212">
        <v>371</v>
      </c>
      <c r="DY162" s="212">
        <v>303</v>
      </c>
      <c r="DZ162" s="212">
        <v>161</v>
      </c>
      <c r="EA162" s="212">
        <v>66</v>
      </c>
      <c r="EB162" s="212">
        <v>9</v>
      </c>
      <c r="EC162" s="212">
        <v>4</v>
      </c>
      <c r="ED162" s="212">
        <v>895</v>
      </c>
      <c r="EE162" s="212">
        <v>4170</v>
      </c>
      <c r="EF162" s="212">
        <v>2262</v>
      </c>
      <c r="EG162" s="212">
        <v>914</v>
      </c>
      <c r="EH162" s="212">
        <v>240</v>
      </c>
      <c r="EI162" s="212">
        <v>12.2150948546</v>
      </c>
      <c r="EJ162" s="212">
        <v>56.912788317199997</v>
      </c>
      <c r="EK162" s="212">
        <v>30.872116828199999</v>
      </c>
      <c r="EL162" s="212">
        <v>12.4744097175</v>
      </c>
      <c r="EM162" s="212">
        <v>3.2755561621</v>
      </c>
    </row>
    <row r="163" spans="1:143">
      <c r="A163">
        <v>450</v>
      </c>
      <c r="B163" s="434">
        <v>201</v>
      </c>
      <c r="C163">
        <v>28501</v>
      </c>
      <c r="D163">
        <v>3</v>
      </c>
      <c r="E163">
        <v>2015</v>
      </c>
      <c r="G163" t="s">
        <v>48</v>
      </c>
      <c r="H163" s="212">
        <v>8329</v>
      </c>
      <c r="I163" s="212">
        <v>47</v>
      </c>
      <c r="J163" s="212">
        <v>52</v>
      </c>
      <c r="K163" s="212">
        <v>51</v>
      </c>
      <c r="L163" s="212">
        <v>47</v>
      </c>
      <c r="M163" s="212">
        <v>66</v>
      </c>
      <c r="N163" s="212">
        <v>51</v>
      </c>
      <c r="O163" s="212">
        <v>49</v>
      </c>
      <c r="P163" s="212">
        <v>74</v>
      </c>
      <c r="Q163" s="212">
        <v>51</v>
      </c>
      <c r="R163" s="212">
        <v>74</v>
      </c>
      <c r="S163" s="212">
        <v>64</v>
      </c>
      <c r="T163" s="212">
        <v>65</v>
      </c>
      <c r="U163" s="212">
        <v>76</v>
      </c>
      <c r="V163" s="212">
        <v>79</v>
      </c>
      <c r="W163" s="212">
        <v>87</v>
      </c>
      <c r="X163" s="212">
        <v>97</v>
      </c>
      <c r="Y163" s="212">
        <v>82</v>
      </c>
      <c r="Z163" s="212">
        <v>85</v>
      </c>
      <c r="AA163" s="212">
        <v>57</v>
      </c>
      <c r="AB163" s="212">
        <v>33</v>
      </c>
      <c r="AC163" s="212">
        <v>40</v>
      </c>
      <c r="AD163" s="212">
        <v>51</v>
      </c>
      <c r="AE163" s="212">
        <v>40</v>
      </c>
      <c r="AF163" s="212">
        <v>57</v>
      </c>
      <c r="AG163" s="212">
        <v>56</v>
      </c>
      <c r="AH163" s="212">
        <v>60</v>
      </c>
      <c r="AI163" s="212">
        <v>66</v>
      </c>
      <c r="AJ163" s="212">
        <v>56</v>
      </c>
      <c r="AK163" s="212">
        <v>71</v>
      </c>
      <c r="AL163" s="212">
        <v>66</v>
      </c>
      <c r="AM163" s="212">
        <v>78</v>
      </c>
      <c r="AN163" s="212">
        <v>82</v>
      </c>
      <c r="AO163" s="212">
        <v>57</v>
      </c>
      <c r="AP163" s="212">
        <v>53</v>
      </c>
      <c r="AQ163" s="212">
        <v>70</v>
      </c>
      <c r="AR163" s="212">
        <v>93</v>
      </c>
      <c r="AS163" s="212">
        <v>91</v>
      </c>
      <c r="AT163" s="212">
        <v>96</v>
      </c>
      <c r="AU163" s="212">
        <v>91</v>
      </c>
      <c r="AV163" s="212">
        <v>102</v>
      </c>
      <c r="AW163" s="212">
        <v>102</v>
      </c>
      <c r="AX163" s="212">
        <v>98</v>
      </c>
      <c r="AY163" s="212">
        <v>93</v>
      </c>
      <c r="AZ163" s="212">
        <v>99</v>
      </c>
      <c r="BA163" s="212">
        <v>81</v>
      </c>
      <c r="BB163" s="212">
        <v>86</v>
      </c>
      <c r="BC163" s="212">
        <v>83</v>
      </c>
      <c r="BD163" s="212">
        <v>82</v>
      </c>
      <c r="BE163" s="212">
        <v>88</v>
      </c>
      <c r="BF163" s="212">
        <v>79</v>
      </c>
      <c r="BG163" s="212">
        <v>81</v>
      </c>
      <c r="BH163" s="212">
        <v>86</v>
      </c>
      <c r="BI163" s="212">
        <v>116</v>
      </c>
      <c r="BJ163" s="212">
        <v>112</v>
      </c>
      <c r="BK163" s="212">
        <v>118</v>
      </c>
      <c r="BL163" s="212">
        <v>109</v>
      </c>
      <c r="BM163" s="212">
        <v>119</v>
      </c>
      <c r="BN163" s="212">
        <v>127</v>
      </c>
      <c r="BO163" s="212">
        <v>144</v>
      </c>
      <c r="BP163" s="212">
        <v>145</v>
      </c>
      <c r="BQ163" s="212">
        <v>132</v>
      </c>
      <c r="BR163" s="212">
        <v>161</v>
      </c>
      <c r="BS163" s="212">
        <v>169</v>
      </c>
      <c r="BT163" s="212">
        <v>169</v>
      </c>
      <c r="BU163" s="212">
        <v>188</v>
      </c>
      <c r="BV163" s="212">
        <v>166</v>
      </c>
      <c r="BW163" s="212">
        <v>184</v>
      </c>
      <c r="BX163" s="212">
        <v>220</v>
      </c>
      <c r="BY163" s="212">
        <v>165</v>
      </c>
      <c r="BZ163" s="212">
        <v>101</v>
      </c>
      <c r="CA163" s="212">
        <v>116</v>
      </c>
      <c r="CB163" s="212">
        <v>117</v>
      </c>
      <c r="CC163" s="212">
        <v>101</v>
      </c>
      <c r="CD163" s="212">
        <v>121</v>
      </c>
      <c r="CE163" s="212">
        <v>108</v>
      </c>
      <c r="CF163" s="212">
        <v>101</v>
      </c>
      <c r="CG163" s="212">
        <v>85</v>
      </c>
      <c r="CH163" s="212">
        <v>97</v>
      </c>
      <c r="CI163" s="212">
        <v>121</v>
      </c>
      <c r="CJ163" s="212">
        <v>106</v>
      </c>
      <c r="CK163" s="212">
        <v>90</v>
      </c>
      <c r="CL163" s="212">
        <v>98</v>
      </c>
      <c r="CM163" s="212">
        <v>116</v>
      </c>
      <c r="CN163" s="212">
        <v>91</v>
      </c>
      <c r="CO163" s="212">
        <v>84</v>
      </c>
      <c r="CP163" s="212">
        <v>81</v>
      </c>
      <c r="CQ163" s="212">
        <v>63</v>
      </c>
      <c r="CR163" s="212">
        <v>39</v>
      </c>
      <c r="CS163" s="212">
        <v>53</v>
      </c>
      <c r="CT163" s="212">
        <v>43</v>
      </c>
      <c r="CU163" s="212">
        <v>35</v>
      </c>
      <c r="CV163" s="212">
        <v>26</v>
      </c>
      <c r="CW163" s="212">
        <v>23</v>
      </c>
      <c r="CX163" s="212">
        <v>16</v>
      </c>
      <c r="CY163" s="212">
        <v>8</v>
      </c>
      <c r="CZ163" s="212">
        <v>6</v>
      </c>
      <c r="DA163" s="212">
        <v>6</v>
      </c>
      <c r="DB163" s="212">
        <v>4</v>
      </c>
      <c r="DC163" s="212">
        <v>2</v>
      </c>
      <c r="DD163" s="212">
        <v>2</v>
      </c>
      <c r="DE163" s="212">
        <v>3</v>
      </c>
      <c r="DF163" s="212">
        <v>1</v>
      </c>
      <c r="DG163" s="212">
        <v>51.011887608099997</v>
      </c>
      <c r="DH163" s="212">
        <v>55.8899082569</v>
      </c>
      <c r="DI163" s="212">
        <v>263</v>
      </c>
      <c r="DJ163" s="212">
        <v>299</v>
      </c>
      <c r="DK163" s="212">
        <v>371</v>
      </c>
      <c r="DL163" s="212">
        <v>354</v>
      </c>
      <c r="DM163" s="212">
        <v>244</v>
      </c>
      <c r="DN163" s="212">
        <v>319</v>
      </c>
      <c r="DO163" s="212">
        <v>340</v>
      </c>
      <c r="DP163" s="212">
        <v>473</v>
      </c>
      <c r="DQ163" s="212">
        <v>473</v>
      </c>
      <c r="DR163" s="212">
        <v>418</v>
      </c>
      <c r="DS163" s="212">
        <v>513</v>
      </c>
      <c r="DT163" s="212">
        <v>644</v>
      </c>
      <c r="DU163" s="212">
        <v>819</v>
      </c>
      <c r="DV163" s="212">
        <v>836</v>
      </c>
      <c r="DW163" s="212">
        <v>563</v>
      </c>
      <c r="DX163" s="212">
        <v>510</v>
      </c>
      <c r="DY163" s="212">
        <v>479</v>
      </c>
      <c r="DZ163" s="212">
        <v>279</v>
      </c>
      <c r="EA163" s="212">
        <v>108</v>
      </c>
      <c r="EB163" s="212">
        <v>20</v>
      </c>
      <c r="EC163" s="212">
        <v>3</v>
      </c>
      <c r="ED163" s="212">
        <v>933</v>
      </c>
      <c r="EE163" s="212">
        <v>4597</v>
      </c>
      <c r="EF163" s="212">
        <v>2798</v>
      </c>
      <c r="EG163" s="212">
        <v>1399</v>
      </c>
      <c r="EH163" s="212">
        <v>410</v>
      </c>
      <c r="EI163" s="212">
        <v>11.203170028800001</v>
      </c>
      <c r="EJ163" s="212">
        <v>55.199327569600001</v>
      </c>
      <c r="EK163" s="212">
        <v>33.597502401500002</v>
      </c>
      <c r="EL163" s="212">
        <v>16.798751200800002</v>
      </c>
      <c r="EM163" s="212">
        <v>4.9231508164999997</v>
      </c>
    </row>
    <row r="164" spans="1:143">
      <c r="A164">
        <v>456</v>
      </c>
      <c r="B164" s="434">
        <v>201</v>
      </c>
      <c r="C164">
        <v>28585</v>
      </c>
      <c r="D164">
        <v>3</v>
      </c>
      <c r="E164">
        <v>2015</v>
      </c>
      <c r="G164" t="s">
        <v>49</v>
      </c>
      <c r="H164" s="212">
        <v>8659</v>
      </c>
      <c r="I164" s="212">
        <v>46</v>
      </c>
      <c r="J164" s="212">
        <v>66</v>
      </c>
      <c r="K164" s="212">
        <v>58</v>
      </c>
      <c r="L164" s="212">
        <v>74</v>
      </c>
      <c r="M164" s="212">
        <v>67</v>
      </c>
      <c r="N164" s="212">
        <v>49</v>
      </c>
      <c r="O164" s="212">
        <v>77</v>
      </c>
      <c r="P164" s="212">
        <v>68</v>
      </c>
      <c r="Q164" s="212">
        <v>69</v>
      </c>
      <c r="R164" s="212">
        <v>72</v>
      </c>
      <c r="S164" s="212">
        <v>78</v>
      </c>
      <c r="T164" s="212">
        <v>80</v>
      </c>
      <c r="U164" s="212">
        <v>89</v>
      </c>
      <c r="V164" s="212">
        <v>95</v>
      </c>
      <c r="W164" s="212">
        <v>88</v>
      </c>
      <c r="X164" s="212">
        <v>109</v>
      </c>
      <c r="Y164" s="212">
        <v>131</v>
      </c>
      <c r="Z164" s="212">
        <v>113</v>
      </c>
      <c r="AA164" s="212">
        <v>73</v>
      </c>
      <c r="AB164" s="212">
        <v>38</v>
      </c>
      <c r="AC164" s="212">
        <v>42</v>
      </c>
      <c r="AD164" s="212">
        <v>42</v>
      </c>
      <c r="AE164" s="212">
        <v>51</v>
      </c>
      <c r="AF164" s="212">
        <v>57</v>
      </c>
      <c r="AG164" s="212">
        <v>52</v>
      </c>
      <c r="AH164" s="212">
        <v>50</v>
      </c>
      <c r="AI164" s="212">
        <v>52</v>
      </c>
      <c r="AJ164" s="212">
        <v>82</v>
      </c>
      <c r="AK164" s="212">
        <v>50</v>
      </c>
      <c r="AL164" s="212">
        <v>61</v>
      </c>
      <c r="AM164" s="212">
        <v>81</v>
      </c>
      <c r="AN164" s="212">
        <v>84</v>
      </c>
      <c r="AO164" s="212">
        <v>73</v>
      </c>
      <c r="AP164" s="212">
        <v>77</v>
      </c>
      <c r="AQ164" s="212">
        <v>82</v>
      </c>
      <c r="AR164" s="212">
        <v>76</v>
      </c>
      <c r="AS164" s="212">
        <v>76</v>
      </c>
      <c r="AT164" s="212">
        <v>86</v>
      </c>
      <c r="AU164" s="212">
        <v>89</v>
      </c>
      <c r="AV164" s="212">
        <v>94</v>
      </c>
      <c r="AW164" s="212">
        <v>95</v>
      </c>
      <c r="AX164" s="212">
        <v>111</v>
      </c>
      <c r="AY164" s="212">
        <v>101</v>
      </c>
      <c r="AZ164" s="212">
        <v>88</v>
      </c>
      <c r="BA164" s="212">
        <v>118</v>
      </c>
      <c r="BB164" s="212">
        <v>101</v>
      </c>
      <c r="BC164" s="212">
        <v>78</v>
      </c>
      <c r="BD164" s="212">
        <v>102</v>
      </c>
      <c r="BE164" s="212">
        <v>111</v>
      </c>
      <c r="BF164" s="212">
        <v>93</v>
      </c>
      <c r="BG164" s="212">
        <v>106</v>
      </c>
      <c r="BH164" s="212">
        <v>115</v>
      </c>
      <c r="BI164" s="212">
        <v>103</v>
      </c>
      <c r="BJ164" s="212">
        <v>128</v>
      </c>
      <c r="BK164" s="212">
        <v>119</v>
      </c>
      <c r="BL164" s="212">
        <v>141</v>
      </c>
      <c r="BM164" s="212">
        <v>131</v>
      </c>
      <c r="BN164" s="212">
        <v>126</v>
      </c>
      <c r="BO164" s="212">
        <v>144</v>
      </c>
      <c r="BP164" s="212">
        <v>142</v>
      </c>
      <c r="BQ164" s="212">
        <v>160</v>
      </c>
      <c r="BR164" s="212">
        <v>147</v>
      </c>
      <c r="BS164" s="212">
        <v>160</v>
      </c>
      <c r="BT164" s="212">
        <v>150</v>
      </c>
      <c r="BU164" s="212">
        <v>170</v>
      </c>
      <c r="BV164" s="212">
        <v>181</v>
      </c>
      <c r="BW164" s="212">
        <v>172</v>
      </c>
      <c r="BX164" s="212">
        <v>166</v>
      </c>
      <c r="BY164" s="212">
        <v>124</v>
      </c>
      <c r="BZ164" s="212">
        <v>81</v>
      </c>
      <c r="CA164" s="212">
        <v>90</v>
      </c>
      <c r="CB164" s="212">
        <v>117</v>
      </c>
      <c r="CC164" s="212">
        <v>121</v>
      </c>
      <c r="CD164" s="212">
        <v>119</v>
      </c>
      <c r="CE164" s="212">
        <v>126</v>
      </c>
      <c r="CF164" s="212">
        <v>103</v>
      </c>
      <c r="CG164" s="212">
        <v>82</v>
      </c>
      <c r="CH164" s="212">
        <v>107</v>
      </c>
      <c r="CI164" s="212">
        <v>118</v>
      </c>
      <c r="CJ164" s="212">
        <v>113</v>
      </c>
      <c r="CK164" s="212">
        <v>95</v>
      </c>
      <c r="CL164" s="212">
        <v>101</v>
      </c>
      <c r="CM164" s="212">
        <v>96</v>
      </c>
      <c r="CN164" s="212">
        <v>104</v>
      </c>
      <c r="CO164" s="212">
        <v>92</v>
      </c>
      <c r="CP164" s="212">
        <v>71</v>
      </c>
      <c r="CQ164" s="212">
        <v>77</v>
      </c>
      <c r="CR164" s="212">
        <v>72</v>
      </c>
      <c r="CS164" s="212">
        <v>39</v>
      </c>
      <c r="CT164" s="212">
        <v>43</v>
      </c>
      <c r="CU164" s="212">
        <v>32</v>
      </c>
      <c r="CV164" s="212">
        <v>19</v>
      </c>
      <c r="CW164" s="212">
        <v>14</v>
      </c>
      <c r="CX164" s="212">
        <v>18</v>
      </c>
      <c r="CY164" s="212">
        <v>8</v>
      </c>
      <c r="CZ164" s="212">
        <v>5</v>
      </c>
      <c r="DA164" s="212">
        <v>4</v>
      </c>
      <c r="DB164" s="212">
        <v>3</v>
      </c>
      <c r="DC164" s="212">
        <v>3</v>
      </c>
      <c r="DD164" s="212">
        <v>3</v>
      </c>
      <c r="DE164" s="212">
        <v>2</v>
      </c>
      <c r="DF164" s="212">
        <v>1</v>
      </c>
      <c r="DG164" s="212">
        <v>49.698198198199997</v>
      </c>
      <c r="DH164" s="212">
        <v>53.859375</v>
      </c>
      <c r="DI164" s="212">
        <v>311</v>
      </c>
      <c r="DJ164" s="212">
        <v>335</v>
      </c>
      <c r="DK164" s="212">
        <v>430</v>
      </c>
      <c r="DL164" s="212">
        <v>464</v>
      </c>
      <c r="DM164" s="212">
        <v>244</v>
      </c>
      <c r="DN164" s="212">
        <v>295</v>
      </c>
      <c r="DO164" s="212">
        <v>397</v>
      </c>
      <c r="DP164" s="212">
        <v>421</v>
      </c>
      <c r="DQ164" s="212">
        <v>513</v>
      </c>
      <c r="DR164" s="212">
        <v>485</v>
      </c>
      <c r="DS164" s="212">
        <v>571</v>
      </c>
      <c r="DT164" s="212">
        <v>684</v>
      </c>
      <c r="DU164" s="212">
        <v>787</v>
      </c>
      <c r="DV164" s="212">
        <v>724</v>
      </c>
      <c r="DW164" s="212">
        <v>573</v>
      </c>
      <c r="DX164" s="212">
        <v>523</v>
      </c>
      <c r="DY164" s="212">
        <v>488</v>
      </c>
      <c r="DZ164" s="212">
        <v>302</v>
      </c>
      <c r="EA164" s="212">
        <v>91</v>
      </c>
      <c r="EB164" s="212">
        <v>18</v>
      </c>
      <c r="EC164" s="212">
        <v>2</v>
      </c>
      <c r="ED164" s="212">
        <v>1076</v>
      </c>
      <c r="EE164" s="212">
        <v>4861</v>
      </c>
      <c r="EF164" s="212">
        <v>2721</v>
      </c>
      <c r="EG164" s="212">
        <v>1424</v>
      </c>
      <c r="EH164" s="212">
        <v>413</v>
      </c>
      <c r="EI164" s="212">
        <v>12.427812427799999</v>
      </c>
      <c r="EJ164" s="212">
        <v>56.144606144599997</v>
      </c>
      <c r="EK164" s="212">
        <v>31.4275814276</v>
      </c>
      <c r="EL164" s="212">
        <v>16.447216447199999</v>
      </c>
      <c r="EM164" s="212">
        <v>4.7701547701999996</v>
      </c>
    </row>
    <row r="165" spans="1:143">
      <c r="A165">
        <v>460</v>
      </c>
      <c r="B165" s="434">
        <v>201</v>
      </c>
      <c r="C165">
        <v>28586</v>
      </c>
      <c r="D165">
        <v>3</v>
      </c>
      <c r="E165">
        <v>2015</v>
      </c>
      <c r="G165" t="s">
        <v>50</v>
      </c>
      <c r="H165" s="212">
        <v>7007</v>
      </c>
      <c r="I165" s="212">
        <v>43</v>
      </c>
      <c r="J165" s="212">
        <v>42</v>
      </c>
      <c r="K165" s="212">
        <v>45</v>
      </c>
      <c r="L165" s="212">
        <v>47</v>
      </c>
      <c r="M165" s="212">
        <v>52</v>
      </c>
      <c r="N165" s="212">
        <v>52</v>
      </c>
      <c r="O165" s="212">
        <v>77</v>
      </c>
      <c r="P165" s="212">
        <v>64</v>
      </c>
      <c r="Q165" s="212">
        <v>59</v>
      </c>
      <c r="R165" s="212">
        <v>57</v>
      </c>
      <c r="S165" s="212">
        <v>60</v>
      </c>
      <c r="T165" s="212">
        <v>77</v>
      </c>
      <c r="U165" s="212">
        <v>64</v>
      </c>
      <c r="V165" s="212">
        <v>69</v>
      </c>
      <c r="W165" s="212">
        <v>71</v>
      </c>
      <c r="X165" s="212">
        <v>64</v>
      </c>
      <c r="Y165" s="212">
        <v>69</v>
      </c>
      <c r="Z165" s="212">
        <v>64</v>
      </c>
      <c r="AA165" s="212">
        <v>48</v>
      </c>
      <c r="AB165" s="212">
        <v>40</v>
      </c>
      <c r="AC165" s="212">
        <v>37</v>
      </c>
      <c r="AD165" s="212">
        <v>37</v>
      </c>
      <c r="AE165" s="212">
        <v>39</v>
      </c>
      <c r="AF165" s="212">
        <v>29</v>
      </c>
      <c r="AG165" s="212">
        <v>63</v>
      </c>
      <c r="AH165" s="212">
        <v>47</v>
      </c>
      <c r="AI165" s="212">
        <v>55</v>
      </c>
      <c r="AJ165" s="212">
        <v>44</v>
      </c>
      <c r="AK165" s="212">
        <v>67</v>
      </c>
      <c r="AL165" s="212">
        <v>62</v>
      </c>
      <c r="AM165" s="212">
        <v>57</v>
      </c>
      <c r="AN165" s="212">
        <v>61</v>
      </c>
      <c r="AO165" s="212">
        <v>65</v>
      </c>
      <c r="AP165" s="212">
        <v>73</v>
      </c>
      <c r="AQ165" s="212">
        <v>90</v>
      </c>
      <c r="AR165" s="212">
        <v>59</v>
      </c>
      <c r="AS165" s="212">
        <v>92</v>
      </c>
      <c r="AT165" s="212">
        <v>86</v>
      </c>
      <c r="AU165" s="212">
        <v>77</v>
      </c>
      <c r="AV165" s="212">
        <v>92</v>
      </c>
      <c r="AW165" s="212">
        <v>82</v>
      </c>
      <c r="AX165" s="212">
        <v>65</v>
      </c>
      <c r="AY165" s="212">
        <v>93</v>
      </c>
      <c r="AZ165" s="212">
        <v>78</v>
      </c>
      <c r="BA165" s="212">
        <v>75</v>
      </c>
      <c r="BB165" s="212">
        <v>72</v>
      </c>
      <c r="BC165" s="212">
        <v>64</v>
      </c>
      <c r="BD165" s="212">
        <v>85</v>
      </c>
      <c r="BE165" s="212">
        <v>70</v>
      </c>
      <c r="BF165" s="212">
        <v>72</v>
      </c>
      <c r="BG165" s="212">
        <v>91</v>
      </c>
      <c r="BH165" s="212">
        <v>53</v>
      </c>
      <c r="BI165" s="212">
        <v>82</v>
      </c>
      <c r="BJ165" s="212">
        <v>94</v>
      </c>
      <c r="BK165" s="212">
        <v>94</v>
      </c>
      <c r="BL165" s="212">
        <v>111</v>
      </c>
      <c r="BM165" s="212">
        <v>116</v>
      </c>
      <c r="BN165" s="212">
        <v>114</v>
      </c>
      <c r="BO165" s="212">
        <v>127</v>
      </c>
      <c r="BP165" s="212">
        <v>129</v>
      </c>
      <c r="BQ165" s="212">
        <v>138</v>
      </c>
      <c r="BR165" s="212">
        <v>112</v>
      </c>
      <c r="BS165" s="212">
        <v>105</v>
      </c>
      <c r="BT165" s="212">
        <v>122</v>
      </c>
      <c r="BU165" s="212">
        <v>142</v>
      </c>
      <c r="BV165" s="212">
        <v>129</v>
      </c>
      <c r="BW165" s="212">
        <v>167</v>
      </c>
      <c r="BX165" s="212">
        <v>185</v>
      </c>
      <c r="BY165" s="212">
        <v>128</v>
      </c>
      <c r="BZ165" s="212">
        <v>61</v>
      </c>
      <c r="CA165" s="212">
        <v>83</v>
      </c>
      <c r="CB165" s="212">
        <v>98</v>
      </c>
      <c r="CC165" s="212">
        <v>85</v>
      </c>
      <c r="CD165" s="212">
        <v>82</v>
      </c>
      <c r="CE165" s="212">
        <v>91</v>
      </c>
      <c r="CF165" s="212">
        <v>74</v>
      </c>
      <c r="CG165" s="212">
        <v>71</v>
      </c>
      <c r="CH165" s="212">
        <v>85</v>
      </c>
      <c r="CI165" s="212">
        <v>73</v>
      </c>
      <c r="CJ165" s="212">
        <v>96</v>
      </c>
      <c r="CK165" s="212">
        <v>77</v>
      </c>
      <c r="CL165" s="212">
        <v>76</v>
      </c>
      <c r="CM165" s="212">
        <v>82</v>
      </c>
      <c r="CN165" s="212">
        <v>90</v>
      </c>
      <c r="CO165" s="212">
        <v>70</v>
      </c>
      <c r="CP165" s="212">
        <v>51</v>
      </c>
      <c r="CQ165" s="212">
        <v>55</v>
      </c>
      <c r="CR165" s="212">
        <v>52</v>
      </c>
      <c r="CS165" s="212">
        <v>43</v>
      </c>
      <c r="CT165" s="212">
        <v>36</v>
      </c>
      <c r="CU165" s="212">
        <v>23</v>
      </c>
      <c r="CV165" s="212">
        <v>16</v>
      </c>
      <c r="CW165" s="212">
        <v>11</v>
      </c>
      <c r="CX165" s="212">
        <v>10</v>
      </c>
      <c r="CY165" s="212">
        <v>8</v>
      </c>
      <c r="CZ165" s="212">
        <v>6</v>
      </c>
      <c r="DA165" s="212">
        <v>1</v>
      </c>
      <c r="DB165" s="212">
        <v>2</v>
      </c>
      <c r="DC165" s="212">
        <v>1</v>
      </c>
      <c r="DD165" s="212">
        <v>3</v>
      </c>
      <c r="DE165" s="212">
        <v>2</v>
      </c>
      <c r="DF165" s="212">
        <v>2</v>
      </c>
      <c r="DG165" s="212">
        <v>49.767237687399998</v>
      </c>
      <c r="DH165" s="212">
        <v>54.324468085100001</v>
      </c>
      <c r="DI165" s="212">
        <v>229</v>
      </c>
      <c r="DJ165" s="212">
        <v>309</v>
      </c>
      <c r="DK165" s="212">
        <v>341</v>
      </c>
      <c r="DL165" s="212">
        <v>285</v>
      </c>
      <c r="DM165" s="212">
        <v>205</v>
      </c>
      <c r="DN165" s="212">
        <v>275</v>
      </c>
      <c r="DO165" s="212">
        <v>346</v>
      </c>
      <c r="DP165" s="212">
        <v>406</v>
      </c>
      <c r="DQ165" s="212">
        <v>393</v>
      </c>
      <c r="DR165" s="212">
        <v>363</v>
      </c>
      <c r="DS165" s="212">
        <v>414</v>
      </c>
      <c r="DT165" s="212">
        <v>597</v>
      </c>
      <c r="DU165" s="212">
        <v>619</v>
      </c>
      <c r="DV165" s="212">
        <v>670</v>
      </c>
      <c r="DW165" s="212">
        <v>439</v>
      </c>
      <c r="DX165" s="212">
        <v>399</v>
      </c>
      <c r="DY165" s="212">
        <v>395</v>
      </c>
      <c r="DZ165" s="212">
        <v>237</v>
      </c>
      <c r="EA165" s="212">
        <v>68</v>
      </c>
      <c r="EB165" s="212">
        <v>13</v>
      </c>
      <c r="EC165" s="212">
        <v>2</v>
      </c>
      <c r="ED165" s="212">
        <v>879</v>
      </c>
      <c r="EE165" s="212">
        <v>3903</v>
      </c>
      <c r="EF165" s="212">
        <v>2223</v>
      </c>
      <c r="EG165" s="212">
        <v>1114</v>
      </c>
      <c r="EH165" s="212">
        <v>320</v>
      </c>
      <c r="EI165" s="212">
        <v>12.5481798715</v>
      </c>
      <c r="EJ165" s="212">
        <v>55.717344753699997</v>
      </c>
      <c r="EK165" s="212">
        <v>31.734475374700001</v>
      </c>
      <c r="EL165" s="212">
        <v>15.9029264811</v>
      </c>
      <c r="EM165" s="212">
        <v>4.5681655960000001</v>
      </c>
    </row>
    <row r="166" spans="1:143" hidden="1">
      <c r="A166">
        <v>499</v>
      </c>
      <c r="B166">
        <v>202</v>
      </c>
      <c r="C166">
        <v>28000</v>
      </c>
      <c r="D166" t="s">
        <v>196</v>
      </c>
      <c r="E166">
        <v>2015</v>
      </c>
      <c r="F166">
        <v>2000</v>
      </c>
      <c r="G166" t="s">
        <v>281</v>
      </c>
      <c r="H166" s="212">
        <v>2576313</v>
      </c>
      <c r="I166" s="212">
        <v>20833</v>
      </c>
      <c r="J166" s="212">
        <v>21168</v>
      </c>
      <c r="K166" s="212">
        <v>22048</v>
      </c>
      <c r="L166" s="212">
        <v>22781</v>
      </c>
      <c r="M166" s="212">
        <v>23396</v>
      </c>
      <c r="N166" s="212">
        <v>23366</v>
      </c>
      <c r="O166" s="212">
        <v>23592</v>
      </c>
      <c r="P166" s="212">
        <v>24403</v>
      </c>
      <c r="Q166" s="212">
        <v>24268</v>
      </c>
      <c r="R166" s="212">
        <v>23925</v>
      </c>
      <c r="S166" s="212">
        <v>24143</v>
      </c>
      <c r="T166" s="212">
        <v>25054</v>
      </c>
      <c r="U166" s="212">
        <v>25730</v>
      </c>
      <c r="V166" s="212">
        <v>26207</v>
      </c>
      <c r="W166" s="212">
        <v>26850</v>
      </c>
      <c r="X166" s="212">
        <v>27509</v>
      </c>
      <c r="Y166" s="212">
        <v>27359</v>
      </c>
      <c r="Z166" s="212">
        <v>27846</v>
      </c>
      <c r="AA166" s="212">
        <v>26517</v>
      </c>
      <c r="AB166" s="212">
        <v>25234</v>
      </c>
      <c r="AC166" s="212">
        <v>24762</v>
      </c>
      <c r="AD166" s="212">
        <v>24274</v>
      </c>
      <c r="AE166" s="212">
        <v>23184</v>
      </c>
      <c r="AF166" s="212">
        <v>22970</v>
      </c>
      <c r="AG166" s="212">
        <v>22955</v>
      </c>
      <c r="AH166" s="212">
        <v>23923</v>
      </c>
      <c r="AI166" s="212">
        <v>24278</v>
      </c>
      <c r="AJ166" s="212">
        <v>25066</v>
      </c>
      <c r="AK166" s="212">
        <v>25352</v>
      </c>
      <c r="AL166" s="212">
        <v>26358</v>
      </c>
      <c r="AM166" s="212">
        <v>27230</v>
      </c>
      <c r="AN166" s="212">
        <v>28081</v>
      </c>
      <c r="AO166" s="212">
        <v>28826</v>
      </c>
      <c r="AP166" s="212">
        <v>28599</v>
      </c>
      <c r="AQ166" s="212">
        <v>29244</v>
      </c>
      <c r="AR166" s="212">
        <v>30470</v>
      </c>
      <c r="AS166" s="212">
        <v>31473</v>
      </c>
      <c r="AT166" s="212">
        <v>33186</v>
      </c>
      <c r="AU166" s="212">
        <v>34310</v>
      </c>
      <c r="AV166" s="212">
        <v>36534</v>
      </c>
      <c r="AW166" s="212">
        <v>39163</v>
      </c>
      <c r="AX166" s="212">
        <v>41580</v>
      </c>
      <c r="AY166" s="212">
        <v>42746</v>
      </c>
      <c r="AZ166" s="212">
        <v>41831</v>
      </c>
      <c r="BA166" s="212">
        <v>40696</v>
      </c>
      <c r="BB166" s="212">
        <v>39573</v>
      </c>
      <c r="BC166" s="212">
        <v>38910</v>
      </c>
      <c r="BD166" s="212">
        <v>37574</v>
      </c>
      <c r="BE166" s="212">
        <v>37220</v>
      </c>
      <c r="BF166" s="212">
        <v>29026</v>
      </c>
      <c r="BG166" s="212">
        <v>35866</v>
      </c>
      <c r="BH166" s="212">
        <v>33542</v>
      </c>
      <c r="BI166" s="212">
        <v>32775</v>
      </c>
      <c r="BJ166" s="212">
        <v>31674</v>
      </c>
      <c r="BK166" s="212">
        <v>30605</v>
      </c>
      <c r="BL166" s="212">
        <v>30389</v>
      </c>
      <c r="BM166" s="212">
        <v>31207</v>
      </c>
      <c r="BN166" s="212">
        <v>30026</v>
      </c>
      <c r="BO166" s="212">
        <v>29216</v>
      </c>
      <c r="BP166" s="212">
        <v>30933</v>
      </c>
      <c r="BQ166" s="212">
        <v>31666</v>
      </c>
      <c r="BR166" s="212">
        <v>31724</v>
      </c>
      <c r="BS166" s="212">
        <v>33949</v>
      </c>
      <c r="BT166" s="212">
        <v>35643</v>
      </c>
      <c r="BU166" s="212">
        <v>38200</v>
      </c>
      <c r="BV166" s="212">
        <v>40419</v>
      </c>
      <c r="BW166" s="212">
        <v>46868</v>
      </c>
      <c r="BX166" s="212">
        <v>46226</v>
      </c>
      <c r="BY166" s="212">
        <v>43850</v>
      </c>
      <c r="BZ166" s="212">
        <v>26237</v>
      </c>
      <c r="CA166" s="212">
        <v>28211</v>
      </c>
      <c r="CB166" s="212">
        <v>34111</v>
      </c>
      <c r="CC166" s="212">
        <v>32408</v>
      </c>
      <c r="CD166" s="212">
        <v>33581</v>
      </c>
      <c r="CE166" s="212">
        <v>32269</v>
      </c>
      <c r="CF166" s="212">
        <v>26962</v>
      </c>
      <c r="CG166" s="212">
        <v>23137</v>
      </c>
      <c r="CH166" s="212">
        <v>23445</v>
      </c>
      <c r="CI166" s="212">
        <v>23422</v>
      </c>
      <c r="CJ166" s="212">
        <v>23123</v>
      </c>
      <c r="CK166" s="212">
        <v>20466</v>
      </c>
      <c r="CL166" s="212">
        <v>18035</v>
      </c>
      <c r="CM166" s="212">
        <v>17374</v>
      </c>
      <c r="CN166" s="212">
        <v>15976</v>
      </c>
      <c r="CO166" s="212">
        <v>13777</v>
      </c>
      <c r="CP166" s="212">
        <v>11663</v>
      </c>
      <c r="CQ166" s="212">
        <v>10237</v>
      </c>
      <c r="CR166" s="212">
        <v>9019</v>
      </c>
      <c r="CS166" s="212">
        <v>7339</v>
      </c>
      <c r="CT166" s="212">
        <v>6294</v>
      </c>
      <c r="CU166" s="212">
        <v>4627</v>
      </c>
      <c r="CV166" s="212">
        <v>3486</v>
      </c>
      <c r="CW166" s="212">
        <v>2452</v>
      </c>
      <c r="CX166" s="212">
        <v>1762</v>
      </c>
      <c r="CY166" s="212">
        <v>1264</v>
      </c>
      <c r="CZ166" s="212">
        <v>1000</v>
      </c>
      <c r="DA166" s="212">
        <v>515</v>
      </c>
      <c r="DB166" s="212">
        <v>410</v>
      </c>
      <c r="DC166" s="212">
        <v>294</v>
      </c>
      <c r="DD166" s="212">
        <v>196</v>
      </c>
      <c r="DE166" s="212">
        <v>338</v>
      </c>
      <c r="DF166" s="212">
        <v>26482</v>
      </c>
      <c r="DG166" s="212">
        <v>44.967369798199996</v>
      </c>
      <c r="DH166" s="212">
        <v>45.646792004600002</v>
      </c>
      <c r="DI166" s="212">
        <v>110226</v>
      </c>
      <c r="DJ166" s="212">
        <v>119554</v>
      </c>
      <c r="DK166" s="212">
        <v>127984</v>
      </c>
      <c r="DL166" s="212">
        <v>134465</v>
      </c>
      <c r="DM166" s="212">
        <v>118145</v>
      </c>
      <c r="DN166" s="212">
        <v>124977</v>
      </c>
      <c r="DO166" s="212">
        <v>141980</v>
      </c>
      <c r="DP166" s="212">
        <v>165973</v>
      </c>
      <c r="DQ166" s="212">
        <v>206016</v>
      </c>
      <c r="DR166" s="212">
        <v>182303</v>
      </c>
      <c r="DS166" s="212">
        <v>164462</v>
      </c>
      <c r="DT166" s="212">
        <v>151771</v>
      </c>
      <c r="DU166" s="212">
        <v>171182</v>
      </c>
      <c r="DV166" s="212">
        <v>203600</v>
      </c>
      <c r="DW166" s="212">
        <v>160580</v>
      </c>
      <c r="DX166" s="212">
        <v>120089</v>
      </c>
      <c r="DY166" s="212">
        <v>85628</v>
      </c>
      <c r="DZ166" s="212">
        <v>44552</v>
      </c>
      <c r="EA166" s="212">
        <v>13591</v>
      </c>
      <c r="EB166" s="212">
        <v>2415</v>
      </c>
      <c r="EC166" s="212">
        <v>338</v>
      </c>
      <c r="ED166" s="212">
        <v>357764</v>
      </c>
      <c r="EE166" s="212">
        <v>1561274</v>
      </c>
      <c r="EF166" s="212">
        <v>630793</v>
      </c>
      <c r="EG166" s="212">
        <v>266613</v>
      </c>
      <c r="EH166" s="212">
        <v>60896</v>
      </c>
      <c r="EI166" s="212">
        <v>14.0308906747</v>
      </c>
      <c r="EJ166" s="212">
        <v>61.230489393200003</v>
      </c>
      <c r="EK166" s="212">
        <v>24.738619932100001</v>
      </c>
      <c r="EL166" s="212">
        <v>10.456104737900001</v>
      </c>
      <c r="EM166" s="212">
        <v>2.3882367106000002</v>
      </c>
    </row>
    <row r="167" spans="1:143" hidden="1">
      <c r="A167">
        <v>502</v>
      </c>
      <c r="B167">
        <v>202</v>
      </c>
      <c r="C167">
        <v>28100</v>
      </c>
      <c r="D167">
        <v>1</v>
      </c>
      <c r="E167">
        <v>2015</v>
      </c>
      <c r="F167">
        <v>2000</v>
      </c>
      <c r="G167" t="s">
        <v>0</v>
      </c>
      <c r="H167" s="212">
        <v>698836</v>
      </c>
      <c r="I167" s="212">
        <v>5548</v>
      </c>
      <c r="J167" s="212">
        <v>5576</v>
      </c>
      <c r="K167" s="212">
        <v>5709</v>
      </c>
      <c r="L167" s="212">
        <v>5914</v>
      </c>
      <c r="M167" s="212">
        <v>6010</v>
      </c>
      <c r="N167" s="212">
        <v>6179</v>
      </c>
      <c r="O167" s="212">
        <v>6186</v>
      </c>
      <c r="P167" s="212">
        <v>6285</v>
      </c>
      <c r="Q167" s="212">
        <v>6327</v>
      </c>
      <c r="R167" s="212">
        <v>6274</v>
      </c>
      <c r="S167" s="212">
        <v>6261</v>
      </c>
      <c r="T167" s="212">
        <v>6342</v>
      </c>
      <c r="U167" s="212">
        <v>6623</v>
      </c>
      <c r="V167" s="212">
        <v>6698</v>
      </c>
      <c r="W167" s="212">
        <v>6725</v>
      </c>
      <c r="X167" s="212">
        <v>6888</v>
      </c>
      <c r="Y167" s="212">
        <v>6987</v>
      </c>
      <c r="Z167" s="212">
        <v>7022</v>
      </c>
      <c r="AA167" s="212">
        <v>7215</v>
      </c>
      <c r="AB167" s="212">
        <v>7465</v>
      </c>
      <c r="AC167" s="212">
        <v>7492</v>
      </c>
      <c r="AD167" s="212">
        <v>7286</v>
      </c>
      <c r="AE167" s="212">
        <v>6831</v>
      </c>
      <c r="AF167" s="212">
        <v>6601</v>
      </c>
      <c r="AG167" s="212">
        <v>6580</v>
      </c>
      <c r="AH167" s="212">
        <v>6894</v>
      </c>
      <c r="AI167" s="212">
        <v>6692</v>
      </c>
      <c r="AJ167" s="212">
        <v>6948</v>
      </c>
      <c r="AK167" s="212">
        <v>6859</v>
      </c>
      <c r="AL167" s="212">
        <v>7367</v>
      </c>
      <c r="AM167" s="212">
        <v>7522</v>
      </c>
      <c r="AN167" s="212">
        <v>7798</v>
      </c>
      <c r="AO167" s="212">
        <v>8035</v>
      </c>
      <c r="AP167" s="212">
        <v>7752</v>
      </c>
      <c r="AQ167" s="212">
        <v>8001</v>
      </c>
      <c r="AR167" s="212">
        <v>8153</v>
      </c>
      <c r="AS167" s="212">
        <v>8564</v>
      </c>
      <c r="AT167" s="212">
        <v>8928</v>
      </c>
      <c r="AU167" s="212">
        <v>9348</v>
      </c>
      <c r="AV167" s="212">
        <v>9806</v>
      </c>
      <c r="AW167" s="212">
        <v>10601</v>
      </c>
      <c r="AX167" s="212">
        <v>11277</v>
      </c>
      <c r="AY167" s="212">
        <v>11523</v>
      </c>
      <c r="AZ167" s="212">
        <v>11347</v>
      </c>
      <c r="BA167" s="212">
        <v>11035</v>
      </c>
      <c r="BB167" s="212">
        <v>10783</v>
      </c>
      <c r="BC167" s="212">
        <v>10632</v>
      </c>
      <c r="BD167" s="212">
        <v>10198</v>
      </c>
      <c r="BE167" s="212">
        <v>9862</v>
      </c>
      <c r="BF167" s="212">
        <v>7968</v>
      </c>
      <c r="BG167" s="212">
        <v>9641</v>
      </c>
      <c r="BH167" s="212">
        <v>9209</v>
      </c>
      <c r="BI167" s="212">
        <v>8891</v>
      </c>
      <c r="BJ167" s="212">
        <v>8656</v>
      </c>
      <c r="BK167" s="212">
        <v>8462</v>
      </c>
      <c r="BL167" s="212">
        <v>8349</v>
      </c>
      <c r="BM167" s="212">
        <v>8669</v>
      </c>
      <c r="BN167" s="212">
        <v>8289</v>
      </c>
      <c r="BO167" s="212">
        <v>7880</v>
      </c>
      <c r="BP167" s="212">
        <v>8327</v>
      </c>
      <c r="BQ167" s="212">
        <v>8487</v>
      </c>
      <c r="BR167" s="212">
        <v>8596</v>
      </c>
      <c r="BS167" s="212">
        <v>9185</v>
      </c>
      <c r="BT167" s="212">
        <v>9714</v>
      </c>
      <c r="BU167" s="212">
        <v>10334</v>
      </c>
      <c r="BV167" s="212">
        <v>10889</v>
      </c>
      <c r="BW167" s="212">
        <v>12879</v>
      </c>
      <c r="BX167" s="212">
        <v>12547</v>
      </c>
      <c r="BY167" s="212">
        <v>12088</v>
      </c>
      <c r="BZ167" s="212">
        <v>7073</v>
      </c>
      <c r="CA167" s="212">
        <v>7620</v>
      </c>
      <c r="CB167" s="212">
        <v>9295</v>
      </c>
      <c r="CC167" s="212">
        <v>8753</v>
      </c>
      <c r="CD167" s="212">
        <v>9148</v>
      </c>
      <c r="CE167" s="212">
        <v>8488</v>
      </c>
      <c r="CF167" s="212">
        <v>7313</v>
      </c>
      <c r="CG167" s="212">
        <v>6301</v>
      </c>
      <c r="CH167" s="212">
        <v>6306</v>
      </c>
      <c r="CI167" s="212">
        <v>6302</v>
      </c>
      <c r="CJ167" s="212">
        <v>6115</v>
      </c>
      <c r="CK167" s="212">
        <v>5754</v>
      </c>
      <c r="CL167" s="212">
        <v>4995</v>
      </c>
      <c r="CM167" s="212">
        <v>4866</v>
      </c>
      <c r="CN167" s="212">
        <v>4442</v>
      </c>
      <c r="CO167" s="212">
        <v>3709</v>
      </c>
      <c r="CP167" s="212">
        <v>3153</v>
      </c>
      <c r="CQ167" s="212">
        <v>2735</v>
      </c>
      <c r="CR167" s="212">
        <v>2425</v>
      </c>
      <c r="CS167" s="212">
        <v>2026</v>
      </c>
      <c r="CT167" s="212">
        <v>1683</v>
      </c>
      <c r="CU167" s="212">
        <v>1263</v>
      </c>
      <c r="CV167" s="212">
        <v>932</v>
      </c>
      <c r="CW167" s="212">
        <v>658</v>
      </c>
      <c r="CX167" s="212">
        <v>492</v>
      </c>
      <c r="CY167" s="212">
        <v>324</v>
      </c>
      <c r="CZ167" s="212">
        <v>283</v>
      </c>
      <c r="DA167" s="212">
        <v>142</v>
      </c>
      <c r="DB167" s="212">
        <v>112</v>
      </c>
      <c r="DC167" s="212">
        <v>75</v>
      </c>
      <c r="DD167" s="212">
        <v>41</v>
      </c>
      <c r="DE167" s="212">
        <v>91</v>
      </c>
      <c r="DF167" s="212">
        <v>7912</v>
      </c>
      <c r="DG167" s="212">
        <v>45.129639439400002</v>
      </c>
      <c r="DH167" s="212">
        <v>45.740795696900001</v>
      </c>
      <c r="DI167" s="212">
        <v>28757</v>
      </c>
      <c r="DJ167" s="212">
        <v>31251</v>
      </c>
      <c r="DK167" s="212">
        <v>32649</v>
      </c>
      <c r="DL167" s="212">
        <v>35577</v>
      </c>
      <c r="DM167" s="212">
        <v>34790</v>
      </c>
      <c r="DN167" s="212">
        <v>34760</v>
      </c>
      <c r="DO167" s="212">
        <v>39108</v>
      </c>
      <c r="DP167" s="212">
        <v>44799</v>
      </c>
      <c r="DQ167" s="212">
        <v>55783</v>
      </c>
      <c r="DR167" s="212">
        <v>49443</v>
      </c>
      <c r="DS167" s="212">
        <v>44859</v>
      </c>
      <c r="DT167" s="212">
        <v>41514</v>
      </c>
      <c r="DU167" s="212">
        <v>46316</v>
      </c>
      <c r="DV167" s="212">
        <v>55476</v>
      </c>
      <c r="DW167" s="212">
        <v>43304</v>
      </c>
      <c r="DX167" s="212">
        <v>32337</v>
      </c>
      <c r="DY167" s="212">
        <v>23766</v>
      </c>
      <c r="DZ167" s="212">
        <v>12022</v>
      </c>
      <c r="EA167" s="212">
        <v>3669</v>
      </c>
      <c r="EB167" s="212">
        <v>653</v>
      </c>
      <c r="EC167" s="212">
        <v>91</v>
      </c>
      <c r="ED167" s="212">
        <v>92657</v>
      </c>
      <c r="EE167" s="212">
        <v>426949</v>
      </c>
      <c r="EF167" s="212">
        <v>171318</v>
      </c>
      <c r="EG167" s="212">
        <v>72538</v>
      </c>
      <c r="EH167" s="212">
        <v>16435</v>
      </c>
      <c r="EI167" s="212">
        <v>13.410592192499999</v>
      </c>
      <c r="EJ167" s="212">
        <v>61.793916552299997</v>
      </c>
      <c r="EK167" s="212">
        <v>24.795491255200002</v>
      </c>
      <c r="EL167" s="212">
        <v>10.498694501899999</v>
      </c>
      <c r="EM167" s="212">
        <v>2.3786986701999999</v>
      </c>
    </row>
    <row r="168" spans="1:143" hidden="1">
      <c r="A168">
        <v>503</v>
      </c>
      <c r="B168">
        <v>202</v>
      </c>
      <c r="C168">
        <v>28101</v>
      </c>
      <c r="D168">
        <v>0</v>
      </c>
      <c r="E168">
        <v>2015</v>
      </c>
      <c r="F168">
        <v>2000</v>
      </c>
      <c r="G168" t="s">
        <v>794</v>
      </c>
      <c r="H168" s="212">
        <v>97005</v>
      </c>
      <c r="I168" s="212">
        <v>855</v>
      </c>
      <c r="J168" s="212">
        <v>879</v>
      </c>
      <c r="K168" s="212">
        <v>840</v>
      </c>
      <c r="L168" s="212">
        <v>939</v>
      </c>
      <c r="M168" s="212">
        <v>885</v>
      </c>
      <c r="N168" s="212">
        <v>970</v>
      </c>
      <c r="O168" s="212">
        <v>870</v>
      </c>
      <c r="P168" s="212">
        <v>902</v>
      </c>
      <c r="Q168" s="212">
        <v>979</v>
      </c>
      <c r="R168" s="212">
        <v>953</v>
      </c>
      <c r="S168" s="212">
        <v>946</v>
      </c>
      <c r="T168" s="212">
        <v>908</v>
      </c>
      <c r="U168" s="212">
        <v>992</v>
      </c>
      <c r="V168" s="212">
        <v>1079</v>
      </c>
      <c r="W168" s="212">
        <v>1001</v>
      </c>
      <c r="X168" s="212">
        <v>1024</v>
      </c>
      <c r="Y168" s="212">
        <v>1057</v>
      </c>
      <c r="Z168" s="212">
        <v>1064</v>
      </c>
      <c r="AA168" s="212">
        <v>1065</v>
      </c>
      <c r="AB168" s="212">
        <v>1180</v>
      </c>
      <c r="AC168" s="212">
        <v>1221</v>
      </c>
      <c r="AD168" s="212">
        <v>1200</v>
      </c>
      <c r="AE168" s="212">
        <v>1060</v>
      </c>
      <c r="AF168" s="212">
        <v>957</v>
      </c>
      <c r="AG168" s="212">
        <v>977</v>
      </c>
      <c r="AH168" s="212">
        <v>890</v>
      </c>
      <c r="AI168" s="212">
        <v>896</v>
      </c>
      <c r="AJ168" s="212">
        <v>899</v>
      </c>
      <c r="AK168" s="212">
        <v>938</v>
      </c>
      <c r="AL168" s="212">
        <v>1028</v>
      </c>
      <c r="AM168" s="212">
        <v>1013</v>
      </c>
      <c r="AN168" s="212">
        <v>1006</v>
      </c>
      <c r="AO168" s="212">
        <v>1100</v>
      </c>
      <c r="AP168" s="212">
        <v>1067</v>
      </c>
      <c r="AQ168" s="212">
        <v>1156</v>
      </c>
      <c r="AR168" s="212">
        <v>1110</v>
      </c>
      <c r="AS168" s="212">
        <v>1227</v>
      </c>
      <c r="AT168" s="212">
        <v>1284</v>
      </c>
      <c r="AU168" s="212">
        <v>1387</v>
      </c>
      <c r="AV168" s="212">
        <v>1391</v>
      </c>
      <c r="AW168" s="212">
        <v>1507</v>
      </c>
      <c r="AX168" s="212">
        <v>1703</v>
      </c>
      <c r="AY168" s="212">
        <v>1651</v>
      </c>
      <c r="AZ168" s="212">
        <v>1650</v>
      </c>
      <c r="BA168" s="212">
        <v>1596</v>
      </c>
      <c r="BB168" s="212">
        <v>1617</v>
      </c>
      <c r="BC168" s="212">
        <v>1653</v>
      </c>
      <c r="BD168" s="212">
        <v>1563</v>
      </c>
      <c r="BE168" s="212">
        <v>1532</v>
      </c>
      <c r="BF168" s="212">
        <v>1301</v>
      </c>
      <c r="BG168" s="212">
        <v>1491</v>
      </c>
      <c r="BH168" s="212">
        <v>1387</v>
      </c>
      <c r="BI168" s="212">
        <v>1333</v>
      </c>
      <c r="BJ168" s="212">
        <v>1282</v>
      </c>
      <c r="BK168" s="212">
        <v>1245</v>
      </c>
      <c r="BL168" s="212">
        <v>1178</v>
      </c>
      <c r="BM168" s="212">
        <v>1274</v>
      </c>
      <c r="BN168" s="212">
        <v>1143</v>
      </c>
      <c r="BO168" s="212">
        <v>1153</v>
      </c>
      <c r="BP168" s="212">
        <v>1065</v>
      </c>
      <c r="BQ168" s="212">
        <v>1092</v>
      </c>
      <c r="BR168" s="212">
        <v>1132</v>
      </c>
      <c r="BS168" s="212">
        <v>1070</v>
      </c>
      <c r="BT168" s="212">
        <v>1120</v>
      </c>
      <c r="BU168" s="212">
        <v>1205</v>
      </c>
      <c r="BV168" s="212">
        <v>1369</v>
      </c>
      <c r="BW168" s="212">
        <v>1560</v>
      </c>
      <c r="BX168" s="212">
        <v>1491</v>
      </c>
      <c r="BY168" s="212">
        <v>1511</v>
      </c>
      <c r="BZ168" s="212">
        <v>841</v>
      </c>
      <c r="CA168" s="212">
        <v>882</v>
      </c>
      <c r="CB168" s="212">
        <v>1040</v>
      </c>
      <c r="CC168" s="212">
        <v>1006</v>
      </c>
      <c r="CD168" s="212">
        <v>1014</v>
      </c>
      <c r="CE168" s="212">
        <v>1005</v>
      </c>
      <c r="CF168" s="212">
        <v>837</v>
      </c>
      <c r="CG168" s="212">
        <v>758</v>
      </c>
      <c r="CH168" s="212">
        <v>703</v>
      </c>
      <c r="CI168" s="212">
        <v>734</v>
      </c>
      <c r="CJ168" s="212">
        <v>722</v>
      </c>
      <c r="CK168" s="212">
        <v>732</v>
      </c>
      <c r="CL168" s="212">
        <v>600</v>
      </c>
      <c r="CM168" s="212">
        <v>592</v>
      </c>
      <c r="CN168" s="212">
        <v>536</v>
      </c>
      <c r="CO168" s="212">
        <v>465</v>
      </c>
      <c r="CP168" s="212">
        <v>388</v>
      </c>
      <c r="CQ168" s="212">
        <v>391</v>
      </c>
      <c r="CR168" s="212">
        <v>308</v>
      </c>
      <c r="CS168" s="212">
        <v>256</v>
      </c>
      <c r="CT168" s="212">
        <v>221</v>
      </c>
      <c r="CU168" s="212">
        <v>167</v>
      </c>
      <c r="CV168" s="212">
        <v>135</v>
      </c>
      <c r="CW168" s="212">
        <v>92</v>
      </c>
      <c r="CX168" s="212">
        <v>63</v>
      </c>
      <c r="CY168" s="212">
        <v>37</v>
      </c>
      <c r="CZ168" s="212">
        <v>36</v>
      </c>
      <c r="DA168" s="212">
        <v>17</v>
      </c>
      <c r="DB168" s="212">
        <v>21</v>
      </c>
      <c r="DC168" s="212">
        <v>6</v>
      </c>
      <c r="DD168" s="212">
        <v>4</v>
      </c>
      <c r="DE168" s="212">
        <v>10</v>
      </c>
      <c r="DF168" s="212">
        <v>1317</v>
      </c>
      <c r="DG168" s="212">
        <v>43.374101245699997</v>
      </c>
      <c r="DH168" s="212">
        <v>44.086466165399997</v>
      </c>
      <c r="DI168" s="212">
        <v>4398</v>
      </c>
      <c r="DJ168" s="212">
        <v>4674</v>
      </c>
      <c r="DK168" s="212">
        <v>4926</v>
      </c>
      <c r="DL168" s="212">
        <v>5390</v>
      </c>
      <c r="DM168" s="212">
        <v>5415</v>
      </c>
      <c r="DN168" s="212">
        <v>4651</v>
      </c>
      <c r="DO168" s="212">
        <v>5342</v>
      </c>
      <c r="DP168" s="212">
        <v>6399</v>
      </c>
      <c r="DQ168" s="212">
        <v>8107</v>
      </c>
      <c r="DR168" s="212">
        <v>7666</v>
      </c>
      <c r="DS168" s="212">
        <v>6738</v>
      </c>
      <c r="DT168" s="212">
        <v>5813</v>
      </c>
      <c r="DU168" s="212">
        <v>5619</v>
      </c>
      <c r="DV168" s="212">
        <v>6772</v>
      </c>
      <c r="DW168" s="212">
        <v>4947</v>
      </c>
      <c r="DX168" s="212">
        <v>3754</v>
      </c>
      <c r="DY168" s="212">
        <v>2925</v>
      </c>
      <c r="DZ168" s="212">
        <v>1564</v>
      </c>
      <c r="EA168" s="212">
        <v>494</v>
      </c>
      <c r="EB168" s="212">
        <v>84</v>
      </c>
      <c r="EC168" s="212">
        <v>10</v>
      </c>
      <c r="ED168" s="212">
        <v>13998</v>
      </c>
      <c r="EE168" s="212">
        <v>61140</v>
      </c>
      <c r="EF168" s="212">
        <v>20550</v>
      </c>
      <c r="EG168" s="212">
        <v>8831</v>
      </c>
      <c r="EH168" s="212">
        <v>2152</v>
      </c>
      <c r="EI168" s="212">
        <v>14.6287935791</v>
      </c>
      <c r="EJ168" s="212">
        <v>63.8951592676</v>
      </c>
      <c r="EK168" s="212">
        <v>21.4760471532</v>
      </c>
      <c r="EL168" s="212">
        <v>9.2289524286999995</v>
      </c>
      <c r="EM168" s="212">
        <v>2.2489758380999998</v>
      </c>
    </row>
    <row r="169" spans="1:143" hidden="1">
      <c r="A169">
        <v>504</v>
      </c>
      <c r="B169">
        <v>202</v>
      </c>
      <c r="C169">
        <v>28102</v>
      </c>
      <c r="D169">
        <v>0</v>
      </c>
      <c r="E169">
        <v>2015</v>
      </c>
      <c r="F169">
        <v>2000</v>
      </c>
      <c r="G169" t="s">
        <v>795</v>
      </c>
      <c r="H169" s="212">
        <v>61130</v>
      </c>
      <c r="I169" s="212">
        <v>550</v>
      </c>
      <c r="J169" s="212">
        <v>487</v>
      </c>
      <c r="K169" s="212">
        <v>538</v>
      </c>
      <c r="L169" s="212">
        <v>560</v>
      </c>
      <c r="M169" s="212">
        <v>546</v>
      </c>
      <c r="N169" s="212">
        <v>578</v>
      </c>
      <c r="O169" s="212">
        <v>559</v>
      </c>
      <c r="P169" s="212">
        <v>534</v>
      </c>
      <c r="Q169" s="212">
        <v>515</v>
      </c>
      <c r="R169" s="212">
        <v>530</v>
      </c>
      <c r="S169" s="212">
        <v>561</v>
      </c>
      <c r="T169" s="212">
        <v>546</v>
      </c>
      <c r="U169" s="212">
        <v>539</v>
      </c>
      <c r="V169" s="212">
        <v>562</v>
      </c>
      <c r="W169" s="212">
        <v>545</v>
      </c>
      <c r="X169" s="212">
        <v>628</v>
      </c>
      <c r="Y169" s="212">
        <v>561</v>
      </c>
      <c r="Z169" s="212">
        <v>584</v>
      </c>
      <c r="AA169" s="212">
        <v>663</v>
      </c>
      <c r="AB169" s="212">
        <v>910</v>
      </c>
      <c r="AC169" s="212">
        <v>970</v>
      </c>
      <c r="AD169" s="212">
        <v>1000</v>
      </c>
      <c r="AE169" s="212">
        <v>908</v>
      </c>
      <c r="AF169" s="212">
        <v>853</v>
      </c>
      <c r="AG169" s="212">
        <v>726</v>
      </c>
      <c r="AH169" s="212">
        <v>672</v>
      </c>
      <c r="AI169" s="212">
        <v>603</v>
      </c>
      <c r="AJ169" s="212">
        <v>615</v>
      </c>
      <c r="AK169" s="212">
        <v>575</v>
      </c>
      <c r="AL169" s="212">
        <v>628</v>
      </c>
      <c r="AM169" s="212">
        <v>659</v>
      </c>
      <c r="AN169" s="212">
        <v>676</v>
      </c>
      <c r="AO169" s="212">
        <v>717</v>
      </c>
      <c r="AP169" s="212">
        <v>679</v>
      </c>
      <c r="AQ169" s="212">
        <v>757</v>
      </c>
      <c r="AR169" s="212">
        <v>767</v>
      </c>
      <c r="AS169" s="212">
        <v>854</v>
      </c>
      <c r="AT169" s="212">
        <v>833</v>
      </c>
      <c r="AU169" s="212">
        <v>852</v>
      </c>
      <c r="AV169" s="212">
        <v>894</v>
      </c>
      <c r="AW169" s="212">
        <v>983</v>
      </c>
      <c r="AX169" s="212">
        <v>1060</v>
      </c>
      <c r="AY169" s="212">
        <v>1090</v>
      </c>
      <c r="AZ169" s="212">
        <v>1009</v>
      </c>
      <c r="BA169" s="212">
        <v>1056</v>
      </c>
      <c r="BB169" s="212">
        <v>1034</v>
      </c>
      <c r="BC169" s="212">
        <v>982</v>
      </c>
      <c r="BD169" s="212">
        <v>953</v>
      </c>
      <c r="BE169" s="212">
        <v>811</v>
      </c>
      <c r="BF169" s="212">
        <v>723</v>
      </c>
      <c r="BG169" s="212">
        <v>870</v>
      </c>
      <c r="BH169" s="212">
        <v>819</v>
      </c>
      <c r="BI169" s="212">
        <v>706</v>
      </c>
      <c r="BJ169" s="212">
        <v>766</v>
      </c>
      <c r="BK169" s="212">
        <v>726</v>
      </c>
      <c r="BL169" s="212">
        <v>677</v>
      </c>
      <c r="BM169" s="212">
        <v>685</v>
      </c>
      <c r="BN169" s="212">
        <v>626</v>
      </c>
      <c r="BO169" s="212">
        <v>582</v>
      </c>
      <c r="BP169" s="212">
        <v>639</v>
      </c>
      <c r="BQ169" s="212">
        <v>633</v>
      </c>
      <c r="BR169" s="212">
        <v>642</v>
      </c>
      <c r="BS169" s="212">
        <v>687</v>
      </c>
      <c r="BT169" s="212">
        <v>732</v>
      </c>
      <c r="BU169" s="212">
        <v>779</v>
      </c>
      <c r="BV169" s="212">
        <v>806</v>
      </c>
      <c r="BW169" s="212">
        <v>922</v>
      </c>
      <c r="BX169" s="212">
        <v>939</v>
      </c>
      <c r="BY169" s="212">
        <v>878</v>
      </c>
      <c r="BZ169" s="212">
        <v>561</v>
      </c>
      <c r="CA169" s="212">
        <v>592</v>
      </c>
      <c r="CB169" s="212">
        <v>650</v>
      </c>
      <c r="CC169" s="212">
        <v>641</v>
      </c>
      <c r="CD169" s="212">
        <v>678</v>
      </c>
      <c r="CE169" s="212">
        <v>620</v>
      </c>
      <c r="CF169" s="212">
        <v>536</v>
      </c>
      <c r="CG169" s="212">
        <v>463</v>
      </c>
      <c r="CH169" s="212">
        <v>483</v>
      </c>
      <c r="CI169" s="212">
        <v>492</v>
      </c>
      <c r="CJ169" s="212">
        <v>477</v>
      </c>
      <c r="CK169" s="212">
        <v>455</v>
      </c>
      <c r="CL169" s="212">
        <v>411</v>
      </c>
      <c r="CM169" s="212">
        <v>429</v>
      </c>
      <c r="CN169" s="212">
        <v>376</v>
      </c>
      <c r="CO169" s="212">
        <v>333</v>
      </c>
      <c r="CP169" s="212">
        <v>299</v>
      </c>
      <c r="CQ169" s="212">
        <v>244</v>
      </c>
      <c r="CR169" s="212">
        <v>255</v>
      </c>
      <c r="CS169" s="212">
        <v>208</v>
      </c>
      <c r="CT169" s="212">
        <v>153</v>
      </c>
      <c r="CU169" s="212">
        <v>107</v>
      </c>
      <c r="CV169" s="212">
        <v>78</v>
      </c>
      <c r="CW169" s="212">
        <v>53</v>
      </c>
      <c r="CX169" s="212">
        <v>46</v>
      </c>
      <c r="CY169" s="212">
        <v>29</v>
      </c>
      <c r="CZ169" s="212">
        <v>23</v>
      </c>
      <c r="DA169" s="212">
        <v>15</v>
      </c>
      <c r="DB169" s="212">
        <v>9</v>
      </c>
      <c r="DC169" s="212">
        <v>8</v>
      </c>
      <c r="DD169" s="212">
        <v>2</v>
      </c>
      <c r="DE169" s="212">
        <v>7</v>
      </c>
      <c r="DF169" s="212">
        <v>848</v>
      </c>
      <c r="DG169" s="212">
        <v>43.370193424199996</v>
      </c>
      <c r="DH169" s="212">
        <v>43.271555995999996</v>
      </c>
      <c r="DI169" s="212">
        <v>2681</v>
      </c>
      <c r="DJ169" s="212">
        <v>2716</v>
      </c>
      <c r="DK169" s="212">
        <v>2753</v>
      </c>
      <c r="DL169" s="212">
        <v>3346</v>
      </c>
      <c r="DM169" s="212">
        <v>4457</v>
      </c>
      <c r="DN169" s="212">
        <v>3093</v>
      </c>
      <c r="DO169" s="212">
        <v>3488</v>
      </c>
      <c r="DP169" s="212">
        <v>4200</v>
      </c>
      <c r="DQ169" s="212">
        <v>5198</v>
      </c>
      <c r="DR169" s="212">
        <v>4503</v>
      </c>
      <c r="DS169" s="212">
        <v>3887</v>
      </c>
      <c r="DT169" s="212">
        <v>3209</v>
      </c>
      <c r="DU169" s="212">
        <v>3473</v>
      </c>
      <c r="DV169" s="212">
        <v>4106</v>
      </c>
      <c r="DW169" s="212">
        <v>3181</v>
      </c>
      <c r="DX169" s="212">
        <v>2451</v>
      </c>
      <c r="DY169" s="212">
        <v>2004</v>
      </c>
      <c r="DZ169" s="212">
        <v>1159</v>
      </c>
      <c r="EA169" s="212">
        <v>313</v>
      </c>
      <c r="EB169" s="212">
        <v>57</v>
      </c>
      <c r="EC169" s="212">
        <v>7</v>
      </c>
      <c r="ED169" s="212">
        <v>8150</v>
      </c>
      <c r="EE169" s="212">
        <v>38854</v>
      </c>
      <c r="EF169" s="212">
        <v>13278</v>
      </c>
      <c r="EG169" s="212">
        <v>5991</v>
      </c>
      <c r="EH169" s="212">
        <v>1536</v>
      </c>
      <c r="EI169" s="212">
        <v>13.5197903188</v>
      </c>
      <c r="EJ169" s="212">
        <v>64.453734116299998</v>
      </c>
      <c r="EK169" s="212">
        <v>22.026475564799998</v>
      </c>
      <c r="EL169" s="212">
        <v>9.9382900367999998</v>
      </c>
      <c r="EM169" s="212">
        <v>2.5480242859</v>
      </c>
    </row>
    <row r="170" spans="1:143" hidden="1">
      <c r="A170">
        <v>505</v>
      </c>
      <c r="B170">
        <v>202</v>
      </c>
      <c r="C170">
        <v>28105</v>
      </c>
      <c r="D170">
        <v>0</v>
      </c>
      <c r="E170">
        <v>2015</v>
      </c>
      <c r="F170">
        <v>2000</v>
      </c>
      <c r="G170" t="s">
        <v>796</v>
      </c>
      <c r="H170" s="212">
        <v>49635</v>
      </c>
      <c r="I170" s="212">
        <v>372</v>
      </c>
      <c r="J170" s="212">
        <v>319</v>
      </c>
      <c r="K170" s="212">
        <v>318</v>
      </c>
      <c r="L170" s="212">
        <v>304</v>
      </c>
      <c r="M170" s="212">
        <v>324</v>
      </c>
      <c r="N170" s="212">
        <v>352</v>
      </c>
      <c r="O170" s="212">
        <v>320</v>
      </c>
      <c r="P170" s="212">
        <v>316</v>
      </c>
      <c r="Q170" s="212">
        <v>334</v>
      </c>
      <c r="R170" s="212">
        <v>324</v>
      </c>
      <c r="S170" s="212">
        <v>311</v>
      </c>
      <c r="T170" s="212">
        <v>356</v>
      </c>
      <c r="U170" s="212">
        <v>335</v>
      </c>
      <c r="V170" s="212">
        <v>363</v>
      </c>
      <c r="W170" s="212">
        <v>363</v>
      </c>
      <c r="X170" s="212">
        <v>363</v>
      </c>
      <c r="Y170" s="212">
        <v>366</v>
      </c>
      <c r="Z170" s="212">
        <v>348</v>
      </c>
      <c r="AA170" s="212">
        <v>366</v>
      </c>
      <c r="AB170" s="212">
        <v>337</v>
      </c>
      <c r="AC170" s="212">
        <v>366</v>
      </c>
      <c r="AD170" s="212">
        <v>382</v>
      </c>
      <c r="AE170" s="212">
        <v>393</v>
      </c>
      <c r="AF170" s="212">
        <v>427</v>
      </c>
      <c r="AG170" s="212">
        <v>515</v>
      </c>
      <c r="AH170" s="212">
        <v>599</v>
      </c>
      <c r="AI170" s="212">
        <v>630</v>
      </c>
      <c r="AJ170" s="212">
        <v>663</v>
      </c>
      <c r="AK170" s="212">
        <v>612</v>
      </c>
      <c r="AL170" s="212">
        <v>620</v>
      </c>
      <c r="AM170" s="212">
        <v>672</v>
      </c>
      <c r="AN170" s="212">
        <v>674</v>
      </c>
      <c r="AO170" s="212">
        <v>626</v>
      </c>
      <c r="AP170" s="212">
        <v>604</v>
      </c>
      <c r="AQ170" s="212">
        <v>605</v>
      </c>
      <c r="AR170" s="212">
        <v>647</v>
      </c>
      <c r="AS170" s="212">
        <v>633</v>
      </c>
      <c r="AT170" s="212">
        <v>633</v>
      </c>
      <c r="AU170" s="212">
        <v>667</v>
      </c>
      <c r="AV170" s="212">
        <v>736</v>
      </c>
      <c r="AW170" s="212">
        <v>751</v>
      </c>
      <c r="AX170" s="212">
        <v>787</v>
      </c>
      <c r="AY170" s="212">
        <v>838</v>
      </c>
      <c r="AZ170" s="212">
        <v>786</v>
      </c>
      <c r="BA170" s="212">
        <v>791</v>
      </c>
      <c r="BB170" s="212">
        <v>798</v>
      </c>
      <c r="BC170" s="212">
        <v>735</v>
      </c>
      <c r="BD170" s="212">
        <v>750</v>
      </c>
      <c r="BE170" s="212">
        <v>706</v>
      </c>
      <c r="BF170" s="212">
        <v>585</v>
      </c>
      <c r="BG170" s="212">
        <v>636</v>
      </c>
      <c r="BH170" s="212">
        <v>652</v>
      </c>
      <c r="BI170" s="212">
        <v>616</v>
      </c>
      <c r="BJ170" s="212">
        <v>645</v>
      </c>
      <c r="BK170" s="212">
        <v>610</v>
      </c>
      <c r="BL170" s="212">
        <v>594</v>
      </c>
      <c r="BM170" s="212">
        <v>589</v>
      </c>
      <c r="BN170" s="212">
        <v>552</v>
      </c>
      <c r="BO170" s="212">
        <v>541</v>
      </c>
      <c r="BP170" s="212">
        <v>584</v>
      </c>
      <c r="BQ170" s="212">
        <v>600</v>
      </c>
      <c r="BR170" s="212">
        <v>601</v>
      </c>
      <c r="BS170" s="212">
        <v>664</v>
      </c>
      <c r="BT170" s="212">
        <v>727</v>
      </c>
      <c r="BU170" s="212">
        <v>763</v>
      </c>
      <c r="BV170" s="212">
        <v>806</v>
      </c>
      <c r="BW170" s="212">
        <v>998</v>
      </c>
      <c r="BX170" s="212">
        <v>935</v>
      </c>
      <c r="BY170" s="212">
        <v>902</v>
      </c>
      <c r="BZ170" s="212">
        <v>527</v>
      </c>
      <c r="CA170" s="212">
        <v>543</v>
      </c>
      <c r="CB170" s="212">
        <v>744</v>
      </c>
      <c r="CC170" s="212">
        <v>671</v>
      </c>
      <c r="CD170" s="212">
        <v>742</v>
      </c>
      <c r="CE170" s="212">
        <v>675</v>
      </c>
      <c r="CF170" s="212">
        <v>571</v>
      </c>
      <c r="CG170" s="212">
        <v>461</v>
      </c>
      <c r="CH170" s="212">
        <v>517</v>
      </c>
      <c r="CI170" s="212">
        <v>528</v>
      </c>
      <c r="CJ170" s="212">
        <v>533</v>
      </c>
      <c r="CK170" s="212">
        <v>481</v>
      </c>
      <c r="CL170" s="212">
        <v>413</v>
      </c>
      <c r="CM170" s="212">
        <v>383</v>
      </c>
      <c r="CN170" s="212">
        <v>358</v>
      </c>
      <c r="CO170" s="212">
        <v>314</v>
      </c>
      <c r="CP170" s="212">
        <v>213</v>
      </c>
      <c r="CQ170" s="212">
        <v>233</v>
      </c>
      <c r="CR170" s="212">
        <v>179</v>
      </c>
      <c r="CS170" s="212">
        <v>181</v>
      </c>
      <c r="CT170" s="212">
        <v>138</v>
      </c>
      <c r="CU170" s="212">
        <v>93</v>
      </c>
      <c r="CV170" s="212">
        <v>66</v>
      </c>
      <c r="CW170" s="212">
        <v>53</v>
      </c>
      <c r="CX170" s="212">
        <v>35</v>
      </c>
      <c r="CY170" s="212">
        <v>29</v>
      </c>
      <c r="CZ170" s="212">
        <v>29</v>
      </c>
      <c r="DA170" s="212">
        <v>9</v>
      </c>
      <c r="DB170" s="212">
        <v>14</v>
      </c>
      <c r="DC170" s="212">
        <v>4</v>
      </c>
      <c r="DD170" s="212">
        <v>1</v>
      </c>
      <c r="DE170" s="212">
        <v>8</v>
      </c>
      <c r="DF170" s="212">
        <v>852</v>
      </c>
      <c r="DG170" s="212">
        <v>47.353781030299999</v>
      </c>
      <c r="DH170" s="212">
        <v>47.547333333300003</v>
      </c>
      <c r="DI170" s="212">
        <v>1637</v>
      </c>
      <c r="DJ170" s="212">
        <v>1646</v>
      </c>
      <c r="DK170" s="212">
        <v>1728</v>
      </c>
      <c r="DL170" s="212">
        <v>1780</v>
      </c>
      <c r="DM170" s="212">
        <v>2083</v>
      </c>
      <c r="DN170" s="212">
        <v>3124</v>
      </c>
      <c r="DO170" s="212">
        <v>3181</v>
      </c>
      <c r="DP170" s="212">
        <v>3316</v>
      </c>
      <c r="DQ170" s="212">
        <v>3953</v>
      </c>
      <c r="DR170" s="212">
        <v>3574</v>
      </c>
      <c r="DS170" s="212">
        <v>3159</v>
      </c>
      <c r="DT170" s="212">
        <v>2860</v>
      </c>
      <c r="DU170" s="212">
        <v>3355</v>
      </c>
      <c r="DV170" s="212">
        <v>4168</v>
      </c>
      <c r="DW170" s="212">
        <v>3375</v>
      </c>
      <c r="DX170" s="212">
        <v>2610</v>
      </c>
      <c r="DY170" s="212">
        <v>1949</v>
      </c>
      <c r="DZ170" s="212">
        <v>944</v>
      </c>
      <c r="EA170" s="212">
        <v>276</v>
      </c>
      <c r="EB170" s="212">
        <v>57</v>
      </c>
      <c r="EC170" s="212">
        <v>8</v>
      </c>
      <c r="ED170" s="212">
        <v>5011</v>
      </c>
      <c r="EE170" s="212">
        <v>30385</v>
      </c>
      <c r="EF170" s="212">
        <v>13387</v>
      </c>
      <c r="EG170" s="212">
        <v>5844</v>
      </c>
      <c r="EH170" s="212">
        <v>1285</v>
      </c>
      <c r="EI170" s="212">
        <v>10.2720209909</v>
      </c>
      <c r="EJ170" s="212">
        <v>62.286042268800003</v>
      </c>
      <c r="EK170" s="212">
        <v>27.441936740300001</v>
      </c>
      <c r="EL170" s="212">
        <v>11.979583051500001</v>
      </c>
      <c r="EM170" s="212">
        <v>2.6341143430999998</v>
      </c>
    </row>
    <row r="171" spans="1:143" hidden="1">
      <c r="A171">
        <v>506</v>
      </c>
      <c r="B171">
        <v>202</v>
      </c>
      <c r="C171">
        <v>28106</v>
      </c>
      <c r="D171">
        <v>0</v>
      </c>
      <c r="E171">
        <v>2015</v>
      </c>
      <c r="F171">
        <v>2000</v>
      </c>
      <c r="G171" t="s">
        <v>797</v>
      </c>
      <c r="H171" s="212">
        <v>42522</v>
      </c>
      <c r="I171" s="212">
        <v>302</v>
      </c>
      <c r="J171" s="212">
        <v>259</v>
      </c>
      <c r="K171" s="212">
        <v>261</v>
      </c>
      <c r="L171" s="212">
        <v>293</v>
      </c>
      <c r="M171" s="212">
        <v>315</v>
      </c>
      <c r="N171" s="212">
        <v>322</v>
      </c>
      <c r="O171" s="212">
        <v>337</v>
      </c>
      <c r="P171" s="212">
        <v>347</v>
      </c>
      <c r="Q171" s="212">
        <v>329</v>
      </c>
      <c r="R171" s="212">
        <v>335</v>
      </c>
      <c r="S171" s="212">
        <v>302</v>
      </c>
      <c r="T171" s="212">
        <v>311</v>
      </c>
      <c r="U171" s="212">
        <v>331</v>
      </c>
      <c r="V171" s="212">
        <v>355</v>
      </c>
      <c r="W171" s="212">
        <v>362</v>
      </c>
      <c r="X171" s="212">
        <v>362</v>
      </c>
      <c r="Y171" s="212">
        <v>389</v>
      </c>
      <c r="Z171" s="212">
        <v>389</v>
      </c>
      <c r="AA171" s="212">
        <v>363</v>
      </c>
      <c r="AB171" s="212">
        <v>367</v>
      </c>
      <c r="AC171" s="212">
        <v>350</v>
      </c>
      <c r="AD171" s="212">
        <v>374</v>
      </c>
      <c r="AE171" s="212">
        <v>362</v>
      </c>
      <c r="AF171" s="212">
        <v>388</v>
      </c>
      <c r="AG171" s="212">
        <v>378</v>
      </c>
      <c r="AH171" s="212">
        <v>478</v>
      </c>
      <c r="AI171" s="212">
        <v>429</v>
      </c>
      <c r="AJ171" s="212">
        <v>425</v>
      </c>
      <c r="AK171" s="212">
        <v>415</v>
      </c>
      <c r="AL171" s="212">
        <v>443</v>
      </c>
      <c r="AM171" s="212">
        <v>461</v>
      </c>
      <c r="AN171" s="212">
        <v>460</v>
      </c>
      <c r="AO171" s="212">
        <v>440</v>
      </c>
      <c r="AP171" s="212">
        <v>426</v>
      </c>
      <c r="AQ171" s="212">
        <v>449</v>
      </c>
      <c r="AR171" s="212">
        <v>448</v>
      </c>
      <c r="AS171" s="212">
        <v>483</v>
      </c>
      <c r="AT171" s="212">
        <v>465</v>
      </c>
      <c r="AU171" s="212">
        <v>488</v>
      </c>
      <c r="AV171" s="212">
        <v>558</v>
      </c>
      <c r="AW171" s="212">
        <v>597</v>
      </c>
      <c r="AX171" s="212">
        <v>590</v>
      </c>
      <c r="AY171" s="212">
        <v>745</v>
      </c>
      <c r="AZ171" s="212">
        <v>638</v>
      </c>
      <c r="BA171" s="212">
        <v>659</v>
      </c>
      <c r="BB171" s="212">
        <v>641</v>
      </c>
      <c r="BC171" s="212">
        <v>599</v>
      </c>
      <c r="BD171" s="212">
        <v>612</v>
      </c>
      <c r="BE171" s="212">
        <v>575</v>
      </c>
      <c r="BF171" s="212">
        <v>488</v>
      </c>
      <c r="BG171" s="212">
        <v>582</v>
      </c>
      <c r="BH171" s="212">
        <v>605</v>
      </c>
      <c r="BI171" s="212">
        <v>580</v>
      </c>
      <c r="BJ171" s="212">
        <v>503</v>
      </c>
      <c r="BK171" s="212">
        <v>508</v>
      </c>
      <c r="BL171" s="212">
        <v>486</v>
      </c>
      <c r="BM171" s="212">
        <v>543</v>
      </c>
      <c r="BN171" s="212">
        <v>496</v>
      </c>
      <c r="BO171" s="212">
        <v>494</v>
      </c>
      <c r="BP171" s="212">
        <v>459</v>
      </c>
      <c r="BQ171" s="212">
        <v>575</v>
      </c>
      <c r="BR171" s="212">
        <v>560</v>
      </c>
      <c r="BS171" s="212">
        <v>587</v>
      </c>
      <c r="BT171" s="212">
        <v>681</v>
      </c>
      <c r="BU171" s="212">
        <v>694</v>
      </c>
      <c r="BV171" s="212">
        <v>749</v>
      </c>
      <c r="BW171" s="212">
        <v>910</v>
      </c>
      <c r="BX171" s="212">
        <v>837</v>
      </c>
      <c r="BY171" s="212">
        <v>788</v>
      </c>
      <c r="BZ171" s="212">
        <v>460</v>
      </c>
      <c r="CA171" s="212">
        <v>476</v>
      </c>
      <c r="CB171" s="212">
        <v>650</v>
      </c>
      <c r="CC171" s="212">
        <v>611</v>
      </c>
      <c r="CD171" s="212">
        <v>694</v>
      </c>
      <c r="CE171" s="212">
        <v>614</v>
      </c>
      <c r="CF171" s="212">
        <v>522</v>
      </c>
      <c r="CG171" s="212">
        <v>470</v>
      </c>
      <c r="CH171" s="212">
        <v>500</v>
      </c>
      <c r="CI171" s="212">
        <v>481</v>
      </c>
      <c r="CJ171" s="212">
        <v>433</v>
      </c>
      <c r="CK171" s="212">
        <v>465</v>
      </c>
      <c r="CL171" s="212">
        <v>362</v>
      </c>
      <c r="CM171" s="212">
        <v>410</v>
      </c>
      <c r="CN171" s="212">
        <v>343</v>
      </c>
      <c r="CO171" s="212">
        <v>265</v>
      </c>
      <c r="CP171" s="212">
        <v>234</v>
      </c>
      <c r="CQ171" s="212">
        <v>201</v>
      </c>
      <c r="CR171" s="212">
        <v>167</v>
      </c>
      <c r="CS171" s="212">
        <v>149</v>
      </c>
      <c r="CT171" s="212">
        <v>114</v>
      </c>
      <c r="CU171" s="212">
        <v>110</v>
      </c>
      <c r="CV171" s="212">
        <v>71</v>
      </c>
      <c r="CW171" s="212">
        <v>44</v>
      </c>
      <c r="CX171" s="212">
        <v>45</v>
      </c>
      <c r="CY171" s="212">
        <v>23</v>
      </c>
      <c r="CZ171" s="212">
        <v>23</v>
      </c>
      <c r="DA171" s="212">
        <v>13</v>
      </c>
      <c r="DB171" s="212">
        <v>6</v>
      </c>
      <c r="DC171" s="212">
        <v>5</v>
      </c>
      <c r="DD171" s="212">
        <v>3</v>
      </c>
      <c r="DE171" s="212">
        <v>5</v>
      </c>
      <c r="DF171" s="212">
        <v>421</v>
      </c>
      <c r="DG171" s="212">
        <v>47.798710244399999</v>
      </c>
      <c r="DH171" s="212">
        <v>49.089139344300001</v>
      </c>
      <c r="DI171" s="212">
        <v>1430</v>
      </c>
      <c r="DJ171" s="212">
        <v>1670</v>
      </c>
      <c r="DK171" s="212">
        <v>1661</v>
      </c>
      <c r="DL171" s="212">
        <v>1870</v>
      </c>
      <c r="DM171" s="212">
        <v>1852</v>
      </c>
      <c r="DN171" s="212">
        <v>2190</v>
      </c>
      <c r="DO171" s="212">
        <v>2236</v>
      </c>
      <c r="DP171" s="212">
        <v>2442</v>
      </c>
      <c r="DQ171" s="212">
        <v>3229</v>
      </c>
      <c r="DR171" s="212">
        <v>2915</v>
      </c>
      <c r="DS171" s="212">
        <v>2778</v>
      </c>
      <c r="DT171" s="212">
        <v>2478</v>
      </c>
      <c r="DU171" s="212">
        <v>3097</v>
      </c>
      <c r="DV171" s="212">
        <v>3744</v>
      </c>
      <c r="DW171" s="212">
        <v>3045</v>
      </c>
      <c r="DX171" s="212">
        <v>2406</v>
      </c>
      <c r="DY171" s="212">
        <v>1845</v>
      </c>
      <c r="DZ171" s="212">
        <v>865</v>
      </c>
      <c r="EA171" s="212">
        <v>293</v>
      </c>
      <c r="EB171" s="212">
        <v>50</v>
      </c>
      <c r="EC171" s="212">
        <v>5</v>
      </c>
      <c r="ED171" s="212">
        <v>4761</v>
      </c>
      <c r="EE171" s="212">
        <v>25087</v>
      </c>
      <c r="EF171" s="212">
        <v>12253</v>
      </c>
      <c r="EG171" s="212">
        <v>5464</v>
      </c>
      <c r="EH171" s="212">
        <v>1213</v>
      </c>
      <c r="EI171" s="212">
        <v>11.3085199876</v>
      </c>
      <c r="EJ171" s="212">
        <v>59.587658250399997</v>
      </c>
      <c r="EK171" s="212">
        <v>29.103821761999999</v>
      </c>
      <c r="EL171" s="212">
        <v>12.9783140543</v>
      </c>
      <c r="EM171" s="212">
        <v>2.8811667180999998</v>
      </c>
    </row>
    <row r="172" spans="1:143" hidden="1">
      <c r="A172">
        <v>507</v>
      </c>
      <c r="B172">
        <v>202</v>
      </c>
      <c r="C172">
        <v>28107</v>
      </c>
      <c r="D172">
        <v>0</v>
      </c>
      <c r="E172">
        <v>2015</v>
      </c>
      <c r="F172">
        <v>2000</v>
      </c>
      <c r="G172" t="s">
        <v>798</v>
      </c>
      <c r="H172" s="212">
        <v>72832</v>
      </c>
      <c r="I172" s="212">
        <v>546</v>
      </c>
      <c r="J172" s="212">
        <v>588</v>
      </c>
      <c r="K172" s="212">
        <v>576</v>
      </c>
      <c r="L172" s="212">
        <v>550</v>
      </c>
      <c r="M172" s="212">
        <v>591</v>
      </c>
      <c r="N172" s="212">
        <v>577</v>
      </c>
      <c r="O172" s="212">
        <v>633</v>
      </c>
      <c r="P172" s="212">
        <v>612</v>
      </c>
      <c r="Q172" s="212">
        <v>619</v>
      </c>
      <c r="R172" s="212">
        <v>584</v>
      </c>
      <c r="S172" s="212">
        <v>649</v>
      </c>
      <c r="T172" s="212">
        <v>613</v>
      </c>
      <c r="U172" s="212">
        <v>693</v>
      </c>
      <c r="V172" s="212">
        <v>675</v>
      </c>
      <c r="W172" s="212">
        <v>701</v>
      </c>
      <c r="X172" s="212">
        <v>753</v>
      </c>
      <c r="Y172" s="212">
        <v>741</v>
      </c>
      <c r="Z172" s="212">
        <v>748</v>
      </c>
      <c r="AA172" s="212">
        <v>704</v>
      </c>
      <c r="AB172" s="212">
        <v>631</v>
      </c>
      <c r="AC172" s="212">
        <v>669</v>
      </c>
      <c r="AD172" s="212">
        <v>642</v>
      </c>
      <c r="AE172" s="212">
        <v>624</v>
      </c>
      <c r="AF172" s="212">
        <v>614</v>
      </c>
      <c r="AG172" s="212">
        <v>616</v>
      </c>
      <c r="AH172" s="212">
        <v>673</v>
      </c>
      <c r="AI172" s="212">
        <v>595</v>
      </c>
      <c r="AJ172" s="212">
        <v>701</v>
      </c>
      <c r="AK172" s="212">
        <v>672</v>
      </c>
      <c r="AL172" s="212">
        <v>693</v>
      </c>
      <c r="AM172" s="212">
        <v>753</v>
      </c>
      <c r="AN172" s="212">
        <v>795</v>
      </c>
      <c r="AO172" s="212">
        <v>795</v>
      </c>
      <c r="AP172" s="212">
        <v>736</v>
      </c>
      <c r="AQ172" s="212">
        <v>761</v>
      </c>
      <c r="AR172" s="212">
        <v>829</v>
      </c>
      <c r="AS172" s="212">
        <v>825</v>
      </c>
      <c r="AT172" s="212">
        <v>866</v>
      </c>
      <c r="AU172" s="212">
        <v>902</v>
      </c>
      <c r="AV172" s="212">
        <v>972</v>
      </c>
      <c r="AW172" s="212">
        <v>1014</v>
      </c>
      <c r="AX172" s="212">
        <v>1127</v>
      </c>
      <c r="AY172" s="212">
        <v>1094</v>
      </c>
      <c r="AZ172" s="212">
        <v>1099</v>
      </c>
      <c r="BA172" s="212">
        <v>1096</v>
      </c>
      <c r="BB172" s="212">
        <v>1041</v>
      </c>
      <c r="BC172" s="212">
        <v>1070</v>
      </c>
      <c r="BD172" s="212">
        <v>1006</v>
      </c>
      <c r="BE172" s="212">
        <v>1002</v>
      </c>
      <c r="BF172" s="212">
        <v>794</v>
      </c>
      <c r="BG172" s="212">
        <v>935</v>
      </c>
      <c r="BH172" s="212">
        <v>979</v>
      </c>
      <c r="BI172" s="212">
        <v>938</v>
      </c>
      <c r="BJ172" s="212">
        <v>892</v>
      </c>
      <c r="BK172" s="212">
        <v>870</v>
      </c>
      <c r="BL172" s="212">
        <v>837</v>
      </c>
      <c r="BM172" s="212">
        <v>896</v>
      </c>
      <c r="BN172" s="212">
        <v>870</v>
      </c>
      <c r="BO172" s="212">
        <v>811</v>
      </c>
      <c r="BP172" s="212">
        <v>931</v>
      </c>
      <c r="BQ172" s="212">
        <v>891</v>
      </c>
      <c r="BR172" s="212">
        <v>839</v>
      </c>
      <c r="BS172" s="212">
        <v>1006</v>
      </c>
      <c r="BT172" s="212">
        <v>1010</v>
      </c>
      <c r="BU172" s="212">
        <v>1081</v>
      </c>
      <c r="BV172" s="212">
        <v>1204</v>
      </c>
      <c r="BW172" s="212">
        <v>1481</v>
      </c>
      <c r="BX172" s="212">
        <v>1494</v>
      </c>
      <c r="BY172" s="212">
        <v>1460</v>
      </c>
      <c r="BZ172" s="212">
        <v>854</v>
      </c>
      <c r="CA172" s="212">
        <v>895</v>
      </c>
      <c r="CB172" s="212">
        <v>1136</v>
      </c>
      <c r="CC172" s="212">
        <v>1104</v>
      </c>
      <c r="CD172" s="212">
        <v>1081</v>
      </c>
      <c r="CE172" s="212">
        <v>1039</v>
      </c>
      <c r="CF172" s="212">
        <v>894</v>
      </c>
      <c r="CG172" s="212">
        <v>805</v>
      </c>
      <c r="CH172" s="212">
        <v>796</v>
      </c>
      <c r="CI172" s="212">
        <v>801</v>
      </c>
      <c r="CJ172" s="212">
        <v>750</v>
      </c>
      <c r="CK172" s="212">
        <v>678</v>
      </c>
      <c r="CL172" s="212">
        <v>591</v>
      </c>
      <c r="CM172" s="212">
        <v>568</v>
      </c>
      <c r="CN172" s="212">
        <v>564</v>
      </c>
      <c r="CO172" s="212">
        <v>433</v>
      </c>
      <c r="CP172" s="212">
        <v>393</v>
      </c>
      <c r="CQ172" s="212">
        <v>301</v>
      </c>
      <c r="CR172" s="212">
        <v>288</v>
      </c>
      <c r="CS172" s="212">
        <v>213</v>
      </c>
      <c r="CT172" s="212">
        <v>200</v>
      </c>
      <c r="CU172" s="212">
        <v>127</v>
      </c>
      <c r="CV172" s="212">
        <v>113</v>
      </c>
      <c r="CW172" s="212">
        <v>57</v>
      </c>
      <c r="CX172" s="212">
        <v>40</v>
      </c>
      <c r="CY172" s="212">
        <v>36</v>
      </c>
      <c r="CZ172" s="212">
        <v>31</v>
      </c>
      <c r="DA172" s="212">
        <v>10</v>
      </c>
      <c r="DB172" s="212">
        <v>8</v>
      </c>
      <c r="DC172" s="212">
        <v>6</v>
      </c>
      <c r="DD172" s="212">
        <v>3</v>
      </c>
      <c r="DE172" s="212">
        <v>12</v>
      </c>
      <c r="DF172" s="212">
        <v>720</v>
      </c>
      <c r="DG172" s="212">
        <v>46.769719325499999</v>
      </c>
      <c r="DH172" s="212">
        <v>47.992047713700003</v>
      </c>
      <c r="DI172" s="212">
        <v>2851</v>
      </c>
      <c r="DJ172" s="212">
        <v>3025</v>
      </c>
      <c r="DK172" s="212">
        <v>3331</v>
      </c>
      <c r="DL172" s="212">
        <v>3577</v>
      </c>
      <c r="DM172" s="212">
        <v>3165</v>
      </c>
      <c r="DN172" s="212">
        <v>3334</v>
      </c>
      <c r="DO172" s="212">
        <v>3840</v>
      </c>
      <c r="DP172" s="212">
        <v>4394</v>
      </c>
      <c r="DQ172" s="212">
        <v>5430</v>
      </c>
      <c r="DR172" s="212">
        <v>4913</v>
      </c>
      <c r="DS172" s="212">
        <v>4614</v>
      </c>
      <c r="DT172" s="212">
        <v>4345</v>
      </c>
      <c r="DU172" s="212">
        <v>4827</v>
      </c>
      <c r="DV172" s="212">
        <v>6493</v>
      </c>
      <c r="DW172" s="212">
        <v>5255</v>
      </c>
      <c r="DX172" s="212">
        <v>4046</v>
      </c>
      <c r="DY172" s="212">
        <v>2834</v>
      </c>
      <c r="DZ172" s="212">
        <v>1395</v>
      </c>
      <c r="EA172" s="212">
        <v>373</v>
      </c>
      <c r="EB172" s="212">
        <v>58</v>
      </c>
      <c r="EC172" s="212">
        <v>12</v>
      </c>
      <c r="ED172" s="212">
        <v>9207</v>
      </c>
      <c r="EE172" s="212">
        <v>42439</v>
      </c>
      <c r="EF172" s="212">
        <v>20466</v>
      </c>
      <c r="EG172" s="212">
        <v>8718</v>
      </c>
      <c r="EH172" s="212">
        <v>1838</v>
      </c>
      <c r="EI172" s="212">
        <v>12.7676392279</v>
      </c>
      <c r="EJ172" s="212">
        <v>58.851508764099997</v>
      </c>
      <c r="EK172" s="212">
        <v>28.380852008000002</v>
      </c>
      <c r="EL172" s="212">
        <v>12.0895274018</v>
      </c>
      <c r="EM172" s="212">
        <v>2.5488129576</v>
      </c>
    </row>
    <row r="173" spans="1:143" hidden="1">
      <c r="A173">
        <v>508</v>
      </c>
      <c r="B173">
        <v>202</v>
      </c>
      <c r="C173">
        <v>28108</v>
      </c>
      <c r="D173">
        <v>0</v>
      </c>
      <c r="E173">
        <v>2015</v>
      </c>
      <c r="F173">
        <v>2000</v>
      </c>
      <c r="G173" t="s">
        <v>799</v>
      </c>
      <c r="H173" s="212">
        <v>101040</v>
      </c>
      <c r="I173" s="212">
        <v>909</v>
      </c>
      <c r="J173" s="212">
        <v>908</v>
      </c>
      <c r="K173" s="212">
        <v>975</v>
      </c>
      <c r="L173" s="212">
        <v>991</v>
      </c>
      <c r="M173" s="212">
        <v>984</v>
      </c>
      <c r="N173" s="212">
        <v>1037</v>
      </c>
      <c r="O173" s="212">
        <v>970</v>
      </c>
      <c r="P173" s="212">
        <v>1019</v>
      </c>
      <c r="Q173" s="212">
        <v>968</v>
      </c>
      <c r="R173" s="212">
        <v>968</v>
      </c>
      <c r="S173" s="212">
        <v>991</v>
      </c>
      <c r="T173" s="212">
        <v>948</v>
      </c>
      <c r="U173" s="212">
        <v>1000</v>
      </c>
      <c r="V173" s="212">
        <v>985</v>
      </c>
      <c r="W173" s="212">
        <v>1027</v>
      </c>
      <c r="X173" s="212">
        <v>1040</v>
      </c>
      <c r="Y173" s="212">
        <v>982</v>
      </c>
      <c r="Z173" s="212">
        <v>1019</v>
      </c>
      <c r="AA173" s="212">
        <v>1075</v>
      </c>
      <c r="AB173" s="212">
        <v>1026</v>
      </c>
      <c r="AC173" s="212">
        <v>934</v>
      </c>
      <c r="AD173" s="212">
        <v>949</v>
      </c>
      <c r="AE173" s="212">
        <v>861</v>
      </c>
      <c r="AF173" s="212">
        <v>807</v>
      </c>
      <c r="AG173" s="212">
        <v>855</v>
      </c>
      <c r="AH173" s="212">
        <v>967</v>
      </c>
      <c r="AI173" s="212">
        <v>886</v>
      </c>
      <c r="AJ173" s="212">
        <v>961</v>
      </c>
      <c r="AK173" s="212">
        <v>983</v>
      </c>
      <c r="AL173" s="212">
        <v>1045</v>
      </c>
      <c r="AM173" s="212">
        <v>1077</v>
      </c>
      <c r="AN173" s="212">
        <v>1095</v>
      </c>
      <c r="AO173" s="212">
        <v>1188</v>
      </c>
      <c r="AP173" s="212">
        <v>1147</v>
      </c>
      <c r="AQ173" s="212">
        <v>1181</v>
      </c>
      <c r="AR173" s="212">
        <v>1176</v>
      </c>
      <c r="AS173" s="212">
        <v>1229</v>
      </c>
      <c r="AT173" s="212">
        <v>1222</v>
      </c>
      <c r="AU173" s="212">
        <v>1304</v>
      </c>
      <c r="AV173" s="212">
        <v>1392</v>
      </c>
      <c r="AW173" s="212">
        <v>1578</v>
      </c>
      <c r="AX173" s="212">
        <v>1539</v>
      </c>
      <c r="AY173" s="212">
        <v>1637</v>
      </c>
      <c r="AZ173" s="212">
        <v>1646</v>
      </c>
      <c r="BA173" s="212">
        <v>1485</v>
      </c>
      <c r="BB173" s="212">
        <v>1532</v>
      </c>
      <c r="BC173" s="212">
        <v>1483</v>
      </c>
      <c r="BD173" s="212">
        <v>1379</v>
      </c>
      <c r="BE173" s="212">
        <v>1411</v>
      </c>
      <c r="BF173" s="212">
        <v>1036</v>
      </c>
      <c r="BG173" s="212">
        <v>1356</v>
      </c>
      <c r="BH173" s="212">
        <v>1232</v>
      </c>
      <c r="BI173" s="212">
        <v>1250</v>
      </c>
      <c r="BJ173" s="212">
        <v>1138</v>
      </c>
      <c r="BK173" s="212">
        <v>1158</v>
      </c>
      <c r="BL173" s="212">
        <v>1161</v>
      </c>
      <c r="BM173" s="212">
        <v>1105</v>
      </c>
      <c r="BN173" s="212">
        <v>1145</v>
      </c>
      <c r="BO173" s="212">
        <v>1090</v>
      </c>
      <c r="BP173" s="212">
        <v>1214</v>
      </c>
      <c r="BQ173" s="212">
        <v>1155</v>
      </c>
      <c r="BR173" s="212">
        <v>1203</v>
      </c>
      <c r="BS173" s="212">
        <v>1295</v>
      </c>
      <c r="BT173" s="212">
        <v>1344</v>
      </c>
      <c r="BU173" s="212">
        <v>1468</v>
      </c>
      <c r="BV173" s="212">
        <v>1478</v>
      </c>
      <c r="BW173" s="212">
        <v>1800</v>
      </c>
      <c r="BX173" s="212">
        <v>1799</v>
      </c>
      <c r="BY173" s="212">
        <v>1689</v>
      </c>
      <c r="BZ173" s="212">
        <v>1000</v>
      </c>
      <c r="CA173" s="212">
        <v>1135</v>
      </c>
      <c r="CB173" s="212">
        <v>1449</v>
      </c>
      <c r="CC173" s="212">
        <v>1281</v>
      </c>
      <c r="CD173" s="212">
        <v>1366</v>
      </c>
      <c r="CE173" s="212">
        <v>1287</v>
      </c>
      <c r="CF173" s="212">
        <v>1185</v>
      </c>
      <c r="CG173" s="212">
        <v>1021</v>
      </c>
      <c r="CH173" s="212">
        <v>964</v>
      </c>
      <c r="CI173" s="212">
        <v>1002</v>
      </c>
      <c r="CJ173" s="212">
        <v>975</v>
      </c>
      <c r="CK173" s="212">
        <v>924</v>
      </c>
      <c r="CL173" s="212">
        <v>824</v>
      </c>
      <c r="CM173" s="212">
        <v>806</v>
      </c>
      <c r="CN173" s="212">
        <v>734</v>
      </c>
      <c r="CO173" s="212">
        <v>633</v>
      </c>
      <c r="CP173" s="212">
        <v>517</v>
      </c>
      <c r="CQ173" s="212">
        <v>416</v>
      </c>
      <c r="CR173" s="212">
        <v>390</v>
      </c>
      <c r="CS173" s="212">
        <v>328</v>
      </c>
      <c r="CT173" s="212">
        <v>278</v>
      </c>
      <c r="CU173" s="212">
        <v>200</v>
      </c>
      <c r="CV173" s="212">
        <v>145</v>
      </c>
      <c r="CW173" s="212">
        <v>115</v>
      </c>
      <c r="CX173" s="212">
        <v>91</v>
      </c>
      <c r="CY173" s="212">
        <v>55</v>
      </c>
      <c r="CZ173" s="212">
        <v>46</v>
      </c>
      <c r="DA173" s="212">
        <v>32</v>
      </c>
      <c r="DB173" s="212">
        <v>16</v>
      </c>
      <c r="DC173" s="212">
        <v>17</v>
      </c>
      <c r="DD173" s="212">
        <v>12</v>
      </c>
      <c r="DE173" s="212">
        <v>15</v>
      </c>
      <c r="DF173" s="212">
        <v>894</v>
      </c>
      <c r="DG173" s="212">
        <v>45.182024244600001</v>
      </c>
      <c r="DH173" s="212">
        <v>45.722584856399997</v>
      </c>
      <c r="DI173" s="212">
        <v>4767</v>
      </c>
      <c r="DJ173" s="212">
        <v>4962</v>
      </c>
      <c r="DK173" s="212">
        <v>4951</v>
      </c>
      <c r="DL173" s="212">
        <v>5142</v>
      </c>
      <c r="DM173" s="212">
        <v>4406</v>
      </c>
      <c r="DN173" s="212">
        <v>4842</v>
      </c>
      <c r="DO173" s="212">
        <v>5688</v>
      </c>
      <c r="DP173" s="212">
        <v>6323</v>
      </c>
      <c r="DQ173" s="212">
        <v>7885</v>
      </c>
      <c r="DR173" s="212">
        <v>6841</v>
      </c>
      <c r="DS173" s="212">
        <v>6134</v>
      </c>
      <c r="DT173" s="212">
        <v>5715</v>
      </c>
      <c r="DU173" s="212">
        <v>6465</v>
      </c>
      <c r="DV173" s="212">
        <v>7766</v>
      </c>
      <c r="DW173" s="212">
        <v>6518</v>
      </c>
      <c r="DX173" s="212">
        <v>5147</v>
      </c>
      <c r="DY173" s="212">
        <v>3921</v>
      </c>
      <c r="DZ173" s="212">
        <v>1929</v>
      </c>
      <c r="EA173" s="212">
        <v>606</v>
      </c>
      <c r="EB173" s="212">
        <v>123</v>
      </c>
      <c r="EC173" s="212">
        <v>15</v>
      </c>
      <c r="ED173" s="212">
        <v>14680</v>
      </c>
      <c r="EE173" s="212">
        <v>59441</v>
      </c>
      <c r="EF173" s="212">
        <v>26025</v>
      </c>
      <c r="EG173" s="212">
        <v>11741</v>
      </c>
      <c r="EH173" s="212">
        <v>2673</v>
      </c>
      <c r="EI173" s="212">
        <v>14.658598446299999</v>
      </c>
      <c r="EJ173" s="212">
        <v>59.354342659700002</v>
      </c>
      <c r="EK173" s="212">
        <v>25.987058894</v>
      </c>
      <c r="EL173" s="212">
        <v>11.723883130600001</v>
      </c>
      <c r="EM173" s="212">
        <v>2.6691031095</v>
      </c>
    </row>
    <row r="174" spans="1:143" hidden="1">
      <c r="A174">
        <v>509</v>
      </c>
      <c r="B174">
        <v>202</v>
      </c>
      <c r="C174">
        <v>28109</v>
      </c>
      <c r="D174">
        <v>0</v>
      </c>
      <c r="E174">
        <v>2015</v>
      </c>
      <c r="F174">
        <v>2000</v>
      </c>
      <c r="G174" t="s">
        <v>800</v>
      </c>
      <c r="H174" s="212">
        <v>102291</v>
      </c>
      <c r="I174" s="212">
        <v>722</v>
      </c>
      <c r="J174" s="212">
        <v>752</v>
      </c>
      <c r="K174" s="212">
        <v>769</v>
      </c>
      <c r="L174" s="212">
        <v>852</v>
      </c>
      <c r="M174" s="212">
        <v>935</v>
      </c>
      <c r="N174" s="212">
        <v>884</v>
      </c>
      <c r="O174" s="212">
        <v>950</v>
      </c>
      <c r="P174" s="212">
        <v>1044</v>
      </c>
      <c r="Q174" s="212">
        <v>1002</v>
      </c>
      <c r="R174" s="212">
        <v>1024</v>
      </c>
      <c r="S174" s="212">
        <v>986</v>
      </c>
      <c r="T174" s="212">
        <v>1078</v>
      </c>
      <c r="U174" s="212">
        <v>1125</v>
      </c>
      <c r="V174" s="212">
        <v>1079</v>
      </c>
      <c r="W174" s="212">
        <v>1115</v>
      </c>
      <c r="X174" s="212">
        <v>1090</v>
      </c>
      <c r="Y174" s="212">
        <v>1128</v>
      </c>
      <c r="Z174" s="212">
        <v>1176</v>
      </c>
      <c r="AA174" s="212">
        <v>1067</v>
      </c>
      <c r="AB174" s="212">
        <v>1000</v>
      </c>
      <c r="AC174" s="212">
        <v>984</v>
      </c>
      <c r="AD174" s="212">
        <v>872</v>
      </c>
      <c r="AE174" s="212">
        <v>836</v>
      </c>
      <c r="AF174" s="212">
        <v>810</v>
      </c>
      <c r="AG174" s="212">
        <v>777</v>
      </c>
      <c r="AH174" s="212">
        <v>847</v>
      </c>
      <c r="AI174" s="212">
        <v>800</v>
      </c>
      <c r="AJ174" s="212">
        <v>833</v>
      </c>
      <c r="AK174" s="212">
        <v>789</v>
      </c>
      <c r="AL174" s="212">
        <v>880</v>
      </c>
      <c r="AM174" s="212">
        <v>881</v>
      </c>
      <c r="AN174" s="212">
        <v>1002</v>
      </c>
      <c r="AO174" s="212">
        <v>1054</v>
      </c>
      <c r="AP174" s="212">
        <v>990</v>
      </c>
      <c r="AQ174" s="212">
        <v>994</v>
      </c>
      <c r="AR174" s="212">
        <v>1055</v>
      </c>
      <c r="AS174" s="212">
        <v>1105</v>
      </c>
      <c r="AT174" s="212">
        <v>1239</v>
      </c>
      <c r="AU174" s="212">
        <v>1286</v>
      </c>
      <c r="AV174" s="212">
        <v>1393</v>
      </c>
      <c r="AW174" s="212">
        <v>1526</v>
      </c>
      <c r="AX174" s="212">
        <v>1643</v>
      </c>
      <c r="AY174" s="212">
        <v>1669</v>
      </c>
      <c r="AZ174" s="212">
        <v>1733</v>
      </c>
      <c r="BA174" s="212">
        <v>1603</v>
      </c>
      <c r="BB174" s="212">
        <v>1509</v>
      </c>
      <c r="BC174" s="212">
        <v>1541</v>
      </c>
      <c r="BD174" s="212">
        <v>1413</v>
      </c>
      <c r="BE174" s="212">
        <v>1486</v>
      </c>
      <c r="BF174" s="212">
        <v>1136</v>
      </c>
      <c r="BG174" s="212">
        <v>1385</v>
      </c>
      <c r="BH174" s="212">
        <v>1284</v>
      </c>
      <c r="BI174" s="212">
        <v>1288</v>
      </c>
      <c r="BJ174" s="212">
        <v>1206</v>
      </c>
      <c r="BK174" s="212">
        <v>1206</v>
      </c>
      <c r="BL174" s="212">
        <v>1257</v>
      </c>
      <c r="BM174" s="212">
        <v>1316</v>
      </c>
      <c r="BN174" s="212">
        <v>1248</v>
      </c>
      <c r="BO174" s="212">
        <v>1163</v>
      </c>
      <c r="BP174" s="212">
        <v>1230</v>
      </c>
      <c r="BQ174" s="212">
        <v>1234</v>
      </c>
      <c r="BR174" s="212">
        <v>1280</v>
      </c>
      <c r="BS174" s="212">
        <v>1440</v>
      </c>
      <c r="BT174" s="212">
        <v>1545</v>
      </c>
      <c r="BU174" s="212">
        <v>1577</v>
      </c>
      <c r="BV174" s="212">
        <v>1671</v>
      </c>
      <c r="BW174" s="212">
        <v>2001</v>
      </c>
      <c r="BX174" s="212">
        <v>1967</v>
      </c>
      <c r="BY174" s="212">
        <v>1878</v>
      </c>
      <c r="BZ174" s="212">
        <v>1098</v>
      </c>
      <c r="CA174" s="212">
        <v>1258</v>
      </c>
      <c r="CB174" s="212">
        <v>1479</v>
      </c>
      <c r="CC174" s="212">
        <v>1498</v>
      </c>
      <c r="CD174" s="212">
        <v>1555</v>
      </c>
      <c r="CE174" s="212">
        <v>1376</v>
      </c>
      <c r="CF174" s="212">
        <v>1213</v>
      </c>
      <c r="CG174" s="212">
        <v>1090</v>
      </c>
      <c r="CH174" s="212">
        <v>1112</v>
      </c>
      <c r="CI174" s="212">
        <v>1038</v>
      </c>
      <c r="CJ174" s="212">
        <v>1010</v>
      </c>
      <c r="CK174" s="212">
        <v>843</v>
      </c>
      <c r="CL174" s="212">
        <v>764</v>
      </c>
      <c r="CM174" s="212">
        <v>707</v>
      </c>
      <c r="CN174" s="212">
        <v>601</v>
      </c>
      <c r="CO174" s="212">
        <v>552</v>
      </c>
      <c r="CP174" s="212">
        <v>471</v>
      </c>
      <c r="CQ174" s="212">
        <v>392</v>
      </c>
      <c r="CR174" s="212">
        <v>363</v>
      </c>
      <c r="CS174" s="212">
        <v>292</v>
      </c>
      <c r="CT174" s="212">
        <v>224</v>
      </c>
      <c r="CU174" s="212">
        <v>195</v>
      </c>
      <c r="CV174" s="212">
        <v>125</v>
      </c>
      <c r="CW174" s="212">
        <v>92</v>
      </c>
      <c r="CX174" s="212">
        <v>76</v>
      </c>
      <c r="CY174" s="212">
        <v>51</v>
      </c>
      <c r="CZ174" s="212">
        <v>37</v>
      </c>
      <c r="DA174" s="212">
        <v>17</v>
      </c>
      <c r="DB174" s="212">
        <v>16</v>
      </c>
      <c r="DC174" s="212">
        <v>8</v>
      </c>
      <c r="DD174" s="212">
        <v>4</v>
      </c>
      <c r="DE174" s="212">
        <v>11</v>
      </c>
      <c r="DF174" s="212">
        <v>1083</v>
      </c>
      <c r="DG174" s="212">
        <v>45.903199351799998</v>
      </c>
      <c r="DH174" s="212">
        <v>47.123849964599998</v>
      </c>
      <c r="DI174" s="212">
        <v>4030</v>
      </c>
      <c r="DJ174" s="212">
        <v>4904</v>
      </c>
      <c r="DK174" s="212">
        <v>5383</v>
      </c>
      <c r="DL174" s="212">
        <v>5461</v>
      </c>
      <c r="DM174" s="212">
        <v>4279</v>
      </c>
      <c r="DN174" s="212">
        <v>4149</v>
      </c>
      <c r="DO174" s="212">
        <v>4921</v>
      </c>
      <c r="DP174" s="212">
        <v>6078</v>
      </c>
      <c r="DQ174" s="212">
        <v>8174</v>
      </c>
      <c r="DR174" s="212">
        <v>7085</v>
      </c>
      <c r="DS174" s="212">
        <v>6369</v>
      </c>
      <c r="DT174" s="212">
        <v>6214</v>
      </c>
      <c r="DU174" s="212">
        <v>7076</v>
      </c>
      <c r="DV174" s="212">
        <v>8615</v>
      </c>
      <c r="DW174" s="212">
        <v>7166</v>
      </c>
      <c r="DX174" s="212">
        <v>5463</v>
      </c>
      <c r="DY174" s="212">
        <v>3467</v>
      </c>
      <c r="DZ174" s="212">
        <v>1742</v>
      </c>
      <c r="EA174" s="212">
        <v>539</v>
      </c>
      <c r="EB174" s="212">
        <v>82</v>
      </c>
      <c r="EC174" s="212">
        <v>11</v>
      </c>
      <c r="ED174" s="212">
        <v>14317</v>
      </c>
      <c r="EE174" s="212">
        <v>59806</v>
      </c>
      <c r="EF174" s="212">
        <v>27085</v>
      </c>
      <c r="EG174" s="212">
        <v>11304</v>
      </c>
      <c r="EH174" s="212">
        <v>2374</v>
      </c>
      <c r="EI174" s="212">
        <v>14.1461149316</v>
      </c>
      <c r="EJ174" s="212">
        <v>59.092166627099999</v>
      </c>
      <c r="EK174" s="212">
        <v>26.761718441199999</v>
      </c>
      <c r="EL174" s="212">
        <v>11.1690775433</v>
      </c>
      <c r="EM174" s="212">
        <v>2.3456643744000001</v>
      </c>
    </row>
    <row r="175" spans="1:143" hidden="1">
      <c r="A175">
        <v>510</v>
      </c>
      <c r="B175">
        <v>202</v>
      </c>
      <c r="C175">
        <v>28110</v>
      </c>
      <c r="D175">
        <v>0</v>
      </c>
      <c r="E175">
        <v>2015</v>
      </c>
      <c r="F175">
        <v>2000</v>
      </c>
      <c r="G175" t="s">
        <v>801</v>
      </c>
      <c r="H175" s="212">
        <v>55766</v>
      </c>
      <c r="I175" s="212">
        <v>442</v>
      </c>
      <c r="J175" s="212">
        <v>418</v>
      </c>
      <c r="K175" s="212">
        <v>411</v>
      </c>
      <c r="L175" s="212">
        <v>389</v>
      </c>
      <c r="M175" s="212">
        <v>369</v>
      </c>
      <c r="N175" s="212">
        <v>361</v>
      </c>
      <c r="O175" s="212">
        <v>347</v>
      </c>
      <c r="P175" s="212">
        <v>359</v>
      </c>
      <c r="Q175" s="212">
        <v>347</v>
      </c>
      <c r="R175" s="212">
        <v>313</v>
      </c>
      <c r="S175" s="212">
        <v>352</v>
      </c>
      <c r="T175" s="212">
        <v>343</v>
      </c>
      <c r="U175" s="212">
        <v>332</v>
      </c>
      <c r="V175" s="212">
        <v>335</v>
      </c>
      <c r="W175" s="212">
        <v>287</v>
      </c>
      <c r="X175" s="212">
        <v>379</v>
      </c>
      <c r="Y175" s="212">
        <v>389</v>
      </c>
      <c r="Z175" s="212">
        <v>354</v>
      </c>
      <c r="AA175" s="212">
        <v>455</v>
      </c>
      <c r="AB175" s="212">
        <v>532</v>
      </c>
      <c r="AC175" s="212">
        <v>568</v>
      </c>
      <c r="AD175" s="212">
        <v>614</v>
      </c>
      <c r="AE175" s="212">
        <v>599</v>
      </c>
      <c r="AF175" s="212">
        <v>694</v>
      </c>
      <c r="AG175" s="212">
        <v>706</v>
      </c>
      <c r="AH175" s="212">
        <v>710</v>
      </c>
      <c r="AI175" s="212">
        <v>757</v>
      </c>
      <c r="AJ175" s="212">
        <v>780</v>
      </c>
      <c r="AK175" s="212">
        <v>777</v>
      </c>
      <c r="AL175" s="212">
        <v>833</v>
      </c>
      <c r="AM175" s="212">
        <v>785</v>
      </c>
      <c r="AN175" s="212">
        <v>873</v>
      </c>
      <c r="AO175" s="212">
        <v>815</v>
      </c>
      <c r="AP175" s="212">
        <v>836</v>
      </c>
      <c r="AQ175" s="212">
        <v>801</v>
      </c>
      <c r="AR175" s="212">
        <v>751</v>
      </c>
      <c r="AS175" s="212">
        <v>811</v>
      </c>
      <c r="AT175" s="212">
        <v>817</v>
      </c>
      <c r="AU175" s="212">
        <v>910</v>
      </c>
      <c r="AV175" s="212">
        <v>868</v>
      </c>
      <c r="AW175" s="212">
        <v>896</v>
      </c>
      <c r="AX175" s="212">
        <v>936</v>
      </c>
      <c r="AY175" s="212">
        <v>957</v>
      </c>
      <c r="AZ175" s="212">
        <v>924</v>
      </c>
      <c r="BA175" s="212">
        <v>884</v>
      </c>
      <c r="BB175" s="212">
        <v>887</v>
      </c>
      <c r="BC175" s="212">
        <v>861</v>
      </c>
      <c r="BD175" s="212">
        <v>819</v>
      </c>
      <c r="BE175" s="212">
        <v>790</v>
      </c>
      <c r="BF175" s="212">
        <v>611</v>
      </c>
      <c r="BG175" s="212">
        <v>829</v>
      </c>
      <c r="BH175" s="212">
        <v>748</v>
      </c>
      <c r="BI175" s="212">
        <v>711</v>
      </c>
      <c r="BJ175" s="212">
        <v>727</v>
      </c>
      <c r="BK175" s="212">
        <v>670</v>
      </c>
      <c r="BL175" s="212">
        <v>708</v>
      </c>
      <c r="BM175" s="212">
        <v>704</v>
      </c>
      <c r="BN175" s="212">
        <v>640</v>
      </c>
      <c r="BO175" s="212">
        <v>611</v>
      </c>
      <c r="BP175" s="212">
        <v>664</v>
      </c>
      <c r="BQ175" s="212">
        <v>700</v>
      </c>
      <c r="BR175" s="212">
        <v>624</v>
      </c>
      <c r="BS175" s="212">
        <v>661</v>
      </c>
      <c r="BT175" s="212">
        <v>724</v>
      </c>
      <c r="BU175" s="212">
        <v>813</v>
      </c>
      <c r="BV175" s="212">
        <v>836</v>
      </c>
      <c r="BW175" s="212">
        <v>1028</v>
      </c>
      <c r="BX175" s="212">
        <v>937</v>
      </c>
      <c r="BY175" s="212">
        <v>922</v>
      </c>
      <c r="BZ175" s="212">
        <v>538</v>
      </c>
      <c r="CA175" s="212">
        <v>575</v>
      </c>
      <c r="CB175" s="212">
        <v>712</v>
      </c>
      <c r="CC175" s="212">
        <v>616</v>
      </c>
      <c r="CD175" s="212">
        <v>663</v>
      </c>
      <c r="CE175" s="212">
        <v>606</v>
      </c>
      <c r="CF175" s="212">
        <v>497</v>
      </c>
      <c r="CG175" s="212">
        <v>425</v>
      </c>
      <c r="CH175" s="212">
        <v>454</v>
      </c>
      <c r="CI175" s="212">
        <v>456</v>
      </c>
      <c r="CJ175" s="212">
        <v>450</v>
      </c>
      <c r="CK175" s="212">
        <v>437</v>
      </c>
      <c r="CL175" s="212">
        <v>388</v>
      </c>
      <c r="CM175" s="212">
        <v>365</v>
      </c>
      <c r="CN175" s="212">
        <v>334</v>
      </c>
      <c r="CO175" s="212">
        <v>255</v>
      </c>
      <c r="CP175" s="212">
        <v>227</v>
      </c>
      <c r="CQ175" s="212">
        <v>212</v>
      </c>
      <c r="CR175" s="212">
        <v>172</v>
      </c>
      <c r="CS175" s="212">
        <v>138</v>
      </c>
      <c r="CT175" s="212">
        <v>113</v>
      </c>
      <c r="CU175" s="212">
        <v>94</v>
      </c>
      <c r="CV175" s="212">
        <v>62</v>
      </c>
      <c r="CW175" s="212">
        <v>58</v>
      </c>
      <c r="CX175" s="212">
        <v>46</v>
      </c>
      <c r="CY175" s="212">
        <v>29</v>
      </c>
      <c r="CZ175" s="212">
        <v>23</v>
      </c>
      <c r="DA175" s="212">
        <v>11</v>
      </c>
      <c r="DB175" s="212">
        <v>8</v>
      </c>
      <c r="DC175" s="212">
        <v>5</v>
      </c>
      <c r="DD175" s="212">
        <v>5</v>
      </c>
      <c r="DE175" s="212">
        <v>11</v>
      </c>
      <c r="DF175" s="212">
        <v>1140</v>
      </c>
      <c r="DG175" s="212">
        <v>45.387709149499997</v>
      </c>
      <c r="DH175" s="212">
        <v>44.883484162899997</v>
      </c>
      <c r="DI175" s="212">
        <v>2029</v>
      </c>
      <c r="DJ175" s="212">
        <v>1727</v>
      </c>
      <c r="DK175" s="212">
        <v>1649</v>
      </c>
      <c r="DL175" s="212">
        <v>2109</v>
      </c>
      <c r="DM175" s="212">
        <v>3181</v>
      </c>
      <c r="DN175" s="212">
        <v>3857</v>
      </c>
      <c r="DO175" s="212">
        <v>4110</v>
      </c>
      <c r="DP175" s="212">
        <v>4157</v>
      </c>
      <c r="DQ175" s="212">
        <v>4597</v>
      </c>
      <c r="DR175" s="212">
        <v>3968</v>
      </c>
      <c r="DS175" s="212">
        <v>3685</v>
      </c>
      <c r="DT175" s="212">
        <v>3327</v>
      </c>
      <c r="DU175" s="212">
        <v>3522</v>
      </c>
      <c r="DV175" s="212">
        <v>4261</v>
      </c>
      <c r="DW175" s="212">
        <v>3172</v>
      </c>
      <c r="DX175" s="212">
        <v>2282</v>
      </c>
      <c r="DY175" s="212">
        <v>1779</v>
      </c>
      <c r="DZ175" s="212">
        <v>862</v>
      </c>
      <c r="EA175" s="212">
        <v>289</v>
      </c>
      <c r="EB175" s="212">
        <v>52</v>
      </c>
      <c r="EC175" s="212">
        <v>11</v>
      </c>
      <c r="ED175" s="212">
        <v>5405</v>
      </c>
      <c r="EE175" s="212">
        <v>36513</v>
      </c>
      <c r="EF175" s="212">
        <v>12708</v>
      </c>
      <c r="EG175" s="212">
        <v>5275</v>
      </c>
      <c r="EH175" s="212">
        <v>1214</v>
      </c>
      <c r="EI175" s="212">
        <v>9.8945557061000002</v>
      </c>
      <c r="EJ175" s="212">
        <v>66.841796946499997</v>
      </c>
      <c r="EK175" s="212">
        <v>23.263647347399999</v>
      </c>
      <c r="EL175" s="212">
        <v>9.6565737926999997</v>
      </c>
      <c r="EM175" s="212">
        <v>2.2223849448999999</v>
      </c>
    </row>
    <row r="176" spans="1:143" hidden="1">
      <c r="A176">
        <v>511</v>
      </c>
      <c r="B176">
        <v>202</v>
      </c>
      <c r="C176">
        <v>28111</v>
      </c>
      <c r="D176">
        <v>0</v>
      </c>
      <c r="E176">
        <v>2015</v>
      </c>
      <c r="F176">
        <v>2000</v>
      </c>
      <c r="G176" t="s">
        <v>802</v>
      </c>
      <c r="H176" s="212">
        <v>116615</v>
      </c>
      <c r="I176" s="212">
        <v>850</v>
      </c>
      <c r="J176" s="212">
        <v>966</v>
      </c>
      <c r="K176" s="212">
        <v>1021</v>
      </c>
      <c r="L176" s="212">
        <v>1036</v>
      </c>
      <c r="M176" s="212">
        <v>1061</v>
      </c>
      <c r="N176" s="212">
        <v>1098</v>
      </c>
      <c r="O176" s="212">
        <v>1200</v>
      </c>
      <c r="P176" s="212">
        <v>1152</v>
      </c>
      <c r="Q176" s="212">
        <v>1234</v>
      </c>
      <c r="R176" s="212">
        <v>1243</v>
      </c>
      <c r="S176" s="212">
        <v>1163</v>
      </c>
      <c r="T176" s="212">
        <v>1239</v>
      </c>
      <c r="U176" s="212">
        <v>1276</v>
      </c>
      <c r="V176" s="212">
        <v>1265</v>
      </c>
      <c r="W176" s="212">
        <v>1324</v>
      </c>
      <c r="X176" s="212">
        <v>1249</v>
      </c>
      <c r="Y176" s="212">
        <v>1374</v>
      </c>
      <c r="Z176" s="212">
        <v>1340</v>
      </c>
      <c r="AA176" s="212">
        <v>1457</v>
      </c>
      <c r="AB176" s="212">
        <v>1482</v>
      </c>
      <c r="AC176" s="212">
        <v>1430</v>
      </c>
      <c r="AD176" s="212">
        <v>1253</v>
      </c>
      <c r="AE176" s="212">
        <v>1188</v>
      </c>
      <c r="AF176" s="212">
        <v>1051</v>
      </c>
      <c r="AG176" s="212">
        <v>1030</v>
      </c>
      <c r="AH176" s="212">
        <v>1058</v>
      </c>
      <c r="AI176" s="212">
        <v>1096</v>
      </c>
      <c r="AJ176" s="212">
        <v>1071</v>
      </c>
      <c r="AK176" s="212">
        <v>1098</v>
      </c>
      <c r="AL176" s="212">
        <v>1197</v>
      </c>
      <c r="AM176" s="212">
        <v>1221</v>
      </c>
      <c r="AN176" s="212">
        <v>1217</v>
      </c>
      <c r="AO176" s="212">
        <v>1300</v>
      </c>
      <c r="AP176" s="212">
        <v>1267</v>
      </c>
      <c r="AQ176" s="212">
        <v>1297</v>
      </c>
      <c r="AR176" s="212">
        <v>1370</v>
      </c>
      <c r="AS176" s="212">
        <v>1397</v>
      </c>
      <c r="AT176" s="212">
        <v>1569</v>
      </c>
      <c r="AU176" s="212">
        <v>1552</v>
      </c>
      <c r="AV176" s="212">
        <v>1602</v>
      </c>
      <c r="AW176" s="212">
        <v>1749</v>
      </c>
      <c r="AX176" s="212">
        <v>1892</v>
      </c>
      <c r="AY176" s="212">
        <v>1842</v>
      </c>
      <c r="AZ176" s="212">
        <v>1862</v>
      </c>
      <c r="BA176" s="212">
        <v>1865</v>
      </c>
      <c r="BB176" s="212">
        <v>1724</v>
      </c>
      <c r="BC176" s="212">
        <v>1708</v>
      </c>
      <c r="BD176" s="212">
        <v>1703</v>
      </c>
      <c r="BE176" s="212">
        <v>1549</v>
      </c>
      <c r="BF176" s="212">
        <v>1294</v>
      </c>
      <c r="BG176" s="212">
        <v>1557</v>
      </c>
      <c r="BH176" s="212">
        <v>1503</v>
      </c>
      <c r="BI176" s="212">
        <v>1469</v>
      </c>
      <c r="BJ176" s="212">
        <v>1497</v>
      </c>
      <c r="BK176" s="212">
        <v>1469</v>
      </c>
      <c r="BL176" s="212">
        <v>1451</v>
      </c>
      <c r="BM176" s="212">
        <v>1557</v>
      </c>
      <c r="BN176" s="212">
        <v>1569</v>
      </c>
      <c r="BO176" s="212">
        <v>1435</v>
      </c>
      <c r="BP176" s="212">
        <v>1541</v>
      </c>
      <c r="BQ176" s="212">
        <v>1607</v>
      </c>
      <c r="BR176" s="212">
        <v>1715</v>
      </c>
      <c r="BS176" s="212">
        <v>1775</v>
      </c>
      <c r="BT176" s="212">
        <v>1831</v>
      </c>
      <c r="BU176" s="212">
        <v>1954</v>
      </c>
      <c r="BV176" s="212">
        <v>1970</v>
      </c>
      <c r="BW176" s="212">
        <v>2179</v>
      </c>
      <c r="BX176" s="212">
        <v>2148</v>
      </c>
      <c r="BY176" s="212">
        <v>2060</v>
      </c>
      <c r="BZ176" s="212">
        <v>1194</v>
      </c>
      <c r="CA176" s="212">
        <v>1264</v>
      </c>
      <c r="CB176" s="212">
        <v>1435</v>
      </c>
      <c r="CC176" s="212">
        <v>1325</v>
      </c>
      <c r="CD176" s="212">
        <v>1355</v>
      </c>
      <c r="CE176" s="212">
        <v>1266</v>
      </c>
      <c r="CF176" s="212">
        <v>1058</v>
      </c>
      <c r="CG176" s="212">
        <v>808</v>
      </c>
      <c r="CH176" s="212">
        <v>777</v>
      </c>
      <c r="CI176" s="212">
        <v>770</v>
      </c>
      <c r="CJ176" s="212">
        <v>765</v>
      </c>
      <c r="CK176" s="212">
        <v>739</v>
      </c>
      <c r="CL176" s="212">
        <v>642</v>
      </c>
      <c r="CM176" s="212">
        <v>606</v>
      </c>
      <c r="CN176" s="212">
        <v>596</v>
      </c>
      <c r="CO176" s="212">
        <v>459</v>
      </c>
      <c r="CP176" s="212">
        <v>411</v>
      </c>
      <c r="CQ176" s="212">
        <v>345</v>
      </c>
      <c r="CR176" s="212">
        <v>303</v>
      </c>
      <c r="CS176" s="212">
        <v>261</v>
      </c>
      <c r="CT176" s="212">
        <v>242</v>
      </c>
      <c r="CU176" s="212">
        <v>170</v>
      </c>
      <c r="CV176" s="212">
        <v>137</v>
      </c>
      <c r="CW176" s="212">
        <v>94</v>
      </c>
      <c r="CX176" s="212">
        <v>50</v>
      </c>
      <c r="CY176" s="212">
        <v>35</v>
      </c>
      <c r="CZ176" s="212">
        <v>35</v>
      </c>
      <c r="DA176" s="212">
        <v>18</v>
      </c>
      <c r="DB176" s="212">
        <v>14</v>
      </c>
      <c r="DC176" s="212">
        <v>16</v>
      </c>
      <c r="DD176" s="212">
        <v>7</v>
      </c>
      <c r="DE176" s="212">
        <v>12</v>
      </c>
      <c r="DF176" s="212">
        <v>637</v>
      </c>
      <c r="DG176" s="212">
        <v>43.726551587400003</v>
      </c>
      <c r="DH176" s="212">
        <v>44.723860589799997</v>
      </c>
      <c r="DI176" s="212">
        <v>4934</v>
      </c>
      <c r="DJ176" s="212">
        <v>5927</v>
      </c>
      <c r="DK176" s="212">
        <v>6267</v>
      </c>
      <c r="DL176" s="212">
        <v>6902</v>
      </c>
      <c r="DM176" s="212">
        <v>5952</v>
      </c>
      <c r="DN176" s="212">
        <v>5520</v>
      </c>
      <c r="DO176" s="212">
        <v>6302</v>
      </c>
      <c r="DP176" s="212">
        <v>7490</v>
      </c>
      <c r="DQ176" s="212">
        <v>9210</v>
      </c>
      <c r="DR176" s="212">
        <v>7978</v>
      </c>
      <c r="DS176" s="212">
        <v>7495</v>
      </c>
      <c r="DT176" s="212">
        <v>7553</v>
      </c>
      <c r="DU176" s="212">
        <v>8882</v>
      </c>
      <c r="DV176" s="212">
        <v>9551</v>
      </c>
      <c r="DW176" s="212">
        <v>6645</v>
      </c>
      <c r="DX176" s="212">
        <v>4178</v>
      </c>
      <c r="DY176" s="212">
        <v>3042</v>
      </c>
      <c r="DZ176" s="212">
        <v>1562</v>
      </c>
      <c r="EA176" s="212">
        <v>486</v>
      </c>
      <c r="EB176" s="212">
        <v>90</v>
      </c>
      <c r="EC176" s="212">
        <v>12</v>
      </c>
      <c r="ED176" s="212">
        <v>17128</v>
      </c>
      <c r="EE176" s="212">
        <v>73284</v>
      </c>
      <c r="EF176" s="212">
        <v>25566</v>
      </c>
      <c r="EG176" s="212">
        <v>9370</v>
      </c>
      <c r="EH176" s="212">
        <v>2150</v>
      </c>
      <c r="EI176" s="212">
        <v>14.768318129300001</v>
      </c>
      <c r="EJ176" s="212">
        <v>63.187845970799998</v>
      </c>
      <c r="EK176" s="212">
        <v>22.043835899899999</v>
      </c>
      <c r="EL176" s="212">
        <v>8.0791184534999996</v>
      </c>
      <c r="EM176" s="212">
        <v>1.8537998586</v>
      </c>
    </row>
    <row r="177" spans="1:143" hidden="1">
      <c r="A177">
        <v>512</v>
      </c>
      <c r="B177">
        <v>202</v>
      </c>
      <c r="C177">
        <v>28201</v>
      </c>
      <c r="D177">
        <v>2</v>
      </c>
      <c r="E177">
        <v>2015</v>
      </c>
      <c r="G177" t="s">
        <v>2</v>
      </c>
      <c r="H177" s="212">
        <v>253528</v>
      </c>
      <c r="I177" s="212">
        <v>2212</v>
      </c>
      <c r="J177" s="212">
        <v>2266</v>
      </c>
      <c r="K177" s="212">
        <v>2408</v>
      </c>
      <c r="L177" s="212">
        <v>2455</v>
      </c>
      <c r="M177" s="212">
        <v>2511</v>
      </c>
      <c r="N177" s="212">
        <v>2546</v>
      </c>
      <c r="O177" s="212">
        <v>2519</v>
      </c>
      <c r="P177" s="212">
        <v>2578</v>
      </c>
      <c r="Q177" s="212">
        <v>2564</v>
      </c>
      <c r="R177" s="212">
        <v>2501</v>
      </c>
      <c r="S177" s="212">
        <v>2439</v>
      </c>
      <c r="T177" s="212">
        <v>2584</v>
      </c>
      <c r="U177" s="212">
        <v>2727</v>
      </c>
      <c r="V177" s="212">
        <v>2804</v>
      </c>
      <c r="W177" s="212">
        <v>2918</v>
      </c>
      <c r="X177" s="212">
        <v>2912</v>
      </c>
      <c r="Y177" s="212">
        <v>2975</v>
      </c>
      <c r="Z177" s="212">
        <v>3094</v>
      </c>
      <c r="AA177" s="212">
        <v>2782</v>
      </c>
      <c r="AB177" s="212">
        <v>2468</v>
      </c>
      <c r="AC177" s="212">
        <v>2451</v>
      </c>
      <c r="AD177" s="212">
        <v>2488</v>
      </c>
      <c r="AE177" s="212">
        <v>2497</v>
      </c>
      <c r="AF177" s="212">
        <v>2551</v>
      </c>
      <c r="AG177" s="212">
        <v>2532</v>
      </c>
      <c r="AH177" s="212">
        <v>2651</v>
      </c>
      <c r="AI177" s="212">
        <v>2738</v>
      </c>
      <c r="AJ177" s="212">
        <v>2678</v>
      </c>
      <c r="AK177" s="212">
        <v>2702</v>
      </c>
      <c r="AL177" s="212">
        <v>2769</v>
      </c>
      <c r="AM177" s="212">
        <v>2871</v>
      </c>
      <c r="AN177" s="212">
        <v>2856</v>
      </c>
      <c r="AO177" s="212">
        <v>3017</v>
      </c>
      <c r="AP177" s="212">
        <v>3020</v>
      </c>
      <c r="AQ177" s="212">
        <v>2985</v>
      </c>
      <c r="AR177" s="212">
        <v>3225</v>
      </c>
      <c r="AS177" s="212">
        <v>3168</v>
      </c>
      <c r="AT177" s="212">
        <v>3403</v>
      </c>
      <c r="AU177" s="212">
        <v>3578</v>
      </c>
      <c r="AV177" s="212">
        <v>3749</v>
      </c>
      <c r="AW177" s="212">
        <v>4044</v>
      </c>
      <c r="AX177" s="212">
        <v>4282</v>
      </c>
      <c r="AY177" s="212">
        <v>4444</v>
      </c>
      <c r="AZ177" s="212">
        <v>4219</v>
      </c>
      <c r="BA177" s="212">
        <v>4176</v>
      </c>
      <c r="BB177" s="212">
        <v>3839</v>
      </c>
      <c r="BC177" s="212">
        <v>3818</v>
      </c>
      <c r="BD177" s="212">
        <v>3650</v>
      </c>
      <c r="BE177" s="212">
        <v>3626</v>
      </c>
      <c r="BF177" s="212">
        <v>2832</v>
      </c>
      <c r="BG177" s="212">
        <v>3518</v>
      </c>
      <c r="BH177" s="212">
        <v>3227</v>
      </c>
      <c r="BI177" s="212">
        <v>3263</v>
      </c>
      <c r="BJ177" s="212">
        <v>3157</v>
      </c>
      <c r="BK177" s="212">
        <v>2966</v>
      </c>
      <c r="BL177" s="212">
        <v>2895</v>
      </c>
      <c r="BM177" s="212">
        <v>2989</v>
      </c>
      <c r="BN177" s="212">
        <v>2886</v>
      </c>
      <c r="BO177" s="212">
        <v>2783</v>
      </c>
      <c r="BP177" s="212">
        <v>2931</v>
      </c>
      <c r="BQ177" s="212">
        <v>3031</v>
      </c>
      <c r="BR177" s="212">
        <v>2935</v>
      </c>
      <c r="BS177" s="212">
        <v>3227</v>
      </c>
      <c r="BT177" s="212">
        <v>3299</v>
      </c>
      <c r="BU177" s="212">
        <v>3504</v>
      </c>
      <c r="BV177" s="212">
        <v>3709</v>
      </c>
      <c r="BW177" s="212">
        <v>4287</v>
      </c>
      <c r="BX177" s="212">
        <v>4392</v>
      </c>
      <c r="BY177" s="212">
        <v>4007</v>
      </c>
      <c r="BZ177" s="212">
        <v>2458</v>
      </c>
      <c r="CA177" s="212">
        <v>2612</v>
      </c>
      <c r="CB177" s="212">
        <v>3151</v>
      </c>
      <c r="CC177" s="212">
        <v>2942</v>
      </c>
      <c r="CD177" s="212">
        <v>3126</v>
      </c>
      <c r="CE177" s="212">
        <v>3116</v>
      </c>
      <c r="CF177" s="212">
        <v>2590</v>
      </c>
      <c r="CG177" s="212">
        <v>1977</v>
      </c>
      <c r="CH177" s="212">
        <v>2061</v>
      </c>
      <c r="CI177" s="212">
        <v>2108</v>
      </c>
      <c r="CJ177" s="212">
        <v>2116</v>
      </c>
      <c r="CK177" s="212">
        <v>1899</v>
      </c>
      <c r="CL177" s="212">
        <v>1502</v>
      </c>
      <c r="CM177" s="212">
        <v>1507</v>
      </c>
      <c r="CN177" s="212">
        <v>1319</v>
      </c>
      <c r="CO177" s="212">
        <v>1198</v>
      </c>
      <c r="CP177" s="212">
        <v>974</v>
      </c>
      <c r="CQ177" s="212">
        <v>832</v>
      </c>
      <c r="CR177" s="212">
        <v>723</v>
      </c>
      <c r="CS177" s="212">
        <v>608</v>
      </c>
      <c r="CT177" s="212">
        <v>514</v>
      </c>
      <c r="CU177" s="212">
        <v>357</v>
      </c>
      <c r="CV177" s="212">
        <v>267</v>
      </c>
      <c r="CW177" s="212">
        <v>198</v>
      </c>
      <c r="CX177" s="212">
        <v>127</v>
      </c>
      <c r="CY177" s="212">
        <v>101</v>
      </c>
      <c r="CZ177" s="212">
        <v>60</v>
      </c>
      <c r="DA177" s="212">
        <v>48</v>
      </c>
      <c r="DB177" s="212">
        <v>30</v>
      </c>
      <c r="DC177" s="212">
        <v>29</v>
      </c>
      <c r="DD177" s="212">
        <v>13</v>
      </c>
      <c r="DE177" s="212">
        <v>17</v>
      </c>
      <c r="DF177" s="212">
        <v>820</v>
      </c>
      <c r="DG177" s="212">
        <v>43.454532503899998</v>
      </c>
      <c r="DH177" s="212">
        <v>43.803981986300002</v>
      </c>
      <c r="DI177" s="212">
        <v>11852</v>
      </c>
      <c r="DJ177" s="212">
        <v>12708</v>
      </c>
      <c r="DK177" s="212">
        <v>13472</v>
      </c>
      <c r="DL177" s="212">
        <v>14231</v>
      </c>
      <c r="DM177" s="212">
        <v>12519</v>
      </c>
      <c r="DN177" s="212">
        <v>13538</v>
      </c>
      <c r="DO177" s="212">
        <v>14749</v>
      </c>
      <c r="DP177" s="212">
        <v>17123</v>
      </c>
      <c r="DQ177" s="212">
        <v>21165</v>
      </c>
      <c r="DR177" s="212">
        <v>17765</v>
      </c>
      <c r="DS177" s="212">
        <v>16131</v>
      </c>
      <c r="DT177" s="212">
        <v>14484</v>
      </c>
      <c r="DU177" s="212">
        <v>15996</v>
      </c>
      <c r="DV177" s="212">
        <v>18853</v>
      </c>
      <c r="DW177" s="212">
        <v>14947</v>
      </c>
      <c r="DX177" s="212">
        <v>10852</v>
      </c>
      <c r="DY177" s="212">
        <v>7425</v>
      </c>
      <c r="DZ177" s="212">
        <v>3651</v>
      </c>
      <c r="EA177" s="212">
        <v>1050</v>
      </c>
      <c r="EB177" s="212">
        <v>180</v>
      </c>
      <c r="EC177" s="212">
        <v>17</v>
      </c>
      <c r="ED177" s="212">
        <v>38032</v>
      </c>
      <c r="EE177" s="212">
        <v>157701</v>
      </c>
      <c r="EF177" s="212">
        <v>56975</v>
      </c>
      <c r="EG177" s="212">
        <v>23175</v>
      </c>
      <c r="EH177" s="212">
        <v>4898</v>
      </c>
      <c r="EI177" s="212">
        <v>15.0497807746</v>
      </c>
      <c r="EJ177" s="212">
        <v>62.404435158399998</v>
      </c>
      <c r="EK177" s="212">
        <v>22.545784067</v>
      </c>
      <c r="EL177" s="212">
        <v>9.1706633743000001</v>
      </c>
      <c r="EM177" s="212">
        <v>1.9382053594999999</v>
      </c>
    </row>
    <row r="178" spans="1:143" hidden="1">
      <c r="A178">
        <v>518</v>
      </c>
      <c r="B178">
        <v>202</v>
      </c>
      <c r="C178">
        <v>28202</v>
      </c>
      <c r="D178">
        <v>2</v>
      </c>
      <c r="E178">
        <v>2015</v>
      </c>
      <c r="F178">
        <v>2000</v>
      </c>
      <c r="G178" t="s">
        <v>4</v>
      </c>
      <c r="H178" s="212">
        <v>210927</v>
      </c>
      <c r="I178" s="212">
        <v>1687</v>
      </c>
      <c r="J178" s="212">
        <v>1663</v>
      </c>
      <c r="K178" s="212">
        <v>1617</v>
      </c>
      <c r="L178" s="212">
        <v>1684</v>
      </c>
      <c r="M178" s="212">
        <v>1678</v>
      </c>
      <c r="N178" s="212">
        <v>1656</v>
      </c>
      <c r="O178" s="212">
        <v>1571</v>
      </c>
      <c r="P178" s="212">
        <v>1672</v>
      </c>
      <c r="Q178" s="212">
        <v>1633</v>
      </c>
      <c r="R178" s="212">
        <v>1678</v>
      </c>
      <c r="S178" s="212">
        <v>1660</v>
      </c>
      <c r="T178" s="212">
        <v>1643</v>
      </c>
      <c r="U178" s="212">
        <v>1711</v>
      </c>
      <c r="V178" s="212">
        <v>1788</v>
      </c>
      <c r="W178" s="212">
        <v>1799</v>
      </c>
      <c r="X178" s="212">
        <v>1816</v>
      </c>
      <c r="Y178" s="212">
        <v>1784</v>
      </c>
      <c r="Z178" s="212">
        <v>1948</v>
      </c>
      <c r="AA178" s="212">
        <v>1868</v>
      </c>
      <c r="AB178" s="212">
        <v>1826</v>
      </c>
      <c r="AC178" s="212">
        <v>1926</v>
      </c>
      <c r="AD178" s="212">
        <v>1915</v>
      </c>
      <c r="AE178" s="212">
        <v>1871</v>
      </c>
      <c r="AF178" s="212">
        <v>1928</v>
      </c>
      <c r="AG178" s="212">
        <v>1881</v>
      </c>
      <c r="AH178" s="212">
        <v>1943</v>
      </c>
      <c r="AI178" s="212">
        <v>2042</v>
      </c>
      <c r="AJ178" s="212">
        <v>2143</v>
      </c>
      <c r="AK178" s="212">
        <v>2241</v>
      </c>
      <c r="AL178" s="212">
        <v>2262</v>
      </c>
      <c r="AM178" s="212">
        <v>2354</v>
      </c>
      <c r="AN178" s="212">
        <v>2411</v>
      </c>
      <c r="AO178" s="212">
        <v>2462</v>
      </c>
      <c r="AP178" s="212">
        <v>2460</v>
      </c>
      <c r="AQ178" s="212">
        <v>2521</v>
      </c>
      <c r="AR178" s="212">
        <v>2592</v>
      </c>
      <c r="AS178" s="212">
        <v>2685</v>
      </c>
      <c r="AT178" s="212">
        <v>2832</v>
      </c>
      <c r="AU178" s="212">
        <v>2908</v>
      </c>
      <c r="AV178" s="212">
        <v>3186</v>
      </c>
      <c r="AW178" s="212">
        <v>3267</v>
      </c>
      <c r="AX178" s="212">
        <v>3556</v>
      </c>
      <c r="AY178" s="212">
        <v>3576</v>
      </c>
      <c r="AZ178" s="212">
        <v>3495</v>
      </c>
      <c r="BA178" s="212">
        <v>3507</v>
      </c>
      <c r="BB178" s="212">
        <v>3386</v>
      </c>
      <c r="BC178" s="212">
        <v>3375</v>
      </c>
      <c r="BD178" s="212">
        <v>3190</v>
      </c>
      <c r="BE178" s="212">
        <v>3227</v>
      </c>
      <c r="BF178" s="212">
        <v>2471</v>
      </c>
      <c r="BG178" s="212">
        <v>3015</v>
      </c>
      <c r="BH178" s="212">
        <v>2681</v>
      </c>
      <c r="BI178" s="212">
        <v>2578</v>
      </c>
      <c r="BJ178" s="212">
        <v>2443</v>
      </c>
      <c r="BK178" s="212">
        <v>2401</v>
      </c>
      <c r="BL178" s="212">
        <v>2404</v>
      </c>
      <c r="BM178" s="212">
        <v>2295</v>
      </c>
      <c r="BN178" s="212">
        <v>2276</v>
      </c>
      <c r="BO178" s="212">
        <v>2195</v>
      </c>
      <c r="BP178" s="212">
        <v>2288</v>
      </c>
      <c r="BQ178" s="212">
        <v>2422</v>
      </c>
      <c r="BR178" s="212">
        <v>2363</v>
      </c>
      <c r="BS178" s="212">
        <v>2493</v>
      </c>
      <c r="BT178" s="212">
        <v>2866</v>
      </c>
      <c r="BU178" s="212">
        <v>3069</v>
      </c>
      <c r="BV178" s="212">
        <v>3197</v>
      </c>
      <c r="BW178" s="212">
        <v>3731</v>
      </c>
      <c r="BX178" s="212">
        <v>3761</v>
      </c>
      <c r="BY178" s="212">
        <v>3507</v>
      </c>
      <c r="BZ178" s="212">
        <v>2106</v>
      </c>
      <c r="CA178" s="212">
        <v>2362</v>
      </c>
      <c r="CB178" s="212">
        <v>2931</v>
      </c>
      <c r="CC178" s="212">
        <v>2748</v>
      </c>
      <c r="CD178" s="212">
        <v>2853</v>
      </c>
      <c r="CE178" s="212">
        <v>2963</v>
      </c>
      <c r="CF178" s="212">
        <v>2275</v>
      </c>
      <c r="CG178" s="212">
        <v>2063</v>
      </c>
      <c r="CH178" s="212">
        <v>2024</v>
      </c>
      <c r="CI178" s="212">
        <v>1982</v>
      </c>
      <c r="CJ178" s="212">
        <v>2000</v>
      </c>
      <c r="CK178" s="212">
        <v>1694</v>
      </c>
      <c r="CL178" s="212">
        <v>1430</v>
      </c>
      <c r="CM178" s="212">
        <v>1290</v>
      </c>
      <c r="CN178" s="212">
        <v>1225</v>
      </c>
      <c r="CO178" s="212">
        <v>1003</v>
      </c>
      <c r="CP178" s="212">
        <v>870</v>
      </c>
      <c r="CQ178" s="212">
        <v>681</v>
      </c>
      <c r="CR178" s="212">
        <v>597</v>
      </c>
      <c r="CS178" s="212">
        <v>482</v>
      </c>
      <c r="CT178" s="212">
        <v>398</v>
      </c>
      <c r="CU178" s="212">
        <v>286</v>
      </c>
      <c r="CV178" s="212">
        <v>199</v>
      </c>
      <c r="CW178" s="212">
        <v>134</v>
      </c>
      <c r="CX178" s="212">
        <v>104</v>
      </c>
      <c r="CY178" s="212">
        <v>73</v>
      </c>
      <c r="CZ178" s="212">
        <v>59</v>
      </c>
      <c r="DA178" s="212">
        <v>24</v>
      </c>
      <c r="DB178" s="212">
        <v>30</v>
      </c>
      <c r="DC178" s="212">
        <v>16</v>
      </c>
      <c r="DD178" s="212">
        <v>10</v>
      </c>
      <c r="DE178" s="212">
        <v>24</v>
      </c>
      <c r="DF178" s="212">
        <v>8011</v>
      </c>
      <c r="DG178" s="212">
        <v>45.582359202799999</v>
      </c>
      <c r="DH178" s="212">
        <v>45.919078558800003</v>
      </c>
      <c r="DI178" s="212">
        <v>8329</v>
      </c>
      <c r="DJ178" s="212">
        <v>8210</v>
      </c>
      <c r="DK178" s="212">
        <v>8601</v>
      </c>
      <c r="DL178" s="212">
        <v>9242</v>
      </c>
      <c r="DM178" s="212">
        <v>9521</v>
      </c>
      <c r="DN178" s="212">
        <v>10631</v>
      </c>
      <c r="DO178" s="212">
        <v>12208</v>
      </c>
      <c r="DP178" s="212">
        <v>14203</v>
      </c>
      <c r="DQ178" s="212">
        <v>17401</v>
      </c>
      <c r="DR178" s="212">
        <v>15649</v>
      </c>
      <c r="DS178" s="212">
        <v>13118</v>
      </c>
      <c r="DT178" s="212">
        <v>11458</v>
      </c>
      <c r="DU178" s="212">
        <v>13213</v>
      </c>
      <c r="DV178" s="212">
        <v>16302</v>
      </c>
      <c r="DW178" s="212">
        <v>13857</v>
      </c>
      <c r="DX178" s="212">
        <v>10344</v>
      </c>
      <c r="DY178" s="212">
        <v>6642</v>
      </c>
      <c r="DZ178" s="212">
        <v>3028</v>
      </c>
      <c r="EA178" s="212">
        <v>796</v>
      </c>
      <c r="EB178" s="212">
        <v>139</v>
      </c>
      <c r="EC178" s="212">
        <v>24</v>
      </c>
      <c r="ED178" s="212">
        <v>25140</v>
      </c>
      <c r="EE178" s="212">
        <v>126644</v>
      </c>
      <c r="EF178" s="212">
        <v>51132</v>
      </c>
      <c r="EG178" s="212">
        <v>20973</v>
      </c>
      <c r="EH178" s="212">
        <v>3987</v>
      </c>
      <c r="EI178" s="212">
        <v>12.389363086199999</v>
      </c>
      <c r="EJ178" s="212">
        <v>62.412032565200001</v>
      </c>
      <c r="EK178" s="212">
        <v>25.1986043486</v>
      </c>
      <c r="EL178" s="212">
        <v>10.335803978</v>
      </c>
      <c r="EM178" s="212">
        <v>1.9648524513000001</v>
      </c>
    </row>
    <row r="179" spans="1:143" hidden="1">
      <c r="A179">
        <v>519</v>
      </c>
      <c r="B179">
        <v>202</v>
      </c>
      <c r="C179">
        <v>28203</v>
      </c>
      <c r="D179">
        <v>2</v>
      </c>
      <c r="E179">
        <v>2015</v>
      </c>
      <c r="F179">
        <v>2000</v>
      </c>
      <c r="G179" t="s">
        <v>6</v>
      </c>
      <c r="H179" s="212">
        <v>140058</v>
      </c>
      <c r="I179" s="212">
        <v>1313</v>
      </c>
      <c r="J179" s="212">
        <v>1229</v>
      </c>
      <c r="K179" s="212">
        <v>1355</v>
      </c>
      <c r="L179" s="212">
        <v>1325</v>
      </c>
      <c r="M179" s="212">
        <v>1355</v>
      </c>
      <c r="N179" s="212">
        <v>1217</v>
      </c>
      <c r="O179" s="212">
        <v>1354</v>
      </c>
      <c r="P179" s="212">
        <v>1341</v>
      </c>
      <c r="Q179" s="212">
        <v>1336</v>
      </c>
      <c r="R179" s="212">
        <v>1349</v>
      </c>
      <c r="S179" s="212">
        <v>1287</v>
      </c>
      <c r="T179" s="212">
        <v>1270</v>
      </c>
      <c r="U179" s="212">
        <v>1447</v>
      </c>
      <c r="V179" s="212">
        <v>1392</v>
      </c>
      <c r="W179" s="212">
        <v>1500</v>
      </c>
      <c r="X179" s="212">
        <v>1546</v>
      </c>
      <c r="Y179" s="212">
        <v>1481</v>
      </c>
      <c r="Z179" s="212">
        <v>1577</v>
      </c>
      <c r="AA179" s="212">
        <v>1393</v>
      </c>
      <c r="AB179" s="212">
        <v>1401</v>
      </c>
      <c r="AC179" s="212">
        <v>1287</v>
      </c>
      <c r="AD179" s="212">
        <v>1255</v>
      </c>
      <c r="AE179" s="212">
        <v>1305</v>
      </c>
      <c r="AF179" s="212">
        <v>1262</v>
      </c>
      <c r="AG179" s="212">
        <v>1253</v>
      </c>
      <c r="AH179" s="212">
        <v>1421</v>
      </c>
      <c r="AI179" s="212">
        <v>1439</v>
      </c>
      <c r="AJ179" s="212">
        <v>1563</v>
      </c>
      <c r="AK179" s="212">
        <v>1555</v>
      </c>
      <c r="AL179" s="212">
        <v>1586</v>
      </c>
      <c r="AM179" s="212">
        <v>1657</v>
      </c>
      <c r="AN179" s="212">
        <v>1712</v>
      </c>
      <c r="AO179" s="212">
        <v>1811</v>
      </c>
      <c r="AP179" s="212">
        <v>1612</v>
      </c>
      <c r="AQ179" s="212">
        <v>1650</v>
      </c>
      <c r="AR179" s="212">
        <v>1882</v>
      </c>
      <c r="AS179" s="212">
        <v>1855</v>
      </c>
      <c r="AT179" s="212">
        <v>1985</v>
      </c>
      <c r="AU179" s="212">
        <v>1901</v>
      </c>
      <c r="AV179" s="212">
        <v>1984</v>
      </c>
      <c r="AW179" s="212">
        <v>2204</v>
      </c>
      <c r="AX179" s="212">
        <v>2256</v>
      </c>
      <c r="AY179" s="212">
        <v>2383</v>
      </c>
      <c r="AZ179" s="212">
        <v>2402</v>
      </c>
      <c r="BA179" s="212">
        <v>2374</v>
      </c>
      <c r="BB179" s="212">
        <v>2293</v>
      </c>
      <c r="BC179" s="212">
        <v>2192</v>
      </c>
      <c r="BD179" s="212">
        <v>2203</v>
      </c>
      <c r="BE179" s="212">
        <v>2187</v>
      </c>
      <c r="BF179" s="212">
        <v>1704</v>
      </c>
      <c r="BG179" s="212">
        <v>2007</v>
      </c>
      <c r="BH179" s="212">
        <v>1855</v>
      </c>
      <c r="BI179" s="212">
        <v>1807</v>
      </c>
      <c r="BJ179" s="212">
        <v>1704</v>
      </c>
      <c r="BK179" s="212">
        <v>1709</v>
      </c>
      <c r="BL179" s="212">
        <v>1651</v>
      </c>
      <c r="BM179" s="212">
        <v>1701</v>
      </c>
      <c r="BN179" s="212">
        <v>1588</v>
      </c>
      <c r="BO179" s="212">
        <v>1506</v>
      </c>
      <c r="BP179" s="212">
        <v>1564</v>
      </c>
      <c r="BQ179" s="212">
        <v>1626</v>
      </c>
      <c r="BR179" s="212">
        <v>1622</v>
      </c>
      <c r="BS179" s="212">
        <v>1745</v>
      </c>
      <c r="BT179" s="212">
        <v>1826</v>
      </c>
      <c r="BU179" s="212">
        <v>1970</v>
      </c>
      <c r="BV179" s="212">
        <v>2235</v>
      </c>
      <c r="BW179" s="212">
        <v>2380</v>
      </c>
      <c r="BX179" s="212">
        <v>2451</v>
      </c>
      <c r="BY179" s="212">
        <v>2298</v>
      </c>
      <c r="BZ179" s="212">
        <v>1366</v>
      </c>
      <c r="CA179" s="212">
        <v>1498</v>
      </c>
      <c r="CB179" s="212">
        <v>1784</v>
      </c>
      <c r="CC179" s="212">
        <v>1736</v>
      </c>
      <c r="CD179" s="212">
        <v>1757</v>
      </c>
      <c r="CE179" s="212">
        <v>1757</v>
      </c>
      <c r="CF179" s="212">
        <v>1414</v>
      </c>
      <c r="CG179" s="212">
        <v>1205</v>
      </c>
      <c r="CH179" s="212">
        <v>1210</v>
      </c>
      <c r="CI179" s="212">
        <v>1167</v>
      </c>
      <c r="CJ179" s="212">
        <v>1124</v>
      </c>
      <c r="CK179" s="212">
        <v>969</v>
      </c>
      <c r="CL179" s="212">
        <v>865</v>
      </c>
      <c r="CM179" s="212">
        <v>848</v>
      </c>
      <c r="CN179" s="212">
        <v>768</v>
      </c>
      <c r="CO179" s="212">
        <v>661</v>
      </c>
      <c r="CP179" s="212">
        <v>503</v>
      </c>
      <c r="CQ179" s="212">
        <v>430</v>
      </c>
      <c r="CR179" s="212">
        <v>420</v>
      </c>
      <c r="CS179" s="212">
        <v>327</v>
      </c>
      <c r="CT179" s="212">
        <v>255</v>
      </c>
      <c r="CU179" s="212">
        <v>188</v>
      </c>
      <c r="CV179" s="212">
        <v>145</v>
      </c>
      <c r="CW179" s="212">
        <v>122</v>
      </c>
      <c r="CX179" s="212">
        <v>80</v>
      </c>
      <c r="CY179" s="212">
        <v>47</v>
      </c>
      <c r="CZ179" s="212">
        <v>44</v>
      </c>
      <c r="DA179" s="212">
        <v>19</v>
      </c>
      <c r="DB179" s="212">
        <v>9</v>
      </c>
      <c r="DC179" s="212">
        <v>10</v>
      </c>
      <c r="DD179" s="212">
        <v>13</v>
      </c>
      <c r="DE179" s="212">
        <v>15</v>
      </c>
      <c r="DF179" s="212">
        <v>416</v>
      </c>
      <c r="DG179" s="212">
        <v>43.948962346599998</v>
      </c>
      <c r="DH179" s="212">
        <v>44.477253580499998</v>
      </c>
      <c r="DI179" s="212">
        <v>6577</v>
      </c>
      <c r="DJ179" s="212">
        <v>6597</v>
      </c>
      <c r="DK179" s="212">
        <v>6896</v>
      </c>
      <c r="DL179" s="212">
        <v>7398</v>
      </c>
      <c r="DM179" s="212">
        <v>6362</v>
      </c>
      <c r="DN179" s="212">
        <v>7564</v>
      </c>
      <c r="DO179" s="212">
        <v>8442</v>
      </c>
      <c r="DP179" s="212">
        <v>9607</v>
      </c>
      <c r="DQ179" s="212">
        <v>11619</v>
      </c>
      <c r="DR179" s="212">
        <v>10579</v>
      </c>
      <c r="DS179" s="212">
        <v>9082</v>
      </c>
      <c r="DT179" s="212">
        <v>8010</v>
      </c>
      <c r="DU179" s="212">
        <v>8789</v>
      </c>
      <c r="DV179" s="212">
        <v>10730</v>
      </c>
      <c r="DW179" s="212">
        <v>8532</v>
      </c>
      <c r="DX179" s="212">
        <v>6120</v>
      </c>
      <c r="DY179" s="212">
        <v>4111</v>
      </c>
      <c r="DZ179" s="212">
        <v>1935</v>
      </c>
      <c r="EA179" s="212">
        <v>582</v>
      </c>
      <c r="EB179" s="212">
        <v>95</v>
      </c>
      <c r="EC179" s="212">
        <v>15</v>
      </c>
      <c r="ED179" s="212">
        <v>20070</v>
      </c>
      <c r="EE179" s="212">
        <v>87452</v>
      </c>
      <c r="EF179" s="212">
        <v>32120</v>
      </c>
      <c r="EG179" s="212">
        <v>12858</v>
      </c>
      <c r="EH179" s="212">
        <v>2627</v>
      </c>
      <c r="EI179" s="212">
        <v>14.3724667364</v>
      </c>
      <c r="EJ179" s="212">
        <v>62.625857549999999</v>
      </c>
      <c r="EK179" s="212">
        <v>23.001675713600001</v>
      </c>
      <c r="EL179" s="212">
        <v>9.2078314547000009</v>
      </c>
      <c r="EM179" s="212">
        <v>1.8812391687000001</v>
      </c>
    </row>
    <row r="180" spans="1:143" hidden="1">
      <c r="A180">
        <v>520</v>
      </c>
      <c r="B180">
        <v>202</v>
      </c>
      <c r="C180">
        <v>28204</v>
      </c>
      <c r="D180">
        <v>2</v>
      </c>
      <c r="E180">
        <v>2015</v>
      </c>
      <c r="F180">
        <v>2000</v>
      </c>
      <c r="G180" t="s">
        <v>8</v>
      </c>
      <c r="H180" s="212">
        <v>217560</v>
      </c>
      <c r="I180" s="212">
        <v>2072</v>
      </c>
      <c r="J180" s="212">
        <v>1974</v>
      </c>
      <c r="K180" s="212">
        <v>2034</v>
      </c>
      <c r="L180" s="212">
        <v>2113</v>
      </c>
      <c r="M180" s="212">
        <v>2188</v>
      </c>
      <c r="N180" s="212">
        <v>2117</v>
      </c>
      <c r="O180" s="212">
        <v>2193</v>
      </c>
      <c r="P180" s="212">
        <v>2264</v>
      </c>
      <c r="Q180" s="212">
        <v>2340</v>
      </c>
      <c r="R180" s="212">
        <v>2219</v>
      </c>
      <c r="S180" s="212">
        <v>2265</v>
      </c>
      <c r="T180" s="212">
        <v>2394</v>
      </c>
      <c r="U180" s="212">
        <v>2412</v>
      </c>
      <c r="V180" s="212">
        <v>2496</v>
      </c>
      <c r="W180" s="212">
        <v>2497</v>
      </c>
      <c r="X180" s="212">
        <v>2671</v>
      </c>
      <c r="Y180" s="212">
        <v>2452</v>
      </c>
      <c r="Z180" s="212">
        <v>2407</v>
      </c>
      <c r="AA180" s="212">
        <v>2480</v>
      </c>
      <c r="AB180" s="212">
        <v>2375</v>
      </c>
      <c r="AC180" s="212">
        <v>2311</v>
      </c>
      <c r="AD180" s="212">
        <v>2228</v>
      </c>
      <c r="AE180" s="212">
        <v>1965</v>
      </c>
      <c r="AF180" s="212">
        <v>1902</v>
      </c>
      <c r="AG180" s="212">
        <v>1831</v>
      </c>
      <c r="AH180" s="212">
        <v>1839</v>
      </c>
      <c r="AI180" s="212">
        <v>1826</v>
      </c>
      <c r="AJ180" s="212">
        <v>1950</v>
      </c>
      <c r="AK180" s="212">
        <v>2010</v>
      </c>
      <c r="AL180" s="212">
        <v>2070</v>
      </c>
      <c r="AM180" s="212">
        <v>2179</v>
      </c>
      <c r="AN180" s="212">
        <v>2300</v>
      </c>
      <c r="AO180" s="212">
        <v>2486</v>
      </c>
      <c r="AP180" s="212">
        <v>2444</v>
      </c>
      <c r="AQ180" s="212">
        <v>2498</v>
      </c>
      <c r="AR180" s="212">
        <v>2572</v>
      </c>
      <c r="AS180" s="212">
        <v>2665</v>
      </c>
      <c r="AT180" s="212">
        <v>2853</v>
      </c>
      <c r="AU180" s="212">
        <v>2955</v>
      </c>
      <c r="AV180" s="212">
        <v>3219</v>
      </c>
      <c r="AW180" s="212">
        <v>3549</v>
      </c>
      <c r="AX180" s="212">
        <v>3803</v>
      </c>
      <c r="AY180" s="212">
        <v>3875</v>
      </c>
      <c r="AZ180" s="212">
        <v>3823</v>
      </c>
      <c r="BA180" s="212">
        <v>3699</v>
      </c>
      <c r="BB180" s="212">
        <v>3812</v>
      </c>
      <c r="BC180" s="212">
        <v>3739</v>
      </c>
      <c r="BD180" s="212">
        <v>3668</v>
      </c>
      <c r="BE180" s="212">
        <v>3496</v>
      </c>
      <c r="BF180" s="212">
        <v>2775</v>
      </c>
      <c r="BG180" s="212">
        <v>3315</v>
      </c>
      <c r="BH180" s="212">
        <v>3106</v>
      </c>
      <c r="BI180" s="212">
        <v>2894</v>
      </c>
      <c r="BJ180" s="212">
        <v>2808</v>
      </c>
      <c r="BK180" s="212">
        <v>2612</v>
      </c>
      <c r="BL180" s="212">
        <v>2493</v>
      </c>
      <c r="BM180" s="212">
        <v>2550</v>
      </c>
      <c r="BN180" s="212">
        <v>2317</v>
      </c>
      <c r="BO180" s="212">
        <v>2271</v>
      </c>
      <c r="BP180" s="212">
        <v>2325</v>
      </c>
      <c r="BQ180" s="212">
        <v>2267</v>
      </c>
      <c r="BR180" s="212">
        <v>2300</v>
      </c>
      <c r="BS180" s="212">
        <v>2351</v>
      </c>
      <c r="BT180" s="212">
        <v>2602</v>
      </c>
      <c r="BU180" s="212">
        <v>2702</v>
      </c>
      <c r="BV180" s="212">
        <v>2982</v>
      </c>
      <c r="BW180" s="212">
        <v>3468</v>
      </c>
      <c r="BX180" s="212">
        <v>3419</v>
      </c>
      <c r="BY180" s="212">
        <v>3486</v>
      </c>
      <c r="BZ180" s="212">
        <v>2018</v>
      </c>
      <c r="CA180" s="212">
        <v>2047</v>
      </c>
      <c r="CB180" s="212">
        <v>2527</v>
      </c>
      <c r="CC180" s="212">
        <v>2397</v>
      </c>
      <c r="CD180" s="212">
        <v>2406</v>
      </c>
      <c r="CE180" s="212">
        <v>2322</v>
      </c>
      <c r="CF180" s="212">
        <v>2006</v>
      </c>
      <c r="CG180" s="212">
        <v>1707</v>
      </c>
      <c r="CH180" s="212">
        <v>1792</v>
      </c>
      <c r="CI180" s="212">
        <v>1649</v>
      </c>
      <c r="CJ180" s="212">
        <v>1604</v>
      </c>
      <c r="CK180" s="212">
        <v>1494</v>
      </c>
      <c r="CL180" s="212">
        <v>1292</v>
      </c>
      <c r="CM180" s="212">
        <v>1263</v>
      </c>
      <c r="CN180" s="212">
        <v>1124</v>
      </c>
      <c r="CO180" s="212">
        <v>950</v>
      </c>
      <c r="CP180" s="212">
        <v>824</v>
      </c>
      <c r="CQ180" s="212">
        <v>701</v>
      </c>
      <c r="CR180" s="212">
        <v>584</v>
      </c>
      <c r="CS180" s="212">
        <v>494</v>
      </c>
      <c r="CT180" s="212">
        <v>402</v>
      </c>
      <c r="CU180" s="212">
        <v>321</v>
      </c>
      <c r="CV180" s="212">
        <v>230</v>
      </c>
      <c r="CW180" s="212">
        <v>155</v>
      </c>
      <c r="CX180" s="212">
        <v>117</v>
      </c>
      <c r="CY180" s="212">
        <v>77</v>
      </c>
      <c r="CZ180" s="212">
        <v>70</v>
      </c>
      <c r="DA180" s="212">
        <v>30</v>
      </c>
      <c r="DB180" s="212">
        <v>34</v>
      </c>
      <c r="DC180" s="212">
        <v>27</v>
      </c>
      <c r="DD180" s="212">
        <v>12</v>
      </c>
      <c r="DE180" s="212">
        <v>27</v>
      </c>
      <c r="DF180" s="212">
        <v>4284</v>
      </c>
      <c r="DG180" s="212">
        <v>43.032727545500002</v>
      </c>
      <c r="DH180" s="212">
        <v>43.874967303200002</v>
      </c>
      <c r="DI180" s="212">
        <v>10381</v>
      </c>
      <c r="DJ180" s="212">
        <v>11133</v>
      </c>
      <c r="DK180" s="212">
        <v>12064</v>
      </c>
      <c r="DL180" s="212">
        <v>12385</v>
      </c>
      <c r="DM180" s="212">
        <v>10237</v>
      </c>
      <c r="DN180" s="212">
        <v>9695</v>
      </c>
      <c r="DO180" s="212">
        <v>11907</v>
      </c>
      <c r="DP180" s="212">
        <v>14264</v>
      </c>
      <c r="DQ180" s="212">
        <v>18749</v>
      </c>
      <c r="DR180" s="212">
        <v>17490</v>
      </c>
      <c r="DS180" s="212">
        <v>14735</v>
      </c>
      <c r="DT180" s="212">
        <v>11956</v>
      </c>
      <c r="DU180" s="212">
        <v>12222</v>
      </c>
      <c r="DV180" s="212">
        <v>15373</v>
      </c>
      <c r="DW180" s="212">
        <v>11699</v>
      </c>
      <c r="DX180" s="212">
        <v>8758</v>
      </c>
      <c r="DY180" s="212">
        <v>6123</v>
      </c>
      <c r="DZ180" s="212">
        <v>3005</v>
      </c>
      <c r="EA180" s="212">
        <v>900</v>
      </c>
      <c r="EB180" s="212">
        <v>173</v>
      </c>
      <c r="EC180" s="212">
        <v>27</v>
      </c>
      <c r="ED180" s="212">
        <v>33578</v>
      </c>
      <c r="EE180" s="212">
        <v>133640</v>
      </c>
      <c r="EF180" s="212">
        <v>46058</v>
      </c>
      <c r="EG180" s="212">
        <v>18986</v>
      </c>
      <c r="EH180" s="212">
        <v>4105</v>
      </c>
      <c r="EI180" s="212">
        <v>15.7439186781</v>
      </c>
      <c r="EJ180" s="212">
        <v>62.660590033600002</v>
      </c>
      <c r="EK180" s="212">
        <v>21.5954912883</v>
      </c>
      <c r="EL180" s="212">
        <v>8.9020799339999996</v>
      </c>
      <c r="EM180" s="212">
        <v>1.9247360227999999</v>
      </c>
    </row>
    <row r="181" spans="1:143" hidden="1">
      <c r="A181">
        <v>521</v>
      </c>
      <c r="B181">
        <v>202</v>
      </c>
      <c r="C181">
        <v>28205</v>
      </c>
      <c r="D181">
        <v>2</v>
      </c>
      <c r="E181">
        <v>2015</v>
      </c>
      <c r="G181" t="s">
        <v>9</v>
      </c>
      <c r="H181" s="212">
        <v>20833</v>
      </c>
      <c r="I181" s="212">
        <v>130</v>
      </c>
      <c r="J181" s="212">
        <v>142</v>
      </c>
      <c r="K181" s="212">
        <v>149</v>
      </c>
      <c r="L181" s="212">
        <v>172</v>
      </c>
      <c r="M181" s="212">
        <v>177</v>
      </c>
      <c r="N181" s="212">
        <v>174</v>
      </c>
      <c r="O181" s="212">
        <v>172</v>
      </c>
      <c r="P181" s="212">
        <v>187</v>
      </c>
      <c r="Q181" s="212">
        <v>174</v>
      </c>
      <c r="R181" s="212">
        <v>185</v>
      </c>
      <c r="S181" s="212">
        <v>166</v>
      </c>
      <c r="T181" s="212">
        <v>197</v>
      </c>
      <c r="U181" s="212">
        <v>204</v>
      </c>
      <c r="V181" s="212">
        <v>194</v>
      </c>
      <c r="W181" s="212">
        <v>233</v>
      </c>
      <c r="X181" s="212">
        <v>229</v>
      </c>
      <c r="Y181" s="212">
        <v>223</v>
      </c>
      <c r="Z181" s="212">
        <v>225</v>
      </c>
      <c r="AA181" s="212">
        <v>167</v>
      </c>
      <c r="AB181" s="212">
        <v>111</v>
      </c>
      <c r="AC181" s="212">
        <v>111</v>
      </c>
      <c r="AD181" s="212">
        <v>120</v>
      </c>
      <c r="AE181" s="212">
        <v>118</v>
      </c>
      <c r="AF181" s="212">
        <v>124</v>
      </c>
      <c r="AG181" s="212">
        <v>143</v>
      </c>
      <c r="AH181" s="212">
        <v>143</v>
      </c>
      <c r="AI181" s="212">
        <v>150</v>
      </c>
      <c r="AJ181" s="212">
        <v>147</v>
      </c>
      <c r="AK181" s="212">
        <v>153</v>
      </c>
      <c r="AL181" s="212">
        <v>191</v>
      </c>
      <c r="AM181" s="212">
        <v>199</v>
      </c>
      <c r="AN181" s="212">
        <v>199</v>
      </c>
      <c r="AO181" s="212">
        <v>165</v>
      </c>
      <c r="AP181" s="212">
        <v>222</v>
      </c>
      <c r="AQ181" s="212">
        <v>206</v>
      </c>
      <c r="AR181" s="212">
        <v>232</v>
      </c>
      <c r="AS181" s="212">
        <v>233</v>
      </c>
      <c r="AT181" s="212">
        <v>258</v>
      </c>
      <c r="AU181" s="212">
        <v>258</v>
      </c>
      <c r="AV181" s="212">
        <v>273</v>
      </c>
      <c r="AW181" s="212">
        <v>267</v>
      </c>
      <c r="AX181" s="212">
        <v>308</v>
      </c>
      <c r="AY181" s="212">
        <v>310</v>
      </c>
      <c r="AZ181" s="212">
        <v>315</v>
      </c>
      <c r="BA181" s="212">
        <v>269</v>
      </c>
      <c r="BB181" s="212">
        <v>274</v>
      </c>
      <c r="BC181" s="212">
        <v>293</v>
      </c>
      <c r="BD181" s="212">
        <v>279</v>
      </c>
      <c r="BE181" s="212">
        <v>240</v>
      </c>
      <c r="BF181" s="212">
        <v>235</v>
      </c>
      <c r="BG181" s="212">
        <v>311</v>
      </c>
      <c r="BH181" s="212">
        <v>276</v>
      </c>
      <c r="BI181" s="212">
        <v>250</v>
      </c>
      <c r="BJ181" s="212">
        <v>246</v>
      </c>
      <c r="BK181" s="212">
        <v>244</v>
      </c>
      <c r="BL181" s="212">
        <v>253</v>
      </c>
      <c r="BM181" s="212">
        <v>260</v>
      </c>
      <c r="BN181" s="212">
        <v>271</v>
      </c>
      <c r="BO181" s="212">
        <v>248</v>
      </c>
      <c r="BP181" s="212">
        <v>301</v>
      </c>
      <c r="BQ181" s="212">
        <v>308</v>
      </c>
      <c r="BR181" s="212">
        <v>323</v>
      </c>
      <c r="BS181" s="212">
        <v>348</v>
      </c>
      <c r="BT181" s="212">
        <v>345</v>
      </c>
      <c r="BU181" s="212">
        <v>365</v>
      </c>
      <c r="BV181" s="212">
        <v>392</v>
      </c>
      <c r="BW181" s="212">
        <v>465</v>
      </c>
      <c r="BX181" s="212">
        <v>466</v>
      </c>
      <c r="BY181" s="212">
        <v>439</v>
      </c>
      <c r="BZ181" s="212">
        <v>261</v>
      </c>
      <c r="CA181" s="212">
        <v>255</v>
      </c>
      <c r="CB181" s="212">
        <v>316</v>
      </c>
      <c r="CC181" s="212">
        <v>285</v>
      </c>
      <c r="CD181" s="212">
        <v>280</v>
      </c>
      <c r="CE181" s="212">
        <v>269</v>
      </c>
      <c r="CF181" s="212">
        <v>229</v>
      </c>
      <c r="CG181" s="212">
        <v>190</v>
      </c>
      <c r="CH181" s="212">
        <v>220</v>
      </c>
      <c r="CI181" s="212">
        <v>224</v>
      </c>
      <c r="CJ181" s="212">
        <v>246</v>
      </c>
      <c r="CK181" s="212">
        <v>205</v>
      </c>
      <c r="CL181" s="212">
        <v>181</v>
      </c>
      <c r="CM181" s="212">
        <v>214</v>
      </c>
      <c r="CN181" s="212">
        <v>206</v>
      </c>
      <c r="CO181" s="212">
        <v>152</v>
      </c>
      <c r="CP181" s="212">
        <v>148</v>
      </c>
      <c r="CQ181" s="212">
        <v>140</v>
      </c>
      <c r="CR181" s="212">
        <v>114</v>
      </c>
      <c r="CS181" s="212">
        <v>116</v>
      </c>
      <c r="CT181" s="212">
        <v>102</v>
      </c>
      <c r="CU181" s="212">
        <v>61</v>
      </c>
      <c r="CV181" s="212">
        <v>56</v>
      </c>
      <c r="CW181" s="212">
        <v>45</v>
      </c>
      <c r="CX181" s="212">
        <v>22</v>
      </c>
      <c r="CY181" s="212">
        <v>27</v>
      </c>
      <c r="CZ181" s="212">
        <v>14</v>
      </c>
      <c r="DA181" s="212">
        <v>5</v>
      </c>
      <c r="DB181" s="212">
        <v>7</v>
      </c>
      <c r="DC181" s="212">
        <v>3</v>
      </c>
      <c r="DD181" s="212">
        <v>3</v>
      </c>
      <c r="DE181" s="212">
        <v>9</v>
      </c>
      <c r="DF181" s="212">
        <v>71</v>
      </c>
      <c r="DG181" s="212">
        <v>48.663519892099998</v>
      </c>
      <c r="DH181" s="212">
        <v>51.086956521700003</v>
      </c>
      <c r="DI181" s="212">
        <v>770</v>
      </c>
      <c r="DJ181" s="212">
        <v>892</v>
      </c>
      <c r="DK181" s="212">
        <v>994</v>
      </c>
      <c r="DL181" s="212">
        <v>955</v>
      </c>
      <c r="DM181" s="212">
        <v>616</v>
      </c>
      <c r="DN181" s="212">
        <v>784</v>
      </c>
      <c r="DO181" s="212">
        <v>991</v>
      </c>
      <c r="DP181" s="212">
        <v>1254</v>
      </c>
      <c r="DQ181" s="212">
        <v>1469</v>
      </c>
      <c r="DR181" s="212">
        <v>1321</v>
      </c>
      <c r="DS181" s="212">
        <v>1327</v>
      </c>
      <c r="DT181" s="212">
        <v>1333</v>
      </c>
      <c r="DU181" s="212">
        <v>1689</v>
      </c>
      <c r="DV181" s="212">
        <v>2023</v>
      </c>
      <c r="DW181" s="212">
        <v>1405</v>
      </c>
      <c r="DX181" s="212">
        <v>1109</v>
      </c>
      <c r="DY181" s="212">
        <v>958</v>
      </c>
      <c r="DZ181" s="212">
        <v>620</v>
      </c>
      <c r="EA181" s="212">
        <v>211</v>
      </c>
      <c r="EB181" s="212">
        <v>32</v>
      </c>
      <c r="EC181" s="212">
        <v>9</v>
      </c>
      <c r="ED181" s="212">
        <v>2656</v>
      </c>
      <c r="EE181" s="212">
        <v>11739</v>
      </c>
      <c r="EF181" s="212">
        <v>6367</v>
      </c>
      <c r="EG181" s="212">
        <v>2939</v>
      </c>
      <c r="EH181" s="212">
        <v>872</v>
      </c>
      <c r="EI181" s="212">
        <v>12.7926018688</v>
      </c>
      <c r="EJ181" s="212">
        <v>56.540795684400003</v>
      </c>
      <c r="EK181" s="212">
        <v>30.666602446799999</v>
      </c>
      <c r="EL181" s="212">
        <v>14.1556690107</v>
      </c>
      <c r="EM181" s="212">
        <v>4.1999807340000004</v>
      </c>
    </row>
    <row r="182" spans="1:143" hidden="1">
      <c r="A182">
        <v>524</v>
      </c>
      <c r="B182">
        <v>202</v>
      </c>
      <c r="C182">
        <v>28206</v>
      </c>
      <c r="D182">
        <v>2</v>
      </c>
      <c r="E182">
        <v>2015</v>
      </c>
      <c r="F182">
        <v>2000</v>
      </c>
      <c r="G182" t="s">
        <v>11</v>
      </c>
      <c r="H182" s="212">
        <v>42211</v>
      </c>
      <c r="I182" s="212">
        <v>334</v>
      </c>
      <c r="J182" s="212">
        <v>375</v>
      </c>
      <c r="K182" s="212">
        <v>382</v>
      </c>
      <c r="L182" s="212">
        <v>387</v>
      </c>
      <c r="M182" s="212">
        <v>413</v>
      </c>
      <c r="N182" s="212">
        <v>429</v>
      </c>
      <c r="O182" s="212">
        <v>431</v>
      </c>
      <c r="P182" s="212">
        <v>450</v>
      </c>
      <c r="Q182" s="212">
        <v>446</v>
      </c>
      <c r="R182" s="212">
        <v>447</v>
      </c>
      <c r="S182" s="212">
        <v>454</v>
      </c>
      <c r="T182" s="212">
        <v>443</v>
      </c>
      <c r="U182" s="212">
        <v>447</v>
      </c>
      <c r="V182" s="212">
        <v>449</v>
      </c>
      <c r="W182" s="212">
        <v>447</v>
      </c>
      <c r="X182" s="212">
        <v>460</v>
      </c>
      <c r="Y182" s="212">
        <v>455</v>
      </c>
      <c r="Z182" s="212">
        <v>388</v>
      </c>
      <c r="AA182" s="212">
        <v>415</v>
      </c>
      <c r="AB182" s="212">
        <v>445</v>
      </c>
      <c r="AC182" s="212">
        <v>347</v>
      </c>
      <c r="AD182" s="212">
        <v>334</v>
      </c>
      <c r="AE182" s="212">
        <v>339</v>
      </c>
      <c r="AF182" s="212">
        <v>308</v>
      </c>
      <c r="AG182" s="212">
        <v>280</v>
      </c>
      <c r="AH182" s="212">
        <v>292</v>
      </c>
      <c r="AI182" s="212">
        <v>283</v>
      </c>
      <c r="AJ182" s="212">
        <v>289</v>
      </c>
      <c r="AK182" s="212">
        <v>317</v>
      </c>
      <c r="AL182" s="212">
        <v>346</v>
      </c>
      <c r="AM182" s="212">
        <v>359</v>
      </c>
      <c r="AN182" s="212">
        <v>388</v>
      </c>
      <c r="AO182" s="212">
        <v>411</v>
      </c>
      <c r="AP182" s="212">
        <v>436</v>
      </c>
      <c r="AQ182" s="212">
        <v>429</v>
      </c>
      <c r="AR182" s="212">
        <v>446</v>
      </c>
      <c r="AS182" s="212">
        <v>474</v>
      </c>
      <c r="AT182" s="212">
        <v>511</v>
      </c>
      <c r="AU182" s="212">
        <v>525</v>
      </c>
      <c r="AV182" s="212">
        <v>577</v>
      </c>
      <c r="AW182" s="212">
        <v>631</v>
      </c>
      <c r="AX182" s="212">
        <v>695</v>
      </c>
      <c r="AY182" s="212">
        <v>666</v>
      </c>
      <c r="AZ182" s="212">
        <v>726</v>
      </c>
      <c r="BA182" s="212">
        <v>734</v>
      </c>
      <c r="BB182" s="212">
        <v>746</v>
      </c>
      <c r="BC182" s="212">
        <v>710</v>
      </c>
      <c r="BD182" s="212">
        <v>725</v>
      </c>
      <c r="BE182" s="212">
        <v>735</v>
      </c>
      <c r="BF182" s="212">
        <v>519</v>
      </c>
      <c r="BG182" s="212">
        <v>635</v>
      </c>
      <c r="BH182" s="212">
        <v>597</v>
      </c>
      <c r="BI182" s="212">
        <v>589</v>
      </c>
      <c r="BJ182" s="212">
        <v>562</v>
      </c>
      <c r="BK182" s="212">
        <v>564</v>
      </c>
      <c r="BL182" s="212">
        <v>540</v>
      </c>
      <c r="BM182" s="212">
        <v>513</v>
      </c>
      <c r="BN182" s="212">
        <v>532</v>
      </c>
      <c r="BO182" s="212">
        <v>465</v>
      </c>
      <c r="BP182" s="212">
        <v>504</v>
      </c>
      <c r="BQ182" s="212">
        <v>503</v>
      </c>
      <c r="BR182" s="212">
        <v>479</v>
      </c>
      <c r="BS182" s="212">
        <v>543</v>
      </c>
      <c r="BT182" s="212">
        <v>537</v>
      </c>
      <c r="BU182" s="212">
        <v>608</v>
      </c>
      <c r="BV182" s="212">
        <v>638</v>
      </c>
      <c r="BW182" s="212">
        <v>763</v>
      </c>
      <c r="BX182" s="212">
        <v>743</v>
      </c>
      <c r="BY182" s="212">
        <v>772</v>
      </c>
      <c r="BZ182" s="212">
        <v>410</v>
      </c>
      <c r="CA182" s="212">
        <v>479</v>
      </c>
      <c r="CB182" s="212">
        <v>537</v>
      </c>
      <c r="CC182" s="212">
        <v>505</v>
      </c>
      <c r="CD182" s="212">
        <v>511</v>
      </c>
      <c r="CE182" s="212">
        <v>514</v>
      </c>
      <c r="CF182" s="212">
        <v>429</v>
      </c>
      <c r="CG182" s="212">
        <v>396</v>
      </c>
      <c r="CH182" s="212">
        <v>380</v>
      </c>
      <c r="CI182" s="212">
        <v>365</v>
      </c>
      <c r="CJ182" s="212">
        <v>395</v>
      </c>
      <c r="CK182" s="212">
        <v>384</v>
      </c>
      <c r="CL182" s="212">
        <v>337</v>
      </c>
      <c r="CM182" s="212">
        <v>304</v>
      </c>
      <c r="CN182" s="212">
        <v>289</v>
      </c>
      <c r="CO182" s="212">
        <v>267</v>
      </c>
      <c r="CP182" s="212">
        <v>228</v>
      </c>
      <c r="CQ182" s="212">
        <v>207</v>
      </c>
      <c r="CR182" s="212">
        <v>163</v>
      </c>
      <c r="CS182" s="212">
        <v>150</v>
      </c>
      <c r="CT182" s="212">
        <v>124</v>
      </c>
      <c r="CU182" s="212">
        <v>98</v>
      </c>
      <c r="CV182" s="212">
        <v>56</v>
      </c>
      <c r="CW182" s="212">
        <v>59</v>
      </c>
      <c r="CX182" s="212">
        <v>37</v>
      </c>
      <c r="CY182" s="212">
        <v>31</v>
      </c>
      <c r="CZ182" s="212">
        <v>22</v>
      </c>
      <c r="DA182" s="212">
        <v>15</v>
      </c>
      <c r="DB182" s="212">
        <v>8</v>
      </c>
      <c r="DC182" s="212">
        <v>4</v>
      </c>
      <c r="DD182" s="212">
        <v>3</v>
      </c>
      <c r="DE182" s="212">
        <v>4</v>
      </c>
      <c r="DF182" s="212">
        <v>338</v>
      </c>
      <c r="DG182" s="212">
        <v>45.448391565000001</v>
      </c>
      <c r="DH182" s="212">
        <v>46.775352112699998</v>
      </c>
      <c r="DI182" s="212">
        <v>1891</v>
      </c>
      <c r="DJ182" s="212">
        <v>2203</v>
      </c>
      <c r="DK182" s="212">
        <v>2240</v>
      </c>
      <c r="DL182" s="212">
        <v>2163</v>
      </c>
      <c r="DM182" s="212">
        <v>1608</v>
      </c>
      <c r="DN182" s="212">
        <v>1527</v>
      </c>
      <c r="DO182" s="212">
        <v>2023</v>
      </c>
      <c r="DP182" s="212">
        <v>2533</v>
      </c>
      <c r="DQ182" s="212">
        <v>3452</v>
      </c>
      <c r="DR182" s="212">
        <v>3435</v>
      </c>
      <c r="DS182" s="212">
        <v>2947</v>
      </c>
      <c r="DT182" s="212">
        <v>2554</v>
      </c>
      <c r="DU182" s="212">
        <v>2670</v>
      </c>
      <c r="DV182" s="212">
        <v>3326</v>
      </c>
      <c r="DW182" s="212">
        <v>2546</v>
      </c>
      <c r="DX182" s="212">
        <v>1965</v>
      </c>
      <c r="DY182" s="212">
        <v>1581</v>
      </c>
      <c r="DZ182" s="212">
        <v>872</v>
      </c>
      <c r="EA182" s="212">
        <v>281</v>
      </c>
      <c r="EB182" s="212">
        <v>52</v>
      </c>
      <c r="EC182" s="212">
        <v>4</v>
      </c>
      <c r="ED182" s="212">
        <v>6334</v>
      </c>
      <c r="EE182" s="212">
        <v>24912</v>
      </c>
      <c r="EF182" s="212">
        <v>10627</v>
      </c>
      <c r="EG182" s="212">
        <v>4755</v>
      </c>
      <c r="EH182" s="212">
        <v>1209</v>
      </c>
      <c r="EI182" s="212">
        <v>15.1266926182</v>
      </c>
      <c r="EJ182" s="212">
        <v>59.494184796900001</v>
      </c>
      <c r="EK182" s="212">
        <v>25.379122585000001</v>
      </c>
      <c r="EL182" s="212">
        <v>11.3557662456</v>
      </c>
      <c r="EM182" s="212">
        <v>2.8873020801</v>
      </c>
    </row>
    <row r="183" spans="1:143" hidden="1">
      <c r="A183">
        <v>525</v>
      </c>
      <c r="B183">
        <v>202</v>
      </c>
      <c r="C183">
        <v>28207</v>
      </c>
      <c r="D183">
        <v>2</v>
      </c>
      <c r="E183">
        <v>2015</v>
      </c>
      <c r="F183">
        <v>2000</v>
      </c>
      <c r="G183" t="s">
        <v>12</v>
      </c>
      <c r="H183" s="212">
        <v>94369</v>
      </c>
      <c r="I183" s="212">
        <v>829</v>
      </c>
      <c r="J183" s="212">
        <v>912</v>
      </c>
      <c r="K183" s="212">
        <v>883</v>
      </c>
      <c r="L183" s="212">
        <v>946</v>
      </c>
      <c r="M183" s="212">
        <v>927</v>
      </c>
      <c r="N183" s="212">
        <v>967</v>
      </c>
      <c r="O183" s="212">
        <v>945</v>
      </c>
      <c r="P183" s="212">
        <v>1004</v>
      </c>
      <c r="Q183" s="212">
        <v>988</v>
      </c>
      <c r="R183" s="212">
        <v>892</v>
      </c>
      <c r="S183" s="212">
        <v>896</v>
      </c>
      <c r="T183" s="212">
        <v>900</v>
      </c>
      <c r="U183" s="212">
        <v>965</v>
      </c>
      <c r="V183" s="212">
        <v>977</v>
      </c>
      <c r="W183" s="212">
        <v>982</v>
      </c>
      <c r="X183" s="212">
        <v>1007</v>
      </c>
      <c r="Y183" s="212">
        <v>1059</v>
      </c>
      <c r="Z183" s="212">
        <v>965</v>
      </c>
      <c r="AA183" s="212">
        <v>1023</v>
      </c>
      <c r="AB183" s="212">
        <v>1086</v>
      </c>
      <c r="AC183" s="212">
        <v>1015</v>
      </c>
      <c r="AD183" s="212">
        <v>1005</v>
      </c>
      <c r="AE183" s="212">
        <v>953</v>
      </c>
      <c r="AF183" s="212">
        <v>940</v>
      </c>
      <c r="AG183" s="212">
        <v>949</v>
      </c>
      <c r="AH183" s="212">
        <v>1025</v>
      </c>
      <c r="AI183" s="212">
        <v>1029</v>
      </c>
      <c r="AJ183" s="212">
        <v>1080</v>
      </c>
      <c r="AK183" s="212">
        <v>1022</v>
      </c>
      <c r="AL183" s="212">
        <v>1048</v>
      </c>
      <c r="AM183" s="212">
        <v>1102</v>
      </c>
      <c r="AN183" s="212">
        <v>1147</v>
      </c>
      <c r="AO183" s="212">
        <v>1166</v>
      </c>
      <c r="AP183" s="212">
        <v>1140</v>
      </c>
      <c r="AQ183" s="212">
        <v>1149</v>
      </c>
      <c r="AR183" s="212">
        <v>1288</v>
      </c>
      <c r="AS183" s="212">
        <v>1326</v>
      </c>
      <c r="AT183" s="212">
        <v>1349</v>
      </c>
      <c r="AU183" s="212">
        <v>1417</v>
      </c>
      <c r="AV183" s="212">
        <v>1527</v>
      </c>
      <c r="AW183" s="212">
        <v>1551</v>
      </c>
      <c r="AX183" s="212">
        <v>1621</v>
      </c>
      <c r="AY183" s="212">
        <v>1743</v>
      </c>
      <c r="AZ183" s="212">
        <v>1670</v>
      </c>
      <c r="BA183" s="212">
        <v>1661</v>
      </c>
      <c r="BB183" s="212">
        <v>1591</v>
      </c>
      <c r="BC183" s="212">
        <v>1505</v>
      </c>
      <c r="BD183" s="212">
        <v>1583</v>
      </c>
      <c r="BE183" s="212">
        <v>1499</v>
      </c>
      <c r="BF183" s="212">
        <v>1094</v>
      </c>
      <c r="BG183" s="212">
        <v>1436</v>
      </c>
      <c r="BH183" s="212">
        <v>1302</v>
      </c>
      <c r="BI183" s="212">
        <v>1241</v>
      </c>
      <c r="BJ183" s="212">
        <v>1177</v>
      </c>
      <c r="BK183" s="212">
        <v>1086</v>
      </c>
      <c r="BL183" s="212">
        <v>991</v>
      </c>
      <c r="BM183" s="212">
        <v>1020</v>
      </c>
      <c r="BN183" s="212">
        <v>953</v>
      </c>
      <c r="BO183" s="212">
        <v>894</v>
      </c>
      <c r="BP183" s="212">
        <v>942</v>
      </c>
      <c r="BQ183" s="212">
        <v>911</v>
      </c>
      <c r="BR183" s="212">
        <v>961</v>
      </c>
      <c r="BS183" s="212">
        <v>1012</v>
      </c>
      <c r="BT183" s="212">
        <v>1109</v>
      </c>
      <c r="BU183" s="212">
        <v>1184</v>
      </c>
      <c r="BV183" s="212">
        <v>1232</v>
      </c>
      <c r="BW183" s="212">
        <v>1492</v>
      </c>
      <c r="BX183" s="212">
        <v>1479</v>
      </c>
      <c r="BY183" s="212">
        <v>1421</v>
      </c>
      <c r="BZ183" s="212">
        <v>864</v>
      </c>
      <c r="CA183" s="212">
        <v>930</v>
      </c>
      <c r="CB183" s="212">
        <v>1111</v>
      </c>
      <c r="CC183" s="212">
        <v>1089</v>
      </c>
      <c r="CD183" s="212">
        <v>1110</v>
      </c>
      <c r="CE183" s="212">
        <v>1109</v>
      </c>
      <c r="CF183" s="212">
        <v>942</v>
      </c>
      <c r="CG183" s="212">
        <v>835</v>
      </c>
      <c r="CH183" s="212">
        <v>810</v>
      </c>
      <c r="CI183" s="212">
        <v>806</v>
      </c>
      <c r="CJ183" s="212">
        <v>760</v>
      </c>
      <c r="CK183" s="212">
        <v>679</v>
      </c>
      <c r="CL183" s="212">
        <v>538</v>
      </c>
      <c r="CM183" s="212">
        <v>526</v>
      </c>
      <c r="CN183" s="212">
        <v>490</v>
      </c>
      <c r="CO183" s="212">
        <v>386</v>
      </c>
      <c r="CP183" s="212">
        <v>333</v>
      </c>
      <c r="CQ183" s="212">
        <v>322</v>
      </c>
      <c r="CR183" s="212">
        <v>251</v>
      </c>
      <c r="CS183" s="212">
        <v>200</v>
      </c>
      <c r="CT183" s="212">
        <v>187</v>
      </c>
      <c r="CU183" s="212">
        <v>112</v>
      </c>
      <c r="CV183" s="212">
        <v>100</v>
      </c>
      <c r="CW183" s="212">
        <v>73</v>
      </c>
      <c r="CX183" s="212">
        <v>45</v>
      </c>
      <c r="CY183" s="212">
        <v>31</v>
      </c>
      <c r="CZ183" s="212">
        <v>32</v>
      </c>
      <c r="DA183" s="212">
        <v>11</v>
      </c>
      <c r="DB183" s="212">
        <v>15</v>
      </c>
      <c r="DC183" s="212">
        <v>9</v>
      </c>
      <c r="DD183" s="212">
        <v>11</v>
      </c>
      <c r="DE183" s="212">
        <v>13</v>
      </c>
      <c r="DF183" s="212">
        <v>448</v>
      </c>
      <c r="DG183" s="212">
        <v>42.9412325252</v>
      </c>
      <c r="DH183" s="212">
        <v>43.129041916200002</v>
      </c>
      <c r="DI183" s="212">
        <v>4497</v>
      </c>
      <c r="DJ183" s="212">
        <v>4796</v>
      </c>
      <c r="DK183" s="212">
        <v>4720</v>
      </c>
      <c r="DL183" s="212">
        <v>5140</v>
      </c>
      <c r="DM183" s="212">
        <v>4862</v>
      </c>
      <c r="DN183" s="212">
        <v>5204</v>
      </c>
      <c r="DO183" s="212">
        <v>5704</v>
      </c>
      <c r="DP183" s="212">
        <v>6907</v>
      </c>
      <c r="DQ183" s="212">
        <v>8246</v>
      </c>
      <c r="DR183" s="212">
        <v>7272</v>
      </c>
      <c r="DS183" s="212">
        <v>6242</v>
      </c>
      <c r="DT183" s="212">
        <v>4800</v>
      </c>
      <c r="DU183" s="212">
        <v>5177</v>
      </c>
      <c r="DV183" s="212">
        <v>6488</v>
      </c>
      <c r="DW183" s="212">
        <v>5349</v>
      </c>
      <c r="DX183" s="212">
        <v>4153</v>
      </c>
      <c r="DY183" s="212">
        <v>2619</v>
      </c>
      <c r="DZ183" s="212">
        <v>1293</v>
      </c>
      <c r="EA183" s="212">
        <v>361</v>
      </c>
      <c r="EB183" s="212">
        <v>78</v>
      </c>
      <c r="EC183" s="212">
        <v>13</v>
      </c>
      <c r="ED183" s="212">
        <v>14013</v>
      </c>
      <c r="EE183" s="212">
        <v>59554</v>
      </c>
      <c r="EF183" s="212">
        <v>20354</v>
      </c>
      <c r="EG183" s="212">
        <v>8517</v>
      </c>
      <c r="EH183" s="212">
        <v>1745</v>
      </c>
      <c r="EI183" s="212">
        <v>14.919985945600001</v>
      </c>
      <c r="EJ183" s="212">
        <v>63.4086093632</v>
      </c>
      <c r="EK183" s="212">
        <v>21.671404691199999</v>
      </c>
      <c r="EL183" s="212">
        <v>9.0682594946999995</v>
      </c>
      <c r="EM183" s="212">
        <v>1.8579444427</v>
      </c>
    </row>
    <row r="184" spans="1:143" hidden="1">
      <c r="A184">
        <v>526</v>
      </c>
      <c r="B184">
        <v>202</v>
      </c>
      <c r="C184">
        <v>28208</v>
      </c>
      <c r="D184">
        <v>2</v>
      </c>
      <c r="E184">
        <v>2015</v>
      </c>
      <c r="F184">
        <v>2000</v>
      </c>
      <c r="G184" t="s">
        <v>14</v>
      </c>
      <c r="H184" s="212">
        <v>14354</v>
      </c>
      <c r="I184" s="212">
        <v>99</v>
      </c>
      <c r="J184" s="212">
        <v>123</v>
      </c>
      <c r="K184" s="212">
        <v>95</v>
      </c>
      <c r="L184" s="212">
        <v>116</v>
      </c>
      <c r="M184" s="212">
        <v>115</v>
      </c>
      <c r="N184" s="212">
        <v>116</v>
      </c>
      <c r="O184" s="212">
        <v>120</v>
      </c>
      <c r="P184" s="212">
        <v>127</v>
      </c>
      <c r="Q184" s="212">
        <v>125</v>
      </c>
      <c r="R184" s="212">
        <v>114</v>
      </c>
      <c r="S184" s="212">
        <v>122</v>
      </c>
      <c r="T184" s="212">
        <v>99</v>
      </c>
      <c r="U184" s="212">
        <v>114</v>
      </c>
      <c r="V184" s="212">
        <v>112</v>
      </c>
      <c r="W184" s="212">
        <v>104</v>
      </c>
      <c r="X184" s="212">
        <v>158</v>
      </c>
      <c r="Y184" s="212">
        <v>134</v>
      </c>
      <c r="Z184" s="212">
        <v>160</v>
      </c>
      <c r="AA184" s="212">
        <v>125</v>
      </c>
      <c r="AB184" s="212">
        <v>137</v>
      </c>
      <c r="AC184" s="212">
        <v>111</v>
      </c>
      <c r="AD184" s="212">
        <v>144</v>
      </c>
      <c r="AE184" s="212">
        <v>104</v>
      </c>
      <c r="AF184" s="212">
        <v>119</v>
      </c>
      <c r="AG184" s="212">
        <v>106</v>
      </c>
      <c r="AH184" s="212">
        <v>111</v>
      </c>
      <c r="AI184" s="212">
        <v>153</v>
      </c>
      <c r="AJ184" s="212">
        <v>132</v>
      </c>
      <c r="AK184" s="212">
        <v>155</v>
      </c>
      <c r="AL184" s="212">
        <v>147</v>
      </c>
      <c r="AM184" s="212">
        <v>120</v>
      </c>
      <c r="AN184" s="212">
        <v>153</v>
      </c>
      <c r="AO184" s="212">
        <v>136</v>
      </c>
      <c r="AP184" s="212">
        <v>180</v>
      </c>
      <c r="AQ184" s="212">
        <v>163</v>
      </c>
      <c r="AR184" s="212">
        <v>164</v>
      </c>
      <c r="AS184" s="212">
        <v>155</v>
      </c>
      <c r="AT184" s="212">
        <v>192</v>
      </c>
      <c r="AU184" s="212">
        <v>170</v>
      </c>
      <c r="AV184" s="212">
        <v>189</v>
      </c>
      <c r="AW184" s="212">
        <v>212</v>
      </c>
      <c r="AX184" s="212">
        <v>223</v>
      </c>
      <c r="AY184" s="212">
        <v>207</v>
      </c>
      <c r="AZ184" s="212">
        <v>197</v>
      </c>
      <c r="BA184" s="212">
        <v>179</v>
      </c>
      <c r="BB184" s="212">
        <v>203</v>
      </c>
      <c r="BC184" s="212">
        <v>180</v>
      </c>
      <c r="BD184" s="212">
        <v>164</v>
      </c>
      <c r="BE184" s="212">
        <v>175</v>
      </c>
      <c r="BF184" s="212">
        <v>124</v>
      </c>
      <c r="BG184" s="212">
        <v>196</v>
      </c>
      <c r="BH184" s="212">
        <v>183</v>
      </c>
      <c r="BI184" s="212">
        <v>162</v>
      </c>
      <c r="BJ184" s="212">
        <v>136</v>
      </c>
      <c r="BK184" s="212">
        <v>155</v>
      </c>
      <c r="BL184" s="212">
        <v>159</v>
      </c>
      <c r="BM184" s="212">
        <v>164</v>
      </c>
      <c r="BN184" s="212">
        <v>144</v>
      </c>
      <c r="BO184" s="212">
        <v>172</v>
      </c>
      <c r="BP184" s="212">
        <v>168</v>
      </c>
      <c r="BQ184" s="212">
        <v>189</v>
      </c>
      <c r="BR184" s="212">
        <v>184</v>
      </c>
      <c r="BS184" s="212">
        <v>211</v>
      </c>
      <c r="BT184" s="212">
        <v>235</v>
      </c>
      <c r="BU184" s="212">
        <v>239</v>
      </c>
      <c r="BV184" s="212">
        <v>299</v>
      </c>
      <c r="BW184" s="212">
        <v>334</v>
      </c>
      <c r="BX184" s="212">
        <v>311</v>
      </c>
      <c r="BY184" s="212">
        <v>313</v>
      </c>
      <c r="BZ184" s="212">
        <v>169</v>
      </c>
      <c r="CA184" s="212">
        <v>176</v>
      </c>
      <c r="CB184" s="212">
        <v>252</v>
      </c>
      <c r="CC184" s="212">
        <v>229</v>
      </c>
      <c r="CD184" s="212">
        <v>224</v>
      </c>
      <c r="CE184" s="212">
        <v>232</v>
      </c>
      <c r="CF184" s="212">
        <v>204</v>
      </c>
      <c r="CG184" s="212">
        <v>173</v>
      </c>
      <c r="CH184" s="212">
        <v>152</v>
      </c>
      <c r="CI184" s="212">
        <v>131</v>
      </c>
      <c r="CJ184" s="212">
        <v>155</v>
      </c>
      <c r="CK184" s="212">
        <v>141</v>
      </c>
      <c r="CL184" s="212">
        <v>107</v>
      </c>
      <c r="CM184" s="212">
        <v>137</v>
      </c>
      <c r="CN184" s="212">
        <v>108</v>
      </c>
      <c r="CO184" s="212">
        <v>83</v>
      </c>
      <c r="CP184" s="212">
        <v>67</v>
      </c>
      <c r="CQ184" s="212">
        <v>70</v>
      </c>
      <c r="CR184" s="212">
        <v>72</v>
      </c>
      <c r="CS184" s="212">
        <v>45</v>
      </c>
      <c r="CT184" s="212">
        <v>55</v>
      </c>
      <c r="CU184" s="212">
        <v>43</v>
      </c>
      <c r="CV184" s="212">
        <v>28</v>
      </c>
      <c r="CW184" s="212">
        <v>15</v>
      </c>
      <c r="CX184" s="212">
        <v>19</v>
      </c>
      <c r="CY184" s="212">
        <v>16</v>
      </c>
      <c r="CZ184" s="212">
        <v>6</v>
      </c>
      <c r="DA184" s="212">
        <v>2</v>
      </c>
      <c r="DB184" s="212">
        <v>6</v>
      </c>
      <c r="DC184" s="212">
        <v>3</v>
      </c>
      <c r="DD184" s="212">
        <v>2</v>
      </c>
      <c r="DE184" s="212">
        <v>2</v>
      </c>
      <c r="DF184" s="212">
        <v>93</v>
      </c>
      <c r="DG184" s="212">
        <v>47.797103989900002</v>
      </c>
      <c r="DH184" s="212">
        <v>49.576612903200001</v>
      </c>
      <c r="DI184" s="212">
        <v>548</v>
      </c>
      <c r="DJ184" s="212">
        <v>602</v>
      </c>
      <c r="DK184" s="212">
        <v>551</v>
      </c>
      <c r="DL184" s="212">
        <v>714</v>
      </c>
      <c r="DM184" s="212">
        <v>584</v>
      </c>
      <c r="DN184" s="212">
        <v>698</v>
      </c>
      <c r="DO184" s="212">
        <v>752</v>
      </c>
      <c r="DP184" s="212">
        <v>870</v>
      </c>
      <c r="DQ184" s="212">
        <v>1018</v>
      </c>
      <c r="DR184" s="212">
        <v>846</v>
      </c>
      <c r="DS184" s="212">
        <v>832</v>
      </c>
      <c r="DT184" s="212">
        <v>807</v>
      </c>
      <c r="DU184" s="212">
        <v>1058</v>
      </c>
      <c r="DV184" s="212">
        <v>1426</v>
      </c>
      <c r="DW184" s="212">
        <v>1113</v>
      </c>
      <c r="DX184" s="212">
        <v>815</v>
      </c>
      <c r="DY184" s="212">
        <v>576</v>
      </c>
      <c r="DZ184" s="212">
        <v>309</v>
      </c>
      <c r="EA184" s="212">
        <v>121</v>
      </c>
      <c r="EB184" s="212">
        <v>19</v>
      </c>
      <c r="EC184" s="212">
        <v>2</v>
      </c>
      <c r="ED184" s="212">
        <v>1701</v>
      </c>
      <c r="EE184" s="212">
        <v>8179</v>
      </c>
      <c r="EF184" s="212">
        <v>4381</v>
      </c>
      <c r="EG184" s="212">
        <v>1842</v>
      </c>
      <c r="EH184" s="212">
        <v>451</v>
      </c>
      <c r="EI184" s="212">
        <v>11.927634808200001</v>
      </c>
      <c r="EJ184" s="212">
        <v>57.352219339500003</v>
      </c>
      <c r="EK184" s="212">
        <v>30.7201458523</v>
      </c>
      <c r="EL184" s="212">
        <v>12.9163452773</v>
      </c>
      <c r="EM184" s="212">
        <v>3.162471075</v>
      </c>
    </row>
    <row r="185" spans="1:143" hidden="1">
      <c r="A185">
        <v>527</v>
      </c>
      <c r="B185">
        <v>202</v>
      </c>
      <c r="C185">
        <v>28209</v>
      </c>
      <c r="D185">
        <v>2</v>
      </c>
      <c r="E185">
        <v>2015</v>
      </c>
      <c r="G185" t="s">
        <v>16</v>
      </c>
      <c r="H185" s="212">
        <v>39174</v>
      </c>
      <c r="I185" s="212">
        <v>308</v>
      </c>
      <c r="J185" s="212">
        <v>303</v>
      </c>
      <c r="K185" s="212">
        <v>319</v>
      </c>
      <c r="L185" s="212">
        <v>352</v>
      </c>
      <c r="M185" s="212">
        <v>347</v>
      </c>
      <c r="N185" s="212">
        <v>375</v>
      </c>
      <c r="O185" s="212">
        <v>341</v>
      </c>
      <c r="P185" s="212">
        <v>347</v>
      </c>
      <c r="Q185" s="212">
        <v>333</v>
      </c>
      <c r="R185" s="212">
        <v>388</v>
      </c>
      <c r="S185" s="212">
        <v>384</v>
      </c>
      <c r="T185" s="212">
        <v>372</v>
      </c>
      <c r="U185" s="212">
        <v>383</v>
      </c>
      <c r="V185" s="212">
        <v>436</v>
      </c>
      <c r="W185" s="212">
        <v>452</v>
      </c>
      <c r="X185" s="212">
        <v>459</v>
      </c>
      <c r="Y185" s="212">
        <v>441</v>
      </c>
      <c r="Z185" s="212">
        <v>444</v>
      </c>
      <c r="AA185" s="212">
        <v>325</v>
      </c>
      <c r="AB185" s="212">
        <v>196</v>
      </c>
      <c r="AC185" s="212">
        <v>193</v>
      </c>
      <c r="AD185" s="212">
        <v>185</v>
      </c>
      <c r="AE185" s="212">
        <v>215</v>
      </c>
      <c r="AF185" s="212">
        <v>265</v>
      </c>
      <c r="AG185" s="212">
        <v>240</v>
      </c>
      <c r="AH185" s="212">
        <v>288</v>
      </c>
      <c r="AI185" s="212">
        <v>320</v>
      </c>
      <c r="AJ185" s="212">
        <v>330</v>
      </c>
      <c r="AK185" s="212">
        <v>340</v>
      </c>
      <c r="AL185" s="212">
        <v>386</v>
      </c>
      <c r="AM185" s="212">
        <v>405</v>
      </c>
      <c r="AN185" s="212">
        <v>383</v>
      </c>
      <c r="AO185" s="212">
        <v>410</v>
      </c>
      <c r="AP185" s="212">
        <v>420</v>
      </c>
      <c r="AQ185" s="212">
        <v>425</v>
      </c>
      <c r="AR185" s="212">
        <v>463</v>
      </c>
      <c r="AS185" s="212">
        <v>461</v>
      </c>
      <c r="AT185" s="212">
        <v>441</v>
      </c>
      <c r="AU185" s="212">
        <v>478</v>
      </c>
      <c r="AV185" s="212">
        <v>512</v>
      </c>
      <c r="AW185" s="212">
        <v>532</v>
      </c>
      <c r="AX185" s="212">
        <v>591</v>
      </c>
      <c r="AY185" s="212">
        <v>597</v>
      </c>
      <c r="AZ185" s="212">
        <v>581</v>
      </c>
      <c r="BA185" s="212">
        <v>550</v>
      </c>
      <c r="BB185" s="212">
        <v>534</v>
      </c>
      <c r="BC185" s="212">
        <v>555</v>
      </c>
      <c r="BD185" s="212">
        <v>502</v>
      </c>
      <c r="BE185" s="212">
        <v>504</v>
      </c>
      <c r="BF185" s="212">
        <v>366</v>
      </c>
      <c r="BG185" s="212">
        <v>510</v>
      </c>
      <c r="BH185" s="212">
        <v>499</v>
      </c>
      <c r="BI185" s="212">
        <v>486</v>
      </c>
      <c r="BJ185" s="212">
        <v>485</v>
      </c>
      <c r="BK185" s="212">
        <v>483</v>
      </c>
      <c r="BL185" s="212">
        <v>541</v>
      </c>
      <c r="BM185" s="212">
        <v>573</v>
      </c>
      <c r="BN185" s="212">
        <v>550</v>
      </c>
      <c r="BO185" s="212">
        <v>542</v>
      </c>
      <c r="BP185" s="212">
        <v>551</v>
      </c>
      <c r="BQ185" s="212">
        <v>558</v>
      </c>
      <c r="BR185" s="212">
        <v>639</v>
      </c>
      <c r="BS185" s="212">
        <v>578</v>
      </c>
      <c r="BT185" s="212">
        <v>587</v>
      </c>
      <c r="BU185" s="212">
        <v>630</v>
      </c>
      <c r="BV185" s="212">
        <v>691</v>
      </c>
      <c r="BW185" s="212">
        <v>790</v>
      </c>
      <c r="BX185" s="212">
        <v>799</v>
      </c>
      <c r="BY185" s="212">
        <v>671</v>
      </c>
      <c r="BZ185" s="212">
        <v>376</v>
      </c>
      <c r="CA185" s="212">
        <v>425</v>
      </c>
      <c r="CB185" s="212">
        <v>542</v>
      </c>
      <c r="CC185" s="212">
        <v>529</v>
      </c>
      <c r="CD185" s="212">
        <v>476</v>
      </c>
      <c r="CE185" s="212">
        <v>474</v>
      </c>
      <c r="CF185" s="212">
        <v>349</v>
      </c>
      <c r="CG185" s="212">
        <v>384</v>
      </c>
      <c r="CH185" s="212">
        <v>404</v>
      </c>
      <c r="CI185" s="212">
        <v>405</v>
      </c>
      <c r="CJ185" s="212">
        <v>445</v>
      </c>
      <c r="CK185" s="212">
        <v>364</v>
      </c>
      <c r="CL185" s="212">
        <v>376</v>
      </c>
      <c r="CM185" s="212">
        <v>322</v>
      </c>
      <c r="CN185" s="212">
        <v>340</v>
      </c>
      <c r="CO185" s="212">
        <v>319</v>
      </c>
      <c r="CP185" s="212">
        <v>268</v>
      </c>
      <c r="CQ185" s="212">
        <v>263</v>
      </c>
      <c r="CR185" s="212">
        <v>200</v>
      </c>
      <c r="CS185" s="212">
        <v>180</v>
      </c>
      <c r="CT185" s="212">
        <v>182</v>
      </c>
      <c r="CU185" s="212">
        <v>122</v>
      </c>
      <c r="CV185" s="212">
        <v>107</v>
      </c>
      <c r="CW185" s="212">
        <v>53</v>
      </c>
      <c r="CX185" s="212">
        <v>40</v>
      </c>
      <c r="CY185" s="212">
        <v>35</v>
      </c>
      <c r="CZ185" s="212">
        <v>31</v>
      </c>
      <c r="DA185" s="212">
        <v>22</v>
      </c>
      <c r="DB185" s="212">
        <v>8</v>
      </c>
      <c r="DC185" s="212">
        <v>8</v>
      </c>
      <c r="DD185" s="212">
        <v>9</v>
      </c>
      <c r="DE185" s="212">
        <v>6</v>
      </c>
      <c r="DF185" s="212">
        <v>170</v>
      </c>
      <c r="DG185" s="212">
        <v>47.354348272000003</v>
      </c>
      <c r="DH185" s="212">
        <v>49.248633879800003</v>
      </c>
      <c r="DI185" s="212">
        <v>1629</v>
      </c>
      <c r="DJ185" s="212">
        <v>1784</v>
      </c>
      <c r="DK185" s="212">
        <v>2027</v>
      </c>
      <c r="DL185" s="212">
        <v>1865</v>
      </c>
      <c r="DM185" s="212">
        <v>1098</v>
      </c>
      <c r="DN185" s="212">
        <v>1664</v>
      </c>
      <c r="DO185" s="212">
        <v>2043</v>
      </c>
      <c r="DP185" s="212">
        <v>2355</v>
      </c>
      <c r="DQ185" s="212">
        <v>2851</v>
      </c>
      <c r="DR185" s="212">
        <v>2461</v>
      </c>
      <c r="DS185" s="212">
        <v>2463</v>
      </c>
      <c r="DT185" s="212">
        <v>2757</v>
      </c>
      <c r="DU185" s="212">
        <v>2992</v>
      </c>
      <c r="DV185" s="212">
        <v>3327</v>
      </c>
      <c r="DW185" s="212">
        <v>2446</v>
      </c>
      <c r="DX185" s="212">
        <v>1987</v>
      </c>
      <c r="DY185" s="212">
        <v>1721</v>
      </c>
      <c r="DZ185" s="212">
        <v>1093</v>
      </c>
      <c r="EA185" s="212">
        <v>357</v>
      </c>
      <c r="EB185" s="212">
        <v>78</v>
      </c>
      <c r="EC185" s="212">
        <v>6</v>
      </c>
      <c r="ED185" s="212">
        <v>5440</v>
      </c>
      <c r="EE185" s="212">
        <v>22549</v>
      </c>
      <c r="EF185" s="212">
        <v>11015</v>
      </c>
      <c r="EG185" s="212">
        <v>5242</v>
      </c>
      <c r="EH185" s="212">
        <v>1534</v>
      </c>
      <c r="EI185" s="212">
        <v>13.9472874577</v>
      </c>
      <c r="EJ185" s="212">
        <v>57.812019280100003</v>
      </c>
      <c r="EK185" s="212">
        <v>28.240693262200001</v>
      </c>
      <c r="EL185" s="212">
        <v>13.439647215700001</v>
      </c>
      <c r="EM185" s="212">
        <v>3.9329299559000002</v>
      </c>
    </row>
    <row r="186" spans="1:143" hidden="1">
      <c r="A186">
        <v>534</v>
      </c>
      <c r="B186">
        <v>202</v>
      </c>
      <c r="C186">
        <v>28210</v>
      </c>
      <c r="D186">
        <v>2</v>
      </c>
      <c r="E186">
        <v>2015</v>
      </c>
      <c r="F186">
        <v>2000</v>
      </c>
      <c r="G186" t="s">
        <v>18</v>
      </c>
      <c r="H186" s="212">
        <v>129752</v>
      </c>
      <c r="I186" s="212">
        <v>1136</v>
      </c>
      <c r="J186" s="212">
        <v>1077</v>
      </c>
      <c r="K186" s="212">
        <v>1149</v>
      </c>
      <c r="L186" s="212">
        <v>1258</v>
      </c>
      <c r="M186" s="212">
        <v>1213</v>
      </c>
      <c r="N186" s="212">
        <v>1222</v>
      </c>
      <c r="O186" s="212">
        <v>1196</v>
      </c>
      <c r="P186" s="212">
        <v>1298</v>
      </c>
      <c r="Q186" s="212">
        <v>1221</v>
      </c>
      <c r="R186" s="212">
        <v>1217</v>
      </c>
      <c r="S186" s="212">
        <v>1253</v>
      </c>
      <c r="T186" s="212">
        <v>1287</v>
      </c>
      <c r="U186" s="212">
        <v>1374</v>
      </c>
      <c r="V186" s="212">
        <v>1342</v>
      </c>
      <c r="W186" s="212">
        <v>1462</v>
      </c>
      <c r="X186" s="212">
        <v>1373</v>
      </c>
      <c r="Y186" s="212">
        <v>1404</v>
      </c>
      <c r="Z186" s="212">
        <v>1543</v>
      </c>
      <c r="AA186" s="212">
        <v>1502</v>
      </c>
      <c r="AB186" s="212">
        <v>1404</v>
      </c>
      <c r="AC186" s="212">
        <v>1312</v>
      </c>
      <c r="AD186" s="212">
        <v>1262</v>
      </c>
      <c r="AE186" s="212">
        <v>1179</v>
      </c>
      <c r="AF186" s="212">
        <v>1214</v>
      </c>
      <c r="AG186" s="212">
        <v>1210</v>
      </c>
      <c r="AH186" s="212">
        <v>1376</v>
      </c>
      <c r="AI186" s="212">
        <v>1409</v>
      </c>
      <c r="AJ186" s="212">
        <v>1453</v>
      </c>
      <c r="AK186" s="212">
        <v>1542</v>
      </c>
      <c r="AL186" s="212">
        <v>1523</v>
      </c>
      <c r="AM186" s="212">
        <v>1561</v>
      </c>
      <c r="AN186" s="212">
        <v>1614</v>
      </c>
      <c r="AO186" s="212">
        <v>1528</v>
      </c>
      <c r="AP186" s="212">
        <v>1582</v>
      </c>
      <c r="AQ186" s="212">
        <v>1600</v>
      </c>
      <c r="AR186" s="212">
        <v>1670</v>
      </c>
      <c r="AS186" s="212">
        <v>1624</v>
      </c>
      <c r="AT186" s="212">
        <v>1861</v>
      </c>
      <c r="AU186" s="212">
        <v>1831</v>
      </c>
      <c r="AV186" s="212">
        <v>1977</v>
      </c>
      <c r="AW186" s="212">
        <v>2084</v>
      </c>
      <c r="AX186" s="212">
        <v>2211</v>
      </c>
      <c r="AY186" s="212">
        <v>2261</v>
      </c>
      <c r="AZ186" s="212">
        <v>2153</v>
      </c>
      <c r="BA186" s="212">
        <v>2080</v>
      </c>
      <c r="BB186" s="212">
        <v>2025</v>
      </c>
      <c r="BC186" s="212">
        <v>1926</v>
      </c>
      <c r="BD186" s="212">
        <v>1841</v>
      </c>
      <c r="BE186" s="212">
        <v>1801</v>
      </c>
      <c r="BF186" s="212">
        <v>1416</v>
      </c>
      <c r="BG186" s="212">
        <v>1736</v>
      </c>
      <c r="BH186" s="212">
        <v>1543</v>
      </c>
      <c r="BI186" s="212">
        <v>1594</v>
      </c>
      <c r="BJ186" s="212">
        <v>1495</v>
      </c>
      <c r="BK186" s="212">
        <v>1362</v>
      </c>
      <c r="BL186" s="212">
        <v>1328</v>
      </c>
      <c r="BM186" s="212">
        <v>1392</v>
      </c>
      <c r="BN186" s="212">
        <v>1481</v>
      </c>
      <c r="BO186" s="212">
        <v>1429</v>
      </c>
      <c r="BP186" s="212">
        <v>1532</v>
      </c>
      <c r="BQ186" s="212">
        <v>1604</v>
      </c>
      <c r="BR186" s="212">
        <v>1617</v>
      </c>
      <c r="BS186" s="212">
        <v>1790</v>
      </c>
      <c r="BT186" s="212">
        <v>1713</v>
      </c>
      <c r="BU186" s="212">
        <v>1973</v>
      </c>
      <c r="BV186" s="212">
        <v>1987</v>
      </c>
      <c r="BW186" s="212">
        <v>2316</v>
      </c>
      <c r="BX186" s="212">
        <v>2174</v>
      </c>
      <c r="BY186" s="212">
        <v>2131</v>
      </c>
      <c r="BZ186" s="212">
        <v>1309</v>
      </c>
      <c r="CA186" s="212">
        <v>1461</v>
      </c>
      <c r="CB186" s="212">
        <v>1764</v>
      </c>
      <c r="CC186" s="212">
        <v>1688</v>
      </c>
      <c r="CD186" s="212">
        <v>1744</v>
      </c>
      <c r="CE186" s="212">
        <v>1610</v>
      </c>
      <c r="CF186" s="212">
        <v>1283</v>
      </c>
      <c r="CG186" s="212">
        <v>1135</v>
      </c>
      <c r="CH186" s="212">
        <v>1147</v>
      </c>
      <c r="CI186" s="212">
        <v>1117</v>
      </c>
      <c r="CJ186" s="212">
        <v>1046</v>
      </c>
      <c r="CK186" s="212">
        <v>829</v>
      </c>
      <c r="CL186" s="212">
        <v>706</v>
      </c>
      <c r="CM186" s="212">
        <v>677</v>
      </c>
      <c r="CN186" s="212">
        <v>651</v>
      </c>
      <c r="CO186" s="212">
        <v>599</v>
      </c>
      <c r="CP186" s="212">
        <v>440</v>
      </c>
      <c r="CQ186" s="212">
        <v>434</v>
      </c>
      <c r="CR186" s="212">
        <v>395</v>
      </c>
      <c r="CS186" s="212">
        <v>280</v>
      </c>
      <c r="CT186" s="212">
        <v>236</v>
      </c>
      <c r="CU186" s="212">
        <v>165</v>
      </c>
      <c r="CV186" s="212">
        <v>129</v>
      </c>
      <c r="CW186" s="212">
        <v>98</v>
      </c>
      <c r="CX186" s="212">
        <v>70</v>
      </c>
      <c r="CY186" s="212">
        <v>57</v>
      </c>
      <c r="CZ186" s="212">
        <v>39</v>
      </c>
      <c r="DA186" s="212">
        <v>19</v>
      </c>
      <c r="DB186" s="212">
        <v>14</v>
      </c>
      <c r="DC186" s="212">
        <v>8</v>
      </c>
      <c r="DD186" s="212">
        <v>2</v>
      </c>
      <c r="DE186" s="212">
        <v>9</v>
      </c>
      <c r="DF186" s="212">
        <v>337</v>
      </c>
      <c r="DG186" s="212">
        <v>43.737731329399999</v>
      </c>
      <c r="DH186" s="212">
        <v>43.879006038100002</v>
      </c>
      <c r="DI186" s="212">
        <v>5833</v>
      </c>
      <c r="DJ186" s="212">
        <v>6154</v>
      </c>
      <c r="DK186" s="212">
        <v>6718</v>
      </c>
      <c r="DL186" s="212">
        <v>7226</v>
      </c>
      <c r="DM186" s="212">
        <v>6177</v>
      </c>
      <c r="DN186" s="212">
        <v>7303</v>
      </c>
      <c r="DO186" s="212">
        <v>7885</v>
      </c>
      <c r="DP186" s="212">
        <v>8963</v>
      </c>
      <c r="DQ186" s="212">
        <v>10789</v>
      </c>
      <c r="DR186" s="212">
        <v>9009</v>
      </c>
      <c r="DS186" s="212">
        <v>7730</v>
      </c>
      <c r="DT186" s="212">
        <v>7162</v>
      </c>
      <c r="DU186" s="212">
        <v>8697</v>
      </c>
      <c r="DV186" s="212">
        <v>9917</v>
      </c>
      <c r="DW186" s="212">
        <v>8267</v>
      </c>
      <c r="DX186" s="212">
        <v>5728</v>
      </c>
      <c r="DY186" s="212">
        <v>3462</v>
      </c>
      <c r="DZ186" s="212">
        <v>1785</v>
      </c>
      <c r="EA186" s="212">
        <v>519</v>
      </c>
      <c r="EB186" s="212">
        <v>82</v>
      </c>
      <c r="EC186" s="212">
        <v>9</v>
      </c>
      <c r="ED186" s="212">
        <v>18705</v>
      </c>
      <c r="EE186" s="212">
        <v>80941</v>
      </c>
      <c r="EF186" s="212">
        <v>29769</v>
      </c>
      <c r="EG186" s="212">
        <v>11585</v>
      </c>
      <c r="EH186" s="212">
        <v>2395</v>
      </c>
      <c r="EI186" s="212">
        <v>14.4535022988</v>
      </c>
      <c r="EJ186" s="212">
        <v>62.543754587999999</v>
      </c>
      <c r="EK186" s="212">
        <v>23.002743113200001</v>
      </c>
      <c r="EL186" s="212">
        <v>8.9518216590000002</v>
      </c>
      <c r="EM186" s="212">
        <v>1.8506355523</v>
      </c>
    </row>
    <row r="187" spans="1:143" hidden="1">
      <c r="A187">
        <v>535</v>
      </c>
      <c r="B187">
        <v>202</v>
      </c>
      <c r="C187">
        <v>28212</v>
      </c>
      <c r="D187">
        <v>2</v>
      </c>
      <c r="E187">
        <v>2015</v>
      </c>
      <c r="F187">
        <v>2000</v>
      </c>
      <c r="G187" t="s">
        <v>19</v>
      </c>
      <c r="H187" s="212">
        <v>23155</v>
      </c>
      <c r="I187" s="212">
        <v>157</v>
      </c>
      <c r="J187" s="212">
        <v>194</v>
      </c>
      <c r="K187" s="212">
        <v>169</v>
      </c>
      <c r="L187" s="212">
        <v>200</v>
      </c>
      <c r="M187" s="212">
        <v>199</v>
      </c>
      <c r="N187" s="212">
        <v>210</v>
      </c>
      <c r="O187" s="212">
        <v>216</v>
      </c>
      <c r="P187" s="212">
        <v>224</v>
      </c>
      <c r="Q187" s="212">
        <v>198</v>
      </c>
      <c r="R187" s="212">
        <v>204</v>
      </c>
      <c r="S187" s="212">
        <v>223</v>
      </c>
      <c r="T187" s="212">
        <v>245</v>
      </c>
      <c r="U187" s="212">
        <v>244</v>
      </c>
      <c r="V187" s="212">
        <v>238</v>
      </c>
      <c r="W187" s="212">
        <v>239</v>
      </c>
      <c r="X187" s="212">
        <v>274</v>
      </c>
      <c r="Y187" s="212">
        <v>254</v>
      </c>
      <c r="Z187" s="212">
        <v>254</v>
      </c>
      <c r="AA187" s="212">
        <v>264</v>
      </c>
      <c r="AB187" s="212">
        <v>216</v>
      </c>
      <c r="AC187" s="212">
        <v>181</v>
      </c>
      <c r="AD187" s="212">
        <v>177</v>
      </c>
      <c r="AE187" s="212">
        <v>190</v>
      </c>
      <c r="AF187" s="212">
        <v>190</v>
      </c>
      <c r="AG187" s="212">
        <v>211</v>
      </c>
      <c r="AH187" s="212">
        <v>207</v>
      </c>
      <c r="AI187" s="212">
        <v>257</v>
      </c>
      <c r="AJ187" s="212">
        <v>217</v>
      </c>
      <c r="AK187" s="212">
        <v>257</v>
      </c>
      <c r="AL187" s="212">
        <v>225</v>
      </c>
      <c r="AM187" s="212">
        <v>223</v>
      </c>
      <c r="AN187" s="212">
        <v>227</v>
      </c>
      <c r="AO187" s="212">
        <v>239</v>
      </c>
      <c r="AP187" s="212">
        <v>248</v>
      </c>
      <c r="AQ187" s="212">
        <v>261</v>
      </c>
      <c r="AR187" s="212">
        <v>253</v>
      </c>
      <c r="AS187" s="212">
        <v>262</v>
      </c>
      <c r="AT187" s="212">
        <v>261</v>
      </c>
      <c r="AU187" s="212">
        <v>321</v>
      </c>
      <c r="AV187" s="212">
        <v>309</v>
      </c>
      <c r="AW187" s="212">
        <v>306</v>
      </c>
      <c r="AX187" s="212">
        <v>334</v>
      </c>
      <c r="AY187" s="212">
        <v>358</v>
      </c>
      <c r="AZ187" s="212">
        <v>322</v>
      </c>
      <c r="BA187" s="212">
        <v>318</v>
      </c>
      <c r="BB187" s="212">
        <v>302</v>
      </c>
      <c r="BC187" s="212">
        <v>323</v>
      </c>
      <c r="BD187" s="212">
        <v>332</v>
      </c>
      <c r="BE187" s="212">
        <v>324</v>
      </c>
      <c r="BF187" s="212">
        <v>253</v>
      </c>
      <c r="BG187" s="212">
        <v>292</v>
      </c>
      <c r="BH187" s="212">
        <v>254</v>
      </c>
      <c r="BI187" s="212">
        <v>289</v>
      </c>
      <c r="BJ187" s="212">
        <v>321</v>
      </c>
      <c r="BK187" s="212">
        <v>250</v>
      </c>
      <c r="BL187" s="212">
        <v>261</v>
      </c>
      <c r="BM187" s="212">
        <v>301</v>
      </c>
      <c r="BN187" s="212">
        <v>267</v>
      </c>
      <c r="BO187" s="212">
        <v>268</v>
      </c>
      <c r="BP187" s="212">
        <v>318</v>
      </c>
      <c r="BQ187" s="212">
        <v>311</v>
      </c>
      <c r="BR187" s="212">
        <v>316</v>
      </c>
      <c r="BS187" s="212">
        <v>331</v>
      </c>
      <c r="BT187" s="212">
        <v>365</v>
      </c>
      <c r="BU187" s="212">
        <v>367</v>
      </c>
      <c r="BV187" s="212">
        <v>428</v>
      </c>
      <c r="BW187" s="212">
        <v>438</v>
      </c>
      <c r="BX187" s="212">
        <v>411</v>
      </c>
      <c r="BY187" s="212">
        <v>435</v>
      </c>
      <c r="BZ187" s="212">
        <v>271</v>
      </c>
      <c r="CA187" s="212">
        <v>254</v>
      </c>
      <c r="CB187" s="212">
        <v>313</v>
      </c>
      <c r="CC187" s="212">
        <v>290</v>
      </c>
      <c r="CD187" s="212">
        <v>332</v>
      </c>
      <c r="CE187" s="212">
        <v>321</v>
      </c>
      <c r="CF187" s="212">
        <v>284</v>
      </c>
      <c r="CG187" s="212">
        <v>227</v>
      </c>
      <c r="CH187" s="212">
        <v>231</v>
      </c>
      <c r="CI187" s="212">
        <v>242</v>
      </c>
      <c r="CJ187" s="212">
        <v>222</v>
      </c>
      <c r="CK187" s="212">
        <v>225</v>
      </c>
      <c r="CL187" s="212">
        <v>179</v>
      </c>
      <c r="CM187" s="212">
        <v>170</v>
      </c>
      <c r="CN187" s="212">
        <v>155</v>
      </c>
      <c r="CO187" s="212">
        <v>145</v>
      </c>
      <c r="CP187" s="212">
        <v>118</v>
      </c>
      <c r="CQ187" s="212">
        <v>115</v>
      </c>
      <c r="CR187" s="212">
        <v>109</v>
      </c>
      <c r="CS187" s="212">
        <v>77</v>
      </c>
      <c r="CT187" s="212">
        <v>77</v>
      </c>
      <c r="CU187" s="212">
        <v>44</v>
      </c>
      <c r="CV187" s="212">
        <v>40</v>
      </c>
      <c r="CW187" s="212">
        <v>24</v>
      </c>
      <c r="CX187" s="212">
        <v>14</v>
      </c>
      <c r="CY187" s="212">
        <v>15</v>
      </c>
      <c r="CZ187" s="212">
        <v>6</v>
      </c>
      <c r="DA187" s="212">
        <v>10</v>
      </c>
      <c r="DB187" s="212">
        <v>2</v>
      </c>
      <c r="DC187" s="212">
        <v>5</v>
      </c>
      <c r="DD187" s="212">
        <v>2</v>
      </c>
      <c r="DE187" s="212">
        <v>5</v>
      </c>
      <c r="DF187" s="212">
        <v>98</v>
      </c>
      <c r="DG187" s="212">
        <v>46.109663009099997</v>
      </c>
      <c r="DH187" s="212">
        <v>47.384036144600003</v>
      </c>
      <c r="DI187" s="212">
        <v>919</v>
      </c>
      <c r="DJ187" s="212">
        <v>1052</v>
      </c>
      <c r="DK187" s="212">
        <v>1189</v>
      </c>
      <c r="DL187" s="212">
        <v>1262</v>
      </c>
      <c r="DM187" s="212">
        <v>949</v>
      </c>
      <c r="DN187" s="212">
        <v>1163</v>
      </c>
      <c r="DO187" s="212">
        <v>1198</v>
      </c>
      <c r="DP187" s="212">
        <v>1406</v>
      </c>
      <c r="DQ187" s="212">
        <v>1638</v>
      </c>
      <c r="DR187" s="212">
        <v>1534</v>
      </c>
      <c r="DS187" s="212">
        <v>1406</v>
      </c>
      <c r="DT187" s="212">
        <v>1415</v>
      </c>
      <c r="DU187" s="212">
        <v>1690</v>
      </c>
      <c r="DV187" s="212">
        <v>1983</v>
      </c>
      <c r="DW187" s="212">
        <v>1510</v>
      </c>
      <c r="DX187" s="212">
        <v>1206</v>
      </c>
      <c r="DY187" s="212">
        <v>874</v>
      </c>
      <c r="DZ187" s="212">
        <v>496</v>
      </c>
      <c r="EA187" s="212">
        <v>137</v>
      </c>
      <c r="EB187" s="212">
        <v>25</v>
      </c>
      <c r="EC187" s="212">
        <v>5</v>
      </c>
      <c r="ED187" s="212">
        <v>3160</v>
      </c>
      <c r="EE187" s="212">
        <v>13661</v>
      </c>
      <c r="EF187" s="212">
        <v>6236</v>
      </c>
      <c r="EG187" s="212">
        <v>2743</v>
      </c>
      <c r="EH187" s="212">
        <v>663</v>
      </c>
      <c r="EI187" s="212">
        <v>13.7051654595</v>
      </c>
      <c r="EJ187" s="212">
        <v>59.248818146300003</v>
      </c>
      <c r="EK187" s="212">
        <v>27.046016394199999</v>
      </c>
      <c r="EL187" s="212">
        <v>11.8966040682</v>
      </c>
      <c r="EM187" s="212">
        <v>2.8754824998999999</v>
      </c>
    </row>
    <row r="188" spans="1:143" hidden="1">
      <c r="A188">
        <v>536</v>
      </c>
      <c r="B188">
        <v>202</v>
      </c>
      <c r="C188">
        <v>28213</v>
      </c>
      <c r="D188">
        <v>2</v>
      </c>
      <c r="E188">
        <v>2015</v>
      </c>
      <c r="G188" t="s">
        <v>20</v>
      </c>
      <c r="H188" s="212">
        <v>19305</v>
      </c>
      <c r="I188" s="212">
        <v>143</v>
      </c>
      <c r="J188" s="212">
        <v>172</v>
      </c>
      <c r="K188" s="212">
        <v>177</v>
      </c>
      <c r="L188" s="212">
        <v>158</v>
      </c>
      <c r="M188" s="212">
        <v>171</v>
      </c>
      <c r="N188" s="212">
        <v>181</v>
      </c>
      <c r="O188" s="212">
        <v>161</v>
      </c>
      <c r="P188" s="212">
        <v>173</v>
      </c>
      <c r="Q188" s="212">
        <v>188</v>
      </c>
      <c r="R188" s="212">
        <v>195</v>
      </c>
      <c r="S188" s="212">
        <v>169</v>
      </c>
      <c r="T188" s="212">
        <v>202</v>
      </c>
      <c r="U188" s="212">
        <v>193</v>
      </c>
      <c r="V188" s="212">
        <v>213</v>
      </c>
      <c r="W188" s="212">
        <v>212</v>
      </c>
      <c r="X188" s="212">
        <v>216</v>
      </c>
      <c r="Y188" s="212">
        <v>221</v>
      </c>
      <c r="Z188" s="212">
        <v>232</v>
      </c>
      <c r="AA188" s="212">
        <v>209</v>
      </c>
      <c r="AB188" s="212">
        <v>152</v>
      </c>
      <c r="AC188" s="212">
        <v>140</v>
      </c>
      <c r="AD188" s="212">
        <v>122</v>
      </c>
      <c r="AE188" s="212">
        <v>147</v>
      </c>
      <c r="AF188" s="212">
        <v>136</v>
      </c>
      <c r="AG188" s="212">
        <v>154</v>
      </c>
      <c r="AH188" s="212">
        <v>152</v>
      </c>
      <c r="AI188" s="212">
        <v>172</v>
      </c>
      <c r="AJ188" s="212">
        <v>160</v>
      </c>
      <c r="AK188" s="212">
        <v>192</v>
      </c>
      <c r="AL188" s="212">
        <v>194</v>
      </c>
      <c r="AM188" s="212">
        <v>191</v>
      </c>
      <c r="AN188" s="212">
        <v>181</v>
      </c>
      <c r="AO188" s="212">
        <v>195</v>
      </c>
      <c r="AP188" s="212">
        <v>223</v>
      </c>
      <c r="AQ188" s="212">
        <v>201</v>
      </c>
      <c r="AR188" s="212">
        <v>203</v>
      </c>
      <c r="AS188" s="212">
        <v>234</v>
      </c>
      <c r="AT188" s="212">
        <v>253</v>
      </c>
      <c r="AU188" s="212">
        <v>238</v>
      </c>
      <c r="AV188" s="212">
        <v>244</v>
      </c>
      <c r="AW188" s="212">
        <v>288</v>
      </c>
      <c r="AX188" s="212">
        <v>259</v>
      </c>
      <c r="AY188" s="212">
        <v>292</v>
      </c>
      <c r="AZ188" s="212">
        <v>274</v>
      </c>
      <c r="BA188" s="212">
        <v>286</v>
      </c>
      <c r="BB188" s="212">
        <v>274</v>
      </c>
      <c r="BC188" s="212">
        <v>270</v>
      </c>
      <c r="BD188" s="212">
        <v>255</v>
      </c>
      <c r="BE188" s="212">
        <v>274</v>
      </c>
      <c r="BF188" s="212">
        <v>223</v>
      </c>
      <c r="BG188" s="212">
        <v>279</v>
      </c>
      <c r="BH188" s="212">
        <v>239</v>
      </c>
      <c r="BI188" s="212">
        <v>247</v>
      </c>
      <c r="BJ188" s="212">
        <v>259</v>
      </c>
      <c r="BK188" s="212">
        <v>247</v>
      </c>
      <c r="BL188" s="212">
        <v>245</v>
      </c>
      <c r="BM188" s="212">
        <v>232</v>
      </c>
      <c r="BN188" s="212">
        <v>230</v>
      </c>
      <c r="BO188" s="212">
        <v>233</v>
      </c>
      <c r="BP188" s="212">
        <v>252</v>
      </c>
      <c r="BQ188" s="212">
        <v>269</v>
      </c>
      <c r="BR188" s="212">
        <v>246</v>
      </c>
      <c r="BS188" s="212">
        <v>291</v>
      </c>
      <c r="BT188" s="212">
        <v>256</v>
      </c>
      <c r="BU188" s="212">
        <v>272</v>
      </c>
      <c r="BV188" s="212">
        <v>298</v>
      </c>
      <c r="BW188" s="212">
        <v>385</v>
      </c>
      <c r="BX188" s="212">
        <v>376</v>
      </c>
      <c r="BY188" s="212">
        <v>327</v>
      </c>
      <c r="BZ188" s="212">
        <v>210</v>
      </c>
      <c r="CA188" s="212">
        <v>196</v>
      </c>
      <c r="CB188" s="212">
        <v>227</v>
      </c>
      <c r="CC188" s="212">
        <v>283</v>
      </c>
      <c r="CD188" s="212">
        <v>289</v>
      </c>
      <c r="CE188" s="212">
        <v>259</v>
      </c>
      <c r="CF188" s="212">
        <v>243</v>
      </c>
      <c r="CG188" s="212">
        <v>188</v>
      </c>
      <c r="CH188" s="212">
        <v>200</v>
      </c>
      <c r="CI188" s="212">
        <v>217</v>
      </c>
      <c r="CJ188" s="212">
        <v>225</v>
      </c>
      <c r="CK188" s="212">
        <v>185</v>
      </c>
      <c r="CL188" s="212">
        <v>174</v>
      </c>
      <c r="CM188" s="212">
        <v>168</v>
      </c>
      <c r="CN188" s="212">
        <v>157</v>
      </c>
      <c r="CO188" s="212">
        <v>127</v>
      </c>
      <c r="CP188" s="212">
        <v>126</v>
      </c>
      <c r="CQ188" s="212">
        <v>99</v>
      </c>
      <c r="CR188" s="212">
        <v>80</v>
      </c>
      <c r="CS188" s="212">
        <v>72</v>
      </c>
      <c r="CT188" s="212">
        <v>53</v>
      </c>
      <c r="CU188" s="212">
        <v>34</v>
      </c>
      <c r="CV188" s="212">
        <v>29</v>
      </c>
      <c r="CW188" s="212">
        <v>21</v>
      </c>
      <c r="CX188" s="212">
        <v>18</v>
      </c>
      <c r="CY188" s="212">
        <v>10</v>
      </c>
      <c r="CZ188" s="212">
        <v>12</v>
      </c>
      <c r="DA188" s="212">
        <v>7</v>
      </c>
      <c r="DB188" s="212">
        <v>5</v>
      </c>
      <c r="DC188" s="212">
        <v>3</v>
      </c>
      <c r="DD188" s="212">
        <v>3</v>
      </c>
      <c r="DE188" s="212">
        <v>6</v>
      </c>
      <c r="DF188" s="212">
        <v>31</v>
      </c>
      <c r="DG188" s="212">
        <v>46.419477015699997</v>
      </c>
      <c r="DH188" s="212">
        <v>47.878431372500003</v>
      </c>
      <c r="DI188" s="212">
        <v>821</v>
      </c>
      <c r="DJ188" s="212">
        <v>898</v>
      </c>
      <c r="DK188" s="212">
        <v>989</v>
      </c>
      <c r="DL188" s="212">
        <v>1030</v>
      </c>
      <c r="DM188" s="212">
        <v>699</v>
      </c>
      <c r="DN188" s="212">
        <v>870</v>
      </c>
      <c r="DO188" s="212">
        <v>991</v>
      </c>
      <c r="DP188" s="212">
        <v>1172</v>
      </c>
      <c r="DQ188" s="212">
        <v>1399</v>
      </c>
      <c r="DR188" s="212">
        <v>1296</v>
      </c>
      <c r="DS188" s="212">
        <v>1271</v>
      </c>
      <c r="DT188" s="212">
        <v>1192</v>
      </c>
      <c r="DU188" s="212">
        <v>1334</v>
      </c>
      <c r="DV188" s="212">
        <v>1596</v>
      </c>
      <c r="DW188" s="212">
        <v>1254</v>
      </c>
      <c r="DX188" s="212">
        <v>1073</v>
      </c>
      <c r="DY188" s="212">
        <v>811</v>
      </c>
      <c r="DZ188" s="212">
        <v>430</v>
      </c>
      <c r="EA188" s="212">
        <v>112</v>
      </c>
      <c r="EB188" s="212">
        <v>30</v>
      </c>
      <c r="EC188" s="212">
        <v>6</v>
      </c>
      <c r="ED188" s="212">
        <v>2708</v>
      </c>
      <c r="EE188" s="212">
        <v>11254</v>
      </c>
      <c r="EF188" s="212">
        <v>5312</v>
      </c>
      <c r="EG188" s="212">
        <v>2462</v>
      </c>
      <c r="EH188" s="212">
        <v>578</v>
      </c>
      <c r="EI188" s="212">
        <v>14.050015565000001</v>
      </c>
      <c r="EJ188" s="212">
        <v>58.389540313399998</v>
      </c>
      <c r="EK188" s="212">
        <v>27.5604441216</v>
      </c>
      <c r="EL188" s="212">
        <v>12.7736847567</v>
      </c>
      <c r="EM188" s="212">
        <v>2.9988585659</v>
      </c>
    </row>
    <row r="189" spans="1:143" hidden="1">
      <c r="A189">
        <v>539</v>
      </c>
      <c r="B189">
        <v>202</v>
      </c>
      <c r="C189">
        <v>28214</v>
      </c>
      <c r="D189">
        <v>2</v>
      </c>
      <c r="E189">
        <v>2015</v>
      </c>
      <c r="F189">
        <v>2000</v>
      </c>
      <c r="G189" t="s">
        <v>803</v>
      </c>
      <c r="H189" s="212">
        <v>102214</v>
      </c>
      <c r="I189" s="212">
        <v>795</v>
      </c>
      <c r="J189" s="212">
        <v>866</v>
      </c>
      <c r="K189" s="212">
        <v>956</v>
      </c>
      <c r="L189" s="212">
        <v>882</v>
      </c>
      <c r="M189" s="212">
        <v>994</v>
      </c>
      <c r="N189" s="212">
        <v>983</v>
      </c>
      <c r="O189" s="212">
        <v>961</v>
      </c>
      <c r="P189" s="212">
        <v>1033</v>
      </c>
      <c r="Q189" s="212">
        <v>1112</v>
      </c>
      <c r="R189" s="212">
        <v>956</v>
      </c>
      <c r="S189" s="212">
        <v>1034</v>
      </c>
      <c r="T189" s="212">
        <v>1125</v>
      </c>
      <c r="U189" s="212">
        <v>1082</v>
      </c>
      <c r="V189" s="212">
        <v>1088</v>
      </c>
      <c r="W189" s="212">
        <v>1103</v>
      </c>
      <c r="X189" s="212">
        <v>1143</v>
      </c>
      <c r="Y189" s="212">
        <v>1120</v>
      </c>
      <c r="Z189" s="212">
        <v>1124</v>
      </c>
      <c r="AA189" s="212">
        <v>980</v>
      </c>
      <c r="AB189" s="212">
        <v>904</v>
      </c>
      <c r="AC189" s="212">
        <v>973</v>
      </c>
      <c r="AD189" s="212">
        <v>954</v>
      </c>
      <c r="AE189" s="212">
        <v>808</v>
      </c>
      <c r="AF189" s="212">
        <v>751</v>
      </c>
      <c r="AG189" s="212">
        <v>728</v>
      </c>
      <c r="AH189" s="212">
        <v>709</v>
      </c>
      <c r="AI189" s="212">
        <v>713</v>
      </c>
      <c r="AJ189" s="212">
        <v>779</v>
      </c>
      <c r="AK189" s="212">
        <v>786</v>
      </c>
      <c r="AL189" s="212">
        <v>828</v>
      </c>
      <c r="AM189" s="212">
        <v>902</v>
      </c>
      <c r="AN189" s="212">
        <v>863</v>
      </c>
      <c r="AO189" s="212">
        <v>950</v>
      </c>
      <c r="AP189" s="212">
        <v>959</v>
      </c>
      <c r="AQ189" s="212">
        <v>1049</v>
      </c>
      <c r="AR189" s="212">
        <v>1063</v>
      </c>
      <c r="AS189" s="212">
        <v>1195</v>
      </c>
      <c r="AT189" s="212">
        <v>1302</v>
      </c>
      <c r="AU189" s="212">
        <v>1280</v>
      </c>
      <c r="AV189" s="212">
        <v>1457</v>
      </c>
      <c r="AW189" s="212">
        <v>1621</v>
      </c>
      <c r="AX189" s="212">
        <v>1693</v>
      </c>
      <c r="AY189" s="212">
        <v>1761</v>
      </c>
      <c r="AZ189" s="212">
        <v>1796</v>
      </c>
      <c r="BA189" s="212">
        <v>1748</v>
      </c>
      <c r="BB189" s="212">
        <v>1644</v>
      </c>
      <c r="BC189" s="212">
        <v>1774</v>
      </c>
      <c r="BD189" s="212">
        <v>1653</v>
      </c>
      <c r="BE189" s="212">
        <v>1609</v>
      </c>
      <c r="BF189" s="212">
        <v>1267</v>
      </c>
      <c r="BG189" s="212">
        <v>1493</v>
      </c>
      <c r="BH189" s="212">
        <v>1423</v>
      </c>
      <c r="BI189" s="212">
        <v>1349</v>
      </c>
      <c r="BJ189" s="212">
        <v>1268</v>
      </c>
      <c r="BK189" s="212">
        <v>1205</v>
      </c>
      <c r="BL189" s="212">
        <v>1150</v>
      </c>
      <c r="BM189" s="212">
        <v>1174</v>
      </c>
      <c r="BN189" s="212">
        <v>1120</v>
      </c>
      <c r="BO189" s="212">
        <v>1112</v>
      </c>
      <c r="BP189" s="212">
        <v>1181</v>
      </c>
      <c r="BQ189" s="212">
        <v>1189</v>
      </c>
      <c r="BR189" s="212">
        <v>1122</v>
      </c>
      <c r="BS189" s="212">
        <v>1179</v>
      </c>
      <c r="BT189" s="212">
        <v>1251</v>
      </c>
      <c r="BU189" s="212">
        <v>1409</v>
      </c>
      <c r="BV189" s="212">
        <v>1493</v>
      </c>
      <c r="BW189" s="212">
        <v>1783</v>
      </c>
      <c r="BX189" s="212">
        <v>1819</v>
      </c>
      <c r="BY189" s="212">
        <v>1737</v>
      </c>
      <c r="BZ189" s="212">
        <v>1133</v>
      </c>
      <c r="CA189" s="212">
        <v>1090</v>
      </c>
      <c r="CB189" s="212">
        <v>1360</v>
      </c>
      <c r="CC189" s="212">
        <v>1330</v>
      </c>
      <c r="CD189" s="212">
        <v>1359</v>
      </c>
      <c r="CE189" s="212">
        <v>1356</v>
      </c>
      <c r="CF189" s="212">
        <v>1153</v>
      </c>
      <c r="CG189" s="212">
        <v>990</v>
      </c>
      <c r="CH189" s="212">
        <v>1000</v>
      </c>
      <c r="CI189" s="212">
        <v>966</v>
      </c>
      <c r="CJ189" s="212">
        <v>967</v>
      </c>
      <c r="CK189" s="212">
        <v>871</v>
      </c>
      <c r="CL189" s="212">
        <v>763</v>
      </c>
      <c r="CM189" s="212">
        <v>659</v>
      </c>
      <c r="CN189" s="212">
        <v>619</v>
      </c>
      <c r="CO189" s="212">
        <v>549</v>
      </c>
      <c r="CP189" s="212">
        <v>452</v>
      </c>
      <c r="CQ189" s="212">
        <v>368</v>
      </c>
      <c r="CR189" s="212">
        <v>378</v>
      </c>
      <c r="CS189" s="212">
        <v>301</v>
      </c>
      <c r="CT189" s="212">
        <v>247</v>
      </c>
      <c r="CU189" s="212">
        <v>176</v>
      </c>
      <c r="CV189" s="212">
        <v>139</v>
      </c>
      <c r="CW189" s="212">
        <v>90</v>
      </c>
      <c r="CX189" s="212">
        <v>71</v>
      </c>
      <c r="CY189" s="212">
        <v>47</v>
      </c>
      <c r="CZ189" s="212">
        <v>42</v>
      </c>
      <c r="DA189" s="212">
        <v>23</v>
      </c>
      <c r="DB189" s="212">
        <v>10</v>
      </c>
      <c r="DC189" s="212">
        <v>14</v>
      </c>
      <c r="DD189" s="212">
        <v>8</v>
      </c>
      <c r="DE189" s="212">
        <v>17</v>
      </c>
      <c r="DF189" s="212">
        <v>2353</v>
      </c>
      <c r="DG189" s="212">
        <v>45.142783469000001</v>
      </c>
      <c r="DH189" s="212">
        <v>46.212795941400003</v>
      </c>
      <c r="DI189" s="212">
        <v>4493</v>
      </c>
      <c r="DJ189" s="212">
        <v>5045</v>
      </c>
      <c r="DK189" s="212">
        <v>5432</v>
      </c>
      <c r="DL189" s="212">
        <v>5271</v>
      </c>
      <c r="DM189" s="212">
        <v>4214</v>
      </c>
      <c r="DN189" s="212">
        <v>3815</v>
      </c>
      <c r="DO189" s="212">
        <v>4723</v>
      </c>
      <c r="DP189" s="212">
        <v>6297</v>
      </c>
      <c r="DQ189" s="212">
        <v>8619</v>
      </c>
      <c r="DR189" s="212">
        <v>7947</v>
      </c>
      <c r="DS189" s="212">
        <v>6738</v>
      </c>
      <c r="DT189" s="212">
        <v>5737</v>
      </c>
      <c r="DU189" s="212">
        <v>6150</v>
      </c>
      <c r="DV189" s="212">
        <v>7965</v>
      </c>
      <c r="DW189" s="212">
        <v>6495</v>
      </c>
      <c r="DX189" s="212">
        <v>5076</v>
      </c>
      <c r="DY189" s="212">
        <v>3461</v>
      </c>
      <c r="DZ189" s="212">
        <v>1746</v>
      </c>
      <c r="EA189" s="212">
        <v>523</v>
      </c>
      <c r="EB189" s="212">
        <v>97</v>
      </c>
      <c r="EC189" s="212">
        <v>17</v>
      </c>
      <c r="ED189" s="212">
        <v>14970</v>
      </c>
      <c r="EE189" s="212">
        <v>59511</v>
      </c>
      <c r="EF189" s="212">
        <v>25380</v>
      </c>
      <c r="EG189" s="212">
        <v>10920</v>
      </c>
      <c r="EH189" s="212">
        <v>2383</v>
      </c>
      <c r="EI189" s="212">
        <v>14.9908372638</v>
      </c>
      <c r="EJ189" s="212">
        <v>59.593835431199999</v>
      </c>
      <c r="EK189" s="212">
        <v>25.415327305000002</v>
      </c>
      <c r="EL189" s="212">
        <v>10.935199927899999</v>
      </c>
      <c r="EM189" s="212">
        <v>2.3863169806000002</v>
      </c>
    </row>
    <row r="190" spans="1:143" hidden="1">
      <c r="A190">
        <v>540</v>
      </c>
      <c r="B190">
        <v>202</v>
      </c>
      <c r="C190">
        <v>28215</v>
      </c>
      <c r="D190">
        <v>2</v>
      </c>
      <c r="E190">
        <v>2015</v>
      </c>
      <c r="G190" t="s">
        <v>23</v>
      </c>
      <c r="H190" s="212">
        <v>36643</v>
      </c>
      <c r="I190" s="212">
        <v>224</v>
      </c>
      <c r="J190" s="212">
        <v>212</v>
      </c>
      <c r="K190" s="212">
        <v>273</v>
      </c>
      <c r="L190" s="212">
        <v>292</v>
      </c>
      <c r="M190" s="212">
        <v>284</v>
      </c>
      <c r="N190" s="212">
        <v>272</v>
      </c>
      <c r="O190" s="212">
        <v>294</v>
      </c>
      <c r="P190" s="212">
        <v>315</v>
      </c>
      <c r="Q190" s="212">
        <v>310</v>
      </c>
      <c r="R190" s="212">
        <v>326</v>
      </c>
      <c r="S190" s="212">
        <v>316</v>
      </c>
      <c r="T190" s="212">
        <v>382</v>
      </c>
      <c r="U190" s="212">
        <v>342</v>
      </c>
      <c r="V190" s="212">
        <v>349</v>
      </c>
      <c r="W190" s="212">
        <v>375</v>
      </c>
      <c r="X190" s="212">
        <v>385</v>
      </c>
      <c r="Y190" s="212">
        <v>367</v>
      </c>
      <c r="Z190" s="212">
        <v>392</v>
      </c>
      <c r="AA190" s="212">
        <v>371</v>
      </c>
      <c r="AB190" s="212">
        <v>347</v>
      </c>
      <c r="AC190" s="212">
        <v>312</v>
      </c>
      <c r="AD190" s="212">
        <v>309</v>
      </c>
      <c r="AE190" s="212">
        <v>297</v>
      </c>
      <c r="AF190" s="212">
        <v>276</v>
      </c>
      <c r="AG190" s="212">
        <v>287</v>
      </c>
      <c r="AH190" s="212">
        <v>315</v>
      </c>
      <c r="AI190" s="212">
        <v>320</v>
      </c>
      <c r="AJ190" s="212">
        <v>262</v>
      </c>
      <c r="AK190" s="212">
        <v>332</v>
      </c>
      <c r="AL190" s="212">
        <v>305</v>
      </c>
      <c r="AM190" s="212">
        <v>365</v>
      </c>
      <c r="AN190" s="212">
        <v>361</v>
      </c>
      <c r="AO190" s="212">
        <v>384</v>
      </c>
      <c r="AP190" s="212">
        <v>370</v>
      </c>
      <c r="AQ190" s="212">
        <v>340</v>
      </c>
      <c r="AR190" s="212">
        <v>394</v>
      </c>
      <c r="AS190" s="212">
        <v>426</v>
      </c>
      <c r="AT190" s="212">
        <v>410</v>
      </c>
      <c r="AU190" s="212">
        <v>462</v>
      </c>
      <c r="AV190" s="212">
        <v>488</v>
      </c>
      <c r="AW190" s="212">
        <v>540</v>
      </c>
      <c r="AX190" s="212">
        <v>537</v>
      </c>
      <c r="AY190" s="212">
        <v>553</v>
      </c>
      <c r="AZ190" s="212">
        <v>577</v>
      </c>
      <c r="BA190" s="212">
        <v>518</v>
      </c>
      <c r="BB190" s="212">
        <v>522</v>
      </c>
      <c r="BC190" s="212">
        <v>463</v>
      </c>
      <c r="BD190" s="212">
        <v>418</v>
      </c>
      <c r="BE190" s="212">
        <v>500</v>
      </c>
      <c r="BF190" s="212">
        <v>371</v>
      </c>
      <c r="BG190" s="212">
        <v>440</v>
      </c>
      <c r="BH190" s="212">
        <v>467</v>
      </c>
      <c r="BI190" s="212">
        <v>414</v>
      </c>
      <c r="BJ190" s="212">
        <v>414</v>
      </c>
      <c r="BK190" s="212">
        <v>446</v>
      </c>
      <c r="BL190" s="212">
        <v>415</v>
      </c>
      <c r="BM190" s="212">
        <v>438</v>
      </c>
      <c r="BN190" s="212">
        <v>449</v>
      </c>
      <c r="BO190" s="212">
        <v>463</v>
      </c>
      <c r="BP190" s="212">
        <v>487</v>
      </c>
      <c r="BQ190" s="212">
        <v>489</v>
      </c>
      <c r="BR190" s="212">
        <v>509</v>
      </c>
      <c r="BS190" s="212">
        <v>581</v>
      </c>
      <c r="BT190" s="212">
        <v>607</v>
      </c>
      <c r="BU190" s="212">
        <v>655</v>
      </c>
      <c r="BV190" s="212">
        <v>687</v>
      </c>
      <c r="BW190" s="212">
        <v>775</v>
      </c>
      <c r="BX190" s="212">
        <v>755</v>
      </c>
      <c r="BY190" s="212">
        <v>712</v>
      </c>
      <c r="BZ190" s="212">
        <v>453</v>
      </c>
      <c r="CA190" s="212">
        <v>498</v>
      </c>
      <c r="CB190" s="212">
        <v>627</v>
      </c>
      <c r="CC190" s="212">
        <v>585</v>
      </c>
      <c r="CD190" s="212">
        <v>620</v>
      </c>
      <c r="CE190" s="212">
        <v>598</v>
      </c>
      <c r="CF190" s="212">
        <v>518</v>
      </c>
      <c r="CG190" s="212">
        <v>398</v>
      </c>
      <c r="CH190" s="212">
        <v>406</v>
      </c>
      <c r="CI190" s="212">
        <v>421</v>
      </c>
      <c r="CJ190" s="212">
        <v>392</v>
      </c>
      <c r="CK190" s="212">
        <v>333</v>
      </c>
      <c r="CL190" s="212">
        <v>288</v>
      </c>
      <c r="CM190" s="212">
        <v>287</v>
      </c>
      <c r="CN190" s="212">
        <v>279</v>
      </c>
      <c r="CO190" s="212">
        <v>212</v>
      </c>
      <c r="CP190" s="212">
        <v>183</v>
      </c>
      <c r="CQ190" s="212">
        <v>179</v>
      </c>
      <c r="CR190" s="212">
        <v>146</v>
      </c>
      <c r="CS190" s="212">
        <v>128</v>
      </c>
      <c r="CT190" s="212">
        <v>117</v>
      </c>
      <c r="CU190" s="212">
        <v>92</v>
      </c>
      <c r="CV190" s="212">
        <v>71</v>
      </c>
      <c r="CW190" s="212">
        <v>53</v>
      </c>
      <c r="CX190" s="212">
        <v>25</v>
      </c>
      <c r="CY190" s="212">
        <v>15</v>
      </c>
      <c r="CZ190" s="212">
        <v>24</v>
      </c>
      <c r="DA190" s="212">
        <v>15</v>
      </c>
      <c r="DB190" s="212">
        <v>3</v>
      </c>
      <c r="DC190" s="212">
        <v>2</v>
      </c>
      <c r="DD190" s="212">
        <v>1</v>
      </c>
      <c r="DE190" s="212">
        <v>6</v>
      </c>
      <c r="DF190" s="212">
        <v>23</v>
      </c>
      <c r="DG190" s="212">
        <v>47.691971600199999</v>
      </c>
      <c r="DH190" s="212">
        <v>49.644204851799998</v>
      </c>
      <c r="DI190" s="212">
        <v>1285</v>
      </c>
      <c r="DJ190" s="212">
        <v>1517</v>
      </c>
      <c r="DK190" s="212">
        <v>1764</v>
      </c>
      <c r="DL190" s="212">
        <v>1862</v>
      </c>
      <c r="DM190" s="212">
        <v>1481</v>
      </c>
      <c r="DN190" s="212">
        <v>1534</v>
      </c>
      <c r="DO190" s="212">
        <v>1820</v>
      </c>
      <c r="DP190" s="212">
        <v>2180</v>
      </c>
      <c r="DQ190" s="212">
        <v>2725</v>
      </c>
      <c r="DR190" s="212">
        <v>2274</v>
      </c>
      <c r="DS190" s="212">
        <v>2181</v>
      </c>
      <c r="DT190" s="212">
        <v>2252</v>
      </c>
      <c r="DU190" s="212">
        <v>2841</v>
      </c>
      <c r="DV190" s="212">
        <v>3382</v>
      </c>
      <c r="DW190" s="212">
        <v>2928</v>
      </c>
      <c r="DX190" s="212">
        <v>2135</v>
      </c>
      <c r="DY190" s="212">
        <v>1399</v>
      </c>
      <c r="DZ190" s="212">
        <v>753</v>
      </c>
      <c r="EA190" s="212">
        <v>256</v>
      </c>
      <c r="EB190" s="212">
        <v>45</v>
      </c>
      <c r="EC190" s="212">
        <v>6</v>
      </c>
      <c r="ED190" s="212">
        <v>4566</v>
      </c>
      <c r="EE190" s="212">
        <v>21150</v>
      </c>
      <c r="EF190" s="212">
        <v>10904</v>
      </c>
      <c r="EG190" s="212">
        <v>4594</v>
      </c>
      <c r="EH190" s="212">
        <v>1060</v>
      </c>
      <c r="EI190" s="212">
        <v>12.468596395400001</v>
      </c>
      <c r="EJ190" s="212">
        <v>57.755324958999999</v>
      </c>
      <c r="EK190" s="212">
        <v>29.7760786455</v>
      </c>
      <c r="EL190" s="212">
        <v>12.5450573457</v>
      </c>
      <c r="EM190" s="212">
        <v>2.8945931185</v>
      </c>
    </row>
    <row r="191" spans="1:143" hidden="1">
      <c r="A191">
        <v>543</v>
      </c>
      <c r="B191">
        <v>202</v>
      </c>
      <c r="C191">
        <v>28216</v>
      </c>
      <c r="D191">
        <v>2</v>
      </c>
      <c r="E191">
        <v>2015</v>
      </c>
      <c r="F191">
        <v>2000</v>
      </c>
      <c r="G191" t="s">
        <v>24</v>
      </c>
      <c r="H191" s="212">
        <v>43716</v>
      </c>
      <c r="I191" s="212">
        <v>336</v>
      </c>
      <c r="J191" s="212">
        <v>337</v>
      </c>
      <c r="K191" s="212">
        <v>382</v>
      </c>
      <c r="L191" s="212">
        <v>365</v>
      </c>
      <c r="M191" s="212">
        <v>407</v>
      </c>
      <c r="N191" s="212">
        <v>426</v>
      </c>
      <c r="O191" s="212">
        <v>426</v>
      </c>
      <c r="P191" s="212">
        <v>382</v>
      </c>
      <c r="Q191" s="212">
        <v>407</v>
      </c>
      <c r="R191" s="212">
        <v>407</v>
      </c>
      <c r="S191" s="212">
        <v>441</v>
      </c>
      <c r="T191" s="212">
        <v>470</v>
      </c>
      <c r="U191" s="212">
        <v>424</v>
      </c>
      <c r="V191" s="212">
        <v>457</v>
      </c>
      <c r="W191" s="212">
        <v>482</v>
      </c>
      <c r="X191" s="212">
        <v>458</v>
      </c>
      <c r="Y191" s="212">
        <v>474</v>
      </c>
      <c r="Z191" s="212">
        <v>493</v>
      </c>
      <c r="AA191" s="212">
        <v>486</v>
      </c>
      <c r="AB191" s="212">
        <v>468</v>
      </c>
      <c r="AC191" s="212">
        <v>449</v>
      </c>
      <c r="AD191" s="212">
        <v>455</v>
      </c>
      <c r="AE191" s="212">
        <v>461</v>
      </c>
      <c r="AF191" s="212">
        <v>436</v>
      </c>
      <c r="AG191" s="212">
        <v>483</v>
      </c>
      <c r="AH191" s="212">
        <v>540</v>
      </c>
      <c r="AI191" s="212">
        <v>539</v>
      </c>
      <c r="AJ191" s="212">
        <v>524</v>
      </c>
      <c r="AK191" s="212">
        <v>487</v>
      </c>
      <c r="AL191" s="212">
        <v>494</v>
      </c>
      <c r="AM191" s="212">
        <v>482</v>
      </c>
      <c r="AN191" s="212">
        <v>490</v>
      </c>
      <c r="AO191" s="212">
        <v>523</v>
      </c>
      <c r="AP191" s="212">
        <v>517</v>
      </c>
      <c r="AQ191" s="212">
        <v>518</v>
      </c>
      <c r="AR191" s="212">
        <v>517</v>
      </c>
      <c r="AS191" s="212">
        <v>574</v>
      </c>
      <c r="AT191" s="212">
        <v>491</v>
      </c>
      <c r="AU191" s="212">
        <v>601</v>
      </c>
      <c r="AV191" s="212">
        <v>612</v>
      </c>
      <c r="AW191" s="212">
        <v>649</v>
      </c>
      <c r="AX191" s="212">
        <v>737</v>
      </c>
      <c r="AY191" s="212">
        <v>712</v>
      </c>
      <c r="AZ191" s="212">
        <v>729</v>
      </c>
      <c r="BA191" s="212">
        <v>680</v>
      </c>
      <c r="BB191" s="212">
        <v>665</v>
      </c>
      <c r="BC191" s="212">
        <v>625</v>
      </c>
      <c r="BD191" s="212">
        <v>586</v>
      </c>
      <c r="BE191" s="212">
        <v>577</v>
      </c>
      <c r="BF191" s="212">
        <v>394</v>
      </c>
      <c r="BG191" s="212">
        <v>543</v>
      </c>
      <c r="BH191" s="212">
        <v>516</v>
      </c>
      <c r="BI191" s="212">
        <v>528</v>
      </c>
      <c r="BJ191" s="212">
        <v>514</v>
      </c>
      <c r="BK191" s="212">
        <v>476</v>
      </c>
      <c r="BL191" s="212">
        <v>477</v>
      </c>
      <c r="BM191" s="212">
        <v>491</v>
      </c>
      <c r="BN191" s="212">
        <v>438</v>
      </c>
      <c r="BO191" s="212">
        <v>477</v>
      </c>
      <c r="BP191" s="212">
        <v>492</v>
      </c>
      <c r="BQ191" s="212">
        <v>524</v>
      </c>
      <c r="BR191" s="212">
        <v>533</v>
      </c>
      <c r="BS191" s="212">
        <v>668</v>
      </c>
      <c r="BT191" s="212">
        <v>620</v>
      </c>
      <c r="BU191" s="212">
        <v>708</v>
      </c>
      <c r="BV191" s="212">
        <v>735</v>
      </c>
      <c r="BW191" s="212">
        <v>865</v>
      </c>
      <c r="BX191" s="212">
        <v>806</v>
      </c>
      <c r="BY191" s="212">
        <v>782</v>
      </c>
      <c r="BZ191" s="212">
        <v>485</v>
      </c>
      <c r="CA191" s="212">
        <v>519</v>
      </c>
      <c r="CB191" s="212">
        <v>607</v>
      </c>
      <c r="CC191" s="212">
        <v>585</v>
      </c>
      <c r="CD191" s="212">
        <v>624</v>
      </c>
      <c r="CE191" s="212">
        <v>592</v>
      </c>
      <c r="CF191" s="212">
        <v>437</v>
      </c>
      <c r="CG191" s="212">
        <v>381</v>
      </c>
      <c r="CH191" s="212">
        <v>381</v>
      </c>
      <c r="CI191" s="212">
        <v>370</v>
      </c>
      <c r="CJ191" s="212">
        <v>367</v>
      </c>
      <c r="CK191" s="212">
        <v>288</v>
      </c>
      <c r="CL191" s="212">
        <v>269</v>
      </c>
      <c r="CM191" s="212">
        <v>249</v>
      </c>
      <c r="CN191" s="212">
        <v>230</v>
      </c>
      <c r="CO191" s="212">
        <v>192</v>
      </c>
      <c r="CP191" s="212">
        <v>165</v>
      </c>
      <c r="CQ191" s="212">
        <v>142</v>
      </c>
      <c r="CR191" s="212">
        <v>116</v>
      </c>
      <c r="CS191" s="212">
        <v>85</v>
      </c>
      <c r="CT191" s="212">
        <v>82</v>
      </c>
      <c r="CU191" s="212">
        <v>46</v>
      </c>
      <c r="CV191" s="212">
        <v>32</v>
      </c>
      <c r="CW191" s="212">
        <v>30</v>
      </c>
      <c r="CX191" s="212">
        <v>17</v>
      </c>
      <c r="CY191" s="212">
        <v>18</v>
      </c>
      <c r="CZ191" s="212">
        <v>13</v>
      </c>
      <c r="DA191" s="212">
        <v>7</v>
      </c>
      <c r="DB191" s="212">
        <v>3</v>
      </c>
      <c r="DC191" s="212">
        <v>3</v>
      </c>
      <c r="DD191" s="212">
        <v>0</v>
      </c>
      <c r="DE191" s="212">
        <v>3</v>
      </c>
      <c r="DF191" s="212">
        <v>110</v>
      </c>
      <c r="DG191" s="212">
        <v>44.138513048699998</v>
      </c>
      <c r="DH191" s="212">
        <v>44.375</v>
      </c>
      <c r="DI191" s="212">
        <v>1827</v>
      </c>
      <c r="DJ191" s="212">
        <v>2048</v>
      </c>
      <c r="DK191" s="212">
        <v>2274</v>
      </c>
      <c r="DL191" s="212">
        <v>2379</v>
      </c>
      <c r="DM191" s="212">
        <v>2284</v>
      </c>
      <c r="DN191" s="212">
        <v>2584</v>
      </c>
      <c r="DO191" s="212">
        <v>2530</v>
      </c>
      <c r="DP191" s="212">
        <v>2795</v>
      </c>
      <c r="DQ191" s="212">
        <v>3507</v>
      </c>
      <c r="DR191" s="212">
        <v>2847</v>
      </c>
      <c r="DS191" s="212">
        <v>2577</v>
      </c>
      <c r="DT191" s="212">
        <v>2375</v>
      </c>
      <c r="DU191" s="212">
        <v>3053</v>
      </c>
      <c r="DV191" s="212">
        <v>3673</v>
      </c>
      <c r="DW191" s="212">
        <v>2927</v>
      </c>
      <c r="DX191" s="212">
        <v>1936</v>
      </c>
      <c r="DY191" s="212">
        <v>1228</v>
      </c>
      <c r="DZ191" s="212">
        <v>590</v>
      </c>
      <c r="EA191" s="212">
        <v>143</v>
      </c>
      <c r="EB191" s="212">
        <v>26</v>
      </c>
      <c r="EC191" s="212">
        <v>3</v>
      </c>
      <c r="ED191" s="212">
        <v>6149</v>
      </c>
      <c r="EE191" s="212">
        <v>26931</v>
      </c>
      <c r="EF191" s="212">
        <v>10526</v>
      </c>
      <c r="EG191" s="212">
        <v>3926</v>
      </c>
      <c r="EH191" s="212">
        <v>762</v>
      </c>
      <c r="EI191" s="212">
        <v>14.101270467399999</v>
      </c>
      <c r="EJ191" s="212">
        <v>61.759849561999999</v>
      </c>
      <c r="EK191" s="212">
        <v>24.138879970600001</v>
      </c>
      <c r="EL191" s="212">
        <v>9.0033481631000001</v>
      </c>
      <c r="EM191" s="212">
        <v>1.7474659451000001</v>
      </c>
    </row>
    <row r="192" spans="1:143" hidden="1">
      <c r="A192">
        <v>544</v>
      </c>
      <c r="B192">
        <v>202</v>
      </c>
      <c r="C192">
        <v>28217</v>
      </c>
      <c r="D192">
        <v>2</v>
      </c>
      <c r="E192">
        <v>2015</v>
      </c>
      <c r="F192">
        <v>2000</v>
      </c>
      <c r="G192" t="s">
        <v>25</v>
      </c>
      <c r="H192" s="212">
        <v>73297</v>
      </c>
      <c r="I192" s="212">
        <v>514</v>
      </c>
      <c r="J192" s="212">
        <v>584</v>
      </c>
      <c r="K192" s="212">
        <v>625</v>
      </c>
      <c r="L192" s="212">
        <v>609</v>
      </c>
      <c r="M192" s="212">
        <v>694</v>
      </c>
      <c r="N192" s="212">
        <v>649</v>
      </c>
      <c r="O192" s="212">
        <v>687</v>
      </c>
      <c r="P192" s="212">
        <v>732</v>
      </c>
      <c r="Q192" s="212">
        <v>703</v>
      </c>
      <c r="R192" s="212">
        <v>707</v>
      </c>
      <c r="S192" s="212">
        <v>719</v>
      </c>
      <c r="T192" s="212">
        <v>750</v>
      </c>
      <c r="U192" s="212">
        <v>788</v>
      </c>
      <c r="V192" s="212">
        <v>800</v>
      </c>
      <c r="W192" s="212">
        <v>815</v>
      </c>
      <c r="X192" s="212">
        <v>876</v>
      </c>
      <c r="Y192" s="212">
        <v>822</v>
      </c>
      <c r="Z192" s="212">
        <v>831</v>
      </c>
      <c r="AA192" s="212">
        <v>770</v>
      </c>
      <c r="AB192" s="212">
        <v>708</v>
      </c>
      <c r="AC192" s="212">
        <v>670</v>
      </c>
      <c r="AD192" s="212">
        <v>613</v>
      </c>
      <c r="AE192" s="212">
        <v>554</v>
      </c>
      <c r="AF192" s="212">
        <v>525</v>
      </c>
      <c r="AG192" s="212">
        <v>602</v>
      </c>
      <c r="AH192" s="212">
        <v>542</v>
      </c>
      <c r="AI192" s="212">
        <v>570</v>
      </c>
      <c r="AJ192" s="212">
        <v>600</v>
      </c>
      <c r="AK192" s="212">
        <v>559</v>
      </c>
      <c r="AL192" s="212">
        <v>623</v>
      </c>
      <c r="AM192" s="212">
        <v>677</v>
      </c>
      <c r="AN192" s="212">
        <v>708</v>
      </c>
      <c r="AO192" s="212">
        <v>698</v>
      </c>
      <c r="AP192" s="212">
        <v>723</v>
      </c>
      <c r="AQ192" s="212">
        <v>755</v>
      </c>
      <c r="AR192" s="212">
        <v>783</v>
      </c>
      <c r="AS192" s="212">
        <v>809</v>
      </c>
      <c r="AT192" s="212">
        <v>858</v>
      </c>
      <c r="AU192" s="212">
        <v>906</v>
      </c>
      <c r="AV192" s="212">
        <v>955</v>
      </c>
      <c r="AW192" s="212">
        <v>1160</v>
      </c>
      <c r="AX192" s="212">
        <v>1183</v>
      </c>
      <c r="AY192" s="212">
        <v>1265</v>
      </c>
      <c r="AZ192" s="212">
        <v>1265</v>
      </c>
      <c r="BA192" s="212">
        <v>1289</v>
      </c>
      <c r="BB192" s="212">
        <v>1220</v>
      </c>
      <c r="BC192" s="212">
        <v>1223</v>
      </c>
      <c r="BD192" s="212">
        <v>1125</v>
      </c>
      <c r="BE192" s="212">
        <v>1140</v>
      </c>
      <c r="BF192" s="212">
        <v>857</v>
      </c>
      <c r="BG192" s="212">
        <v>1070</v>
      </c>
      <c r="BH192" s="212">
        <v>1008</v>
      </c>
      <c r="BI192" s="212">
        <v>923</v>
      </c>
      <c r="BJ192" s="212">
        <v>818</v>
      </c>
      <c r="BK192" s="212">
        <v>774</v>
      </c>
      <c r="BL192" s="212">
        <v>754</v>
      </c>
      <c r="BM192" s="212">
        <v>769</v>
      </c>
      <c r="BN192" s="212">
        <v>720</v>
      </c>
      <c r="BO192" s="212">
        <v>695</v>
      </c>
      <c r="BP192" s="212">
        <v>746</v>
      </c>
      <c r="BQ192" s="212">
        <v>807</v>
      </c>
      <c r="BR192" s="212">
        <v>774</v>
      </c>
      <c r="BS192" s="212">
        <v>869</v>
      </c>
      <c r="BT192" s="212">
        <v>902</v>
      </c>
      <c r="BU192" s="212">
        <v>1008</v>
      </c>
      <c r="BV192" s="212">
        <v>1089</v>
      </c>
      <c r="BW192" s="212">
        <v>1263</v>
      </c>
      <c r="BX192" s="212">
        <v>1311</v>
      </c>
      <c r="BY192" s="212">
        <v>1231</v>
      </c>
      <c r="BZ192" s="212">
        <v>815</v>
      </c>
      <c r="CA192" s="212">
        <v>921</v>
      </c>
      <c r="CB192" s="212">
        <v>1135</v>
      </c>
      <c r="CC192" s="212">
        <v>1073</v>
      </c>
      <c r="CD192" s="212">
        <v>1191</v>
      </c>
      <c r="CE192" s="212">
        <v>1134</v>
      </c>
      <c r="CF192" s="212">
        <v>1059</v>
      </c>
      <c r="CG192" s="212">
        <v>939</v>
      </c>
      <c r="CH192" s="212">
        <v>898</v>
      </c>
      <c r="CI192" s="212">
        <v>920</v>
      </c>
      <c r="CJ192" s="212">
        <v>897</v>
      </c>
      <c r="CK192" s="212">
        <v>744</v>
      </c>
      <c r="CL192" s="212">
        <v>658</v>
      </c>
      <c r="CM192" s="212">
        <v>562</v>
      </c>
      <c r="CN192" s="212">
        <v>548</v>
      </c>
      <c r="CO192" s="212">
        <v>436</v>
      </c>
      <c r="CP192" s="212">
        <v>385</v>
      </c>
      <c r="CQ192" s="212">
        <v>328</v>
      </c>
      <c r="CR192" s="212">
        <v>282</v>
      </c>
      <c r="CS192" s="212">
        <v>213</v>
      </c>
      <c r="CT192" s="212">
        <v>200</v>
      </c>
      <c r="CU192" s="212">
        <v>146</v>
      </c>
      <c r="CV192" s="212">
        <v>100</v>
      </c>
      <c r="CW192" s="212">
        <v>79</v>
      </c>
      <c r="CX192" s="212">
        <v>58</v>
      </c>
      <c r="CY192" s="212">
        <v>41</v>
      </c>
      <c r="CZ192" s="212">
        <v>19</v>
      </c>
      <c r="DA192" s="212">
        <v>10</v>
      </c>
      <c r="DB192" s="212">
        <v>9</v>
      </c>
      <c r="DC192" s="212">
        <v>12</v>
      </c>
      <c r="DD192" s="212">
        <v>7</v>
      </c>
      <c r="DE192" s="212">
        <v>4</v>
      </c>
      <c r="DF192" s="212">
        <v>103</v>
      </c>
      <c r="DG192" s="212">
        <v>46.224171380199998</v>
      </c>
      <c r="DH192" s="212">
        <v>46.901062959900003</v>
      </c>
      <c r="DI192" s="212">
        <v>3026</v>
      </c>
      <c r="DJ192" s="212">
        <v>3478</v>
      </c>
      <c r="DK192" s="212">
        <v>3872</v>
      </c>
      <c r="DL192" s="212">
        <v>4007</v>
      </c>
      <c r="DM192" s="212">
        <v>2964</v>
      </c>
      <c r="DN192" s="212">
        <v>2894</v>
      </c>
      <c r="DO192" s="212">
        <v>3561</v>
      </c>
      <c r="DP192" s="212">
        <v>4311</v>
      </c>
      <c r="DQ192" s="212">
        <v>6162</v>
      </c>
      <c r="DR192" s="212">
        <v>5565</v>
      </c>
      <c r="DS192" s="212">
        <v>4593</v>
      </c>
      <c r="DT192" s="212">
        <v>3684</v>
      </c>
      <c r="DU192" s="212">
        <v>4360</v>
      </c>
      <c r="DV192" s="212">
        <v>5709</v>
      </c>
      <c r="DW192" s="212">
        <v>5454</v>
      </c>
      <c r="DX192" s="212">
        <v>4713</v>
      </c>
      <c r="DY192" s="212">
        <v>2948</v>
      </c>
      <c r="DZ192" s="212">
        <v>1408</v>
      </c>
      <c r="EA192" s="212">
        <v>424</v>
      </c>
      <c r="EB192" s="212">
        <v>57</v>
      </c>
      <c r="EC192" s="212">
        <v>4</v>
      </c>
      <c r="ED192" s="212">
        <v>10376</v>
      </c>
      <c r="EE192" s="212">
        <v>42101</v>
      </c>
      <c r="EF192" s="212">
        <v>20717</v>
      </c>
      <c r="EG192" s="212">
        <v>9554</v>
      </c>
      <c r="EH192" s="212">
        <v>1893</v>
      </c>
      <c r="EI192" s="212">
        <v>14.1760253573</v>
      </c>
      <c r="EJ192" s="212">
        <v>57.519742055400002</v>
      </c>
      <c r="EK192" s="212">
        <v>28.304232587400001</v>
      </c>
      <c r="EL192" s="212">
        <v>13.052982484899999</v>
      </c>
      <c r="EM192" s="212">
        <v>2.5862775636999999</v>
      </c>
    </row>
    <row r="193" spans="1:143" hidden="1">
      <c r="A193">
        <v>545</v>
      </c>
      <c r="B193">
        <v>202</v>
      </c>
      <c r="C193">
        <v>28218</v>
      </c>
      <c r="D193">
        <v>2</v>
      </c>
      <c r="E193">
        <v>2015</v>
      </c>
      <c r="F193">
        <v>2000</v>
      </c>
      <c r="G193" t="s">
        <v>26</v>
      </c>
      <c r="H193" s="212">
        <v>23411</v>
      </c>
      <c r="I193" s="212">
        <v>207</v>
      </c>
      <c r="J193" s="212">
        <v>204</v>
      </c>
      <c r="K193" s="212">
        <v>205</v>
      </c>
      <c r="L193" s="212">
        <v>211</v>
      </c>
      <c r="M193" s="212">
        <v>230</v>
      </c>
      <c r="N193" s="212">
        <v>223</v>
      </c>
      <c r="O193" s="212">
        <v>267</v>
      </c>
      <c r="P193" s="212">
        <v>258</v>
      </c>
      <c r="Q193" s="212">
        <v>245</v>
      </c>
      <c r="R193" s="212">
        <v>248</v>
      </c>
      <c r="S193" s="212">
        <v>242</v>
      </c>
      <c r="T193" s="212">
        <v>286</v>
      </c>
      <c r="U193" s="212">
        <v>270</v>
      </c>
      <c r="V193" s="212">
        <v>275</v>
      </c>
      <c r="W193" s="212">
        <v>258</v>
      </c>
      <c r="X193" s="212">
        <v>296</v>
      </c>
      <c r="Y193" s="212">
        <v>254</v>
      </c>
      <c r="Z193" s="212">
        <v>294</v>
      </c>
      <c r="AA193" s="212">
        <v>233</v>
      </c>
      <c r="AB193" s="212">
        <v>203</v>
      </c>
      <c r="AC193" s="212">
        <v>224</v>
      </c>
      <c r="AD193" s="212">
        <v>209</v>
      </c>
      <c r="AE193" s="212">
        <v>218</v>
      </c>
      <c r="AF193" s="212">
        <v>199</v>
      </c>
      <c r="AG193" s="212">
        <v>213</v>
      </c>
      <c r="AH193" s="212">
        <v>209</v>
      </c>
      <c r="AI193" s="212">
        <v>228</v>
      </c>
      <c r="AJ193" s="212">
        <v>243</v>
      </c>
      <c r="AK193" s="212">
        <v>255</v>
      </c>
      <c r="AL193" s="212">
        <v>228</v>
      </c>
      <c r="AM193" s="212">
        <v>246</v>
      </c>
      <c r="AN193" s="212">
        <v>263</v>
      </c>
      <c r="AO193" s="212">
        <v>242</v>
      </c>
      <c r="AP193" s="212">
        <v>256</v>
      </c>
      <c r="AQ193" s="212">
        <v>270</v>
      </c>
      <c r="AR193" s="212">
        <v>289</v>
      </c>
      <c r="AS193" s="212">
        <v>305</v>
      </c>
      <c r="AT193" s="212">
        <v>297</v>
      </c>
      <c r="AU193" s="212">
        <v>314</v>
      </c>
      <c r="AV193" s="212">
        <v>328</v>
      </c>
      <c r="AW193" s="212">
        <v>346</v>
      </c>
      <c r="AX193" s="212">
        <v>372</v>
      </c>
      <c r="AY193" s="212">
        <v>377</v>
      </c>
      <c r="AZ193" s="212">
        <v>416</v>
      </c>
      <c r="BA193" s="212">
        <v>339</v>
      </c>
      <c r="BB193" s="212">
        <v>323</v>
      </c>
      <c r="BC193" s="212">
        <v>317</v>
      </c>
      <c r="BD193" s="212">
        <v>348</v>
      </c>
      <c r="BE193" s="212">
        <v>324</v>
      </c>
      <c r="BF193" s="212">
        <v>243</v>
      </c>
      <c r="BG193" s="212">
        <v>305</v>
      </c>
      <c r="BH193" s="212">
        <v>315</v>
      </c>
      <c r="BI193" s="212">
        <v>309</v>
      </c>
      <c r="BJ193" s="212">
        <v>248</v>
      </c>
      <c r="BK193" s="212">
        <v>252</v>
      </c>
      <c r="BL193" s="212">
        <v>259</v>
      </c>
      <c r="BM193" s="212">
        <v>301</v>
      </c>
      <c r="BN193" s="212">
        <v>285</v>
      </c>
      <c r="BO193" s="212">
        <v>265</v>
      </c>
      <c r="BP193" s="212">
        <v>277</v>
      </c>
      <c r="BQ193" s="212">
        <v>311</v>
      </c>
      <c r="BR193" s="212">
        <v>301</v>
      </c>
      <c r="BS193" s="212">
        <v>340</v>
      </c>
      <c r="BT193" s="212">
        <v>325</v>
      </c>
      <c r="BU193" s="212">
        <v>341</v>
      </c>
      <c r="BV193" s="212">
        <v>366</v>
      </c>
      <c r="BW193" s="212">
        <v>407</v>
      </c>
      <c r="BX193" s="212">
        <v>384</v>
      </c>
      <c r="BY193" s="212">
        <v>398</v>
      </c>
      <c r="BZ193" s="212">
        <v>260</v>
      </c>
      <c r="CA193" s="212">
        <v>256</v>
      </c>
      <c r="CB193" s="212">
        <v>342</v>
      </c>
      <c r="CC193" s="212">
        <v>263</v>
      </c>
      <c r="CD193" s="212">
        <v>286</v>
      </c>
      <c r="CE193" s="212">
        <v>243</v>
      </c>
      <c r="CF193" s="212">
        <v>230</v>
      </c>
      <c r="CG193" s="212">
        <v>187</v>
      </c>
      <c r="CH193" s="212">
        <v>193</v>
      </c>
      <c r="CI193" s="212">
        <v>213</v>
      </c>
      <c r="CJ193" s="212">
        <v>212</v>
      </c>
      <c r="CK193" s="212">
        <v>168</v>
      </c>
      <c r="CL193" s="212">
        <v>159</v>
      </c>
      <c r="CM193" s="212">
        <v>177</v>
      </c>
      <c r="CN193" s="212">
        <v>158</v>
      </c>
      <c r="CO193" s="212">
        <v>100</v>
      </c>
      <c r="CP193" s="212">
        <v>99</v>
      </c>
      <c r="CQ193" s="212">
        <v>88</v>
      </c>
      <c r="CR193" s="212">
        <v>82</v>
      </c>
      <c r="CS193" s="212">
        <v>62</v>
      </c>
      <c r="CT193" s="212">
        <v>57</v>
      </c>
      <c r="CU193" s="212">
        <v>48</v>
      </c>
      <c r="CV193" s="212">
        <v>37</v>
      </c>
      <c r="CW193" s="212">
        <v>24</v>
      </c>
      <c r="CX193" s="212">
        <v>18</v>
      </c>
      <c r="CY193" s="212">
        <v>13</v>
      </c>
      <c r="CZ193" s="212">
        <v>12</v>
      </c>
      <c r="DA193" s="212">
        <v>4</v>
      </c>
      <c r="DB193" s="212">
        <v>2</v>
      </c>
      <c r="DC193" s="212">
        <v>2</v>
      </c>
      <c r="DD193" s="212">
        <v>2</v>
      </c>
      <c r="DE193" s="212">
        <v>2</v>
      </c>
      <c r="DF193" s="212">
        <v>73</v>
      </c>
      <c r="DG193" s="212">
        <v>44.093324192300003</v>
      </c>
      <c r="DH193" s="212">
        <v>44.628318584100001</v>
      </c>
      <c r="DI193" s="212">
        <v>1057</v>
      </c>
      <c r="DJ193" s="212">
        <v>1241</v>
      </c>
      <c r="DK193" s="212">
        <v>1331</v>
      </c>
      <c r="DL193" s="212">
        <v>1280</v>
      </c>
      <c r="DM193" s="212">
        <v>1063</v>
      </c>
      <c r="DN193" s="212">
        <v>1163</v>
      </c>
      <c r="DO193" s="212">
        <v>1277</v>
      </c>
      <c r="DP193" s="212">
        <v>1533</v>
      </c>
      <c r="DQ193" s="212">
        <v>1850</v>
      </c>
      <c r="DR193" s="212">
        <v>1555</v>
      </c>
      <c r="DS193" s="212">
        <v>1429</v>
      </c>
      <c r="DT193" s="212">
        <v>1387</v>
      </c>
      <c r="DU193" s="212">
        <v>1618</v>
      </c>
      <c r="DV193" s="212">
        <v>1815</v>
      </c>
      <c r="DW193" s="212">
        <v>1390</v>
      </c>
      <c r="DX193" s="212">
        <v>1035</v>
      </c>
      <c r="DY193" s="212">
        <v>762</v>
      </c>
      <c r="DZ193" s="212">
        <v>388</v>
      </c>
      <c r="EA193" s="212">
        <v>140</v>
      </c>
      <c r="EB193" s="212">
        <v>22</v>
      </c>
      <c r="EC193" s="212">
        <v>2</v>
      </c>
      <c r="ED193" s="212">
        <v>3629</v>
      </c>
      <c r="EE193" s="212">
        <v>14155</v>
      </c>
      <c r="EF193" s="212">
        <v>5554</v>
      </c>
      <c r="EG193" s="212">
        <v>2349</v>
      </c>
      <c r="EH193" s="212">
        <v>552</v>
      </c>
      <c r="EI193" s="212">
        <v>15.5497471934</v>
      </c>
      <c r="EJ193" s="212">
        <v>60.652155283200003</v>
      </c>
      <c r="EK193" s="212">
        <v>23.798097523399999</v>
      </c>
      <c r="EL193" s="212">
        <v>10.0651298312</v>
      </c>
      <c r="EM193" s="212">
        <v>2.3652412374999998</v>
      </c>
    </row>
    <row r="194" spans="1:143" hidden="1">
      <c r="A194">
        <v>546</v>
      </c>
      <c r="B194">
        <v>202</v>
      </c>
      <c r="C194">
        <v>28219</v>
      </c>
      <c r="D194">
        <v>2</v>
      </c>
      <c r="E194">
        <v>2015</v>
      </c>
      <c r="F194">
        <v>2000</v>
      </c>
      <c r="G194" t="s">
        <v>27</v>
      </c>
      <c r="H194" s="212">
        <v>53777</v>
      </c>
      <c r="I194" s="212">
        <v>384</v>
      </c>
      <c r="J194" s="212">
        <v>409</v>
      </c>
      <c r="K194" s="212">
        <v>456</v>
      </c>
      <c r="L194" s="212">
        <v>489</v>
      </c>
      <c r="M194" s="212">
        <v>520</v>
      </c>
      <c r="N194" s="212">
        <v>508</v>
      </c>
      <c r="O194" s="212">
        <v>485</v>
      </c>
      <c r="P194" s="212">
        <v>557</v>
      </c>
      <c r="Q194" s="212">
        <v>525</v>
      </c>
      <c r="R194" s="212">
        <v>480</v>
      </c>
      <c r="S194" s="212">
        <v>528</v>
      </c>
      <c r="T194" s="212">
        <v>557</v>
      </c>
      <c r="U194" s="212">
        <v>537</v>
      </c>
      <c r="V194" s="212">
        <v>537</v>
      </c>
      <c r="W194" s="212">
        <v>569</v>
      </c>
      <c r="X194" s="212">
        <v>607</v>
      </c>
      <c r="Y194" s="212">
        <v>651</v>
      </c>
      <c r="Z194" s="212">
        <v>665</v>
      </c>
      <c r="AA194" s="212">
        <v>720</v>
      </c>
      <c r="AB194" s="212">
        <v>724</v>
      </c>
      <c r="AC194" s="212">
        <v>762</v>
      </c>
      <c r="AD194" s="212">
        <v>715</v>
      </c>
      <c r="AE194" s="212">
        <v>693</v>
      </c>
      <c r="AF194" s="212">
        <v>623</v>
      </c>
      <c r="AG194" s="212">
        <v>596</v>
      </c>
      <c r="AH194" s="212">
        <v>566</v>
      </c>
      <c r="AI194" s="212">
        <v>605</v>
      </c>
      <c r="AJ194" s="212">
        <v>570</v>
      </c>
      <c r="AK194" s="212">
        <v>598</v>
      </c>
      <c r="AL194" s="212">
        <v>577</v>
      </c>
      <c r="AM194" s="212">
        <v>549</v>
      </c>
      <c r="AN194" s="212">
        <v>552</v>
      </c>
      <c r="AO194" s="212">
        <v>562</v>
      </c>
      <c r="AP194" s="212">
        <v>523</v>
      </c>
      <c r="AQ194" s="212">
        <v>627</v>
      </c>
      <c r="AR194" s="212">
        <v>617</v>
      </c>
      <c r="AS194" s="212">
        <v>576</v>
      </c>
      <c r="AT194" s="212">
        <v>600</v>
      </c>
      <c r="AU194" s="212">
        <v>605</v>
      </c>
      <c r="AV194" s="212">
        <v>637</v>
      </c>
      <c r="AW194" s="212">
        <v>672</v>
      </c>
      <c r="AX194" s="212">
        <v>705</v>
      </c>
      <c r="AY194" s="212">
        <v>686</v>
      </c>
      <c r="AZ194" s="212">
        <v>743</v>
      </c>
      <c r="BA194" s="212">
        <v>639</v>
      </c>
      <c r="BB194" s="212">
        <v>697</v>
      </c>
      <c r="BC194" s="212">
        <v>694</v>
      </c>
      <c r="BD194" s="212">
        <v>733</v>
      </c>
      <c r="BE194" s="212">
        <v>778</v>
      </c>
      <c r="BF194" s="212">
        <v>605</v>
      </c>
      <c r="BG194" s="212">
        <v>852</v>
      </c>
      <c r="BH194" s="212">
        <v>832</v>
      </c>
      <c r="BI194" s="212">
        <v>830</v>
      </c>
      <c r="BJ194" s="212">
        <v>863</v>
      </c>
      <c r="BK194" s="212">
        <v>801</v>
      </c>
      <c r="BL194" s="212">
        <v>839</v>
      </c>
      <c r="BM194" s="212">
        <v>899</v>
      </c>
      <c r="BN194" s="212">
        <v>807</v>
      </c>
      <c r="BO194" s="212">
        <v>814</v>
      </c>
      <c r="BP194" s="212">
        <v>906</v>
      </c>
      <c r="BQ194" s="212">
        <v>853</v>
      </c>
      <c r="BR194" s="212">
        <v>849</v>
      </c>
      <c r="BS194" s="212">
        <v>868</v>
      </c>
      <c r="BT194" s="212">
        <v>952</v>
      </c>
      <c r="BU194" s="212">
        <v>943</v>
      </c>
      <c r="BV194" s="212">
        <v>899</v>
      </c>
      <c r="BW194" s="212">
        <v>1040</v>
      </c>
      <c r="BX194" s="212">
        <v>914</v>
      </c>
      <c r="BY194" s="212">
        <v>825</v>
      </c>
      <c r="BZ194" s="212">
        <v>474</v>
      </c>
      <c r="CA194" s="212">
        <v>495</v>
      </c>
      <c r="CB194" s="212">
        <v>542</v>
      </c>
      <c r="CC194" s="212">
        <v>547</v>
      </c>
      <c r="CD194" s="212">
        <v>516</v>
      </c>
      <c r="CE194" s="212">
        <v>495</v>
      </c>
      <c r="CF194" s="212">
        <v>372</v>
      </c>
      <c r="CG194" s="212">
        <v>327</v>
      </c>
      <c r="CH194" s="212">
        <v>357</v>
      </c>
      <c r="CI194" s="212">
        <v>371</v>
      </c>
      <c r="CJ194" s="212">
        <v>337</v>
      </c>
      <c r="CK194" s="212">
        <v>304</v>
      </c>
      <c r="CL194" s="212">
        <v>287</v>
      </c>
      <c r="CM194" s="212">
        <v>284</v>
      </c>
      <c r="CN194" s="212">
        <v>229</v>
      </c>
      <c r="CO194" s="212">
        <v>205</v>
      </c>
      <c r="CP194" s="212">
        <v>182</v>
      </c>
      <c r="CQ194" s="212">
        <v>160</v>
      </c>
      <c r="CR194" s="212">
        <v>149</v>
      </c>
      <c r="CS194" s="212">
        <v>110</v>
      </c>
      <c r="CT194" s="212">
        <v>91</v>
      </c>
      <c r="CU194" s="212">
        <v>96</v>
      </c>
      <c r="CV194" s="212">
        <v>58</v>
      </c>
      <c r="CW194" s="212">
        <v>37</v>
      </c>
      <c r="CX194" s="212">
        <v>22</v>
      </c>
      <c r="CY194" s="212">
        <v>25</v>
      </c>
      <c r="CZ194" s="212">
        <v>13</v>
      </c>
      <c r="DA194" s="212">
        <v>5</v>
      </c>
      <c r="DB194" s="212">
        <v>6</v>
      </c>
      <c r="DC194" s="212">
        <v>2</v>
      </c>
      <c r="DD194" s="212">
        <v>0</v>
      </c>
      <c r="DE194" s="212">
        <v>3</v>
      </c>
      <c r="DF194" s="212">
        <v>77</v>
      </c>
      <c r="DG194" s="212">
        <v>43.453668528900003</v>
      </c>
      <c r="DH194" s="212">
        <v>45.493543758999998</v>
      </c>
      <c r="DI194" s="212">
        <v>2258</v>
      </c>
      <c r="DJ194" s="212">
        <v>2555</v>
      </c>
      <c r="DK194" s="212">
        <v>2728</v>
      </c>
      <c r="DL194" s="212">
        <v>3367</v>
      </c>
      <c r="DM194" s="212">
        <v>3389</v>
      </c>
      <c r="DN194" s="212">
        <v>2916</v>
      </c>
      <c r="DO194" s="212">
        <v>2813</v>
      </c>
      <c r="DP194" s="212">
        <v>3035</v>
      </c>
      <c r="DQ194" s="212">
        <v>3445</v>
      </c>
      <c r="DR194" s="212">
        <v>3507</v>
      </c>
      <c r="DS194" s="212">
        <v>4178</v>
      </c>
      <c r="DT194" s="212">
        <v>4265</v>
      </c>
      <c r="DU194" s="212">
        <v>4465</v>
      </c>
      <c r="DV194" s="212">
        <v>4152</v>
      </c>
      <c r="DW194" s="212">
        <v>2595</v>
      </c>
      <c r="DX194" s="212">
        <v>1764</v>
      </c>
      <c r="DY194" s="212">
        <v>1309</v>
      </c>
      <c r="DZ194" s="212">
        <v>692</v>
      </c>
      <c r="EA194" s="212">
        <v>238</v>
      </c>
      <c r="EB194" s="212">
        <v>26</v>
      </c>
      <c r="EC194" s="212">
        <v>3</v>
      </c>
      <c r="ED194" s="212">
        <v>7541</v>
      </c>
      <c r="EE194" s="212">
        <v>35380</v>
      </c>
      <c r="EF194" s="212">
        <v>10779</v>
      </c>
      <c r="EG194" s="212">
        <v>4032</v>
      </c>
      <c r="EH194" s="212">
        <v>959</v>
      </c>
      <c r="EI194" s="212">
        <v>14.042830540000001</v>
      </c>
      <c r="EJ194" s="212">
        <v>65.8845437616</v>
      </c>
      <c r="EK194" s="212">
        <v>20.072625698300001</v>
      </c>
      <c r="EL194" s="212">
        <v>7.5083798883000004</v>
      </c>
      <c r="EM194" s="212">
        <v>1.7858472997999999</v>
      </c>
    </row>
    <row r="195" spans="1:143" hidden="1">
      <c r="A195">
        <v>547</v>
      </c>
      <c r="B195">
        <v>202</v>
      </c>
      <c r="C195">
        <v>28220</v>
      </c>
      <c r="D195">
        <v>2</v>
      </c>
      <c r="E195">
        <v>2015</v>
      </c>
      <c r="F195">
        <v>2000</v>
      </c>
      <c r="G195" t="s">
        <v>28</v>
      </c>
      <c r="H195" s="212">
        <v>21287</v>
      </c>
      <c r="I195" s="212">
        <v>126</v>
      </c>
      <c r="J195" s="212">
        <v>139</v>
      </c>
      <c r="K195" s="212">
        <v>144</v>
      </c>
      <c r="L195" s="212">
        <v>154</v>
      </c>
      <c r="M195" s="212">
        <v>151</v>
      </c>
      <c r="N195" s="212">
        <v>145</v>
      </c>
      <c r="O195" s="212">
        <v>179</v>
      </c>
      <c r="P195" s="212">
        <v>163</v>
      </c>
      <c r="Q195" s="212">
        <v>183</v>
      </c>
      <c r="R195" s="212">
        <v>169</v>
      </c>
      <c r="S195" s="212">
        <v>193</v>
      </c>
      <c r="T195" s="212">
        <v>227</v>
      </c>
      <c r="U195" s="212">
        <v>189</v>
      </c>
      <c r="V195" s="212">
        <v>221</v>
      </c>
      <c r="W195" s="212">
        <v>211</v>
      </c>
      <c r="X195" s="212">
        <v>224</v>
      </c>
      <c r="Y195" s="212">
        <v>297</v>
      </c>
      <c r="Z195" s="212">
        <v>262</v>
      </c>
      <c r="AA195" s="212">
        <v>216</v>
      </c>
      <c r="AB195" s="212">
        <v>182</v>
      </c>
      <c r="AC195" s="212">
        <v>168</v>
      </c>
      <c r="AD195" s="212">
        <v>173</v>
      </c>
      <c r="AE195" s="212">
        <v>164</v>
      </c>
      <c r="AF195" s="212">
        <v>175</v>
      </c>
      <c r="AG195" s="212">
        <v>177</v>
      </c>
      <c r="AH195" s="212">
        <v>188</v>
      </c>
      <c r="AI195" s="212">
        <v>182</v>
      </c>
      <c r="AJ195" s="212">
        <v>188</v>
      </c>
      <c r="AK195" s="212">
        <v>173</v>
      </c>
      <c r="AL195" s="212">
        <v>193</v>
      </c>
      <c r="AM195" s="212">
        <v>204</v>
      </c>
      <c r="AN195" s="212">
        <v>220</v>
      </c>
      <c r="AO195" s="212">
        <v>228</v>
      </c>
      <c r="AP195" s="212">
        <v>227</v>
      </c>
      <c r="AQ195" s="212">
        <v>255</v>
      </c>
      <c r="AR195" s="212">
        <v>214</v>
      </c>
      <c r="AS195" s="212">
        <v>239</v>
      </c>
      <c r="AT195" s="212">
        <v>227</v>
      </c>
      <c r="AU195" s="212">
        <v>236</v>
      </c>
      <c r="AV195" s="212">
        <v>299</v>
      </c>
      <c r="AW195" s="212">
        <v>285</v>
      </c>
      <c r="AX195" s="212">
        <v>320</v>
      </c>
      <c r="AY195" s="212">
        <v>305</v>
      </c>
      <c r="AZ195" s="212">
        <v>298</v>
      </c>
      <c r="BA195" s="212">
        <v>302</v>
      </c>
      <c r="BB195" s="212">
        <v>264</v>
      </c>
      <c r="BC195" s="212">
        <v>298</v>
      </c>
      <c r="BD195" s="212">
        <v>249</v>
      </c>
      <c r="BE195" s="212">
        <v>292</v>
      </c>
      <c r="BF195" s="212">
        <v>216</v>
      </c>
      <c r="BG195" s="212">
        <v>298</v>
      </c>
      <c r="BH195" s="212">
        <v>288</v>
      </c>
      <c r="BI195" s="212">
        <v>275</v>
      </c>
      <c r="BJ195" s="212">
        <v>260</v>
      </c>
      <c r="BK195" s="212">
        <v>278</v>
      </c>
      <c r="BL195" s="212">
        <v>294</v>
      </c>
      <c r="BM195" s="212">
        <v>300</v>
      </c>
      <c r="BN195" s="212">
        <v>291</v>
      </c>
      <c r="BO195" s="212">
        <v>276</v>
      </c>
      <c r="BP195" s="212">
        <v>323</v>
      </c>
      <c r="BQ195" s="212">
        <v>330</v>
      </c>
      <c r="BR195" s="212">
        <v>316</v>
      </c>
      <c r="BS195" s="212">
        <v>336</v>
      </c>
      <c r="BT195" s="212">
        <v>339</v>
      </c>
      <c r="BU195" s="212">
        <v>390</v>
      </c>
      <c r="BV195" s="212">
        <v>402</v>
      </c>
      <c r="BW195" s="212">
        <v>433</v>
      </c>
      <c r="BX195" s="212">
        <v>444</v>
      </c>
      <c r="BY195" s="212">
        <v>410</v>
      </c>
      <c r="BZ195" s="212">
        <v>245</v>
      </c>
      <c r="CA195" s="212">
        <v>251</v>
      </c>
      <c r="CB195" s="212">
        <v>313</v>
      </c>
      <c r="CC195" s="212">
        <v>267</v>
      </c>
      <c r="CD195" s="212">
        <v>291</v>
      </c>
      <c r="CE195" s="212">
        <v>284</v>
      </c>
      <c r="CF195" s="212">
        <v>188</v>
      </c>
      <c r="CG195" s="212">
        <v>205</v>
      </c>
      <c r="CH195" s="212">
        <v>180</v>
      </c>
      <c r="CI195" s="212">
        <v>217</v>
      </c>
      <c r="CJ195" s="212">
        <v>215</v>
      </c>
      <c r="CK195" s="212">
        <v>177</v>
      </c>
      <c r="CL195" s="212">
        <v>173</v>
      </c>
      <c r="CM195" s="212">
        <v>169</v>
      </c>
      <c r="CN195" s="212">
        <v>158</v>
      </c>
      <c r="CO195" s="212">
        <v>147</v>
      </c>
      <c r="CP195" s="212">
        <v>133</v>
      </c>
      <c r="CQ195" s="212">
        <v>122</v>
      </c>
      <c r="CR195" s="212">
        <v>124</v>
      </c>
      <c r="CS195" s="212">
        <v>88</v>
      </c>
      <c r="CT195" s="212">
        <v>60</v>
      </c>
      <c r="CU195" s="212">
        <v>46</v>
      </c>
      <c r="CV195" s="212">
        <v>46</v>
      </c>
      <c r="CW195" s="212">
        <v>38</v>
      </c>
      <c r="CX195" s="212">
        <v>28</v>
      </c>
      <c r="CY195" s="212">
        <v>15</v>
      </c>
      <c r="CZ195" s="212">
        <v>8</v>
      </c>
      <c r="DA195" s="212">
        <v>6</v>
      </c>
      <c r="DB195" s="212">
        <v>8</v>
      </c>
      <c r="DC195" s="212">
        <v>7</v>
      </c>
      <c r="DD195" s="212">
        <v>3</v>
      </c>
      <c r="DE195" s="212">
        <v>6</v>
      </c>
      <c r="DF195" s="212">
        <v>52</v>
      </c>
      <c r="DG195" s="212">
        <v>47.343183423600003</v>
      </c>
      <c r="DH195" s="212">
        <v>49.460648148099999</v>
      </c>
      <c r="DI195" s="212">
        <v>714</v>
      </c>
      <c r="DJ195" s="212">
        <v>839</v>
      </c>
      <c r="DK195" s="212">
        <v>1041</v>
      </c>
      <c r="DL195" s="212">
        <v>1181</v>
      </c>
      <c r="DM195" s="212">
        <v>857</v>
      </c>
      <c r="DN195" s="212">
        <v>924</v>
      </c>
      <c r="DO195" s="212">
        <v>1134</v>
      </c>
      <c r="DP195" s="212">
        <v>1215</v>
      </c>
      <c r="DQ195" s="212">
        <v>1510</v>
      </c>
      <c r="DR195" s="212">
        <v>1319</v>
      </c>
      <c r="DS195" s="212">
        <v>1399</v>
      </c>
      <c r="DT195" s="212">
        <v>1484</v>
      </c>
      <c r="DU195" s="212">
        <v>1711</v>
      </c>
      <c r="DV195" s="212">
        <v>1934</v>
      </c>
      <c r="DW195" s="212">
        <v>1406</v>
      </c>
      <c r="DX195" s="212">
        <v>1005</v>
      </c>
      <c r="DY195" s="212">
        <v>824</v>
      </c>
      <c r="DZ195" s="212">
        <v>527</v>
      </c>
      <c r="EA195" s="212">
        <v>173</v>
      </c>
      <c r="EB195" s="212">
        <v>32</v>
      </c>
      <c r="EC195" s="212">
        <v>6</v>
      </c>
      <c r="ED195" s="212">
        <v>2594</v>
      </c>
      <c r="EE195" s="212">
        <v>12734</v>
      </c>
      <c r="EF195" s="212">
        <v>5907</v>
      </c>
      <c r="EG195" s="212">
        <v>2567</v>
      </c>
      <c r="EH195" s="212">
        <v>738</v>
      </c>
      <c r="EI195" s="212">
        <v>12.215681657599999</v>
      </c>
      <c r="EJ195" s="212">
        <v>59.967035554500001</v>
      </c>
      <c r="EK195" s="212">
        <v>27.817282787900002</v>
      </c>
      <c r="EL195" s="212">
        <v>12.0885330822</v>
      </c>
      <c r="EM195" s="212">
        <v>3.475394396</v>
      </c>
    </row>
    <row r="196" spans="1:143" hidden="1">
      <c r="A196">
        <v>548</v>
      </c>
      <c r="B196">
        <v>202</v>
      </c>
      <c r="C196">
        <v>28221</v>
      </c>
      <c r="D196">
        <v>2</v>
      </c>
      <c r="E196">
        <v>2015</v>
      </c>
      <c r="F196">
        <v>2000</v>
      </c>
      <c r="G196" t="s">
        <v>29</v>
      </c>
      <c r="H196" s="212">
        <v>19535</v>
      </c>
      <c r="I196" s="212">
        <v>156</v>
      </c>
      <c r="J196" s="212">
        <v>141</v>
      </c>
      <c r="K196" s="212">
        <v>146</v>
      </c>
      <c r="L196" s="212">
        <v>168</v>
      </c>
      <c r="M196" s="212">
        <v>159</v>
      </c>
      <c r="N196" s="212">
        <v>166</v>
      </c>
      <c r="O196" s="212">
        <v>168</v>
      </c>
      <c r="P196" s="212">
        <v>156</v>
      </c>
      <c r="Q196" s="212">
        <v>177</v>
      </c>
      <c r="R196" s="212">
        <v>152</v>
      </c>
      <c r="S196" s="212">
        <v>167</v>
      </c>
      <c r="T196" s="212">
        <v>194</v>
      </c>
      <c r="U196" s="212">
        <v>170</v>
      </c>
      <c r="V196" s="212">
        <v>190</v>
      </c>
      <c r="W196" s="212">
        <v>194</v>
      </c>
      <c r="X196" s="212">
        <v>201</v>
      </c>
      <c r="Y196" s="212">
        <v>210</v>
      </c>
      <c r="Z196" s="212">
        <v>216</v>
      </c>
      <c r="AA196" s="212">
        <v>163</v>
      </c>
      <c r="AB196" s="212">
        <v>141</v>
      </c>
      <c r="AC196" s="212">
        <v>147</v>
      </c>
      <c r="AD196" s="212">
        <v>154</v>
      </c>
      <c r="AE196" s="212">
        <v>153</v>
      </c>
      <c r="AF196" s="212">
        <v>155</v>
      </c>
      <c r="AG196" s="212">
        <v>154</v>
      </c>
      <c r="AH196" s="212">
        <v>156</v>
      </c>
      <c r="AI196" s="212">
        <v>153</v>
      </c>
      <c r="AJ196" s="212">
        <v>175</v>
      </c>
      <c r="AK196" s="212">
        <v>176</v>
      </c>
      <c r="AL196" s="212">
        <v>163</v>
      </c>
      <c r="AM196" s="212">
        <v>184</v>
      </c>
      <c r="AN196" s="212">
        <v>219</v>
      </c>
      <c r="AO196" s="212">
        <v>191</v>
      </c>
      <c r="AP196" s="212">
        <v>195</v>
      </c>
      <c r="AQ196" s="212">
        <v>193</v>
      </c>
      <c r="AR196" s="212">
        <v>193</v>
      </c>
      <c r="AS196" s="212">
        <v>215</v>
      </c>
      <c r="AT196" s="212">
        <v>219</v>
      </c>
      <c r="AU196" s="212">
        <v>201</v>
      </c>
      <c r="AV196" s="212">
        <v>242</v>
      </c>
      <c r="AW196" s="212">
        <v>244</v>
      </c>
      <c r="AX196" s="212">
        <v>257</v>
      </c>
      <c r="AY196" s="212">
        <v>292</v>
      </c>
      <c r="AZ196" s="212">
        <v>249</v>
      </c>
      <c r="BA196" s="212">
        <v>249</v>
      </c>
      <c r="BB196" s="212">
        <v>275</v>
      </c>
      <c r="BC196" s="212">
        <v>226</v>
      </c>
      <c r="BD196" s="212">
        <v>223</v>
      </c>
      <c r="BE196" s="212">
        <v>214</v>
      </c>
      <c r="BF196" s="212">
        <v>168</v>
      </c>
      <c r="BG196" s="212">
        <v>241</v>
      </c>
      <c r="BH196" s="212">
        <v>226</v>
      </c>
      <c r="BI196" s="212">
        <v>226</v>
      </c>
      <c r="BJ196" s="212">
        <v>259</v>
      </c>
      <c r="BK196" s="212">
        <v>250</v>
      </c>
      <c r="BL196" s="212">
        <v>298</v>
      </c>
      <c r="BM196" s="212">
        <v>273</v>
      </c>
      <c r="BN196" s="212">
        <v>261</v>
      </c>
      <c r="BO196" s="212">
        <v>268</v>
      </c>
      <c r="BP196" s="212">
        <v>274</v>
      </c>
      <c r="BQ196" s="212">
        <v>296</v>
      </c>
      <c r="BR196" s="212">
        <v>321</v>
      </c>
      <c r="BS196" s="212">
        <v>328</v>
      </c>
      <c r="BT196" s="212">
        <v>351</v>
      </c>
      <c r="BU196" s="212">
        <v>353</v>
      </c>
      <c r="BV196" s="212">
        <v>417</v>
      </c>
      <c r="BW196" s="212">
        <v>413</v>
      </c>
      <c r="BX196" s="212">
        <v>394</v>
      </c>
      <c r="BY196" s="212">
        <v>350</v>
      </c>
      <c r="BZ196" s="212">
        <v>217</v>
      </c>
      <c r="CA196" s="212">
        <v>203</v>
      </c>
      <c r="CB196" s="212">
        <v>294</v>
      </c>
      <c r="CC196" s="212">
        <v>224</v>
      </c>
      <c r="CD196" s="212">
        <v>277</v>
      </c>
      <c r="CE196" s="212">
        <v>235</v>
      </c>
      <c r="CF196" s="212">
        <v>197</v>
      </c>
      <c r="CG196" s="212">
        <v>180</v>
      </c>
      <c r="CH196" s="212">
        <v>211</v>
      </c>
      <c r="CI196" s="212">
        <v>209</v>
      </c>
      <c r="CJ196" s="212">
        <v>214</v>
      </c>
      <c r="CK196" s="212">
        <v>210</v>
      </c>
      <c r="CL196" s="212">
        <v>169</v>
      </c>
      <c r="CM196" s="212">
        <v>171</v>
      </c>
      <c r="CN196" s="212">
        <v>170</v>
      </c>
      <c r="CO196" s="212">
        <v>163</v>
      </c>
      <c r="CP196" s="212">
        <v>151</v>
      </c>
      <c r="CQ196" s="212">
        <v>130</v>
      </c>
      <c r="CR196" s="212">
        <v>104</v>
      </c>
      <c r="CS196" s="212">
        <v>98</v>
      </c>
      <c r="CT196" s="212">
        <v>96</v>
      </c>
      <c r="CU196" s="212">
        <v>51</v>
      </c>
      <c r="CV196" s="212">
        <v>49</v>
      </c>
      <c r="CW196" s="212">
        <v>27</v>
      </c>
      <c r="CX196" s="212">
        <v>27</v>
      </c>
      <c r="CY196" s="212">
        <v>17</v>
      </c>
      <c r="CZ196" s="212">
        <v>10</v>
      </c>
      <c r="DA196" s="212">
        <v>6</v>
      </c>
      <c r="DB196" s="212">
        <v>8</v>
      </c>
      <c r="DC196" s="212">
        <v>0</v>
      </c>
      <c r="DD196" s="212">
        <v>2</v>
      </c>
      <c r="DE196" s="212">
        <v>3</v>
      </c>
      <c r="DF196" s="212">
        <v>143</v>
      </c>
      <c r="DG196" s="212">
        <v>47.971740924099997</v>
      </c>
      <c r="DH196" s="212">
        <v>50.937759336100001</v>
      </c>
      <c r="DI196" s="212">
        <v>770</v>
      </c>
      <c r="DJ196" s="212">
        <v>819</v>
      </c>
      <c r="DK196" s="212">
        <v>915</v>
      </c>
      <c r="DL196" s="212">
        <v>931</v>
      </c>
      <c r="DM196" s="212">
        <v>763</v>
      </c>
      <c r="DN196" s="212">
        <v>823</v>
      </c>
      <c r="DO196" s="212">
        <v>982</v>
      </c>
      <c r="DP196" s="212">
        <v>1070</v>
      </c>
      <c r="DQ196" s="212">
        <v>1291</v>
      </c>
      <c r="DR196" s="212">
        <v>1106</v>
      </c>
      <c r="DS196" s="212">
        <v>1202</v>
      </c>
      <c r="DT196" s="212">
        <v>1374</v>
      </c>
      <c r="DU196" s="212">
        <v>1649</v>
      </c>
      <c r="DV196" s="212">
        <v>1791</v>
      </c>
      <c r="DW196" s="212">
        <v>1233</v>
      </c>
      <c r="DX196" s="212">
        <v>1011</v>
      </c>
      <c r="DY196" s="212">
        <v>883</v>
      </c>
      <c r="DZ196" s="212">
        <v>579</v>
      </c>
      <c r="EA196" s="212">
        <v>171</v>
      </c>
      <c r="EB196" s="212">
        <v>26</v>
      </c>
      <c r="EC196" s="212">
        <v>3</v>
      </c>
      <c r="ED196" s="212">
        <v>2504</v>
      </c>
      <c r="EE196" s="212">
        <v>11191</v>
      </c>
      <c r="EF196" s="212">
        <v>5697</v>
      </c>
      <c r="EG196" s="212">
        <v>2673</v>
      </c>
      <c r="EH196" s="212">
        <v>779</v>
      </c>
      <c r="EI196" s="212">
        <v>12.912541254100001</v>
      </c>
      <c r="EJ196" s="212">
        <v>57.709364686500003</v>
      </c>
      <c r="EK196" s="212">
        <v>29.378094059399999</v>
      </c>
      <c r="EL196" s="212">
        <v>13.784034653499999</v>
      </c>
      <c r="EM196" s="212">
        <v>4.0171204620000003</v>
      </c>
    </row>
    <row r="197" spans="1:143" hidden="1">
      <c r="A197">
        <v>549</v>
      </c>
      <c r="B197">
        <v>202</v>
      </c>
      <c r="C197">
        <v>28222</v>
      </c>
      <c r="D197">
        <v>2</v>
      </c>
      <c r="E197">
        <v>2015</v>
      </c>
      <c r="G197" t="s">
        <v>31</v>
      </c>
      <c r="H197" s="212">
        <v>11673</v>
      </c>
      <c r="I197" s="212">
        <v>81</v>
      </c>
      <c r="J197" s="212">
        <v>63</v>
      </c>
      <c r="K197" s="212">
        <v>97</v>
      </c>
      <c r="L197" s="212">
        <v>95</v>
      </c>
      <c r="M197" s="212">
        <v>89</v>
      </c>
      <c r="N197" s="212">
        <v>96</v>
      </c>
      <c r="O197" s="212">
        <v>85</v>
      </c>
      <c r="P197" s="212">
        <v>105</v>
      </c>
      <c r="Q197" s="212">
        <v>95</v>
      </c>
      <c r="R197" s="212">
        <v>108</v>
      </c>
      <c r="S197" s="212">
        <v>103</v>
      </c>
      <c r="T197" s="212">
        <v>93</v>
      </c>
      <c r="U197" s="212">
        <v>120</v>
      </c>
      <c r="V197" s="212">
        <v>114</v>
      </c>
      <c r="W197" s="212">
        <v>129</v>
      </c>
      <c r="X197" s="212">
        <v>122</v>
      </c>
      <c r="Y197" s="212">
        <v>126</v>
      </c>
      <c r="Z197" s="212">
        <v>137</v>
      </c>
      <c r="AA197" s="212">
        <v>90</v>
      </c>
      <c r="AB197" s="212">
        <v>50</v>
      </c>
      <c r="AC197" s="212">
        <v>43</v>
      </c>
      <c r="AD197" s="212">
        <v>50</v>
      </c>
      <c r="AE197" s="212">
        <v>49</v>
      </c>
      <c r="AF197" s="212">
        <v>72</v>
      </c>
      <c r="AG197" s="212">
        <v>82</v>
      </c>
      <c r="AH197" s="212">
        <v>79</v>
      </c>
      <c r="AI197" s="212">
        <v>74</v>
      </c>
      <c r="AJ197" s="212">
        <v>102</v>
      </c>
      <c r="AK197" s="212">
        <v>94</v>
      </c>
      <c r="AL197" s="212">
        <v>99</v>
      </c>
      <c r="AM197" s="212">
        <v>113</v>
      </c>
      <c r="AN197" s="212">
        <v>99</v>
      </c>
      <c r="AO197" s="212">
        <v>109</v>
      </c>
      <c r="AP197" s="212">
        <v>128</v>
      </c>
      <c r="AQ197" s="212">
        <v>96</v>
      </c>
      <c r="AR197" s="212">
        <v>116</v>
      </c>
      <c r="AS197" s="212">
        <v>121</v>
      </c>
      <c r="AT197" s="212">
        <v>127</v>
      </c>
      <c r="AU197" s="212">
        <v>146</v>
      </c>
      <c r="AV197" s="212">
        <v>124</v>
      </c>
      <c r="AW197" s="212">
        <v>121</v>
      </c>
      <c r="AX197" s="212">
        <v>165</v>
      </c>
      <c r="AY197" s="212">
        <v>170</v>
      </c>
      <c r="AZ197" s="212">
        <v>141</v>
      </c>
      <c r="BA197" s="212">
        <v>130</v>
      </c>
      <c r="BB197" s="212">
        <v>138</v>
      </c>
      <c r="BC197" s="212">
        <v>137</v>
      </c>
      <c r="BD197" s="212">
        <v>125</v>
      </c>
      <c r="BE197" s="212">
        <v>132</v>
      </c>
      <c r="BF197" s="212">
        <v>110</v>
      </c>
      <c r="BG197" s="212">
        <v>129</v>
      </c>
      <c r="BH197" s="212">
        <v>131</v>
      </c>
      <c r="BI197" s="212">
        <v>136</v>
      </c>
      <c r="BJ197" s="212">
        <v>158</v>
      </c>
      <c r="BK197" s="212">
        <v>147</v>
      </c>
      <c r="BL197" s="212">
        <v>175</v>
      </c>
      <c r="BM197" s="212">
        <v>161</v>
      </c>
      <c r="BN197" s="212">
        <v>186</v>
      </c>
      <c r="BO197" s="212">
        <v>181</v>
      </c>
      <c r="BP197" s="212">
        <v>207</v>
      </c>
      <c r="BQ197" s="212">
        <v>191</v>
      </c>
      <c r="BR197" s="212">
        <v>202</v>
      </c>
      <c r="BS197" s="212">
        <v>183</v>
      </c>
      <c r="BT197" s="212">
        <v>200</v>
      </c>
      <c r="BU197" s="212">
        <v>212</v>
      </c>
      <c r="BV197" s="212">
        <v>217</v>
      </c>
      <c r="BW197" s="212">
        <v>276</v>
      </c>
      <c r="BX197" s="212">
        <v>220</v>
      </c>
      <c r="BY197" s="212">
        <v>216</v>
      </c>
      <c r="BZ197" s="212">
        <v>131</v>
      </c>
      <c r="CA197" s="212">
        <v>146</v>
      </c>
      <c r="CB197" s="212">
        <v>166</v>
      </c>
      <c r="CC197" s="212">
        <v>184</v>
      </c>
      <c r="CD197" s="212">
        <v>182</v>
      </c>
      <c r="CE197" s="212">
        <v>184</v>
      </c>
      <c r="CF197" s="212">
        <v>119</v>
      </c>
      <c r="CG197" s="212">
        <v>115</v>
      </c>
      <c r="CH197" s="212">
        <v>130</v>
      </c>
      <c r="CI197" s="212">
        <v>127</v>
      </c>
      <c r="CJ197" s="212">
        <v>123</v>
      </c>
      <c r="CK197" s="212">
        <v>107</v>
      </c>
      <c r="CL197" s="212">
        <v>147</v>
      </c>
      <c r="CM197" s="212">
        <v>127</v>
      </c>
      <c r="CN197" s="212">
        <v>112</v>
      </c>
      <c r="CO197" s="212">
        <v>120</v>
      </c>
      <c r="CP197" s="212">
        <v>110</v>
      </c>
      <c r="CQ197" s="212">
        <v>106</v>
      </c>
      <c r="CR197" s="212">
        <v>91</v>
      </c>
      <c r="CS197" s="212">
        <v>79</v>
      </c>
      <c r="CT197" s="212">
        <v>53</v>
      </c>
      <c r="CU197" s="212">
        <v>49</v>
      </c>
      <c r="CV197" s="212">
        <v>28</v>
      </c>
      <c r="CW197" s="212">
        <v>29</v>
      </c>
      <c r="CX197" s="212">
        <v>24</v>
      </c>
      <c r="CY197" s="212">
        <v>16</v>
      </c>
      <c r="CZ197" s="212">
        <v>7</v>
      </c>
      <c r="DA197" s="212">
        <v>9</v>
      </c>
      <c r="DB197" s="212">
        <v>5</v>
      </c>
      <c r="DC197" s="212">
        <v>2</v>
      </c>
      <c r="DD197" s="212">
        <v>4</v>
      </c>
      <c r="DE197" s="212">
        <v>5</v>
      </c>
      <c r="DF197" s="212">
        <v>18</v>
      </c>
      <c r="DG197" s="212">
        <v>49.836078936100002</v>
      </c>
      <c r="DH197" s="212">
        <v>53.895569620300002</v>
      </c>
      <c r="DI197" s="212">
        <v>425</v>
      </c>
      <c r="DJ197" s="212">
        <v>489</v>
      </c>
      <c r="DK197" s="212">
        <v>559</v>
      </c>
      <c r="DL197" s="212">
        <v>525</v>
      </c>
      <c r="DM197" s="212">
        <v>296</v>
      </c>
      <c r="DN197" s="212">
        <v>448</v>
      </c>
      <c r="DO197" s="212">
        <v>545</v>
      </c>
      <c r="DP197" s="212">
        <v>634</v>
      </c>
      <c r="DQ197" s="212">
        <v>727</v>
      </c>
      <c r="DR197" s="212">
        <v>642</v>
      </c>
      <c r="DS197" s="212">
        <v>701</v>
      </c>
      <c r="DT197" s="212">
        <v>910</v>
      </c>
      <c r="DU197" s="212">
        <v>988</v>
      </c>
      <c r="DV197" s="212">
        <v>1060</v>
      </c>
      <c r="DW197" s="212">
        <v>862</v>
      </c>
      <c r="DX197" s="212">
        <v>614</v>
      </c>
      <c r="DY197" s="212">
        <v>613</v>
      </c>
      <c r="DZ197" s="212">
        <v>439</v>
      </c>
      <c r="EA197" s="212">
        <v>146</v>
      </c>
      <c r="EB197" s="212">
        <v>27</v>
      </c>
      <c r="EC197" s="212">
        <v>5</v>
      </c>
      <c r="ED197" s="212">
        <v>1473</v>
      </c>
      <c r="EE197" s="212">
        <v>6416</v>
      </c>
      <c r="EF197" s="212">
        <v>3766</v>
      </c>
      <c r="EG197" s="212">
        <v>1844</v>
      </c>
      <c r="EH197" s="212">
        <v>617</v>
      </c>
      <c r="EI197" s="212">
        <v>12.638352638400001</v>
      </c>
      <c r="EJ197" s="212">
        <v>55.049335049299998</v>
      </c>
      <c r="EK197" s="212">
        <v>32.312312312300001</v>
      </c>
      <c r="EL197" s="212">
        <v>15.821535821499999</v>
      </c>
      <c r="EM197" s="212">
        <v>5.2938652938999997</v>
      </c>
    </row>
    <row r="198" spans="1:143" hidden="1">
      <c r="A198">
        <v>554</v>
      </c>
      <c r="B198">
        <v>202</v>
      </c>
      <c r="C198">
        <v>28223</v>
      </c>
      <c r="D198">
        <v>2</v>
      </c>
      <c r="E198">
        <v>2015</v>
      </c>
      <c r="G198" t="s">
        <v>32</v>
      </c>
      <c r="H198" s="212">
        <v>30541</v>
      </c>
      <c r="I198" s="212">
        <v>204</v>
      </c>
      <c r="J198" s="212">
        <v>258</v>
      </c>
      <c r="K198" s="212">
        <v>272</v>
      </c>
      <c r="L198" s="212">
        <v>244</v>
      </c>
      <c r="M198" s="212">
        <v>287</v>
      </c>
      <c r="N198" s="212">
        <v>255</v>
      </c>
      <c r="O198" s="212">
        <v>252</v>
      </c>
      <c r="P198" s="212">
        <v>286</v>
      </c>
      <c r="Q198" s="212">
        <v>292</v>
      </c>
      <c r="R198" s="212">
        <v>266</v>
      </c>
      <c r="S198" s="212">
        <v>291</v>
      </c>
      <c r="T198" s="212">
        <v>320</v>
      </c>
      <c r="U198" s="212">
        <v>355</v>
      </c>
      <c r="V198" s="212">
        <v>324</v>
      </c>
      <c r="W198" s="212">
        <v>338</v>
      </c>
      <c r="X198" s="212">
        <v>322</v>
      </c>
      <c r="Y198" s="212">
        <v>326</v>
      </c>
      <c r="Z198" s="212">
        <v>346</v>
      </c>
      <c r="AA198" s="212">
        <v>277</v>
      </c>
      <c r="AB198" s="212">
        <v>190</v>
      </c>
      <c r="AC198" s="212">
        <v>186</v>
      </c>
      <c r="AD198" s="212">
        <v>188</v>
      </c>
      <c r="AE198" s="212">
        <v>200</v>
      </c>
      <c r="AF198" s="212">
        <v>228</v>
      </c>
      <c r="AG198" s="212">
        <v>250</v>
      </c>
      <c r="AH198" s="212">
        <v>270</v>
      </c>
      <c r="AI198" s="212">
        <v>299</v>
      </c>
      <c r="AJ198" s="212">
        <v>283</v>
      </c>
      <c r="AK198" s="212">
        <v>250</v>
      </c>
      <c r="AL198" s="212">
        <v>276</v>
      </c>
      <c r="AM198" s="212">
        <v>286</v>
      </c>
      <c r="AN198" s="212">
        <v>351</v>
      </c>
      <c r="AO198" s="212">
        <v>279</v>
      </c>
      <c r="AP198" s="212">
        <v>283</v>
      </c>
      <c r="AQ198" s="212">
        <v>335</v>
      </c>
      <c r="AR198" s="212">
        <v>349</v>
      </c>
      <c r="AS198" s="212">
        <v>364</v>
      </c>
      <c r="AT198" s="212">
        <v>370</v>
      </c>
      <c r="AU198" s="212">
        <v>393</v>
      </c>
      <c r="AV198" s="212">
        <v>417</v>
      </c>
      <c r="AW198" s="212">
        <v>391</v>
      </c>
      <c r="AX198" s="212">
        <v>387</v>
      </c>
      <c r="AY198" s="212">
        <v>446</v>
      </c>
      <c r="AZ198" s="212">
        <v>423</v>
      </c>
      <c r="BA198" s="212">
        <v>358</v>
      </c>
      <c r="BB198" s="212">
        <v>373</v>
      </c>
      <c r="BC198" s="212">
        <v>374</v>
      </c>
      <c r="BD198" s="212">
        <v>366</v>
      </c>
      <c r="BE198" s="212">
        <v>378</v>
      </c>
      <c r="BF198" s="212">
        <v>272</v>
      </c>
      <c r="BG198" s="212">
        <v>381</v>
      </c>
      <c r="BH198" s="212">
        <v>328</v>
      </c>
      <c r="BI198" s="212">
        <v>337</v>
      </c>
      <c r="BJ198" s="212">
        <v>372</v>
      </c>
      <c r="BK198" s="212">
        <v>373</v>
      </c>
      <c r="BL198" s="212">
        <v>433</v>
      </c>
      <c r="BM198" s="212">
        <v>417</v>
      </c>
      <c r="BN198" s="212">
        <v>405</v>
      </c>
      <c r="BO198" s="212">
        <v>381</v>
      </c>
      <c r="BP198" s="212">
        <v>426</v>
      </c>
      <c r="BQ198" s="212">
        <v>460</v>
      </c>
      <c r="BR198" s="212">
        <v>432</v>
      </c>
      <c r="BS198" s="212">
        <v>454</v>
      </c>
      <c r="BT198" s="212">
        <v>489</v>
      </c>
      <c r="BU198" s="212">
        <v>565</v>
      </c>
      <c r="BV198" s="212">
        <v>550</v>
      </c>
      <c r="BW198" s="212">
        <v>652</v>
      </c>
      <c r="BX198" s="212">
        <v>614</v>
      </c>
      <c r="BY198" s="212">
        <v>569</v>
      </c>
      <c r="BZ198" s="212">
        <v>336</v>
      </c>
      <c r="CA198" s="212">
        <v>358</v>
      </c>
      <c r="CB198" s="212">
        <v>451</v>
      </c>
      <c r="CC198" s="212">
        <v>393</v>
      </c>
      <c r="CD198" s="212">
        <v>420</v>
      </c>
      <c r="CE198" s="212">
        <v>401</v>
      </c>
      <c r="CF198" s="212">
        <v>362</v>
      </c>
      <c r="CG198" s="212">
        <v>276</v>
      </c>
      <c r="CH198" s="212">
        <v>306</v>
      </c>
      <c r="CI198" s="212">
        <v>317</v>
      </c>
      <c r="CJ198" s="212">
        <v>328</v>
      </c>
      <c r="CK198" s="212">
        <v>291</v>
      </c>
      <c r="CL198" s="212">
        <v>260</v>
      </c>
      <c r="CM198" s="212">
        <v>280</v>
      </c>
      <c r="CN198" s="212">
        <v>278</v>
      </c>
      <c r="CO198" s="212">
        <v>241</v>
      </c>
      <c r="CP198" s="212">
        <v>214</v>
      </c>
      <c r="CQ198" s="212">
        <v>208</v>
      </c>
      <c r="CR198" s="212">
        <v>162</v>
      </c>
      <c r="CS198" s="212">
        <v>152</v>
      </c>
      <c r="CT198" s="212">
        <v>134</v>
      </c>
      <c r="CU198" s="212">
        <v>100</v>
      </c>
      <c r="CV198" s="212">
        <v>98</v>
      </c>
      <c r="CW198" s="212">
        <v>53</v>
      </c>
      <c r="CX198" s="212">
        <v>35</v>
      </c>
      <c r="CY198" s="212">
        <v>28</v>
      </c>
      <c r="CZ198" s="212">
        <v>30</v>
      </c>
      <c r="DA198" s="212">
        <v>13</v>
      </c>
      <c r="DB198" s="212">
        <v>8</v>
      </c>
      <c r="DC198" s="212">
        <v>4</v>
      </c>
      <c r="DD198" s="212">
        <v>4</v>
      </c>
      <c r="DE198" s="212">
        <v>4</v>
      </c>
      <c r="DF198" s="212">
        <v>28</v>
      </c>
      <c r="DG198" s="212">
        <v>47.476239635600002</v>
      </c>
      <c r="DH198" s="212">
        <v>49.729779411800003</v>
      </c>
      <c r="DI198" s="212">
        <v>1265</v>
      </c>
      <c r="DJ198" s="212">
        <v>1351</v>
      </c>
      <c r="DK198" s="212">
        <v>1628</v>
      </c>
      <c r="DL198" s="212">
        <v>1461</v>
      </c>
      <c r="DM198" s="212">
        <v>1052</v>
      </c>
      <c r="DN198" s="212">
        <v>1378</v>
      </c>
      <c r="DO198" s="212">
        <v>1534</v>
      </c>
      <c r="DP198" s="212">
        <v>1893</v>
      </c>
      <c r="DQ198" s="212">
        <v>2005</v>
      </c>
      <c r="DR198" s="212">
        <v>1763</v>
      </c>
      <c r="DS198" s="212">
        <v>1791</v>
      </c>
      <c r="DT198" s="212">
        <v>2062</v>
      </c>
      <c r="DU198" s="212">
        <v>2400</v>
      </c>
      <c r="DV198" s="212">
        <v>2721</v>
      </c>
      <c r="DW198" s="212">
        <v>2023</v>
      </c>
      <c r="DX198" s="212">
        <v>1589</v>
      </c>
      <c r="DY198" s="212">
        <v>1350</v>
      </c>
      <c r="DZ198" s="212">
        <v>870</v>
      </c>
      <c r="EA198" s="212">
        <v>314</v>
      </c>
      <c r="EB198" s="212">
        <v>59</v>
      </c>
      <c r="EC198" s="212">
        <v>4</v>
      </c>
      <c r="ED198" s="212">
        <v>4244</v>
      </c>
      <c r="EE198" s="212">
        <v>17339</v>
      </c>
      <c r="EF198" s="212">
        <v>8930</v>
      </c>
      <c r="EG198" s="212">
        <v>4186</v>
      </c>
      <c r="EH198" s="212">
        <v>1247</v>
      </c>
      <c r="EI198" s="212">
        <v>13.9088257464</v>
      </c>
      <c r="EJ198" s="212">
        <v>56.824959853199999</v>
      </c>
      <c r="EK198" s="212">
        <v>29.266214400399999</v>
      </c>
      <c r="EL198" s="212">
        <v>13.7187428309</v>
      </c>
      <c r="EM198" s="212">
        <v>4.0867826828</v>
      </c>
    </row>
    <row r="199" spans="1:143" hidden="1">
      <c r="A199">
        <v>561</v>
      </c>
      <c r="B199">
        <v>202</v>
      </c>
      <c r="C199">
        <v>28224</v>
      </c>
      <c r="D199">
        <v>2</v>
      </c>
      <c r="E199">
        <v>2015</v>
      </c>
      <c r="G199" t="s">
        <v>33</v>
      </c>
      <c r="H199" s="212">
        <v>22352</v>
      </c>
      <c r="I199" s="212">
        <v>167</v>
      </c>
      <c r="J199" s="212">
        <v>176</v>
      </c>
      <c r="K199" s="212">
        <v>172</v>
      </c>
      <c r="L199" s="212">
        <v>167</v>
      </c>
      <c r="M199" s="212">
        <v>168</v>
      </c>
      <c r="N199" s="212">
        <v>176</v>
      </c>
      <c r="O199" s="212">
        <v>188</v>
      </c>
      <c r="P199" s="212">
        <v>205</v>
      </c>
      <c r="Q199" s="212">
        <v>195</v>
      </c>
      <c r="R199" s="212">
        <v>186</v>
      </c>
      <c r="S199" s="212">
        <v>204</v>
      </c>
      <c r="T199" s="212">
        <v>208</v>
      </c>
      <c r="U199" s="212">
        <v>235</v>
      </c>
      <c r="V199" s="212">
        <v>190</v>
      </c>
      <c r="W199" s="212">
        <v>246</v>
      </c>
      <c r="X199" s="212">
        <v>196</v>
      </c>
      <c r="Y199" s="212">
        <v>203</v>
      </c>
      <c r="Z199" s="212">
        <v>223</v>
      </c>
      <c r="AA199" s="212">
        <v>197</v>
      </c>
      <c r="AB199" s="212">
        <v>131</v>
      </c>
      <c r="AC199" s="212">
        <v>152</v>
      </c>
      <c r="AD199" s="212">
        <v>122</v>
      </c>
      <c r="AE199" s="212">
        <v>123</v>
      </c>
      <c r="AF199" s="212">
        <v>152</v>
      </c>
      <c r="AG199" s="212">
        <v>164</v>
      </c>
      <c r="AH199" s="212">
        <v>148</v>
      </c>
      <c r="AI199" s="212">
        <v>155</v>
      </c>
      <c r="AJ199" s="212">
        <v>179</v>
      </c>
      <c r="AK199" s="212">
        <v>162</v>
      </c>
      <c r="AL199" s="212">
        <v>213</v>
      </c>
      <c r="AM199" s="212">
        <v>194</v>
      </c>
      <c r="AN199" s="212">
        <v>214</v>
      </c>
      <c r="AO199" s="212">
        <v>228</v>
      </c>
      <c r="AP199" s="212">
        <v>232</v>
      </c>
      <c r="AQ199" s="212">
        <v>241</v>
      </c>
      <c r="AR199" s="212">
        <v>222</v>
      </c>
      <c r="AS199" s="212">
        <v>269</v>
      </c>
      <c r="AT199" s="212">
        <v>229</v>
      </c>
      <c r="AU199" s="212">
        <v>283</v>
      </c>
      <c r="AV199" s="212">
        <v>295</v>
      </c>
      <c r="AW199" s="212">
        <v>306</v>
      </c>
      <c r="AX199" s="212">
        <v>319</v>
      </c>
      <c r="AY199" s="212">
        <v>335</v>
      </c>
      <c r="AZ199" s="212">
        <v>298</v>
      </c>
      <c r="BA199" s="212">
        <v>320</v>
      </c>
      <c r="BB199" s="212">
        <v>298</v>
      </c>
      <c r="BC199" s="212">
        <v>282</v>
      </c>
      <c r="BD199" s="212">
        <v>281</v>
      </c>
      <c r="BE199" s="212">
        <v>317</v>
      </c>
      <c r="BF199" s="212">
        <v>186</v>
      </c>
      <c r="BG199" s="212">
        <v>287</v>
      </c>
      <c r="BH199" s="212">
        <v>278</v>
      </c>
      <c r="BI199" s="212">
        <v>288</v>
      </c>
      <c r="BJ199" s="212">
        <v>264</v>
      </c>
      <c r="BK199" s="212">
        <v>278</v>
      </c>
      <c r="BL199" s="212">
        <v>298</v>
      </c>
      <c r="BM199" s="212">
        <v>307</v>
      </c>
      <c r="BN199" s="212">
        <v>293</v>
      </c>
      <c r="BO199" s="212">
        <v>327</v>
      </c>
      <c r="BP199" s="212">
        <v>326</v>
      </c>
      <c r="BQ199" s="212">
        <v>340</v>
      </c>
      <c r="BR199" s="212">
        <v>323</v>
      </c>
      <c r="BS199" s="212">
        <v>364</v>
      </c>
      <c r="BT199" s="212">
        <v>375</v>
      </c>
      <c r="BU199" s="212">
        <v>411</v>
      </c>
      <c r="BV199" s="212">
        <v>474</v>
      </c>
      <c r="BW199" s="212">
        <v>498</v>
      </c>
      <c r="BX199" s="212">
        <v>441</v>
      </c>
      <c r="BY199" s="212">
        <v>454</v>
      </c>
      <c r="BZ199" s="212">
        <v>265</v>
      </c>
      <c r="CA199" s="212">
        <v>258</v>
      </c>
      <c r="CB199" s="212">
        <v>334</v>
      </c>
      <c r="CC199" s="212">
        <v>263</v>
      </c>
      <c r="CD199" s="212">
        <v>314</v>
      </c>
      <c r="CE199" s="212">
        <v>273</v>
      </c>
      <c r="CF199" s="212">
        <v>234</v>
      </c>
      <c r="CG199" s="212">
        <v>219</v>
      </c>
      <c r="CH199" s="212">
        <v>219</v>
      </c>
      <c r="CI199" s="212">
        <v>245</v>
      </c>
      <c r="CJ199" s="212">
        <v>260</v>
      </c>
      <c r="CK199" s="212">
        <v>235</v>
      </c>
      <c r="CL199" s="212">
        <v>230</v>
      </c>
      <c r="CM199" s="212">
        <v>234</v>
      </c>
      <c r="CN199" s="212">
        <v>201</v>
      </c>
      <c r="CO199" s="212">
        <v>206</v>
      </c>
      <c r="CP199" s="212">
        <v>179</v>
      </c>
      <c r="CQ199" s="212">
        <v>160</v>
      </c>
      <c r="CR199" s="212">
        <v>132</v>
      </c>
      <c r="CS199" s="212">
        <v>111</v>
      </c>
      <c r="CT199" s="212">
        <v>113</v>
      </c>
      <c r="CU199" s="212">
        <v>92</v>
      </c>
      <c r="CV199" s="212">
        <v>48</v>
      </c>
      <c r="CW199" s="212">
        <v>23</v>
      </c>
      <c r="CX199" s="212">
        <v>27</v>
      </c>
      <c r="CY199" s="212">
        <v>16</v>
      </c>
      <c r="CZ199" s="212">
        <v>18</v>
      </c>
      <c r="DA199" s="212">
        <v>12</v>
      </c>
      <c r="DB199" s="212">
        <v>15</v>
      </c>
      <c r="DC199" s="212">
        <v>3</v>
      </c>
      <c r="DD199" s="212">
        <v>2</v>
      </c>
      <c r="DE199" s="212">
        <v>7</v>
      </c>
      <c r="DF199" s="212">
        <v>26</v>
      </c>
      <c r="DG199" s="212">
        <v>48.701648302400002</v>
      </c>
      <c r="DH199" s="212">
        <v>51.446043165500001</v>
      </c>
      <c r="DI199" s="212">
        <v>850</v>
      </c>
      <c r="DJ199" s="212">
        <v>950</v>
      </c>
      <c r="DK199" s="212">
        <v>1083</v>
      </c>
      <c r="DL199" s="212">
        <v>950</v>
      </c>
      <c r="DM199" s="212">
        <v>713</v>
      </c>
      <c r="DN199" s="212">
        <v>857</v>
      </c>
      <c r="DO199" s="212">
        <v>1109</v>
      </c>
      <c r="DP199" s="212">
        <v>1298</v>
      </c>
      <c r="DQ199" s="212">
        <v>1578</v>
      </c>
      <c r="DR199" s="212">
        <v>1364</v>
      </c>
      <c r="DS199" s="212">
        <v>1395</v>
      </c>
      <c r="DT199" s="212">
        <v>1551</v>
      </c>
      <c r="DU199" s="212">
        <v>1813</v>
      </c>
      <c r="DV199" s="212">
        <v>2132</v>
      </c>
      <c r="DW199" s="212">
        <v>1442</v>
      </c>
      <c r="DX199" s="212">
        <v>1177</v>
      </c>
      <c r="DY199" s="212">
        <v>1106</v>
      </c>
      <c r="DZ199" s="212">
        <v>695</v>
      </c>
      <c r="EA199" s="212">
        <v>206</v>
      </c>
      <c r="EB199" s="212">
        <v>50</v>
      </c>
      <c r="EC199" s="212">
        <v>7</v>
      </c>
      <c r="ED199" s="212">
        <v>2883</v>
      </c>
      <c r="EE199" s="212">
        <v>12628</v>
      </c>
      <c r="EF199" s="212">
        <v>6815</v>
      </c>
      <c r="EG199" s="212">
        <v>3241</v>
      </c>
      <c r="EH199" s="212">
        <v>958</v>
      </c>
      <c r="EI199" s="212">
        <v>12.913195377599999</v>
      </c>
      <c r="EJ199" s="212">
        <v>56.561856131900001</v>
      </c>
      <c r="EK199" s="212">
        <v>30.524948490500002</v>
      </c>
      <c r="EL199" s="212">
        <v>14.5167069784</v>
      </c>
      <c r="EM199" s="212">
        <v>4.2909612111</v>
      </c>
    </row>
    <row r="200" spans="1:143" hidden="1">
      <c r="A200">
        <v>566</v>
      </c>
      <c r="B200">
        <v>202</v>
      </c>
      <c r="C200">
        <v>28225</v>
      </c>
      <c r="D200">
        <v>2</v>
      </c>
      <c r="E200">
        <v>2015</v>
      </c>
      <c r="G200" t="s">
        <v>34</v>
      </c>
      <c r="H200" s="212">
        <v>14740</v>
      </c>
      <c r="I200" s="212">
        <v>97</v>
      </c>
      <c r="J200" s="212">
        <v>123</v>
      </c>
      <c r="K200" s="212">
        <v>113</v>
      </c>
      <c r="L200" s="212">
        <v>142</v>
      </c>
      <c r="M200" s="212">
        <v>126</v>
      </c>
      <c r="N200" s="212">
        <v>140</v>
      </c>
      <c r="O200" s="212">
        <v>126</v>
      </c>
      <c r="P200" s="212">
        <v>122</v>
      </c>
      <c r="Q200" s="212">
        <v>121</v>
      </c>
      <c r="R200" s="212">
        <v>124</v>
      </c>
      <c r="S200" s="212">
        <v>144</v>
      </c>
      <c r="T200" s="212">
        <v>142</v>
      </c>
      <c r="U200" s="212">
        <v>167</v>
      </c>
      <c r="V200" s="212">
        <v>149</v>
      </c>
      <c r="W200" s="212">
        <v>169</v>
      </c>
      <c r="X200" s="212">
        <v>171</v>
      </c>
      <c r="Y200" s="212">
        <v>163</v>
      </c>
      <c r="Z200" s="212">
        <v>182</v>
      </c>
      <c r="AA200" s="212">
        <v>124</v>
      </c>
      <c r="AB200" s="212">
        <v>68</v>
      </c>
      <c r="AC200" s="212">
        <v>64</v>
      </c>
      <c r="AD200" s="212">
        <v>73</v>
      </c>
      <c r="AE200" s="212">
        <v>82</v>
      </c>
      <c r="AF200" s="212">
        <v>97</v>
      </c>
      <c r="AG200" s="212">
        <v>89</v>
      </c>
      <c r="AH200" s="212">
        <v>97</v>
      </c>
      <c r="AI200" s="212">
        <v>121</v>
      </c>
      <c r="AJ200" s="212">
        <v>125</v>
      </c>
      <c r="AK200" s="212">
        <v>148</v>
      </c>
      <c r="AL200" s="212">
        <v>139</v>
      </c>
      <c r="AM200" s="212">
        <v>138</v>
      </c>
      <c r="AN200" s="212">
        <v>148</v>
      </c>
      <c r="AO200" s="212">
        <v>154</v>
      </c>
      <c r="AP200" s="212">
        <v>137</v>
      </c>
      <c r="AQ200" s="212">
        <v>128</v>
      </c>
      <c r="AR200" s="212">
        <v>147</v>
      </c>
      <c r="AS200" s="212">
        <v>165</v>
      </c>
      <c r="AT200" s="212">
        <v>173</v>
      </c>
      <c r="AU200" s="212">
        <v>194</v>
      </c>
      <c r="AV200" s="212">
        <v>169</v>
      </c>
      <c r="AW200" s="212">
        <v>184</v>
      </c>
      <c r="AX200" s="212">
        <v>220</v>
      </c>
      <c r="AY200" s="212">
        <v>219</v>
      </c>
      <c r="AZ200" s="212">
        <v>170</v>
      </c>
      <c r="BA200" s="212">
        <v>171</v>
      </c>
      <c r="BB200" s="212">
        <v>191</v>
      </c>
      <c r="BC200" s="212">
        <v>203</v>
      </c>
      <c r="BD200" s="212">
        <v>176</v>
      </c>
      <c r="BE200" s="212">
        <v>213</v>
      </c>
      <c r="BF200" s="212">
        <v>132</v>
      </c>
      <c r="BG200" s="212">
        <v>184</v>
      </c>
      <c r="BH200" s="212">
        <v>179</v>
      </c>
      <c r="BI200" s="212">
        <v>189</v>
      </c>
      <c r="BJ200" s="212">
        <v>183</v>
      </c>
      <c r="BK200" s="212">
        <v>175</v>
      </c>
      <c r="BL200" s="212">
        <v>208</v>
      </c>
      <c r="BM200" s="212">
        <v>176</v>
      </c>
      <c r="BN200" s="212">
        <v>207</v>
      </c>
      <c r="BO200" s="212">
        <v>218</v>
      </c>
      <c r="BP200" s="212">
        <v>221</v>
      </c>
      <c r="BQ200" s="212">
        <v>243</v>
      </c>
      <c r="BR200" s="212">
        <v>245</v>
      </c>
      <c r="BS200" s="212">
        <v>229</v>
      </c>
      <c r="BT200" s="212">
        <v>242</v>
      </c>
      <c r="BU200" s="212">
        <v>270</v>
      </c>
      <c r="BV200" s="212">
        <v>287</v>
      </c>
      <c r="BW200" s="212">
        <v>299</v>
      </c>
      <c r="BX200" s="212">
        <v>294</v>
      </c>
      <c r="BY200" s="212">
        <v>232</v>
      </c>
      <c r="BZ200" s="212">
        <v>148</v>
      </c>
      <c r="CA200" s="212">
        <v>176</v>
      </c>
      <c r="CB200" s="212">
        <v>181</v>
      </c>
      <c r="CC200" s="212">
        <v>179</v>
      </c>
      <c r="CD200" s="212">
        <v>195</v>
      </c>
      <c r="CE200" s="212">
        <v>196</v>
      </c>
      <c r="CF200" s="212">
        <v>136</v>
      </c>
      <c r="CG200" s="212">
        <v>156</v>
      </c>
      <c r="CH200" s="212">
        <v>145</v>
      </c>
      <c r="CI200" s="212">
        <v>145</v>
      </c>
      <c r="CJ200" s="212">
        <v>161</v>
      </c>
      <c r="CK200" s="212">
        <v>136</v>
      </c>
      <c r="CL200" s="212">
        <v>140</v>
      </c>
      <c r="CM200" s="212">
        <v>138</v>
      </c>
      <c r="CN200" s="212">
        <v>127</v>
      </c>
      <c r="CO200" s="212">
        <v>141</v>
      </c>
      <c r="CP200" s="212">
        <v>129</v>
      </c>
      <c r="CQ200" s="212">
        <v>116</v>
      </c>
      <c r="CR200" s="212">
        <v>103</v>
      </c>
      <c r="CS200" s="212">
        <v>85</v>
      </c>
      <c r="CT200" s="212">
        <v>69</v>
      </c>
      <c r="CU200" s="212">
        <v>56</v>
      </c>
      <c r="CV200" s="212">
        <v>47</v>
      </c>
      <c r="CW200" s="212">
        <v>35</v>
      </c>
      <c r="CX200" s="212">
        <v>23</v>
      </c>
      <c r="CY200" s="212">
        <v>21</v>
      </c>
      <c r="CZ200" s="212">
        <v>14</v>
      </c>
      <c r="DA200" s="212">
        <v>3</v>
      </c>
      <c r="DB200" s="212">
        <v>4</v>
      </c>
      <c r="DC200" s="212">
        <v>6</v>
      </c>
      <c r="DD200" s="212">
        <v>4</v>
      </c>
      <c r="DE200" s="212">
        <v>3</v>
      </c>
      <c r="DF200" s="212">
        <v>61</v>
      </c>
      <c r="DG200" s="212">
        <v>48.187785271499997</v>
      </c>
      <c r="DH200" s="212">
        <v>50.866847826099999</v>
      </c>
      <c r="DI200" s="212">
        <v>601</v>
      </c>
      <c r="DJ200" s="212">
        <v>633</v>
      </c>
      <c r="DK200" s="212">
        <v>771</v>
      </c>
      <c r="DL200" s="212">
        <v>708</v>
      </c>
      <c r="DM200" s="212">
        <v>405</v>
      </c>
      <c r="DN200" s="212">
        <v>630</v>
      </c>
      <c r="DO200" s="212">
        <v>705</v>
      </c>
      <c r="DP200" s="212">
        <v>848</v>
      </c>
      <c r="DQ200" s="212">
        <v>964</v>
      </c>
      <c r="DR200" s="212">
        <v>915</v>
      </c>
      <c r="DS200" s="212">
        <v>910</v>
      </c>
      <c r="DT200" s="212">
        <v>1030</v>
      </c>
      <c r="DU200" s="212">
        <v>1229</v>
      </c>
      <c r="DV200" s="212">
        <v>1260</v>
      </c>
      <c r="DW200" s="212">
        <v>927</v>
      </c>
      <c r="DX200" s="212">
        <v>743</v>
      </c>
      <c r="DY200" s="212">
        <v>682</v>
      </c>
      <c r="DZ200" s="212">
        <v>502</v>
      </c>
      <c r="EA200" s="212">
        <v>182</v>
      </c>
      <c r="EB200" s="212">
        <v>31</v>
      </c>
      <c r="EC200" s="212">
        <v>3</v>
      </c>
      <c r="ED200" s="212">
        <v>2005</v>
      </c>
      <c r="EE200" s="212">
        <v>8344</v>
      </c>
      <c r="EF200" s="212">
        <v>4330</v>
      </c>
      <c r="EG200" s="212">
        <v>2143</v>
      </c>
      <c r="EH200" s="212">
        <v>718</v>
      </c>
      <c r="EI200" s="212">
        <v>13.658968594599999</v>
      </c>
      <c r="EJ200" s="212">
        <v>56.843109203600001</v>
      </c>
      <c r="EK200" s="212">
        <v>29.497922201800002</v>
      </c>
      <c r="EL200" s="212">
        <v>14.599087131299999</v>
      </c>
      <c r="EM200" s="212">
        <v>4.8913413720000003</v>
      </c>
    </row>
    <row r="201" spans="1:143" hidden="1">
      <c r="A201">
        <v>571</v>
      </c>
      <c r="B201">
        <v>202</v>
      </c>
      <c r="C201">
        <v>28226</v>
      </c>
      <c r="D201">
        <v>2</v>
      </c>
      <c r="E201">
        <v>2015</v>
      </c>
      <c r="G201" t="s">
        <v>35</v>
      </c>
      <c r="H201" s="212">
        <v>20689</v>
      </c>
      <c r="I201" s="212">
        <v>136</v>
      </c>
      <c r="J201" s="212">
        <v>142</v>
      </c>
      <c r="K201" s="212">
        <v>140</v>
      </c>
      <c r="L201" s="212">
        <v>156</v>
      </c>
      <c r="M201" s="212">
        <v>174</v>
      </c>
      <c r="N201" s="212">
        <v>158</v>
      </c>
      <c r="O201" s="212">
        <v>167</v>
      </c>
      <c r="P201" s="212">
        <v>179</v>
      </c>
      <c r="Q201" s="212">
        <v>162</v>
      </c>
      <c r="R201" s="212">
        <v>171</v>
      </c>
      <c r="S201" s="212">
        <v>189</v>
      </c>
      <c r="T201" s="212">
        <v>189</v>
      </c>
      <c r="U201" s="212">
        <v>177</v>
      </c>
      <c r="V201" s="212">
        <v>197</v>
      </c>
      <c r="W201" s="212">
        <v>210</v>
      </c>
      <c r="X201" s="212">
        <v>191</v>
      </c>
      <c r="Y201" s="212">
        <v>206</v>
      </c>
      <c r="Z201" s="212">
        <v>207</v>
      </c>
      <c r="AA201" s="212">
        <v>158</v>
      </c>
      <c r="AB201" s="212">
        <v>169</v>
      </c>
      <c r="AC201" s="212">
        <v>126</v>
      </c>
      <c r="AD201" s="212">
        <v>128</v>
      </c>
      <c r="AE201" s="212">
        <v>141</v>
      </c>
      <c r="AF201" s="212">
        <v>144</v>
      </c>
      <c r="AG201" s="212">
        <v>172</v>
      </c>
      <c r="AH201" s="212">
        <v>162</v>
      </c>
      <c r="AI201" s="212">
        <v>151</v>
      </c>
      <c r="AJ201" s="212">
        <v>177</v>
      </c>
      <c r="AK201" s="212">
        <v>179</v>
      </c>
      <c r="AL201" s="212">
        <v>195</v>
      </c>
      <c r="AM201" s="212">
        <v>200</v>
      </c>
      <c r="AN201" s="212">
        <v>189</v>
      </c>
      <c r="AO201" s="212">
        <v>188</v>
      </c>
      <c r="AP201" s="212">
        <v>174</v>
      </c>
      <c r="AQ201" s="212">
        <v>179</v>
      </c>
      <c r="AR201" s="212">
        <v>193</v>
      </c>
      <c r="AS201" s="212">
        <v>232</v>
      </c>
      <c r="AT201" s="212">
        <v>237</v>
      </c>
      <c r="AU201" s="212">
        <v>206</v>
      </c>
      <c r="AV201" s="212">
        <v>238</v>
      </c>
      <c r="AW201" s="212">
        <v>289</v>
      </c>
      <c r="AX201" s="212">
        <v>258</v>
      </c>
      <c r="AY201" s="212">
        <v>282</v>
      </c>
      <c r="AZ201" s="212">
        <v>254</v>
      </c>
      <c r="BA201" s="212">
        <v>241</v>
      </c>
      <c r="BB201" s="212">
        <v>221</v>
      </c>
      <c r="BC201" s="212">
        <v>232</v>
      </c>
      <c r="BD201" s="212">
        <v>239</v>
      </c>
      <c r="BE201" s="212">
        <v>245</v>
      </c>
      <c r="BF201" s="212">
        <v>232</v>
      </c>
      <c r="BG201" s="212">
        <v>197</v>
      </c>
      <c r="BH201" s="212">
        <v>228</v>
      </c>
      <c r="BI201" s="212">
        <v>237</v>
      </c>
      <c r="BJ201" s="212">
        <v>225</v>
      </c>
      <c r="BK201" s="212">
        <v>253</v>
      </c>
      <c r="BL201" s="212">
        <v>249</v>
      </c>
      <c r="BM201" s="212">
        <v>264</v>
      </c>
      <c r="BN201" s="212">
        <v>294</v>
      </c>
      <c r="BO201" s="212">
        <v>296</v>
      </c>
      <c r="BP201" s="212">
        <v>288</v>
      </c>
      <c r="BQ201" s="212">
        <v>315</v>
      </c>
      <c r="BR201" s="212">
        <v>355</v>
      </c>
      <c r="BS201" s="212">
        <v>337</v>
      </c>
      <c r="BT201" s="212">
        <v>389</v>
      </c>
      <c r="BU201" s="212">
        <v>372</v>
      </c>
      <c r="BV201" s="212">
        <v>377</v>
      </c>
      <c r="BW201" s="212">
        <v>482</v>
      </c>
      <c r="BX201" s="212">
        <v>472</v>
      </c>
      <c r="BY201" s="212">
        <v>434</v>
      </c>
      <c r="BZ201" s="212">
        <v>243</v>
      </c>
      <c r="CA201" s="212">
        <v>274</v>
      </c>
      <c r="CB201" s="212">
        <v>292</v>
      </c>
      <c r="CC201" s="212">
        <v>295</v>
      </c>
      <c r="CD201" s="212">
        <v>306</v>
      </c>
      <c r="CE201" s="212">
        <v>282</v>
      </c>
      <c r="CF201" s="212">
        <v>251</v>
      </c>
      <c r="CG201" s="212">
        <v>209</v>
      </c>
      <c r="CH201" s="212">
        <v>232</v>
      </c>
      <c r="CI201" s="212">
        <v>266</v>
      </c>
      <c r="CJ201" s="212">
        <v>270</v>
      </c>
      <c r="CK201" s="212">
        <v>222</v>
      </c>
      <c r="CL201" s="212">
        <v>231</v>
      </c>
      <c r="CM201" s="212">
        <v>205</v>
      </c>
      <c r="CN201" s="212">
        <v>196</v>
      </c>
      <c r="CO201" s="212">
        <v>206</v>
      </c>
      <c r="CP201" s="212">
        <v>168</v>
      </c>
      <c r="CQ201" s="212">
        <v>171</v>
      </c>
      <c r="CR201" s="212">
        <v>159</v>
      </c>
      <c r="CS201" s="212">
        <v>89</v>
      </c>
      <c r="CT201" s="212">
        <v>106</v>
      </c>
      <c r="CU201" s="212">
        <v>77</v>
      </c>
      <c r="CV201" s="212">
        <v>73</v>
      </c>
      <c r="CW201" s="212">
        <v>37</v>
      </c>
      <c r="CX201" s="212">
        <v>38</v>
      </c>
      <c r="CY201" s="212">
        <v>34</v>
      </c>
      <c r="CZ201" s="212">
        <v>23</v>
      </c>
      <c r="DA201" s="212">
        <v>4</v>
      </c>
      <c r="DB201" s="212">
        <v>10</v>
      </c>
      <c r="DC201" s="212">
        <v>9</v>
      </c>
      <c r="DD201" s="212">
        <v>4</v>
      </c>
      <c r="DE201" s="212">
        <v>11</v>
      </c>
      <c r="DF201" s="212">
        <v>50</v>
      </c>
      <c r="DG201" s="212">
        <v>49.606497407799999</v>
      </c>
      <c r="DH201" s="212">
        <v>53.335555555600003</v>
      </c>
      <c r="DI201" s="212">
        <v>748</v>
      </c>
      <c r="DJ201" s="212">
        <v>837</v>
      </c>
      <c r="DK201" s="212">
        <v>962</v>
      </c>
      <c r="DL201" s="212">
        <v>931</v>
      </c>
      <c r="DM201" s="212">
        <v>711</v>
      </c>
      <c r="DN201" s="212">
        <v>864</v>
      </c>
      <c r="DO201" s="212">
        <v>930</v>
      </c>
      <c r="DP201" s="212">
        <v>1106</v>
      </c>
      <c r="DQ201" s="212">
        <v>1324</v>
      </c>
      <c r="DR201" s="212">
        <v>1169</v>
      </c>
      <c r="DS201" s="212">
        <v>1140</v>
      </c>
      <c r="DT201" s="212">
        <v>1391</v>
      </c>
      <c r="DU201" s="212">
        <v>1768</v>
      </c>
      <c r="DV201" s="212">
        <v>2008</v>
      </c>
      <c r="DW201" s="212">
        <v>1449</v>
      </c>
      <c r="DX201" s="212">
        <v>1228</v>
      </c>
      <c r="DY201" s="212">
        <v>1060</v>
      </c>
      <c r="DZ201" s="212">
        <v>693</v>
      </c>
      <c r="EA201" s="212">
        <v>259</v>
      </c>
      <c r="EB201" s="212">
        <v>50</v>
      </c>
      <c r="EC201" s="212">
        <v>11</v>
      </c>
      <c r="ED201" s="212">
        <v>2547</v>
      </c>
      <c r="EE201" s="212">
        <v>11334</v>
      </c>
      <c r="EF201" s="212">
        <v>6758</v>
      </c>
      <c r="EG201" s="212">
        <v>3301</v>
      </c>
      <c r="EH201" s="212">
        <v>1013</v>
      </c>
      <c r="EI201" s="212">
        <v>12.340714181899999</v>
      </c>
      <c r="EJ201" s="212">
        <v>54.915451330000003</v>
      </c>
      <c r="EK201" s="212">
        <v>32.743834488099999</v>
      </c>
      <c r="EL201" s="212">
        <v>15.993991957</v>
      </c>
      <c r="EM201" s="212">
        <v>4.9081835360000001</v>
      </c>
    </row>
    <row r="202" spans="1:143" hidden="1">
      <c r="A202">
        <v>577</v>
      </c>
      <c r="B202">
        <v>202</v>
      </c>
      <c r="C202">
        <v>28227</v>
      </c>
      <c r="D202">
        <v>2</v>
      </c>
      <c r="E202">
        <v>2015</v>
      </c>
      <c r="G202" t="s">
        <v>36</v>
      </c>
      <c r="H202" s="212">
        <v>17988</v>
      </c>
      <c r="I202" s="212">
        <v>123</v>
      </c>
      <c r="J202" s="212">
        <v>124</v>
      </c>
      <c r="K202" s="212">
        <v>127</v>
      </c>
      <c r="L202" s="212">
        <v>155</v>
      </c>
      <c r="M202" s="212">
        <v>174</v>
      </c>
      <c r="N202" s="212">
        <v>136</v>
      </c>
      <c r="O202" s="212">
        <v>176</v>
      </c>
      <c r="P202" s="212">
        <v>172</v>
      </c>
      <c r="Q202" s="212">
        <v>179</v>
      </c>
      <c r="R202" s="212">
        <v>171</v>
      </c>
      <c r="S202" s="212">
        <v>177</v>
      </c>
      <c r="T202" s="212">
        <v>192</v>
      </c>
      <c r="U202" s="212">
        <v>169</v>
      </c>
      <c r="V202" s="212">
        <v>192</v>
      </c>
      <c r="W202" s="212">
        <v>214</v>
      </c>
      <c r="X202" s="212">
        <v>224</v>
      </c>
      <c r="Y202" s="212">
        <v>201</v>
      </c>
      <c r="Z202" s="212">
        <v>203</v>
      </c>
      <c r="AA202" s="212">
        <v>145</v>
      </c>
      <c r="AB202" s="212">
        <v>89</v>
      </c>
      <c r="AC202" s="212">
        <v>96</v>
      </c>
      <c r="AD202" s="212">
        <v>117</v>
      </c>
      <c r="AE202" s="212">
        <v>101</v>
      </c>
      <c r="AF202" s="212">
        <v>132</v>
      </c>
      <c r="AG202" s="212">
        <v>125</v>
      </c>
      <c r="AH202" s="212">
        <v>133</v>
      </c>
      <c r="AI202" s="212">
        <v>141</v>
      </c>
      <c r="AJ202" s="212">
        <v>145</v>
      </c>
      <c r="AK202" s="212">
        <v>161</v>
      </c>
      <c r="AL202" s="212">
        <v>174</v>
      </c>
      <c r="AM202" s="212">
        <v>187</v>
      </c>
      <c r="AN202" s="212">
        <v>175</v>
      </c>
      <c r="AO202" s="212">
        <v>176</v>
      </c>
      <c r="AP202" s="212">
        <v>187</v>
      </c>
      <c r="AQ202" s="212">
        <v>200</v>
      </c>
      <c r="AR202" s="212">
        <v>190</v>
      </c>
      <c r="AS202" s="212">
        <v>200</v>
      </c>
      <c r="AT202" s="212">
        <v>208</v>
      </c>
      <c r="AU202" s="212">
        <v>231</v>
      </c>
      <c r="AV202" s="212">
        <v>216</v>
      </c>
      <c r="AW202" s="212">
        <v>253</v>
      </c>
      <c r="AX202" s="212">
        <v>251</v>
      </c>
      <c r="AY202" s="212">
        <v>254</v>
      </c>
      <c r="AZ202" s="212">
        <v>239</v>
      </c>
      <c r="BA202" s="212">
        <v>251</v>
      </c>
      <c r="BB202" s="212">
        <v>201</v>
      </c>
      <c r="BC202" s="212">
        <v>207</v>
      </c>
      <c r="BD202" s="212">
        <v>195</v>
      </c>
      <c r="BE202" s="212">
        <v>217</v>
      </c>
      <c r="BF202" s="212">
        <v>164</v>
      </c>
      <c r="BG202" s="212">
        <v>210</v>
      </c>
      <c r="BH202" s="212">
        <v>214</v>
      </c>
      <c r="BI202" s="212">
        <v>213</v>
      </c>
      <c r="BJ202" s="212">
        <v>237</v>
      </c>
      <c r="BK202" s="212">
        <v>218</v>
      </c>
      <c r="BL202" s="212">
        <v>229</v>
      </c>
      <c r="BM202" s="212">
        <v>249</v>
      </c>
      <c r="BN202" s="212">
        <v>269</v>
      </c>
      <c r="BO202" s="212">
        <v>269</v>
      </c>
      <c r="BP202" s="212">
        <v>295</v>
      </c>
      <c r="BQ202" s="212">
        <v>292</v>
      </c>
      <c r="BR202" s="212">
        <v>294</v>
      </c>
      <c r="BS202" s="212">
        <v>316</v>
      </c>
      <c r="BT202" s="212">
        <v>345</v>
      </c>
      <c r="BU202" s="212">
        <v>326</v>
      </c>
      <c r="BV202" s="212">
        <v>368</v>
      </c>
      <c r="BW202" s="212">
        <v>383</v>
      </c>
      <c r="BX202" s="212">
        <v>394</v>
      </c>
      <c r="BY202" s="212">
        <v>315</v>
      </c>
      <c r="BZ202" s="212">
        <v>176</v>
      </c>
      <c r="CA202" s="212">
        <v>215</v>
      </c>
      <c r="CB202" s="212">
        <v>229</v>
      </c>
      <c r="CC202" s="212">
        <v>237</v>
      </c>
      <c r="CD202" s="212">
        <v>230</v>
      </c>
      <c r="CE202" s="212">
        <v>208</v>
      </c>
      <c r="CF202" s="212">
        <v>187</v>
      </c>
      <c r="CG202" s="212">
        <v>154</v>
      </c>
      <c r="CH202" s="212">
        <v>198</v>
      </c>
      <c r="CI202" s="212">
        <v>186</v>
      </c>
      <c r="CJ202" s="212">
        <v>185</v>
      </c>
      <c r="CK202" s="212">
        <v>139</v>
      </c>
      <c r="CL202" s="212">
        <v>193</v>
      </c>
      <c r="CM202" s="212">
        <v>191</v>
      </c>
      <c r="CN202" s="212">
        <v>162</v>
      </c>
      <c r="CO202" s="212">
        <v>151</v>
      </c>
      <c r="CP202" s="212">
        <v>147</v>
      </c>
      <c r="CQ202" s="212">
        <v>93</v>
      </c>
      <c r="CR202" s="212">
        <v>91</v>
      </c>
      <c r="CS202" s="212">
        <v>77</v>
      </c>
      <c r="CT202" s="212">
        <v>67</v>
      </c>
      <c r="CU202" s="212">
        <v>52</v>
      </c>
      <c r="CV202" s="212">
        <v>38</v>
      </c>
      <c r="CW202" s="212">
        <v>23</v>
      </c>
      <c r="CX202" s="212">
        <v>17</v>
      </c>
      <c r="CY202" s="212">
        <v>10</v>
      </c>
      <c r="CZ202" s="212">
        <v>4</v>
      </c>
      <c r="DA202" s="212">
        <v>4</v>
      </c>
      <c r="DB202" s="212">
        <v>1</v>
      </c>
      <c r="DC202" s="212">
        <v>5</v>
      </c>
      <c r="DD202" s="212">
        <v>3</v>
      </c>
      <c r="DE202" s="212">
        <v>2</v>
      </c>
      <c r="DF202" s="212">
        <v>7</v>
      </c>
      <c r="DG202" s="212">
        <v>47.589983871900003</v>
      </c>
      <c r="DH202" s="212">
        <v>50.573809523800001</v>
      </c>
      <c r="DI202" s="212">
        <v>703</v>
      </c>
      <c r="DJ202" s="212">
        <v>834</v>
      </c>
      <c r="DK202" s="212">
        <v>944</v>
      </c>
      <c r="DL202" s="212">
        <v>862</v>
      </c>
      <c r="DM202" s="212">
        <v>571</v>
      </c>
      <c r="DN202" s="212">
        <v>754</v>
      </c>
      <c r="DO202" s="212">
        <v>925</v>
      </c>
      <c r="DP202" s="212">
        <v>1045</v>
      </c>
      <c r="DQ202" s="212">
        <v>1248</v>
      </c>
      <c r="DR202" s="212">
        <v>984</v>
      </c>
      <c r="DS202" s="212">
        <v>1092</v>
      </c>
      <c r="DT202" s="212">
        <v>1311</v>
      </c>
      <c r="DU202" s="212">
        <v>1573</v>
      </c>
      <c r="DV202" s="212">
        <v>1636</v>
      </c>
      <c r="DW202" s="212">
        <v>1119</v>
      </c>
      <c r="DX202" s="212">
        <v>910</v>
      </c>
      <c r="DY202" s="212">
        <v>836</v>
      </c>
      <c r="DZ202" s="212">
        <v>475</v>
      </c>
      <c r="EA202" s="212">
        <v>140</v>
      </c>
      <c r="EB202" s="212">
        <v>17</v>
      </c>
      <c r="EC202" s="212">
        <v>2</v>
      </c>
      <c r="ED202" s="212">
        <v>2481</v>
      </c>
      <c r="EE202" s="212">
        <v>10365</v>
      </c>
      <c r="EF202" s="212">
        <v>5135</v>
      </c>
      <c r="EG202" s="212">
        <v>2380</v>
      </c>
      <c r="EH202" s="212">
        <v>634</v>
      </c>
      <c r="EI202" s="212">
        <v>13.797897781</v>
      </c>
      <c r="EJ202" s="212">
        <v>57.644179967699998</v>
      </c>
      <c r="EK202" s="212">
        <v>28.557922251299999</v>
      </c>
      <c r="EL202" s="212">
        <v>13.236193760100001</v>
      </c>
      <c r="EM202" s="212">
        <v>3.5259440520999998</v>
      </c>
    </row>
    <row r="203" spans="1:143" hidden="1">
      <c r="A203">
        <v>582</v>
      </c>
      <c r="B203">
        <v>202</v>
      </c>
      <c r="C203">
        <v>28228</v>
      </c>
      <c r="D203">
        <v>2</v>
      </c>
      <c r="E203">
        <v>2015</v>
      </c>
      <c r="G203" t="s">
        <v>37</v>
      </c>
      <c r="H203" s="212">
        <v>19363</v>
      </c>
      <c r="I203" s="212">
        <v>169</v>
      </c>
      <c r="J203" s="212">
        <v>151</v>
      </c>
      <c r="K203" s="212">
        <v>196</v>
      </c>
      <c r="L203" s="212">
        <v>177</v>
      </c>
      <c r="M203" s="212">
        <v>170</v>
      </c>
      <c r="N203" s="212">
        <v>183</v>
      </c>
      <c r="O203" s="212">
        <v>165</v>
      </c>
      <c r="P203" s="212">
        <v>185</v>
      </c>
      <c r="Q203" s="212">
        <v>170</v>
      </c>
      <c r="R203" s="212">
        <v>190</v>
      </c>
      <c r="S203" s="212">
        <v>186</v>
      </c>
      <c r="T203" s="212">
        <v>189</v>
      </c>
      <c r="U203" s="212">
        <v>178</v>
      </c>
      <c r="V203" s="212">
        <v>205</v>
      </c>
      <c r="W203" s="212">
        <v>197</v>
      </c>
      <c r="X203" s="212">
        <v>227</v>
      </c>
      <c r="Y203" s="212">
        <v>230</v>
      </c>
      <c r="Z203" s="212">
        <v>195</v>
      </c>
      <c r="AA203" s="212">
        <v>204</v>
      </c>
      <c r="AB203" s="212">
        <v>180</v>
      </c>
      <c r="AC203" s="212">
        <v>173</v>
      </c>
      <c r="AD203" s="212">
        <v>187</v>
      </c>
      <c r="AE203" s="212">
        <v>191</v>
      </c>
      <c r="AF203" s="212">
        <v>211</v>
      </c>
      <c r="AG203" s="212">
        <v>208</v>
      </c>
      <c r="AH203" s="212">
        <v>207</v>
      </c>
      <c r="AI203" s="212">
        <v>212</v>
      </c>
      <c r="AJ203" s="212">
        <v>218</v>
      </c>
      <c r="AK203" s="212">
        <v>204</v>
      </c>
      <c r="AL203" s="212">
        <v>218</v>
      </c>
      <c r="AM203" s="212">
        <v>237</v>
      </c>
      <c r="AN203" s="212">
        <v>230</v>
      </c>
      <c r="AO203" s="212">
        <v>225</v>
      </c>
      <c r="AP203" s="212">
        <v>231</v>
      </c>
      <c r="AQ203" s="212">
        <v>244</v>
      </c>
      <c r="AR203" s="212">
        <v>234</v>
      </c>
      <c r="AS203" s="212">
        <v>227</v>
      </c>
      <c r="AT203" s="212">
        <v>273</v>
      </c>
      <c r="AU203" s="212">
        <v>274</v>
      </c>
      <c r="AV203" s="212">
        <v>285</v>
      </c>
      <c r="AW203" s="212">
        <v>302</v>
      </c>
      <c r="AX203" s="212">
        <v>311</v>
      </c>
      <c r="AY203" s="212">
        <v>319</v>
      </c>
      <c r="AZ203" s="212">
        <v>306</v>
      </c>
      <c r="BA203" s="212">
        <v>287</v>
      </c>
      <c r="BB203" s="212">
        <v>289</v>
      </c>
      <c r="BC203" s="212">
        <v>269</v>
      </c>
      <c r="BD203" s="212">
        <v>242</v>
      </c>
      <c r="BE203" s="212">
        <v>276</v>
      </c>
      <c r="BF203" s="212">
        <v>194</v>
      </c>
      <c r="BG203" s="212">
        <v>263</v>
      </c>
      <c r="BH203" s="212">
        <v>254</v>
      </c>
      <c r="BI203" s="212">
        <v>250</v>
      </c>
      <c r="BJ203" s="212">
        <v>229</v>
      </c>
      <c r="BK203" s="212">
        <v>233</v>
      </c>
      <c r="BL203" s="212">
        <v>247</v>
      </c>
      <c r="BM203" s="212">
        <v>263</v>
      </c>
      <c r="BN203" s="212">
        <v>238</v>
      </c>
      <c r="BO203" s="212">
        <v>241</v>
      </c>
      <c r="BP203" s="212">
        <v>241</v>
      </c>
      <c r="BQ203" s="212">
        <v>278</v>
      </c>
      <c r="BR203" s="212">
        <v>262</v>
      </c>
      <c r="BS203" s="212">
        <v>256</v>
      </c>
      <c r="BT203" s="212">
        <v>264</v>
      </c>
      <c r="BU203" s="212">
        <v>278</v>
      </c>
      <c r="BV203" s="212">
        <v>281</v>
      </c>
      <c r="BW203" s="212">
        <v>333</v>
      </c>
      <c r="BX203" s="212">
        <v>359</v>
      </c>
      <c r="BY203" s="212">
        <v>311</v>
      </c>
      <c r="BZ203" s="212">
        <v>171</v>
      </c>
      <c r="CA203" s="212">
        <v>230</v>
      </c>
      <c r="CB203" s="212">
        <v>212</v>
      </c>
      <c r="CC203" s="212">
        <v>184</v>
      </c>
      <c r="CD203" s="212">
        <v>226</v>
      </c>
      <c r="CE203" s="212">
        <v>179</v>
      </c>
      <c r="CF203" s="212">
        <v>182</v>
      </c>
      <c r="CG203" s="212">
        <v>120</v>
      </c>
      <c r="CH203" s="212">
        <v>148</v>
      </c>
      <c r="CI203" s="212">
        <v>169</v>
      </c>
      <c r="CJ203" s="212">
        <v>173</v>
      </c>
      <c r="CK203" s="212">
        <v>130</v>
      </c>
      <c r="CL203" s="212">
        <v>146</v>
      </c>
      <c r="CM203" s="212">
        <v>135</v>
      </c>
      <c r="CN203" s="212">
        <v>111</v>
      </c>
      <c r="CO203" s="212">
        <v>111</v>
      </c>
      <c r="CP203" s="212">
        <v>92</v>
      </c>
      <c r="CQ203" s="212">
        <v>84</v>
      </c>
      <c r="CR203" s="212">
        <v>79</v>
      </c>
      <c r="CS203" s="212">
        <v>63</v>
      </c>
      <c r="CT203" s="212">
        <v>49</v>
      </c>
      <c r="CU203" s="212">
        <v>41</v>
      </c>
      <c r="CV203" s="212">
        <v>44</v>
      </c>
      <c r="CW203" s="212">
        <v>21</v>
      </c>
      <c r="CX203" s="212">
        <v>16</v>
      </c>
      <c r="CY203" s="212">
        <v>10</v>
      </c>
      <c r="CZ203" s="212">
        <v>12</v>
      </c>
      <c r="DA203" s="212">
        <v>4</v>
      </c>
      <c r="DB203" s="212">
        <v>3</v>
      </c>
      <c r="DC203" s="212">
        <v>6</v>
      </c>
      <c r="DD203" s="212">
        <v>3</v>
      </c>
      <c r="DE203" s="212">
        <v>3</v>
      </c>
      <c r="DF203" s="212">
        <v>94</v>
      </c>
      <c r="DG203" s="212">
        <v>44.295422699699998</v>
      </c>
      <c r="DH203" s="212">
        <v>44.559233449499999</v>
      </c>
      <c r="DI203" s="212">
        <v>863</v>
      </c>
      <c r="DJ203" s="212">
        <v>893</v>
      </c>
      <c r="DK203" s="212">
        <v>955</v>
      </c>
      <c r="DL203" s="212">
        <v>1036</v>
      </c>
      <c r="DM203" s="212">
        <v>970</v>
      </c>
      <c r="DN203" s="212">
        <v>1059</v>
      </c>
      <c r="DO203" s="212">
        <v>1167</v>
      </c>
      <c r="DP203" s="212">
        <v>1293</v>
      </c>
      <c r="DQ203" s="212">
        <v>1525</v>
      </c>
      <c r="DR203" s="212">
        <v>1270</v>
      </c>
      <c r="DS203" s="212">
        <v>1229</v>
      </c>
      <c r="DT203" s="212">
        <v>1230</v>
      </c>
      <c r="DU203" s="212">
        <v>1338</v>
      </c>
      <c r="DV203" s="212">
        <v>1455</v>
      </c>
      <c r="DW203" s="212">
        <v>1031</v>
      </c>
      <c r="DX203" s="212">
        <v>792</v>
      </c>
      <c r="DY203" s="212">
        <v>633</v>
      </c>
      <c r="DZ203" s="212">
        <v>367</v>
      </c>
      <c r="EA203" s="212">
        <v>132</v>
      </c>
      <c r="EB203" s="212">
        <v>28</v>
      </c>
      <c r="EC203" s="212">
        <v>3</v>
      </c>
      <c r="ED203" s="212">
        <v>2711</v>
      </c>
      <c r="EE203" s="212">
        <v>12117</v>
      </c>
      <c r="EF203" s="212">
        <v>4441</v>
      </c>
      <c r="EG203" s="212">
        <v>1955</v>
      </c>
      <c r="EH203" s="212">
        <v>530</v>
      </c>
      <c r="EI203" s="212">
        <v>14.06923037</v>
      </c>
      <c r="EJ203" s="212">
        <v>62.883387825</v>
      </c>
      <c r="EK203" s="212">
        <v>23.047381805000001</v>
      </c>
      <c r="EL203" s="212">
        <v>10.1458300898</v>
      </c>
      <c r="EM203" s="212">
        <v>2.7505319424999999</v>
      </c>
    </row>
    <row r="204" spans="1:143" hidden="1">
      <c r="A204">
        <v>586</v>
      </c>
      <c r="B204">
        <v>202</v>
      </c>
      <c r="C204">
        <v>28229</v>
      </c>
      <c r="D204">
        <v>2</v>
      </c>
      <c r="E204">
        <v>2015</v>
      </c>
      <c r="G204" t="s">
        <v>38</v>
      </c>
      <c r="H204" s="212">
        <v>37064</v>
      </c>
      <c r="I204" s="212">
        <v>271</v>
      </c>
      <c r="J204" s="212">
        <v>316</v>
      </c>
      <c r="K204" s="212">
        <v>309</v>
      </c>
      <c r="L204" s="212">
        <v>344</v>
      </c>
      <c r="M204" s="212">
        <v>363</v>
      </c>
      <c r="N204" s="212">
        <v>315</v>
      </c>
      <c r="O204" s="212">
        <v>361</v>
      </c>
      <c r="P204" s="212">
        <v>362</v>
      </c>
      <c r="Q204" s="212">
        <v>330</v>
      </c>
      <c r="R204" s="212">
        <v>377</v>
      </c>
      <c r="S204" s="212">
        <v>346</v>
      </c>
      <c r="T204" s="212">
        <v>389</v>
      </c>
      <c r="U204" s="212">
        <v>371</v>
      </c>
      <c r="V204" s="212">
        <v>387</v>
      </c>
      <c r="W204" s="212">
        <v>378</v>
      </c>
      <c r="X204" s="212">
        <v>431</v>
      </c>
      <c r="Y204" s="212">
        <v>402</v>
      </c>
      <c r="Z204" s="212">
        <v>464</v>
      </c>
      <c r="AA204" s="212">
        <v>368</v>
      </c>
      <c r="AB204" s="212">
        <v>345</v>
      </c>
      <c r="AC204" s="212">
        <v>368</v>
      </c>
      <c r="AD204" s="212">
        <v>337</v>
      </c>
      <c r="AE204" s="212">
        <v>338</v>
      </c>
      <c r="AF204" s="212">
        <v>347</v>
      </c>
      <c r="AG204" s="212">
        <v>320</v>
      </c>
      <c r="AH204" s="212">
        <v>324</v>
      </c>
      <c r="AI204" s="212">
        <v>323</v>
      </c>
      <c r="AJ204" s="212">
        <v>364</v>
      </c>
      <c r="AK204" s="212">
        <v>367</v>
      </c>
      <c r="AL204" s="212">
        <v>377</v>
      </c>
      <c r="AM204" s="212">
        <v>378</v>
      </c>
      <c r="AN204" s="212">
        <v>400</v>
      </c>
      <c r="AO204" s="212">
        <v>414</v>
      </c>
      <c r="AP204" s="212">
        <v>459</v>
      </c>
      <c r="AQ204" s="212">
        <v>440</v>
      </c>
      <c r="AR204" s="212">
        <v>439</v>
      </c>
      <c r="AS204" s="212">
        <v>448</v>
      </c>
      <c r="AT204" s="212">
        <v>508</v>
      </c>
      <c r="AU204" s="212">
        <v>488</v>
      </c>
      <c r="AV204" s="212">
        <v>511</v>
      </c>
      <c r="AW204" s="212">
        <v>535</v>
      </c>
      <c r="AX204" s="212">
        <v>567</v>
      </c>
      <c r="AY204" s="212">
        <v>600</v>
      </c>
      <c r="AZ204" s="212">
        <v>568</v>
      </c>
      <c r="BA204" s="212">
        <v>550</v>
      </c>
      <c r="BB204" s="212">
        <v>504</v>
      </c>
      <c r="BC204" s="212">
        <v>485</v>
      </c>
      <c r="BD204" s="212">
        <v>460</v>
      </c>
      <c r="BE204" s="212">
        <v>496</v>
      </c>
      <c r="BF204" s="212">
        <v>390</v>
      </c>
      <c r="BG204" s="212">
        <v>476</v>
      </c>
      <c r="BH204" s="212">
        <v>430</v>
      </c>
      <c r="BI204" s="212">
        <v>433</v>
      </c>
      <c r="BJ204" s="212">
        <v>423</v>
      </c>
      <c r="BK204" s="212">
        <v>453</v>
      </c>
      <c r="BL204" s="212">
        <v>436</v>
      </c>
      <c r="BM204" s="212">
        <v>448</v>
      </c>
      <c r="BN204" s="212">
        <v>433</v>
      </c>
      <c r="BO204" s="212">
        <v>452</v>
      </c>
      <c r="BP204" s="212">
        <v>505</v>
      </c>
      <c r="BQ204" s="212">
        <v>464</v>
      </c>
      <c r="BR204" s="212">
        <v>513</v>
      </c>
      <c r="BS204" s="212">
        <v>569</v>
      </c>
      <c r="BT204" s="212">
        <v>586</v>
      </c>
      <c r="BU204" s="212">
        <v>631</v>
      </c>
      <c r="BV204" s="212">
        <v>630</v>
      </c>
      <c r="BW204" s="212">
        <v>718</v>
      </c>
      <c r="BX204" s="212">
        <v>742</v>
      </c>
      <c r="BY204" s="212">
        <v>652</v>
      </c>
      <c r="BZ204" s="212">
        <v>413</v>
      </c>
      <c r="CA204" s="212">
        <v>448</v>
      </c>
      <c r="CB204" s="212">
        <v>497</v>
      </c>
      <c r="CC204" s="212">
        <v>560</v>
      </c>
      <c r="CD204" s="212">
        <v>491</v>
      </c>
      <c r="CE204" s="212">
        <v>485</v>
      </c>
      <c r="CF204" s="212">
        <v>375</v>
      </c>
      <c r="CG204" s="212">
        <v>327</v>
      </c>
      <c r="CH204" s="212">
        <v>298</v>
      </c>
      <c r="CI204" s="212">
        <v>323</v>
      </c>
      <c r="CJ204" s="212">
        <v>340</v>
      </c>
      <c r="CK204" s="212">
        <v>254</v>
      </c>
      <c r="CL204" s="212">
        <v>250</v>
      </c>
      <c r="CM204" s="212">
        <v>244</v>
      </c>
      <c r="CN204" s="212">
        <v>239</v>
      </c>
      <c r="CO204" s="212">
        <v>208</v>
      </c>
      <c r="CP204" s="212">
        <v>161</v>
      </c>
      <c r="CQ204" s="212">
        <v>148</v>
      </c>
      <c r="CR204" s="212">
        <v>141</v>
      </c>
      <c r="CS204" s="212">
        <v>105</v>
      </c>
      <c r="CT204" s="212">
        <v>94</v>
      </c>
      <c r="CU204" s="212">
        <v>59</v>
      </c>
      <c r="CV204" s="212">
        <v>49</v>
      </c>
      <c r="CW204" s="212">
        <v>33</v>
      </c>
      <c r="CX204" s="212">
        <v>19</v>
      </c>
      <c r="CY204" s="212">
        <v>10</v>
      </c>
      <c r="CZ204" s="212">
        <v>13</v>
      </c>
      <c r="DA204" s="212">
        <v>8</v>
      </c>
      <c r="DB204" s="212">
        <v>8</v>
      </c>
      <c r="DC204" s="212">
        <v>5</v>
      </c>
      <c r="DD204" s="212">
        <v>5</v>
      </c>
      <c r="DE204" s="212">
        <v>8</v>
      </c>
      <c r="DF204" s="212">
        <v>118</v>
      </c>
      <c r="DG204" s="212">
        <v>45.1474855194</v>
      </c>
      <c r="DH204" s="212">
        <v>45.9404761905</v>
      </c>
      <c r="DI204" s="212">
        <v>1603</v>
      </c>
      <c r="DJ204" s="212">
        <v>1745</v>
      </c>
      <c r="DK204" s="212">
        <v>1871</v>
      </c>
      <c r="DL204" s="212">
        <v>2010</v>
      </c>
      <c r="DM204" s="212">
        <v>1710</v>
      </c>
      <c r="DN204" s="212">
        <v>1755</v>
      </c>
      <c r="DO204" s="212">
        <v>2091</v>
      </c>
      <c r="DP204" s="212">
        <v>2394</v>
      </c>
      <c r="DQ204" s="212">
        <v>2820</v>
      </c>
      <c r="DR204" s="212">
        <v>2335</v>
      </c>
      <c r="DS204" s="212">
        <v>2215</v>
      </c>
      <c r="DT204" s="212">
        <v>2274</v>
      </c>
      <c r="DU204" s="212">
        <v>2763</v>
      </c>
      <c r="DV204" s="212">
        <v>3155</v>
      </c>
      <c r="DW204" s="212">
        <v>2481</v>
      </c>
      <c r="DX204" s="212">
        <v>1663</v>
      </c>
      <c r="DY204" s="212">
        <v>1195</v>
      </c>
      <c r="DZ204" s="212">
        <v>649</v>
      </c>
      <c r="EA204" s="212">
        <v>170</v>
      </c>
      <c r="EB204" s="212">
        <v>39</v>
      </c>
      <c r="EC204" s="212">
        <v>8</v>
      </c>
      <c r="ED204" s="212">
        <v>5219</v>
      </c>
      <c r="EE204" s="212">
        <v>22367</v>
      </c>
      <c r="EF204" s="212">
        <v>9360</v>
      </c>
      <c r="EG204" s="212">
        <v>3724</v>
      </c>
      <c r="EH204" s="212">
        <v>866</v>
      </c>
      <c r="EI204" s="212">
        <v>14.126021761500001</v>
      </c>
      <c r="EJ204" s="212">
        <v>60.539706598800002</v>
      </c>
      <c r="EK204" s="212">
        <v>25.334271639699999</v>
      </c>
      <c r="EL204" s="212">
        <v>10.0795755968</v>
      </c>
      <c r="EM204" s="212">
        <v>2.3439614572999998</v>
      </c>
    </row>
    <row r="205" spans="1:143" hidden="1">
      <c r="A205">
        <v>592</v>
      </c>
      <c r="B205">
        <v>202</v>
      </c>
      <c r="C205">
        <v>28301</v>
      </c>
      <c r="D205">
        <v>3</v>
      </c>
      <c r="E205">
        <v>2015</v>
      </c>
      <c r="F205">
        <v>2000</v>
      </c>
      <c r="G205" t="s">
        <v>39</v>
      </c>
      <c r="H205" s="212">
        <v>14489</v>
      </c>
      <c r="I205" s="212">
        <v>83</v>
      </c>
      <c r="J205" s="212">
        <v>89</v>
      </c>
      <c r="K205" s="212">
        <v>106</v>
      </c>
      <c r="L205" s="212">
        <v>127</v>
      </c>
      <c r="M205" s="212">
        <v>123</v>
      </c>
      <c r="N205" s="212">
        <v>159</v>
      </c>
      <c r="O205" s="212">
        <v>149</v>
      </c>
      <c r="P205" s="212">
        <v>181</v>
      </c>
      <c r="Q205" s="212">
        <v>170</v>
      </c>
      <c r="R205" s="212">
        <v>192</v>
      </c>
      <c r="S205" s="212">
        <v>210</v>
      </c>
      <c r="T205" s="212">
        <v>205</v>
      </c>
      <c r="U205" s="212">
        <v>212</v>
      </c>
      <c r="V205" s="212">
        <v>176</v>
      </c>
      <c r="W205" s="212">
        <v>201</v>
      </c>
      <c r="X205" s="212">
        <v>198</v>
      </c>
      <c r="Y205" s="212">
        <v>162</v>
      </c>
      <c r="Z205" s="212">
        <v>163</v>
      </c>
      <c r="AA205" s="212">
        <v>156</v>
      </c>
      <c r="AB205" s="212">
        <v>140</v>
      </c>
      <c r="AC205" s="212">
        <v>140</v>
      </c>
      <c r="AD205" s="212">
        <v>109</v>
      </c>
      <c r="AE205" s="212">
        <v>105</v>
      </c>
      <c r="AF205" s="212">
        <v>106</v>
      </c>
      <c r="AG205" s="212">
        <v>77</v>
      </c>
      <c r="AH205" s="212">
        <v>83</v>
      </c>
      <c r="AI205" s="212">
        <v>90</v>
      </c>
      <c r="AJ205" s="212">
        <v>101</v>
      </c>
      <c r="AK205" s="212">
        <v>106</v>
      </c>
      <c r="AL205" s="212">
        <v>117</v>
      </c>
      <c r="AM205" s="212">
        <v>102</v>
      </c>
      <c r="AN205" s="212">
        <v>122</v>
      </c>
      <c r="AO205" s="212">
        <v>123</v>
      </c>
      <c r="AP205" s="212">
        <v>118</v>
      </c>
      <c r="AQ205" s="212">
        <v>108</v>
      </c>
      <c r="AR205" s="212">
        <v>141</v>
      </c>
      <c r="AS205" s="212">
        <v>138</v>
      </c>
      <c r="AT205" s="212">
        <v>166</v>
      </c>
      <c r="AU205" s="212">
        <v>197</v>
      </c>
      <c r="AV205" s="212">
        <v>222</v>
      </c>
      <c r="AW205" s="212">
        <v>207</v>
      </c>
      <c r="AX205" s="212">
        <v>218</v>
      </c>
      <c r="AY205" s="212">
        <v>253</v>
      </c>
      <c r="AZ205" s="212">
        <v>230</v>
      </c>
      <c r="BA205" s="212">
        <v>205</v>
      </c>
      <c r="BB205" s="212">
        <v>232</v>
      </c>
      <c r="BC205" s="212">
        <v>237</v>
      </c>
      <c r="BD205" s="212">
        <v>208</v>
      </c>
      <c r="BE205" s="212">
        <v>194</v>
      </c>
      <c r="BF205" s="212">
        <v>157</v>
      </c>
      <c r="BG205" s="212">
        <v>208</v>
      </c>
      <c r="BH205" s="212">
        <v>185</v>
      </c>
      <c r="BI205" s="212">
        <v>171</v>
      </c>
      <c r="BJ205" s="212">
        <v>189</v>
      </c>
      <c r="BK205" s="212">
        <v>165</v>
      </c>
      <c r="BL205" s="212">
        <v>181</v>
      </c>
      <c r="BM205" s="212">
        <v>197</v>
      </c>
      <c r="BN205" s="212">
        <v>199</v>
      </c>
      <c r="BO205" s="212">
        <v>171</v>
      </c>
      <c r="BP205" s="212">
        <v>201</v>
      </c>
      <c r="BQ205" s="212">
        <v>224</v>
      </c>
      <c r="BR205" s="212">
        <v>232</v>
      </c>
      <c r="BS205" s="212">
        <v>274</v>
      </c>
      <c r="BT205" s="212">
        <v>247</v>
      </c>
      <c r="BU205" s="212">
        <v>237</v>
      </c>
      <c r="BV205" s="212">
        <v>236</v>
      </c>
      <c r="BW205" s="212">
        <v>300</v>
      </c>
      <c r="BX205" s="212">
        <v>266</v>
      </c>
      <c r="BY205" s="212">
        <v>270</v>
      </c>
      <c r="BZ205" s="212">
        <v>167</v>
      </c>
      <c r="CA205" s="212">
        <v>193</v>
      </c>
      <c r="CB205" s="212">
        <v>217</v>
      </c>
      <c r="CC205" s="212">
        <v>190</v>
      </c>
      <c r="CD205" s="212">
        <v>202</v>
      </c>
      <c r="CE205" s="212">
        <v>193</v>
      </c>
      <c r="CF205" s="212">
        <v>151</v>
      </c>
      <c r="CG205" s="212">
        <v>115</v>
      </c>
      <c r="CH205" s="212">
        <v>110</v>
      </c>
      <c r="CI205" s="212">
        <v>119</v>
      </c>
      <c r="CJ205" s="212">
        <v>138</v>
      </c>
      <c r="CK205" s="212">
        <v>108</v>
      </c>
      <c r="CL205" s="212">
        <v>96</v>
      </c>
      <c r="CM205" s="212">
        <v>78</v>
      </c>
      <c r="CN205" s="212">
        <v>65</v>
      </c>
      <c r="CO205" s="212">
        <v>67</v>
      </c>
      <c r="CP205" s="212">
        <v>56</v>
      </c>
      <c r="CQ205" s="212">
        <v>47</v>
      </c>
      <c r="CR205" s="212">
        <v>47</v>
      </c>
      <c r="CS205" s="212">
        <v>30</v>
      </c>
      <c r="CT205" s="212">
        <v>38</v>
      </c>
      <c r="CU205" s="212">
        <v>22</v>
      </c>
      <c r="CV205" s="212">
        <v>23</v>
      </c>
      <c r="CW205" s="212">
        <v>11</v>
      </c>
      <c r="CX205" s="212">
        <v>10</v>
      </c>
      <c r="CY205" s="212">
        <v>5</v>
      </c>
      <c r="CZ205" s="212">
        <v>11</v>
      </c>
      <c r="DA205" s="212">
        <v>4</v>
      </c>
      <c r="DB205" s="212">
        <v>2</v>
      </c>
      <c r="DC205" s="212">
        <v>3</v>
      </c>
      <c r="DD205" s="212">
        <v>1</v>
      </c>
      <c r="DE205" s="212">
        <v>2</v>
      </c>
      <c r="DF205" s="212">
        <v>1</v>
      </c>
      <c r="DG205" s="212">
        <v>45.042448923199998</v>
      </c>
      <c r="DH205" s="212">
        <v>46.953586497899998</v>
      </c>
      <c r="DI205" s="212">
        <v>528</v>
      </c>
      <c r="DJ205" s="212">
        <v>851</v>
      </c>
      <c r="DK205" s="212">
        <v>1004</v>
      </c>
      <c r="DL205" s="212">
        <v>819</v>
      </c>
      <c r="DM205" s="212">
        <v>537</v>
      </c>
      <c r="DN205" s="212">
        <v>497</v>
      </c>
      <c r="DO205" s="212">
        <v>573</v>
      </c>
      <c r="DP205" s="212">
        <v>864</v>
      </c>
      <c r="DQ205" s="212">
        <v>1113</v>
      </c>
      <c r="DR205" s="212">
        <v>1028</v>
      </c>
      <c r="DS205" s="212">
        <v>918</v>
      </c>
      <c r="DT205" s="212">
        <v>949</v>
      </c>
      <c r="DU205" s="212">
        <v>1214</v>
      </c>
      <c r="DV205" s="212">
        <v>1239</v>
      </c>
      <c r="DW205" s="212">
        <v>995</v>
      </c>
      <c r="DX205" s="212">
        <v>633</v>
      </c>
      <c r="DY205" s="212">
        <v>414</v>
      </c>
      <c r="DZ205" s="212">
        <v>218</v>
      </c>
      <c r="EA205" s="212">
        <v>71</v>
      </c>
      <c r="EB205" s="212">
        <v>21</v>
      </c>
      <c r="EC205" s="212">
        <v>2</v>
      </c>
      <c r="ED205" s="212">
        <v>2383</v>
      </c>
      <c r="EE205" s="212">
        <v>8512</v>
      </c>
      <c r="EF205" s="212">
        <v>3593</v>
      </c>
      <c r="EG205" s="212">
        <v>1359</v>
      </c>
      <c r="EH205" s="212">
        <v>312</v>
      </c>
      <c r="EI205" s="212">
        <v>16.4480949752</v>
      </c>
      <c r="EJ205" s="212">
        <v>58.752070679200003</v>
      </c>
      <c r="EK205" s="212">
        <v>24.799834345699999</v>
      </c>
      <c r="EL205" s="212">
        <v>9.3801766979999996</v>
      </c>
      <c r="EM205" s="212">
        <v>2.1535063500999998</v>
      </c>
    </row>
    <row r="206" spans="1:143" hidden="1">
      <c r="A206">
        <v>594</v>
      </c>
      <c r="B206">
        <v>202</v>
      </c>
      <c r="C206">
        <v>28365</v>
      </c>
      <c r="D206">
        <v>3</v>
      </c>
      <c r="E206">
        <v>2015</v>
      </c>
      <c r="G206" t="s">
        <v>40</v>
      </c>
      <c r="H206" s="212">
        <v>10120</v>
      </c>
      <c r="I206" s="212">
        <v>57</v>
      </c>
      <c r="J206" s="212">
        <v>56</v>
      </c>
      <c r="K206" s="212">
        <v>65</v>
      </c>
      <c r="L206" s="212">
        <v>69</v>
      </c>
      <c r="M206" s="212">
        <v>88</v>
      </c>
      <c r="N206" s="212">
        <v>82</v>
      </c>
      <c r="O206" s="212">
        <v>74</v>
      </c>
      <c r="P206" s="212">
        <v>74</v>
      </c>
      <c r="Q206" s="212">
        <v>84</v>
      </c>
      <c r="R206" s="212">
        <v>95</v>
      </c>
      <c r="S206" s="212">
        <v>111</v>
      </c>
      <c r="T206" s="212">
        <v>122</v>
      </c>
      <c r="U206" s="212">
        <v>120</v>
      </c>
      <c r="V206" s="212">
        <v>121</v>
      </c>
      <c r="W206" s="212">
        <v>123</v>
      </c>
      <c r="X206" s="212">
        <v>144</v>
      </c>
      <c r="Y206" s="212">
        <v>120</v>
      </c>
      <c r="Z206" s="212">
        <v>123</v>
      </c>
      <c r="AA206" s="212">
        <v>96</v>
      </c>
      <c r="AB206" s="212">
        <v>68</v>
      </c>
      <c r="AC206" s="212">
        <v>60</v>
      </c>
      <c r="AD206" s="212">
        <v>65</v>
      </c>
      <c r="AE206" s="212">
        <v>64</v>
      </c>
      <c r="AF206" s="212">
        <v>63</v>
      </c>
      <c r="AG206" s="212">
        <v>70</v>
      </c>
      <c r="AH206" s="212">
        <v>71</v>
      </c>
      <c r="AI206" s="212">
        <v>71</v>
      </c>
      <c r="AJ206" s="212">
        <v>78</v>
      </c>
      <c r="AK206" s="212">
        <v>89</v>
      </c>
      <c r="AL206" s="212">
        <v>84</v>
      </c>
      <c r="AM206" s="212">
        <v>73</v>
      </c>
      <c r="AN206" s="212">
        <v>94</v>
      </c>
      <c r="AO206" s="212">
        <v>84</v>
      </c>
      <c r="AP206" s="212">
        <v>81</v>
      </c>
      <c r="AQ206" s="212">
        <v>90</v>
      </c>
      <c r="AR206" s="212">
        <v>88</v>
      </c>
      <c r="AS206" s="212">
        <v>96</v>
      </c>
      <c r="AT206" s="212">
        <v>105</v>
      </c>
      <c r="AU206" s="212">
        <v>97</v>
      </c>
      <c r="AV206" s="212">
        <v>129</v>
      </c>
      <c r="AW206" s="212">
        <v>105</v>
      </c>
      <c r="AX206" s="212">
        <v>146</v>
      </c>
      <c r="AY206" s="212">
        <v>152</v>
      </c>
      <c r="AZ206" s="212">
        <v>132</v>
      </c>
      <c r="BA206" s="212">
        <v>143</v>
      </c>
      <c r="BB206" s="212">
        <v>128</v>
      </c>
      <c r="BC206" s="212">
        <v>130</v>
      </c>
      <c r="BD206" s="212">
        <v>123</v>
      </c>
      <c r="BE206" s="212">
        <v>142</v>
      </c>
      <c r="BF206" s="212">
        <v>103</v>
      </c>
      <c r="BG206" s="212">
        <v>136</v>
      </c>
      <c r="BH206" s="212">
        <v>121</v>
      </c>
      <c r="BI206" s="212">
        <v>134</v>
      </c>
      <c r="BJ206" s="212">
        <v>135</v>
      </c>
      <c r="BK206" s="212">
        <v>124</v>
      </c>
      <c r="BL206" s="212">
        <v>134</v>
      </c>
      <c r="BM206" s="212">
        <v>163</v>
      </c>
      <c r="BN206" s="212">
        <v>114</v>
      </c>
      <c r="BO206" s="212">
        <v>144</v>
      </c>
      <c r="BP206" s="212">
        <v>136</v>
      </c>
      <c r="BQ206" s="212">
        <v>158</v>
      </c>
      <c r="BR206" s="212">
        <v>157</v>
      </c>
      <c r="BS206" s="212">
        <v>155</v>
      </c>
      <c r="BT206" s="212">
        <v>156</v>
      </c>
      <c r="BU206" s="212">
        <v>172</v>
      </c>
      <c r="BV206" s="212">
        <v>176</v>
      </c>
      <c r="BW206" s="212">
        <v>206</v>
      </c>
      <c r="BX206" s="212">
        <v>215</v>
      </c>
      <c r="BY206" s="212">
        <v>206</v>
      </c>
      <c r="BZ206" s="212">
        <v>110</v>
      </c>
      <c r="CA206" s="212">
        <v>135</v>
      </c>
      <c r="CB206" s="212">
        <v>137</v>
      </c>
      <c r="CC206" s="212">
        <v>152</v>
      </c>
      <c r="CD206" s="212">
        <v>161</v>
      </c>
      <c r="CE206" s="212">
        <v>145</v>
      </c>
      <c r="CF206" s="212">
        <v>122</v>
      </c>
      <c r="CG206" s="212">
        <v>117</v>
      </c>
      <c r="CH206" s="212">
        <v>119</v>
      </c>
      <c r="CI206" s="212">
        <v>113</v>
      </c>
      <c r="CJ206" s="212">
        <v>125</v>
      </c>
      <c r="CK206" s="212">
        <v>98</v>
      </c>
      <c r="CL206" s="212">
        <v>95</v>
      </c>
      <c r="CM206" s="212">
        <v>107</v>
      </c>
      <c r="CN206" s="212">
        <v>91</v>
      </c>
      <c r="CO206" s="212">
        <v>79</v>
      </c>
      <c r="CP206" s="212">
        <v>70</v>
      </c>
      <c r="CQ206" s="212">
        <v>71</v>
      </c>
      <c r="CR206" s="212">
        <v>54</v>
      </c>
      <c r="CS206" s="212">
        <v>61</v>
      </c>
      <c r="CT206" s="212">
        <v>40</v>
      </c>
      <c r="CU206" s="212">
        <v>40</v>
      </c>
      <c r="CV206" s="212">
        <v>20</v>
      </c>
      <c r="CW206" s="212">
        <v>21</v>
      </c>
      <c r="CX206" s="212">
        <v>9</v>
      </c>
      <c r="CY206" s="212">
        <v>7</v>
      </c>
      <c r="CZ206" s="212">
        <v>7</v>
      </c>
      <c r="DA206" s="212">
        <v>5</v>
      </c>
      <c r="DB206" s="212">
        <v>5</v>
      </c>
      <c r="DC206" s="212">
        <v>1</v>
      </c>
      <c r="DD206" s="212">
        <v>3</v>
      </c>
      <c r="DE206" s="212">
        <v>2</v>
      </c>
      <c r="DF206" s="212">
        <v>8</v>
      </c>
      <c r="DG206" s="212">
        <v>48.543710443000002</v>
      </c>
      <c r="DH206" s="212">
        <v>51.595041322299998</v>
      </c>
      <c r="DI206" s="212">
        <v>335</v>
      </c>
      <c r="DJ206" s="212">
        <v>409</v>
      </c>
      <c r="DK206" s="212">
        <v>597</v>
      </c>
      <c r="DL206" s="212">
        <v>551</v>
      </c>
      <c r="DM206" s="212">
        <v>322</v>
      </c>
      <c r="DN206" s="212">
        <v>393</v>
      </c>
      <c r="DO206" s="212">
        <v>422</v>
      </c>
      <c r="DP206" s="212">
        <v>515</v>
      </c>
      <c r="DQ206" s="212">
        <v>678</v>
      </c>
      <c r="DR206" s="212">
        <v>626</v>
      </c>
      <c r="DS206" s="212">
        <v>650</v>
      </c>
      <c r="DT206" s="212">
        <v>691</v>
      </c>
      <c r="DU206" s="212">
        <v>798</v>
      </c>
      <c r="DV206" s="212">
        <v>913</v>
      </c>
      <c r="DW206" s="212">
        <v>730</v>
      </c>
      <c r="DX206" s="212">
        <v>596</v>
      </c>
      <c r="DY206" s="212">
        <v>470</v>
      </c>
      <c r="DZ206" s="212">
        <v>296</v>
      </c>
      <c r="EA206" s="212">
        <v>97</v>
      </c>
      <c r="EB206" s="212">
        <v>21</v>
      </c>
      <c r="EC206" s="212">
        <v>2</v>
      </c>
      <c r="ED206" s="212">
        <v>1341</v>
      </c>
      <c r="EE206" s="212">
        <v>5646</v>
      </c>
      <c r="EF206" s="212">
        <v>3125</v>
      </c>
      <c r="EG206" s="212">
        <v>1482</v>
      </c>
      <c r="EH206" s="212">
        <v>416</v>
      </c>
      <c r="EI206" s="212">
        <v>13.261471519000001</v>
      </c>
      <c r="EJ206" s="212">
        <v>55.834651898700002</v>
      </c>
      <c r="EK206" s="212">
        <v>30.903876582300001</v>
      </c>
      <c r="EL206" s="212">
        <v>14.6558544304</v>
      </c>
      <c r="EM206" s="212">
        <v>4.1139240505999997</v>
      </c>
    </row>
    <row r="207" spans="1:143" hidden="1">
      <c r="A207">
        <v>599</v>
      </c>
      <c r="B207">
        <v>202</v>
      </c>
      <c r="C207">
        <v>28381</v>
      </c>
      <c r="D207">
        <v>3</v>
      </c>
      <c r="E207">
        <v>2015</v>
      </c>
      <c r="F207">
        <v>2000</v>
      </c>
      <c r="G207" t="s">
        <v>41</v>
      </c>
      <c r="H207" s="212">
        <v>15040</v>
      </c>
      <c r="I207" s="212">
        <v>127</v>
      </c>
      <c r="J207" s="212">
        <v>118</v>
      </c>
      <c r="K207" s="212">
        <v>135</v>
      </c>
      <c r="L207" s="212">
        <v>129</v>
      </c>
      <c r="M207" s="212">
        <v>138</v>
      </c>
      <c r="N207" s="212">
        <v>130</v>
      </c>
      <c r="O207" s="212">
        <v>165</v>
      </c>
      <c r="P207" s="212">
        <v>122</v>
      </c>
      <c r="Q207" s="212">
        <v>157</v>
      </c>
      <c r="R207" s="212">
        <v>148</v>
      </c>
      <c r="S207" s="212">
        <v>148</v>
      </c>
      <c r="T207" s="212">
        <v>145</v>
      </c>
      <c r="U207" s="212">
        <v>154</v>
      </c>
      <c r="V207" s="212">
        <v>158</v>
      </c>
      <c r="W207" s="212">
        <v>166</v>
      </c>
      <c r="X207" s="212">
        <v>163</v>
      </c>
      <c r="Y207" s="212">
        <v>163</v>
      </c>
      <c r="Z207" s="212">
        <v>150</v>
      </c>
      <c r="AA207" s="212">
        <v>155</v>
      </c>
      <c r="AB207" s="212">
        <v>132</v>
      </c>
      <c r="AC207" s="212">
        <v>133</v>
      </c>
      <c r="AD207" s="212">
        <v>115</v>
      </c>
      <c r="AE207" s="212">
        <v>122</v>
      </c>
      <c r="AF207" s="212">
        <v>110</v>
      </c>
      <c r="AG207" s="212">
        <v>126</v>
      </c>
      <c r="AH207" s="212">
        <v>120</v>
      </c>
      <c r="AI207" s="212">
        <v>92</v>
      </c>
      <c r="AJ207" s="212">
        <v>135</v>
      </c>
      <c r="AK207" s="212">
        <v>138</v>
      </c>
      <c r="AL207" s="212">
        <v>141</v>
      </c>
      <c r="AM207" s="212">
        <v>156</v>
      </c>
      <c r="AN207" s="212">
        <v>161</v>
      </c>
      <c r="AO207" s="212">
        <v>155</v>
      </c>
      <c r="AP207" s="212">
        <v>171</v>
      </c>
      <c r="AQ207" s="212">
        <v>172</v>
      </c>
      <c r="AR207" s="212">
        <v>156</v>
      </c>
      <c r="AS207" s="212">
        <v>169</v>
      </c>
      <c r="AT207" s="212">
        <v>191</v>
      </c>
      <c r="AU207" s="212">
        <v>203</v>
      </c>
      <c r="AV207" s="212">
        <v>209</v>
      </c>
      <c r="AW207" s="212">
        <v>226</v>
      </c>
      <c r="AX207" s="212">
        <v>252</v>
      </c>
      <c r="AY207" s="212">
        <v>261</v>
      </c>
      <c r="AZ207" s="212">
        <v>240</v>
      </c>
      <c r="BA207" s="212">
        <v>225</v>
      </c>
      <c r="BB207" s="212">
        <v>225</v>
      </c>
      <c r="BC207" s="212">
        <v>207</v>
      </c>
      <c r="BD207" s="212">
        <v>203</v>
      </c>
      <c r="BE207" s="212">
        <v>189</v>
      </c>
      <c r="BF207" s="212">
        <v>124</v>
      </c>
      <c r="BG207" s="212">
        <v>195</v>
      </c>
      <c r="BH207" s="212">
        <v>174</v>
      </c>
      <c r="BI207" s="212">
        <v>186</v>
      </c>
      <c r="BJ207" s="212">
        <v>172</v>
      </c>
      <c r="BK207" s="212">
        <v>151</v>
      </c>
      <c r="BL207" s="212">
        <v>186</v>
      </c>
      <c r="BM207" s="212">
        <v>161</v>
      </c>
      <c r="BN207" s="212">
        <v>173</v>
      </c>
      <c r="BO207" s="212">
        <v>166</v>
      </c>
      <c r="BP207" s="212">
        <v>207</v>
      </c>
      <c r="BQ207" s="212">
        <v>187</v>
      </c>
      <c r="BR207" s="212">
        <v>184</v>
      </c>
      <c r="BS207" s="212">
        <v>226</v>
      </c>
      <c r="BT207" s="212">
        <v>243</v>
      </c>
      <c r="BU207" s="212">
        <v>241</v>
      </c>
      <c r="BV207" s="212">
        <v>285</v>
      </c>
      <c r="BW207" s="212">
        <v>320</v>
      </c>
      <c r="BX207" s="212">
        <v>309</v>
      </c>
      <c r="BY207" s="212">
        <v>330</v>
      </c>
      <c r="BZ207" s="212">
        <v>196</v>
      </c>
      <c r="CA207" s="212">
        <v>211</v>
      </c>
      <c r="CB207" s="212">
        <v>233</v>
      </c>
      <c r="CC207" s="212">
        <v>236</v>
      </c>
      <c r="CD207" s="212">
        <v>261</v>
      </c>
      <c r="CE207" s="212">
        <v>221</v>
      </c>
      <c r="CF207" s="212">
        <v>168</v>
      </c>
      <c r="CG207" s="212">
        <v>148</v>
      </c>
      <c r="CH207" s="212">
        <v>147</v>
      </c>
      <c r="CI207" s="212">
        <v>153</v>
      </c>
      <c r="CJ207" s="212">
        <v>133</v>
      </c>
      <c r="CK207" s="212">
        <v>117</v>
      </c>
      <c r="CL207" s="212">
        <v>108</v>
      </c>
      <c r="CM207" s="212">
        <v>92</v>
      </c>
      <c r="CN207" s="212">
        <v>78</v>
      </c>
      <c r="CO207" s="212">
        <v>77</v>
      </c>
      <c r="CP207" s="212">
        <v>63</v>
      </c>
      <c r="CQ207" s="212">
        <v>53</v>
      </c>
      <c r="CR207" s="212">
        <v>48</v>
      </c>
      <c r="CS207" s="212">
        <v>36</v>
      </c>
      <c r="CT207" s="212">
        <v>34</v>
      </c>
      <c r="CU207" s="212">
        <v>25</v>
      </c>
      <c r="CV207" s="212">
        <v>21</v>
      </c>
      <c r="CW207" s="212">
        <v>9</v>
      </c>
      <c r="CX207" s="212">
        <v>8</v>
      </c>
      <c r="CY207" s="212">
        <v>8</v>
      </c>
      <c r="CZ207" s="212">
        <v>6</v>
      </c>
      <c r="DA207" s="212">
        <v>1</v>
      </c>
      <c r="DB207" s="212">
        <v>2</v>
      </c>
      <c r="DC207" s="212">
        <v>0</v>
      </c>
      <c r="DD207" s="212">
        <v>1</v>
      </c>
      <c r="DE207" s="212">
        <v>1</v>
      </c>
      <c r="DF207" s="212">
        <v>19</v>
      </c>
      <c r="DG207" s="212">
        <v>45.913620930699999</v>
      </c>
      <c r="DH207" s="212">
        <v>46.983091787399999</v>
      </c>
      <c r="DI207" s="212">
        <v>647</v>
      </c>
      <c r="DJ207" s="212">
        <v>722</v>
      </c>
      <c r="DK207" s="212">
        <v>771</v>
      </c>
      <c r="DL207" s="212">
        <v>763</v>
      </c>
      <c r="DM207" s="212">
        <v>606</v>
      </c>
      <c r="DN207" s="212">
        <v>626</v>
      </c>
      <c r="DO207" s="212">
        <v>815</v>
      </c>
      <c r="DP207" s="212">
        <v>928</v>
      </c>
      <c r="DQ207" s="212">
        <v>1204</v>
      </c>
      <c r="DR207" s="212">
        <v>948</v>
      </c>
      <c r="DS207" s="212">
        <v>878</v>
      </c>
      <c r="DT207" s="212">
        <v>893</v>
      </c>
      <c r="DU207" s="212">
        <v>1081</v>
      </c>
      <c r="DV207" s="212">
        <v>1440</v>
      </c>
      <c r="DW207" s="212">
        <v>1162</v>
      </c>
      <c r="DX207" s="212">
        <v>749</v>
      </c>
      <c r="DY207" s="212">
        <v>472</v>
      </c>
      <c r="DZ207" s="212">
        <v>234</v>
      </c>
      <c r="EA207" s="212">
        <v>71</v>
      </c>
      <c r="EB207" s="212">
        <v>10</v>
      </c>
      <c r="EC207" s="212">
        <v>1</v>
      </c>
      <c r="ED207" s="212">
        <v>2140</v>
      </c>
      <c r="EE207" s="212">
        <v>8742</v>
      </c>
      <c r="EF207" s="212">
        <v>4139</v>
      </c>
      <c r="EG207" s="212">
        <v>1537</v>
      </c>
      <c r="EH207" s="212">
        <v>316</v>
      </c>
      <c r="EI207" s="212">
        <v>14.246721256900001</v>
      </c>
      <c r="EJ207" s="212">
        <v>58.198522069100001</v>
      </c>
      <c r="EK207" s="212">
        <v>27.554756674</v>
      </c>
      <c r="EL207" s="212">
        <v>10.2323413887</v>
      </c>
      <c r="EM207" s="212">
        <v>2.1037214566000002</v>
      </c>
    </row>
    <row r="208" spans="1:143" hidden="1">
      <c r="A208">
        <v>600</v>
      </c>
      <c r="B208">
        <v>202</v>
      </c>
      <c r="C208">
        <v>28382</v>
      </c>
      <c r="D208">
        <v>3</v>
      </c>
      <c r="E208">
        <v>2015</v>
      </c>
      <c r="F208">
        <v>2000</v>
      </c>
      <c r="G208" t="s">
        <v>42</v>
      </c>
      <c r="H208" s="212">
        <v>16243</v>
      </c>
      <c r="I208" s="212">
        <v>151</v>
      </c>
      <c r="J208" s="212">
        <v>167</v>
      </c>
      <c r="K208" s="212">
        <v>164</v>
      </c>
      <c r="L208" s="212">
        <v>180</v>
      </c>
      <c r="M208" s="212">
        <v>166</v>
      </c>
      <c r="N208" s="212">
        <v>183</v>
      </c>
      <c r="O208" s="212">
        <v>179</v>
      </c>
      <c r="P208" s="212">
        <v>167</v>
      </c>
      <c r="Q208" s="212">
        <v>163</v>
      </c>
      <c r="R208" s="212">
        <v>159</v>
      </c>
      <c r="S208" s="212">
        <v>160</v>
      </c>
      <c r="T208" s="212">
        <v>180</v>
      </c>
      <c r="U208" s="212">
        <v>154</v>
      </c>
      <c r="V208" s="212">
        <v>184</v>
      </c>
      <c r="W208" s="212">
        <v>168</v>
      </c>
      <c r="X208" s="212">
        <v>179</v>
      </c>
      <c r="Y208" s="212">
        <v>172</v>
      </c>
      <c r="Z208" s="212">
        <v>170</v>
      </c>
      <c r="AA208" s="212">
        <v>185</v>
      </c>
      <c r="AB208" s="212">
        <v>168</v>
      </c>
      <c r="AC208" s="212">
        <v>152</v>
      </c>
      <c r="AD208" s="212">
        <v>175</v>
      </c>
      <c r="AE208" s="212">
        <v>153</v>
      </c>
      <c r="AF208" s="212">
        <v>163</v>
      </c>
      <c r="AG208" s="212">
        <v>148</v>
      </c>
      <c r="AH208" s="212">
        <v>139</v>
      </c>
      <c r="AI208" s="212">
        <v>180</v>
      </c>
      <c r="AJ208" s="212">
        <v>161</v>
      </c>
      <c r="AK208" s="212">
        <v>170</v>
      </c>
      <c r="AL208" s="212">
        <v>192</v>
      </c>
      <c r="AM208" s="212">
        <v>196</v>
      </c>
      <c r="AN208" s="212">
        <v>173</v>
      </c>
      <c r="AO208" s="212">
        <v>183</v>
      </c>
      <c r="AP208" s="212">
        <v>205</v>
      </c>
      <c r="AQ208" s="212">
        <v>211</v>
      </c>
      <c r="AR208" s="212">
        <v>230</v>
      </c>
      <c r="AS208" s="212">
        <v>228</v>
      </c>
      <c r="AT208" s="212">
        <v>239</v>
      </c>
      <c r="AU208" s="212">
        <v>212</v>
      </c>
      <c r="AV208" s="212">
        <v>258</v>
      </c>
      <c r="AW208" s="212">
        <v>272</v>
      </c>
      <c r="AX208" s="212">
        <v>306</v>
      </c>
      <c r="AY208" s="212">
        <v>279</v>
      </c>
      <c r="AZ208" s="212">
        <v>272</v>
      </c>
      <c r="BA208" s="212">
        <v>243</v>
      </c>
      <c r="BB208" s="212">
        <v>252</v>
      </c>
      <c r="BC208" s="212">
        <v>234</v>
      </c>
      <c r="BD208" s="212">
        <v>242</v>
      </c>
      <c r="BE208" s="212">
        <v>210</v>
      </c>
      <c r="BF208" s="212">
        <v>170</v>
      </c>
      <c r="BG208" s="212">
        <v>213</v>
      </c>
      <c r="BH208" s="212">
        <v>170</v>
      </c>
      <c r="BI208" s="212">
        <v>195</v>
      </c>
      <c r="BJ208" s="212">
        <v>160</v>
      </c>
      <c r="BK208" s="212">
        <v>168</v>
      </c>
      <c r="BL208" s="212">
        <v>174</v>
      </c>
      <c r="BM208" s="212">
        <v>164</v>
      </c>
      <c r="BN208" s="212">
        <v>148</v>
      </c>
      <c r="BO208" s="212">
        <v>176</v>
      </c>
      <c r="BP208" s="212">
        <v>207</v>
      </c>
      <c r="BQ208" s="212">
        <v>187</v>
      </c>
      <c r="BR208" s="212">
        <v>175</v>
      </c>
      <c r="BS208" s="212">
        <v>227</v>
      </c>
      <c r="BT208" s="212">
        <v>202</v>
      </c>
      <c r="BU208" s="212">
        <v>222</v>
      </c>
      <c r="BV208" s="212">
        <v>223</v>
      </c>
      <c r="BW208" s="212">
        <v>298</v>
      </c>
      <c r="BX208" s="212">
        <v>289</v>
      </c>
      <c r="BY208" s="212">
        <v>274</v>
      </c>
      <c r="BZ208" s="212">
        <v>171</v>
      </c>
      <c r="CA208" s="212">
        <v>191</v>
      </c>
      <c r="CB208" s="212">
        <v>233</v>
      </c>
      <c r="CC208" s="212">
        <v>251</v>
      </c>
      <c r="CD208" s="212">
        <v>215</v>
      </c>
      <c r="CE208" s="212">
        <v>211</v>
      </c>
      <c r="CF208" s="212">
        <v>169</v>
      </c>
      <c r="CG208" s="212">
        <v>149</v>
      </c>
      <c r="CH208" s="212">
        <v>165</v>
      </c>
      <c r="CI208" s="212">
        <v>125</v>
      </c>
      <c r="CJ208" s="212">
        <v>144</v>
      </c>
      <c r="CK208" s="212">
        <v>88</v>
      </c>
      <c r="CL208" s="212">
        <v>89</v>
      </c>
      <c r="CM208" s="212">
        <v>83</v>
      </c>
      <c r="CN208" s="212">
        <v>82</v>
      </c>
      <c r="CO208" s="212">
        <v>74</v>
      </c>
      <c r="CP208" s="212">
        <v>65</v>
      </c>
      <c r="CQ208" s="212">
        <v>41</v>
      </c>
      <c r="CR208" s="212">
        <v>47</v>
      </c>
      <c r="CS208" s="212">
        <v>28</v>
      </c>
      <c r="CT208" s="212">
        <v>17</v>
      </c>
      <c r="CU208" s="212">
        <v>26</v>
      </c>
      <c r="CV208" s="212">
        <v>7</v>
      </c>
      <c r="CW208" s="212">
        <v>8</v>
      </c>
      <c r="CX208" s="212">
        <v>8</v>
      </c>
      <c r="CY208" s="212">
        <v>8</v>
      </c>
      <c r="CZ208" s="212">
        <v>4</v>
      </c>
      <c r="DA208" s="212">
        <v>0</v>
      </c>
      <c r="DB208" s="212">
        <v>1</v>
      </c>
      <c r="DC208" s="212">
        <v>0</v>
      </c>
      <c r="DD208" s="212">
        <v>1</v>
      </c>
      <c r="DE208" s="212">
        <v>3</v>
      </c>
      <c r="DF208" s="212">
        <v>20</v>
      </c>
      <c r="DG208" s="212">
        <v>43.3029341059</v>
      </c>
      <c r="DH208" s="212">
        <v>43.321691176500003</v>
      </c>
      <c r="DI208" s="212">
        <v>828</v>
      </c>
      <c r="DJ208" s="212">
        <v>851</v>
      </c>
      <c r="DK208" s="212">
        <v>846</v>
      </c>
      <c r="DL208" s="212">
        <v>874</v>
      </c>
      <c r="DM208" s="212">
        <v>791</v>
      </c>
      <c r="DN208" s="212">
        <v>842</v>
      </c>
      <c r="DO208" s="212">
        <v>968</v>
      </c>
      <c r="DP208" s="212">
        <v>1167</v>
      </c>
      <c r="DQ208" s="212">
        <v>1372</v>
      </c>
      <c r="DR208" s="212">
        <v>1108</v>
      </c>
      <c r="DS208" s="212">
        <v>906</v>
      </c>
      <c r="DT208" s="212">
        <v>869</v>
      </c>
      <c r="DU208" s="212">
        <v>1013</v>
      </c>
      <c r="DV208" s="212">
        <v>1255</v>
      </c>
      <c r="DW208" s="212">
        <v>1101</v>
      </c>
      <c r="DX208" s="212">
        <v>752</v>
      </c>
      <c r="DY208" s="212">
        <v>416</v>
      </c>
      <c r="DZ208" s="212">
        <v>198</v>
      </c>
      <c r="EA208" s="212">
        <v>57</v>
      </c>
      <c r="EB208" s="212">
        <v>6</v>
      </c>
      <c r="EC208" s="212">
        <v>3</v>
      </c>
      <c r="ED208" s="212">
        <v>2525</v>
      </c>
      <c r="EE208" s="212">
        <v>9910</v>
      </c>
      <c r="EF208" s="212">
        <v>3788</v>
      </c>
      <c r="EG208" s="212">
        <v>1432</v>
      </c>
      <c r="EH208" s="212">
        <v>264</v>
      </c>
      <c r="EI208" s="212">
        <v>15.564322258500001</v>
      </c>
      <c r="EJ208" s="212">
        <v>61.086112309699999</v>
      </c>
      <c r="EK208" s="212">
        <v>23.349565431799999</v>
      </c>
      <c r="EL208" s="212">
        <v>8.8269740492000004</v>
      </c>
      <c r="EM208" s="212">
        <v>1.6273192380999999</v>
      </c>
    </row>
    <row r="209" spans="1:143" hidden="1">
      <c r="A209">
        <v>602</v>
      </c>
      <c r="B209">
        <v>202</v>
      </c>
      <c r="C209">
        <v>28442</v>
      </c>
      <c r="D209">
        <v>3</v>
      </c>
      <c r="E209">
        <v>2015</v>
      </c>
      <c r="F209">
        <v>2000</v>
      </c>
      <c r="G209" t="s">
        <v>43</v>
      </c>
      <c r="H209" s="212">
        <v>5926</v>
      </c>
      <c r="I209" s="212">
        <v>32</v>
      </c>
      <c r="J209" s="212">
        <v>32</v>
      </c>
      <c r="K209" s="212">
        <v>30</v>
      </c>
      <c r="L209" s="212">
        <v>37</v>
      </c>
      <c r="M209" s="212">
        <v>48</v>
      </c>
      <c r="N209" s="212">
        <v>38</v>
      </c>
      <c r="O209" s="212">
        <v>46</v>
      </c>
      <c r="P209" s="212">
        <v>52</v>
      </c>
      <c r="Q209" s="212">
        <v>48</v>
      </c>
      <c r="R209" s="212">
        <v>39</v>
      </c>
      <c r="S209" s="212">
        <v>56</v>
      </c>
      <c r="T209" s="212">
        <v>54</v>
      </c>
      <c r="U209" s="212">
        <v>50</v>
      </c>
      <c r="V209" s="212">
        <v>43</v>
      </c>
      <c r="W209" s="212">
        <v>51</v>
      </c>
      <c r="X209" s="212">
        <v>63</v>
      </c>
      <c r="Y209" s="212">
        <v>81</v>
      </c>
      <c r="Z209" s="212">
        <v>72</v>
      </c>
      <c r="AA209" s="212">
        <v>57</v>
      </c>
      <c r="AB209" s="212">
        <v>52</v>
      </c>
      <c r="AC209" s="212">
        <v>45</v>
      </c>
      <c r="AD209" s="212">
        <v>47</v>
      </c>
      <c r="AE209" s="212">
        <v>44</v>
      </c>
      <c r="AF209" s="212">
        <v>52</v>
      </c>
      <c r="AG209" s="212">
        <v>58</v>
      </c>
      <c r="AH209" s="212">
        <v>42</v>
      </c>
      <c r="AI209" s="212">
        <v>37</v>
      </c>
      <c r="AJ209" s="212">
        <v>48</v>
      </c>
      <c r="AK209" s="212">
        <v>66</v>
      </c>
      <c r="AL209" s="212">
        <v>54</v>
      </c>
      <c r="AM209" s="212">
        <v>57</v>
      </c>
      <c r="AN209" s="212">
        <v>55</v>
      </c>
      <c r="AO209" s="212">
        <v>58</v>
      </c>
      <c r="AP209" s="212">
        <v>58</v>
      </c>
      <c r="AQ209" s="212">
        <v>48</v>
      </c>
      <c r="AR209" s="212">
        <v>60</v>
      </c>
      <c r="AS209" s="212">
        <v>59</v>
      </c>
      <c r="AT209" s="212">
        <v>76</v>
      </c>
      <c r="AU209" s="212">
        <v>66</v>
      </c>
      <c r="AV209" s="212">
        <v>59</v>
      </c>
      <c r="AW209" s="212">
        <v>82</v>
      </c>
      <c r="AX209" s="212">
        <v>72</v>
      </c>
      <c r="AY209" s="212">
        <v>74</v>
      </c>
      <c r="AZ209" s="212">
        <v>87</v>
      </c>
      <c r="BA209" s="212">
        <v>66</v>
      </c>
      <c r="BB209" s="212">
        <v>53</v>
      </c>
      <c r="BC209" s="212">
        <v>74</v>
      </c>
      <c r="BD209" s="212">
        <v>69</v>
      </c>
      <c r="BE209" s="212">
        <v>71</v>
      </c>
      <c r="BF209" s="212">
        <v>48</v>
      </c>
      <c r="BG209" s="212">
        <v>79</v>
      </c>
      <c r="BH209" s="212">
        <v>70</v>
      </c>
      <c r="BI209" s="212">
        <v>85</v>
      </c>
      <c r="BJ209" s="212">
        <v>77</v>
      </c>
      <c r="BK209" s="212">
        <v>62</v>
      </c>
      <c r="BL209" s="212">
        <v>77</v>
      </c>
      <c r="BM209" s="212">
        <v>92</v>
      </c>
      <c r="BN209" s="212">
        <v>85</v>
      </c>
      <c r="BO209" s="212">
        <v>92</v>
      </c>
      <c r="BP209" s="212">
        <v>90</v>
      </c>
      <c r="BQ209" s="212">
        <v>105</v>
      </c>
      <c r="BR209" s="212">
        <v>93</v>
      </c>
      <c r="BS209" s="212">
        <v>101</v>
      </c>
      <c r="BT209" s="212">
        <v>111</v>
      </c>
      <c r="BU209" s="212">
        <v>121</v>
      </c>
      <c r="BV209" s="212">
        <v>111</v>
      </c>
      <c r="BW209" s="212">
        <v>148</v>
      </c>
      <c r="BX209" s="212">
        <v>123</v>
      </c>
      <c r="BY209" s="212">
        <v>119</v>
      </c>
      <c r="BZ209" s="212">
        <v>67</v>
      </c>
      <c r="CA209" s="212">
        <v>81</v>
      </c>
      <c r="CB209" s="212">
        <v>83</v>
      </c>
      <c r="CC209" s="212">
        <v>83</v>
      </c>
      <c r="CD209" s="212">
        <v>102</v>
      </c>
      <c r="CE209" s="212">
        <v>83</v>
      </c>
      <c r="CF209" s="212">
        <v>68</v>
      </c>
      <c r="CG209" s="212">
        <v>73</v>
      </c>
      <c r="CH209" s="212">
        <v>63</v>
      </c>
      <c r="CI209" s="212">
        <v>72</v>
      </c>
      <c r="CJ209" s="212">
        <v>53</v>
      </c>
      <c r="CK209" s="212">
        <v>54</v>
      </c>
      <c r="CL209" s="212">
        <v>51</v>
      </c>
      <c r="CM209" s="212">
        <v>61</v>
      </c>
      <c r="CN209" s="212">
        <v>52</v>
      </c>
      <c r="CO209" s="212">
        <v>47</v>
      </c>
      <c r="CP209" s="212">
        <v>43</v>
      </c>
      <c r="CQ209" s="212">
        <v>35</v>
      </c>
      <c r="CR209" s="212">
        <v>24</v>
      </c>
      <c r="CS209" s="212">
        <v>30</v>
      </c>
      <c r="CT209" s="212">
        <v>28</v>
      </c>
      <c r="CU209" s="212">
        <v>17</v>
      </c>
      <c r="CV209" s="212">
        <v>13</v>
      </c>
      <c r="CW209" s="212">
        <v>11</v>
      </c>
      <c r="CX209" s="212">
        <v>7</v>
      </c>
      <c r="CY209" s="212">
        <v>6</v>
      </c>
      <c r="CZ209" s="212">
        <v>1</v>
      </c>
      <c r="DA209" s="212">
        <v>2</v>
      </c>
      <c r="DB209" s="212">
        <v>2</v>
      </c>
      <c r="DC209" s="212">
        <v>0</v>
      </c>
      <c r="DD209" s="212">
        <v>0</v>
      </c>
      <c r="DE209" s="212">
        <v>0</v>
      </c>
      <c r="DF209" s="212">
        <v>7</v>
      </c>
      <c r="DG209" s="212">
        <v>48.933857070499997</v>
      </c>
      <c r="DH209" s="212">
        <v>52.523529411799998</v>
      </c>
      <c r="DI209" s="212">
        <v>179</v>
      </c>
      <c r="DJ209" s="212">
        <v>223</v>
      </c>
      <c r="DK209" s="212">
        <v>254</v>
      </c>
      <c r="DL209" s="212">
        <v>325</v>
      </c>
      <c r="DM209" s="212">
        <v>246</v>
      </c>
      <c r="DN209" s="212">
        <v>247</v>
      </c>
      <c r="DO209" s="212">
        <v>276</v>
      </c>
      <c r="DP209" s="212">
        <v>320</v>
      </c>
      <c r="DQ209" s="212">
        <v>381</v>
      </c>
      <c r="DR209" s="212">
        <v>315</v>
      </c>
      <c r="DS209" s="212">
        <v>373</v>
      </c>
      <c r="DT209" s="212">
        <v>436</v>
      </c>
      <c r="DU209" s="212">
        <v>531</v>
      </c>
      <c r="DV209" s="212">
        <v>568</v>
      </c>
      <c r="DW209" s="212">
        <v>432</v>
      </c>
      <c r="DX209" s="212">
        <v>329</v>
      </c>
      <c r="DY209" s="212">
        <v>265</v>
      </c>
      <c r="DZ209" s="212">
        <v>160</v>
      </c>
      <c r="EA209" s="212">
        <v>54</v>
      </c>
      <c r="EB209" s="212">
        <v>5</v>
      </c>
      <c r="EC209" s="212">
        <v>0</v>
      </c>
      <c r="ED209" s="212">
        <v>656</v>
      </c>
      <c r="EE209" s="212">
        <v>3450</v>
      </c>
      <c r="EF209" s="212">
        <v>1813</v>
      </c>
      <c r="EG209" s="212">
        <v>813</v>
      </c>
      <c r="EH209" s="212">
        <v>219</v>
      </c>
      <c r="EI209" s="212">
        <v>11.082953201600001</v>
      </c>
      <c r="EJ209" s="212">
        <v>58.2868727826</v>
      </c>
      <c r="EK209" s="212">
        <v>30.6301740159</v>
      </c>
      <c r="EL209" s="212">
        <v>13.735428281800001</v>
      </c>
      <c r="EM209" s="212">
        <v>3.6999493158000001</v>
      </c>
    </row>
    <row r="210" spans="1:143" hidden="1">
      <c r="A210">
        <v>603</v>
      </c>
      <c r="B210">
        <v>202</v>
      </c>
      <c r="C210">
        <v>28443</v>
      </c>
      <c r="D210">
        <v>3</v>
      </c>
      <c r="E210">
        <v>2015</v>
      </c>
      <c r="F210">
        <v>2000</v>
      </c>
      <c r="G210" t="s">
        <v>44</v>
      </c>
      <c r="H210" s="212">
        <v>9332</v>
      </c>
      <c r="I210" s="212">
        <v>63</v>
      </c>
      <c r="J210" s="212">
        <v>71</v>
      </c>
      <c r="K210" s="212">
        <v>95</v>
      </c>
      <c r="L210" s="212">
        <v>87</v>
      </c>
      <c r="M210" s="212">
        <v>82</v>
      </c>
      <c r="N210" s="212">
        <v>91</v>
      </c>
      <c r="O210" s="212">
        <v>82</v>
      </c>
      <c r="P210" s="212">
        <v>97</v>
      </c>
      <c r="Q210" s="212">
        <v>91</v>
      </c>
      <c r="R210" s="212">
        <v>87</v>
      </c>
      <c r="S210" s="212">
        <v>103</v>
      </c>
      <c r="T210" s="212">
        <v>85</v>
      </c>
      <c r="U210" s="212">
        <v>85</v>
      </c>
      <c r="V210" s="212">
        <v>103</v>
      </c>
      <c r="W210" s="212">
        <v>102</v>
      </c>
      <c r="X210" s="212">
        <v>101</v>
      </c>
      <c r="Y210" s="212">
        <v>107</v>
      </c>
      <c r="Z210" s="212">
        <v>95</v>
      </c>
      <c r="AA210" s="212">
        <v>127</v>
      </c>
      <c r="AB210" s="212">
        <v>168</v>
      </c>
      <c r="AC210" s="212">
        <v>147</v>
      </c>
      <c r="AD210" s="212">
        <v>120</v>
      </c>
      <c r="AE210" s="212">
        <v>87</v>
      </c>
      <c r="AF210" s="212">
        <v>79</v>
      </c>
      <c r="AG210" s="212">
        <v>79</v>
      </c>
      <c r="AH210" s="212">
        <v>86</v>
      </c>
      <c r="AI210" s="212">
        <v>92</v>
      </c>
      <c r="AJ210" s="212">
        <v>86</v>
      </c>
      <c r="AK210" s="212">
        <v>82</v>
      </c>
      <c r="AL210" s="212">
        <v>86</v>
      </c>
      <c r="AM210" s="212">
        <v>79</v>
      </c>
      <c r="AN210" s="212">
        <v>102</v>
      </c>
      <c r="AO210" s="212">
        <v>105</v>
      </c>
      <c r="AP210" s="212">
        <v>108</v>
      </c>
      <c r="AQ210" s="212">
        <v>102</v>
      </c>
      <c r="AR210" s="212">
        <v>138</v>
      </c>
      <c r="AS210" s="212">
        <v>111</v>
      </c>
      <c r="AT210" s="212">
        <v>112</v>
      </c>
      <c r="AU210" s="212">
        <v>135</v>
      </c>
      <c r="AV210" s="212">
        <v>111</v>
      </c>
      <c r="AW210" s="212">
        <v>135</v>
      </c>
      <c r="AX210" s="212">
        <v>153</v>
      </c>
      <c r="AY210" s="212">
        <v>147</v>
      </c>
      <c r="AZ210" s="212">
        <v>127</v>
      </c>
      <c r="BA210" s="212">
        <v>146</v>
      </c>
      <c r="BB210" s="212">
        <v>137</v>
      </c>
      <c r="BC210" s="212">
        <v>105</v>
      </c>
      <c r="BD210" s="212">
        <v>92</v>
      </c>
      <c r="BE210" s="212">
        <v>123</v>
      </c>
      <c r="BF210" s="212">
        <v>90</v>
      </c>
      <c r="BG210" s="212">
        <v>125</v>
      </c>
      <c r="BH210" s="212">
        <v>106</v>
      </c>
      <c r="BI210" s="212">
        <v>121</v>
      </c>
      <c r="BJ210" s="212">
        <v>97</v>
      </c>
      <c r="BK210" s="212">
        <v>99</v>
      </c>
      <c r="BL210" s="212">
        <v>101</v>
      </c>
      <c r="BM210" s="212">
        <v>135</v>
      </c>
      <c r="BN210" s="212">
        <v>123</v>
      </c>
      <c r="BO210" s="212">
        <v>90</v>
      </c>
      <c r="BP210" s="212">
        <v>118</v>
      </c>
      <c r="BQ210" s="212">
        <v>111</v>
      </c>
      <c r="BR210" s="212">
        <v>124</v>
      </c>
      <c r="BS210" s="212">
        <v>135</v>
      </c>
      <c r="BT210" s="212">
        <v>114</v>
      </c>
      <c r="BU210" s="212">
        <v>139</v>
      </c>
      <c r="BV210" s="212">
        <v>132</v>
      </c>
      <c r="BW210" s="212">
        <v>153</v>
      </c>
      <c r="BX210" s="212">
        <v>172</v>
      </c>
      <c r="BY210" s="212">
        <v>175</v>
      </c>
      <c r="BZ210" s="212">
        <v>102</v>
      </c>
      <c r="CA210" s="212">
        <v>117</v>
      </c>
      <c r="CB210" s="212">
        <v>121</v>
      </c>
      <c r="CC210" s="212">
        <v>125</v>
      </c>
      <c r="CD210" s="212">
        <v>118</v>
      </c>
      <c r="CE210" s="212">
        <v>107</v>
      </c>
      <c r="CF210" s="212">
        <v>94</v>
      </c>
      <c r="CG210" s="212">
        <v>80</v>
      </c>
      <c r="CH210" s="212">
        <v>67</v>
      </c>
      <c r="CI210" s="212">
        <v>86</v>
      </c>
      <c r="CJ210" s="212">
        <v>66</v>
      </c>
      <c r="CK210" s="212">
        <v>71</v>
      </c>
      <c r="CL210" s="212">
        <v>64</v>
      </c>
      <c r="CM210" s="212">
        <v>79</v>
      </c>
      <c r="CN210" s="212">
        <v>58</v>
      </c>
      <c r="CO210" s="212">
        <v>54</v>
      </c>
      <c r="CP210" s="212">
        <v>48</v>
      </c>
      <c r="CQ210" s="212">
        <v>35</v>
      </c>
      <c r="CR210" s="212">
        <v>50</v>
      </c>
      <c r="CS210" s="212">
        <v>31</v>
      </c>
      <c r="CT210" s="212">
        <v>44</v>
      </c>
      <c r="CU210" s="212">
        <v>22</v>
      </c>
      <c r="CV210" s="212">
        <v>16</v>
      </c>
      <c r="CW210" s="212">
        <v>14</v>
      </c>
      <c r="CX210" s="212">
        <v>10</v>
      </c>
      <c r="CY210" s="212">
        <v>8</v>
      </c>
      <c r="CZ210" s="212">
        <v>5</v>
      </c>
      <c r="DA210" s="212">
        <v>0</v>
      </c>
      <c r="DB210" s="212">
        <v>2</v>
      </c>
      <c r="DC210" s="212">
        <v>0</v>
      </c>
      <c r="DD210" s="212">
        <v>4</v>
      </c>
      <c r="DE210" s="212">
        <v>1</v>
      </c>
      <c r="DF210" s="212">
        <v>39</v>
      </c>
      <c r="DG210" s="212">
        <v>44.613203486499998</v>
      </c>
      <c r="DH210" s="212">
        <v>44.791095890400001</v>
      </c>
      <c r="DI210" s="212">
        <v>398</v>
      </c>
      <c r="DJ210" s="212">
        <v>448</v>
      </c>
      <c r="DK210" s="212">
        <v>478</v>
      </c>
      <c r="DL210" s="212">
        <v>598</v>
      </c>
      <c r="DM210" s="212">
        <v>512</v>
      </c>
      <c r="DN210" s="212">
        <v>432</v>
      </c>
      <c r="DO210" s="212">
        <v>496</v>
      </c>
      <c r="DP210" s="212">
        <v>607</v>
      </c>
      <c r="DQ210" s="212">
        <v>708</v>
      </c>
      <c r="DR210" s="212">
        <v>547</v>
      </c>
      <c r="DS210" s="212">
        <v>548</v>
      </c>
      <c r="DT210" s="212">
        <v>567</v>
      </c>
      <c r="DU210" s="212">
        <v>623</v>
      </c>
      <c r="DV210" s="212">
        <v>734</v>
      </c>
      <c r="DW210" s="212">
        <v>588</v>
      </c>
      <c r="DX210" s="212">
        <v>393</v>
      </c>
      <c r="DY210" s="212">
        <v>326</v>
      </c>
      <c r="DZ210" s="212">
        <v>208</v>
      </c>
      <c r="EA210" s="212">
        <v>70</v>
      </c>
      <c r="EB210" s="212">
        <v>11</v>
      </c>
      <c r="EC210" s="212">
        <v>1</v>
      </c>
      <c r="ED210" s="212">
        <v>1324</v>
      </c>
      <c r="EE210" s="212">
        <v>5638</v>
      </c>
      <c r="EF210" s="212">
        <v>2331</v>
      </c>
      <c r="EG210" s="212">
        <v>1009</v>
      </c>
      <c r="EH210" s="212">
        <v>290</v>
      </c>
      <c r="EI210" s="212">
        <v>14.2472829011</v>
      </c>
      <c r="EJ210" s="212">
        <v>60.669320994300001</v>
      </c>
      <c r="EK210" s="212">
        <v>25.083396104599998</v>
      </c>
      <c r="EL210" s="212">
        <v>10.8576347789</v>
      </c>
      <c r="EM210" s="212">
        <v>3.12062843</v>
      </c>
    </row>
    <row r="211" spans="1:143" hidden="1">
      <c r="A211">
        <v>604</v>
      </c>
      <c r="B211">
        <v>202</v>
      </c>
      <c r="C211">
        <v>28446</v>
      </c>
      <c r="D211">
        <v>3</v>
      </c>
      <c r="E211">
        <v>2015</v>
      </c>
      <c r="G211" t="s">
        <v>45</v>
      </c>
      <c r="H211" s="212">
        <v>5362</v>
      </c>
      <c r="I211" s="212">
        <v>34</v>
      </c>
      <c r="J211" s="212">
        <v>21</v>
      </c>
      <c r="K211" s="212">
        <v>32</v>
      </c>
      <c r="L211" s="212">
        <v>33</v>
      </c>
      <c r="M211" s="212">
        <v>43</v>
      </c>
      <c r="N211" s="212">
        <v>50</v>
      </c>
      <c r="O211" s="212">
        <v>58</v>
      </c>
      <c r="P211" s="212">
        <v>46</v>
      </c>
      <c r="Q211" s="212">
        <v>36</v>
      </c>
      <c r="R211" s="212">
        <v>43</v>
      </c>
      <c r="S211" s="212">
        <v>51</v>
      </c>
      <c r="T211" s="212">
        <v>50</v>
      </c>
      <c r="U211" s="212">
        <v>51</v>
      </c>
      <c r="V211" s="212">
        <v>48</v>
      </c>
      <c r="W211" s="212">
        <v>65</v>
      </c>
      <c r="X211" s="212">
        <v>58</v>
      </c>
      <c r="Y211" s="212">
        <v>61</v>
      </c>
      <c r="Z211" s="212">
        <v>60</v>
      </c>
      <c r="AA211" s="212">
        <v>57</v>
      </c>
      <c r="AB211" s="212">
        <v>39</v>
      </c>
      <c r="AC211" s="212">
        <v>33</v>
      </c>
      <c r="AD211" s="212">
        <v>37</v>
      </c>
      <c r="AE211" s="212">
        <v>48</v>
      </c>
      <c r="AF211" s="212">
        <v>44</v>
      </c>
      <c r="AG211" s="212">
        <v>38</v>
      </c>
      <c r="AH211" s="212">
        <v>51</v>
      </c>
      <c r="AI211" s="212">
        <v>46</v>
      </c>
      <c r="AJ211" s="212">
        <v>50</v>
      </c>
      <c r="AK211" s="212">
        <v>30</v>
      </c>
      <c r="AL211" s="212">
        <v>45</v>
      </c>
      <c r="AM211" s="212">
        <v>48</v>
      </c>
      <c r="AN211" s="212">
        <v>46</v>
      </c>
      <c r="AO211" s="212">
        <v>46</v>
      </c>
      <c r="AP211" s="212">
        <v>45</v>
      </c>
      <c r="AQ211" s="212">
        <v>60</v>
      </c>
      <c r="AR211" s="212">
        <v>47</v>
      </c>
      <c r="AS211" s="212">
        <v>42</v>
      </c>
      <c r="AT211" s="212">
        <v>59</v>
      </c>
      <c r="AU211" s="212">
        <v>65</v>
      </c>
      <c r="AV211" s="212">
        <v>59</v>
      </c>
      <c r="AW211" s="212">
        <v>44</v>
      </c>
      <c r="AX211" s="212">
        <v>76</v>
      </c>
      <c r="AY211" s="212">
        <v>73</v>
      </c>
      <c r="AZ211" s="212">
        <v>58</v>
      </c>
      <c r="BA211" s="212">
        <v>60</v>
      </c>
      <c r="BB211" s="212">
        <v>65</v>
      </c>
      <c r="BC211" s="212">
        <v>61</v>
      </c>
      <c r="BD211" s="212">
        <v>64</v>
      </c>
      <c r="BE211" s="212">
        <v>67</v>
      </c>
      <c r="BF211" s="212">
        <v>60</v>
      </c>
      <c r="BG211" s="212">
        <v>80</v>
      </c>
      <c r="BH211" s="212">
        <v>72</v>
      </c>
      <c r="BI211" s="212">
        <v>72</v>
      </c>
      <c r="BJ211" s="212">
        <v>71</v>
      </c>
      <c r="BK211" s="212">
        <v>81</v>
      </c>
      <c r="BL211" s="212">
        <v>65</v>
      </c>
      <c r="BM211" s="212">
        <v>70</v>
      </c>
      <c r="BN211" s="212">
        <v>75</v>
      </c>
      <c r="BO211" s="212">
        <v>72</v>
      </c>
      <c r="BP211" s="212">
        <v>72</v>
      </c>
      <c r="BQ211" s="212">
        <v>85</v>
      </c>
      <c r="BR211" s="212">
        <v>92</v>
      </c>
      <c r="BS211" s="212">
        <v>88</v>
      </c>
      <c r="BT211" s="212">
        <v>102</v>
      </c>
      <c r="BU211" s="212">
        <v>106</v>
      </c>
      <c r="BV211" s="212">
        <v>102</v>
      </c>
      <c r="BW211" s="212">
        <v>127</v>
      </c>
      <c r="BX211" s="212">
        <v>111</v>
      </c>
      <c r="BY211" s="212">
        <v>102</v>
      </c>
      <c r="BZ211" s="212">
        <v>62</v>
      </c>
      <c r="CA211" s="212">
        <v>70</v>
      </c>
      <c r="CB211" s="212">
        <v>94</v>
      </c>
      <c r="CC211" s="212">
        <v>69</v>
      </c>
      <c r="CD211" s="212">
        <v>85</v>
      </c>
      <c r="CE211" s="212">
        <v>79</v>
      </c>
      <c r="CF211" s="212">
        <v>58</v>
      </c>
      <c r="CG211" s="212">
        <v>48</v>
      </c>
      <c r="CH211" s="212">
        <v>55</v>
      </c>
      <c r="CI211" s="212">
        <v>59</v>
      </c>
      <c r="CJ211" s="212">
        <v>59</v>
      </c>
      <c r="CK211" s="212">
        <v>63</v>
      </c>
      <c r="CL211" s="212">
        <v>50</v>
      </c>
      <c r="CM211" s="212">
        <v>46</v>
      </c>
      <c r="CN211" s="212">
        <v>53</v>
      </c>
      <c r="CO211" s="212">
        <v>37</v>
      </c>
      <c r="CP211" s="212">
        <v>30</v>
      </c>
      <c r="CQ211" s="212">
        <v>43</v>
      </c>
      <c r="CR211" s="212">
        <v>32</v>
      </c>
      <c r="CS211" s="212">
        <v>30</v>
      </c>
      <c r="CT211" s="212">
        <v>21</v>
      </c>
      <c r="CU211" s="212">
        <v>16</v>
      </c>
      <c r="CV211" s="212">
        <v>21</v>
      </c>
      <c r="CW211" s="212">
        <v>13</v>
      </c>
      <c r="CX211" s="212">
        <v>4</v>
      </c>
      <c r="CY211" s="212">
        <v>6</v>
      </c>
      <c r="CZ211" s="212">
        <v>3</v>
      </c>
      <c r="DA211" s="212">
        <v>0</v>
      </c>
      <c r="DB211" s="212">
        <v>2</v>
      </c>
      <c r="DC211" s="212">
        <v>1</v>
      </c>
      <c r="DD211" s="212">
        <v>1</v>
      </c>
      <c r="DE211" s="212">
        <v>2</v>
      </c>
      <c r="DF211" s="212">
        <v>2</v>
      </c>
      <c r="DG211" s="212">
        <v>48.871082089600002</v>
      </c>
      <c r="DH211" s="212">
        <v>52.347222222200003</v>
      </c>
      <c r="DI211" s="212">
        <v>163</v>
      </c>
      <c r="DJ211" s="212">
        <v>233</v>
      </c>
      <c r="DK211" s="212">
        <v>265</v>
      </c>
      <c r="DL211" s="212">
        <v>275</v>
      </c>
      <c r="DM211" s="212">
        <v>200</v>
      </c>
      <c r="DN211" s="212">
        <v>222</v>
      </c>
      <c r="DO211" s="212">
        <v>245</v>
      </c>
      <c r="DP211" s="212">
        <v>272</v>
      </c>
      <c r="DQ211" s="212">
        <v>311</v>
      </c>
      <c r="DR211" s="212">
        <v>317</v>
      </c>
      <c r="DS211" s="212">
        <v>376</v>
      </c>
      <c r="DT211" s="212">
        <v>354</v>
      </c>
      <c r="DU211" s="212">
        <v>473</v>
      </c>
      <c r="DV211" s="212">
        <v>504</v>
      </c>
      <c r="DW211" s="212">
        <v>397</v>
      </c>
      <c r="DX211" s="212">
        <v>279</v>
      </c>
      <c r="DY211" s="212">
        <v>249</v>
      </c>
      <c r="DZ211" s="212">
        <v>156</v>
      </c>
      <c r="EA211" s="212">
        <v>60</v>
      </c>
      <c r="EB211" s="212">
        <v>7</v>
      </c>
      <c r="EC211" s="212">
        <v>2</v>
      </c>
      <c r="ED211" s="212">
        <v>661</v>
      </c>
      <c r="EE211" s="212">
        <v>3045</v>
      </c>
      <c r="EF211" s="212">
        <v>1654</v>
      </c>
      <c r="EG211" s="212">
        <v>753</v>
      </c>
      <c r="EH211" s="212">
        <v>225</v>
      </c>
      <c r="EI211" s="212">
        <v>12.332089552199999</v>
      </c>
      <c r="EJ211" s="212">
        <v>56.809701492499997</v>
      </c>
      <c r="EK211" s="212">
        <v>30.858208955199999</v>
      </c>
      <c r="EL211" s="212">
        <v>14.0485074627</v>
      </c>
      <c r="EM211" s="212">
        <v>4.1977611939999999</v>
      </c>
    </row>
    <row r="212" spans="1:143" hidden="1">
      <c r="A212">
        <v>608</v>
      </c>
      <c r="B212">
        <v>202</v>
      </c>
      <c r="C212">
        <v>28464</v>
      </c>
      <c r="D212">
        <v>3</v>
      </c>
      <c r="E212">
        <v>2015</v>
      </c>
      <c r="F212">
        <v>2000</v>
      </c>
      <c r="G212" t="s">
        <v>46</v>
      </c>
      <c r="H212" s="212">
        <v>16254</v>
      </c>
      <c r="I212" s="212">
        <v>152</v>
      </c>
      <c r="J212" s="212">
        <v>152</v>
      </c>
      <c r="K212" s="212">
        <v>166</v>
      </c>
      <c r="L212" s="212">
        <v>175</v>
      </c>
      <c r="M212" s="212">
        <v>172</v>
      </c>
      <c r="N212" s="212">
        <v>201</v>
      </c>
      <c r="O212" s="212">
        <v>189</v>
      </c>
      <c r="P212" s="212">
        <v>225</v>
      </c>
      <c r="Q212" s="212">
        <v>197</v>
      </c>
      <c r="R212" s="212">
        <v>207</v>
      </c>
      <c r="S212" s="212">
        <v>186</v>
      </c>
      <c r="T212" s="212">
        <v>217</v>
      </c>
      <c r="U212" s="212">
        <v>188</v>
      </c>
      <c r="V212" s="212">
        <v>229</v>
      </c>
      <c r="W212" s="212">
        <v>212</v>
      </c>
      <c r="X212" s="212">
        <v>176</v>
      </c>
      <c r="Y212" s="212">
        <v>199</v>
      </c>
      <c r="Z212" s="212">
        <v>173</v>
      </c>
      <c r="AA212" s="212">
        <v>169</v>
      </c>
      <c r="AB212" s="212">
        <v>128</v>
      </c>
      <c r="AC212" s="212">
        <v>113</v>
      </c>
      <c r="AD212" s="212">
        <v>143</v>
      </c>
      <c r="AE212" s="212">
        <v>111</v>
      </c>
      <c r="AF212" s="212">
        <v>111</v>
      </c>
      <c r="AG212" s="212">
        <v>125</v>
      </c>
      <c r="AH212" s="212">
        <v>126</v>
      </c>
      <c r="AI212" s="212">
        <v>147</v>
      </c>
      <c r="AJ212" s="212">
        <v>149</v>
      </c>
      <c r="AK212" s="212">
        <v>142</v>
      </c>
      <c r="AL212" s="212">
        <v>175</v>
      </c>
      <c r="AM212" s="212">
        <v>160</v>
      </c>
      <c r="AN212" s="212">
        <v>185</v>
      </c>
      <c r="AO212" s="212">
        <v>181</v>
      </c>
      <c r="AP212" s="212">
        <v>201</v>
      </c>
      <c r="AQ212" s="212">
        <v>178</v>
      </c>
      <c r="AR212" s="212">
        <v>208</v>
      </c>
      <c r="AS212" s="212">
        <v>233</v>
      </c>
      <c r="AT212" s="212">
        <v>241</v>
      </c>
      <c r="AU212" s="212">
        <v>256</v>
      </c>
      <c r="AV212" s="212">
        <v>291</v>
      </c>
      <c r="AW212" s="212">
        <v>285</v>
      </c>
      <c r="AX212" s="212">
        <v>271</v>
      </c>
      <c r="AY212" s="212">
        <v>320</v>
      </c>
      <c r="AZ212" s="212">
        <v>328</v>
      </c>
      <c r="BA212" s="212">
        <v>301</v>
      </c>
      <c r="BB212" s="212">
        <v>245</v>
      </c>
      <c r="BC212" s="212">
        <v>228</v>
      </c>
      <c r="BD212" s="212">
        <v>220</v>
      </c>
      <c r="BE212" s="212">
        <v>217</v>
      </c>
      <c r="BF212" s="212">
        <v>168</v>
      </c>
      <c r="BG212" s="212">
        <v>197</v>
      </c>
      <c r="BH212" s="212">
        <v>198</v>
      </c>
      <c r="BI212" s="212">
        <v>198</v>
      </c>
      <c r="BJ212" s="212">
        <v>169</v>
      </c>
      <c r="BK212" s="212">
        <v>172</v>
      </c>
      <c r="BL212" s="212">
        <v>150</v>
      </c>
      <c r="BM212" s="212">
        <v>147</v>
      </c>
      <c r="BN212" s="212">
        <v>158</v>
      </c>
      <c r="BO212" s="212">
        <v>169</v>
      </c>
      <c r="BP212" s="212">
        <v>168</v>
      </c>
      <c r="BQ212" s="212">
        <v>197</v>
      </c>
      <c r="BR212" s="212">
        <v>201</v>
      </c>
      <c r="BS212" s="212">
        <v>199</v>
      </c>
      <c r="BT212" s="212">
        <v>202</v>
      </c>
      <c r="BU212" s="212">
        <v>248</v>
      </c>
      <c r="BV212" s="212">
        <v>264</v>
      </c>
      <c r="BW212" s="212">
        <v>265</v>
      </c>
      <c r="BX212" s="212">
        <v>322</v>
      </c>
      <c r="BY212" s="212">
        <v>267</v>
      </c>
      <c r="BZ212" s="212">
        <v>162</v>
      </c>
      <c r="CA212" s="212">
        <v>169</v>
      </c>
      <c r="CB212" s="212">
        <v>213</v>
      </c>
      <c r="CC212" s="212">
        <v>227</v>
      </c>
      <c r="CD212" s="212">
        <v>207</v>
      </c>
      <c r="CE212" s="212">
        <v>221</v>
      </c>
      <c r="CF212" s="212">
        <v>199</v>
      </c>
      <c r="CG212" s="212">
        <v>146</v>
      </c>
      <c r="CH212" s="212">
        <v>113</v>
      </c>
      <c r="CI212" s="212">
        <v>133</v>
      </c>
      <c r="CJ212" s="212">
        <v>129</v>
      </c>
      <c r="CK212" s="212">
        <v>104</v>
      </c>
      <c r="CL212" s="212">
        <v>95</v>
      </c>
      <c r="CM212" s="212">
        <v>70</v>
      </c>
      <c r="CN212" s="212">
        <v>68</v>
      </c>
      <c r="CO212" s="212">
        <v>56</v>
      </c>
      <c r="CP212" s="212">
        <v>42</v>
      </c>
      <c r="CQ212" s="212">
        <v>43</v>
      </c>
      <c r="CR212" s="212">
        <v>44</v>
      </c>
      <c r="CS212" s="212">
        <v>33</v>
      </c>
      <c r="CT212" s="212">
        <v>29</v>
      </c>
      <c r="CU212" s="212">
        <v>22</v>
      </c>
      <c r="CV212" s="212">
        <v>15</v>
      </c>
      <c r="CW212" s="212">
        <v>19</v>
      </c>
      <c r="CX212" s="212">
        <v>2</v>
      </c>
      <c r="CY212" s="212">
        <v>7</v>
      </c>
      <c r="CZ212" s="212">
        <v>2</v>
      </c>
      <c r="DA212" s="212">
        <v>3</v>
      </c>
      <c r="DB212" s="212">
        <v>1</v>
      </c>
      <c r="DC212" s="212">
        <v>0</v>
      </c>
      <c r="DD212" s="212">
        <v>0</v>
      </c>
      <c r="DE212" s="212">
        <v>1</v>
      </c>
      <c r="DF212" s="212">
        <v>16</v>
      </c>
      <c r="DG212" s="212">
        <v>42.803731986700001</v>
      </c>
      <c r="DH212" s="212">
        <v>43.164634146300003</v>
      </c>
      <c r="DI212" s="212">
        <v>817</v>
      </c>
      <c r="DJ212" s="212">
        <v>1019</v>
      </c>
      <c r="DK212" s="212">
        <v>1032</v>
      </c>
      <c r="DL212" s="212">
        <v>845</v>
      </c>
      <c r="DM212" s="212">
        <v>603</v>
      </c>
      <c r="DN212" s="212">
        <v>739</v>
      </c>
      <c r="DO212" s="212">
        <v>905</v>
      </c>
      <c r="DP212" s="212">
        <v>1229</v>
      </c>
      <c r="DQ212" s="212">
        <v>1505</v>
      </c>
      <c r="DR212" s="212">
        <v>1078</v>
      </c>
      <c r="DS212" s="212">
        <v>934</v>
      </c>
      <c r="DT212" s="212">
        <v>792</v>
      </c>
      <c r="DU212" s="212">
        <v>1047</v>
      </c>
      <c r="DV212" s="212">
        <v>1280</v>
      </c>
      <c r="DW212" s="212">
        <v>1037</v>
      </c>
      <c r="DX212" s="212">
        <v>720</v>
      </c>
      <c r="DY212" s="212">
        <v>393</v>
      </c>
      <c r="DZ212" s="212">
        <v>191</v>
      </c>
      <c r="EA212" s="212">
        <v>65</v>
      </c>
      <c r="EB212" s="212">
        <v>6</v>
      </c>
      <c r="EC212" s="212">
        <v>1</v>
      </c>
      <c r="ED212" s="212">
        <v>2868</v>
      </c>
      <c r="EE212" s="212">
        <v>9677</v>
      </c>
      <c r="EF212" s="212">
        <v>3693</v>
      </c>
      <c r="EG212" s="212">
        <v>1376</v>
      </c>
      <c r="EH212" s="212">
        <v>263</v>
      </c>
      <c r="EI212" s="212">
        <v>17.662273678999998</v>
      </c>
      <c r="EJ212" s="212">
        <v>59.594777682</v>
      </c>
      <c r="EK212" s="212">
        <v>22.742948639000002</v>
      </c>
      <c r="EL212" s="212">
        <v>8.4739499937999998</v>
      </c>
      <c r="EM212" s="212">
        <v>1.6196575932999999</v>
      </c>
    </row>
    <row r="213" spans="1:143" hidden="1">
      <c r="A213">
        <v>610</v>
      </c>
      <c r="B213">
        <v>202</v>
      </c>
      <c r="C213">
        <v>28481</v>
      </c>
      <c r="D213">
        <v>3</v>
      </c>
      <c r="E213">
        <v>2015</v>
      </c>
      <c r="F213">
        <v>2000</v>
      </c>
      <c r="G213" t="s">
        <v>47</v>
      </c>
      <c r="H213" s="212">
        <v>7303</v>
      </c>
      <c r="I213" s="212">
        <v>40</v>
      </c>
      <c r="J213" s="212">
        <v>51</v>
      </c>
      <c r="K213" s="212">
        <v>42</v>
      </c>
      <c r="L213" s="212">
        <v>46</v>
      </c>
      <c r="M213" s="212">
        <v>57</v>
      </c>
      <c r="N213" s="212">
        <v>60</v>
      </c>
      <c r="O213" s="212">
        <v>55</v>
      </c>
      <c r="P213" s="212">
        <v>71</v>
      </c>
      <c r="Q213" s="212">
        <v>64</v>
      </c>
      <c r="R213" s="212">
        <v>51</v>
      </c>
      <c r="S213" s="212">
        <v>57</v>
      </c>
      <c r="T213" s="212">
        <v>83</v>
      </c>
      <c r="U213" s="212">
        <v>70</v>
      </c>
      <c r="V213" s="212">
        <v>88</v>
      </c>
      <c r="W213" s="212">
        <v>59</v>
      </c>
      <c r="X213" s="212">
        <v>74</v>
      </c>
      <c r="Y213" s="212">
        <v>91</v>
      </c>
      <c r="Z213" s="212">
        <v>85</v>
      </c>
      <c r="AA213" s="212">
        <v>67</v>
      </c>
      <c r="AB213" s="212">
        <v>49</v>
      </c>
      <c r="AC213" s="212">
        <v>37</v>
      </c>
      <c r="AD213" s="212">
        <v>37</v>
      </c>
      <c r="AE213" s="212">
        <v>44</v>
      </c>
      <c r="AF213" s="212">
        <v>40</v>
      </c>
      <c r="AG213" s="212">
        <v>52</v>
      </c>
      <c r="AH213" s="212">
        <v>67</v>
      </c>
      <c r="AI213" s="212">
        <v>61</v>
      </c>
      <c r="AJ213" s="212">
        <v>54</v>
      </c>
      <c r="AK213" s="212">
        <v>69</v>
      </c>
      <c r="AL213" s="212">
        <v>63</v>
      </c>
      <c r="AM213" s="212">
        <v>62</v>
      </c>
      <c r="AN213" s="212">
        <v>68</v>
      </c>
      <c r="AO213" s="212">
        <v>85</v>
      </c>
      <c r="AP213" s="212">
        <v>71</v>
      </c>
      <c r="AQ213" s="212">
        <v>74</v>
      </c>
      <c r="AR213" s="212">
        <v>71</v>
      </c>
      <c r="AS213" s="212">
        <v>67</v>
      </c>
      <c r="AT213" s="212">
        <v>75</v>
      </c>
      <c r="AU213" s="212">
        <v>74</v>
      </c>
      <c r="AV213" s="212">
        <v>85</v>
      </c>
      <c r="AW213" s="212">
        <v>94</v>
      </c>
      <c r="AX213" s="212">
        <v>114</v>
      </c>
      <c r="AY213" s="212">
        <v>90</v>
      </c>
      <c r="AZ213" s="212">
        <v>96</v>
      </c>
      <c r="BA213" s="212">
        <v>94</v>
      </c>
      <c r="BB213" s="212">
        <v>90</v>
      </c>
      <c r="BC213" s="212">
        <v>82</v>
      </c>
      <c r="BD213" s="212">
        <v>78</v>
      </c>
      <c r="BE213" s="212">
        <v>80</v>
      </c>
      <c r="BF213" s="212">
        <v>81</v>
      </c>
      <c r="BG213" s="212">
        <v>95</v>
      </c>
      <c r="BH213" s="212">
        <v>105</v>
      </c>
      <c r="BI213" s="212">
        <v>84</v>
      </c>
      <c r="BJ213" s="212">
        <v>87</v>
      </c>
      <c r="BK213" s="212">
        <v>99</v>
      </c>
      <c r="BL213" s="212">
        <v>90</v>
      </c>
      <c r="BM213" s="212">
        <v>123</v>
      </c>
      <c r="BN213" s="212">
        <v>104</v>
      </c>
      <c r="BO213" s="212">
        <v>100</v>
      </c>
      <c r="BP213" s="212">
        <v>120</v>
      </c>
      <c r="BQ213" s="212">
        <v>115</v>
      </c>
      <c r="BR213" s="212">
        <v>114</v>
      </c>
      <c r="BS213" s="212">
        <v>128</v>
      </c>
      <c r="BT213" s="212">
        <v>137</v>
      </c>
      <c r="BU213" s="212">
        <v>126</v>
      </c>
      <c r="BV213" s="212">
        <v>168</v>
      </c>
      <c r="BW213" s="212">
        <v>181</v>
      </c>
      <c r="BX213" s="212">
        <v>156</v>
      </c>
      <c r="BY213" s="212">
        <v>167</v>
      </c>
      <c r="BZ213" s="212">
        <v>101</v>
      </c>
      <c r="CA213" s="212">
        <v>103</v>
      </c>
      <c r="CB213" s="212">
        <v>116</v>
      </c>
      <c r="CC213" s="212">
        <v>125</v>
      </c>
      <c r="CD213" s="212">
        <v>124</v>
      </c>
      <c r="CE213" s="212">
        <v>105</v>
      </c>
      <c r="CF213" s="212">
        <v>94</v>
      </c>
      <c r="CG213" s="212">
        <v>61</v>
      </c>
      <c r="CH213" s="212">
        <v>79</v>
      </c>
      <c r="CI213" s="212">
        <v>70</v>
      </c>
      <c r="CJ213" s="212">
        <v>67</v>
      </c>
      <c r="CK213" s="212">
        <v>70</v>
      </c>
      <c r="CL213" s="212">
        <v>67</v>
      </c>
      <c r="CM213" s="212">
        <v>60</v>
      </c>
      <c r="CN213" s="212">
        <v>53</v>
      </c>
      <c r="CO213" s="212">
        <v>53</v>
      </c>
      <c r="CP213" s="212">
        <v>41</v>
      </c>
      <c r="CQ213" s="212">
        <v>42</v>
      </c>
      <c r="CR213" s="212">
        <v>38</v>
      </c>
      <c r="CS213" s="212">
        <v>22</v>
      </c>
      <c r="CT213" s="212">
        <v>18</v>
      </c>
      <c r="CU213" s="212">
        <v>26</v>
      </c>
      <c r="CV213" s="212">
        <v>14</v>
      </c>
      <c r="CW213" s="212">
        <v>11</v>
      </c>
      <c r="CX213" s="212">
        <v>10</v>
      </c>
      <c r="CY213" s="212">
        <v>5</v>
      </c>
      <c r="CZ213" s="212">
        <v>4</v>
      </c>
      <c r="DA213" s="212">
        <v>2</v>
      </c>
      <c r="DB213" s="212">
        <v>1</v>
      </c>
      <c r="DC213" s="212">
        <v>1</v>
      </c>
      <c r="DD213" s="212">
        <v>1</v>
      </c>
      <c r="DE213" s="212">
        <v>4</v>
      </c>
      <c r="DF213" s="212">
        <v>1</v>
      </c>
      <c r="DG213" s="212">
        <v>48.7506162695</v>
      </c>
      <c r="DH213" s="212">
        <v>52.428571428600002</v>
      </c>
      <c r="DI213" s="212">
        <v>236</v>
      </c>
      <c r="DJ213" s="212">
        <v>301</v>
      </c>
      <c r="DK213" s="212">
        <v>357</v>
      </c>
      <c r="DL213" s="212">
        <v>366</v>
      </c>
      <c r="DM213" s="212">
        <v>210</v>
      </c>
      <c r="DN213" s="212">
        <v>314</v>
      </c>
      <c r="DO213" s="212">
        <v>360</v>
      </c>
      <c r="DP213" s="212">
        <v>372</v>
      </c>
      <c r="DQ213" s="212">
        <v>488</v>
      </c>
      <c r="DR213" s="212">
        <v>411</v>
      </c>
      <c r="DS213" s="212">
        <v>470</v>
      </c>
      <c r="DT213" s="212">
        <v>537</v>
      </c>
      <c r="DU213" s="212">
        <v>620</v>
      </c>
      <c r="DV213" s="212">
        <v>773</v>
      </c>
      <c r="DW213" s="212">
        <v>573</v>
      </c>
      <c r="DX213" s="212">
        <v>371</v>
      </c>
      <c r="DY213" s="212">
        <v>303</v>
      </c>
      <c r="DZ213" s="212">
        <v>161</v>
      </c>
      <c r="EA213" s="212">
        <v>66</v>
      </c>
      <c r="EB213" s="212">
        <v>9</v>
      </c>
      <c r="EC213" s="212">
        <v>4</v>
      </c>
      <c r="ED213" s="212">
        <v>894</v>
      </c>
      <c r="EE213" s="212">
        <v>4148</v>
      </c>
      <c r="EF213" s="212">
        <v>2260</v>
      </c>
      <c r="EG213" s="212">
        <v>914</v>
      </c>
      <c r="EH213" s="212">
        <v>240</v>
      </c>
      <c r="EI213" s="212">
        <v>12.243221035299999</v>
      </c>
      <c r="EJ213" s="212">
        <v>56.806354423400002</v>
      </c>
      <c r="EK213" s="212">
        <v>30.9504245412</v>
      </c>
      <c r="EL213" s="212">
        <v>12.5171185976</v>
      </c>
      <c r="EM213" s="212">
        <v>3.2867707476999999</v>
      </c>
    </row>
    <row r="214" spans="1:143" hidden="1">
      <c r="A214">
        <v>612</v>
      </c>
      <c r="B214">
        <v>202</v>
      </c>
      <c r="C214">
        <v>28501</v>
      </c>
      <c r="D214">
        <v>3</v>
      </c>
      <c r="E214">
        <v>2015</v>
      </c>
      <c r="G214" t="s">
        <v>48</v>
      </c>
      <c r="H214" s="212">
        <v>8296</v>
      </c>
      <c r="I214" s="212">
        <v>47</v>
      </c>
      <c r="J214" s="212">
        <v>52</v>
      </c>
      <c r="K214" s="212">
        <v>51</v>
      </c>
      <c r="L214" s="212">
        <v>47</v>
      </c>
      <c r="M214" s="212">
        <v>66</v>
      </c>
      <c r="N214" s="212">
        <v>51</v>
      </c>
      <c r="O214" s="212">
        <v>49</v>
      </c>
      <c r="P214" s="212">
        <v>74</v>
      </c>
      <c r="Q214" s="212">
        <v>51</v>
      </c>
      <c r="R214" s="212">
        <v>74</v>
      </c>
      <c r="S214" s="212">
        <v>64</v>
      </c>
      <c r="T214" s="212">
        <v>65</v>
      </c>
      <c r="U214" s="212">
        <v>76</v>
      </c>
      <c r="V214" s="212">
        <v>79</v>
      </c>
      <c r="W214" s="212">
        <v>87</v>
      </c>
      <c r="X214" s="212">
        <v>97</v>
      </c>
      <c r="Y214" s="212">
        <v>82</v>
      </c>
      <c r="Z214" s="212">
        <v>85</v>
      </c>
      <c r="AA214" s="212">
        <v>57</v>
      </c>
      <c r="AB214" s="212">
        <v>33</v>
      </c>
      <c r="AC214" s="212">
        <v>40</v>
      </c>
      <c r="AD214" s="212">
        <v>51</v>
      </c>
      <c r="AE214" s="212">
        <v>40</v>
      </c>
      <c r="AF214" s="212">
        <v>57</v>
      </c>
      <c r="AG214" s="212">
        <v>53</v>
      </c>
      <c r="AH214" s="212">
        <v>58</v>
      </c>
      <c r="AI214" s="212">
        <v>64</v>
      </c>
      <c r="AJ214" s="212">
        <v>55</v>
      </c>
      <c r="AK214" s="212">
        <v>68</v>
      </c>
      <c r="AL214" s="212">
        <v>65</v>
      </c>
      <c r="AM214" s="212">
        <v>76</v>
      </c>
      <c r="AN214" s="212">
        <v>79</v>
      </c>
      <c r="AO214" s="212">
        <v>57</v>
      </c>
      <c r="AP214" s="212">
        <v>53</v>
      </c>
      <c r="AQ214" s="212">
        <v>70</v>
      </c>
      <c r="AR214" s="212">
        <v>93</v>
      </c>
      <c r="AS214" s="212">
        <v>91</v>
      </c>
      <c r="AT214" s="212">
        <v>95</v>
      </c>
      <c r="AU214" s="212">
        <v>91</v>
      </c>
      <c r="AV214" s="212">
        <v>100</v>
      </c>
      <c r="AW214" s="212">
        <v>102</v>
      </c>
      <c r="AX214" s="212">
        <v>98</v>
      </c>
      <c r="AY214" s="212">
        <v>92</v>
      </c>
      <c r="AZ214" s="212">
        <v>99</v>
      </c>
      <c r="BA214" s="212">
        <v>80</v>
      </c>
      <c r="BB214" s="212">
        <v>86</v>
      </c>
      <c r="BC214" s="212">
        <v>83</v>
      </c>
      <c r="BD214" s="212">
        <v>81</v>
      </c>
      <c r="BE214" s="212">
        <v>88</v>
      </c>
      <c r="BF214" s="212">
        <v>79</v>
      </c>
      <c r="BG214" s="212">
        <v>81</v>
      </c>
      <c r="BH214" s="212">
        <v>85</v>
      </c>
      <c r="BI214" s="212">
        <v>116</v>
      </c>
      <c r="BJ214" s="212">
        <v>111</v>
      </c>
      <c r="BK214" s="212">
        <v>118</v>
      </c>
      <c r="BL214" s="212">
        <v>109</v>
      </c>
      <c r="BM214" s="212">
        <v>119</v>
      </c>
      <c r="BN214" s="212">
        <v>127</v>
      </c>
      <c r="BO214" s="212">
        <v>144</v>
      </c>
      <c r="BP214" s="212">
        <v>145</v>
      </c>
      <c r="BQ214" s="212">
        <v>132</v>
      </c>
      <c r="BR214" s="212">
        <v>161</v>
      </c>
      <c r="BS214" s="212">
        <v>169</v>
      </c>
      <c r="BT214" s="212">
        <v>167</v>
      </c>
      <c r="BU214" s="212">
        <v>188</v>
      </c>
      <c r="BV214" s="212">
        <v>163</v>
      </c>
      <c r="BW214" s="212">
        <v>183</v>
      </c>
      <c r="BX214" s="212">
        <v>220</v>
      </c>
      <c r="BY214" s="212">
        <v>165</v>
      </c>
      <c r="BZ214" s="212">
        <v>101</v>
      </c>
      <c r="CA214" s="212">
        <v>115</v>
      </c>
      <c r="CB214" s="212">
        <v>117</v>
      </c>
      <c r="CC214" s="212">
        <v>101</v>
      </c>
      <c r="CD214" s="212">
        <v>121</v>
      </c>
      <c r="CE214" s="212">
        <v>108</v>
      </c>
      <c r="CF214" s="212">
        <v>101</v>
      </c>
      <c r="CG214" s="212">
        <v>84</v>
      </c>
      <c r="CH214" s="212">
        <v>97</v>
      </c>
      <c r="CI214" s="212">
        <v>121</v>
      </c>
      <c r="CJ214" s="212">
        <v>106</v>
      </c>
      <c r="CK214" s="212">
        <v>90</v>
      </c>
      <c r="CL214" s="212">
        <v>98</v>
      </c>
      <c r="CM214" s="212">
        <v>116</v>
      </c>
      <c r="CN214" s="212">
        <v>91</v>
      </c>
      <c r="CO214" s="212">
        <v>84</v>
      </c>
      <c r="CP214" s="212">
        <v>81</v>
      </c>
      <c r="CQ214" s="212">
        <v>63</v>
      </c>
      <c r="CR214" s="212">
        <v>39</v>
      </c>
      <c r="CS214" s="212">
        <v>53</v>
      </c>
      <c r="CT214" s="212">
        <v>43</v>
      </c>
      <c r="CU214" s="212">
        <v>35</v>
      </c>
      <c r="CV214" s="212">
        <v>26</v>
      </c>
      <c r="CW214" s="212">
        <v>23</v>
      </c>
      <c r="CX214" s="212">
        <v>16</v>
      </c>
      <c r="CY214" s="212">
        <v>8</v>
      </c>
      <c r="CZ214" s="212">
        <v>6</v>
      </c>
      <c r="DA214" s="212">
        <v>6</v>
      </c>
      <c r="DB214" s="212">
        <v>4</v>
      </c>
      <c r="DC214" s="212">
        <v>2</v>
      </c>
      <c r="DD214" s="212">
        <v>2</v>
      </c>
      <c r="DE214" s="212">
        <v>3</v>
      </c>
      <c r="DF214" s="212">
        <v>1</v>
      </c>
      <c r="DG214" s="212">
        <v>51.049849306799999</v>
      </c>
      <c r="DH214" s="212">
        <v>55.967889908300002</v>
      </c>
      <c r="DI214" s="212">
        <v>263</v>
      </c>
      <c r="DJ214" s="212">
        <v>299</v>
      </c>
      <c r="DK214" s="212">
        <v>371</v>
      </c>
      <c r="DL214" s="212">
        <v>354</v>
      </c>
      <c r="DM214" s="212">
        <v>241</v>
      </c>
      <c r="DN214" s="212">
        <v>310</v>
      </c>
      <c r="DO214" s="212">
        <v>335</v>
      </c>
      <c r="DP214" s="212">
        <v>470</v>
      </c>
      <c r="DQ214" s="212">
        <v>471</v>
      </c>
      <c r="DR214" s="212">
        <v>417</v>
      </c>
      <c r="DS214" s="212">
        <v>511</v>
      </c>
      <c r="DT214" s="212">
        <v>644</v>
      </c>
      <c r="DU214" s="212">
        <v>817</v>
      </c>
      <c r="DV214" s="212">
        <v>832</v>
      </c>
      <c r="DW214" s="212">
        <v>562</v>
      </c>
      <c r="DX214" s="212">
        <v>509</v>
      </c>
      <c r="DY214" s="212">
        <v>479</v>
      </c>
      <c r="DZ214" s="212">
        <v>279</v>
      </c>
      <c r="EA214" s="212">
        <v>108</v>
      </c>
      <c r="EB214" s="212">
        <v>20</v>
      </c>
      <c r="EC214" s="212">
        <v>3</v>
      </c>
      <c r="ED214" s="212">
        <v>933</v>
      </c>
      <c r="EE214" s="212">
        <v>4570</v>
      </c>
      <c r="EF214" s="212">
        <v>2792</v>
      </c>
      <c r="EG214" s="212">
        <v>1398</v>
      </c>
      <c r="EH214" s="212">
        <v>410</v>
      </c>
      <c r="EI214" s="212">
        <v>11.247739602199999</v>
      </c>
      <c r="EJ214" s="212">
        <v>55.093429776999997</v>
      </c>
      <c r="EK214" s="212">
        <v>33.658830620899998</v>
      </c>
      <c r="EL214" s="212">
        <v>16.853526220599999</v>
      </c>
      <c r="EM214" s="212">
        <v>4.9427365882999998</v>
      </c>
    </row>
    <row r="215" spans="1:143" hidden="1">
      <c r="A215">
        <v>617</v>
      </c>
      <c r="B215">
        <v>202</v>
      </c>
      <c r="C215">
        <v>28580</v>
      </c>
      <c r="D215" t="s">
        <v>804</v>
      </c>
      <c r="E215">
        <v>2015</v>
      </c>
      <c r="F215">
        <v>2000</v>
      </c>
      <c r="G215" t="s">
        <v>805</v>
      </c>
      <c r="H215" s="212">
        <v>15596</v>
      </c>
      <c r="I215" s="212">
        <v>89</v>
      </c>
      <c r="J215" s="212">
        <v>108</v>
      </c>
      <c r="K215" s="212">
        <v>103</v>
      </c>
      <c r="L215" s="212">
        <v>121</v>
      </c>
      <c r="M215" s="212">
        <v>119</v>
      </c>
      <c r="N215" s="212">
        <v>101</v>
      </c>
      <c r="O215" s="212">
        <v>154</v>
      </c>
      <c r="P215" s="212">
        <v>132</v>
      </c>
      <c r="Q215" s="212">
        <v>128</v>
      </c>
      <c r="R215" s="212">
        <v>129</v>
      </c>
      <c r="S215" s="212">
        <v>138</v>
      </c>
      <c r="T215" s="212">
        <v>157</v>
      </c>
      <c r="U215" s="212">
        <v>152</v>
      </c>
      <c r="V215" s="212">
        <v>164</v>
      </c>
      <c r="W215" s="212">
        <v>158</v>
      </c>
      <c r="X215" s="212">
        <v>173</v>
      </c>
      <c r="Y215" s="212">
        <v>199</v>
      </c>
      <c r="Z215" s="212">
        <v>177</v>
      </c>
      <c r="AA215" s="212">
        <v>121</v>
      </c>
      <c r="AB215" s="212">
        <v>76</v>
      </c>
      <c r="AC215" s="212">
        <v>72</v>
      </c>
      <c r="AD215" s="212">
        <v>70</v>
      </c>
      <c r="AE215" s="212">
        <v>79</v>
      </c>
      <c r="AF215" s="212">
        <v>82</v>
      </c>
      <c r="AG215" s="212">
        <v>109</v>
      </c>
      <c r="AH215" s="212">
        <v>93</v>
      </c>
      <c r="AI215" s="212">
        <v>102</v>
      </c>
      <c r="AJ215" s="212">
        <v>125</v>
      </c>
      <c r="AK215" s="212">
        <v>116</v>
      </c>
      <c r="AL215" s="212">
        <v>120</v>
      </c>
      <c r="AM215" s="212">
        <v>136</v>
      </c>
      <c r="AN215" s="212">
        <v>145</v>
      </c>
      <c r="AO215" s="212">
        <v>137</v>
      </c>
      <c r="AP215" s="212">
        <v>148</v>
      </c>
      <c r="AQ215" s="212">
        <v>172</v>
      </c>
      <c r="AR215" s="212">
        <v>135</v>
      </c>
      <c r="AS215" s="212">
        <v>168</v>
      </c>
      <c r="AT215" s="212">
        <v>171</v>
      </c>
      <c r="AU215" s="212">
        <v>166</v>
      </c>
      <c r="AV215" s="212">
        <v>186</v>
      </c>
      <c r="AW215" s="212">
        <v>177</v>
      </c>
      <c r="AX215" s="212">
        <v>176</v>
      </c>
      <c r="AY215" s="212">
        <v>194</v>
      </c>
      <c r="AZ215" s="212">
        <v>166</v>
      </c>
      <c r="BA215" s="212">
        <v>193</v>
      </c>
      <c r="BB215" s="212">
        <v>173</v>
      </c>
      <c r="BC215" s="212">
        <v>142</v>
      </c>
      <c r="BD215" s="212">
        <v>185</v>
      </c>
      <c r="BE215" s="212">
        <v>181</v>
      </c>
      <c r="BF215" s="212">
        <v>165</v>
      </c>
      <c r="BG215" s="212">
        <v>197</v>
      </c>
      <c r="BH215" s="212">
        <v>168</v>
      </c>
      <c r="BI215" s="212">
        <v>185</v>
      </c>
      <c r="BJ215" s="212">
        <v>222</v>
      </c>
      <c r="BK215" s="212">
        <v>213</v>
      </c>
      <c r="BL215" s="212">
        <v>251</v>
      </c>
      <c r="BM215" s="212">
        <v>247</v>
      </c>
      <c r="BN215" s="212">
        <v>240</v>
      </c>
      <c r="BO215" s="212">
        <v>271</v>
      </c>
      <c r="BP215" s="212">
        <v>271</v>
      </c>
      <c r="BQ215" s="212">
        <v>297</v>
      </c>
      <c r="BR215" s="212">
        <v>259</v>
      </c>
      <c r="BS215" s="212">
        <v>265</v>
      </c>
      <c r="BT215" s="212">
        <v>271</v>
      </c>
      <c r="BU215" s="212">
        <v>311</v>
      </c>
      <c r="BV215" s="212">
        <v>310</v>
      </c>
      <c r="BW215" s="212">
        <v>339</v>
      </c>
      <c r="BX215" s="212">
        <v>351</v>
      </c>
      <c r="BY215" s="212">
        <v>252</v>
      </c>
      <c r="BZ215" s="212">
        <v>142</v>
      </c>
      <c r="CA215" s="212">
        <v>173</v>
      </c>
      <c r="CB215" s="212">
        <v>215</v>
      </c>
      <c r="CC215" s="212">
        <v>206</v>
      </c>
      <c r="CD215" s="212">
        <v>201</v>
      </c>
      <c r="CE215" s="212">
        <v>217</v>
      </c>
      <c r="CF215" s="212">
        <v>177</v>
      </c>
      <c r="CG215" s="212">
        <v>152</v>
      </c>
      <c r="CH215" s="212">
        <v>191</v>
      </c>
      <c r="CI215" s="212">
        <v>191</v>
      </c>
      <c r="CJ215" s="212">
        <v>209</v>
      </c>
      <c r="CK215" s="212">
        <v>172</v>
      </c>
      <c r="CL215" s="212">
        <v>177</v>
      </c>
      <c r="CM215" s="212">
        <v>178</v>
      </c>
      <c r="CN215" s="212">
        <v>194</v>
      </c>
      <c r="CO215" s="212">
        <v>162</v>
      </c>
      <c r="CP215" s="212">
        <v>122</v>
      </c>
      <c r="CQ215" s="212">
        <v>132</v>
      </c>
      <c r="CR215" s="212">
        <v>124</v>
      </c>
      <c r="CS215" s="212">
        <v>82</v>
      </c>
      <c r="CT215" s="212">
        <v>79</v>
      </c>
      <c r="CU215" s="212">
        <v>55</v>
      </c>
      <c r="CV215" s="212">
        <v>35</v>
      </c>
      <c r="CW215" s="212">
        <v>25</v>
      </c>
      <c r="CX215" s="212">
        <v>28</v>
      </c>
      <c r="CY215" s="212">
        <v>16</v>
      </c>
      <c r="CZ215" s="212">
        <v>11</v>
      </c>
      <c r="DA215" s="212">
        <v>5</v>
      </c>
      <c r="DB215" s="212">
        <v>5</v>
      </c>
      <c r="DC215" s="212">
        <v>4</v>
      </c>
      <c r="DD215" s="212">
        <v>6</v>
      </c>
      <c r="DE215" s="212">
        <v>4</v>
      </c>
      <c r="DF215" s="212">
        <v>3</v>
      </c>
      <c r="DG215" s="212">
        <v>49.8254665555</v>
      </c>
      <c r="DH215" s="212">
        <v>54.194835680799997</v>
      </c>
      <c r="DI215" s="212">
        <v>540</v>
      </c>
      <c r="DJ215" s="212">
        <v>644</v>
      </c>
      <c r="DK215" s="212">
        <v>769</v>
      </c>
      <c r="DL215" s="212">
        <v>746</v>
      </c>
      <c r="DM215" s="212">
        <v>412</v>
      </c>
      <c r="DN215" s="212">
        <v>556</v>
      </c>
      <c r="DO215" s="212">
        <v>738</v>
      </c>
      <c r="DP215" s="212">
        <v>826</v>
      </c>
      <c r="DQ215" s="212">
        <v>906</v>
      </c>
      <c r="DR215" s="212">
        <v>846</v>
      </c>
      <c r="DS215" s="212">
        <v>985</v>
      </c>
      <c r="DT215" s="212">
        <v>1280</v>
      </c>
      <c r="DU215" s="212">
        <v>1403</v>
      </c>
      <c r="DV215" s="212">
        <v>1394</v>
      </c>
      <c r="DW215" s="212">
        <v>1012</v>
      </c>
      <c r="DX215" s="212">
        <v>920</v>
      </c>
      <c r="DY215" s="212">
        <v>883</v>
      </c>
      <c r="DZ215" s="212">
        <v>539</v>
      </c>
      <c r="EA215" s="212">
        <v>159</v>
      </c>
      <c r="EB215" s="212">
        <v>31</v>
      </c>
      <c r="EC215" s="212">
        <v>4</v>
      </c>
      <c r="ED215" s="212">
        <v>1953</v>
      </c>
      <c r="EE215" s="212">
        <v>8698</v>
      </c>
      <c r="EF215" s="212">
        <v>4942</v>
      </c>
      <c r="EG215" s="212">
        <v>2536</v>
      </c>
      <c r="EH215" s="212">
        <v>733</v>
      </c>
      <c r="EI215" s="212">
        <v>12.5248508946</v>
      </c>
      <c r="EJ215" s="212">
        <v>55.781440389899998</v>
      </c>
      <c r="EK215" s="212">
        <v>31.6937087154</v>
      </c>
      <c r="EL215" s="212">
        <v>16.263708074099998</v>
      </c>
      <c r="EM215" s="212">
        <v>4.7008272942999998</v>
      </c>
    </row>
    <row r="216" spans="1:143" hidden="1">
      <c r="A216">
        <v>618</v>
      </c>
      <c r="B216">
        <v>202</v>
      </c>
      <c r="C216">
        <v>28585</v>
      </c>
      <c r="D216">
        <v>3</v>
      </c>
      <c r="E216">
        <v>2015</v>
      </c>
      <c r="G216" t="s">
        <v>49</v>
      </c>
      <c r="H216" s="212">
        <v>8637</v>
      </c>
      <c r="I216" s="212">
        <v>46</v>
      </c>
      <c r="J216" s="212">
        <v>66</v>
      </c>
      <c r="K216" s="212">
        <v>58</v>
      </c>
      <c r="L216" s="212">
        <v>74</v>
      </c>
      <c r="M216" s="212">
        <v>67</v>
      </c>
      <c r="N216" s="212">
        <v>49</v>
      </c>
      <c r="O216" s="212">
        <v>77</v>
      </c>
      <c r="P216" s="212">
        <v>68</v>
      </c>
      <c r="Q216" s="212">
        <v>69</v>
      </c>
      <c r="R216" s="212">
        <v>72</v>
      </c>
      <c r="S216" s="212">
        <v>78</v>
      </c>
      <c r="T216" s="212">
        <v>80</v>
      </c>
      <c r="U216" s="212">
        <v>88</v>
      </c>
      <c r="V216" s="212">
        <v>95</v>
      </c>
      <c r="W216" s="212">
        <v>87</v>
      </c>
      <c r="X216" s="212">
        <v>109</v>
      </c>
      <c r="Y216" s="212">
        <v>130</v>
      </c>
      <c r="Z216" s="212">
        <v>113</v>
      </c>
      <c r="AA216" s="212">
        <v>73</v>
      </c>
      <c r="AB216" s="212">
        <v>36</v>
      </c>
      <c r="AC216" s="212">
        <v>38</v>
      </c>
      <c r="AD216" s="212">
        <v>42</v>
      </c>
      <c r="AE216" s="212">
        <v>48</v>
      </c>
      <c r="AF216" s="212">
        <v>56</v>
      </c>
      <c r="AG216" s="212">
        <v>51</v>
      </c>
      <c r="AH216" s="212">
        <v>48</v>
      </c>
      <c r="AI216" s="212">
        <v>52</v>
      </c>
      <c r="AJ216" s="212">
        <v>82</v>
      </c>
      <c r="AK216" s="212">
        <v>50</v>
      </c>
      <c r="AL216" s="212">
        <v>60</v>
      </c>
      <c r="AM216" s="212">
        <v>81</v>
      </c>
      <c r="AN216" s="212">
        <v>84</v>
      </c>
      <c r="AO216" s="212">
        <v>73</v>
      </c>
      <c r="AP216" s="212">
        <v>76</v>
      </c>
      <c r="AQ216" s="212">
        <v>82</v>
      </c>
      <c r="AR216" s="212">
        <v>76</v>
      </c>
      <c r="AS216" s="212">
        <v>76</v>
      </c>
      <c r="AT216" s="212">
        <v>86</v>
      </c>
      <c r="AU216" s="212">
        <v>89</v>
      </c>
      <c r="AV216" s="212">
        <v>94</v>
      </c>
      <c r="AW216" s="212">
        <v>95</v>
      </c>
      <c r="AX216" s="212">
        <v>111</v>
      </c>
      <c r="AY216" s="212">
        <v>101</v>
      </c>
      <c r="AZ216" s="212">
        <v>88</v>
      </c>
      <c r="BA216" s="212">
        <v>118</v>
      </c>
      <c r="BB216" s="212">
        <v>101</v>
      </c>
      <c r="BC216" s="212">
        <v>78</v>
      </c>
      <c r="BD216" s="212">
        <v>102</v>
      </c>
      <c r="BE216" s="212">
        <v>111</v>
      </c>
      <c r="BF216" s="212">
        <v>93</v>
      </c>
      <c r="BG216" s="212">
        <v>106</v>
      </c>
      <c r="BH216" s="212">
        <v>115</v>
      </c>
      <c r="BI216" s="212">
        <v>103</v>
      </c>
      <c r="BJ216" s="212">
        <v>128</v>
      </c>
      <c r="BK216" s="212">
        <v>119</v>
      </c>
      <c r="BL216" s="212">
        <v>140</v>
      </c>
      <c r="BM216" s="212">
        <v>131</v>
      </c>
      <c r="BN216" s="212">
        <v>126</v>
      </c>
      <c r="BO216" s="212">
        <v>144</v>
      </c>
      <c r="BP216" s="212">
        <v>142</v>
      </c>
      <c r="BQ216" s="212">
        <v>159</v>
      </c>
      <c r="BR216" s="212">
        <v>147</v>
      </c>
      <c r="BS216" s="212">
        <v>160</v>
      </c>
      <c r="BT216" s="212">
        <v>149</v>
      </c>
      <c r="BU216" s="212">
        <v>170</v>
      </c>
      <c r="BV216" s="212">
        <v>181</v>
      </c>
      <c r="BW216" s="212">
        <v>172</v>
      </c>
      <c r="BX216" s="212">
        <v>166</v>
      </c>
      <c r="BY216" s="212">
        <v>124</v>
      </c>
      <c r="BZ216" s="212">
        <v>81</v>
      </c>
      <c r="CA216" s="212">
        <v>90</v>
      </c>
      <c r="CB216" s="212">
        <v>117</v>
      </c>
      <c r="CC216" s="212">
        <v>121</v>
      </c>
      <c r="CD216" s="212">
        <v>119</v>
      </c>
      <c r="CE216" s="212">
        <v>126</v>
      </c>
      <c r="CF216" s="212">
        <v>103</v>
      </c>
      <c r="CG216" s="212">
        <v>81</v>
      </c>
      <c r="CH216" s="212">
        <v>107</v>
      </c>
      <c r="CI216" s="212">
        <v>118</v>
      </c>
      <c r="CJ216" s="212">
        <v>113</v>
      </c>
      <c r="CK216" s="212">
        <v>95</v>
      </c>
      <c r="CL216" s="212">
        <v>101</v>
      </c>
      <c r="CM216" s="212">
        <v>96</v>
      </c>
      <c r="CN216" s="212">
        <v>104</v>
      </c>
      <c r="CO216" s="212">
        <v>92</v>
      </c>
      <c r="CP216" s="212">
        <v>71</v>
      </c>
      <c r="CQ216" s="212">
        <v>77</v>
      </c>
      <c r="CR216" s="212">
        <v>72</v>
      </c>
      <c r="CS216" s="212">
        <v>39</v>
      </c>
      <c r="CT216" s="212">
        <v>43</v>
      </c>
      <c r="CU216" s="212">
        <v>32</v>
      </c>
      <c r="CV216" s="212">
        <v>19</v>
      </c>
      <c r="CW216" s="212">
        <v>14</v>
      </c>
      <c r="CX216" s="212">
        <v>18</v>
      </c>
      <c r="CY216" s="212">
        <v>8</v>
      </c>
      <c r="CZ216" s="212">
        <v>5</v>
      </c>
      <c r="DA216" s="212">
        <v>4</v>
      </c>
      <c r="DB216" s="212">
        <v>3</v>
      </c>
      <c r="DC216" s="212">
        <v>3</v>
      </c>
      <c r="DD216" s="212">
        <v>3</v>
      </c>
      <c r="DE216" s="212">
        <v>2</v>
      </c>
      <c r="DF216" s="212">
        <v>1</v>
      </c>
      <c r="DG216" s="212">
        <v>49.7495368226</v>
      </c>
      <c r="DH216" s="212">
        <v>53.9140625</v>
      </c>
      <c r="DI216" s="212">
        <v>311</v>
      </c>
      <c r="DJ216" s="212">
        <v>335</v>
      </c>
      <c r="DK216" s="212">
        <v>428</v>
      </c>
      <c r="DL216" s="212">
        <v>461</v>
      </c>
      <c r="DM216" s="212">
        <v>235</v>
      </c>
      <c r="DN216" s="212">
        <v>292</v>
      </c>
      <c r="DO216" s="212">
        <v>396</v>
      </c>
      <c r="DP216" s="212">
        <v>421</v>
      </c>
      <c r="DQ216" s="212">
        <v>513</v>
      </c>
      <c r="DR216" s="212">
        <v>485</v>
      </c>
      <c r="DS216" s="212">
        <v>571</v>
      </c>
      <c r="DT216" s="212">
        <v>683</v>
      </c>
      <c r="DU216" s="212">
        <v>785</v>
      </c>
      <c r="DV216" s="212">
        <v>724</v>
      </c>
      <c r="DW216" s="212">
        <v>573</v>
      </c>
      <c r="DX216" s="212">
        <v>522</v>
      </c>
      <c r="DY216" s="212">
        <v>488</v>
      </c>
      <c r="DZ216" s="212">
        <v>302</v>
      </c>
      <c r="EA216" s="212">
        <v>91</v>
      </c>
      <c r="EB216" s="212">
        <v>18</v>
      </c>
      <c r="EC216" s="212">
        <v>2</v>
      </c>
      <c r="ED216" s="212">
        <v>1074</v>
      </c>
      <c r="EE216" s="212">
        <v>4842</v>
      </c>
      <c r="EF216" s="212">
        <v>2720</v>
      </c>
      <c r="EG216" s="212">
        <v>1423</v>
      </c>
      <c r="EH216" s="212">
        <v>413</v>
      </c>
      <c r="EI216" s="212">
        <v>12.4363131079</v>
      </c>
      <c r="EJ216" s="212">
        <v>56.067623900000001</v>
      </c>
      <c r="EK216" s="212">
        <v>31.496062992100001</v>
      </c>
      <c r="EL216" s="212">
        <v>16.477535896199999</v>
      </c>
      <c r="EM216" s="212">
        <v>4.7823066234000002</v>
      </c>
    </row>
    <row r="217" spans="1:143" hidden="1">
      <c r="A217">
        <v>622</v>
      </c>
      <c r="B217">
        <v>202</v>
      </c>
      <c r="C217">
        <v>28586</v>
      </c>
      <c r="D217">
        <v>3</v>
      </c>
      <c r="E217">
        <v>2015</v>
      </c>
      <c r="G217" t="s">
        <v>50</v>
      </c>
      <c r="H217" s="212">
        <v>6959</v>
      </c>
      <c r="I217" s="212">
        <v>43</v>
      </c>
      <c r="J217" s="212">
        <v>42</v>
      </c>
      <c r="K217" s="212">
        <v>45</v>
      </c>
      <c r="L217" s="212">
        <v>47</v>
      </c>
      <c r="M217" s="212">
        <v>52</v>
      </c>
      <c r="N217" s="212">
        <v>52</v>
      </c>
      <c r="O217" s="212">
        <v>77</v>
      </c>
      <c r="P217" s="212">
        <v>64</v>
      </c>
      <c r="Q217" s="212">
        <v>59</v>
      </c>
      <c r="R217" s="212">
        <v>57</v>
      </c>
      <c r="S217" s="212">
        <v>60</v>
      </c>
      <c r="T217" s="212">
        <v>77</v>
      </c>
      <c r="U217" s="212">
        <v>64</v>
      </c>
      <c r="V217" s="212">
        <v>69</v>
      </c>
      <c r="W217" s="212">
        <v>71</v>
      </c>
      <c r="X217" s="212">
        <v>64</v>
      </c>
      <c r="Y217" s="212">
        <v>69</v>
      </c>
      <c r="Z217" s="212">
        <v>64</v>
      </c>
      <c r="AA217" s="212">
        <v>48</v>
      </c>
      <c r="AB217" s="212">
        <v>40</v>
      </c>
      <c r="AC217" s="212">
        <v>34</v>
      </c>
      <c r="AD217" s="212">
        <v>28</v>
      </c>
      <c r="AE217" s="212">
        <v>31</v>
      </c>
      <c r="AF217" s="212">
        <v>26</v>
      </c>
      <c r="AG217" s="212">
        <v>58</v>
      </c>
      <c r="AH217" s="212">
        <v>45</v>
      </c>
      <c r="AI217" s="212">
        <v>50</v>
      </c>
      <c r="AJ217" s="212">
        <v>43</v>
      </c>
      <c r="AK217" s="212">
        <v>66</v>
      </c>
      <c r="AL217" s="212">
        <v>60</v>
      </c>
      <c r="AM217" s="212">
        <v>55</v>
      </c>
      <c r="AN217" s="212">
        <v>61</v>
      </c>
      <c r="AO217" s="212">
        <v>64</v>
      </c>
      <c r="AP217" s="212">
        <v>72</v>
      </c>
      <c r="AQ217" s="212">
        <v>90</v>
      </c>
      <c r="AR217" s="212">
        <v>59</v>
      </c>
      <c r="AS217" s="212">
        <v>92</v>
      </c>
      <c r="AT217" s="212">
        <v>85</v>
      </c>
      <c r="AU217" s="212">
        <v>77</v>
      </c>
      <c r="AV217" s="212">
        <v>92</v>
      </c>
      <c r="AW217" s="212">
        <v>82</v>
      </c>
      <c r="AX217" s="212">
        <v>65</v>
      </c>
      <c r="AY217" s="212">
        <v>93</v>
      </c>
      <c r="AZ217" s="212">
        <v>78</v>
      </c>
      <c r="BA217" s="212">
        <v>75</v>
      </c>
      <c r="BB217" s="212">
        <v>72</v>
      </c>
      <c r="BC217" s="212">
        <v>64</v>
      </c>
      <c r="BD217" s="212">
        <v>83</v>
      </c>
      <c r="BE217" s="212">
        <v>70</v>
      </c>
      <c r="BF217" s="212">
        <v>72</v>
      </c>
      <c r="BG217" s="212">
        <v>91</v>
      </c>
      <c r="BH217" s="212">
        <v>53</v>
      </c>
      <c r="BI217" s="212">
        <v>82</v>
      </c>
      <c r="BJ217" s="212">
        <v>94</v>
      </c>
      <c r="BK217" s="212">
        <v>94</v>
      </c>
      <c r="BL217" s="212">
        <v>111</v>
      </c>
      <c r="BM217" s="212">
        <v>116</v>
      </c>
      <c r="BN217" s="212">
        <v>114</v>
      </c>
      <c r="BO217" s="212">
        <v>127</v>
      </c>
      <c r="BP217" s="212">
        <v>129</v>
      </c>
      <c r="BQ217" s="212">
        <v>138</v>
      </c>
      <c r="BR217" s="212">
        <v>112</v>
      </c>
      <c r="BS217" s="212">
        <v>105</v>
      </c>
      <c r="BT217" s="212">
        <v>122</v>
      </c>
      <c r="BU217" s="212">
        <v>141</v>
      </c>
      <c r="BV217" s="212">
        <v>129</v>
      </c>
      <c r="BW217" s="212">
        <v>167</v>
      </c>
      <c r="BX217" s="212">
        <v>185</v>
      </c>
      <c r="BY217" s="212">
        <v>128</v>
      </c>
      <c r="BZ217" s="212">
        <v>61</v>
      </c>
      <c r="CA217" s="212">
        <v>83</v>
      </c>
      <c r="CB217" s="212">
        <v>98</v>
      </c>
      <c r="CC217" s="212">
        <v>85</v>
      </c>
      <c r="CD217" s="212">
        <v>82</v>
      </c>
      <c r="CE217" s="212">
        <v>91</v>
      </c>
      <c r="CF217" s="212">
        <v>74</v>
      </c>
      <c r="CG217" s="212">
        <v>71</v>
      </c>
      <c r="CH217" s="212">
        <v>84</v>
      </c>
      <c r="CI217" s="212">
        <v>73</v>
      </c>
      <c r="CJ217" s="212">
        <v>96</v>
      </c>
      <c r="CK217" s="212">
        <v>77</v>
      </c>
      <c r="CL217" s="212">
        <v>76</v>
      </c>
      <c r="CM217" s="212">
        <v>82</v>
      </c>
      <c r="CN217" s="212">
        <v>90</v>
      </c>
      <c r="CO217" s="212">
        <v>70</v>
      </c>
      <c r="CP217" s="212">
        <v>51</v>
      </c>
      <c r="CQ217" s="212">
        <v>55</v>
      </c>
      <c r="CR217" s="212">
        <v>52</v>
      </c>
      <c r="CS217" s="212">
        <v>43</v>
      </c>
      <c r="CT217" s="212">
        <v>36</v>
      </c>
      <c r="CU217" s="212">
        <v>23</v>
      </c>
      <c r="CV217" s="212">
        <v>16</v>
      </c>
      <c r="CW217" s="212">
        <v>11</v>
      </c>
      <c r="CX217" s="212">
        <v>10</v>
      </c>
      <c r="CY217" s="212">
        <v>8</v>
      </c>
      <c r="CZ217" s="212">
        <v>6</v>
      </c>
      <c r="DA217" s="212">
        <v>1</v>
      </c>
      <c r="DB217" s="212">
        <v>2</v>
      </c>
      <c r="DC217" s="212">
        <v>1</v>
      </c>
      <c r="DD217" s="212">
        <v>3</v>
      </c>
      <c r="DE217" s="212">
        <v>2</v>
      </c>
      <c r="DF217" s="212">
        <v>2</v>
      </c>
      <c r="DG217" s="212">
        <v>49.919721144199997</v>
      </c>
      <c r="DH217" s="212">
        <v>54.5585106383</v>
      </c>
      <c r="DI217" s="212">
        <v>229</v>
      </c>
      <c r="DJ217" s="212">
        <v>309</v>
      </c>
      <c r="DK217" s="212">
        <v>341</v>
      </c>
      <c r="DL217" s="212">
        <v>285</v>
      </c>
      <c r="DM217" s="212">
        <v>177</v>
      </c>
      <c r="DN217" s="212">
        <v>264</v>
      </c>
      <c r="DO217" s="212">
        <v>342</v>
      </c>
      <c r="DP217" s="212">
        <v>405</v>
      </c>
      <c r="DQ217" s="212">
        <v>393</v>
      </c>
      <c r="DR217" s="212">
        <v>361</v>
      </c>
      <c r="DS217" s="212">
        <v>414</v>
      </c>
      <c r="DT217" s="212">
        <v>597</v>
      </c>
      <c r="DU217" s="212">
        <v>618</v>
      </c>
      <c r="DV217" s="212">
        <v>670</v>
      </c>
      <c r="DW217" s="212">
        <v>439</v>
      </c>
      <c r="DX217" s="212">
        <v>398</v>
      </c>
      <c r="DY217" s="212">
        <v>395</v>
      </c>
      <c r="DZ217" s="212">
        <v>237</v>
      </c>
      <c r="EA217" s="212">
        <v>68</v>
      </c>
      <c r="EB217" s="212">
        <v>13</v>
      </c>
      <c r="EC217" s="212">
        <v>2</v>
      </c>
      <c r="ED217" s="212">
        <v>879</v>
      </c>
      <c r="EE217" s="212">
        <v>3856</v>
      </c>
      <c r="EF217" s="212">
        <v>2222</v>
      </c>
      <c r="EG217" s="212">
        <v>1113</v>
      </c>
      <c r="EH217" s="212">
        <v>320</v>
      </c>
      <c r="EI217" s="212">
        <v>12.634756360500001</v>
      </c>
      <c r="EJ217" s="212">
        <v>55.426189449500001</v>
      </c>
      <c r="EK217" s="212">
        <v>31.93905419</v>
      </c>
      <c r="EL217" s="212">
        <v>15.998275118600001</v>
      </c>
      <c r="EM217" s="212">
        <v>4.5996837716999996</v>
      </c>
    </row>
    <row r="218" spans="1:143">
      <c r="A218">
        <v>661</v>
      </c>
      <c r="B218" s="434">
        <v>301</v>
      </c>
      <c r="C218">
        <v>28000</v>
      </c>
      <c r="D218" t="s">
        <v>196</v>
      </c>
      <c r="E218">
        <v>2015</v>
      </c>
      <c r="F218">
        <v>2000</v>
      </c>
      <c r="G218" t="s">
        <v>281</v>
      </c>
      <c r="H218" s="212">
        <v>2893239</v>
      </c>
      <c r="I218" s="212">
        <v>20194</v>
      </c>
      <c r="J218" s="212">
        <v>20601</v>
      </c>
      <c r="K218" s="212">
        <v>21518</v>
      </c>
      <c r="L218" s="212">
        <v>21745</v>
      </c>
      <c r="M218" s="212">
        <v>22628</v>
      </c>
      <c r="N218" s="212">
        <v>22549</v>
      </c>
      <c r="O218" s="212">
        <v>22989</v>
      </c>
      <c r="P218" s="212">
        <v>23638</v>
      </c>
      <c r="Q218" s="212">
        <v>23088</v>
      </c>
      <c r="R218" s="212">
        <v>23183</v>
      </c>
      <c r="S218" s="212">
        <v>23289</v>
      </c>
      <c r="T218" s="212">
        <v>24090</v>
      </c>
      <c r="U218" s="212">
        <v>24603</v>
      </c>
      <c r="V218" s="212">
        <v>25340</v>
      </c>
      <c r="W218" s="212">
        <v>25741</v>
      </c>
      <c r="X218" s="212">
        <v>26592</v>
      </c>
      <c r="Y218" s="212">
        <v>26675</v>
      </c>
      <c r="Z218" s="212">
        <v>27025</v>
      </c>
      <c r="AA218" s="212">
        <v>26699</v>
      </c>
      <c r="AB218" s="212">
        <v>26692</v>
      </c>
      <c r="AC218" s="212">
        <v>26476</v>
      </c>
      <c r="AD218" s="212">
        <v>26044</v>
      </c>
      <c r="AE218" s="212">
        <v>25408</v>
      </c>
      <c r="AF218" s="212">
        <v>24733</v>
      </c>
      <c r="AG218" s="212">
        <v>24953</v>
      </c>
      <c r="AH218" s="212">
        <v>25416</v>
      </c>
      <c r="AI218" s="212">
        <v>25620</v>
      </c>
      <c r="AJ218" s="212">
        <v>26527</v>
      </c>
      <c r="AK218" s="212">
        <v>27149</v>
      </c>
      <c r="AL218" s="212">
        <v>27726</v>
      </c>
      <c r="AM218" s="212">
        <v>29038</v>
      </c>
      <c r="AN218" s="212">
        <v>30331</v>
      </c>
      <c r="AO218" s="212">
        <v>31012</v>
      </c>
      <c r="AP218" s="212">
        <v>31077</v>
      </c>
      <c r="AQ218" s="212">
        <v>31568</v>
      </c>
      <c r="AR218" s="212">
        <v>33096</v>
      </c>
      <c r="AS218" s="212">
        <v>33693</v>
      </c>
      <c r="AT218" s="212">
        <v>36000</v>
      </c>
      <c r="AU218" s="212">
        <v>37287</v>
      </c>
      <c r="AV218" s="212">
        <v>39239</v>
      </c>
      <c r="AW218" s="212">
        <v>41770</v>
      </c>
      <c r="AX218" s="212">
        <v>44228</v>
      </c>
      <c r="AY218" s="212">
        <v>45453</v>
      </c>
      <c r="AZ218" s="212">
        <v>44527</v>
      </c>
      <c r="BA218" s="212">
        <v>43666</v>
      </c>
      <c r="BB218" s="212">
        <v>42651</v>
      </c>
      <c r="BC218" s="212">
        <v>41801</v>
      </c>
      <c r="BD218" s="212">
        <v>40575</v>
      </c>
      <c r="BE218" s="212">
        <v>39871</v>
      </c>
      <c r="BF218" s="212">
        <v>31530</v>
      </c>
      <c r="BG218" s="212">
        <v>39204</v>
      </c>
      <c r="BH218" s="212">
        <v>36703</v>
      </c>
      <c r="BI218" s="212">
        <v>35839</v>
      </c>
      <c r="BJ218" s="212">
        <v>34801</v>
      </c>
      <c r="BK218" s="212">
        <v>33148</v>
      </c>
      <c r="BL218" s="212">
        <v>33724</v>
      </c>
      <c r="BM218" s="212">
        <v>34825</v>
      </c>
      <c r="BN218" s="212">
        <v>33497</v>
      </c>
      <c r="BO218" s="212">
        <v>31606</v>
      </c>
      <c r="BP218" s="212">
        <v>33464</v>
      </c>
      <c r="BQ218" s="212">
        <v>34536</v>
      </c>
      <c r="BR218" s="212">
        <v>34735</v>
      </c>
      <c r="BS218" s="212">
        <v>37592</v>
      </c>
      <c r="BT218" s="212">
        <v>39118</v>
      </c>
      <c r="BU218" s="212">
        <v>42420</v>
      </c>
      <c r="BV218" s="212">
        <v>44912</v>
      </c>
      <c r="BW218" s="212">
        <v>51928</v>
      </c>
      <c r="BX218" s="212">
        <v>51516</v>
      </c>
      <c r="BY218" s="212">
        <v>48889</v>
      </c>
      <c r="BZ218" s="212">
        <v>29673</v>
      </c>
      <c r="CA218" s="212">
        <v>33263</v>
      </c>
      <c r="CB218" s="212">
        <v>40052</v>
      </c>
      <c r="CC218" s="212">
        <v>37800</v>
      </c>
      <c r="CD218" s="212">
        <v>39865</v>
      </c>
      <c r="CE218" s="212">
        <v>38534</v>
      </c>
      <c r="CF218" s="212">
        <v>32582</v>
      </c>
      <c r="CG218" s="212">
        <v>28180</v>
      </c>
      <c r="CH218" s="212">
        <v>30245</v>
      </c>
      <c r="CI218" s="212">
        <v>30878</v>
      </c>
      <c r="CJ218" s="212">
        <v>31267</v>
      </c>
      <c r="CK218" s="212">
        <v>28683</v>
      </c>
      <c r="CL218" s="212">
        <v>26276</v>
      </c>
      <c r="CM218" s="212">
        <v>26269</v>
      </c>
      <c r="CN218" s="212">
        <v>24856</v>
      </c>
      <c r="CO218" s="212">
        <v>23321</v>
      </c>
      <c r="CP218" s="212">
        <v>20062</v>
      </c>
      <c r="CQ218" s="212">
        <v>19352</v>
      </c>
      <c r="CR218" s="212">
        <v>17444</v>
      </c>
      <c r="CS218" s="212">
        <v>15444</v>
      </c>
      <c r="CT218" s="212">
        <v>14242</v>
      </c>
      <c r="CU218" s="212">
        <v>11812</v>
      </c>
      <c r="CV218" s="212">
        <v>9614</v>
      </c>
      <c r="CW218" s="212">
        <v>8259</v>
      </c>
      <c r="CX218" s="212">
        <v>6786</v>
      </c>
      <c r="CY218" s="212">
        <v>5325</v>
      </c>
      <c r="CZ218" s="212">
        <v>4555</v>
      </c>
      <c r="DA218" s="212">
        <v>2698</v>
      </c>
      <c r="DB218" s="212">
        <v>2160</v>
      </c>
      <c r="DC218" s="212">
        <v>1686</v>
      </c>
      <c r="DD218" s="212">
        <v>1195</v>
      </c>
      <c r="DE218" s="212">
        <v>2262</v>
      </c>
      <c r="DF218" s="212">
        <v>28798</v>
      </c>
      <c r="DG218" s="212">
        <v>47.869781049799997</v>
      </c>
      <c r="DH218" s="212">
        <v>48.4082541195</v>
      </c>
      <c r="DI218" s="212">
        <v>106686</v>
      </c>
      <c r="DJ218" s="212">
        <v>115447</v>
      </c>
      <c r="DK218" s="212">
        <v>123063</v>
      </c>
      <c r="DL218" s="212">
        <v>133683</v>
      </c>
      <c r="DM218" s="212">
        <v>127614</v>
      </c>
      <c r="DN218" s="212">
        <v>132438</v>
      </c>
      <c r="DO218" s="212">
        <v>153026</v>
      </c>
      <c r="DP218" s="212">
        <v>179315</v>
      </c>
      <c r="DQ218" s="212">
        <v>219644</v>
      </c>
      <c r="DR218" s="212">
        <v>196428</v>
      </c>
      <c r="DS218" s="212">
        <v>179695</v>
      </c>
      <c r="DT218" s="212">
        <v>167116</v>
      </c>
      <c r="DU218" s="212">
        <v>188401</v>
      </c>
      <c r="DV218" s="212">
        <v>226918</v>
      </c>
      <c r="DW218" s="212">
        <v>189514</v>
      </c>
      <c r="DX218" s="212">
        <v>153152</v>
      </c>
      <c r="DY218" s="212">
        <v>129405</v>
      </c>
      <c r="DZ218" s="212">
        <v>86544</v>
      </c>
      <c r="EA218" s="212">
        <v>41796</v>
      </c>
      <c r="EB218" s="212">
        <v>12294</v>
      </c>
      <c r="EC218" s="212">
        <v>2262</v>
      </c>
      <c r="ED218" s="212">
        <v>345196</v>
      </c>
      <c r="EE218" s="212">
        <v>1677360</v>
      </c>
      <c r="EF218" s="212">
        <v>841885</v>
      </c>
      <c r="EG218" s="212">
        <v>425453</v>
      </c>
      <c r="EH218" s="212">
        <v>142896</v>
      </c>
      <c r="EI218" s="552">
        <v>12.0510773306</v>
      </c>
      <c r="EJ218" s="552">
        <v>58.558022315700001</v>
      </c>
      <c r="EK218" s="552">
        <v>29.390900353700001</v>
      </c>
      <c r="EL218" s="552">
        <v>14.8529154554</v>
      </c>
      <c r="EM218" s="552">
        <v>4.9886173252999999</v>
      </c>
    </row>
    <row r="219" spans="1:143">
      <c r="A219">
        <v>664</v>
      </c>
      <c r="B219" s="434">
        <v>301</v>
      </c>
      <c r="C219">
        <v>28100</v>
      </c>
      <c r="D219">
        <v>1</v>
      </c>
      <c r="E219">
        <v>2015</v>
      </c>
      <c r="F219">
        <v>2000</v>
      </c>
      <c r="G219" t="s">
        <v>0</v>
      </c>
      <c r="H219" s="212">
        <v>810572</v>
      </c>
      <c r="I219" s="212">
        <v>5500</v>
      </c>
      <c r="J219" s="212">
        <v>5508</v>
      </c>
      <c r="K219" s="212">
        <v>5630</v>
      </c>
      <c r="L219" s="212">
        <v>5680</v>
      </c>
      <c r="M219" s="212">
        <v>6008</v>
      </c>
      <c r="N219" s="212">
        <v>6051</v>
      </c>
      <c r="O219" s="212">
        <v>5989</v>
      </c>
      <c r="P219" s="212">
        <v>6168</v>
      </c>
      <c r="Q219" s="212">
        <v>6068</v>
      </c>
      <c r="R219" s="212">
        <v>6069</v>
      </c>
      <c r="S219" s="212">
        <v>6238</v>
      </c>
      <c r="T219" s="212">
        <v>6196</v>
      </c>
      <c r="U219" s="212">
        <v>6434</v>
      </c>
      <c r="V219" s="212">
        <v>6561</v>
      </c>
      <c r="W219" s="212">
        <v>6404</v>
      </c>
      <c r="X219" s="212">
        <v>6880</v>
      </c>
      <c r="Y219" s="212">
        <v>6821</v>
      </c>
      <c r="Z219" s="212">
        <v>6826</v>
      </c>
      <c r="AA219" s="212">
        <v>7351</v>
      </c>
      <c r="AB219" s="212">
        <v>7950</v>
      </c>
      <c r="AC219" s="212">
        <v>8089</v>
      </c>
      <c r="AD219" s="212">
        <v>7906</v>
      </c>
      <c r="AE219" s="212">
        <v>7851</v>
      </c>
      <c r="AF219" s="212">
        <v>7562</v>
      </c>
      <c r="AG219" s="212">
        <v>7677</v>
      </c>
      <c r="AH219" s="212">
        <v>7696</v>
      </c>
      <c r="AI219" s="212">
        <v>7729</v>
      </c>
      <c r="AJ219" s="212">
        <v>7962</v>
      </c>
      <c r="AK219" s="212">
        <v>8126</v>
      </c>
      <c r="AL219" s="212">
        <v>8189</v>
      </c>
      <c r="AM219" s="212">
        <v>8448</v>
      </c>
      <c r="AN219" s="212">
        <v>8819</v>
      </c>
      <c r="AO219" s="212">
        <v>8958</v>
      </c>
      <c r="AP219" s="212">
        <v>9045</v>
      </c>
      <c r="AQ219" s="212">
        <v>9155</v>
      </c>
      <c r="AR219" s="212">
        <v>9415</v>
      </c>
      <c r="AS219" s="212">
        <v>9622</v>
      </c>
      <c r="AT219" s="212">
        <v>10425</v>
      </c>
      <c r="AU219" s="212">
        <v>10584</v>
      </c>
      <c r="AV219" s="212">
        <v>11039</v>
      </c>
      <c r="AW219" s="212">
        <v>11904</v>
      </c>
      <c r="AX219" s="212">
        <v>12362</v>
      </c>
      <c r="AY219" s="212">
        <v>12842</v>
      </c>
      <c r="AZ219" s="212">
        <v>12357</v>
      </c>
      <c r="BA219" s="212">
        <v>12149</v>
      </c>
      <c r="BB219" s="212">
        <v>11906</v>
      </c>
      <c r="BC219" s="212">
        <v>11701</v>
      </c>
      <c r="BD219" s="212">
        <v>11112</v>
      </c>
      <c r="BE219" s="212">
        <v>11019</v>
      </c>
      <c r="BF219" s="212">
        <v>9020</v>
      </c>
      <c r="BG219" s="212">
        <v>10873</v>
      </c>
      <c r="BH219" s="212">
        <v>10322</v>
      </c>
      <c r="BI219" s="212">
        <v>10164</v>
      </c>
      <c r="BJ219" s="212">
        <v>9801</v>
      </c>
      <c r="BK219" s="212">
        <v>9471</v>
      </c>
      <c r="BL219" s="212">
        <v>9680</v>
      </c>
      <c r="BM219" s="212">
        <v>9837</v>
      </c>
      <c r="BN219" s="212">
        <v>9607</v>
      </c>
      <c r="BO219" s="212">
        <v>9040</v>
      </c>
      <c r="BP219" s="212">
        <v>9425</v>
      </c>
      <c r="BQ219" s="212">
        <v>9462</v>
      </c>
      <c r="BR219" s="212">
        <v>9669</v>
      </c>
      <c r="BS219" s="212">
        <v>10421</v>
      </c>
      <c r="BT219" s="212">
        <v>10682</v>
      </c>
      <c r="BU219" s="212">
        <v>11553</v>
      </c>
      <c r="BV219" s="212">
        <v>12410</v>
      </c>
      <c r="BW219" s="212">
        <v>14465</v>
      </c>
      <c r="BX219" s="212">
        <v>14291</v>
      </c>
      <c r="BY219" s="212">
        <v>13489</v>
      </c>
      <c r="BZ219" s="212">
        <v>8207</v>
      </c>
      <c r="CA219" s="212">
        <v>9128</v>
      </c>
      <c r="CB219" s="212">
        <v>11063</v>
      </c>
      <c r="CC219" s="212">
        <v>10475</v>
      </c>
      <c r="CD219" s="212">
        <v>11032</v>
      </c>
      <c r="CE219" s="212">
        <v>11015</v>
      </c>
      <c r="CF219" s="212">
        <v>9451</v>
      </c>
      <c r="CG219" s="212">
        <v>8023</v>
      </c>
      <c r="CH219" s="212">
        <v>8507</v>
      </c>
      <c r="CI219" s="212">
        <v>8761</v>
      </c>
      <c r="CJ219" s="212">
        <v>8773</v>
      </c>
      <c r="CK219" s="212">
        <v>8427</v>
      </c>
      <c r="CL219" s="212">
        <v>7618</v>
      </c>
      <c r="CM219" s="212">
        <v>7627</v>
      </c>
      <c r="CN219" s="212">
        <v>7179</v>
      </c>
      <c r="CO219" s="212">
        <v>6544</v>
      </c>
      <c r="CP219" s="212">
        <v>5677</v>
      </c>
      <c r="CQ219" s="212">
        <v>5450</v>
      </c>
      <c r="CR219" s="212">
        <v>4789</v>
      </c>
      <c r="CS219" s="212">
        <v>4167</v>
      </c>
      <c r="CT219" s="212">
        <v>3866</v>
      </c>
      <c r="CU219" s="212">
        <v>3217</v>
      </c>
      <c r="CV219" s="212">
        <v>2583</v>
      </c>
      <c r="CW219" s="212">
        <v>2176</v>
      </c>
      <c r="CX219" s="212">
        <v>1872</v>
      </c>
      <c r="CY219" s="212">
        <v>1402</v>
      </c>
      <c r="CZ219" s="212">
        <v>1200</v>
      </c>
      <c r="DA219" s="212">
        <v>711</v>
      </c>
      <c r="DB219" s="212">
        <v>638</v>
      </c>
      <c r="DC219" s="212">
        <v>417</v>
      </c>
      <c r="DD219" s="212">
        <v>335</v>
      </c>
      <c r="DE219" s="212">
        <v>618</v>
      </c>
      <c r="DF219" s="212">
        <v>7961</v>
      </c>
      <c r="DG219" s="212">
        <v>48.008124109900002</v>
      </c>
      <c r="DH219" s="212">
        <v>48.394182775200001</v>
      </c>
      <c r="DI219" s="212">
        <v>28326</v>
      </c>
      <c r="DJ219" s="212">
        <v>30345</v>
      </c>
      <c r="DK219" s="212">
        <v>31833</v>
      </c>
      <c r="DL219" s="212">
        <v>35828</v>
      </c>
      <c r="DM219" s="212">
        <v>39085</v>
      </c>
      <c r="DN219" s="212">
        <v>39702</v>
      </c>
      <c r="DO219" s="212">
        <v>44425</v>
      </c>
      <c r="DP219" s="212">
        <v>51085</v>
      </c>
      <c r="DQ219" s="212">
        <v>61614</v>
      </c>
      <c r="DR219" s="212">
        <v>54758</v>
      </c>
      <c r="DS219" s="212">
        <v>50631</v>
      </c>
      <c r="DT219" s="212">
        <v>47589</v>
      </c>
      <c r="DU219" s="212">
        <v>51787</v>
      </c>
      <c r="DV219" s="212">
        <v>62862</v>
      </c>
      <c r="DW219" s="212">
        <v>52713</v>
      </c>
      <c r="DX219" s="212">
        <v>43515</v>
      </c>
      <c r="DY219" s="212">
        <v>37395</v>
      </c>
      <c r="DZ219" s="212">
        <v>23949</v>
      </c>
      <c r="EA219" s="212">
        <v>11250</v>
      </c>
      <c r="EB219" s="212">
        <v>3301</v>
      </c>
      <c r="EC219" s="212">
        <v>618</v>
      </c>
      <c r="ED219" s="212">
        <v>90504</v>
      </c>
      <c r="EE219" s="212">
        <v>476504</v>
      </c>
      <c r="EF219" s="212">
        <v>235603</v>
      </c>
      <c r="EG219" s="212">
        <v>120028</v>
      </c>
      <c r="EH219" s="212">
        <v>39118</v>
      </c>
      <c r="EI219" s="552">
        <v>11.276197311000001</v>
      </c>
      <c r="EJ219" s="552">
        <v>59.369233663599999</v>
      </c>
      <c r="EK219" s="552">
        <v>29.354569025299998</v>
      </c>
      <c r="EL219" s="552">
        <v>14.954691625200001</v>
      </c>
      <c r="EM219" s="552">
        <v>4.8738429949000004</v>
      </c>
    </row>
    <row r="220" spans="1:143">
      <c r="A220">
        <v>665</v>
      </c>
      <c r="B220" s="434">
        <v>301</v>
      </c>
      <c r="C220">
        <v>28101</v>
      </c>
      <c r="D220">
        <v>0</v>
      </c>
      <c r="E220">
        <v>2015</v>
      </c>
      <c r="F220">
        <v>2000</v>
      </c>
      <c r="G220" t="s">
        <v>794</v>
      </c>
      <c r="H220" s="212">
        <v>112748</v>
      </c>
      <c r="I220" s="212">
        <v>871</v>
      </c>
      <c r="J220" s="212">
        <v>797</v>
      </c>
      <c r="K220" s="212">
        <v>903</v>
      </c>
      <c r="L220" s="212">
        <v>872</v>
      </c>
      <c r="M220" s="212">
        <v>869</v>
      </c>
      <c r="N220" s="212">
        <v>856</v>
      </c>
      <c r="O220" s="212">
        <v>917</v>
      </c>
      <c r="P220" s="212">
        <v>885</v>
      </c>
      <c r="Q220" s="212">
        <v>961</v>
      </c>
      <c r="R220" s="212">
        <v>901</v>
      </c>
      <c r="S220" s="212">
        <v>970</v>
      </c>
      <c r="T220" s="212">
        <v>901</v>
      </c>
      <c r="U220" s="212">
        <v>994</v>
      </c>
      <c r="V220" s="212">
        <v>1065</v>
      </c>
      <c r="W220" s="212">
        <v>942</v>
      </c>
      <c r="X220" s="212">
        <v>1032</v>
      </c>
      <c r="Y220" s="212">
        <v>1086</v>
      </c>
      <c r="Z220" s="212">
        <v>1026</v>
      </c>
      <c r="AA220" s="212">
        <v>1104</v>
      </c>
      <c r="AB220" s="212">
        <v>1299</v>
      </c>
      <c r="AC220" s="212">
        <v>1249</v>
      </c>
      <c r="AD220" s="212">
        <v>1215</v>
      </c>
      <c r="AE220" s="212">
        <v>1139</v>
      </c>
      <c r="AF220" s="212">
        <v>1051</v>
      </c>
      <c r="AG220" s="212">
        <v>1054</v>
      </c>
      <c r="AH220" s="212">
        <v>973</v>
      </c>
      <c r="AI220" s="212">
        <v>1045</v>
      </c>
      <c r="AJ220" s="212">
        <v>1088</v>
      </c>
      <c r="AK220" s="212">
        <v>1075</v>
      </c>
      <c r="AL220" s="212">
        <v>1035</v>
      </c>
      <c r="AM220" s="212">
        <v>1144</v>
      </c>
      <c r="AN220" s="212">
        <v>1198</v>
      </c>
      <c r="AO220" s="212">
        <v>1282</v>
      </c>
      <c r="AP220" s="212">
        <v>1280</v>
      </c>
      <c r="AQ220" s="212">
        <v>1346</v>
      </c>
      <c r="AR220" s="212">
        <v>1352</v>
      </c>
      <c r="AS220" s="212">
        <v>1409</v>
      </c>
      <c r="AT220" s="212">
        <v>1571</v>
      </c>
      <c r="AU220" s="212">
        <v>1535</v>
      </c>
      <c r="AV220" s="212">
        <v>1616</v>
      </c>
      <c r="AW220" s="212">
        <v>1870</v>
      </c>
      <c r="AX220" s="212">
        <v>1826</v>
      </c>
      <c r="AY220" s="212">
        <v>2004</v>
      </c>
      <c r="AZ220" s="212">
        <v>1974</v>
      </c>
      <c r="BA220" s="212">
        <v>1955</v>
      </c>
      <c r="BB220" s="212">
        <v>1857</v>
      </c>
      <c r="BC220" s="212">
        <v>1903</v>
      </c>
      <c r="BD220" s="212">
        <v>1753</v>
      </c>
      <c r="BE220" s="212">
        <v>1806</v>
      </c>
      <c r="BF220" s="212">
        <v>1394</v>
      </c>
      <c r="BG220" s="212">
        <v>1661</v>
      </c>
      <c r="BH220" s="212">
        <v>1561</v>
      </c>
      <c r="BI220" s="212">
        <v>1478</v>
      </c>
      <c r="BJ220" s="212">
        <v>1526</v>
      </c>
      <c r="BK220" s="212">
        <v>1346</v>
      </c>
      <c r="BL220" s="212">
        <v>1418</v>
      </c>
      <c r="BM220" s="212">
        <v>1380</v>
      </c>
      <c r="BN220" s="212">
        <v>1276</v>
      </c>
      <c r="BO220" s="212">
        <v>1232</v>
      </c>
      <c r="BP220" s="212">
        <v>1230</v>
      </c>
      <c r="BQ220" s="212">
        <v>1192</v>
      </c>
      <c r="BR220" s="212">
        <v>1198</v>
      </c>
      <c r="BS220" s="212">
        <v>1309</v>
      </c>
      <c r="BT220" s="212">
        <v>1334</v>
      </c>
      <c r="BU220" s="212">
        <v>1420</v>
      </c>
      <c r="BV220" s="212">
        <v>1543</v>
      </c>
      <c r="BW220" s="212">
        <v>1735</v>
      </c>
      <c r="BX220" s="212">
        <v>1829</v>
      </c>
      <c r="BY220" s="212">
        <v>1669</v>
      </c>
      <c r="BZ220" s="212">
        <v>964</v>
      </c>
      <c r="CA220" s="212">
        <v>1151</v>
      </c>
      <c r="CB220" s="212">
        <v>1325</v>
      </c>
      <c r="CC220" s="212">
        <v>1238</v>
      </c>
      <c r="CD220" s="212">
        <v>1276</v>
      </c>
      <c r="CE220" s="212">
        <v>1269</v>
      </c>
      <c r="CF220" s="212">
        <v>1116</v>
      </c>
      <c r="CG220" s="212">
        <v>964</v>
      </c>
      <c r="CH220" s="212">
        <v>995</v>
      </c>
      <c r="CI220" s="212">
        <v>1054</v>
      </c>
      <c r="CJ220" s="212">
        <v>1078</v>
      </c>
      <c r="CK220" s="212">
        <v>1053</v>
      </c>
      <c r="CL220" s="212">
        <v>936</v>
      </c>
      <c r="CM220" s="212">
        <v>936</v>
      </c>
      <c r="CN220" s="212">
        <v>934</v>
      </c>
      <c r="CO220" s="212">
        <v>785</v>
      </c>
      <c r="CP220" s="212">
        <v>735</v>
      </c>
      <c r="CQ220" s="212">
        <v>684</v>
      </c>
      <c r="CR220" s="212">
        <v>600</v>
      </c>
      <c r="CS220" s="212">
        <v>487</v>
      </c>
      <c r="CT220" s="212">
        <v>489</v>
      </c>
      <c r="CU220" s="212">
        <v>405</v>
      </c>
      <c r="CV220" s="212">
        <v>328</v>
      </c>
      <c r="CW220" s="212">
        <v>254</v>
      </c>
      <c r="CX220" s="212">
        <v>237</v>
      </c>
      <c r="CY220" s="212">
        <v>173</v>
      </c>
      <c r="CZ220" s="212">
        <v>145</v>
      </c>
      <c r="DA220" s="212">
        <v>94</v>
      </c>
      <c r="DB220" s="212">
        <v>78</v>
      </c>
      <c r="DC220" s="212">
        <v>62</v>
      </c>
      <c r="DD220" s="212">
        <v>32</v>
      </c>
      <c r="DE220" s="212">
        <v>70</v>
      </c>
      <c r="DF220" s="212">
        <v>1214</v>
      </c>
      <c r="DG220" s="212">
        <v>46.233973496899999</v>
      </c>
      <c r="DH220" s="212">
        <v>46.196006305799997</v>
      </c>
      <c r="DI220" s="212">
        <v>4312</v>
      </c>
      <c r="DJ220" s="212">
        <v>4520</v>
      </c>
      <c r="DK220" s="212">
        <v>4872</v>
      </c>
      <c r="DL220" s="212">
        <v>5547</v>
      </c>
      <c r="DM220" s="212">
        <v>5708</v>
      </c>
      <c r="DN220" s="212">
        <v>5216</v>
      </c>
      <c r="DO220" s="212">
        <v>6250</v>
      </c>
      <c r="DP220" s="212">
        <v>7483</v>
      </c>
      <c r="DQ220" s="212">
        <v>9629</v>
      </c>
      <c r="DR220" s="212">
        <v>8713</v>
      </c>
      <c r="DS220" s="212">
        <v>7572</v>
      </c>
      <c r="DT220" s="212">
        <v>6536</v>
      </c>
      <c r="DU220" s="212">
        <v>6453</v>
      </c>
      <c r="DV220" s="212">
        <v>7740</v>
      </c>
      <c r="DW220" s="212">
        <v>6259</v>
      </c>
      <c r="DX220" s="212">
        <v>5207</v>
      </c>
      <c r="DY220" s="212">
        <v>4644</v>
      </c>
      <c r="DZ220" s="212">
        <v>2995</v>
      </c>
      <c r="EA220" s="212">
        <v>1397</v>
      </c>
      <c r="EB220" s="212">
        <v>411</v>
      </c>
      <c r="EC220" s="212">
        <v>70</v>
      </c>
      <c r="ED220" s="212">
        <v>13704</v>
      </c>
      <c r="EE220" s="212">
        <v>69107</v>
      </c>
      <c r="EF220" s="212">
        <v>28723</v>
      </c>
      <c r="EG220" s="212">
        <v>14724</v>
      </c>
      <c r="EH220" s="212">
        <v>4873</v>
      </c>
      <c r="EI220" s="552">
        <v>12.286836300999999</v>
      </c>
      <c r="EJ220" s="552">
        <v>61.960478419099999</v>
      </c>
      <c r="EK220" s="552">
        <v>25.752685279800001</v>
      </c>
      <c r="EL220" s="552">
        <v>13.201355640399999</v>
      </c>
      <c r="EM220" s="552">
        <v>4.3690713146000002</v>
      </c>
    </row>
    <row r="221" spans="1:143">
      <c r="A221">
        <v>666</v>
      </c>
      <c r="B221" s="434">
        <v>301</v>
      </c>
      <c r="C221">
        <v>28102</v>
      </c>
      <c r="D221">
        <v>0</v>
      </c>
      <c r="E221">
        <v>2015</v>
      </c>
      <c r="F221">
        <v>2000</v>
      </c>
      <c r="G221" t="s">
        <v>795</v>
      </c>
      <c r="H221" s="212">
        <v>71786</v>
      </c>
      <c r="I221" s="212">
        <v>518</v>
      </c>
      <c r="J221" s="212">
        <v>559</v>
      </c>
      <c r="K221" s="212">
        <v>527</v>
      </c>
      <c r="L221" s="212">
        <v>525</v>
      </c>
      <c r="M221" s="212">
        <v>546</v>
      </c>
      <c r="N221" s="212">
        <v>545</v>
      </c>
      <c r="O221" s="212">
        <v>504</v>
      </c>
      <c r="P221" s="212">
        <v>563</v>
      </c>
      <c r="Q221" s="212">
        <v>541</v>
      </c>
      <c r="R221" s="212">
        <v>513</v>
      </c>
      <c r="S221" s="212">
        <v>549</v>
      </c>
      <c r="T221" s="212">
        <v>553</v>
      </c>
      <c r="U221" s="212">
        <v>541</v>
      </c>
      <c r="V221" s="212">
        <v>577</v>
      </c>
      <c r="W221" s="212">
        <v>550</v>
      </c>
      <c r="X221" s="212">
        <v>583</v>
      </c>
      <c r="Y221" s="212">
        <v>549</v>
      </c>
      <c r="Z221" s="212">
        <v>565</v>
      </c>
      <c r="AA221" s="212">
        <v>669</v>
      </c>
      <c r="AB221" s="212">
        <v>786</v>
      </c>
      <c r="AC221" s="212">
        <v>810</v>
      </c>
      <c r="AD221" s="212">
        <v>844</v>
      </c>
      <c r="AE221" s="212">
        <v>791</v>
      </c>
      <c r="AF221" s="212">
        <v>795</v>
      </c>
      <c r="AG221" s="212">
        <v>706</v>
      </c>
      <c r="AH221" s="212">
        <v>726</v>
      </c>
      <c r="AI221" s="212">
        <v>726</v>
      </c>
      <c r="AJ221" s="212">
        <v>722</v>
      </c>
      <c r="AK221" s="212">
        <v>760</v>
      </c>
      <c r="AL221" s="212">
        <v>756</v>
      </c>
      <c r="AM221" s="212">
        <v>793</v>
      </c>
      <c r="AN221" s="212">
        <v>902</v>
      </c>
      <c r="AO221" s="212">
        <v>896</v>
      </c>
      <c r="AP221" s="212">
        <v>855</v>
      </c>
      <c r="AQ221" s="212">
        <v>886</v>
      </c>
      <c r="AR221" s="212">
        <v>907</v>
      </c>
      <c r="AS221" s="212">
        <v>929</v>
      </c>
      <c r="AT221" s="212">
        <v>1045</v>
      </c>
      <c r="AU221" s="212">
        <v>1044</v>
      </c>
      <c r="AV221" s="212">
        <v>1033</v>
      </c>
      <c r="AW221" s="212">
        <v>1192</v>
      </c>
      <c r="AX221" s="212">
        <v>1264</v>
      </c>
      <c r="AY221" s="212">
        <v>1268</v>
      </c>
      <c r="AZ221" s="212">
        <v>1137</v>
      </c>
      <c r="BA221" s="212">
        <v>1138</v>
      </c>
      <c r="BB221" s="212">
        <v>1077</v>
      </c>
      <c r="BC221" s="212">
        <v>1104</v>
      </c>
      <c r="BD221" s="212">
        <v>980</v>
      </c>
      <c r="BE221" s="212">
        <v>1046</v>
      </c>
      <c r="BF221" s="212">
        <v>825</v>
      </c>
      <c r="BG221" s="212">
        <v>1001</v>
      </c>
      <c r="BH221" s="212">
        <v>869</v>
      </c>
      <c r="BI221" s="212">
        <v>859</v>
      </c>
      <c r="BJ221" s="212">
        <v>821</v>
      </c>
      <c r="BK221" s="212">
        <v>768</v>
      </c>
      <c r="BL221" s="212">
        <v>784</v>
      </c>
      <c r="BM221" s="212">
        <v>765</v>
      </c>
      <c r="BN221" s="212">
        <v>750</v>
      </c>
      <c r="BO221" s="212">
        <v>704</v>
      </c>
      <c r="BP221" s="212">
        <v>707</v>
      </c>
      <c r="BQ221" s="212">
        <v>699</v>
      </c>
      <c r="BR221" s="212">
        <v>704</v>
      </c>
      <c r="BS221" s="212">
        <v>845</v>
      </c>
      <c r="BT221" s="212">
        <v>850</v>
      </c>
      <c r="BU221" s="212">
        <v>954</v>
      </c>
      <c r="BV221" s="212">
        <v>914</v>
      </c>
      <c r="BW221" s="212">
        <v>1143</v>
      </c>
      <c r="BX221" s="212">
        <v>1137</v>
      </c>
      <c r="BY221" s="212">
        <v>1051</v>
      </c>
      <c r="BZ221" s="212">
        <v>614</v>
      </c>
      <c r="CA221" s="212">
        <v>731</v>
      </c>
      <c r="CB221" s="212">
        <v>848</v>
      </c>
      <c r="CC221" s="212">
        <v>811</v>
      </c>
      <c r="CD221" s="212">
        <v>851</v>
      </c>
      <c r="CE221" s="212">
        <v>869</v>
      </c>
      <c r="CF221" s="212">
        <v>732</v>
      </c>
      <c r="CG221" s="212">
        <v>657</v>
      </c>
      <c r="CH221" s="212">
        <v>731</v>
      </c>
      <c r="CI221" s="212">
        <v>791</v>
      </c>
      <c r="CJ221" s="212">
        <v>744</v>
      </c>
      <c r="CK221" s="212">
        <v>762</v>
      </c>
      <c r="CL221" s="212">
        <v>679</v>
      </c>
      <c r="CM221" s="212">
        <v>713</v>
      </c>
      <c r="CN221" s="212">
        <v>645</v>
      </c>
      <c r="CO221" s="212">
        <v>666</v>
      </c>
      <c r="CP221" s="212">
        <v>550</v>
      </c>
      <c r="CQ221" s="212">
        <v>533</v>
      </c>
      <c r="CR221" s="212">
        <v>467</v>
      </c>
      <c r="CS221" s="212">
        <v>423</v>
      </c>
      <c r="CT221" s="212">
        <v>368</v>
      </c>
      <c r="CU221" s="212">
        <v>289</v>
      </c>
      <c r="CV221" s="212">
        <v>245</v>
      </c>
      <c r="CW221" s="212">
        <v>190</v>
      </c>
      <c r="CX221" s="212">
        <v>168</v>
      </c>
      <c r="CY221" s="212">
        <v>141</v>
      </c>
      <c r="CZ221" s="212">
        <v>103</v>
      </c>
      <c r="DA221" s="212">
        <v>64</v>
      </c>
      <c r="DB221" s="212">
        <v>54</v>
      </c>
      <c r="DC221" s="212">
        <v>25</v>
      </c>
      <c r="DD221" s="212">
        <v>35</v>
      </c>
      <c r="DE221" s="212">
        <v>76</v>
      </c>
      <c r="DF221" s="212">
        <v>666</v>
      </c>
      <c r="DG221" s="212">
        <v>47.101209223799998</v>
      </c>
      <c r="DH221" s="212">
        <v>46.267210144899998</v>
      </c>
      <c r="DI221" s="212">
        <v>2675</v>
      </c>
      <c r="DJ221" s="212">
        <v>2666</v>
      </c>
      <c r="DK221" s="212">
        <v>2770</v>
      </c>
      <c r="DL221" s="212">
        <v>3152</v>
      </c>
      <c r="DM221" s="212">
        <v>3946</v>
      </c>
      <c r="DN221" s="212">
        <v>3690</v>
      </c>
      <c r="DO221" s="212">
        <v>4332</v>
      </c>
      <c r="DP221" s="212">
        <v>4958</v>
      </c>
      <c r="DQ221" s="212">
        <v>5999</v>
      </c>
      <c r="DR221" s="212">
        <v>5032</v>
      </c>
      <c r="DS221" s="212">
        <v>4318</v>
      </c>
      <c r="DT221" s="212">
        <v>3710</v>
      </c>
      <c r="DU221" s="212">
        <v>4052</v>
      </c>
      <c r="DV221" s="212">
        <v>4859</v>
      </c>
      <c r="DW221" s="212">
        <v>4110</v>
      </c>
      <c r="DX221" s="212">
        <v>3655</v>
      </c>
      <c r="DY221" s="212">
        <v>3465</v>
      </c>
      <c r="DZ221" s="212">
        <v>2341</v>
      </c>
      <c r="EA221" s="212">
        <v>1033</v>
      </c>
      <c r="EB221" s="212">
        <v>281</v>
      </c>
      <c r="EC221" s="212">
        <v>76</v>
      </c>
      <c r="ED221" s="212">
        <v>8111</v>
      </c>
      <c r="EE221" s="212">
        <v>43189</v>
      </c>
      <c r="EF221" s="212">
        <v>19820</v>
      </c>
      <c r="EG221" s="212">
        <v>10851</v>
      </c>
      <c r="EH221" s="212">
        <v>3731</v>
      </c>
      <c r="EI221" s="552">
        <v>11.4046681665</v>
      </c>
      <c r="EJ221" s="552">
        <v>60.726940382499997</v>
      </c>
      <c r="EK221" s="552">
        <v>27.868391451099999</v>
      </c>
      <c r="EL221" s="552">
        <v>15.2573115861</v>
      </c>
      <c r="EM221" s="552">
        <v>5.2460629920999997</v>
      </c>
    </row>
    <row r="222" spans="1:143">
      <c r="A222">
        <v>667</v>
      </c>
      <c r="B222" s="434">
        <v>301</v>
      </c>
      <c r="C222">
        <v>28105</v>
      </c>
      <c r="D222">
        <v>0</v>
      </c>
      <c r="E222">
        <v>2015</v>
      </c>
      <c r="F222">
        <v>2000</v>
      </c>
      <c r="G222" t="s">
        <v>796</v>
      </c>
      <c r="H222" s="212">
        <v>54337</v>
      </c>
      <c r="I222" s="212">
        <v>375</v>
      </c>
      <c r="J222" s="212">
        <v>337</v>
      </c>
      <c r="K222" s="212">
        <v>298</v>
      </c>
      <c r="L222" s="212">
        <v>310</v>
      </c>
      <c r="M222" s="212">
        <v>318</v>
      </c>
      <c r="N222" s="212">
        <v>336</v>
      </c>
      <c r="O222" s="212">
        <v>325</v>
      </c>
      <c r="P222" s="212">
        <v>309</v>
      </c>
      <c r="Q222" s="212">
        <v>311</v>
      </c>
      <c r="R222" s="212">
        <v>327</v>
      </c>
      <c r="S222" s="212">
        <v>334</v>
      </c>
      <c r="T222" s="212">
        <v>333</v>
      </c>
      <c r="U222" s="212">
        <v>380</v>
      </c>
      <c r="V222" s="212">
        <v>344</v>
      </c>
      <c r="W222" s="212">
        <v>339</v>
      </c>
      <c r="X222" s="212">
        <v>351</v>
      </c>
      <c r="Y222" s="212">
        <v>366</v>
      </c>
      <c r="Z222" s="212">
        <v>368</v>
      </c>
      <c r="AA222" s="212">
        <v>395</v>
      </c>
      <c r="AB222" s="212">
        <v>430</v>
      </c>
      <c r="AC222" s="212">
        <v>449</v>
      </c>
      <c r="AD222" s="212">
        <v>438</v>
      </c>
      <c r="AE222" s="212">
        <v>510</v>
      </c>
      <c r="AF222" s="212">
        <v>524</v>
      </c>
      <c r="AG222" s="212">
        <v>604</v>
      </c>
      <c r="AH222" s="212">
        <v>608</v>
      </c>
      <c r="AI222" s="212">
        <v>604</v>
      </c>
      <c r="AJ222" s="212">
        <v>677</v>
      </c>
      <c r="AK222" s="212">
        <v>670</v>
      </c>
      <c r="AL222" s="212">
        <v>664</v>
      </c>
      <c r="AM222" s="212">
        <v>640</v>
      </c>
      <c r="AN222" s="212">
        <v>642</v>
      </c>
      <c r="AO222" s="212">
        <v>698</v>
      </c>
      <c r="AP222" s="212">
        <v>671</v>
      </c>
      <c r="AQ222" s="212">
        <v>598</v>
      </c>
      <c r="AR222" s="212">
        <v>629</v>
      </c>
      <c r="AS222" s="212">
        <v>592</v>
      </c>
      <c r="AT222" s="212">
        <v>662</v>
      </c>
      <c r="AU222" s="212">
        <v>620</v>
      </c>
      <c r="AV222" s="212">
        <v>724</v>
      </c>
      <c r="AW222" s="212">
        <v>806</v>
      </c>
      <c r="AX222" s="212">
        <v>774</v>
      </c>
      <c r="AY222" s="212">
        <v>792</v>
      </c>
      <c r="AZ222" s="212">
        <v>751</v>
      </c>
      <c r="BA222" s="212">
        <v>768</v>
      </c>
      <c r="BB222" s="212">
        <v>794</v>
      </c>
      <c r="BC222" s="212">
        <v>704</v>
      </c>
      <c r="BD222" s="212">
        <v>718</v>
      </c>
      <c r="BE222" s="212">
        <v>652</v>
      </c>
      <c r="BF222" s="212">
        <v>532</v>
      </c>
      <c r="BG222" s="212">
        <v>685</v>
      </c>
      <c r="BH222" s="212">
        <v>634</v>
      </c>
      <c r="BI222" s="212">
        <v>626</v>
      </c>
      <c r="BJ222" s="212">
        <v>596</v>
      </c>
      <c r="BK222" s="212">
        <v>563</v>
      </c>
      <c r="BL222" s="212">
        <v>582</v>
      </c>
      <c r="BM222" s="212">
        <v>599</v>
      </c>
      <c r="BN222" s="212">
        <v>598</v>
      </c>
      <c r="BO222" s="212">
        <v>566</v>
      </c>
      <c r="BP222" s="212">
        <v>590</v>
      </c>
      <c r="BQ222" s="212">
        <v>548</v>
      </c>
      <c r="BR222" s="212">
        <v>612</v>
      </c>
      <c r="BS222" s="212">
        <v>655</v>
      </c>
      <c r="BT222" s="212">
        <v>642</v>
      </c>
      <c r="BU222" s="212">
        <v>754</v>
      </c>
      <c r="BV222" s="212">
        <v>788</v>
      </c>
      <c r="BW222" s="212">
        <v>914</v>
      </c>
      <c r="BX222" s="212">
        <v>960</v>
      </c>
      <c r="BY222" s="212">
        <v>906</v>
      </c>
      <c r="BZ222" s="212">
        <v>573</v>
      </c>
      <c r="CA222" s="212">
        <v>673</v>
      </c>
      <c r="CB222" s="212">
        <v>778</v>
      </c>
      <c r="CC222" s="212">
        <v>779</v>
      </c>
      <c r="CD222" s="212">
        <v>872</v>
      </c>
      <c r="CE222" s="212">
        <v>882</v>
      </c>
      <c r="CF222" s="212">
        <v>730</v>
      </c>
      <c r="CG222" s="212">
        <v>646</v>
      </c>
      <c r="CH222" s="212">
        <v>710</v>
      </c>
      <c r="CI222" s="212">
        <v>716</v>
      </c>
      <c r="CJ222" s="212">
        <v>725</v>
      </c>
      <c r="CK222" s="212">
        <v>755</v>
      </c>
      <c r="CL222" s="212">
        <v>735</v>
      </c>
      <c r="CM222" s="212">
        <v>629</v>
      </c>
      <c r="CN222" s="212">
        <v>581</v>
      </c>
      <c r="CO222" s="212">
        <v>528</v>
      </c>
      <c r="CP222" s="212">
        <v>480</v>
      </c>
      <c r="CQ222" s="212">
        <v>480</v>
      </c>
      <c r="CR222" s="212">
        <v>346</v>
      </c>
      <c r="CS222" s="212">
        <v>372</v>
      </c>
      <c r="CT222" s="212">
        <v>325</v>
      </c>
      <c r="CU222" s="212">
        <v>262</v>
      </c>
      <c r="CV222" s="212">
        <v>215</v>
      </c>
      <c r="CW222" s="212">
        <v>206</v>
      </c>
      <c r="CX222" s="212">
        <v>163</v>
      </c>
      <c r="CY222" s="212">
        <v>112</v>
      </c>
      <c r="CZ222" s="212">
        <v>90</v>
      </c>
      <c r="DA222" s="212">
        <v>60</v>
      </c>
      <c r="DB222" s="212">
        <v>48</v>
      </c>
      <c r="DC222" s="212">
        <v>22</v>
      </c>
      <c r="DD222" s="212">
        <v>25</v>
      </c>
      <c r="DE222" s="212">
        <v>50</v>
      </c>
      <c r="DF222" s="212">
        <v>550</v>
      </c>
      <c r="DG222" s="212">
        <v>50.239174893600001</v>
      </c>
      <c r="DH222" s="212">
        <v>50.718978102199998</v>
      </c>
      <c r="DI222" s="212">
        <v>1638</v>
      </c>
      <c r="DJ222" s="212">
        <v>1608</v>
      </c>
      <c r="DK222" s="212">
        <v>1730</v>
      </c>
      <c r="DL222" s="212">
        <v>1910</v>
      </c>
      <c r="DM222" s="212">
        <v>2525</v>
      </c>
      <c r="DN222" s="212">
        <v>3223</v>
      </c>
      <c r="DO222" s="212">
        <v>3249</v>
      </c>
      <c r="DP222" s="212">
        <v>3227</v>
      </c>
      <c r="DQ222" s="212">
        <v>3891</v>
      </c>
      <c r="DR222" s="212">
        <v>3400</v>
      </c>
      <c r="DS222" s="212">
        <v>3104</v>
      </c>
      <c r="DT222" s="212">
        <v>2935</v>
      </c>
      <c r="DU222" s="212">
        <v>3211</v>
      </c>
      <c r="DV222" s="212">
        <v>4141</v>
      </c>
      <c r="DW222" s="212">
        <v>3984</v>
      </c>
      <c r="DX222" s="212">
        <v>3527</v>
      </c>
      <c r="DY222" s="212">
        <v>3228</v>
      </c>
      <c r="DZ222" s="212">
        <v>2003</v>
      </c>
      <c r="EA222" s="212">
        <v>958</v>
      </c>
      <c r="EB222" s="212">
        <v>245</v>
      </c>
      <c r="EC222" s="212">
        <v>50</v>
      </c>
      <c r="ED222" s="212">
        <v>4976</v>
      </c>
      <c r="EE222" s="212">
        <v>30675</v>
      </c>
      <c r="EF222" s="212">
        <v>18136</v>
      </c>
      <c r="EG222" s="212">
        <v>10011</v>
      </c>
      <c r="EH222" s="212">
        <v>3256</v>
      </c>
      <c r="EI222" s="552">
        <v>9.2513060777000007</v>
      </c>
      <c r="EJ222" s="552">
        <v>57.030509230900002</v>
      </c>
      <c r="EK222" s="552">
        <v>33.718184691499999</v>
      </c>
      <c r="EL222" s="552">
        <v>18.6123040883</v>
      </c>
      <c r="EM222" s="552">
        <v>6.0535073530999997</v>
      </c>
    </row>
    <row r="223" spans="1:143">
      <c r="A223">
        <v>668</v>
      </c>
      <c r="B223" s="434">
        <v>301</v>
      </c>
      <c r="C223">
        <v>28106</v>
      </c>
      <c r="D223">
        <v>0</v>
      </c>
      <c r="E223">
        <v>2015</v>
      </c>
      <c r="F223">
        <v>2000</v>
      </c>
      <c r="G223" t="s">
        <v>797</v>
      </c>
      <c r="H223" s="212">
        <v>52070</v>
      </c>
      <c r="I223" s="212">
        <v>281</v>
      </c>
      <c r="J223" s="212">
        <v>311</v>
      </c>
      <c r="K223" s="212">
        <v>270</v>
      </c>
      <c r="L223" s="212">
        <v>299</v>
      </c>
      <c r="M223" s="212">
        <v>276</v>
      </c>
      <c r="N223" s="212">
        <v>316</v>
      </c>
      <c r="O223" s="212">
        <v>306</v>
      </c>
      <c r="P223" s="212">
        <v>316</v>
      </c>
      <c r="Q223" s="212">
        <v>302</v>
      </c>
      <c r="R223" s="212">
        <v>352</v>
      </c>
      <c r="S223" s="212">
        <v>322</v>
      </c>
      <c r="T223" s="212">
        <v>336</v>
      </c>
      <c r="U223" s="212">
        <v>312</v>
      </c>
      <c r="V223" s="212">
        <v>348</v>
      </c>
      <c r="W223" s="212">
        <v>307</v>
      </c>
      <c r="X223" s="212">
        <v>363</v>
      </c>
      <c r="Y223" s="212">
        <v>381</v>
      </c>
      <c r="Z223" s="212">
        <v>411</v>
      </c>
      <c r="AA223" s="212">
        <v>432</v>
      </c>
      <c r="AB223" s="212">
        <v>457</v>
      </c>
      <c r="AC223" s="212">
        <v>446</v>
      </c>
      <c r="AD223" s="212">
        <v>433</v>
      </c>
      <c r="AE223" s="212">
        <v>443</v>
      </c>
      <c r="AF223" s="212">
        <v>446</v>
      </c>
      <c r="AG223" s="212">
        <v>444</v>
      </c>
      <c r="AH223" s="212">
        <v>469</v>
      </c>
      <c r="AI223" s="212">
        <v>474</v>
      </c>
      <c r="AJ223" s="212">
        <v>504</v>
      </c>
      <c r="AK223" s="212">
        <v>492</v>
      </c>
      <c r="AL223" s="212">
        <v>487</v>
      </c>
      <c r="AM223" s="212">
        <v>513</v>
      </c>
      <c r="AN223" s="212">
        <v>533</v>
      </c>
      <c r="AO223" s="212">
        <v>522</v>
      </c>
      <c r="AP223" s="212">
        <v>490</v>
      </c>
      <c r="AQ223" s="212">
        <v>448</v>
      </c>
      <c r="AR223" s="212">
        <v>496</v>
      </c>
      <c r="AS223" s="212">
        <v>531</v>
      </c>
      <c r="AT223" s="212">
        <v>570</v>
      </c>
      <c r="AU223" s="212">
        <v>576</v>
      </c>
      <c r="AV223" s="212">
        <v>586</v>
      </c>
      <c r="AW223" s="212">
        <v>642</v>
      </c>
      <c r="AX223" s="212">
        <v>730</v>
      </c>
      <c r="AY223" s="212">
        <v>727</v>
      </c>
      <c r="AZ223" s="212">
        <v>708</v>
      </c>
      <c r="BA223" s="212">
        <v>713</v>
      </c>
      <c r="BB223" s="212">
        <v>684</v>
      </c>
      <c r="BC223" s="212">
        <v>682</v>
      </c>
      <c r="BD223" s="212">
        <v>661</v>
      </c>
      <c r="BE223" s="212">
        <v>632</v>
      </c>
      <c r="BF223" s="212">
        <v>578</v>
      </c>
      <c r="BG223" s="212">
        <v>639</v>
      </c>
      <c r="BH223" s="212">
        <v>634</v>
      </c>
      <c r="BI223" s="212">
        <v>617</v>
      </c>
      <c r="BJ223" s="212">
        <v>601</v>
      </c>
      <c r="BK223" s="212">
        <v>585</v>
      </c>
      <c r="BL223" s="212">
        <v>557</v>
      </c>
      <c r="BM223" s="212">
        <v>578</v>
      </c>
      <c r="BN223" s="212">
        <v>634</v>
      </c>
      <c r="BO223" s="212">
        <v>523</v>
      </c>
      <c r="BP223" s="212">
        <v>594</v>
      </c>
      <c r="BQ223" s="212">
        <v>593</v>
      </c>
      <c r="BR223" s="212">
        <v>611</v>
      </c>
      <c r="BS223" s="212">
        <v>657</v>
      </c>
      <c r="BT223" s="212">
        <v>676</v>
      </c>
      <c r="BU223" s="212">
        <v>784</v>
      </c>
      <c r="BV223" s="212">
        <v>787</v>
      </c>
      <c r="BW223" s="212">
        <v>967</v>
      </c>
      <c r="BX223" s="212">
        <v>967</v>
      </c>
      <c r="BY223" s="212">
        <v>992</v>
      </c>
      <c r="BZ223" s="212">
        <v>590</v>
      </c>
      <c r="CA223" s="212">
        <v>652</v>
      </c>
      <c r="CB223" s="212">
        <v>855</v>
      </c>
      <c r="CC223" s="212">
        <v>868</v>
      </c>
      <c r="CD223" s="212">
        <v>891</v>
      </c>
      <c r="CE223" s="212">
        <v>938</v>
      </c>
      <c r="CF223" s="212">
        <v>820</v>
      </c>
      <c r="CG223" s="212">
        <v>696</v>
      </c>
      <c r="CH223" s="212">
        <v>738</v>
      </c>
      <c r="CI223" s="212">
        <v>792</v>
      </c>
      <c r="CJ223" s="212">
        <v>800</v>
      </c>
      <c r="CK223" s="212">
        <v>758</v>
      </c>
      <c r="CL223" s="212">
        <v>651</v>
      </c>
      <c r="CM223" s="212">
        <v>675</v>
      </c>
      <c r="CN223" s="212">
        <v>624</v>
      </c>
      <c r="CO223" s="212">
        <v>576</v>
      </c>
      <c r="CP223" s="212">
        <v>461</v>
      </c>
      <c r="CQ223" s="212">
        <v>430</v>
      </c>
      <c r="CR223" s="212">
        <v>387</v>
      </c>
      <c r="CS223" s="212">
        <v>331</v>
      </c>
      <c r="CT223" s="212">
        <v>342</v>
      </c>
      <c r="CU223" s="212">
        <v>258</v>
      </c>
      <c r="CV223" s="212">
        <v>220</v>
      </c>
      <c r="CW223" s="212">
        <v>195</v>
      </c>
      <c r="CX223" s="212">
        <v>153</v>
      </c>
      <c r="CY223" s="212">
        <v>96</v>
      </c>
      <c r="CZ223" s="212">
        <v>98</v>
      </c>
      <c r="DA223" s="212">
        <v>58</v>
      </c>
      <c r="DB223" s="212">
        <v>57</v>
      </c>
      <c r="DC223" s="212">
        <v>36</v>
      </c>
      <c r="DD223" s="212">
        <v>26</v>
      </c>
      <c r="DE223" s="212">
        <v>47</v>
      </c>
      <c r="DF223" s="212">
        <v>597</v>
      </c>
      <c r="DG223" s="212">
        <v>51.731674858700003</v>
      </c>
      <c r="DH223" s="212">
        <v>53.812811979999999</v>
      </c>
      <c r="DI223" s="212">
        <v>1437</v>
      </c>
      <c r="DJ223" s="212">
        <v>1592</v>
      </c>
      <c r="DK223" s="212">
        <v>1625</v>
      </c>
      <c r="DL223" s="212">
        <v>2044</v>
      </c>
      <c r="DM223" s="212">
        <v>2212</v>
      </c>
      <c r="DN223" s="212">
        <v>2426</v>
      </c>
      <c r="DO223" s="212">
        <v>2506</v>
      </c>
      <c r="DP223" s="212">
        <v>2759</v>
      </c>
      <c r="DQ223" s="212">
        <v>3520</v>
      </c>
      <c r="DR223" s="212">
        <v>3237</v>
      </c>
      <c r="DS223" s="212">
        <v>3076</v>
      </c>
      <c r="DT223" s="212">
        <v>2886</v>
      </c>
      <c r="DU223" s="212">
        <v>3321</v>
      </c>
      <c r="DV223" s="212">
        <v>4303</v>
      </c>
      <c r="DW223" s="212">
        <v>4204</v>
      </c>
      <c r="DX223" s="212">
        <v>3846</v>
      </c>
      <c r="DY223" s="212">
        <v>3284</v>
      </c>
      <c r="DZ223" s="212">
        <v>1951</v>
      </c>
      <c r="EA223" s="212">
        <v>922</v>
      </c>
      <c r="EB223" s="212">
        <v>275</v>
      </c>
      <c r="EC223" s="212">
        <v>47</v>
      </c>
      <c r="ED223" s="212">
        <v>4654</v>
      </c>
      <c r="EE223" s="212">
        <v>27987</v>
      </c>
      <c r="EF223" s="212">
        <v>18832</v>
      </c>
      <c r="EG223" s="212">
        <v>10325</v>
      </c>
      <c r="EH223" s="212">
        <v>3195</v>
      </c>
      <c r="EI223" s="552">
        <v>9.0416334776999996</v>
      </c>
      <c r="EJ223" s="552">
        <v>54.372195131399998</v>
      </c>
      <c r="EK223" s="552">
        <v>36.586171390799997</v>
      </c>
      <c r="EL223" s="552">
        <v>20.059060089799999</v>
      </c>
      <c r="EM223" s="552">
        <v>6.2071377226999997</v>
      </c>
    </row>
    <row r="224" spans="1:143">
      <c r="A224">
        <v>669</v>
      </c>
      <c r="B224" s="434">
        <v>301</v>
      </c>
      <c r="C224">
        <v>28107</v>
      </c>
      <c r="D224">
        <v>0</v>
      </c>
      <c r="E224">
        <v>2015</v>
      </c>
      <c r="F224">
        <v>2000</v>
      </c>
      <c r="G224" t="s">
        <v>798</v>
      </c>
      <c r="H224" s="212">
        <v>87673</v>
      </c>
      <c r="I224" s="212">
        <v>535</v>
      </c>
      <c r="J224" s="212">
        <v>545</v>
      </c>
      <c r="K224" s="212">
        <v>581</v>
      </c>
      <c r="L224" s="212">
        <v>558</v>
      </c>
      <c r="M224" s="212">
        <v>652</v>
      </c>
      <c r="N224" s="212">
        <v>633</v>
      </c>
      <c r="O224" s="212">
        <v>614</v>
      </c>
      <c r="P224" s="212">
        <v>595</v>
      </c>
      <c r="Q224" s="212">
        <v>641</v>
      </c>
      <c r="R224" s="212">
        <v>610</v>
      </c>
      <c r="S224" s="212">
        <v>582</v>
      </c>
      <c r="T224" s="212">
        <v>607</v>
      </c>
      <c r="U224" s="212">
        <v>674</v>
      </c>
      <c r="V224" s="212">
        <v>661</v>
      </c>
      <c r="W224" s="212">
        <v>665</v>
      </c>
      <c r="X224" s="212">
        <v>696</v>
      </c>
      <c r="Y224" s="212">
        <v>676</v>
      </c>
      <c r="Z224" s="212">
        <v>697</v>
      </c>
      <c r="AA224" s="212">
        <v>853</v>
      </c>
      <c r="AB224" s="212">
        <v>925</v>
      </c>
      <c r="AC224" s="212">
        <v>959</v>
      </c>
      <c r="AD224" s="212">
        <v>977</v>
      </c>
      <c r="AE224" s="212">
        <v>881</v>
      </c>
      <c r="AF224" s="212">
        <v>726</v>
      </c>
      <c r="AG224" s="212">
        <v>754</v>
      </c>
      <c r="AH224" s="212">
        <v>757</v>
      </c>
      <c r="AI224" s="212">
        <v>724</v>
      </c>
      <c r="AJ224" s="212">
        <v>774</v>
      </c>
      <c r="AK224" s="212">
        <v>811</v>
      </c>
      <c r="AL224" s="212">
        <v>841</v>
      </c>
      <c r="AM224" s="212">
        <v>861</v>
      </c>
      <c r="AN224" s="212">
        <v>857</v>
      </c>
      <c r="AO224" s="212">
        <v>887</v>
      </c>
      <c r="AP224" s="212">
        <v>878</v>
      </c>
      <c r="AQ224" s="212">
        <v>892</v>
      </c>
      <c r="AR224" s="212">
        <v>970</v>
      </c>
      <c r="AS224" s="212">
        <v>973</v>
      </c>
      <c r="AT224" s="212">
        <v>991</v>
      </c>
      <c r="AU224" s="212">
        <v>1069</v>
      </c>
      <c r="AV224" s="212">
        <v>1103</v>
      </c>
      <c r="AW224" s="212">
        <v>1133</v>
      </c>
      <c r="AX224" s="212">
        <v>1189</v>
      </c>
      <c r="AY224" s="212">
        <v>1182</v>
      </c>
      <c r="AZ224" s="212">
        <v>1262</v>
      </c>
      <c r="BA224" s="212">
        <v>1231</v>
      </c>
      <c r="BB224" s="212">
        <v>1207</v>
      </c>
      <c r="BC224" s="212">
        <v>1205</v>
      </c>
      <c r="BD224" s="212">
        <v>1171</v>
      </c>
      <c r="BE224" s="212">
        <v>1158</v>
      </c>
      <c r="BF224" s="212">
        <v>898</v>
      </c>
      <c r="BG224" s="212">
        <v>1124</v>
      </c>
      <c r="BH224" s="212">
        <v>1037</v>
      </c>
      <c r="BI224" s="212">
        <v>1092</v>
      </c>
      <c r="BJ224" s="212">
        <v>1069</v>
      </c>
      <c r="BK224" s="212">
        <v>1059</v>
      </c>
      <c r="BL224" s="212">
        <v>1066</v>
      </c>
      <c r="BM224" s="212">
        <v>1080</v>
      </c>
      <c r="BN224" s="212">
        <v>1013</v>
      </c>
      <c r="BO224" s="212">
        <v>979</v>
      </c>
      <c r="BP224" s="212">
        <v>1005</v>
      </c>
      <c r="BQ224" s="212">
        <v>1119</v>
      </c>
      <c r="BR224" s="212">
        <v>1112</v>
      </c>
      <c r="BS224" s="212">
        <v>1162</v>
      </c>
      <c r="BT224" s="212">
        <v>1215</v>
      </c>
      <c r="BU224" s="212">
        <v>1400</v>
      </c>
      <c r="BV224" s="212">
        <v>1528</v>
      </c>
      <c r="BW224" s="212">
        <v>1771</v>
      </c>
      <c r="BX224" s="212">
        <v>1771</v>
      </c>
      <c r="BY224" s="212">
        <v>1585</v>
      </c>
      <c r="BZ224" s="212">
        <v>1003</v>
      </c>
      <c r="CA224" s="212">
        <v>1094</v>
      </c>
      <c r="CB224" s="212">
        <v>1420</v>
      </c>
      <c r="CC224" s="212">
        <v>1327</v>
      </c>
      <c r="CD224" s="212">
        <v>1410</v>
      </c>
      <c r="CE224" s="212">
        <v>1347</v>
      </c>
      <c r="CF224" s="212">
        <v>1146</v>
      </c>
      <c r="CG224" s="212">
        <v>988</v>
      </c>
      <c r="CH224" s="212">
        <v>1082</v>
      </c>
      <c r="CI224" s="212">
        <v>1104</v>
      </c>
      <c r="CJ224" s="212">
        <v>1060</v>
      </c>
      <c r="CK224" s="212">
        <v>972</v>
      </c>
      <c r="CL224" s="212">
        <v>852</v>
      </c>
      <c r="CM224" s="212">
        <v>867</v>
      </c>
      <c r="CN224" s="212">
        <v>850</v>
      </c>
      <c r="CO224" s="212">
        <v>726</v>
      </c>
      <c r="CP224" s="212">
        <v>635</v>
      </c>
      <c r="CQ224" s="212">
        <v>632</v>
      </c>
      <c r="CR224" s="212">
        <v>539</v>
      </c>
      <c r="CS224" s="212">
        <v>497</v>
      </c>
      <c r="CT224" s="212">
        <v>452</v>
      </c>
      <c r="CU224" s="212">
        <v>356</v>
      </c>
      <c r="CV224" s="212">
        <v>281</v>
      </c>
      <c r="CW224" s="212">
        <v>223</v>
      </c>
      <c r="CX224" s="212">
        <v>206</v>
      </c>
      <c r="CY224" s="212">
        <v>143</v>
      </c>
      <c r="CZ224" s="212">
        <v>127</v>
      </c>
      <c r="DA224" s="212">
        <v>72</v>
      </c>
      <c r="DB224" s="212">
        <v>73</v>
      </c>
      <c r="DC224" s="212">
        <v>45</v>
      </c>
      <c r="DD224" s="212">
        <v>43</v>
      </c>
      <c r="DE224" s="212">
        <v>68</v>
      </c>
      <c r="DF224" s="212">
        <v>525</v>
      </c>
      <c r="DG224" s="212">
        <v>49.451071740000003</v>
      </c>
      <c r="DH224" s="212">
        <v>51.124397299899996</v>
      </c>
      <c r="DI224" s="212">
        <v>2871</v>
      </c>
      <c r="DJ224" s="212">
        <v>3093</v>
      </c>
      <c r="DK224" s="212">
        <v>3189</v>
      </c>
      <c r="DL224" s="212">
        <v>3847</v>
      </c>
      <c r="DM224" s="212">
        <v>4297</v>
      </c>
      <c r="DN224" s="212">
        <v>3907</v>
      </c>
      <c r="DO224" s="212">
        <v>4375</v>
      </c>
      <c r="DP224" s="212">
        <v>5106</v>
      </c>
      <c r="DQ224" s="212">
        <v>5997</v>
      </c>
      <c r="DR224" s="212">
        <v>5639</v>
      </c>
      <c r="DS224" s="212">
        <v>5381</v>
      </c>
      <c r="DT224" s="212">
        <v>5143</v>
      </c>
      <c r="DU224" s="212">
        <v>6008</v>
      </c>
      <c r="DV224" s="212">
        <v>7658</v>
      </c>
      <c r="DW224" s="212">
        <v>6598</v>
      </c>
      <c r="DX224" s="212">
        <v>5380</v>
      </c>
      <c r="DY224" s="212">
        <v>4267</v>
      </c>
      <c r="DZ224" s="212">
        <v>2755</v>
      </c>
      <c r="EA224" s="212">
        <v>1209</v>
      </c>
      <c r="EB224" s="212">
        <v>360</v>
      </c>
      <c r="EC224" s="212">
        <v>68</v>
      </c>
      <c r="ED224" s="212">
        <v>9153</v>
      </c>
      <c r="EE224" s="212">
        <v>49700</v>
      </c>
      <c r="EF224" s="212">
        <v>28295</v>
      </c>
      <c r="EG224" s="212">
        <v>14039</v>
      </c>
      <c r="EH224" s="212">
        <v>4392</v>
      </c>
      <c r="EI224" s="552">
        <v>10.502822784199999</v>
      </c>
      <c r="EJ224" s="552">
        <v>57.029421214499997</v>
      </c>
      <c r="EK224" s="552">
        <v>32.467756001300003</v>
      </c>
      <c r="EL224" s="552">
        <v>16.109377151499999</v>
      </c>
      <c r="EM224" s="552">
        <v>5.0397025748999997</v>
      </c>
    </row>
    <row r="225" spans="1:143">
      <c r="A225">
        <v>670</v>
      </c>
      <c r="B225" s="434">
        <v>301</v>
      </c>
      <c r="C225">
        <v>28108</v>
      </c>
      <c r="D225">
        <v>0</v>
      </c>
      <c r="E225">
        <v>2015</v>
      </c>
      <c r="F225">
        <v>2000</v>
      </c>
      <c r="G225" t="s">
        <v>799</v>
      </c>
      <c r="H225" s="212">
        <v>116734</v>
      </c>
      <c r="I225" s="212">
        <v>852</v>
      </c>
      <c r="J225" s="212">
        <v>912</v>
      </c>
      <c r="K225" s="212">
        <v>869</v>
      </c>
      <c r="L225" s="212">
        <v>930</v>
      </c>
      <c r="M225" s="212">
        <v>940</v>
      </c>
      <c r="N225" s="212">
        <v>977</v>
      </c>
      <c r="O225" s="212">
        <v>952</v>
      </c>
      <c r="P225" s="212">
        <v>969</v>
      </c>
      <c r="Q225" s="212">
        <v>909</v>
      </c>
      <c r="R225" s="212">
        <v>949</v>
      </c>
      <c r="S225" s="212">
        <v>952</v>
      </c>
      <c r="T225" s="212">
        <v>941</v>
      </c>
      <c r="U225" s="212">
        <v>993</v>
      </c>
      <c r="V225" s="212">
        <v>911</v>
      </c>
      <c r="W225" s="212">
        <v>921</v>
      </c>
      <c r="X225" s="212">
        <v>1023</v>
      </c>
      <c r="Y225" s="212">
        <v>1016</v>
      </c>
      <c r="Z225" s="212">
        <v>1021</v>
      </c>
      <c r="AA225" s="212">
        <v>989</v>
      </c>
      <c r="AB225" s="212">
        <v>1013</v>
      </c>
      <c r="AC225" s="212">
        <v>992</v>
      </c>
      <c r="AD225" s="212">
        <v>962</v>
      </c>
      <c r="AE225" s="212">
        <v>922</v>
      </c>
      <c r="AF225" s="212">
        <v>883</v>
      </c>
      <c r="AG225" s="212">
        <v>952</v>
      </c>
      <c r="AH225" s="212">
        <v>987</v>
      </c>
      <c r="AI225" s="212">
        <v>957</v>
      </c>
      <c r="AJ225" s="212">
        <v>1016</v>
      </c>
      <c r="AK225" s="212">
        <v>1074</v>
      </c>
      <c r="AL225" s="212">
        <v>1097</v>
      </c>
      <c r="AM225" s="212">
        <v>1129</v>
      </c>
      <c r="AN225" s="212">
        <v>1247</v>
      </c>
      <c r="AO225" s="212">
        <v>1219</v>
      </c>
      <c r="AP225" s="212">
        <v>1302</v>
      </c>
      <c r="AQ225" s="212">
        <v>1322</v>
      </c>
      <c r="AR225" s="212">
        <v>1334</v>
      </c>
      <c r="AS225" s="212">
        <v>1341</v>
      </c>
      <c r="AT225" s="212">
        <v>1429</v>
      </c>
      <c r="AU225" s="212">
        <v>1469</v>
      </c>
      <c r="AV225" s="212">
        <v>1525</v>
      </c>
      <c r="AW225" s="212">
        <v>1640</v>
      </c>
      <c r="AX225" s="212">
        <v>1769</v>
      </c>
      <c r="AY225" s="212">
        <v>1831</v>
      </c>
      <c r="AZ225" s="212">
        <v>1782</v>
      </c>
      <c r="BA225" s="212">
        <v>1702</v>
      </c>
      <c r="BB225" s="212">
        <v>1653</v>
      </c>
      <c r="BC225" s="212">
        <v>1645</v>
      </c>
      <c r="BD225" s="212">
        <v>1574</v>
      </c>
      <c r="BE225" s="212">
        <v>1483</v>
      </c>
      <c r="BF225" s="212">
        <v>1299</v>
      </c>
      <c r="BG225" s="212">
        <v>1571</v>
      </c>
      <c r="BH225" s="212">
        <v>1457</v>
      </c>
      <c r="BI225" s="212">
        <v>1424</v>
      </c>
      <c r="BJ225" s="212">
        <v>1337</v>
      </c>
      <c r="BK225" s="212">
        <v>1313</v>
      </c>
      <c r="BL225" s="212">
        <v>1349</v>
      </c>
      <c r="BM225" s="212">
        <v>1366</v>
      </c>
      <c r="BN225" s="212">
        <v>1372</v>
      </c>
      <c r="BO225" s="212">
        <v>1316</v>
      </c>
      <c r="BP225" s="212">
        <v>1289</v>
      </c>
      <c r="BQ225" s="212">
        <v>1298</v>
      </c>
      <c r="BR225" s="212">
        <v>1399</v>
      </c>
      <c r="BS225" s="212">
        <v>1504</v>
      </c>
      <c r="BT225" s="212">
        <v>1555</v>
      </c>
      <c r="BU225" s="212">
        <v>1613</v>
      </c>
      <c r="BV225" s="212">
        <v>1820</v>
      </c>
      <c r="BW225" s="212">
        <v>2169</v>
      </c>
      <c r="BX225" s="212">
        <v>2113</v>
      </c>
      <c r="BY225" s="212">
        <v>2003</v>
      </c>
      <c r="BZ225" s="212">
        <v>1214</v>
      </c>
      <c r="CA225" s="212">
        <v>1358</v>
      </c>
      <c r="CB225" s="212">
        <v>1653</v>
      </c>
      <c r="CC225" s="212">
        <v>1630</v>
      </c>
      <c r="CD225" s="212">
        <v>1720</v>
      </c>
      <c r="CE225" s="212">
        <v>1773</v>
      </c>
      <c r="CF225" s="212">
        <v>1508</v>
      </c>
      <c r="CG225" s="212">
        <v>1229</v>
      </c>
      <c r="CH225" s="212">
        <v>1327</v>
      </c>
      <c r="CI225" s="212">
        <v>1332</v>
      </c>
      <c r="CJ225" s="212">
        <v>1408</v>
      </c>
      <c r="CK225" s="212">
        <v>1284</v>
      </c>
      <c r="CL225" s="212">
        <v>1182</v>
      </c>
      <c r="CM225" s="212">
        <v>1184</v>
      </c>
      <c r="CN225" s="212">
        <v>1143</v>
      </c>
      <c r="CO225" s="212">
        <v>1000</v>
      </c>
      <c r="CP225" s="212">
        <v>879</v>
      </c>
      <c r="CQ225" s="212">
        <v>821</v>
      </c>
      <c r="CR225" s="212">
        <v>736</v>
      </c>
      <c r="CS225" s="212">
        <v>650</v>
      </c>
      <c r="CT225" s="212">
        <v>606</v>
      </c>
      <c r="CU225" s="212">
        <v>510</v>
      </c>
      <c r="CV225" s="212">
        <v>429</v>
      </c>
      <c r="CW225" s="212">
        <v>300</v>
      </c>
      <c r="CX225" s="212">
        <v>270</v>
      </c>
      <c r="CY225" s="212">
        <v>207</v>
      </c>
      <c r="CZ225" s="212">
        <v>170</v>
      </c>
      <c r="DA225" s="212">
        <v>89</v>
      </c>
      <c r="DB225" s="212">
        <v>100</v>
      </c>
      <c r="DC225" s="212">
        <v>66</v>
      </c>
      <c r="DD225" s="212">
        <v>49</v>
      </c>
      <c r="DE225" s="212">
        <v>98</v>
      </c>
      <c r="DF225" s="212">
        <v>965</v>
      </c>
      <c r="DG225" s="212">
        <v>48.560430685199997</v>
      </c>
      <c r="DH225" s="212">
        <v>49.467667436500001</v>
      </c>
      <c r="DI225" s="212">
        <v>4503</v>
      </c>
      <c r="DJ225" s="212">
        <v>4756</v>
      </c>
      <c r="DK225" s="212">
        <v>4718</v>
      </c>
      <c r="DL225" s="212">
        <v>5062</v>
      </c>
      <c r="DM225" s="212">
        <v>4711</v>
      </c>
      <c r="DN225" s="212">
        <v>5131</v>
      </c>
      <c r="DO225" s="212">
        <v>6219</v>
      </c>
      <c r="DP225" s="212">
        <v>7098</v>
      </c>
      <c r="DQ225" s="212">
        <v>8724</v>
      </c>
      <c r="DR225" s="212">
        <v>7654</v>
      </c>
      <c r="DS225" s="212">
        <v>7102</v>
      </c>
      <c r="DT225" s="212">
        <v>6692</v>
      </c>
      <c r="DU225" s="212">
        <v>7369</v>
      </c>
      <c r="DV225" s="212">
        <v>9319</v>
      </c>
      <c r="DW225" s="212">
        <v>8134</v>
      </c>
      <c r="DX225" s="212">
        <v>6804</v>
      </c>
      <c r="DY225" s="212">
        <v>5793</v>
      </c>
      <c r="DZ225" s="212">
        <v>3692</v>
      </c>
      <c r="EA225" s="212">
        <v>1716</v>
      </c>
      <c r="EB225" s="212">
        <v>474</v>
      </c>
      <c r="EC225" s="212">
        <v>98</v>
      </c>
      <c r="ED225" s="212">
        <v>13977</v>
      </c>
      <c r="EE225" s="212">
        <v>65762</v>
      </c>
      <c r="EF225" s="212">
        <v>36030</v>
      </c>
      <c r="EG225" s="212">
        <v>18577</v>
      </c>
      <c r="EH225" s="212">
        <v>5980</v>
      </c>
      <c r="EI225" s="552">
        <v>12.0731802123</v>
      </c>
      <c r="EJ225" s="552">
        <v>56.804498613600003</v>
      </c>
      <c r="EK225" s="552">
        <v>31.122321174100001</v>
      </c>
      <c r="EL225" s="552">
        <v>16.046610059700001</v>
      </c>
      <c r="EM225" s="552">
        <v>5.1654588015999998</v>
      </c>
    </row>
    <row r="226" spans="1:143">
      <c r="A226">
        <v>671</v>
      </c>
      <c r="B226" s="434">
        <v>301</v>
      </c>
      <c r="C226">
        <v>28109</v>
      </c>
      <c r="D226">
        <v>0</v>
      </c>
      <c r="E226">
        <v>2015</v>
      </c>
      <c r="F226">
        <v>2000</v>
      </c>
      <c r="G226" t="s">
        <v>800</v>
      </c>
      <c r="H226" s="212">
        <v>116022</v>
      </c>
      <c r="I226" s="212">
        <v>703</v>
      </c>
      <c r="J226" s="212">
        <v>724</v>
      </c>
      <c r="K226" s="212">
        <v>805</v>
      </c>
      <c r="L226" s="212">
        <v>775</v>
      </c>
      <c r="M226" s="212">
        <v>943</v>
      </c>
      <c r="N226" s="212">
        <v>941</v>
      </c>
      <c r="O226" s="212">
        <v>923</v>
      </c>
      <c r="P226" s="212">
        <v>985</v>
      </c>
      <c r="Q226" s="212">
        <v>939</v>
      </c>
      <c r="R226" s="212">
        <v>961</v>
      </c>
      <c r="S226" s="212">
        <v>970</v>
      </c>
      <c r="T226" s="212">
        <v>1002</v>
      </c>
      <c r="U226" s="212">
        <v>992</v>
      </c>
      <c r="V226" s="212">
        <v>1059</v>
      </c>
      <c r="W226" s="212">
        <v>1053</v>
      </c>
      <c r="X226" s="212">
        <v>1087</v>
      </c>
      <c r="Y226" s="212">
        <v>1116</v>
      </c>
      <c r="Z226" s="212">
        <v>1131</v>
      </c>
      <c r="AA226" s="212">
        <v>1068</v>
      </c>
      <c r="AB226" s="212">
        <v>1075</v>
      </c>
      <c r="AC226" s="212">
        <v>1040</v>
      </c>
      <c r="AD226" s="212">
        <v>1023</v>
      </c>
      <c r="AE226" s="212">
        <v>1048</v>
      </c>
      <c r="AF226" s="212">
        <v>938</v>
      </c>
      <c r="AG226" s="212">
        <v>955</v>
      </c>
      <c r="AH226" s="212">
        <v>915</v>
      </c>
      <c r="AI226" s="212">
        <v>973</v>
      </c>
      <c r="AJ226" s="212">
        <v>966</v>
      </c>
      <c r="AK226" s="212">
        <v>930</v>
      </c>
      <c r="AL226" s="212">
        <v>997</v>
      </c>
      <c r="AM226" s="212">
        <v>1037</v>
      </c>
      <c r="AN226" s="212">
        <v>1081</v>
      </c>
      <c r="AO226" s="212">
        <v>1102</v>
      </c>
      <c r="AP226" s="212">
        <v>1130</v>
      </c>
      <c r="AQ226" s="212">
        <v>1117</v>
      </c>
      <c r="AR226" s="212">
        <v>1247</v>
      </c>
      <c r="AS226" s="212">
        <v>1295</v>
      </c>
      <c r="AT226" s="212">
        <v>1348</v>
      </c>
      <c r="AU226" s="212">
        <v>1398</v>
      </c>
      <c r="AV226" s="212">
        <v>1509</v>
      </c>
      <c r="AW226" s="212">
        <v>1618</v>
      </c>
      <c r="AX226" s="212">
        <v>1734</v>
      </c>
      <c r="AY226" s="212">
        <v>1813</v>
      </c>
      <c r="AZ226" s="212">
        <v>1720</v>
      </c>
      <c r="BA226" s="212">
        <v>1705</v>
      </c>
      <c r="BB226" s="212">
        <v>1691</v>
      </c>
      <c r="BC226" s="212">
        <v>1656</v>
      </c>
      <c r="BD226" s="212">
        <v>1618</v>
      </c>
      <c r="BE226" s="212">
        <v>1526</v>
      </c>
      <c r="BF226" s="212">
        <v>1277</v>
      </c>
      <c r="BG226" s="212">
        <v>1566</v>
      </c>
      <c r="BH226" s="212">
        <v>1451</v>
      </c>
      <c r="BI226" s="212">
        <v>1493</v>
      </c>
      <c r="BJ226" s="212">
        <v>1374</v>
      </c>
      <c r="BK226" s="212">
        <v>1443</v>
      </c>
      <c r="BL226" s="212">
        <v>1394</v>
      </c>
      <c r="BM226" s="212">
        <v>1441</v>
      </c>
      <c r="BN226" s="212">
        <v>1422</v>
      </c>
      <c r="BO226" s="212">
        <v>1345</v>
      </c>
      <c r="BP226" s="212">
        <v>1410</v>
      </c>
      <c r="BQ226" s="212">
        <v>1480</v>
      </c>
      <c r="BR226" s="212">
        <v>1479</v>
      </c>
      <c r="BS226" s="212">
        <v>1570</v>
      </c>
      <c r="BT226" s="212">
        <v>1649</v>
      </c>
      <c r="BU226" s="212">
        <v>1738</v>
      </c>
      <c r="BV226" s="212">
        <v>1981</v>
      </c>
      <c r="BW226" s="212">
        <v>2274</v>
      </c>
      <c r="BX226" s="212">
        <v>2261</v>
      </c>
      <c r="BY226" s="212">
        <v>2121</v>
      </c>
      <c r="BZ226" s="212">
        <v>1358</v>
      </c>
      <c r="CA226" s="212">
        <v>1461</v>
      </c>
      <c r="CB226" s="212">
        <v>1757</v>
      </c>
      <c r="CC226" s="212">
        <v>1624</v>
      </c>
      <c r="CD226" s="212">
        <v>1692</v>
      </c>
      <c r="CE226" s="212">
        <v>1625</v>
      </c>
      <c r="CF226" s="212">
        <v>1469</v>
      </c>
      <c r="CG226" s="212">
        <v>1217</v>
      </c>
      <c r="CH226" s="212">
        <v>1252</v>
      </c>
      <c r="CI226" s="212">
        <v>1238</v>
      </c>
      <c r="CJ226" s="212">
        <v>1175</v>
      </c>
      <c r="CK226" s="212">
        <v>1079</v>
      </c>
      <c r="CL226" s="212">
        <v>994</v>
      </c>
      <c r="CM226" s="212">
        <v>1066</v>
      </c>
      <c r="CN226" s="212">
        <v>948</v>
      </c>
      <c r="CO226" s="212">
        <v>906</v>
      </c>
      <c r="CP226" s="212">
        <v>714</v>
      </c>
      <c r="CQ226" s="212">
        <v>729</v>
      </c>
      <c r="CR226" s="212">
        <v>687</v>
      </c>
      <c r="CS226" s="212">
        <v>530</v>
      </c>
      <c r="CT226" s="212">
        <v>503</v>
      </c>
      <c r="CU226" s="212">
        <v>451</v>
      </c>
      <c r="CV226" s="212">
        <v>341</v>
      </c>
      <c r="CW226" s="212">
        <v>324</v>
      </c>
      <c r="CX226" s="212">
        <v>273</v>
      </c>
      <c r="CY226" s="212">
        <v>202</v>
      </c>
      <c r="CZ226" s="212">
        <v>192</v>
      </c>
      <c r="DA226" s="212">
        <v>114</v>
      </c>
      <c r="DB226" s="212">
        <v>108</v>
      </c>
      <c r="DC226" s="212">
        <v>60</v>
      </c>
      <c r="DD226" s="212">
        <v>59</v>
      </c>
      <c r="DE226" s="212">
        <v>83</v>
      </c>
      <c r="DF226" s="212">
        <v>1240</v>
      </c>
      <c r="DG226" s="212">
        <v>48.353504905000001</v>
      </c>
      <c r="DH226" s="212">
        <v>49.790133124500002</v>
      </c>
      <c r="DI226" s="212">
        <v>3950</v>
      </c>
      <c r="DJ226" s="212">
        <v>4749</v>
      </c>
      <c r="DK226" s="212">
        <v>5076</v>
      </c>
      <c r="DL226" s="212">
        <v>5477</v>
      </c>
      <c r="DM226" s="212">
        <v>5004</v>
      </c>
      <c r="DN226" s="212">
        <v>4781</v>
      </c>
      <c r="DO226" s="212">
        <v>5467</v>
      </c>
      <c r="DP226" s="212">
        <v>6797</v>
      </c>
      <c r="DQ226" s="212">
        <v>8590</v>
      </c>
      <c r="DR226" s="212">
        <v>7768</v>
      </c>
      <c r="DS226" s="212">
        <v>7327</v>
      </c>
      <c r="DT226" s="212">
        <v>7012</v>
      </c>
      <c r="DU226" s="212">
        <v>7916</v>
      </c>
      <c r="DV226" s="212">
        <v>9995</v>
      </c>
      <c r="DW226" s="212">
        <v>8159</v>
      </c>
      <c r="DX226" s="212">
        <v>6351</v>
      </c>
      <c r="DY226" s="212">
        <v>4993</v>
      </c>
      <c r="DZ226" s="212">
        <v>3163</v>
      </c>
      <c r="EA226" s="212">
        <v>1591</v>
      </c>
      <c r="EB226" s="212">
        <v>533</v>
      </c>
      <c r="EC226" s="212">
        <v>83</v>
      </c>
      <c r="ED226" s="212">
        <v>13775</v>
      </c>
      <c r="EE226" s="212">
        <v>66139</v>
      </c>
      <c r="EF226" s="212">
        <v>34868</v>
      </c>
      <c r="EG226" s="212">
        <v>16714</v>
      </c>
      <c r="EH226" s="212">
        <v>5370</v>
      </c>
      <c r="EI226" s="552">
        <v>12.0010106114</v>
      </c>
      <c r="EJ226" s="552">
        <v>57.621404052899997</v>
      </c>
      <c r="EK226" s="552">
        <v>30.377585335700001</v>
      </c>
      <c r="EL226" s="552">
        <v>14.5615166141</v>
      </c>
      <c r="EM226" s="552">
        <v>4.6784339008</v>
      </c>
    </row>
    <row r="227" spans="1:143">
      <c r="A227">
        <v>672</v>
      </c>
      <c r="B227" s="434">
        <v>301</v>
      </c>
      <c r="C227">
        <v>28110</v>
      </c>
      <c r="D227">
        <v>0</v>
      </c>
      <c r="E227">
        <v>2015</v>
      </c>
      <c r="F227">
        <v>2000</v>
      </c>
      <c r="G227" t="s">
        <v>801</v>
      </c>
      <c r="H227" s="212">
        <v>72140</v>
      </c>
      <c r="I227" s="212">
        <v>484</v>
      </c>
      <c r="J227" s="212">
        <v>468</v>
      </c>
      <c r="K227" s="212">
        <v>431</v>
      </c>
      <c r="L227" s="212">
        <v>414</v>
      </c>
      <c r="M227" s="212">
        <v>417</v>
      </c>
      <c r="N227" s="212">
        <v>389</v>
      </c>
      <c r="O227" s="212">
        <v>352</v>
      </c>
      <c r="P227" s="212">
        <v>379</v>
      </c>
      <c r="Q227" s="212">
        <v>370</v>
      </c>
      <c r="R227" s="212">
        <v>351</v>
      </c>
      <c r="S227" s="212">
        <v>397</v>
      </c>
      <c r="T227" s="212">
        <v>340</v>
      </c>
      <c r="U227" s="212">
        <v>361</v>
      </c>
      <c r="V227" s="212">
        <v>369</v>
      </c>
      <c r="W227" s="212">
        <v>362</v>
      </c>
      <c r="X227" s="212">
        <v>403</v>
      </c>
      <c r="Y227" s="212">
        <v>389</v>
      </c>
      <c r="Z227" s="212">
        <v>348</v>
      </c>
      <c r="AA227" s="212">
        <v>502</v>
      </c>
      <c r="AB227" s="212">
        <v>623</v>
      </c>
      <c r="AC227" s="212">
        <v>767</v>
      </c>
      <c r="AD227" s="212">
        <v>727</v>
      </c>
      <c r="AE227" s="212">
        <v>828</v>
      </c>
      <c r="AF227" s="212">
        <v>993</v>
      </c>
      <c r="AG227" s="212">
        <v>1030</v>
      </c>
      <c r="AH227" s="212">
        <v>1090</v>
      </c>
      <c r="AI227" s="212">
        <v>1071</v>
      </c>
      <c r="AJ227" s="212">
        <v>1019</v>
      </c>
      <c r="AK227" s="212">
        <v>1076</v>
      </c>
      <c r="AL227" s="212">
        <v>1062</v>
      </c>
      <c r="AM227" s="212">
        <v>1075</v>
      </c>
      <c r="AN227" s="212">
        <v>1074</v>
      </c>
      <c r="AO227" s="212">
        <v>1023</v>
      </c>
      <c r="AP227" s="212">
        <v>1040</v>
      </c>
      <c r="AQ227" s="212">
        <v>1087</v>
      </c>
      <c r="AR227" s="212">
        <v>1034</v>
      </c>
      <c r="AS227" s="212">
        <v>1051</v>
      </c>
      <c r="AT227" s="212">
        <v>1130</v>
      </c>
      <c r="AU227" s="212">
        <v>1108</v>
      </c>
      <c r="AV227" s="212">
        <v>1081</v>
      </c>
      <c r="AW227" s="212">
        <v>1156</v>
      </c>
      <c r="AX227" s="212">
        <v>1181</v>
      </c>
      <c r="AY227" s="212">
        <v>1216</v>
      </c>
      <c r="AZ227" s="212">
        <v>1153</v>
      </c>
      <c r="BA227" s="212">
        <v>997</v>
      </c>
      <c r="BB227" s="212">
        <v>1098</v>
      </c>
      <c r="BC227" s="212">
        <v>1021</v>
      </c>
      <c r="BD227" s="212">
        <v>926</v>
      </c>
      <c r="BE227" s="212">
        <v>949</v>
      </c>
      <c r="BF227" s="212">
        <v>769</v>
      </c>
      <c r="BG227" s="212">
        <v>877</v>
      </c>
      <c r="BH227" s="212">
        <v>884</v>
      </c>
      <c r="BI227" s="212">
        <v>810</v>
      </c>
      <c r="BJ227" s="212">
        <v>797</v>
      </c>
      <c r="BK227" s="212">
        <v>760</v>
      </c>
      <c r="BL227" s="212">
        <v>772</v>
      </c>
      <c r="BM227" s="212">
        <v>779</v>
      </c>
      <c r="BN227" s="212">
        <v>782</v>
      </c>
      <c r="BO227" s="212">
        <v>739</v>
      </c>
      <c r="BP227" s="212">
        <v>767</v>
      </c>
      <c r="BQ227" s="212">
        <v>772</v>
      </c>
      <c r="BR227" s="212">
        <v>756</v>
      </c>
      <c r="BS227" s="212">
        <v>808</v>
      </c>
      <c r="BT227" s="212">
        <v>876</v>
      </c>
      <c r="BU227" s="212">
        <v>896</v>
      </c>
      <c r="BV227" s="212">
        <v>1004</v>
      </c>
      <c r="BW227" s="212">
        <v>1167</v>
      </c>
      <c r="BX227" s="212">
        <v>1100</v>
      </c>
      <c r="BY227" s="212">
        <v>1115</v>
      </c>
      <c r="BZ227" s="212">
        <v>704</v>
      </c>
      <c r="CA227" s="212">
        <v>776</v>
      </c>
      <c r="CB227" s="212">
        <v>869</v>
      </c>
      <c r="CC227" s="212">
        <v>810</v>
      </c>
      <c r="CD227" s="212">
        <v>861</v>
      </c>
      <c r="CE227" s="212">
        <v>950</v>
      </c>
      <c r="CF227" s="212">
        <v>809</v>
      </c>
      <c r="CG227" s="212">
        <v>674</v>
      </c>
      <c r="CH227" s="212">
        <v>736</v>
      </c>
      <c r="CI227" s="212">
        <v>757</v>
      </c>
      <c r="CJ227" s="212">
        <v>766</v>
      </c>
      <c r="CK227" s="212">
        <v>769</v>
      </c>
      <c r="CL227" s="212">
        <v>664</v>
      </c>
      <c r="CM227" s="212">
        <v>645</v>
      </c>
      <c r="CN227" s="212">
        <v>581</v>
      </c>
      <c r="CO227" s="212">
        <v>558</v>
      </c>
      <c r="CP227" s="212">
        <v>470</v>
      </c>
      <c r="CQ227" s="212">
        <v>445</v>
      </c>
      <c r="CR227" s="212">
        <v>384</v>
      </c>
      <c r="CS227" s="212">
        <v>346</v>
      </c>
      <c r="CT227" s="212">
        <v>289</v>
      </c>
      <c r="CU227" s="212">
        <v>241</v>
      </c>
      <c r="CV227" s="212">
        <v>197</v>
      </c>
      <c r="CW227" s="212">
        <v>196</v>
      </c>
      <c r="CX227" s="212">
        <v>126</v>
      </c>
      <c r="CY227" s="212">
        <v>116</v>
      </c>
      <c r="CZ227" s="212">
        <v>90</v>
      </c>
      <c r="DA227" s="212">
        <v>66</v>
      </c>
      <c r="DB227" s="212">
        <v>50</v>
      </c>
      <c r="DC227" s="212">
        <v>36</v>
      </c>
      <c r="DD227" s="212">
        <v>22</v>
      </c>
      <c r="DE227" s="212">
        <v>44</v>
      </c>
      <c r="DF227" s="212">
        <v>1651</v>
      </c>
      <c r="DG227" s="212">
        <v>47.534090425499997</v>
      </c>
      <c r="DH227" s="212">
        <v>45.934881602899999</v>
      </c>
      <c r="DI227" s="212">
        <v>2214</v>
      </c>
      <c r="DJ227" s="212">
        <v>1841</v>
      </c>
      <c r="DK227" s="212">
        <v>1829</v>
      </c>
      <c r="DL227" s="212">
        <v>2265</v>
      </c>
      <c r="DM227" s="212">
        <v>4345</v>
      </c>
      <c r="DN227" s="212">
        <v>5318</v>
      </c>
      <c r="DO227" s="212">
        <v>5299</v>
      </c>
      <c r="DP227" s="212">
        <v>5404</v>
      </c>
      <c r="DQ227" s="212">
        <v>5703</v>
      </c>
      <c r="DR227" s="212">
        <v>4763</v>
      </c>
      <c r="DS227" s="212">
        <v>4128</v>
      </c>
      <c r="DT227" s="212">
        <v>3839</v>
      </c>
      <c r="DU227" s="212">
        <v>4108</v>
      </c>
      <c r="DV227" s="212">
        <v>5090</v>
      </c>
      <c r="DW227" s="212">
        <v>4266</v>
      </c>
      <c r="DX227" s="212">
        <v>3742</v>
      </c>
      <c r="DY227" s="212">
        <v>3217</v>
      </c>
      <c r="DZ227" s="212">
        <v>1934</v>
      </c>
      <c r="EA227" s="212">
        <v>876</v>
      </c>
      <c r="EB227" s="212">
        <v>264</v>
      </c>
      <c r="EC227" s="212">
        <v>44</v>
      </c>
      <c r="ED227" s="212">
        <v>5884</v>
      </c>
      <c r="EE227" s="212">
        <v>45172</v>
      </c>
      <c r="EF227" s="212">
        <v>19433</v>
      </c>
      <c r="EG227" s="212">
        <v>10077</v>
      </c>
      <c r="EH227" s="212">
        <v>3118</v>
      </c>
      <c r="EI227" s="552">
        <v>8.3474017223000008</v>
      </c>
      <c r="EJ227" s="552">
        <v>64.083757749399993</v>
      </c>
      <c r="EK227" s="552">
        <v>27.568840528300001</v>
      </c>
      <c r="EL227" s="552">
        <v>14.2958475791</v>
      </c>
      <c r="EM227" s="552">
        <v>4.4233852090000001</v>
      </c>
    </row>
    <row r="228" spans="1:143">
      <c r="A228">
        <v>673</v>
      </c>
      <c r="B228" s="434">
        <v>301</v>
      </c>
      <c r="C228">
        <v>28111</v>
      </c>
      <c r="D228">
        <v>0</v>
      </c>
      <c r="E228">
        <v>2015</v>
      </c>
      <c r="F228">
        <v>2000</v>
      </c>
      <c r="G228" t="s">
        <v>802</v>
      </c>
      <c r="H228" s="212">
        <v>127062</v>
      </c>
      <c r="I228" s="212">
        <v>881</v>
      </c>
      <c r="J228" s="212">
        <v>855</v>
      </c>
      <c r="K228" s="212">
        <v>946</v>
      </c>
      <c r="L228" s="212">
        <v>997</v>
      </c>
      <c r="M228" s="212">
        <v>1047</v>
      </c>
      <c r="N228" s="212">
        <v>1058</v>
      </c>
      <c r="O228" s="212">
        <v>1096</v>
      </c>
      <c r="P228" s="212">
        <v>1167</v>
      </c>
      <c r="Q228" s="212">
        <v>1094</v>
      </c>
      <c r="R228" s="212">
        <v>1105</v>
      </c>
      <c r="S228" s="212">
        <v>1162</v>
      </c>
      <c r="T228" s="212">
        <v>1183</v>
      </c>
      <c r="U228" s="212">
        <v>1187</v>
      </c>
      <c r="V228" s="212">
        <v>1227</v>
      </c>
      <c r="W228" s="212">
        <v>1265</v>
      </c>
      <c r="X228" s="212">
        <v>1342</v>
      </c>
      <c r="Y228" s="212">
        <v>1242</v>
      </c>
      <c r="Z228" s="212">
        <v>1259</v>
      </c>
      <c r="AA228" s="212">
        <v>1339</v>
      </c>
      <c r="AB228" s="212">
        <v>1342</v>
      </c>
      <c r="AC228" s="212">
        <v>1377</v>
      </c>
      <c r="AD228" s="212">
        <v>1287</v>
      </c>
      <c r="AE228" s="212">
        <v>1289</v>
      </c>
      <c r="AF228" s="212">
        <v>1206</v>
      </c>
      <c r="AG228" s="212">
        <v>1178</v>
      </c>
      <c r="AH228" s="212">
        <v>1171</v>
      </c>
      <c r="AI228" s="212">
        <v>1155</v>
      </c>
      <c r="AJ228" s="212">
        <v>1196</v>
      </c>
      <c r="AK228" s="212">
        <v>1238</v>
      </c>
      <c r="AL228" s="212">
        <v>1250</v>
      </c>
      <c r="AM228" s="212">
        <v>1256</v>
      </c>
      <c r="AN228" s="212">
        <v>1285</v>
      </c>
      <c r="AO228" s="212">
        <v>1329</v>
      </c>
      <c r="AP228" s="212">
        <v>1399</v>
      </c>
      <c r="AQ228" s="212">
        <v>1459</v>
      </c>
      <c r="AR228" s="212">
        <v>1446</v>
      </c>
      <c r="AS228" s="212">
        <v>1501</v>
      </c>
      <c r="AT228" s="212">
        <v>1679</v>
      </c>
      <c r="AU228" s="212">
        <v>1765</v>
      </c>
      <c r="AV228" s="212">
        <v>1862</v>
      </c>
      <c r="AW228" s="212">
        <v>1847</v>
      </c>
      <c r="AX228" s="212">
        <v>1895</v>
      </c>
      <c r="AY228" s="212">
        <v>2009</v>
      </c>
      <c r="AZ228" s="212">
        <v>1870</v>
      </c>
      <c r="BA228" s="212">
        <v>1940</v>
      </c>
      <c r="BB228" s="212">
        <v>1845</v>
      </c>
      <c r="BC228" s="212">
        <v>1781</v>
      </c>
      <c r="BD228" s="212">
        <v>1711</v>
      </c>
      <c r="BE228" s="212">
        <v>1767</v>
      </c>
      <c r="BF228" s="212">
        <v>1448</v>
      </c>
      <c r="BG228" s="212">
        <v>1749</v>
      </c>
      <c r="BH228" s="212">
        <v>1795</v>
      </c>
      <c r="BI228" s="212">
        <v>1765</v>
      </c>
      <c r="BJ228" s="212">
        <v>1680</v>
      </c>
      <c r="BK228" s="212">
        <v>1634</v>
      </c>
      <c r="BL228" s="212">
        <v>1758</v>
      </c>
      <c r="BM228" s="212">
        <v>1849</v>
      </c>
      <c r="BN228" s="212">
        <v>1760</v>
      </c>
      <c r="BO228" s="212">
        <v>1636</v>
      </c>
      <c r="BP228" s="212">
        <v>1833</v>
      </c>
      <c r="BQ228" s="212">
        <v>1761</v>
      </c>
      <c r="BR228" s="212">
        <v>1798</v>
      </c>
      <c r="BS228" s="212">
        <v>1911</v>
      </c>
      <c r="BT228" s="212">
        <v>1885</v>
      </c>
      <c r="BU228" s="212">
        <v>1994</v>
      </c>
      <c r="BV228" s="212">
        <v>2045</v>
      </c>
      <c r="BW228" s="212">
        <v>2325</v>
      </c>
      <c r="BX228" s="212">
        <v>2153</v>
      </c>
      <c r="BY228" s="212">
        <v>2047</v>
      </c>
      <c r="BZ228" s="212">
        <v>1187</v>
      </c>
      <c r="CA228" s="212">
        <v>1232</v>
      </c>
      <c r="CB228" s="212">
        <v>1558</v>
      </c>
      <c r="CC228" s="212">
        <v>1388</v>
      </c>
      <c r="CD228" s="212">
        <v>1459</v>
      </c>
      <c r="CE228" s="212">
        <v>1362</v>
      </c>
      <c r="CF228" s="212">
        <v>1121</v>
      </c>
      <c r="CG228" s="212">
        <v>952</v>
      </c>
      <c r="CH228" s="212">
        <v>936</v>
      </c>
      <c r="CI228" s="212">
        <v>977</v>
      </c>
      <c r="CJ228" s="212">
        <v>1017</v>
      </c>
      <c r="CK228" s="212">
        <v>995</v>
      </c>
      <c r="CL228" s="212">
        <v>925</v>
      </c>
      <c r="CM228" s="212">
        <v>912</v>
      </c>
      <c r="CN228" s="212">
        <v>873</v>
      </c>
      <c r="CO228" s="212">
        <v>799</v>
      </c>
      <c r="CP228" s="212">
        <v>753</v>
      </c>
      <c r="CQ228" s="212">
        <v>696</v>
      </c>
      <c r="CR228" s="212">
        <v>643</v>
      </c>
      <c r="CS228" s="212">
        <v>531</v>
      </c>
      <c r="CT228" s="212">
        <v>492</v>
      </c>
      <c r="CU228" s="212">
        <v>445</v>
      </c>
      <c r="CV228" s="212">
        <v>327</v>
      </c>
      <c r="CW228" s="212">
        <v>288</v>
      </c>
      <c r="CX228" s="212">
        <v>276</v>
      </c>
      <c r="CY228" s="212">
        <v>212</v>
      </c>
      <c r="CZ228" s="212">
        <v>185</v>
      </c>
      <c r="DA228" s="212">
        <v>94</v>
      </c>
      <c r="DB228" s="212">
        <v>70</v>
      </c>
      <c r="DC228" s="212">
        <v>65</v>
      </c>
      <c r="DD228" s="212">
        <v>44</v>
      </c>
      <c r="DE228" s="212">
        <v>82</v>
      </c>
      <c r="DF228" s="212">
        <v>553</v>
      </c>
      <c r="DG228" s="212">
        <v>46.069880403799999</v>
      </c>
      <c r="DH228" s="212">
        <v>46.969399213899997</v>
      </c>
      <c r="DI228" s="212">
        <v>4726</v>
      </c>
      <c r="DJ228" s="212">
        <v>5520</v>
      </c>
      <c r="DK228" s="212">
        <v>6024</v>
      </c>
      <c r="DL228" s="212">
        <v>6524</v>
      </c>
      <c r="DM228" s="212">
        <v>6337</v>
      </c>
      <c r="DN228" s="212">
        <v>6010</v>
      </c>
      <c r="DO228" s="212">
        <v>6728</v>
      </c>
      <c r="DP228" s="212">
        <v>8253</v>
      </c>
      <c r="DQ228" s="212">
        <v>9561</v>
      </c>
      <c r="DR228" s="212">
        <v>8552</v>
      </c>
      <c r="DS228" s="212">
        <v>8623</v>
      </c>
      <c r="DT228" s="212">
        <v>8836</v>
      </c>
      <c r="DU228" s="212">
        <v>9349</v>
      </c>
      <c r="DV228" s="212">
        <v>9757</v>
      </c>
      <c r="DW228" s="212">
        <v>6999</v>
      </c>
      <c r="DX228" s="212">
        <v>5003</v>
      </c>
      <c r="DY228" s="212">
        <v>4504</v>
      </c>
      <c r="DZ228" s="212">
        <v>3115</v>
      </c>
      <c r="EA228" s="212">
        <v>1548</v>
      </c>
      <c r="EB228" s="212">
        <v>458</v>
      </c>
      <c r="EC228" s="212">
        <v>82</v>
      </c>
      <c r="ED228" s="212">
        <v>16270</v>
      </c>
      <c r="EE228" s="212">
        <v>78773</v>
      </c>
      <c r="EF228" s="212">
        <v>31466</v>
      </c>
      <c r="EG228" s="212">
        <v>14710</v>
      </c>
      <c r="EH228" s="212">
        <v>5203</v>
      </c>
      <c r="EI228" s="552">
        <v>12.8607450853</v>
      </c>
      <c r="EJ228" s="552">
        <v>62.266716201999998</v>
      </c>
      <c r="EK228" s="552">
        <v>24.872538712699999</v>
      </c>
      <c r="EL228" s="552">
        <v>11.627631235699999</v>
      </c>
      <c r="EM228" s="552">
        <v>4.1127508715000003</v>
      </c>
    </row>
    <row r="229" spans="1:143">
      <c r="A229">
        <v>674</v>
      </c>
      <c r="B229" s="434">
        <v>301</v>
      </c>
      <c r="C229">
        <v>28201</v>
      </c>
      <c r="D229">
        <v>2</v>
      </c>
      <c r="E229">
        <v>2015</v>
      </c>
      <c r="G229" t="s">
        <v>2</v>
      </c>
      <c r="H229" s="212">
        <v>276940</v>
      </c>
      <c r="I229" s="212">
        <v>2193</v>
      </c>
      <c r="J229" s="212">
        <v>2231</v>
      </c>
      <c r="K229" s="212">
        <v>2268</v>
      </c>
      <c r="L229" s="212">
        <v>2314</v>
      </c>
      <c r="M229" s="212">
        <v>2389</v>
      </c>
      <c r="N229" s="212">
        <v>2304</v>
      </c>
      <c r="O229" s="212">
        <v>2450</v>
      </c>
      <c r="P229" s="212">
        <v>2453</v>
      </c>
      <c r="Q229" s="212">
        <v>2428</v>
      </c>
      <c r="R229" s="212">
        <v>2501</v>
      </c>
      <c r="S229" s="212">
        <v>2480</v>
      </c>
      <c r="T229" s="212">
        <v>2552</v>
      </c>
      <c r="U229" s="212">
        <v>2638</v>
      </c>
      <c r="V229" s="212">
        <v>2671</v>
      </c>
      <c r="W229" s="212">
        <v>2741</v>
      </c>
      <c r="X229" s="212">
        <v>2807</v>
      </c>
      <c r="Y229" s="212">
        <v>2836</v>
      </c>
      <c r="Z229" s="212">
        <v>2954</v>
      </c>
      <c r="AA229" s="212">
        <v>2772</v>
      </c>
      <c r="AB229" s="212">
        <v>2629</v>
      </c>
      <c r="AC229" s="212">
        <v>2577</v>
      </c>
      <c r="AD229" s="212">
        <v>2602</v>
      </c>
      <c r="AE229" s="212">
        <v>2492</v>
      </c>
      <c r="AF229" s="212">
        <v>2514</v>
      </c>
      <c r="AG229" s="212">
        <v>2528</v>
      </c>
      <c r="AH229" s="212">
        <v>2596</v>
      </c>
      <c r="AI229" s="212">
        <v>2612</v>
      </c>
      <c r="AJ229" s="212">
        <v>2645</v>
      </c>
      <c r="AK229" s="212">
        <v>2740</v>
      </c>
      <c r="AL229" s="212">
        <v>2771</v>
      </c>
      <c r="AM229" s="212">
        <v>2971</v>
      </c>
      <c r="AN229" s="212">
        <v>2949</v>
      </c>
      <c r="AO229" s="212">
        <v>3031</v>
      </c>
      <c r="AP229" s="212">
        <v>3122</v>
      </c>
      <c r="AQ229" s="212">
        <v>3033</v>
      </c>
      <c r="AR229" s="212">
        <v>3172</v>
      </c>
      <c r="AS229" s="212">
        <v>3254</v>
      </c>
      <c r="AT229" s="212">
        <v>3503</v>
      </c>
      <c r="AU229" s="212">
        <v>3664</v>
      </c>
      <c r="AV229" s="212">
        <v>3900</v>
      </c>
      <c r="AW229" s="212">
        <v>4104</v>
      </c>
      <c r="AX229" s="212">
        <v>4383</v>
      </c>
      <c r="AY229" s="212">
        <v>4499</v>
      </c>
      <c r="AZ229" s="212">
        <v>4413</v>
      </c>
      <c r="BA229" s="212">
        <v>4234</v>
      </c>
      <c r="BB229" s="212">
        <v>4122</v>
      </c>
      <c r="BC229" s="212">
        <v>3986</v>
      </c>
      <c r="BD229" s="212">
        <v>3940</v>
      </c>
      <c r="BE229" s="212">
        <v>3747</v>
      </c>
      <c r="BF229" s="212">
        <v>2953</v>
      </c>
      <c r="BG229" s="212">
        <v>3806</v>
      </c>
      <c r="BH229" s="212">
        <v>3559</v>
      </c>
      <c r="BI229" s="212">
        <v>3463</v>
      </c>
      <c r="BJ229" s="212">
        <v>3357</v>
      </c>
      <c r="BK229" s="212">
        <v>3049</v>
      </c>
      <c r="BL229" s="212">
        <v>2994</v>
      </c>
      <c r="BM229" s="212">
        <v>3257</v>
      </c>
      <c r="BN229" s="212">
        <v>3036</v>
      </c>
      <c r="BO229" s="212">
        <v>2917</v>
      </c>
      <c r="BP229" s="212">
        <v>3061</v>
      </c>
      <c r="BQ229" s="212">
        <v>3127</v>
      </c>
      <c r="BR229" s="212">
        <v>3105</v>
      </c>
      <c r="BS229" s="212">
        <v>3423</v>
      </c>
      <c r="BT229" s="212">
        <v>3630</v>
      </c>
      <c r="BU229" s="212">
        <v>3911</v>
      </c>
      <c r="BV229" s="212">
        <v>4096</v>
      </c>
      <c r="BW229" s="212">
        <v>4775</v>
      </c>
      <c r="BX229" s="212">
        <v>4858</v>
      </c>
      <c r="BY229" s="212">
        <v>4656</v>
      </c>
      <c r="BZ229" s="212">
        <v>2757</v>
      </c>
      <c r="CA229" s="212">
        <v>3189</v>
      </c>
      <c r="CB229" s="212">
        <v>3852</v>
      </c>
      <c r="CC229" s="212">
        <v>3474</v>
      </c>
      <c r="CD229" s="212">
        <v>3744</v>
      </c>
      <c r="CE229" s="212">
        <v>3781</v>
      </c>
      <c r="CF229" s="212">
        <v>3089</v>
      </c>
      <c r="CG229" s="212">
        <v>2575</v>
      </c>
      <c r="CH229" s="212">
        <v>2728</v>
      </c>
      <c r="CI229" s="212">
        <v>2799</v>
      </c>
      <c r="CJ229" s="212">
        <v>2834</v>
      </c>
      <c r="CK229" s="212">
        <v>2619</v>
      </c>
      <c r="CL229" s="212">
        <v>2307</v>
      </c>
      <c r="CM229" s="212">
        <v>2380</v>
      </c>
      <c r="CN229" s="212">
        <v>2172</v>
      </c>
      <c r="CO229" s="212">
        <v>2108</v>
      </c>
      <c r="CP229" s="212">
        <v>1779</v>
      </c>
      <c r="CQ229" s="212">
        <v>1605</v>
      </c>
      <c r="CR229" s="212">
        <v>1496</v>
      </c>
      <c r="CS229" s="212">
        <v>1331</v>
      </c>
      <c r="CT229" s="212">
        <v>1221</v>
      </c>
      <c r="CU229" s="212">
        <v>994</v>
      </c>
      <c r="CV229" s="212">
        <v>795</v>
      </c>
      <c r="CW229" s="212">
        <v>676</v>
      </c>
      <c r="CX229" s="212">
        <v>591</v>
      </c>
      <c r="CY229" s="212">
        <v>480</v>
      </c>
      <c r="CZ229" s="212">
        <v>372</v>
      </c>
      <c r="DA229" s="212">
        <v>233</v>
      </c>
      <c r="DB229" s="212">
        <v>162</v>
      </c>
      <c r="DC229" s="212">
        <v>133</v>
      </c>
      <c r="DD229" s="212">
        <v>85</v>
      </c>
      <c r="DE229" s="212">
        <v>196</v>
      </c>
      <c r="DF229" s="212">
        <v>635</v>
      </c>
      <c r="DG229" s="212">
        <v>46.549307830099998</v>
      </c>
      <c r="DH229" s="212">
        <v>46.780356246899998</v>
      </c>
      <c r="DI229" s="212">
        <v>11395</v>
      </c>
      <c r="DJ229" s="212">
        <v>12136</v>
      </c>
      <c r="DK229" s="212">
        <v>13082</v>
      </c>
      <c r="DL229" s="212">
        <v>13998</v>
      </c>
      <c r="DM229" s="212">
        <v>12713</v>
      </c>
      <c r="DN229" s="212">
        <v>13364</v>
      </c>
      <c r="DO229" s="212">
        <v>15106</v>
      </c>
      <c r="DP229" s="212">
        <v>17493</v>
      </c>
      <c r="DQ229" s="212">
        <v>21633</v>
      </c>
      <c r="DR229" s="212">
        <v>18748</v>
      </c>
      <c r="DS229" s="212">
        <v>17234</v>
      </c>
      <c r="DT229" s="212">
        <v>15265</v>
      </c>
      <c r="DU229" s="212">
        <v>17196</v>
      </c>
      <c r="DV229" s="212">
        <v>21142</v>
      </c>
      <c r="DW229" s="212">
        <v>18040</v>
      </c>
      <c r="DX229" s="212">
        <v>14025</v>
      </c>
      <c r="DY229" s="212">
        <v>11586</v>
      </c>
      <c r="DZ229" s="212">
        <v>7432</v>
      </c>
      <c r="EA229" s="212">
        <v>3536</v>
      </c>
      <c r="EB229" s="212">
        <v>985</v>
      </c>
      <c r="EC229" s="212">
        <v>196</v>
      </c>
      <c r="ED229" s="212">
        <v>36613</v>
      </c>
      <c r="EE229" s="212">
        <v>162750</v>
      </c>
      <c r="EF229" s="212">
        <v>76942</v>
      </c>
      <c r="EG229" s="212">
        <v>37760</v>
      </c>
      <c r="EH229" s="212">
        <v>12149</v>
      </c>
      <c r="EI229" s="552">
        <v>13.250936465100001</v>
      </c>
      <c r="EJ229" s="552">
        <v>58.9022999946</v>
      </c>
      <c r="EK229" s="552">
        <v>27.8467635403</v>
      </c>
      <c r="EL229" s="552">
        <v>13.666057436499999</v>
      </c>
      <c r="EM229" s="552">
        <v>4.3969526428999997</v>
      </c>
    </row>
    <row r="230" spans="1:143">
      <c r="A230">
        <v>680</v>
      </c>
      <c r="B230" s="434">
        <v>301</v>
      </c>
      <c r="C230">
        <v>28202</v>
      </c>
      <c r="D230">
        <v>2</v>
      </c>
      <c r="E230">
        <v>2015</v>
      </c>
      <c r="F230">
        <v>2000</v>
      </c>
      <c r="G230" t="s">
        <v>4</v>
      </c>
      <c r="H230" s="212">
        <v>233504</v>
      </c>
      <c r="I230" s="212">
        <v>1696</v>
      </c>
      <c r="J230" s="212">
        <v>1547</v>
      </c>
      <c r="K230" s="212">
        <v>1667</v>
      </c>
      <c r="L230" s="212">
        <v>1591</v>
      </c>
      <c r="M230" s="212">
        <v>1598</v>
      </c>
      <c r="N230" s="212">
        <v>1620</v>
      </c>
      <c r="O230" s="212">
        <v>1653</v>
      </c>
      <c r="P230" s="212">
        <v>1704</v>
      </c>
      <c r="Q230" s="212">
        <v>1607</v>
      </c>
      <c r="R230" s="212">
        <v>1567</v>
      </c>
      <c r="S230" s="212">
        <v>1584</v>
      </c>
      <c r="T230" s="212">
        <v>1628</v>
      </c>
      <c r="U230" s="212">
        <v>1686</v>
      </c>
      <c r="V230" s="212">
        <v>1726</v>
      </c>
      <c r="W230" s="212">
        <v>1720</v>
      </c>
      <c r="X230" s="212">
        <v>1806</v>
      </c>
      <c r="Y230" s="212">
        <v>1764</v>
      </c>
      <c r="Z230" s="212">
        <v>1869</v>
      </c>
      <c r="AA230" s="212">
        <v>1836</v>
      </c>
      <c r="AB230" s="212">
        <v>1931</v>
      </c>
      <c r="AC230" s="212">
        <v>1955</v>
      </c>
      <c r="AD230" s="212">
        <v>2033</v>
      </c>
      <c r="AE230" s="212">
        <v>1969</v>
      </c>
      <c r="AF230" s="212">
        <v>2027</v>
      </c>
      <c r="AG230" s="212">
        <v>2047</v>
      </c>
      <c r="AH230" s="212">
        <v>2107</v>
      </c>
      <c r="AI230" s="212">
        <v>2298</v>
      </c>
      <c r="AJ230" s="212">
        <v>2263</v>
      </c>
      <c r="AK230" s="212">
        <v>2324</v>
      </c>
      <c r="AL230" s="212">
        <v>2600</v>
      </c>
      <c r="AM230" s="212">
        <v>2539</v>
      </c>
      <c r="AN230" s="212">
        <v>2650</v>
      </c>
      <c r="AO230" s="212">
        <v>2634</v>
      </c>
      <c r="AP230" s="212">
        <v>2595</v>
      </c>
      <c r="AQ230" s="212">
        <v>2749</v>
      </c>
      <c r="AR230" s="212">
        <v>2829</v>
      </c>
      <c r="AS230" s="212">
        <v>2882</v>
      </c>
      <c r="AT230" s="212">
        <v>2897</v>
      </c>
      <c r="AU230" s="212">
        <v>3039</v>
      </c>
      <c r="AV230" s="212">
        <v>3224</v>
      </c>
      <c r="AW230" s="212">
        <v>3416</v>
      </c>
      <c r="AX230" s="212">
        <v>3631</v>
      </c>
      <c r="AY230" s="212">
        <v>3677</v>
      </c>
      <c r="AZ230" s="212">
        <v>3646</v>
      </c>
      <c r="BA230" s="212">
        <v>3645</v>
      </c>
      <c r="BB230" s="212">
        <v>3472</v>
      </c>
      <c r="BC230" s="212">
        <v>3431</v>
      </c>
      <c r="BD230" s="212">
        <v>3329</v>
      </c>
      <c r="BE230" s="212">
        <v>3227</v>
      </c>
      <c r="BF230" s="212">
        <v>2535</v>
      </c>
      <c r="BG230" s="212">
        <v>3180</v>
      </c>
      <c r="BH230" s="212">
        <v>2907</v>
      </c>
      <c r="BI230" s="212">
        <v>2835</v>
      </c>
      <c r="BJ230" s="212">
        <v>2664</v>
      </c>
      <c r="BK230" s="212">
        <v>2464</v>
      </c>
      <c r="BL230" s="212">
        <v>2537</v>
      </c>
      <c r="BM230" s="212">
        <v>2446</v>
      </c>
      <c r="BN230" s="212">
        <v>2506</v>
      </c>
      <c r="BO230" s="212">
        <v>2330</v>
      </c>
      <c r="BP230" s="212">
        <v>2392</v>
      </c>
      <c r="BQ230" s="212">
        <v>2542</v>
      </c>
      <c r="BR230" s="212">
        <v>2554</v>
      </c>
      <c r="BS230" s="212">
        <v>2987</v>
      </c>
      <c r="BT230" s="212">
        <v>3074</v>
      </c>
      <c r="BU230" s="212">
        <v>3350</v>
      </c>
      <c r="BV230" s="212">
        <v>3585</v>
      </c>
      <c r="BW230" s="212">
        <v>4261</v>
      </c>
      <c r="BX230" s="212">
        <v>4236</v>
      </c>
      <c r="BY230" s="212">
        <v>4013</v>
      </c>
      <c r="BZ230" s="212">
        <v>2493</v>
      </c>
      <c r="CA230" s="212">
        <v>2817</v>
      </c>
      <c r="CB230" s="212">
        <v>3406</v>
      </c>
      <c r="CC230" s="212">
        <v>3313</v>
      </c>
      <c r="CD230" s="212">
        <v>3469</v>
      </c>
      <c r="CE230" s="212">
        <v>3293</v>
      </c>
      <c r="CF230" s="212">
        <v>2900</v>
      </c>
      <c r="CG230" s="212">
        <v>2566</v>
      </c>
      <c r="CH230" s="212">
        <v>2695</v>
      </c>
      <c r="CI230" s="212">
        <v>2631</v>
      </c>
      <c r="CJ230" s="212">
        <v>2742</v>
      </c>
      <c r="CK230" s="212">
        <v>2436</v>
      </c>
      <c r="CL230" s="212">
        <v>2099</v>
      </c>
      <c r="CM230" s="212">
        <v>2111</v>
      </c>
      <c r="CN230" s="212">
        <v>2035</v>
      </c>
      <c r="CO230" s="212">
        <v>1709</v>
      </c>
      <c r="CP230" s="212">
        <v>1441</v>
      </c>
      <c r="CQ230" s="212">
        <v>1434</v>
      </c>
      <c r="CR230" s="212">
        <v>1277</v>
      </c>
      <c r="CS230" s="212">
        <v>1088</v>
      </c>
      <c r="CT230" s="212">
        <v>942</v>
      </c>
      <c r="CU230" s="212">
        <v>824</v>
      </c>
      <c r="CV230" s="212">
        <v>643</v>
      </c>
      <c r="CW230" s="212">
        <v>560</v>
      </c>
      <c r="CX230" s="212">
        <v>468</v>
      </c>
      <c r="CY230" s="212">
        <v>378</v>
      </c>
      <c r="CZ230" s="212">
        <v>295</v>
      </c>
      <c r="DA230" s="212">
        <v>192</v>
      </c>
      <c r="DB230" s="212">
        <v>138</v>
      </c>
      <c r="DC230" s="212">
        <v>98</v>
      </c>
      <c r="DD230" s="212">
        <v>63</v>
      </c>
      <c r="DE230" s="212">
        <v>130</v>
      </c>
      <c r="DF230" s="212">
        <v>6485</v>
      </c>
      <c r="DG230" s="212">
        <v>48.3781203335</v>
      </c>
      <c r="DH230" s="212">
        <v>48.558258444400003</v>
      </c>
      <c r="DI230" s="212">
        <v>8099</v>
      </c>
      <c r="DJ230" s="212">
        <v>8151</v>
      </c>
      <c r="DK230" s="212">
        <v>8344</v>
      </c>
      <c r="DL230" s="212">
        <v>9206</v>
      </c>
      <c r="DM230" s="212">
        <v>10031</v>
      </c>
      <c r="DN230" s="212">
        <v>11592</v>
      </c>
      <c r="DO230" s="212">
        <v>13167</v>
      </c>
      <c r="DP230" s="212">
        <v>14871</v>
      </c>
      <c r="DQ230" s="212">
        <v>18015</v>
      </c>
      <c r="DR230" s="212">
        <v>15994</v>
      </c>
      <c r="DS230" s="212">
        <v>14050</v>
      </c>
      <c r="DT230" s="212">
        <v>12211</v>
      </c>
      <c r="DU230" s="212">
        <v>14507</v>
      </c>
      <c r="DV230" s="212">
        <v>18588</v>
      </c>
      <c r="DW230" s="212">
        <v>16298</v>
      </c>
      <c r="DX230" s="212">
        <v>13534</v>
      </c>
      <c r="DY230" s="212">
        <v>10390</v>
      </c>
      <c r="DZ230" s="212">
        <v>6182</v>
      </c>
      <c r="EA230" s="212">
        <v>2873</v>
      </c>
      <c r="EB230" s="212">
        <v>786</v>
      </c>
      <c r="EC230" s="212">
        <v>130</v>
      </c>
      <c r="ED230" s="212">
        <v>24594</v>
      </c>
      <c r="EE230" s="212">
        <v>133644</v>
      </c>
      <c r="EF230" s="212">
        <v>68781</v>
      </c>
      <c r="EG230" s="212">
        <v>33895</v>
      </c>
      <c r="EH230" s="212">
        <v>9971</v>
      </c>
      <c r="EI230" s="552">
        <v>10.833454468599999</v>
      </c>
      <c r="EJ230" s="552">
        <v>58.869081442499997</v>
      </c>
      <c r="EK230" s="552">
        <v>30.2974640889</v>
      </c>
      <c r="EL230" s="552">
        <v>14.9304683749</v>
      </c>
      <c r="EM230" s="552">
        <v>4.3921433889000001</v>
      </c>
    </row>
    <row r="231" spans="1:143">
      <c r="A231">
        <v>681</v>
      </c>
      <c r="B231" s="434">
        <v>301</v>
      </c>
      <c r="C231">
        <v>28203</v>
      </c>
      <c r="D231">
        <v>2</v>
      </c>
      <c r="E231">
        <v>2015</v>
      </c>
      <c r="F231">
        <v>2000</v>
      </c>
      <c r="G231" t="s">
        <v>6</v>
      </c>
      <c r="H231" s="212">
        <v>151608</v>
      </c>
      <c r="I231" s="212">
        <v>1267</v>
      </c>
      <c r="J231" s="212">
        <v>1264</v>
      </c>
      <c r="K231" s="212">
        <v>1330</v>
      </c>
      <c r="L231" s="212">
        <v>1287</v>
      </c>
      <c r="M231" s="212">
        <v>1333</v>
      </c>
      <c r="N231" s="212">
        <v>1268</v>
      </c>
      <c r="O231" s="212">
        <v>1270</v>
      </c>
      <c r="P231" s="212">
        <v>1306</v>
      </c>
      <c r="Q231" s="212">
        <v>1297</v>
      </c>
      <c r="R231" s="212">
        <v>1186</v>
      </c>
      <c r="S231" s="212">
        <v>1278</v>
      </c>
      <c r="T231" s="212">
        <v>1322</v>
      </c>
      <c r="U231" s="212">
        <v>1305</v>
      </c>
      <c r="V231" s="212">
        <v>1385</v>
      </c>
      <c r="W231" s="212">
        <v>1407</v>
      </c>
      <c r="X231" s="212">
        <v>1367</v>
      </c>
      <c r="Y231" s="212">
        <v>1421</v>
      </c>
      <c r="Z231" s="212">
        <v>1471</v>
      </c>
      <c r="AA231" s="212">
        <v>1458</v>
      </c>
      <c r="AB231" s="212">
        <v>1358</v>
      </c>
      <c r="AC231" s="212">
        <v>1396</v>
      </c>
      <c r="AD231" s="212">
        <v>1271</v>
      </c>
      <c r="AE231" s="212">
        <v>1400</v>
      </c>
      <c r="AF231" s="212">
        <v>1342</v>
      </c>
      <c r="AG231" s="212">
        <v>1390</v>
      </c>
      <c r="AH231" s="212">
        <v>1429</v>
      </c>
      <c r="AI231" s="212">
        <v>1429</v>
      </c>
      <c r="AJ231" s="212">
        <v>1509</v>
      </c>
      <c r="AK231" s="212">
        <v>1476</v>
      </c>
      <c r="AL231" s="212">
        <v>1561</v>
      </c>
      <c r="AM231" s="212">
        <v>1693</v>
      </c>
      <c r="AN231" s="212">
        <v>1795</v>
      </c>
      <c r="AO231" s="212">
        <v>1772</v>
      </c>
      <c r="AP231" s="212">
        <v>1778</v>
      </c>
      <c r="AQ231" s="212">
        <v>1762</v>
      </c>
      <c r="AR231" s="212">
        <v>1881</v>
      </c>
      <c r="AS231" s="212">
        <v>1838</v>
      </c>
      <c r="AT231" s="212">
        <v>1985</v>
      </c>
      <c r="AU231" s="212">
        <v>2003</v>
      </c>
      <c r="AV231" s="212">
        <v>2186</v>
      </c>
      <c r="AW231" s="212">
        <v>2231</v>
      </c>
      <c r="AX231" s="212">
        <v>2506</v>
      </c>
      <c r="AY231" s="212">
        <v>2474</v>
      </c>
      <c r="AZ231" s="212">
        <v>2450</v>
      </c>
      <c r="BA231" s="212">
        <v>2322</v>
      </c>
      <c r="BB231" s="212">
        <v>2343</v>
      </c>
      <c r="BC231" s="212">
        <v>2337</v>
      </c>
      <c r="BD231" s="212">
        <v>2195</v>
      </c>
      <c r="BE231" s="212">
        <v>2177</v>
      </c>
      <c r="BF231" s="212">
        <v>1739</v>
      </c>
      <c r="BG231" s="212">
        <v>2174</v>
      </c>
      <c r="BH231" s="212">
        <v>2081</v>
      </c>
      <c r="BI231" s="212">
        <v>1871</v>
      </c>
      <c r="BJ231" s="212">
        <v>1849</v>
      </c>
      <c r="BK231" s="212">
        <v>1683</v>
      </c>
      <c r="BL231" s="212">
        <v>1717</v>
      </c>
      <c r="BM231" s="212">
        <v>1744</v>
      </c>
      <c r="BN231" s="212">
        <v>1641</v>
      </c>
      <c r="BO231" s="212">
        <v>1546</v>
      </c>
      <c r="BP231" s="212">
        <v>1627</v>
      </c>
      <c r="BQ231" s="212">
        <v>1663</v>
      </c>
      <c r="BR231" s="212">
        <v>1742</v>
      </c>
      <c r="BS231" s="212">
        <v>1905</v>
      </c>
      <c r="BT231" s="212">
        <v>1963</v>
      </c>
      <c r="BU231" s="212">
        <v>2175</v>
      </c>
      <c r="BV231" s="212">
        <v>2269</v>
      </c>
      <c r="BW231" s="212">
        <v>2672</v>
      </c>
      <c r="BX231" s="212">
        <v>2682</v>
      </c>
      <c r="BY231" s="212">
        <v>2668</v>
      </c>
      <c r="BZ231" s="212">
        <v>1533</v>
      </c>
      <c r="CA231" s="212">
        <v>1692</v>
      </c>
      <c r="CB231" s="212">
        <v>2150</v>
      </c>
      <c r="CC231" s="212">
        <v>1988</v>
      </c>
      <c r="CD231" s="212">
        <v>2170</v>
      </c>
      <c r="CE231" s="212">
        <v>1969</v>
      </c>
      <c r="CF231" s="212">
        <v>1638</v>
      </c>
      <c r="CG231" s="212">
        <v>1393</v>
      </c>
      <c r="CH231" s="212">
        <v>1555</v>
      </c>
      <c r="CI231" s="212">
        <v>1576</v>
      </c>
      <c r="CJ231" s="212">
        <v>1512</v>
      </c>
      <c r="CK231" s="212">
        <v>1388</v>
      </c>
      <c r="CL231" s="212">
        <v>1228</v>
      </c>
      <c r="CM231" s="212">
        <v>1212</v>
      </c>
      <c r="CN231" s="212">
        <v>1142</v>
      </c>
      <c r="CO231" s="212">
        <v>1024</v>
      </c>
      <c r="CP231" s="212">
        <v>947</v>
      </c>
      <c r="CQ231" s="212">
        <v>857</v>
      </c>
      <c r="CR231" s="212">
        <v>797</v>
      </c>
      <c r="CS231" s="212">
        <v>718</v>
      </c>
      <c r="CT231" s="212">
        <v>598</v>
      </c>
      <c r="CU231" s="212">
        <v>489</v>
      </c>
      <c r="CV231" s="212">
        <v>380</v>
      </c>
      <c r="CW231" s="212">
        <v>371</v>
      </c>
      <c r="CX231" s="212">
        <v>295</v>
      </c>
      <c r="CY231" s="212">
        <v>220</v>
      </c>
      <c r="CZ231" s="212">
        <v>191</v>
      </c>
      <c r="DA231" s="212">
        <v>123</v>
      </c>
      <c r="DB231" s="212">
        <v>94</v>
      </c>
      <c r="DC231" s="212">
        <v>72</v>
      </c>
      <c r="DD231" s="212">
        <v>43</v>
      </c>
      <c r="DE231" s="212">
        <v>92</v>
      </c>
      <c r="DF231" s="212">
        <v>229</v>
      </c>
      <c r="DG231" s="212">
        <v>46.584807007599998</v>
      </c>
      <c r="DH231" s="212">
        <v>46.807659392399998</v>
      </c>
      <c r="DI231" s="212">
        <v>6481</v>
      </c>
      <c r="DJ231" s="212">
        <v>6327</v>
      </c>
      <c r="DK231" s="212">
        <v>6697</v>
      </c>
      <c r="DL231" s="212">
        <v>7075</v>
      </c>
      <c r="DM231" s="212">
        <v>6799</v>
      </c>
      <c r="DN231" s="212">
        <v>7404</v>
      </c>
      <c r="DO231" s="212">
        <v>8800</v>
      </c>
      <c r="DP231" s="212">
        <v>9893</v>
      </c>
      <c r="DQ231" s="212">
        <v>11983</v>
      </c>
      <c r="DR231" s="212">
        <v>10791</v>
      </c>
      <c r="DS231" s="212">
        <v>9658</v>
      </c>
      <c r="DT231" s="212">
        <v>8275</v>
      </c>
      <c r="DU231" s="212">
        <v>9448</v>
      </c>
      <c r="DV231" s="212">
        <v>11824</v>
      </c>
      <c r="DW231" s="212">
        <v>9969</v>
      </c>
      <c r="DX231" s="212">
        <v>7674</v>
      </c>
      <c r="DY231" s="212">
        <v>5994</v>
      </c>
      <c r="DZ231" s="212">
        <v>3917</v>
      </c>
      <c r="EA231" s="212">
        <v>1755</v>
      </c>
      <c r="EB231" s="212">
        <v>523</v>
      </c>
      <c r="EC231" s="212">
        <v>92</v>
      </c>
      <c r="ED231" s="212">
        <v>19505</v>
      </c>
      <c r="EE231" s="212">
        <v>90126</v>
      </c>
      <c r="EF231" s="212">
        <v>41748</v>
      </c>
      <c r="EG231" s="212">
        <v>19955</v>
      </c>
      <c r="EH231" s="212">
        <v>6287</v>
      </c>
      <c r="EI231" s="552">
        <v>12.884878351699999</v>
      </c>
      <c r="EJ231" s="552">
        <v>59.536659642399997</v>
      </c>
      <c r="EK231" s="552">
        <v>27.578462005999999</v>
      </c>
      <c r="EL231" s="552">
        <v>13.182145475900001</v>
      </c>
      <c r="EM231" s="552">
        <v>4.1531520223999996</v>
      </c>
    </row>
    <row r="232" spans="1:143">
      <c r="A232">
        <v>682</v>
      </c>
      <c r="B232" s="434">
        <v>301</v>
      </c>
      <c r="C232">
        <v>28204</v>
      </c>
      <c r="D232">
        <v>2</v>
      </c>
      <c r="E232">
        <v>2015</v>
      </c>
      <c r="F232">
        <v>2000</v>
      </c>
      <c r="G232" t="s">
        <v>8</v>
      </c>
      <c r="H232" s="212">
        <v>259496</v>
      </c>
      <c r="I232" s="212">
        <v>1942</v>
      </c>
      <c r="J232" s="212">
        <v>1992</v>
      </c>
      <c r="K232" s="212">
        <v>1971</v>
      </c>
      <c r="L232" s="212">
        <v>2078</v>
      </c>
      <c r="M232" s="212">
        <v>2013</v>
      </c>
      <c r="N232" s="212">
        <v>2059</v>
      </c>
      <c r="O232" s="212">
        <v>2122</v>
      </c>
      <c r="P232" s="212">
        <v>2230</v>
      </c>
      <c r="Q232" s="212">
        <v>2224</v>
      </c>
      <c r="R232" s="212">
        <v>2120</v>
      </c>
      <c r="S232" s="212">
        <v>2177</v>
      </c>
      <c r="T232" s="212">
        <v>2231</v>
      </c>
      <c r="U232" s="212">
        <v>2335</v>
      </c>
      <c r="V232" s="212">
        <v>2308</v>
      </c>
      <c r="W232" s="212">
        <v>2309</v>
      </c>
      <c r="X232" s="212">
        <v>2464</v>
      </c>
      <c r="Y232" s="212">
        <v>2466</v>
      </c>
      <c r="Z232" s="212">
        <v>2398</v>
      </c>
      <c r="AA232" s="212">
        <v>2630</v>
      </c>
      <c r="AB232" s="212">
        <v>2864</v>
      </c>
      <c r="AC232" s="212">
        <v>2822</v>
      </c>
      <c r="AD232" s="212">
        <v>2782</v>
      </c>
      <c r="AE232" s="212">
        <v>2576</v>
      </c>
      <c r="AF232" s="212">
        <v>2316</v>
      </c>
      <c r="AG232" s="212">
        <v>2164</v>
      </c>
      <c r="AH232" s="212">
        <v>2187</v>
      </c>
      <c r="AI232" s="212">
        <v>2205</v>
      </c>
      <c r="AJ232" s="212">
        <v>2320</v>
      </c>
      <c r="AK232" s="212">
        <v>2370</v>
      </c>
      <c r="AL232" s="212">
        <v>2421</v>
      </c>
      <c r="AM232" s="212">
        <v>2603</v>
      </c>
      <c r="AN232" s="212">
        <v>2705</v>
      </c>
      <c r="AO232" s="212">
        <v>2884</v>
      </c>
      <c r="AP232" s="212">
        <v>2929</v>
      </c>
      <c r="AQ232" s="212">
        <v>3114</v>
      </c>
      <c r="AR232" s="212">
        <v>3115</v>
      </c>
      <c r="AS232" s="212">
        <v>3312</v>
      </c>
      <c r="AT232" s="212">
        <v>3544</v>
      </c>
      <c r="AU232" s="212">
        <v>3646</v>
      </c>
      <c r="AV232" s="212">
        <v>3971</v>
      </c>
      <c r="AW232" s="212">
        <v>4083</v>
      </c>
      <c r="AX232" s="212">
        <v>4380</v>
      </c>
      <c r="AY232" s="212">
        <v>4579</v>
      </c>
      <c r="AZ232" s="212">
        <v>4566</v>
      </c>
      <c r="BA232" s="212">
        <v>4419</v>
      </c>
      <c r="BB232" s="212">
        <v>4381</v>
      </c>
      <c r="BC232" s="212">
        <v>4313</v>
      </c>
      <c r="BD232" s="212">
        <v>3969</v>
      </c>
      <c r="BE232" s="212">
        <v>3914</v>
      </c>
      <c r="BF232" s="212">
        <v>3116</v>
      </c>
      <c r="BG232" s="212">
        <v>3621</v>
      </c>
      <c r="BH232" s="212">
        <v>3352</v>
      </c>
      <c r="BI232" s="212">
        <v>3303</v>
      </c>
      <c r="BJ232" s="212">
        <v>3105</v>
      </c>
      <c r="BK232" s="212">
        <v>2930</v>
      </c>
      <c r="BL232" s="212">
        <v>2922</v>
      </c>
      <c r="BM232" s="212">
        <v>2943</v>
      </c>
      <c r="BN232" s="212">
        <v>2745</v>
      </c>
      <c r="BO232" s="212">
        <v>2482</v>
      </c>
      <c r="BP232" s="212">
        <v>2695</v>
      </c>
      <c r="BQ232" s="212">
        <v>2727</v>
      </c>
      <c r="BR232" s="212">
        <v>2688</v>
      </c>
      <c r="BS232" s="212">
        <v>2915</v>
      </c>
      <c r="BT232" s="212">
        <v>3062</v>
      </c>
      <c r="BU232" s="212">
        <v>3274</v>
      </c>
      <c r="BV232" s="212">
        <v>3493</v>
      </c>
      <c r="BW232" s="212">
        <v>4086</v>
      </c>
      <c r="BX232" s="212">
        <v>4019</v>
      </c>
      <c r="BY232" s="212">
        <v>3883</v>
      </c>
      <c r="BZ232" s="212">
        <v>2366</v>
      </c>
      <c r="CA232" s="212">
        <v>2533</v>
      </c>
      <c r="CB232" s="212">
        <v>3012</v>
      </c>
      <c r="CC232" s="212">
        <v>2799</v>
      </c>
      <c r="CD232" s="212">
        <v>3003</v>
      </c>
      <c r="CE232" s="212">
        <v>2899</v>
      </c>
      <c r="CF232" s="212">
        <v>2480</v>
      </c>
      <c r="CG232" s="212">
        <v>2125</v>
      </c>
      <c r="CH232" s="212">
        <v>2282</v>
      </c>
      <c r="CI232" s="212">
        <v>2293</v>
      </c>
      <c r="CJ232" s="212">
        <v>2344</v>
      </c>
      <c r="CK232" s="212">
        <v>2078</v>
      </c>
      <c r="CL232" s="212">
        <v>1951</v>
      </c>
      <c r="CM232" s="212">
        <v>1808</v>
      </c>
      <c r="CN232" s="212">
        <v>1766</v>
      </c>
      <c r="CO232" s="212">
        <v>1555</v>
      </c>
      <c r="CP232" s="212">
        <v>1408</v>
      </c>
      <c r="CQ232" s="212">
        <v>1364</v>
      </c>
      <c r="CR232" s="212">
        <v>1252</v>
      </c>
      <c r="CS232" s="212">
        <v>1089</v>
      </c>
      <c r="CT232" s="212">
        <v>921</v>
      </c>
      <c r="CU232" s="212">
        <v>768</v>
      </c>
      <c r="CV232" s="212">
        <v>601</v>
      </c>
      <c r="CW232" s="212">
        <v>504</v>
      </c>
      <c r="CX232" s="212">
        <v>434</v>
      </c>
      <c r="CY232" s="212">
        <v>360</v>
      </c>
      <c r="CZ232" s="212">
        <v>309</v>
      </c>
      <c r="DA232" s="212">
        <v>168</v>
      </c>
      <c r="DB232" s="212">
        <v>136</v>
      </c>
      <c r="DC232" s="212">
        <v>109</v>
      </c>
      <c r="DD232" s="212">
        <v>77</v>
      </c>
      <c r="DE232" s="212">
        <v>172</v>
      </c>
      <c r="DF232" s="212">
        <v>9646</v>
      </c>
      <c r="DG232" s="212">
        <v>45.562861716999997</v>
      </c>
      <c r="DH232" s="212">
        <v>45.451723350800002</v>
      </c>
      <c r="DI232" s="212">
        <v>9996</v>
      </c>
      <c r="DJ232" s="212">
        <v>10755</v>
      </c>
      <c r="DK232" s="212">
        <v>11360</v>
      </c>
      <c r="DL232" s="212">
        <v>12822</v>
      </c>
      <c r="DM232" s="212">
        <v>12660</v>
      </c>
      <c r="DN232" s="212">
        <v>11503</v>
      </c>
      <c r="DO232" s="212">
        <v>14235</v>
      </c>
      <c r="DP232" s="212">
        <v>17588</v>
      </c>
      <c r="DQ232" s="212">
        <v>22027</v>
      </c>
      <c r="DR232" s="212">
        <v>19693</v>
      </c>
      <c r="DS232" s="212">
        <v>16311</v>
      </c>
      <c r="DT232" s="212">
        <v>13787</v>
      </c>
      <c r="DU232" s="212">
        <v>14666</v>
      </c>
      <c r="DV232" s="212">
        <v>17847</v>
      </c>
      <c r="DW232" s="212">
        <v>14246</v>
      </c>
      <c r="DX232" s="212">
        <v>11524</v>
      </c>
      <c r="DY232" s="212">
        <v>9158</v>
      </c>
      <c r="DZ232" s="212">
        <v>6034</v>
      </c>
      <c r="EA232" s="212">
        <v>2667</v>
      </c>
      <c r="EB232" s="212">
        <v>799</v>
      </c>
      <c r="EC232" s="212">
        <v>172</v>
      </c>
      <c r="ED232" s="212">
        <v>32111</v>
      </c>
      <c r="EE232" s="212">
        <v>155292</v>
      </c>
      <c r="EF232" s="212">
        <v>62447</v>
      </c>
      <c r="EG232" s="212">
        <v>30354</v>
      </c>
      <c r="EH232" s="212">
        <v>9672</v>
      </c>
      <c r="EI232" s="552">
        <v>12.8521112668</v>
      </c>
      <c r="EJ232" s="552">
        <v>62.154092455499999</v>
      </c>
      <c r="EK232" s="552">
        <v>24.993796277800001</v>
      </c>
      <c r="EL232" s="552">
        <v>12.1488893336</v>
      </c>
      <c r="EM232" s="552">
        <v>3.8711226736</v>
      </c>
    </row>
    <row r="233" spans="1:143">
      <c r="A233">
        <v>683</v>
      </c>
      <c r="B233" s="434">
        <v>301</v>
      </c>
      <c r="C233">
        <v>28205</v>
      </c>
      <c r="D233">
        <v>2</v>
      </c>
      <c r="E233">
        <v>2015</v>
      </c>
      <c r="G233" t="s">
        <v>9</v>
      </c>
      <c r="H233" s="212">
        <v>23266</v>
      </c>
      <c r="I233" s="212">
        <v>125</v>
      </c>
      <c r="J233" s="212">
        <v>141</v>
      </c>
      <c r="K233" s="212">
        <v>144</v>
      </c>
      <c r="L233" s="212">
        <v>135</v>
      </c>
      <c r="M233" s="212">
        <v>153</v>
      </c>
      <c r="N233" s="212">
        <v>170</v>
      </c>
      <c r="O233" s="212">
        <v>160</v>
      </c>
      <c r="P233" s="212">
        <v>169</v>
      </c>
      <c r="Q233" s="212">
        <v>182</v>
      </c>
      <c r="R233" s="212">
        <v>167</v>
      </c>
      <c r="S233" s="212">
        <v>180</v>
      </c>
      <c r="T233" s="212">
        <v>183</v>
      </c>
      <c r="U233" s="212">
        <v>180</v>
      </c>
      <c r="V233" s="212">
        <v>185</v>
      </c>
      <c r="W233" s="212">
        <v>231</v>
      </c>
      <c r="X233" s="212">
        <v>213</v>
      </c>
      <c r="Y233" s="212">
        <v>225</v>
      </c>
      <c r="Z233" s="212">
        <v>237</v>
      </c>
      <c r="AA233" s="212">
        <v>165</v>
      </c>
      <c r="AB233" s="212">
        <v>146</v>
      </c>
      <c r="AC233" s="212">
        <v>148</v>
      </c>
      <c r="AD233" s="212">
        <v>127</v>
      </c>
      <c r="AE233" s="212">
        <v>152</v>
      </c>
      <c r="AF233" s="212">
        <v>180</v>
      </c>
      <c r="AG233" s="212">
        <v>161</v>
      </c>
      <c r="AH233" s="212">
        <v>147</v>
      </c>
      <c r="AI233" s="212">
        <v>162</v>
      </c>
      <c r="AJ233" s="212">
        <v>161</v>
      </c>
      <c r="AK233" s="212">
        <v>175</v>
      </c>
      <c r="AL233" s="212">
        <v>162</v>
      </c>
      <c r="AM233" s="212">
        <v>197</v>
      </c>
      <c r="AN233" s="212">
        <v>203</v>
      </c>
      <c r="AO233" s="212">
        <v>189</v>
      </c>
      <c r="AP233" s="212">
        <v>205</v>
      </c>
      <c r="AQ233" s="212">
        <v>242</v>
      </c>
      <c r="AR233" s="212">
        <v>213</v>
      </c>
      <c r="AS233" s="212">
        <v>225</v>
      </c>
      <c r="AT233" s="212">
        <v>266</v>
      </c>
      <c r="AU233" s="212">
        <v>254</v>
      </c>
      <c r="AV233" s="212">
        <v>289</v>
      </c>
      <c r="AW233" s="212">
        <v>264</v>
      </c>
      <c r="AX233" s="212">
        <v>293</v>
      </c>
      <c r="AY233" s="212">
        <v>321</v>
      </c>
      <c r="AZ233" s="212">
        <v>315</v>
      </c>
      <c r="BA233" s="212">
        <v>314</v>
      </c>
      <c r="BB233" s="212">
        <v>299</v>
      </c>
      <c r="BC233" s="212">
        <v>281</v>
      </c>
      <c r="BD233" s="212">
        <v>327</v>
      </c>
      <c r="BE233" s="212">
        <v>298</v>
      </c>
      <c r="BF233" s="212">
        <v>237</v>
      </c>
      <c r="BG233" s="212">
        <v>293</v>
      </c>
      <c r="BH233" s="212">
        <v>287</v>
      </c>
      <c r="BI233" s="212">
        <v>250</v>
      </c>
      <c r="BJ233" s="212">
        <v>286</v>
      </c>
      <c r="BK233" s="212">
        <v>244</v>
      </c>
      <c r="BL233" s="212">
        <v>288</v>
      </c>
      <c r="BM233" s="212">
        <v>298</v>
      </c>
      <c r="BN233" s="212">
        <v>304</v>
      </c>
      <c r="BO233" s="212">
        <v>265</v>
      </c>
      <c r="BP233" s="212">
        <v>327</v>
      </c>
      <c r="BQ233" s="212">
        <v>324</v>
      </c>
      <c r="BR233" s="212">
        <v>321</v>
      </c>
      <c r="BS233" s="212">
        <v>363</v>
      </c>
      <c r="BT233" s="212">
        <v>338</v>
      </c>
      <c r="BU233" s="212">
        <v>411</v>
      </c>
      <c r="BV233" s="212">
        <v>419</v>
      </c>
      <c r="BW233" s="212">
        <v>500</v>
      </c>
      <c r="BX233" s="212">
        <v>483</v>
      </c>
      <c r="BY233" s="212">
        <v>437</v>
      </c>
      <c r="BZ233" s="212">
        <v>278</v>
      </c>
      <c r="CA233" s="212">
        <v>283</v>
      </c>
      <c r="CB233" s="212">
        <v>358</v>
      </c>
      <c r="CC233" s="212">
        <v>315</v>
      </c>
      <c r="CD233" s="212">
        <v>322</v>
      </c>
      <c r="CE233" s="212">
        <v>320</v>
      </c>
      <c r="CF233" s="212">
        <v>268</v>
      </c>
      <c r="CG233" s="212">
        <v>236</v>
      </c>
      <c r="CH233" s="212">
        <v>268</v>
      </c>
      <c r="CI233" s="212">
        <v>323</v>
      </c>
      <c r="CJ233" s="212">
        <v>303</v>
      </c>
      <c r="CK233" s="212">
        <v>296</v>
      </c>
      <c r="CL233" s="212">
        <v>274</v>
      </c>
      <c r="CM233" s="212">
        <v>326</v>
      </c>
      <c r="CN233" s="212">
        <v>290</v>
      </c>
      <c r="CO233" s="212">
        <v>256</v>
      </c>
      <c r="CP233" s="212">
        <v>233</v>
      </c>
      <c r="CQ233" s="212">
        <v>252</v>
      </c>
      <c r="CR233" s="212">
        <v>216</v>
      </c>
      <c r="CS233" s="212">
        <v>179</v>
      </c>
      <c r="CT233" s="212">
        <v>196</v>
      </c>
      <c r="CU233" s="212">
        <v>144</v>
      </c>
      <c r="CV233" s="212">
        <v>125</v>
      </c>
      <c r="CW233" s="212">
        <v>95</v>
      </c>
      <c r="CX233" s="212">
        <v>81</v>
      </c>
      <c r="CY233" s="212">
        <v>74</v>
      </c>
      <c r="CZ233" s="212">
        <v>44</v>
      </c>
      <c r="DA233" s="212">
        <v>28</v>
      </c>
      <c r="DB233" s="212">
        <v>22</v>
      </c>
      <c r="DC233" s="212">
        <v>27</v>
      </c>
      <c r="DD233" s="212">
        <v>20</v>
      </c>
      <c r="DE233" s="212">
        <v>27</v>
      </c>
      <c r="DF233" s="212">
        <v>51</v>
      </c>
      <c r="DG233" s="212">
        <v>51.729076028400002</v>
      </c>
      <c r="DH233" s="212">
        <v>54.7930327869</v>
      </c>
      <c r="DI233" s="212">
        <v>698</v>
      </c>
      <c r="DJ233" s="212">
        <v>848</v>
      </c>
      <c r="DK233" s="212">
        <v>959</v>
      </c>
      <c r="DL233" s="212">
        <v>986</v>
      </c>
      <c r="DM233" s="212">
        <v>768</v>
      </c>
      <c r="DN233" s="212">
        <v>807</v>
      </c>
      <c r="DO233" s="212">
        <v>1036</v>
      </c>
      <c r="DP233" s="212">
        <v>1247</v>
      </c>
      <c r="DQ233" s="212">
        <v>1507</v>
      </c>
      <c r="DR233" s="212">
        <v>1442</v>
      </c>
      <c r="DS233" s="212">
        <v>1360</v>
      </c>
      <c r="DT233" s="212">
        <v>1482</v>
      </c>
      <c r="DU233" s="212">
        <v>1757</v>
      </c>
      <c r="DV233" s="212">
        <v>2117</v>
      </c>
      <c r="DW233" s="212">
        <v>1598</v>
      </c>
      <c r="DX233" s="212">
        <v>1398</v>
      </c>
      <c r="DY233" s="212">
        <v>1442</v>
      </c>
      <c r="DZ233" s="212">
        <v>1076</v>
      </c>
      <c r="EA233" s="212">
        <v>519</v>
      </c>
      <c r="EB233" s="212">
        <v>141</v>
      </c>
      <c r="EC233" s="212">
        <v>27</v>
      </c>
      <c r="ED233" s="212">
        <v>2505</v>
      </c>
      <c r="EE233" s="212">
        <v>12392</v>
      </c>
      <c r="EF233" s="212">
        <v>8318</v>
      </c>
      <c r="EG233" s="212">
        <v>4603</v>
      </c>
      <c r="EH233" s="212">
        <v>1763</v>
      </c>
      <c r="EI233" s="552">
        <v>10.790437217299999</v>
      </c>
      <c r="EJ233" s="552">
        <v>53.379280637500003</v>
      </c>
      <c r="EK233" s="552">
        <v>35.830282145200002</v>
      </c>
      <c r="EL233" s="552">
        <v>19.827697609299999</v>
      </c>
      <c r="EM233" s="552">
        <v>7.5942278699000001</v>
      </c>
    </row>
    <row r="234" spans="1:143">
      <c r="A234">
        <v>686</v>
      </c>
      <c r="B234" s="434">
        <v>301</v>
      </c>
      <c r="C234">
        <v>28206</v>
      </c>
      <c r="D234">
        <v>2</v>
      </c>
      <c r="E234">
        <v>2015</v>
      </c>
      <c r="F234">
        <v>2000</v>
      </c>
      <c r="G234" t="s">
        <v>11</v>
      </c>
      <c r="H234" s="212">
        <v>52261</v>
      </c>
      <c r="I234" s="212">
        <v>331</v>
      </c>
      <c r="J234" s="212">
        <v>379</v>
      </c>
      <c r="K234" s="212">
        <v>381</v>
      </c>
      <c r="L234" s="212">
        <v>377</v>
      </c>
      <c r="M234" s="212">
        <v>396</v>
      </c>
      <c r="N234" s="212">
        <v>437</v>
      </c>
      <c r="O234" s="212">
        <v>408</v>
      </c>
      <c r="P234" s="212">
        <v>427</v>
      </c>
      <c r="Q234" s="212">
        <v>415</v>
      </c>
      <c r="R234" s="212">
        <v>441</v>
      </c>
      <c r="S234" s="212">
        <v>415</v>
      </c>
      <c r="T234" s="212">
        <v>443</v>
      </c>
      <c r="U234" s="212">
        <v>411</v>
      </c>
      <c r="V234" s="212">
        <v>423</v>
      </c>
      <c r="W234" s="212">
        <v>445</v>
      </c>
      <c r="X234" s="212">
        <v>409</v>
      </c>
      <c r="Y234" s="212">
        <v>467</v>
      </c>
      <c r="Z234" s="212">
        <v>450</v>
      </c>
      <c r="AA234" s="212">
        <v>418</v>
      </c>
      <c r="AB234" s="212">
        <v>412</v>
      </c>
      <c r="AC234" s="212">
        <v>396</v>
      </c>
      <c r="AD234" s="212">
        <v>404</v>
      </c>
      <c r="AE234" s="212">
        <v>362</v>
      </c>
      <c r="AF234" s="212">
        <v>387</v>
      </c>
      <c r="AG234" s="212">
        <v>365</v>
      </c>
      <c r="AH234" s="212">
        <v>383</v>
      </c>
      <c r="AI234" s="212">
        <v>364</v>
      </c>
      <c r="AJ234" s="212">
        <v>377</v>
      </c>
      <c r="AK234" s="212">
        <v>391</v>
      </c>
      <c r="AL234" s="212">
        <v>429</v>
      </c>
      <c r="AM234" s="212">
        <v>464</v>
      </c>
      <c r="AN234" s="212">
        <v>507</v>
      </c>
      <c r="AO234" s="212">
        <v>506</v>
      </c>
      <c r="AP234" s="212">
        <v>535</v>
      </c>
      <c r="AQ234" s="212">
        <v>582</v>
      </c>
      <c r="AR234" s="212">
        <v>586</v>
      </c>
      <c r="AS234" s="212">
        <v>614</v>
      </c>
      <c r="AT234" s="212">
        <v>681</v>
      </c>
      <c r="AU234" s="212">
        <v>713</v>
      </c>
      <c r="AV234" s="212">
        <v>722</v>
      </c>
      <c r="AW234" s="212">
        <v>856</v>
      </c>
      <c r="AX234" s="212">
        <v>871</v>
      </c>
      <c r="AY234" s="212">
        <v>881</v>
      </c>
      <c r="AZ234" s="212">
        <v>941</v>
      </c>
      <c r="BA234" s="212">
        <v>898</v>
      </c>
      <c r="BB234" s="212">
        <v>875</v>
      </c>
      <c r="BC234" s="212">
        <v>896</v>
      </c>
      <c r="BD234" s="212">
        <v>899</v>
      </c>
      <c r="BE234" s="212">
        <v>828</v>
      </c>
      <c r="BF234" s="212">
        <v>646</v>
      </c>
      <c r="BG234" s="212">
        <v>807</v>
      </c>
      <c r="BH234" s="212">
        <v>751</v>
      </c>
      <c r="BI234" s="212">
        <v>725</v>
      </c>
      <c r="BJ234" s="212">
        <v>713</v>
      </c>
      <c r="BK234" s="212">
        <v>620</v>
      </c>
      <c r="BL234" s="212">
        <v>677</v>
      </c>
      <c r="BM234" s="212">
        <v>649</v>
      </c>
      <c r="BN234" s="212">
        <v>620</v>
      </c>
      <c r="BO234" s="212">
        <v>610</v>
      </c>
      <c r="BP234" s="212">
        <v>557</v>
      </c>
      <c r="BQ234" s="212">
        <v>614</v>
      </c>
      <c r="BR234" s="212">
        <v>650</v>
      </c>
      <c r="BS234" s="212">
        <v>652</v>
      </c>
      <c r="BT234" s="212">
        <v>653</v>
      </c>
      <c r="BU234" s="212">
        <v>740</v>
      </c>
      <c r="BV234" s="212">
        <v>762</v>
      </c>
      <c r="BW234" s="212">
        <v>917</v>
      </c>
      <c r="BX234" s="212">
        <v>959</v>
      </c>
      <c r="BY234" s="212">
        <v>931</v>
      </c>
      <c r="BZ234" s="212">
        <v>532</v>
      </c>
      <c r="CA234" s="212">
        <v>592</v>
      </c>
      <c r="CB234" s="212">
        <v>695</v>
      </c>
      <c r="CC234" s="212">
        <v>675</v>
      </c>
      <c r="CD234" s="212">
        <v>711</v>
      </c>
      <c r="CE234" s="212">
        <v>650</v>
      </c>
      <c r="CF234" s="212">
        <v>575</v>
      </c>
      <c r="CG234" s="212">
        <v>537</v>
      </c>
      <c r="CH234" s="212">
        <v>526</v>
      </c>
      <c r="CI234" s="212">
        <v>595</v>
      </c>
      <c r="CJ234" s="212">
        <v>561</v>
      </c>
      <c r="CK234" s="212">
        <v>513</v>
      </c>
      <c r="CL234" s="212">
        <v>469</v>
      </c>
      <c r="CM234" s="212">
        <v>477</v>
      </c>
      <c r="CN234" s="212">
        <v>440</v>
      </c>
      <c r="CO234" s="212">
        <v>421</v>
      </c>
      <c r="CP234" s="212">
        <v>403</v>
      </c>
      <c r="CQ234" s="212">
        <v>326</v>
      </c>
      <c r="CR234" s="212">
        <v>332</v>
      </c>
      <c r="CS234" s="212">
        <v>292</v>
      </c>
      <c r="CT234" s="212">
        <v>261</v>
      </c>
      <c r="CU234" s="212">
        <v>217</v>
      </c>
      <c r="CV234" s="212">
        <v>172</v>
      </c>
      <c r="CW234" s="212">
        <v>158</v>
      </c>
      <c r="CX234" s="212">
        <v>129</v>
      </c>
      <c r="CY234" s="212">
        <v>82</v>
      </c>
      <c r="CZ234" s="212">
        <v>98</v>
      </c>
      <c r="DA234" s="212">
        <v>62</v>
      </c>
      <c r="DB234" s="212">
        <v>33</v>
      </c>
      <c r="DC234" s="212">
        <v>31</v>
      </c>
      <c r="DD234" s="212">
        <v>30</v>
      </c>
      <c r="DE234" s="212">
        <v>44</v>
      </c>
      <c r="DF234" s="212">
        <v>371</v>
      </c>
      <c r="DG234" s="212">
        <v>48.501098477500001</v>
      </c>
      <c r="DH234" s="212">
        <v>48.9359903382</v>
      </c>
      <c r="DI234" s="212">
        <v>1864</v>
      </c>
      <c r="DJ234" s="212">
        <v>2128</v>
      </c>
      <c r="DK234" s="212">
        <v>2137</v>
      </c>
      <c r="DL234" s="212">
        <v>2156</v>
      </c>
      <c r="DM234" s="212">
        <v>1914</v>
      </c>
      <c r="DN234" s="212">
        <v>1944</v>
      </c>
      <c r="DO234" s="212">
        <v>2594</v>
      </c>
      <c r="DP234" s="212">
        <v>3316</v>
      </c>
      <c r="DQ234" s="212">
        <v>4447</v>
      </c>
      <c r="DR234" s="212">
        <v>4144</v>
      </c>
      <c r="DS234" s="212">
        <v>3616</v>
      </c>
      <c r="DT234" s="212">
        <v>3113</v>
      </c>
      <c r="DU234" s="212">
        <v>3309</v>
      </c>
      <c r="DV234" s="212">
        <v>4101</v>
      </c>
      <c r="DW234" s="212">
        <v>3323</v>
      </c>
      <c r="DX234" s="212">
        <v>2794</v>
      </c>
      <c r="DY234" s="212">
        <v>2320</v>
      </c>
      <c r="DZ234" s="212">
        <v>1614</v>
      </c>
      <c r="EA234" s="212">
        <v>758</v>
      </c>
      <c r="EB234" s="212">
        <v>254</v>
      </c>
      <c r="EC234" s="212">
        <v>44</v>
      </c>
      <c r="ED234" s="212">
        <v>6129</v>
      </c>
      <c r="EE234" s="212">
        <v>30553</v>
      </c>
      <c r="EF234" s="212">
        <v>15208</v>
      </c>
      <c r="EG234" s="212">
        <v>7784</v>
      </c>
      <c r="EH234" s="212">
        <v>2670</v>
      </c>
      <c r="EI234" s="552">
        <v>11.8115243785</v>
      </c>
      <c r="EJ234" s="552">
        <v>58.8803237618</v>
      </c>
      <c r="EK234" s="552">
        <v>29.308151859700001</v>
      </c>
      <c r="EL234" s="552">
        <v>15.0009635768</v>
      </c>
      <c r="EM234" s="552">
        <v>5.1455000964000002</v>
      </c>
    </row>
    <row r="235" spans="1:143">
      <c r="A235">
        <v>687</v>
      </c>
      <c r="B235" s="434">
        <v>301</v>
      </c>
      <c r="C235">
        <v>28207</v>
      </c>
      <c r="D235">
        <v>2</v>
      </c>
      <c r="E235">
        <v>2015</v>
      </c>
      <c r="F235">
        <v>2000</v>
      </c>
      <c r="G235" t="s">
        <v>12</v>
      </c>
      <c r="H235" s="212">
        <v>101242</v>
      </c>
      <c r="I235" s="212">
        <v>811</v>
      </c>
      <c r="J235" s="212">
        <v>819</v>
      </c>
      <c r="K235" s="212">
        <v>924</v>
      </c>
      <c r="L235" s="212">
        <v>864</v>
      </c>
      <c r="M235" s="212">
        <v>948</v>
      </c>
      <c r="N235" s="212">
        <v>924</v>
      </c>
      <c r="O235" s="212">
        <v>938</v>
      </c>
      <c r="P235" s="212">
        <v>930</v>
      </c>
      <c r="Q235" s="212">
        <v>921</v>
      </c>
      <c r="R235" s="212">
        <v>886</v>
      </c>
      <c r="S235" s="212">
        <v>902</v>
      </c>
      <c r="T235" s="212">
        <v>992</v>
      </c>
      <c r="U235" s="212">
        <v>904</v>
      </c>
      <c r="V235" s="212">
        <v>922</v>
      </c>
      <c r="W235" s="212">
        <v>964</v>
      </c>
      <c r="X235" s="212">
        <v>1011</v>
      </c>
      <c r="Y235" s="212">
        <v>1006</v>
      </c>
      <c r="Z235" s="212">
        <v>1015</v>
      </c>
      <c r="AA235" s="212">
        <v>966</v>
      </c>
      <c r="AB235" s="212">
        <v>993</v>
      </c>
      <c r="AC235" s="212">
        <v>945</v>
      </c>
      <c r="AD235" s="212">
        <v>962</v>
      </c>
      <c r="AE235" s="212">
        <v>894</v>
      </c>
      <c r="AF235" s="212">
        <v>834</v>
      </c>
      <c r="AG235" s="212">
        <v>893</v>
      </c>
      <c r="AH235" s="212">
        <v>985</v>
      </c>
      <c r="AI235" s="212">
        <v>976</v>
      </c>
      <c r="AJ235" s="212">
        <v>937</v>
      </c>
      <c r="AK235" s="212">
        <v>972</v>
      </c>
      <c r="AL235" s="212">
        <v>1006</v>
      </c>
      <c r="AM235" s="212">
        <v>1084</v>
      </c>
      <c r="AN235" s="212">
        <v>1167</v>
      </c>
      <c r="AO235" s="212">
        <v>1207</v>
      </c>
      <c r="AP235" s="212">
        <v>1203</v>
      </c>
      <c r="AQ235" s="212">
        <v>1195</v>
      </c>
      <c r="AR235" s="212">
        <v>1333</v>
      </c>
      <c r="AS235" s="212">
        <v>1351</v>
      </c>
      <c r="AT235" s="212">
        <v>1414</v>
      </c>
      <c r="AU235" s="212">
        <v>1432</v>
      </c>
      <c r="AV235" s="212">
        <v>1494</v>
      </c>
      <c r="AW235" s="212">
        <v>1566</v>
      </c>
      <c r="AX235" s="212">
        <v>1686</v>
      </c>
      <c r="AY235" s="212">
        <v>1767</v>
      </c>
      <c r="AZ235" s="212">
        <v>1748</v>
      </c>
      <c r="BA235" s="212">
        <v>1709</v>
      </c>
      <c r="BB235" s="212">
        <v>1706</v>
      </c>
      <c r="BC235" s="212">
        <v>1550</v>
      </c>
      <c r="BD235" s="212">
        <v>1582</v>
      </c>
      <c r="BE235" s="212">
        <v>1576</v>
      </c>
      <c r="BF235" s="212">
        <v>1188</v>
      </c>
      <c r="BG235" s="212">
        <v>1437</v>
      </c>
      <c r="BH235" s="212">
        <v>1316</v>
      </c>
      <c r="BI235" s="212">
        <v>1242</v>
      </c>
      <c r="BJ235" s="212">
        <v>1152</v>
      </c>
      <c r="BK235" s="212">
        <v>1071</v>
      </c>
      <c r="BL235" s="212">
        <v>1054</v>
      </c>
      <c r="BM235" s="212">
        <v>1092</v>
      </c>
      <c r="BN235" s="212">
        <v>995</v>
      </c>
      <c r="BO235" s="212">
        <v>908</v>
      </c>
      <c r="BP235" s="212">
        <v>1040</v>
      </c>
      <c r="BQ235" s="212">
        <v>1076</v>
      </c>
      <c r="BR235" s="212">
        <v>1117</v>
      </c>
      <c r="BS235" s="212">
        <v>1144</v>
      </c>
      <c r="BT235" s="212">
        <v>1270</v>
      </c>
      <c r="BU235" s="212">
        <v>1426</v>
      </c>
      <c r="BV235" s="212">
        <v>1531</v>
      </c>
      <c r="BW235" s="212">
        <v>1679</v>
      </c>
      <c r="BX235" s="212">
        <v>1671</v>
      </c>
      <c r="BY235" s="212">
        <v>1604</v>
      </c>
      <c r="BZ235" s="212">
        <v>1017</v>
      </c>
      <c r="CA235" s="212">
        <v>1160</v>
      </c>
      <c r="CB235" s="212">
        <v>1387</v>
      </c>
      <c r="CC235" s="212">
        <v>1306</v>
      </c>
      <c r="CD235" s="212">
        <v>1373</v>
      </c>
      <c r="CE235" s="212">
        <v>1310</v>
      </c>
      <c r="CF235" s="212">
        <v>1078</v>
      </c>
      <c r="CG235" s="212">
        <v>983</v>
      </c>
      <c r="CH235" s="212">
        <v>1009</v>
      </c>
      <c r="CI235" s="212">
        <v>970</v>
      </c>
      <c r="CJ235" s="212">
        <v>981</v>
      </c>
      <c r="CK235" s="212">
        <v>882</v>
      </c>
      <c r="CL235" s="212">
        <v>826</v>
      </c>
      <c r="CM235" s="212">
        <v>770</v>
      </c>
      <c r="CN235" s="212">
        <v>718</v>
      </c>
      <c r="CO235" s="212">
        <v>667</v>
      </c>
      <c r="CP235" s="212">
        <v>551</v>
      </c>
      <c r="CQ235" s="212">
        <v>549</v>
      </c>
      <c r="CR235" s="212">
        <v>501</v>
      </c>
      <c r="CS235" s="212">
        <v>388</v>
      </c>
      <c r="CT235" s="212">
        <v>369</v>
      </c>
      <c r="CU235" s="212">
        <v>314</v>
      </c>
      <c r="CV235" s="212">
        <v>219</v>
      </c>
      <c r="CW235" s="212">
        <v>222</v>
      </c>
      <c r="CX235" s="212">
        <v>164</v>
      </c>
      <c r="CY235" s="212">
        <v>137</v>
      </c>
      <c r="CZ235" s="212">
        <v>111</v>
      </c>
      <c r="DA235" s="212">
        <v>67</v>
      </c>
      <c r="DB235" s="212">
        <v>61</v>
      </c>
      <c r="DC235" s="212">
        <v>36</v>
      </c>
      <c r="DD235" s="212">
        <v>29</v>
      </c>
      <c r="DE235" s="212">
        <v>45</v>
      </c>
      <c r="DF235" s="212">
        <v>215</v>
      </c>
      <c r="DG235" s="212">
        <v>45.748468231300002</v>
      </c>
      <c r="DH235" s="212">
        <v>45.652696365799997</v>
      </c>
      <c r="DI235" s="212">
        <v>4366</v>
      </c>
      <c r="DJ235" s="212">
        <v>4599</v>
      </c>
      <c r="DK235" s="212">
        <v>4684</v>
      </c>
      <c r="DL235" s="212">
        <v>4991</v>
      </c>
      <c r="DM235" s="212">
        <v>4528</v>
      </c>
      <c r="DN235" s="212">
        <v>4876</v>
      </c>
      <c r="DO235" s="212">
        <v>5856</v>
      </c>
      <c r="DP235" s="212">
        <v>7024</v>
      </c>
      <c r="DQ235" s="212">
        <v>8476</v>
      </c>
      <c r="DR235" s="212">
        <v>7602</v>
      </c>
      <c r="DS235" s="212">
        <v>6218</v>
      </c>
      <c r="DT235" s="212">
        <v>5089</v>
      </c>
      <c r="DU235" s="212">
        <v>6033</v>
      </c>
      <c r="DV235" s="212">
        <v>7502</v>
      </c>
      <c r="DW235" s="212">
        <v>6536</v>
      </c>
      <c r="DX235" s="212">
        <v>5021</v>
      </c>
      <c r="DY235" s="212">
        <v>3863</v>
      </c>
      <c r="DZ235" s="212">
        <v>2358</v>
      </c>
      <c r="EA235" s="212">
        <v>1056</v>
      </c>
      <c r="EB235" s="212">
        <v>304</v>
      </c>
      <c r="EC235" s="212">
        <v>45</v>
      </c>
      <c r="ED235" s="212">
        <v>13649</v>
      </c>
      <c r="EE235" s="212">
        <v>60693</v>
      </c>
      <c r="EF235" s="212">
        <v>26685</v>
      </c>
      <c r="EG235" s="212">
        <v>12647</v>
      </c>
      <c r="EH235" s="212">
        <v>3763</v>
      </c>
      <c r="EI235" s="552">
        <v>13.5102497352</v>
      </c>
      <c r="EJ235" s="552">
        <v>60.076019281999997</v>
      </c>
      <c r="EK235" s="552">
        <v>26.413730982800001</v>
      </c>
      <c r="EL235" s="552">
        <v>12.5184356657</v>
      </c>
      <c r="EM235" s="552">
        <v>3.7247468498999998</v>
      </c>
    </row>
    <row r="236" spans="1:143">
      <c r="A236">
        <v>688</v>
      </c>
      <c r="B236" s="434">
        <v>301</v>
      </c>
      <c r="C236">
        <v>28208</v>
      </c>
      <c r="D236">
        <v>2</v>
      </c>
      <c r="E236">
        <v>2015</v>
      </c>
      <c r="F236">
        <v>2000</v>
      </c>
      <c r="G236" t="s">
        <v>14</v>
      </c>
      <c r="H236" s="212">
        <v>15618</v>
      </c>
      <c r="I236" s="212">
        <v>96</v>
      </c>
      <c r="J236" s="212">
        <v>101</v>
      </c>
      <c r="K236" s="212">
        <v>119</v>
      </c>
      <c r="L236" s="212">
        <v>116</v>
      </c>
      <c r="M236" s="212">
        <v>119</v>
      </c>
      <c r="N236" s="212">
        <v>107</v>
      </c>
      <c r="O236" s="212">
        <v>92</v>
      </c>
      <c r="P236" s="212">
        <v>105</v>
      </c>
      <c r="Q236" s="212">
        <v>116</v>
      </c>
      <c r="R236" s="212">
        <v>111</v>
      </c>
      <c r="S236" s="212">
        <v>125</v>
      </c>
      <c r="T236" s="212">
        <v>109</v>
      </c>
      <c r="U236" s="212">
        <v>108</v>
      </c>
      <c r="V236" s="212">
        <v>131</v>
      </c>
      <c r="W236" s="212">
        <v>105</v>
      </c>
      <c r="X236" s="212">
        <v>124</v>
      </c>
      <c r="Y236" s="212">
        <v>126</v>
      </c>
      <c r="Z236" s="212">
        <v>126</v>
      </c>
      <c r="AA236" s="212">
        <v>137</v>
      </c>
      <c r="AB236" s="212">
        <v>112</v>
      </c>
      <c r="AC236" s="212">
        <v>104</v>
      </c>
      <c r="AD236" s="212">
        <v>118</v>
      </c>
      <c r="AE236" s="212">
        <v>113</v>
      </c>
      <c r="AF236" s="212">
        <v>105</v>
      </c>
      <c r="AG236" s="212">
        <v>104</v>
      </c>
      <c r="AH236" s="212">
        <v>120</v>
      </c>
      <c r="AI236" s="212">
        <v>119</v>
      </c>
      <c r="AJ236" s="212">
        <v>139</v>
      </c>
      <c r="AK236" s="212">
        <v>120</v>
      </c>
      <c r="AL236" s="212">
        <v>118</v>
      </c>
      <c r="AM236" s="212">
        <v>132</v>
      </c>
      <c r="AN236" s="212">
        <v>155</v>
      </c>
      <c r="AO236" s="212">
        <v>134</v>
      </c>
      <c r="AP236" s="212">
        <v>149</v>
      </c>
      <c r="AQ236" s="212">
        <v>166</v>
      </c>
      <c r="AR236" s="212">
        <v>141</v>
      </c>
      <c r="AS236" s="212">
        <v>150</v>
      </c>
      <c r="AT236" s="212">
        <v>165</v>
      </c>
      <c r="AU236" s="212">
        <v>178</v>
      </c>
      <c r="AV236" s="212">
        <v>167</v>
      </c>
      <c r="AW236" s="212">
        <v>202</v>
      </c>
      <c r="AX236" s="212">
        <v>221</v>
      </c>
      <c r="AY236" s="212">
        <v>184</v>
      </c>
      <c r="AZ236" s="212">
        <v>190</v>
      </c>
      <c r="BA236" s="212">
        <v>205</v>
      </c>
      <c r="BB236" s="212">
        <v>193</v>
      </c>
      <c r="BC236" s="212">
        <v>173</v>
      </c>
      <c r="BD236" s="212">
        <v>173</v>
      </c>
      <c r="BE236" s="212">
        <v>171</v>
      </c>
      <c r="BF236" s="212">
        <v>148</v>
      </c>
      <c r="BG236" s="212">
        <v>202</v>
      </c>
      <c r="BH236" s="212">
        <v>173</v>
      </c>
      <c r="BI236" s="212">
        <v>166</v>
      </c>
      <c r="BJ236" s="212">
        <v>147</v>
      </c>
      <c r="BK236" s="212">
        <v>176</v>
      </c>
      <c r="BL236" s="212">
        <v>157</v>
      </c>
      <c r="BM236" s="212">
        <v>159</v>
      </c>
      <c r="BN236" s="212">
        <v>171</v>
      </c>
      <c r="BO236" s="212">
        <v>157</v>
      </c>
      <c r="BP236" s="212">
        <v>188</v>
      </c>
      <c r="BQ236" s="212">
        <v>192</v>
      </c>
      <c r="BR236" s="212">
        <v>192</v>
      </c>
      <c r="BS236" s="212">
        <v>232</v>
      </c>
      <c r="BT236" s="212">
        <v>236</v>
      </c>
      <c r="BU236" s="212">
        <v>287</v>
      </c>
      <c r="BV236" s="212">
        <v>299</v>
      </c>
      <c r="BW236" s="212">
        <v>343</v>
      </c>
      <c r="BX236" s="212">
        <v>373</v>
      </c>
      <c r="BY236" s="212">
        <v>320</v>
      </c>
      <c r="BZ236" s="212">
        <v>195</v>
      </c>
      <c r="CA236" s="212">
        <v>235</v>
      </c>
      <c r="CB236" s="212">
        <v>292</v>
      </c>
      <c r="CC236" s="212">
        <v>246</v>
      </c>
      <c r="CD236" s="212">
        <v>267</v>
      </c>
      <c r="CE236" s="212">
        <v>250</v>
      </c>
      <c r="CF236" s="212">
        <v>226</v>
      </c>
      <c r="CG236" s="212">
        <v>179</v>
      </c>
      <c r="CH236" s="212">
        <v>242</v>
      </c>
      <c r="CI236" s="212">
        <v>186</v>
      </c>
      <c r="CJ236" s="212">
        <v>242</v>
      </c>
      <c r="CK236" s="212">
        <v>207</v>
      </c>
      <c r="CL236" s="212">
        <v>171</v>
      </c>
      <c r="CM236" s="212">
        <v>171</v>
      </c>
      <c r="CN236" s="212">
        <v>185</v>
      </c>
      <c r="CO236" s="212">
        <v>155</v>
      </c>
      <c r="CP236" s="212">
        <v>151</v>
      </c>
      <c r="CQ236" s="212">
        <v>138</v>
      </c>
      <c r="CR236" s="212">
        <v>131</v>
      </c>
      <c r="CS236" s="212">
        <v>116</v>
      </c>
      <c r="CT236" s="212">
        <v>98</v>
      </c>
      <c r="CU236" s="212">
        <v>106</v>
      </c>
      <c r="CV236" s="212">
        <v>87</v>
      </c>
      <c r="CW236" s="212">
        <v>66</v>
      </c>
      <c r="CX236" s="212">
        <v>60</v>
      </c>
      <c r="CY236" s="212">
        <v>48</v>
      </c>
      <c r="CZ236" s="212">
        <v>49</v>
      </c>
      <c r="DA236" s="212">
        <v>30</v>
      </c>
      <c r="DB236" s="212">
        <v>21</v>
      </c>
      <c r="DC236" s="212">
        <v>16</v>
      </c>
      <c r="DD236" s="212">
        <v>8</v>
      </c>
      <c r="DE236" s="212">
        <v>27</v>
      </c>
      <c r="DF236" s="212">
        <v>5</v>
      </c>
      <c r="DG236" s="212">
        <v>51.992089925099997</v>
      </c>
      <c r="DH236" s="212">
        <v>55.640127388499998</v>
      </c>
      <c r="DI236" s="212">
        <v>551</v>
      </c>
      <c r="DJ236" s="212">
        <v>531</v>
      </c>
      <c r="DK236" s="212">
        <v>578</v>
      </c>
      <c r="DL236" s="212">
        <v>625</v>
      </c>
      <c r="DM236" s="212">
        <v>544</v>
      </c>
      <c r="DN236" s="212">
        <v>616</v>
      </c>
      <c r="DO236" s="212">
        <v>736</v>
      </c>
      <c r="DP236" s="212">
        <v>801</v>
      </c>
      <c r="DQ236" s="212">
        <v>1002</v>
      </c>
      <c r="DR236" s="212">
        <v>858</v>
      </c>
      <c r="DS236" s="212">
        <v>864</v>
      </c>
      <c r="DT236" s="212">
        <v>832</v>
      </c>
      <c r="DU236" s="212">
        <v>1139</v>
      </c>
      <c r="DV236" s="212">
        <v>1530</v>
      </c>
      <c r="DW236" s="212">
        <v>1290</v>
      </c>
      <c r="DX236" s="212">
        <v>1075</v>
      </c>
      <c r="DY236" s="212">
        <v>889</v>
      </c>
      <c r="DZ236" s="212">
        <v>634</v>
      </c>
      <c r="EA236" s="212">
        <v>367</v>
      </c>
      <c r="EB236" s="212">
        <v>124</v>
      </c>
      <c r="EC236" s="212">
        <v>27</v>
      </c>
      <c r="ED236" s="212">
        <v>1660</v>
      </c>
      <c r="EE236" s="212">
        <v>8017</v>
      </c>
      <c r="EF236" s="212">
        <v>5936</v>
      </c>
      <c r="EG236" s="212">
        <v>3116</v>
      </c>
      <c r="EH236" s="212">
        <v>1152</v>
      </c>
      <c r="EI236" s="552">
        <v>10.6321655031</v>
      </c>
      <c r="EJ236" s="552">
        <v>51.348235444799997</v>
      </c>
      <c r="EK236" s="552">
        <v>38.019599052099998</v>
      </c>
      <c r="EL236" s="552">
        <v>19.957727534699998</v>
      </c>
      <c r="EM236" s="552">
        <v>7.3784666624000002</v>
      </c>
    </row>
    <row r="237" spans="1:143">
      <c r="A237">
        <v>689</v>
      </c>
      <c r="B237" s="434">
        <v>301</v>
      </c>
      <c r="C237">
        <v>28209</v>
      </c>
      <c r="D237">
        <v>2</v>
      </c>
      <c r="E237">
        <v>2015</v>
      </c>
      <c r="G237" t="s">
        <v>16</v>
      </c>
      <c r="H237" s="212">
        <v>42756</v>
      </c>
      <c r="I237" s="212">
        <v>254</v>
      </c>
      <c r="J237" s="212">
        <v>286</v>
      </c>
      <c r="K237" s="212">
        <v>342</v>
      </c>
      <c r="L237" s="212">
        <v>348</v>
      </c>
      <c r="M237" s="212">
        <v>325</v>
      </c>
      <c r="N237" s="212">
        <v>350</v>
      </c>
      <c r="O237" s="212">
        <v>342</v>
      </c>
      <c r="P237" s="212">
        <v>387</v>
      </c>
      <c r="Q237" s="212">
        <v>337</v>
      </c>
      <c r="R237" s="212">
        <v>407</v>
      </c>
      <c r="S237" s="212">
        <v>320</v>
      </c>
      <c r="T237" s="212">
        <v>361</v>
      </c>
      <c r="U237" s="212">
        <v>373</v>
      </c>
      <c r="V237" s="212">
        <v>352</v>
      </c>
      <c r="W237" s="212">
        <v>387</v>
      </c>
      <c r="X237" s="212">
        <v>443</v>
      </c>
      <c r="Y237" s="212">
        <v>441</v>
      </c>
      <c r="Z237" s="212">
        <v>460</v>
      </c>
      <c r="AA237" s="212">
        <v>360</v>
      </c>
      <c r="AB237" s="212">
        <v>183</v>
      </c>
      <c r="AC237" s="212">
        <v>201</v>
      </c>
      <c r="AD237" s="212">
        <v>211</v>
      </c>
      <c r="AE237" s="212">
        <v>240</v>
      </c>
      <c r="AF237" s="212">
        <v>279</v>
      </c>
      <c r="AG237" s="212">
        <v>274</v>
      </c>
      <c r="AH237" s="212">
        <v>284</v>
      </c>
      <c r="AI237" s="212">
        <v>305</v>
      </c>
      <c r="AJ237" s="212">
        <v>285</v>
      </c>
      <c r="AK237" s="212">
        <v>328</v>
      </c>
      <c r="AL237" s="212">
        <v>353</v>
      </c>
      <c r="AM237" s="212">
        <v>402</v>
      </c>
      <c r="AN237" s="212">
        <v>401</v>
      </c>
      <c r="AO237" s="212">
        <v>425</v>
      </c>
      <c r="AP237" s="212">
        <v>377</v>
      </c>
      <c r="AQ237" s="212">
        <v>386</v>
      </c>
      <c r="AR237" s="212">
        <v>436</v>
      </c>
      <c r="AS237" s="212">
        <v>397</v>
      </c>
      <c r="AT237" s="212">
        <v>458</v>
      </c>
      <c r="AU237" s="212">
        <v>433</v>
      </c>
      <c r="AV237" s="212">
        <v>490</v>
      </c>
      <c r="AW237" s="212">
        <v>517</v>
      </c>
      <c r="AX237" s="212">
        <v>546</v>
      </c>
      <c r="AY237" s="212">
        <v>519</v>
      </c>
      <c r="AZ237" s="212">
        <v>574</v>
      </c>
      <c r="BA237" s="212">
        <v>523</v>
      </c>
      <c r="BB237" s="212">
        <v>531</v>
      </c>
      <c r="BC237" s="212">
        <v>543</v>
      </c>
      <c r="BD237" s="212">
        <v>517</v>
      </c>
      <c r="BE237" s="212">
        <v>521</v>
      </c>
      <c r="BF237" s="212">
        <v>415</v>
      </c>
      <c r="BG237" s="212">
        <v>512</v>
      </c>
      <c r="BH237" s="212">
        <v>489</v>
      </c>
      <c r="BI237" s="212">
        <v>514</v>
      </c>
      <c r="BJ237" s="212">
        <v>552</v>
      </c>
      <c r="BK237" s="212">
        <v>507</v>
      </c>
      <c r="BL237" s="212">
        <v>515</v>
      </c>
      <c r="BM237" s="212">
        <v>570</v>
      </c>
      <c r="BN237" s="212">
        <v>542</v>
      </c>
      <c r="BO237" s="212">
        <v>534</v>
      </c>
      <c r="BP237" s="212">
        <v>570</v>
      </c>
      <c r="BQ237" s="212">
        <v>616</v>
      </c>
      <c r="BR237" s="212">
        <v>513</v>
      </c>
      <c r="BS237" s="212">
        <v>678</v>
      </c>
      <c r="BT237" s="212">
        <v>684</v>
      </c>
      <c r="BU237" s="212">
        <v>657</v>
      </c>
      <c r="BV237" s="212">
        <v>716</v>
      </c>
      <c r="BW237" s="212">
        <v>792</v>
      </c>
      <c r="BX237" s="212">
        <v>785</v>
      </c>
      <c r="BY237" s="212">
        <v>693</v>
      </c>
      <c r="BZ237" s="212">
        <v>417</v>
      </c>
      <c r="CA237" s="212">
        <v>515</v>
      </c>
      <c r="CB237" s="212">
        <v>628</v>
      </c>
      <c r="CC237" s="212">
        <v>620</v>
      </c>
      <c r="CD237" s="212">
        <v>575</v>
      </c>
      <c r="CE237" s="212">
        <v>533</v>
      </c>
      <c r="CF237" s="212">
        <v>484</v>
      </c>
      <c r="CG237" s="212">
        <v>449</v>
      </c>
      <c r="CH237" s="212">
        <v>501</v>
      </c>
      <c r="CI237" s="212">
        <v>512</v>
      </c>
      <c r="CJ237" s="212">
        <v>628</v>
      </c>
      <c r="CK237" s="212">
        <v>518</v>
      </c>
      <c r="CL237" s="212">
        <v>546</v>
      </c>
      <c r="CM237" s="212">
        <v>510</v>
      </c>
      <c r="CN237" s="212">
        <v>506</v>
      </c>
      <c r="CO237" s="212">
        <v>559</v>
      </c>
      <c r="CP237" s="212">
        <v>418</v>
      </c>
      <c r="CQ237" s="212">
        <v>456</v>
      </c>
      <c r="CR237" s="212">
        <v>327</v>
      </c>
      <c r="CS237" s="212">
        <v>370</v>
      </c>
      <c r="CT237" s="212">
        <v>398</v>
      </c>
      <c r="CU237" s="212">
        <v>317</v>
      </c>
      <c r="CV237" s="212">
        <v>260</v>
      </c>
      <c r="CW237" s="212">
        <v>217</v>
      </c>
      <c r="CX237" s="212">
        <v>159</v>
      </c>
      <c r="CY237" s="212">
        <v>124</v>
      </c>
      <c r="CZ237" s="212">
        <v>118</v>
      </c>
      <c r="DA237" s="212">
        <v>78</v>
      </c>
      <c r="DB237" s="212">
        <v>58</v>
      </c>
      <c r="DC237" s="212">
        <v>41</v>
      </c>
      <c r="DD237" s="212">
        <v>43</v>
      </c>
      <c r="DE237" s="212">
        <v>60</v>
      </c>
      <c r="DF237" s="212">
        <v>143</v>
      </c>
      <c r="DG237" s="212">
        <v>51.129455799900001</v>
      </c>
      <c r="DH237" s="212">
        <v>54.020710059199999</v>
      </c>
      <c r="DI237" s="212">
        <v>1555</v>
      </c>
      <c r="DJ237" s="212">
        <v>1823</v>
      </c>
      <c r="DK237" s="212">
        <v>1793</v>
      </c>
      <c r="DL237" s="212">
        <v>1887</v>
      </c>
      <c r="DM237" s="212">
        <v>1205</v>
      </c>
      <c r="DN237" s="212">
        <v>1555</v>
      </c>
      <c r="DO237" s="212">
        <v>1991</v>
      </c>
      <c r="DP237" s="212">
        <v>2214</v>
      </c>
      <c r="DQ237" s="212">
        <v>2679</v>
      </c>
      <c r="DR237" s="212">
        <v>2527</v>
      </c>
      <c r="DS237" s="212">
        <v>2574</v>
      </c>
      <c r="DT237" s="212">
        <v>2731</v>
      </c>
      <c r="DU237" s="212">
        <v>3148</v>
      </c>
      <c r="DV237" s="212">
        <v>3403</v>
      </c>
      <c r="DW237" s="212">
        <v>2871</v>
      </c>
      <c r="DX237" s="212">
        <v>2574</v>
      </c>
      <c r="DY237" s="212">
        <v>2639</v>
      </c>
      <c r="DZ237" s="212">
        <v>1969</v>
      </c>
      <c r="EA237" s="212">
        <v>1077</v>
      </c>
      <c r="EB237" s="212">
        <v>338</v>
      </c>
      <c r="EC237" s="212">
        <v>60</v>
      </c>
      <c r="ED237" s="212">
        <v>5171</v>
      </c>
      <c r="EE237" s="212">
        <v>22511</v>
      </c>
      <c r="EF237" s="212">
        <v>14931</v>
      </c>
      <c r="EG237" s="212">
        <v>8657</v>
      </c>
      <c r="EH237" s="212">
        <v>3444</v>
      </c>
      <c r="EI237" s="552">
        <v>12.1347945463</v>
      </c>
      <c r="EJ237" s="552">
        <v>52.826602210600001</v>
      </c>
      <c r="EK237" s="552">
        <v>35.038603243099999</v>
      </c>
      <c r="EL237" s="552">
        <v>20.3153967099</v>
      </c>
      <c r="EM237" s="552">
        <v>8.0820406917999996</v>
      </c>
    </row>
    <row r="238" spans="1:143">
      <c r="A238">
        <v>696</v>
      </c>
      <c r="B238" s="434">
        <v>301</v>
      </c>
      <c r="C238">
        <v>28210</v>
      </c>
      <c r="D238">
        <v>2</v>
      </c>
      <c r="E238">
        <v>2015</v>
      </c>
      <c r="F238">
        <v>2000</v>
      </c>
      <c r="G238" t="s">
        <v>18</v>
      </c>
      <c r="H238" s="212">
        <v>136265</v>
      </c>
      <c r="I238" s="212">
        <v>1020</v>
      </c>
      <c r="J238" s="212">
        <v>1036</v>
      </c>
      <c r="K238" s="212">
        <v>1158</v>
      </c>
      <c r="L238" s="212">
        <v>1108</v>
      </c>
      <c r="M238" s="212">
        <v>1238</v>
      </c>
      <c r="N238" s="212">
        <v>1177</v>
      </c>
      <c r="O238" s="212">
        <v>1208</v>
      </c>
      <c r="P238" s="212">
        <v>1241</v>
      </c>
      <c r="Q238" s="212">
        <v>1143</v>
      </c>
      <c r="R238" s="212">
        <v>1198</v>
      </c>
      <c r="S238" s="212">
        <v>1109</v>
      </c>
      <c r="T238" s="212">
        <v>1259</v>
      </c>
      <c r="U238" s="212">
        <v>1269</v>
      </c>
      <c r="V238" s="212">
        <v>1338</v>
      </c>
      <c r="W238" s="212">
        <v>1403</v>
      </c>
      <c r="X238" s="212">
        <v>1372</v>
      </c>
      <c r="Y238" s="212">
        <v>1435</v>
      </c>
      <c r="Z238" s="212">
        <v>1398</v>
      </c>
      <c r="AA238" s="212">
        <v>1299</v>
      </c>
      <c r="AB238" s="212">
        <v>1306</v>
      </c>
      <c r="AC238" s="212">
        <v>1290</v>
      </c>
      <c r="AD238" s="212">
        <v>1194</v>
      </c>
      <c r="AE238" s="212">
        <v>1147</v>
      </c>
      <c r="AF238" s="212">
        <v>1144</v>
      </c>
      <c r="AG238" s="212">
        <v>1159</v>
      </c>
      <c r="AH238" s="212">
        <v>1230</v>
      </c>
      <c r="AI238" s="212">
        <v>1294</v>
      </c>
      <c r="AJ238" s="212">
        <v>1305</v>
      </c>
      <c r="AK238" s="212">
        <v>1432</v>
      </c>
      <c r="AL238" s="212">
        <v>1389</v>
      </c>
      <c r="AM238" s="212">
        <v>1417</v>
      </c>
      <c r="AN238" s="212">
        <v>1564</v>
      </c>
      <c r="AO238" s="212">
        <v>1576</v>
      </c>
      <c r="AP238" s="212">
        <v>1561</v>
      </c>
      <c r="AQ238" s="212">
        <v>1536</v>
      </c>
      <c r="AR238" s="212">
        <v>1600</v>
      </c>
      <c r="AS238" s="212">
        <v>1695</v>
      </c>
      <c r="AT238" s="212">
        <v>1702</v>
      </c>
      <c r="AU238" s="212">
        <v>1808</v>
      </c>
      <c r="AV238" s="212">
        <v>1919</v>
      </c>
      <c r="AW238" s="212">
        <v>2073</v>
      </c>
      <c r="AX238" s="212">
        <v>2187</v>
      </c>
      <c r="AY238" s="212">
        <v>2237</v>
      </c>
      <c r="AZ238" s="212">
        <v>2194</v>
      </c>
      <c r="BA238" s="212">
        <v>2124</v>
      </c>
      <c r="BB238" s="212">
        <v>2001</v>
      </c>
      <c r="BC238" s="212">
        <v>1992</v>
      </c>
      <c r="BD238" s="212">
        <v>1911</v>
      </c>
      <c r="BE238" s="212">
        <v>1896</v>
      </c>
      <c r="BF238" s="212">
        <v>1393</v>
      </c>
      <c r="BG238" s="212">
        <v>1812</v>
      </c>
      <c r="BH238" s="212">
        <v>1676</v>
      </c>
      <c r="BI238" s="212">
        <v>1613</v>
      </c>
      <c r="BJ238" s="212">
        <v>1624</v>
      </c>
      <c r="BK238" s="212">
        <v>1539</v>
      </c>
      <c r="BL238" s="212">
        <v>1504</v>
      </c>
      <c r="BM238" s="212">
        <v>1632</v>
      </c>
      <c r="BN238" s="212">
        <v>1523</v>
      </c>
      <c r="BO238" s="212">
        <v>1517</v>
      </c>
      <c r="BP238" s="212">
        <v>1580</v>
      </c>
      <c r="BQ238" s="212">
        <v>1689</v>
      </c>
      <c r="BR238" s="212">
        <v>1729</v>
      </c>
      <c r="BS238" s="212">
        <v>1816</v>
      </c>
      <c r="BT238" s="212">
        <v>1950</v>
      </c>
      <c r="BU238" s="212">
        <v>2138</v>
      </c>
      <c r="BV238" s="212">
        <v>2169</v>
      </c>
      <c r="BW238" s="212">
        <v>2619</v>
      </c>
      <c r="BX238" s="212">
        <v>2403</v>
      </c>
      <c r="BY238" s="212">
        <v>2440</v>
      </c>
      <c r="BZ238" s="212">
        <v>1445</v>
      </c>
      <c r="CA238" s="212">
        <v>1606</v>
      </c>
      <c r="CB238" s="212">
        <v>1944</v>
      </c>
      <c r="CC238" s="212">
        <v>1834</v>
      </c>
      <c r="CD238" s="212">
        <v>1874</v>
      </c>
      <c r="CE238" s="212">
        <v>1755</v>
      </c>
      <c r="CF238" s="212">
        <v>1442</v>
      </c>
      <c r="CG238" s="212">
        <v>1196</v>
      </c>
      <c r="CH238" s="212">
        <v>1240</v>
      </c>
      <c r="CI238" s="212">
        <v>1270</v>
      </c>
      <c r="CJ238" s="212">
        <v>1312</v>
      </c>
      <c r="CK238" s="212">
        <v>1128</v>
      </c>
      <c r="CL238" s="212">
        <v>1021</v>
      </c>
      <c r="CM238" s="212">
        <v>1010</v>
      </c>
      <c r="CN238" s="212">
        <v>1033</v>
      </c>
      <c r="CO238" s="212">
        <v>969</v>
      </c>
      <c r="CP238" s="212">
        <v>738</v>
      </c>
      <c r="CQ238" s="212">
        <v>730</v>
      </c>
      <c r="CR238" s="212">
        <v>612</v>
      </c>
      <c r="CS238" s="212">
        <v>577</v>
      </c>
      <c r="CT238" s="212">
        <v>548</v>
      </c>
      <c r="CU238" s="212">
        <v>388</v>
      </c>
      <c r="CV238" s="212">
        <v>360</v>
      </c>
      <c r="CW238" s="212">
        <v>324</v>
      </c>
      <c r="CX238" s="212">
        <v>239</v>
      </c>
      <c r="CY238" s="212">
        <v>203</v>
      </c>
      <c r="CZ238" s="212">
        <v>153</v>
      </c>
      <c r="DA238" s="212">
        <v>86</v>
      </c>
      <c r="DB238" s="212">
        <v>64</v>
      </c>
      <c r="DC238" s="212">
        <v>67</v>
      </c>
      <c r="DD238" s="212">
        <v>46</v>
      </c>
      <c r="DE238" s="212">
        <v>71</v>
      </c>
      <c r="DF238" s="212">
        <v>322</v>
      </c>
      <c r="DG238" s="212">
        <v>46.3621848863</v>
      </c>
      <c r="DH238" s="212">
        <v>46.742218875500001</v>
      </c>
      <c r="DI238" s="212">
        <v>5560</v>
      </c>
      <c r="DJ238" s="212">
        <v>5967</v>
      </c>
      <c r="DK238" s="212">
        <v>6378</v>
      </c>
      <c r="DL238" s="212">
        <v>6810</v>
      </c>
      <c r="DM238" s="212">
        <v>5934</v>
      </c>
      <c r="DN238" s="212">
        <v>6650</v>
      </c>
      <c r="DO238" s="212">
        <v>7654</v>
      </c>
      <c r="DP238" s="212">
        <v>8724</v>
      </c>
      <c r="DQ238" s="212">
        <v>10815</v>
      </c>
      <c r="DR238" s="212">
        <v>9193</v>
      </c>
      <c r="DS238" s="212">
        <v>8264</v>
      </c>
      <c r="DT238" s="212">
        <v>7756</v>
      </c>
      <c r="DU238" s="212">
        <v>9322</v>
      </c>
      <c r="DV238" s="212">
        <v>11076</v>
      </c>
      <c r="DW238" s="212">
        <v>9013</v>
      </c>
      <c r="DX238" s="212">
        <v>6460</v>
      </c>
      <c r="DY238" s="212">
        <v>5161</v>
      </c>
      <c r="DZ238" s="212">
        <v>3205</v>
      </c>
      <c r="EA238" s="212">
        <v>1514</v>
      </c>
      <c r="EB238" s="212">
        <v>416</v>
      </c>
      <c r="EC238" s="212">
        <v>71</v>
      </c>
      <c r="ED238" s="212">
        <v>17905</v>
      </c>
      <c r="EE238" s="212">
        <v>81122</v>
      </c>
      <c r="EF238" s="212">
        <v>36916</v>
      </c>
      <c r="EG238" s="212">
        <v>16827</v>
      </c>
      <c r="EH238" s="212">
        <v>5206</v>
      </c>
      <c r="EI238" s="552">
        <v>13.1709613588</v>
      </c>
      <c r="EJ238" s="552">
        <v>59.673539645300004</v>
      </c>
      <c r="EK238" s="552">
        <v>27.1554989959</v>
      </c>
      <c r="EL238" s="552">
        <v>12.3779819483</v>
      </c>
      <c r="EM238" s="552">
        <v>3.8295462068999999</v>
      </c>
    </row>
    <row r="239" spans="1:143">
      <c r="A239">
        <v>697</v>
      </c>
      <c r="B239" s="434">
        <v>301</v>
      </c>
      <c r="C239">
        <v>28212</v>
      </c>
      <c r="D239">
        <v>2</v>
      </c>
      <c r="E239">
        <v>2015</v>
      </c>
      <c r="F239">
        <v>2000</v>
      </c>
      <c r="G239" t="s">
        <v>19</v>
      </c>
      <c r="H239" s="212">
        <v>25236</v>
      </c>
      <c r="I239" s="212">
        <v>141</v>
      </c>
      <c r="J239" s="212">
        <v>159</v>
      </c>
      <c r="K239" s="212">
        <v>182</v>
      </c>
      <c r="L239" s="212">
        <v>161</v>
      </c>
      <c r="M239" s="212">
        <v>176</v>
      </c>
      <c r="N239" s="212">
        <v>162</v>
      </c>
      <c r="O239" s="212">
        <v>197</v>
      </c>
      <c r="P239" s="212">
        <v>184</v>
      </c>
      <c r="Q239" s="212">
        <v>205</v>
      </c>
      <c r="R239" s="212">
        <v>180</v>
      </c>
      <c r="S239" s="212">
        <v>179</v>
      </c>
      <c r="T239" s="212">
        <v>206</v>
      </c>
      <c r="U239" s="212">
        <v>224</v>
      </c>
      <c r="V239" s="212">
        <v>271</v>
      </c>
      <c r="W239" s="212">
        <v>265</v>
      </c>
      <c r="X239" s="212">
        <v>237</v>
      </c>
      <c r="Y239" s="212">
        <v>281</v>
      </c>
      <c r="Z239" s="212">
        <v>260</v>
      </c>
      <c r="AA239" s="212">
        <v>244</v>
      </c>
      <c r="AB239" s="212">
        <v>232</v>
      </c>
      <c r="AC239" s="212">
        <v>221</v>
      </c>
      <c r="AD239" s="212">
        <v>208</v>
      </c>
      <c r="AE239" s="212">
        <v>178</v>
      </c>
      <c r="AF239" s="212">
        <v>184</v>
      </c>
      <c r="AG239" s="212">
        <v>197</v>
      </c>
      <c r="AH239" s="212">
        <v>220</v>
      </c>
      <c r="AI239" s="212">
        <v>197</v>
      </c>
      <c r="AJ239" s="212">
        <v>202</v>
      </c>
      <c r="AK239" s="212">
        <v>227</v>
      </c>
      <c r="AL239" s="212">
        <v>221</v>
      </c>
      <c r="AM239" s="212">
        <v>212</v>
      </c>
      <c r="AN239" s="212">
        <v>214</v>
      </c>
      <c r="AO239" s="212">
        <v>206</v>
      </c>
      <c r="AP239" s="212">
        <v>230</v>
      </c>
      <c r="AQ239" s="212">
        <v>243</v>
      </c>
      <c r="AR239" s="212">
        <v>263</v>
      </c>
      <c r="AS239" s="212">
        <v>245</v>
      </c>
      <c r="AT239" s="212">
        <v>290</v>
      </c>
      <c r="AU239" s="212">
        <v>285</v>
      </c>
      <c r="AV239" s="212">
        <v>319</v>
      </c>
      <c r="AW239" s="212">
        <v>311</v>
      </c>
      <c r="AX239" s="212">
        <v>367</v>
      </c>
      <c r="AY239" s="212">
        <v>371</v>
      </c>
      <c r="AZ239" s="212">
        <v>366</v>
      </c>
      <c r="BA239" s="212">
        <v>316</v>
      </c>
      <c r="BB239" s="212">
        <v>348</v>
      </c>
      <c r="BC239" s="212">
        <v>310</v>
      </c>
      <c r="BD239" s="212">
        <v>321</v>
      </c>
      <c r="BE239" s="212">
        <v>327</v>
      </c>
      <c r="BF239" s="212">
        <v>266</v>
      </c>
      <c r="BG239" s="212">
        <v>322</v>
      </c>
      <c r="BH239" s="212">
        <v>329</v>
      </c>
      <c r="BI239" s="212">
        <v>311</v>
      </c>
      <c r="BJ239" s="212">
        <v>309</v>
      </c>
      <c r="BK239" s="212">
        <v>260</v>
      </c>
      <c r="BL239" s="212">
        <v>295</v>
      </c>
      <c r="BM239" s="212">
        <v>317</v>
      </c>
      <c r="BN239" s="212">
        <v>277</v>
      </c>
      <c r="BO239" s="212">
        <v>259</v>
      </c>
      <c r="BP239" s="212">
        <v>327</v>
      </c>
      <c r="BQ239" s="212">
        <v>290</v>
      </c>
      <c r="BR239" s="212">
        <v>330</v>
      </c>
      <c r="BS239" s="212">
        <v>350</v>
      </c>
      <c r="BT239" s="212">
        <v>399</v>
      </c>
      <c r="BU239" s="212">
        <v>436</v>
      </c>
      <c r="BV239" s="212">
        <v>433</v>
      </c>
      <c r="BW239" s="212">
        <v>477</v>
      </c>
      <c r="BX239" s="212">
        <v>460</v>
      </c>
      <c r="BY239" s="212">
        <v>465</v>
      </c>
      <c r="BZ239" s="212">
        <v>270</v>
      </c>
      <c r="CA239" s="212">
        <v>296</v>
      </c>
      <c r="CB239" s="212">
        <v>391</v>
      </c>
      <c r="CC239" s="212">
        <v>340</v>
      </c>
      <c r="CD239" s="212">
        <v>396</v>
      </c>
      <c r="CE239" s="212">
        <v>376</v>
      </c>
      <c r="CF239" s="212">
        <v>307</v>
      </c>
      <c r="CG239" s="212">
        <v>291</v>
      </c>
      <c r="CH239" s="212">
        <v>300</v>
      </c>
      <c r="CI239" s="212">
        <v>303</v>
      </c>
      <c r="CJ239" s="212">
        <v>303</v>
      </c>
      <c r="CK239" s="212">
        <v>288</v>
      </c>
      <c r="CL239" s="212">
        <v>298</v>
      </c>
      <c r="CM239" s="212">
        <v>260</v>
      </c>
      <c r="CN239" s="212">
        <v>259</v>
      </c>
      <c r="CO239" s="212">
        <v>279</v>
      </c>
      <c r="CP239" s="212">
        <v>210</v>
      </c>
      <c r="CQ239" s="212">
        <v>192</v>
      </c>
      <c r="CR239" s="212">
        <v>209</v>
      </c>
      <c r="CS239" s="212">
        <v>176</v>
      </c>
      <c r="CT239" s="212">
        <v>150</v>
      </c>
      <c r="CU239" s="212">
        <v>120</v>
      </c>
      <c r="CV239" s="212">
        <v>128</v>
      </c>
      <c r="CW239" s="212">
        <v>79</v>
      </c>
      <c r="CX239" s="212">
        <v>82</v>
      </c>
      <c r="CY239" s="212">
        <v>56</v>
      </c>
      <c r="CZ239" s="212">
        <v>49</v>
      </c>
      <c r="DA239" s="212">
        <v>23</v>
      </c>
      <c r="DB239" s="212">
        <v>33</v>
      </c>
      <c r="DC239" s="212">
        <v>31</v>
      </c>
      <c r="DD239" s="212">
        <v>15</v>
      </c>
      <c r="DE239" s="212">
        <v>19</v>
      </c>
      <c r="DF239" s="212">
        <v>50</v>
      </c>
      <c r="DG239" s="212">
        <v>49.887516874500001</v>
      </c>
      <c r="DH239" s="212">
        <v>51.790273556199999</v>
      </c>
      <c r="DI239" s="212">
        <v>819</v>
      </c>
      <c r="DJ239" s="212">
        <v>928</v>
      </c>
      <c r="DK239" s="212">
        <v>1145</v>
      </c>
      <c r="DL239" s="212">
        <v>1254</v>
      </c>
      <c r="DM239" s="212">
        <v>988</v>
      </c>
      <c r="DN239" s="212">
        <v>1067</v>
      </c>
      <c r="DO239" s="212">
        <v>1105</v>
      </c>
      <c r="DP239" s="212">
        <v>1402</v>
      </c>
      <c r="DQ239" s="212">
        <v>1731</v>
      </c>
      <c r="DR239" s="212">
        <v>1572</v>
      </c>
      <c r="DS239" s="212">
        <v>1531</v>
      </c>
      <c r="DT239" s="212">
        <v>1475</v>
      </c>
      <c r="DU239" s="212">
        <v>1805</v>
      </c>
      <c r="DV239" s="212">
        <v>2105</v>
      </c>
      <c r="DW239" s="212">
        <v>1799</v>
      </c>
      <c r="DX239" s="212">
        <v>1504</v>
      </c>
      <c r="DY239" s="212">
        <v>1384</v>
      </c>
      <c r="DZ239" s="212">
        <v>937</v>
      </c>
      <c r="EA239" s="212">
        <v>465</v>
      </c>
      <c r="EB239" s="212">
        <v>151</v>
      </c>
      <c r="EC239" s="212">
        <v>19</v>
      </c>
      <c r="ED239" s="212">
        <v>2892</v>
      </c>
      <c r="EE239" s="212">
        <v>13930</v>
      </c>
      <c r="EF239" s="212">
        <v>8364</v>
      </c>
      <c r="EG239" s="212">
        <v>4460</v>
      </c>
      <c r="EH239" s="212">
        <v>1572</v>
      </c>
      <c r="EI239" s="552">
        <v>11.482569681599999</v>
      </c>
      <c r="EJ239" s="552">
        <v>55.308504724800002</v>
      </c>
      <c r="EK239" s="552">
        <v>33.2089255936</v>
      </c>
      <c r="EL239" s="552">
        <v>17.708250615400001</v>
      </c>
      <c r="EM239" s="552">
        <v>6.2415627730000001</v>
      </c>
    </row>
    <row r="240" spans="1:143">
      <c r="A240">
        <v>698</v>
      </c>
      <c r="B240" s="434">
        <v>301</v>
      </c>
      <c r="C240">
        <v>28213</v>
      </c>
      <c r="D240">
        <v>2</v>
      </c>
      <c r="E240">
        <v>2015</v>
      </c>
      <c r="G240" t="s">
        <v>20</v>
      </c>
      <c r="H240" s="212">
        <v>21354</v>
      </c>
      <c r="I240" s="212">
        <v>137</v>
      </c>
      <c r="J240" s="212">
        <v>148</v>
      </c>
      <c r="K240" s="212">
        <v>134</v>
      </c>
      <c r="L240" s="212">
        <v>163</v>
      </c>
      <c r="M240" s="212">
        <v>161</v>
      </c>
      <c r="N240" s="212">
        <v>174</v>
      </c>
      <c r="O240" s="212">
        <v>163</v>
      </c>
      <c r="P240" s="212">
        <v>179</v>
      </c>
      <c r="Q240" s="212">
        <v>153</v>
      </c>
      <c r="R240" s="212">
        <v>156</v>
      </c>
      <c r="S240" s="212">
        <v>184</v>
      </c>
      <c r="T240" s="212">
        <v>191</v>
      </c>
      <c r="U240" s="212">
        <v>195</v>
      </c>
      <c r="V240" s="212">
        <v>198</v>
      </c>
      <c r="W240" s="212">
        <v>199</v>
      </c>
      <c r="X240" s="212">
        <v>207</v>
      </c>
      <c r="Y240" s="212">
        <v>207</v>
      </c>
      <c r="Z240" s="212">
        <v>231</v>
      </c>
      <c r="AA240" s="212">
        <v>194</v>
      </c>
      <c r="AB240" s="212">
        <v>133</v>
      </c>
      <c r="AC240" s="212">
        <v>146</v>
      </c>
      <c r="AD240" s="212">
        <v>138</v>
      </c>
      <c r="AE240" s="212">
        <v>157</v>
      </c>
      <c r="AF240" s="212">
        <v>167</v>
      </c>
      <c r="AG240" s="212">
        <v>169</v>
      </c>
      <c r="AH240" s="212">
        <v>164</v>
      </c>
      <c r="AI240" s="212">
        <v>138</v>
      </c>
      <c r="AJ240" s="212">
        <v>184</v>
      </c>
      <c r="AK240" s="212">
        <v>160</v>
      </c>
      <c r="AL240" s="212">
        <v>176</v>
      </c>
      <c r="AM240" s="212">
        <v>177</v>
      </c>
      <c r="AN240" s="212">
        <v>189</v>
      </c>
      <c r="AO240" s="212">
        <v>199</v>
      </c>
      <c r="AP240" s="212">
        <v>191</v>
      </c>
      <c r="AQ240" s="212">
        <v>200</v>
      </c>
      <c r="AR240" s="212">
        <v>221</v>
      </c>
      <c r="AS240" s="212">
        <v>198</v>
      </c>
      <c r="AT240" s="212">
        <v>239</v>
      </c>
      <c r="AU240" s="212">
        <v>243</v>
      </c>
      <c r="AV240" s="212">
        <v>248</v>
      </c>
      <c r="AW240" s="212">
        <v>270</v>
      </c>
      <c r="AX240" s="212">
        <v>311</v>
      </c>
      <c r="AY240" s="212">
        <v>306</v>
      </c>
      <c r="AZ240" s="212">
        <v>279</v>
      </c>
      <c r="BA240" s="212">
        <v>293</v>
      </c>
      <c r="BB240" s="212">
        <v>264</v>
      </c>
      <c r="BC240" s="212">
        <v>262</v>
      </c>
      <c r="BD240" s="212">
        <v>270</v>
      </c>
      <c r="BE240" s="212">
        <v>282</v>
      </c>
      <c r="BF240" s="212">
        <v>228</v>
      </c>
      <c r="BG240" s="212">
        <v>283</v>
      </c>
      <c r="BH240" s="212">
        <v>261</v>
      </c>
      <c r="BI240" s="212">
        <v>261</v>
      </c>
      <c r="BJ240" s="212">
        <v>253</v>
      </c>
      <c r="BK240" s="212">
        <v>221</v>
      </c>
      <c r="BL240" s="212">
        <v>247</v>
      </c>
      <c r="BM240" s="212">
        <v>257</v>
      </c>
      <c r="BN240" s="212">
        <v>282</v>
      </c>
      <c r="BO240" s="212">
        <v>234</v>
      </c>
      <c r="BP240" s="212">
        <v>274</v>
      </c>
      <c r="BQ240" s="212">
        <v>285</v>
      </c>
      <c r="BR240" s="212">
        <v>271</v>
      </c>
      <c r="BS240" s="212">
        <v>286</v>
      </c>
      <c r="BT240" s="212">
        <v>302</v>
      </c>
      <c r="BU240" s="212">
        <v>337</v>
      </c>
      <c r="BV240" s="212">
        <v>347</v>
      </c>
      <c r="BW240" s="212">
        <v>377</v>
      </c>
      <c r="BX240" s="212">
        <v>383</v>
      </c>
      <c r="BY240" s="212">
        <v>355</v>
      </c>
      <c r="BZ240" s="212">
        <v>215</v>
      </c>
      <c r="CA240" s="212">
        <v>260</v>
      </c>
      <c r="CB240" s="212">
        <v>301</v>
      </c>
      <c r="CC240" s="212">
        <v>343</v>
      </c>
      <c r="CD240" s="212">
        <v>352</v>
      </c>
      <c r="CE240" s="212">
        <v>364</v>
      </c>
      <c r="CF240" s="212">
        <v>284</v>
      </c>
      <c r="CG240" s="212">
        <v>280</v>
      </c>
      <c r="CH240" s="212">
        <v>257</v>
      </c>
      <c r="CI240" s="212">
        <v>261</v>
      </c>
      <c r="CJ240" s="212">
        <v>295</v>
      </c>
      <c r="CK240" s="212">
        <v>267</v>
      </c>
      <c r="CL240" s="212">
        <v>238</v>
      </c>
      <c r="CM240" s="212">
        <v>230</v>
      </c>
      <c r="CN240" s="212">
        <v>195</v>
      </c>
      <c r="CO240" s="212">
        <v>241</v>
      </c>
      <c r="CP240" s="212">
        <v>179</v>
      </c>
      <c r="CQ240" s="212">
        <v>203</v>
      </c>
      <c r="CR240" s="212">
        <v>182</v>
      </c>
      <c r="CS240" s="212">
        <v>164</v>
      </c>
      <c r="CT240" s="212">
        <v>144</v>
      </c>
      <c r="CU240" s="212">
        <v>117</v>
      </c>
      <c r="CV240" s="212">
        <v>105</v>
      </c>
      <c r="CW240" s="212">
        <v>79</v>
      </c>
      <c r="CX240" s="212">
        <v>82</v>
      </c>
      <c r="CY240" s="212">
        <v>60</v>
      </c>
      <c r="CZ240" s="212">
        <v>41</v>
      </c>
      <c r="DA240" s="212">
        <v>30</v>
      </c>
      <c r="DB240" s="212">
        <v>19</v>
      </c>
      <c r="DC240" s="212">
        <v>20</v>
      </c>
      <c r="DD240" s="212">
        <v>12</v>
      </c>
      <c r="DE240" s="212">
        <v>21</v>
      </c>
      <c r="DF240" s="212">
        <v>21</v>
      </c>
      <c r="DG240" s="212">
        <v>50.3702948484</v>
      </c>
      <c r="DH240" s="212">
        <v>52.561302681999997</v>
      </c>
      <c r="DI240" s="212">
        <v>743</v>
      </c>
      <c r="DJ240" s="212">
        <v>825</v>
      </c>
      <c r="DK240" s="212">
        <v>967</v>
      </c>
      <c r="DL240" s="212">
        <v>972</v>
      </c>
      <c r="DM240" s="212">
        <v>777</v>
      </c>
      <c r="DN240" s="212">
        <v>822</v>
      </c>
      <c r="DO240" s="212">
        <v>956</v>
      </c>
      <c r="DP240" s="212">
        <v>1149</v>
      </c>
      <c r="DQ240" s="212">
        <v>1459</v>
      </c>
      <c r="DR240" s="212">
        <v>1306</v>
      </c>
      <c r="DS240" s="212">
        <v>1279</v>
      </c>
      <c r="DT240" s="212">
        <v>1294</v>
      </c>
      <c r="DU240" s="212">
        <v>1481</v>
      </c>
      <c r="DV240" s="212">
        <v>1677</v>
      </c>
      <c r="DW240" s="212">
        <v>1620</v>
      </c>
      <c r="DX240" s="212">
        <v>1377</v>
      </c>
      <c r="DY240" s="212">
        <v>1171</v>
      </c>
      <c r="DZ240" s="212">
        <v>872</v>
      </c>
      <c r="EA240" s="212">
        <v>443</v>
      </c>
      <c r="EB240" s="212">
        <v>122</v>
      </c>
      <c r="EC240" s="212">
        <v>21</v>
      </c>
      <c r="ED240" s="212">
        <v>2535</v>
      </c>
      <c r="EE240" s="212">
        <v>11495</v>
      </c>
      <c r="EF240" s="212">
        <v>7303</v>
      </c>
      <c r="EG240" s="212">
        <v>4006</v>
      </c>
      <c r="EH240" s="212">
        <v>1458</v>
      </c>
      <c r="EI240" s="552">
        <v>11.882998171800001</v>
      </c>
      <c r="EJ240" s="552">
        <v>53.883654432100002</v>
      </c>
      <c r="EK240" s="552">
        <v>34.233347396100001</v>
      </c>
      <c r="EL240" s="552">
        <v>18.778418412800001</v>
      </c>
      <c r="EM240" s="552">
        <v>6.8344817887999998</v>
      </c>
    </row>
    <row r="241" spans="1:143">
      <c r="A241">
        <v>701</v>
      </c>
      <c r="B241" s="434">
        <v>301</v>
      </c>
      <c r="C241">
        <v>28214</v>
      </c>
      <c r="D241">
        <v>2</v>
      </c>
      <c r="E241">
        <v>2015</v>
      </c>
      <c r="F241">
        <v>2000</v>
      </c>
      <c r="G241" t="s">
        <v>803</v>
      </c>
      <c r="H241" s="212">
        <v>120688</v>
      </c>
      <c r="I241" s="212">
        <v>774</v>
      </c>
      <c r="J241" s="212">
        <v>816</v>
      </c>
      <c r="K241" s="212">
        <v>914</v>
      </c>
      <c r="L241" s="212">
        <v>920</v>
      </c>
      <c r="M241" s="212">
        <v>912</v>
      </c>
      <c r="N241" s="212">
        <v>983</v>
      </c>
      <c r="O241" s="212">
        <v>992</v>
      </c>
      <c r="P241" s="212">
        <v>1034</v>
      </c>
      <c r="Q241" s="212">
        <v>1002</v>
      </c>
      <c r="R241" s="212">
        <v>1002</v>
      </c>
      <c r="S241" s="212">
        <v>970</v>
      </c>
      <c r="T241" s="212">
        <v>1036</v>
      </c>
      <c r="U241" s="212">
        <v>1051</v>
      </c>
      <c r="V241" s="212">
        <v>1080</v>
      </c>
      <c r="W241" s="212">
        <v>1148</v>
      </c>
      <c r="X241" s="212">
        <v>1150</v>
      </c>
      <c r="Y241" s="212">
        <v>1143</v>
      </c>
      <c r="Z241" s="212">
        <v>1172</v>
      </c>
      <c r="AA241" s="212">
        <v>1136</v>
      </c>
      <c r="AB241" s="212">
        <v>1138</v>
      </c>
      <c r="AC241" s="212">
        <v>1062</v>
      </c>
      <c r="AD241" s="212">
        <v>1038</v>
      </c>
      <c r="AE241" s="212">
        <v>1033</v>
      </c>
      <c r="AF241" s="212">
        <v>885</v>
      </c>
      <c r="AG241" s="212">
        <v>908</v>
      </c>
      <c r="AH241" s="212">
        <v>920</v>
      </c>
      <c r="AI241" s="212">
        <v>913</v>
      </c>
      <c r="AJ241" s="212">
        <v>1023</v>
      </c>
      <c r="AK241" s="212">
        <v>960</v>
      </c>
      <c r="AL241" s="212">
        <v>978</v>
      </c>
      <c r="AM241" s="212">
        <v>1092</v>
      </c>
      <c r="AN241" s="212">
        <v>1139</v>
      </c>
      <c r="AO241" s="212">
        <v>1211</v>
      </c>
      <c r="AP241" s="212">
        <v>1215</v>
      </c>
      <c r="AQ241" s="212">
        <v>1244</v>
      </c>
      <c r="AR241" s="212">
        <v>1329</v>
      </c>
      <c r="AS241" s="212">
        <v>1386</v>
      </c>
      <c r="AT241" s="212">
        <v>1479</v>
      </c>
      <c r="AU241" s="212">
        <v>1651</v>
      </c>
      <c r="AV241" s="212">
        <v>1724</v>
      </c>
      <c r="AW241" s="212">
        <v>1856</v>
      </c>
      <c r="AX241" s="212">
        <v>1952</v>
      </c>
      <c r="AY241" s="212">
        <v>2045</v>
      </c>
      <c r="AZ241" s="212">
        <v>2028</v>
      </c>
      <c r="BA241" s="212">
        <v>1981</v>
      </c>
      <c r="BB241" s="212">
        <v>2013</v>
      </c>
      <c r="BC241" s="212">
        <v>2003</v>
      </c>
      <c r="BD241" s="212">
        <v>1912</v>
      </c>
      <c r="BE241" s="212">
        <v>1833</v>
      </c>
      <c r="BF241" s="212">
        <v>1392</v>
      </c>
      <c r="BG241" s="212">
        <v>1747</v>
      </c>
      <c r="BH241" s="212">
        <v>1590</v>
      </c>
      <c r="BI241" s="212">
        <v>1504</v>
      </c>
      <c r="BJ241" s="212">
        <v>1487</v>
      </c>
      <c r="BK241" s="212">
        <v>1442</v>
      </c>
      <c r="BL241" s="212">
        <v>1444</v>
      </c>
      <c r="BM241" s="212">
        <v>1466</v>
      </c>
      <c r="BN241" s="212">
        <v>1365</v>
      </c>
      <c r="BO241" s="212">
        <v>1286</v>
      </c>
      <c r="BP241" s="212">
        <v>1322</v>
      </c>
      <c r="BQ241" s="212">
        <v>1396</v>
      </c>
      <c r="BR241" s="212">
        <v>1385</v>
      </c>
      <c r="BS241" s="212">
        <v>1465</v>
      </c>
      <c r="BT241" s="212">
        <v>1565</v>
      </c>
      <c r="BU241" s="212">
        <v>1719</v>
      </c>
      <c r="BV241" s="212">
        <v>1918</v>
      </c>
      <c r="BW241" s="212">
        <v>2150</v>
      </c>
      <c r="BX241" s="212">
        <v>2133</v>
      </c>
      <c r="BY241" s="212">
        <v>2121</v>
      </c>
      <c r="BZ241" s="212">
        <v>1325</v>
      </c>
      <c r="CA241" s="212">
        <v>1441</v>
      </c>
      <c r="CB241" s="212">
        <v>1669</v>
      </c>
      <c r="CC241" s="212">
        <v>1594</v>
      </c>
      <c r="CD241" s="212">
        <v>1630</v>
      </c>
      <c r="CE241" s="212">
        <v>1598</v>
      </c>
      <c r="CF241" s="212">
        <v>1382</v>
      </c>
      <c r="CG241" s="212">
        <v>1211</v>
      </c>
      <c r="CH241" s="212">
        <v>1251</v>
      </c>
      <c r="CI241" s="212">
        <v>1290</v>
      </c>
      <c r="CJ241" s="212">
        <v>1212</v>
      </c>
      <c r="CK241" s="212">
        <v>1106</v>
      </c>
      <c r="CL241" s="212">
        <v>939</v>
      </c>
      <c r="CM241" s="212">
        <v>985</v>
      </c>
      <c r="CN241" s="212">
        <v>927</v>
      </c>
      <c r="CO241" s="212">
        <v>891</v>
      </c>
      <c r="CP241" s="212">
        <v>753</v>
      </c>
      <c r="CQ241" s="212">
        <v>731</v>
      </c>
      <c r="CR241" s="212">
        <v>635</v>
      </c>
      <c r="CS241" s="212">
        <v>532</v>
      </c>
      <c r="CT241" s="212">
        <v>524</v>
      </c>
      <c r="CU241" s="212">
        <v>446</v>
      </c>
      <c r="CV241" s="212">
        <v>360</v>
      </c>
      <c r="CW241" s="212">
        <v>311</v>
      </c>
      <c r="CX241" s="212">
        <v>234</v>
      </c>
      <c r="CY241" s="212">
        <v>184</v>
      </c>
      <c r="CZ241" s="212">
        <v>190</v>
      </c>
      <c r="DA241" s="212">
        <v>92</v>
      </c>
      <c r="DB241" s="212">
        <v>88</v>
      </c>
      <c r="DC241" s="212">
        <v>68</v>
      </c>
      <c r="DD241" s="212">
        <v>50</v>
      </c>
      <c r="DE241" s="212">
        <v>74</v>
      </c>
      <c r="DF241" s="212">
        <v>1882</v>
      </c>
      <c r="DG241" s="212">
        <v>47.571132771099997</v>
      </c>
      <c r="DH241" s="212">
        <v>48.0272776869</v>
      </c>
      <c r="DI241" s="212">
        <v>4336</v>
      </c>
      <c r="DJ241" s="212">
        <v>5013</v>
      </c>
      <c r="DK241" s="212">
        <v>5285</v>
      </c>
      <c r="DL241" s="212">
        <v>5739</v>
      </c>
      <c r="DM241" s="212">
        <v>4926</v>
      </c>
      <c r="DN241" s="212">
        <v>4794</v>
      </c>
      <c r="DO241" s="212">
        <v>5901</v>
      </c>
      <c r="DP241" s="212">
        <v>7569</v>
      </c>
      <c r="DQ241" s="212">
        <v>9862</v>
      </c>
      <c r="DR241" s="212">
        <v>9153</v>
      </c>
      <c r="DS241" s="212">
        <v>7770</v>
      </c>
      <c r="DT241" s="212">
        <v>6883</v>
      </c>
      <c r="DU241" s="212">
        <v>7530</v>
      </c>
      <c r="DV241" s="212">
        <v>9647</v>
      </c>
      <c r="DW241" s="212">
        <v>7932</v>
      </c>
      <c r="DX241" s="212">
        <v>6346</v>
      </c>
      <c r="DY241" s="212">
        <v>4848</v>
      </c>
      <c r="DZ241" s="212">
        <v>3175</v>
      </c>
      <c r="EA241" s="212">
        <v>1535</v>
      </c>
      <c r="EB241" s="212">
        <v>488</v>
      </c>
      <c r="EC241" s="212">
        <v>74</v>
      </c>
      <c r="ED241" s="212">
        <v>14634</v>
      </c>
      <c r="EE241" s="212">
        <v>70127</v>
      </c>
      <c r="EF241" s="212">
        <v>34045</v>
      </c>
      <c r="EG241" s="212">
        <v>16466</v>
      </c>
      <c r="EH241" s="212">
        <v>5272</v>
      </c>
      <c r="EI241" s="552">
        <v>12.3175597192</v>
      </c>
      <c r="EJ241" s="552">
        <v>59.026480144099999</v>
      </c>
      <c r="EK241" s="552">
        <v>28.655960136699999</v>
      </c>
      <c r="EL241" s="552">
        <v>13.859569382</v>
      </c>
      <c r="EM241" s="552">
        <v>4.4374863221999998</v>
      </c>
    </row>
    <row r="242" spans="1:143">
      <c r="A242">
        <v>702</v>
      </c>
      <c r="B242" s="434">
        <v>301</v>
      </c>
      <c r="C242">
        <v>28215</v>
      </c>
      <c r="D242">
        <v>2</v>
      </c>
      <c r="E242">
        <v>2015</v>
      </c>
      <c r="G242" t="s">
        <v>23</v>
      </c>
      <c r="H242" s="212">
        <v>40117</v>
      </c>
      <c r="I242" s="212">
        <v>198</v>
      </c>
      <c r="J242" s="212">
        <v>276</v>
      </c>
      <c r="K242" s="212">
        <v>257</v>
      </c>
      <c r="L242" s="212">
        <v>279</v>
      </c>
      <c r="M242" s="212">
        <v>275</v>
      </c>
      <c r="N242" s="212">
        <v>262</v>
      </c>
      <c r="O242" s="212">
        <v>299</v>
      </c>
      <c r="P242" s="212">
        <v>300</v>
      </c>
      <c r="Q242" s="212">
        <v>296</v>
      </c>
      <c r="R242" s="212">
        <v>316</v>
      </c>
      <c r="S242" s="212">
        <v>300</v>
      </c>
      <c r="T242" s="212">
        <v>311</v>
      </c>
      <c r="U242" s="212">
        <v>326</v>
      </c>
      <c r="V242" s="212">
        <v>348</v>
      </c>
      <c r="W242" s="212">
        <v>354</v>
      </c>
      <c r="X242" s="212">
        <v>353</v>
      </c>
      <c r="Y242" s="212">
        <v>350</v>
      </c>
      <c r="Z242" s="212">
        <v>392</v>
      </c>
      <c r="AA242" s="212">
        <v>370</v>
      </c>
      <c r="AB242" s="212">
        <v>389</v>
      </c>
      <c r="AC242" s="212">
        <v>345</v>
      </c>
      <c r="AD242" s="212">
        <v>363</v>
      </c>
      <c r="AE242" s="212">
        <v>290</v>
      </c>
      <c r="AF242" s="212">
        <v>291</v>
      </c>
      <c r="AG242" s="212">
        <v>296</v>
      </c>
      <c r="AH242" s="212">
        <v>299</v>
      </c>
      <c r="AI242" s="212">
        <v>327</v>
      </c>
      <c r="AJ242" s="212">
        <v>331</v>
      </c>
      <c r="AK242" s="212">
        <v>318</v>
      </c>
      <c r="AL242" s="212">
        <v>323</v>
      </c>
      <c r="AM242" s="212">
        <v>331</v>
      </c>
      <c r="AN242" s="212">
        <v>395</v>
      </c>
      <c r="AO242" s="212">
        <v>403</v>
      </c>
      <c r="AP242" s="212">
        <v>339</v>
      </c>
      <c r="AQ242" s="212">
        <v>358</v>
      </c>
      <c r="AR242" s="212">
        <v>415</v>
      </c>
      <c r="AS242" s="212">
        <v>420</v>
      </c>
      <c r="AT242" s="212">
        <v>458</v>
      </c>
      <c r="AU242" s="212">
        <v>485</v>
      </c>
      <c r="AV242" s="212">
        <v>494</v>
      </c>
      <c r="AW242" s="212">
        <v>495</v>
      </c>
      <c r="AX242" s="212">
        <v>561</v>
      </c>
      <c r="AY242" s="212">
        <v>544</v>
      </c>
      <c r="AZ242" s="212">
        <v>541</v>
      </c>
      <c r="BA242" s="212">
        <v>515</v>
      </c>
      <c r="BB242" s="212">
        <v>500</v>
      </c>
      <c r="BC242" s="212">
        <v>485</v>
      </c>
      <c r="BD242" s="212">
        <v>513</v>
      </c>
      <c r="BE242" s="212">
        <v>511</v>
      </c>
      <c r="BF242" s="212">
        <v>388</v>
      </c>
      <c r="BG242" s="212">
        <v>520</v>
      </c>
      <c r="BH242" s="212">
        <v>476</v>
      </c>
      <c r="BI242" s="212">
        <v>472</v>
      </c>
      <c r="BJ242" s="212">
        <v>463</v>
      </c>
      <c r="BK242" s="212">
        <v>418</v>
      </c>
      <c r="BL242" s="212">
        <v>453</v>
      </c>
      <c r="BM242" s="212">
        <v>547</v>
      </c>
      <c r="BN242" s="212">
        <v>534</v>
      </c>
      <c r="BO242" s="212">
        <v>465</v>
      </c>
      <c r="BP242" s="212">
        <v>518</v>
      </c>
      <c r="BQ242" s="212">
        <v>579</v>
      </c>
      <c r="BR242" s="212">
        <v>553</v>
      </c>
      <c r="BS242" s="212">
        <v>613</v>
      </c>
      <c r="BT242" s="212">
        <v>622</v>
      </c>
      <c r="BU242" s="212">
        <v>711</v>
      </c>
      <c r="BV242" s="212">
        <v>786</v>
      </c>
      <c r="BW242" s="212">
        <v>903</v>
      </c>
      <c r="BX242" s="212">
        <v>823</v>
      </c>
      <c r="BY242" s="212">
        <v>805</v>
      </c>
      <c r="BZ242" s="212">
        <v>518</v>
      </c>
      <c r="CA242" s="212">
        <v>563</v>
      </c>
      <c r="CB242" s="212">
        <v>700</v>
      </c>
      <c r="CC242" s="212">
        <v>632</v>
      </c>
      <c r="CD242" s="212">
        <v>707</v>
      </c>
      <c r="CE242" s="212">
        <v>627</v>
      </c>
      <c r="CF242" s="212">
        <v>458</v>
      </c>
      <c r="CG242" s="212">
        <v>422</v>
      </c>
      <c r="CH242" s="212">
        <v>474</v>
      </c>
      <c r="CI242" s="212">
        <v>434</v>
      </c>
      <c r="CJ242" s="212">
        <v>434</v>
      </c>
      <c r="CK242" s="212">
        <v>425</v>
      </c>
      <c r="CL242" s="212">
        <v>406</v>
      </c>
      <c r="CM242" s="212">
        <v>364</v>
      </c>
      <c r="CN242" s="212">
        <v>364</v>
      </c>
      <c r="CO242" s="212">
        <v>360</v>
      </c>
      <c r="CP242" s="212">
        <v>293</v>
      </c>
      <c r="CQ242" s="212">
        <v>313</v>
      </c>
      <c r="CR242" s="212">
        <v>248</v>
      </c>
      <c r="CS242" s="212">
        <v>241</v>
      </c>
      <c r="CT242" s="212">
        <v>269</v>
      </c>
      <c r="CU242" s="212">
        <v>209</v>
      </c>
      <c r="CV242" s="212">
        <v>177</v>
      </c>
      <c r="CW242" s="212">
        <v>133</v>
      </c>
      <c r="CX242" s="212">
        <v>122</v>
      </c>
      <c r="CY242" s="212">
        <v>105</v>
      </c>
      <c r="CZ242" s="212">
        <v>82</v>
      </c>
      <c r="DA242" s="212">
        <v>40</v>
      </c>
      <c r="DB242" s="212">
        <v>34</v>
      </c>
      <c r="DC242" s="212">
        <v>34</v>
      </c>
      <c r="DD242" s="212">
        <v>21</v>
      </c>
      <c r="DE242" s="212">
        <v>50</v>
      </c>
      <c r="DF242" s="212">
        <v>12</v>
      </c>
      <c r="DG242" s="212">
        <v>50.252724099200002</v>
      </c>
      <c r="DH242" s="212">
        <v>52.998940677999997</v>
      </c>
      <c r="DI242" s="212">
        <v>1285</v>
      </c>
      <c r="DJ242" s="212">
        <v>1473</v>
      </c>
      <c r="DK242" s="212">
        <v>1639</v>
      </c>
      <c r="DL242" s="212">
        <v>1854</v>
      </c>
      <c r="DM242" s="212">
        <v>1585</v>
      </c>
      <c r="DN242" s="212">
        <v>1598</v>
      </c>
      <c r="DO242" s="212">
        <v>1826</v>
      </c>
      <c r="DP242" s="212">
        <v>2272</v>
      </c>
      <c r="DQ242" s="212">
        <v>2656</v>
      </c>
      <c r="DR242" s="212">
        <v>2397</v>
      </c>
      <c r="DS242" s="212">
        <v>2349</v>
      </c>
      <c r="DT242" s="212">
        <v>2517</v>
      </c>
      <c r="DU242" s="212">
        <v>3078</v>
      </c>
      <c r="DV242" s="212">
        <v>3835</v>
      </c>
      <c r="DW242" s="212">
        <v>3229</v>
      </c>
      <c r="DX242" s="212">
        <v>2222</v>
      </c>
      <c r="DY242" s="212">
        <v>1919</v>
      </c>
      <c r="DZ242" s="212">
        <v>1364</v>
      </c>
      <c r="EA242" s="212">
        <v>746</v>
      </c>
      <c r="EB242" s="212">
        <v>211</v>
      </c>
      <c r="EC242" s="212">
        <v>50</v>
      </c>
      <c r="ED242" s="212">
        <v>4397</v>
      </c>
      <c r="EE242" s="212">
        <v>22132</v>
      </c>
      <c r="EF242" s="212">
        <v>13576</v>
      </c>
      <c r="EG242" s="212">
        <v>6512</v>
      </c>
      <c r="EH242" s="212">
        <v>2371</v>
      </c>
      <c r="EI242" s="552">
        <v>10.9637202344</v>
      </c>
      <c r="EJ242" s="552">
        <v>55.185139010100002</v>
      </c>
      <c r="EK242" s="552">
        <v>33.851140755499998</v>
      </c>
      <c r="EL242" s="552">
        <v>16.237376885700002</v>
      </c>
      <c r="EM242" s="552">
        <v>5.9119810496999996</v>
      </c>
    </row>
    <row r="243" spans="1:143">
      <c r="A243">
        <v>705</v>
      </c>
      <c r="B243" s="434">
        <v>301</v>
      </c>
      <c r="C243">
        <v>28216</v>
      </c>
      <c r="D243">
        <v>2</v>
      </c>
      <c r="E243">
        <v>2015</v>
      </c>
      <c r="F243">
        <v>2000</v>
      </c>
      <c r="G243" t="s">
        <v>24</v>
      </c>
      <c r="H243" s="212">
        <v>46633</v>
      </c>
      <c r="I243" s="212">
        <v>324</v>
      </c>
      <c r="J243" s="212">
        <v>323</v>
      </c>
      <c r="K243" s="212">
        <v>351</v>
      </c>
      <c r="L243" s="212">
        <v>374</v>
      </c>
      <c r="M243" s="212">
        <v>385</v>
      </c>
      <c r="N243" s="212">
        <v>385</v>
      </c>
      <c r="O243" s="212">
        <v>408</v>
      </c>
      <c r="P243" s="212">
        <v>407</v>
      </c>
      <c r="Q243" s="212">
        <v>398</v>
      </c>
      <c r="R243" s="212">
        <v>447</v>
      </c>
      <c r="S243" s="212">
        <v>373</v>
      </c>
      <c r="T243" s="212">
        <v>403</v>
      </c>
      <c r="U243" s="212">
        <v>429</v>
      </c>
      <c r="V243" s="212">
        <v>458</v>
      </c>
      <c r="W243" s="212">
        <v>484</v>
      </c>
      <c r="X243" s="212">
        <v>485</v>
      </c>
      <c r="Y243" s="212">
        <v>486</v>
      </c>
      <c r="Z243" s="212">
        <v>467</v>
      </c>
      <c r="AA243" s="212">
        <v>478</v>
      </c>
      <c r="AB243" s="212">
        <v>402</v>
      </c>
      <c r="AC243" s="212">
        <v>421</v>
      </c>
      <c r="AD243" s="212">
        <v>378</v>
      </c>
      <c r="AE243" s="212">
        <v>383</v>
      </c>
      <c r="AF243" s="212">
        <v>399</v>
      </c>
      <c r="AG243" s="212">
        <v>434</v>
      </c>
      <c r="AH243" s="212">
        <v>431</v>
      </c>
      <c r="AI243" s="212">
        <v>428</v>
      </c>
      <c r="AJ243" s="212">
        <v>444</v>
      </c>
      <c r="AK243" s="212">
        <v>479</v>
      </c>
      <c r="AL243" s="212">
        <v>479</v>
      </c>
      <c r="AM243" s="212">
        <v>477</v>
      </c>
      <c r="AN243" s="212">
        <v>513</v>
      </c>
      <c r="AO243" s="212">
        <v>471</v>
      </c>
      <c r="AP243" s="212">
        <v>523</v>
      </c>
      <c r="AQ243" s="212">
        <v>525</v>
      </c>
      <c r="AR243" s="212">
        <v>534</v>
      </c>
      <c r="AS243" s="212">
        <v>554</v>
      </c>
      <c r="AT243" s="212">
        <v>580</v>
      </c>
      <c r="AU243" s="212">
        <v>589</v>
      </c>
      <c r="AV243" s="212">
        <v>592</v>
      </c>
      <c r="AW243" s="212">
        <v>654</v>
      </c>
      <c r="AX243" s="212">
        <v>722</v>
      </c>
      <c r="AY243" s="212">
        <v>690</v>
      </c>
      <c r="AZ243" s="212">
        <v>719</v>
      </c>
      <c r="BA243" s="212">
        <v>733</v>
      </c>
      <c r="BB243" s="212">
        <v>679</v>
      </c>
      <c r="BC243" s="212">
        <v>625</v>
      </c>
      <c r="BD243" s="212">
        <v>641</v>
      </c>
      <c r="BE243" s="212">
        <v>583</v>
      </c>
      <c r="BF243" s="212">
        <v>477</v>
      </c>
      <c r="BG243" s="212">
        <v>608</v>
      </c>
      <c r="BH243" s="212">
        <v>591</v>
      </c>
      <c r="BI243" s="212">
        <v>567</v>
      </c>
      <c r="BJ243" s="212">
        <v>562</v>
      </c>
      <c r="BK243" s="212">
        <v>513</v>
      </c>
      <c r="BL243" s="212">
        <v>546</v>
      </c>
      <c r="BM243" s="212">
        <v>559</v>
      </c>
      <c r="BN243" s="212">
        <v>515</v>
      </c>
      <c r="BO243" s="212">
        <v>496</v>
      </c>
      <c r="BP243" s="212">
        <v>622</v>
      </c>
      <c r="BQ243" s="212">
        <v>595</v>
      </c>
      <c r="BR243" s="212">
        <v>580</v>
      </c>
      <c r="BS243" s="212">
        <v>646</v>
      </c>
      <c r="BT243" s="212">
        <v>693</v>
      </c>
      <c r="BU243" s="212">
        <v>724</v>
      </c>
      <c r="BV243" s="212">
        <v>820</v>
      </c>
      <c r="BW243" s="212">
        <v>883</v>
      </c>
      <c r="BX243" s="212">
        <v>940</v>
      </c>
      <c r="BY243" s="212">
        <v>851</v>
      </c>
      <c r="BZ243" s="212">
        <v>538</v>
      </c>
      <c r="CA243" s="212">
        <v>574</v>
      </c>
      <c r="CB243" s="212">
        <v>689</v>
      </c>
      <c r="CC243" s="212">
        <v>617</v>
      </c>
      <c r="CD243" s="212">
        <v>628</v>
      </c>
      <c r="CE243" s="212">
        <v>642</v>
      </c>
      <c r="CF243" s="212">
        <v>490</v>
      </c>
      <c r="CG243" s="212">
        <v>425</v>
      </c>
      <c r="CH243" s="212">
        <v>476</v>
      </c>
      <c r="CI243" s="212">
        <v>446</v>
      </c>
      <c r="CJ243" s="212">
        <v>484</v>
      </c>
      <c r="CK243" s="212">
        <v>408</v>
      </c>
      <c r="CL243" s="212">
        <v>379</v>
      </c>
      <c r="CM243" s="212">
        <v>425</v>
      </c>
      <c r="CN243" s="212">
        <v>365</v>
      </c>
      <c r="CO243" s="212">
        <v>317</v>
      </c>
      <c r="CP243" s="212">
        <v>276</v>
      </c>
      <c r="CQ243" s="212">
        <v>251</v>
      </c>
      <c r="CR243" s="212">
        <v>240</v>
      </c>
      <c r="CS243" s="212">
        <v>209</v>
      </c>
      <c r="CT243" s="212">
        <v>200</v>
      </c>
      <c r="CU243" s="212">
        <v>152</v>
      </c>
      <c r="CV243" s="212">
        <v>125</v>
      </c>
      <c r="CW243" s="212">
        <v>134</v>
      </c>
      <c r="CX243" s="212">
        <v>85</v>
      </c>
      <c r="CY243" s="212">
        <v>76</v>
      </c>
      <c r="CZ243" s="212">
        <v>63</v>
      </c>
      <c r="DA243" s="212">
        <v>42</v>
      </c>
      <c r="DB243" s="212">
        <v>29</v>
      </c>
      <c r="DC243" s="212">
        <v>22</v>
      </c>
      <c r="DD243" s="212">
        <v>20</v>
      </c>
      <c r="DE243" s="212">
        <v>25</v>
      </c>
      <c r="DF243" s="212">
        <v>46</v>
      </c>
      <c r="DG243" s="212">
        <v>47.137860347299998</v>
      </c>
      <c r="DH243" s="212">
        <v>47.890015600600002</v>
      </c>
      <c r="DI243" s="212">
        <v>1757</v>
      </c>
      <c r="DJ243" s="212">
        <v>2045</v>
      </c>
      <c r="DK243" s="212">
        <v>2147</v>
      </c>
      <c r="DL243" s="212">
        <v>2318</v>
      </c>
      <c r="DM243" s="212">
        <v>2015</v>
      </c>
      <c r="DN243" s="212">
        <v>2261</v>
      </c>
      <c r="DO243" s="212">
        <v>2509</v>
      </c>
      <c r="DP243" s="212">
        <v>2849</v>
      </c>
      <c r="DQ243" s="212">
        <v>3518</v>
      </c>
      <c r="DR243" s="212">
        <v>3005</v>
      </c>
      <c r="DS243" s="212">
        <v>2841</v>
      </c>
      <c r="DT243" s="212">
        <v>2738</v>
      </c>
      <c r="DU243" s="212">
        <v>3238</v>
      </c>
      <c r="DV243" s="212">
        <v>4032</v>
      </c>
      <c r="DW243" s="212">
        <v>3150</v>
      </c>
      <c r="DX243" s="212">
        <v>2321</v>
      </c>
      <c r="DY243" s="212">
        <v>1894</v>
      </c>
      <c r="DZ243" s="212">
        <v>1176</v>
      </c>
      <c r="EA243" s="212">
        <v>572</v>
      </c>
      <c r="EB243" s="212">
        <v>176</v>
      </c>
      <c r="EC243" s="212">
        <v>25</v>
      </c>
      <c r="ED243" s="212">
        <v>5949</v>
      </c>
      <c r="EE243" s="212">
        <v>27292</v>
      </c>
      <c r="EF243" s="212">
        <v>13346</v>
      </c>
      <c r="EG243" s="212">
        <v>6164</v>
      </c>
      <c r="EH243" s="212">
        <v>1949</v>
      </c>
      <c r="EI243" s="552">
        <v>12.769656771199999</v>
      </c>
      <c r="EJ243" s="552">
        <v>58.5828664649</v>
      </c>
      <c r="EK243" s="552">
        <v>28.647476763899999</v>
      </c>
      <c r="EL243" s="552">
        <v>13.231158906999999</v>
      </c>
      <c r="EM243" s="552">
        <v>4.1835705240000003</v>
      </c>
    </row>
    <row r="244" spans="1:143">
      <c r="A244">
        <v>706</v>
      </c>
      <c r="B244" s="434">
        <v>301</v>
      </c>
      <c r="C244">
        <v>28217</v>
      </c>
      <c r="D244">
        <v>2</v>
      </c>
      <c r="E244">
        <v>2015</v>
      </c>
      <c r="F244">
        <v>2000</v>
      </c>
      <c r="G244" t="s">
        <v>25</v>
      </c>
      <c r="H244" s="212">
        <v>82493</v>
      </c>
      <c r="I244" s="212">
        <v>502</v>
      </c>
      <c r="J244" s="212">
        <v>522</v>
      </c>
      <c r="K244" s="212">
        <v>591</v>
      </c>
      <c r="L244" s="212">
        <v>597</v>
      </c>
      <c r="M244" s="212">
        <v>643</v>
      </c>
      <c r="N244" s="212">
        <v>659</v>
      </c>
      <c r="O244" s="212">
        <v>680</v>
      </c>
      <c r="P244" s="212">
        <v>675</v>
      </c>
      <c r="Q244" s="212">
        <v>651</v>
      </c>
      <c r="R244" s="212">
        <v>700</v>
      </c>
      <c r="S244" s="212">
        <v>670</v>
      </c>
      <c r="T244" s="212">
        <v>770</v>
      </c>
      <c r="U244" s="212">
        <v>727</v>
      </c>
      <c r="V244" s="212">
        <v>764</v>
      </c>
      <c r="W244" s="212">
        <v>787</v>
      </c>
      <c r="X244" s="212">
        <v>808</v>
      </c>
      <c r="Y244" s="212">
        <v>745</v>
      </c>
      <c r="Z244" s="212">
        <v>795</v>
      </c>
      <c r="AA244" s="212">
        <v>745</v>
      </c>
      <c r="AB244" s="212">
        <v>701</v>
      </c>
      <c r="AC244" s="212">
        <v>707</v>
      </c>
      <c r="AD244" s="212">
        <v>686</v>
      </c>
      <c r="AE244" s="212">
        <v>717</v>
      </c>
      <c r="AF244" s="212">
        <v>645</v>
      </c>
      <c r="AG244" s="212">
        <v>614</v>
      </c>
      <c r="AH244" s="212">
        <v>625</v>
      </c>
      <c r="AI244" s="212">
        <v>620</v>
      </c>
      <c r="AJ244" s="212">
        <v>641</v>
      </c>
      <c r="AK244" s="212">
        <v>631</v>
      </c>
      <c r="AL244" s="212">
        <v>672</v>
      </c>
      <c r="AM244" s="212">
        <v>691</v>
      </c>
      <c r="AN244" s="212">
        <v>763</v>
      </c>
      <c r="AO244" s="212">
        <v>820</v>
      </c>
      <c r="AP244" s="212">
        <v>828</v>
      </c>
      <c r="AQ244" s="212">
        <v>854</v>
      </c>
      <c r="AR244" s="212">
        <v>899</v>
      </c>
      <c r="AS244" s="212">
        <v>873</v>
      </c>
      <c r="AT244" s="212">
        <v>971</v>
      </c>
      <c r="AU244" s="212">
        <v>1006</v>
      </c>
      <c r="AV244" s="212">
        <v>1120</v>
      </c>
      <c r="AW244" s="212">
        <v>1195</v>
      </c>
      <c r="AX244" s="212">
        <v>1283</v>
      </c>
      <c r="AY244" s="212">
        <v>1382</v>
      </c>
      <c r="AZ244" s="212">
        <v>1369</v>
      </c>
      <c r="BA244" s="212">
        <v>1405</v>
      </c>
      <c r="BB244" s="212">
        <v>1319</v>
      </c>
      <c r="BC244" s="212">
        <v>1318</v>
      </c>
      <c r="BD244" s="212">
        <v>1259</v>
      </c>
      <c r="BE244" s="212">
        <v>1207</v>
      </c>
      <c r="BF244" s="212">
        <v>920</v>
      </c>
      <c r="BG244" s="212">
        <v>1095</v>
      </c>
      <c r="BH244" s="212">
        <v>1017</v>
      </c>
      <c r="BI244" s="212">
        <v>939</v>
      </c>
      <c r="BJ244" s="212">
        <v>919</v>
      </c>
      <c r="BK244" s="212">
        <v>922</v>
      </c>
      <c r="BL244" s="212">
        <v>936</v>
      </c>
      <c r="BM244" s="212">
        <v>900</v>
      </c>
      <c r="BN244" s="212">
        <v>867</v>
      </c>
      <c r="BO244" s="212">
        <v>840</v>
      </c>
      <c r="BP244" s="212">
        <v>904</v>
      </c>
      <c r="BQ244" s="212">
        <v>880</v>
      </c>
      <c r="BR244" s="212">
        <v>911</v>
      </c>
      <c r="BS244" s="212">
        <v>1027</v>
      </c>
      <c r="BT244" s="212">
        <v>1110</v>
      </c>
      <c r="BU244" s="212">
        <v>1200</v>
      </c>
      <c r="BV244" s="212">
        <v>1228</v>
      </c>
      <c r="BW244" s="212">
        <v>1565</v>
      </c>
      <c r="BX244" s="212">
        <v>1582</v>
      </c>
      <c r="BY244" s="212">
        <v>1575</v>
      </c>
      <c r="BZ244" s="212">
        <v>973</v>
      </c>
      <c r="CA244" s="212">
        <v>1166</v>
      </c>
      <c r="CB244" s="212">
        <v>1356</v>
      </c>
      <c r="CC244" s="212">
        <v>1313</v>
      </c>
      <c r="CD244" s="212">
        <v>1418</v>
      </c>
      <c r="CE244" s="212">
        <v>1358</v>
      </c>
      <c r="CF244" s="212">
        <v>1048</v>
      </c>
      <c r="CG244" s="212">
        <v>1027</v>
      </c>
      <c r="CH244" s="212">
        <v>983</v>
      </c>
      <c r="CI244" s="212">
        <v>1061</v>
      </c>
      <c r="CJ244" s="212">
        <v>1005</v>
      </c>
      <c r="CK244" s="212">
        <v>831</v>
      </c>
      <c r="CL244" s="212">
        <v>777</v>
      </c>
      <c r="CM244" s="212">
        <v>716</v>
      </c>
      <c r="CN244" s="212">
        <v>699</v>
      </c>
      <c r="CO244" s="212">
        <v>640</v>
      </c>
      <c r="CP244" s="212">
        <v>545</v>
      </c>
      <c r="CQ244" s="212">
        <v>547</v>
      </c>
      <c r="CR244" s="212">
        <v>459</v>
      </c>
      <c r="CS244" s="212">
        <v>387</v>
      </c>
      <c r="CT244" s="212">
        <v>366</v>
      </c>
      <c r="CU244" s="212">
        <v>286</v>
      </c>
      <c r="CV244" s="212">
        <v>268</v>
      </c>
      <c r="CW244" s="212">
        <v>227</v>
      </c>
      <c r="CX244" s="212">
        <v>180</v>
      </c>
      <c r="CY244" s="212">
        <v>135</v>
      </c>
      <c r="CZ244" s="212">
        <v>146</v>
      </c>
      <c r="DA244" s="212">
        <v>87</v>
      </c>
      <c r="DB244" s="212">
        <v>61</v>
      </c>
      <c r="DC244" s="212">
        <v>56</v>
      </c>
      <c r="DD244" s="212">
        <v>37</v>
      </c>
      <c r="DE244" s="212">
        <v>84</v>
      </c>
      <c r="DF244" s="212">
        <v>62</v>
      </c>
      <c r="DG244" s="212">
        <v>48.714797830899997</v>
      </c>
      <c r="DH244" s="212">
        <v>49.395108695700003</v>
      </c>
      <c r="DI244" s="212">
        <v>2855</v>
      </c>
      <c r="DJ244" s="212">
        <v>3365</v>
      </c>
      <c r="DK244" s="212">
        <v>3718</v>
      </c>
      <c r="DL244" s="212">
        <v>3794</v>
      </c>
      <c r="DM244" s="212">
        <v>3369</v>
      </c>
      <c r="DN244" s="212">
        <v>3189</v>
      </c>
      <c r="DO244" s="212">
        <v>3956</v>
      </c>
      <c r="DP244" s="212">
        <v>4869</v>
      </c>
      <c r="DQ244" s="212">
        <v>6634</v>
      </c>
      <c r="DR244" s="212">
        <v>6023</v>
      </c>
      <c r="DS244" s="212">
        <v>4892</v>
      </c>
      <c r="DT244" s="212">
        <v>4447</v>
      </c>
      <c r="DU244" s="212">
        <v>5128</v>
      </c>
      <c r="DV244" s="212">
        <v>6923</v>
      </c>
      <c r="DW244" s="212">
        <v>6611</v>
      </c>
      <c r="DX244" s="212">
        <v>5124</v>
      </c>
      <c r="DY244" s="212">
        <v>3663</v>
      </c>
      <c r="DZ244" s="212">
        <v>2304</v>
      </c>
      <c r="EA244" s="212">
        <v>1096</v>
      </c>
      <c r="EB244" s="212">
        <v>387</v>
      </c>
      <c r="EC244" s="212">
        <v>84</v>
      </c>
      <c r="ED244" s="212">
        <v>9938</v>
      </c>
      <c r="EE244" s="212">
        <v>46301</v>
      </c>
      <c r="EF244" s="212">
        <v>26192</v>
      </c>
      <c r="EG244" s="212">
        <v>12658</v>
      </c>
      <c r="EH244" s="212">
        <v>3871</v>
      </c>
      <c r="EI244" s="552">
        <v>12.056143926400001</v>
      </c>
      <c r="EJ244" s="552">
        <v>56.169402288000001</v>
      </c>
      <c r="EK244" s="552">
        <v>31.774453785599999</v>
      </c>
      <c r="EL244" s="552">
        <v>15.3558733971</v>
      </c>
      <c r="EM244" s="552">
        <v>4.6960488166000003</v>
      </c>
    </row>
    <row r="245" spans="1:143">
      <c r="A245">
        <v>707</v>
      </c>
      <c r="B245" s="434">
        <v>301</v>
      </c>
      <c r="C245">
        <v>28218</v>
      </c>
      <c r="D245">
        <v>2</v>
      </c>
      <c r="E245">
        <v>2015</v>
      </c>
      <c r="F245">
        <v>2000</v>
      </c>
      <c r="G245" t="s">
        <v>26</v>
      </c>
      <c r="H245" s="212">
        <v>24850</v>
      </c>
      <c r="I245" s="212">
        <v>165</v>
      </c>
      <c r="J245" s="212">
        <v>174</v>
      </c>
      <c r="K245" s="212">
        <v>184</v>
      </c>
      <c r="L245" s="212">
        <v>209</v>
      </c>
      <c r="M245" s="212">
        <v>228</v>
      </c>
      <c r="N245" s="212">
        <v>220</v>
      </c>
      <c r="O245" s="212">
        <v>248</v>
      </c>
      <c r="P245" s="212">
        <v>241</v>
      </c>
      <c r="Q245" s="212">
        <v>226</v>
      </c>
      <c r="R245" s="212">
        <v>220</v>
      </c>
      <c r="S245" s="212">
        <v>294</v>
      </c>
      <c r="T245" s="212">
        <v>245</v>
      </c>
      <c r="U245" s="212">
        <v>211</v>
      </c>
      <c r="V245" s="212">
        <v>263</v>
      </c>
      <c r="W245" s="212">
        <v>268</v>
      </c>
      <c r="X245" s="212">
        <v>242</v>
      </c>
      <c r="Y245" s="212">
        <v>254</v>
      </c>
      <c r="Z245" s="212">
        <v>274</v>
      </c>
      <c r="AA245" s="212">
        <v>234</v>
      </c>
      <c r="AB245" s="212">
        <v>238</v>
      </c>
      <c r="AC245" s="212">
        <v>219</v>
      </c>
      <c r="AD245" s="212">
        <v>202</v>
      </c>
      <c r="AE245" s="212">
        <v>215</v>
      </c>
      <c r="AF245" s="212">
        <v>191</v>
      </c>
      <c r="AG245" s="212">
        <v>224</v>
      </c>
      <c r="AH245" s="212">
        <v>185</v>
      </c>
      <c r="AI245" s="212">
        <v>189</v>
      </c>
      <c r="AJ245" s="212">
        <v>239</v>
      </c>
      <c r="AK245" s="212">
        <v>244</v>
      </c>
      <c r="AL245" s="212">
        <v>236</v>
      </c>
      <c r="AM245" s="212">
        <v>263</v>
      </c>
      <c r="AN245" s="212">
        <v>275</v>
      </c>
      <c r="AO245" s="212">
        <v>255</v>
      </c>
      <c r="AP245" s="212">
        <v>234</v>
      </c>
      <c r="AQ245" s="212">
        <v>265</v>
      </c>
      <c r="AR245" s="212">
        <v>275</v>
      </c>
      <c r="AS245" s="212">
        <v>309</v>
      </c>
      <c r="AT245" s="212">
        <v>286</v>
      </c>
      <c r="AU245" s="212">
        <v>315</v>
      </c>
      <c r="AV245" s="212">
        <v>332</v>
      </c>
      <c r="AW245" s="212">
        <v>341</v>
      </c>
      <c r="AX245" s="212">
        <v>394</v>
      </c>
      <c r="AY245" s="212">
        <v>434</v>
      </c>
      <c r="AZ245" s="212">
        <v>372</v>
      </c>
      <c r="BA245" s="212">
        <v>394</v>
      </c>
      <c r="BB245" s="212">
        <v>341</v>
      </c>
      <c r="BC245" s="212">
        <v>307</v>
      </c>
      <c r="BD245" s="212">
        <v>357</v>
      </c>
      <c r="BE245" s="212">
        <v>369</v>
      </c>
      <c r="BF245" s="212">
        <v>237</v>
      </c>
      <c r="BG245" s="212">
        <v>322</v>
      </c>
      <c r="BH245" s="212">
        <v>303</v>
      </c>
      <c r="BI245" s="212">
        <v>290</v>
      </c>
      <c r="BJ245" s="212">
        <v>264</v>
      </c>
      <c r="BK245" s="212">
        <v>267</v>
      </c>
      <c r="BL245" s="212">
        <v>290</v>
      </c>
      <c r="BM245" s="212">
        <v>300</v>
      </c>
      <c r="BN245" s="212">
        <v>286</v>
      </c>
      <c r="BO245" s="212">
        <v>263</v>
      </c>
      <c r="BP245" s="212">
        <v>287</v>
      </c>
      <c r="BQ245" s="212">
        <v>333</v>
      </c>
      <c r="BR245" s="212">
        <v>322</v>
      </c>
      <c r="BS245" s="212">
        <v>346</v>
      </c>
      <c r="BT245" s="212">
        <v>338</v>
      </c>
      <c r="BU245" s="212">
        <v>369</v>
      </c>
      <c r="BV245" s="212">
        <v>383</v>
      </c>
      <c r="BW245" s="212">
        <v>500</v>
      </c>
      <c r="BX245" s="212">
        <v>425</v>
      </c>
      <c r="BY245" s="212">
        <v>435</v>
      </c>
      <c r="BZ245" s="212">
        <v>224</v>
      </c>
      <c r="CA245" s="212">
        <v>281</v>
      </c>
      <c r="CB245" s="212">
        <v>317</v>
      </c>
      <c r="CC245" s="212">
        <v>315</v>
      </c>
      <c r="CD245" s="212">
        <v>356</v>
      </c>
      <c r="CE245" s="212">
        <v>315</v>
      </c>
      <c r="CF245" s="212">
        <v>249</v>
      </c>
      <c r="CG245" s="212">
        <v>203</v>
      </c>
      <c r="CH245" s="212">
        <v>207</v>
      </c>
      <c r="CI245" s="212">
        <v>227</v>
      </c>
      <c r="CJ245" s="212">
        <v>255</v>
      </c>
      <c r="CK245" s="212">
        <v>225</v>
      </c>
      <c r="CL245" s="212">
        <v>202</v>
      </c>
      <c r="CM245" s="212">
        <v>197</v>
      </c>
      <c r="CN245" s="212">
        <v>189</v>
      </c>
      <c r="CO245" s="212">
        <v>207</v>
      </c>
      <c r="CP245" s="212">
        <v>175</v>
      </c>
      <c r="CQ245" s="212">
        <v>179</v>
      </c>
      <c r="CR245" s="212">
        <v>150</v>
      </c>
      <c r="CS245" s="212">
        <v>143</v>
      </c>
      <c r="CT245" s="212">
        <v>143</v>
      </c>
      <c r="CU245" s="212">
        <v>128</v>
      </c>
      <c r="CV245" s="212">
        <v>87</v>
      </c>
      <c r="CW245" s="212">
        <v>85</v>
      </c>
      <c r="CX245" s="212">
        <v>71</v>
      </c>
      <c r="CY245" s="212">
        <v>45</v>
      </c>
      <c r="CZ245" s="212">
        <v>44</v>
      </c>
      <c r="DA245" s="212">
        <v>28</v>
      </c>
      <c r="DB245" s="212">
        <v>22</v>
      </c>
      <c r="DC245" s="212">
        <v>27</v>
      </c>
      <c r="DD245" s="212">
        <v>4</v>
      </c>
      <c r="DE245" s="212">
        <v>18</v>
      </c>
      <c r="DF245" s="212">
        <v>72</v>
      </c>
      <c r="DG245" s="212">
        <v>47.062838001499998</v>
      </c>
      <c r="DH245" s="212">
        <v>47.602240896399998</v>
      </c>
      <c r="DI245" s="212">
        <v>960</v>
      </c>
      <c r="DJ245" s="212">
        <v>1155</v>
      </c>
      <c r="DK245" s="212">
        <v>1281</v>
      </c>
      <c r="DL245" s="212">
        <v>1242</v>
      </c>
      <c r="DM245" s="212">
        <v>1051</v>
      </c>
      <c r="DN245" s="212">
        <v>1093</v>
      </c>
      <c r="DO245" s="212">
        <v>1292</v>
      </c>
      <c r="DP245" s="212">
        <v>1517</v>
      </c>
      <c r="DQ245" s="212">
        <v>1935</v>
      </c>
      <c r="DR245" s="212">
        <v>1611</v>
      </c>
      <c r="DS245" s="212">
        <v>1446</v>
      </c>
      <c r="DT245" s="212">
        <v>1426</v>
      </c>
      <c r="DU245" s="212">
        <v>1708</v>
      </c>
      <c r="DV245" s="212">
        <v>1967</v>
      </c>
      <c r="DW245" s="212">
        <v>1584</v>
      </c>
      <c r="DX245" s="212">
        <v>1141</v>
      </c>
      <c r="DY245" s="212">
        <v>1020</v>
      </c>
      <c r="DZ245" s="212">
        <v>790</v>
      </c>
      <c r="EA245" s="212">
        <v>416</v>
      </c>
      <c r="EB245" s="212">
        <v>125</v>
      </c>
      <c r="EC245" s="212">
        <v>18</v>
      </c>
      <c r="ED245" s="212">
        <v>3396</v>
      </c>
      <c r="EE245" s="212">
        <v>14321</v>
      </c>
      <c r="EF245" s="212">
        <v>7061</v>
      </c>
      <c r="EG245" s="212">
        <v>3510</v>
      </c>
      <c r="EH245" s="212">
        <v>1349</v>
      </c>
      <c r="EI245" s="552">
        <v>13.7057066753</v>
      </c>
      <c r="EJ245" s="552">
        <v>57.797239486599999</v>
      </c>
      <c r="EK245" s="552">
        <v>28.497053838100001</v>
      </c>
      <c r="EL245" s="552">
        <v>14.165792235</v>
      </c>
      <c r="EM245" s="552">
        <v>5.4443457905999999</v>
      </c>
    </row>
    <row r="246" spans="1:143">
      <c r="A246">
        <v>708</v>
      </c>
      <c r="B246" s="434">
        <v>301</v>
      </c>
      <c r="C246">
        <v>28219</v>
      </c>
      <c r="D246">
        <v>2</v>
      </c>
      <c r="E246">
        <v>2015</v>
      </c>
      <c r="F246">
        <v>2000</v>
      </c>
      <c r="G246" t="s">
        <v>27</v>
      </c>
      <c r="H246" s="212">
        <v>58507</v>
      </c>
      <c r="I246" s="212">
        <v>390</v>
      </c>
      <c r="J246" s="212">
        <v>407</v>
      </c>
      <c r="K246" s="212">
        <v>434</v>
      </c>
      <c r="L246" s="212">
        <v>455</v>
      </c>
      <c r="M246" s="212">
        <v>464</v>
      </c>
      <c r="N246" s="212">
        <v>508</v>
      </c>
      <c r="O246" s="212">
        <v>465</v>
      </c>
      <c r="P246" s="212">
        <v>475</v>
      </c>
      <c r="Q246" s="212">
        <v>470</v>
      </c>
      <c r="R246" s="212">
        <v>451</v>
      </c>
      <c r="S246" s="212">
        <v>486</v>
      </c>
      <c r="T246" s="212">
        <v>512</v>
      </c>
      <c r="U246" s="212">
        <v>486</v>
      </c>
      <c r="V246" s="212">
        <v>505</v>
      </c>
      <c r="W246" s="212">
        <v>563</v>
      </c>
      <c r="X246" s="212">
        <v>578</v>
      </c>
      <c r="Y246" s="212">
        <v>640</v>
      </c>
      <c r="Z246" s="212">
        <v>655</v>
      </c>
      <c r="AA246" s="212">
        <v>755</v>
      </c>
      <c r="AB246" s="212">
        <v>813</v>
      </c>
      <c r="AC246" s="212">
        <v>782</v>
      </c>
      <c r="AD246" s="212">
        <v>765</v>
      </c>
      <c r="AE246" s="212">
        <v>694</v>
      </c>
      <c r="AF246" s="212">
        <v>651</v>
      </c>
      <c r="AG246" s="212">
        <v>639</v>
      </c>
      <c r="AH246" s="212">
        <v>627</v>
      </c>
      <c r="AI246" s="212">
        <v>545</v>
      </c>
      <c r="AJ246" s="212">
        <v>619</v>
      </c>
      <c r="AK246" s="212">
        <v>579</v>
      </c>
      <c r="AL246" s="212">
        <v>543</v>
      </c>
      <c r="AM246" s="212">
        <v>579</v>
      </c>
      <c r="AN246" s="212">
        <v>608</v>
      </c>
      <c r="AO246" s="212">
        <v>630</v>
      </c>
      <c r="AP246" s="212">
        <v>600</v>
      </c>
      <c r="AQ246" s="212">
        <v>576</v>
      </c>
      <c r="AR246" s="212">
        <v>610</v>
      </c>
      <c r="AS246" s="212">
        <v>614</v>
      </c>
      <c r="AT246" s="212">
        <v>702</v>
      </c>
      <c r="AU246" s="212">
        <v>703</v>
      </c>
      <c r="AV246" s="212">
        <v>687</v>
      </c>
      <c r="AW246" s="212">
        <v>759</v>
      </c>
      <c r="AX246" s="212">
        <v>735</v>
      </c>
      <c r="AY246" s="212">
        <v>757</v>
      </c>
      <c r="AZ246" s="212">
        <v>814</v>
      </c>
      <c r="BA246" s="212">
        <v>839</v>
      </c>
      <c r="BB246" s="212">
        <v>790</v>
      </c>
      <c r="BC246" s="212">
        <v>814</v>
      </c>
      <c r="BD246" s="212">
        <v>863</v>
      </c>
      <c r="BE246" s="212">
        <v>956</v>
      </c>
      <c r="BF246" s="212">
        <v>738</v>
      </c>
      <c r="BG246" s="212">
        <v>1039</v>
      </c>
      <c r="BH246" s="212">
        <v>960</v>
      </c>
      <c r="BI246" s="212">
        <v>1024</v>
      </c>
      <c r="BJ246" s="212">
        <v>949</v>
      </c>
      <c r="BK246" s="212">
        <v>982</v>
      </c>
      <c r="BL246" s="212">
        <v>971</v>
      </c>
      <c r="BM246" s="212">
        <v>1001</v>
      </c>
      <c r="BN246" s="212">
        <v>950</v>
      </c>
      <c r="BO246" s="212">
        <v>903</v>
      </c>
      <c r="BP246" s="212">
        <v>863</v>
      </c>
      <c r="BQ246" s="212">
        <v>915</v>
      </c>
      <c r="BR246" s="212">
        <v>881</v>
      </c>
      <c r="BS246" s="212">
        <v>855</v>
      </c>
      <c r="BT246" s="212">
        <v>849</v>
      </c>
      <c r="BU246" s="212">
        <v>868</v>
      </c>
      <c r="BV246" s="212">
        <v>814</v>
      </c>
      <c r="BW246" s="212">
        <v>879</v>
      </c>
      <c r="BX246" s="212">
        <v>823</v>
      </c>
      <c r="BY246" s="212">
        <v>782</v>
      </c>
      <c r="BZ246" s="212">
        <v>449</v>
      </c>
      <c r="CA246" s="212">
        <v>470</v>
      </c>
      <c r="CB246" s="212">
        <v>568</v>
      </c>
      <c r="CC246" s="212">
        <v>564</v>
      </c>
      <c r="CD246" s="212">
        <v>572</v>
      </c>
      <c r="CE246" s="212">
        <v>538</v>
      </c>
      <c r="CF246" s="212">
        <v>424</v>
      </c>
      <c r="CG246" s="212">
        <v>401</v>
      </c>
      <c r="CH246" s="212">
        <v>428</v>
      </c>
      <c r="CI246" s="212">
        <v>501</v>
      </c>
      <c r="CJ246" s="212">
        <v>449</v>
      </c>
      <c r="CK246" s="212">
        <v>430</v>
      </c>
      <c r="CL246" s="212">
        <v>417</v>
      </c>
      <c r="CM246" s="212">
        <v>409</v>
      </c>
      <c r="CN246" s="212">
        <v>421</v>
      </c>
      <c r="CO246" s="212">
        <v>371</v>
      </c>
      <c r="CP246" s="212">
        <v>342</v>
      </c>
      <c r="CQ246" s="212">
        <v>320</v>
      </c>
      <c r="CR246" s="212">
        <v>296</v>
      </c>
      <c r="CS246" s="212">
        <v>285</v>
      </c>
      <c r="CT246" s="212">
        <v>244</v>
      </c>
      <c r="CU246" s="212">
        <v>187</v>
      </c>
      <c r="CV246" s="212">
        <v>154</v>
      </c>
      <c r="CW246" s="212">
        <v>140</v>
      </c>
      <c r="CX246" s="212">
        <v>110</v>
      </c>
      <c r="CY246" s="212">
        <v>92</v>
      </c>
      <c r="CZ246" s="212">
        <v>67</v>
      </c>
      <c r="DA246" s="212">
        <v>39</v>
      </c>
      <c r="DB246" s="212">
        <v>29</v>
      </c>
      <c r="DC246" s="212">
        <v>33</v>
      </c>
      <c r="DD246" s="212">
        <v>18</v>
      </c>
      <c r="DE246" s="212">
        <v>41</v>
      </c>
      <c r="DF246" s="212">
        <v>60</v>
      </c>
      <c r="DG246" s="212">
        <v>45.622298834799999</v>
      </c>
      <c r="DH246" s="212">
        <v>47.5220162225</v>
      </c>
      <c r="DI246" s="212">
        <v>2150</v>
      </c>
      <c r="DJ246" s="212">
        <v>2369</v>
      </c>
      <c r="DK246" s="212">
        <v>2552</v>
      </c>
      <c r="DL246" s="212">
        <v>3441</v>
      </c>
      <c r="DM246" s="212">
        <v>3531</v>
      </c>
      <c r="DN246" s="212">
        <v>2913</v>
      </c>
      <c r="DO246" s="212">
        <v>2993</v>
      </c>
      <c r="DP246" s="212">
        <v>3316</v>
      </c>
      <c r="DQ246" s="212">
        <v>3904</v>
      </c>
      <c r="DR246" s="212">
        <v>4161</v>
      </c>
      <c r="DS246" s="212">
        <v>4954</v>
      </c>
      <c r="DT246" s="212">
        <v>4688</v>
      </c>
      <c r="DU246" s="212">
        <v>4368</v>
      </c>
      <c r="DV246" s="212">
        <v>3747</v>
      </c>
      <c r="DW246" s="212">
        <v>2712</v>
      </c>
      <c r="DX246" s="212">
        <v>2203</v>
      </c>
      <c r="DY246" s="212">
        <v>2048</v>
      </c>
      <c r="DZ246" s="212">
        <v>1487</v>
      </c>
      <c r="EA246" s="212">
        <v>683</v>
      </c>
      <c r="EB246" s="212">
        <v>186</v>
      </c>
      <c r="EC246" s="212">
        <v>41</v>
      </c>
      <c r="ED246" s="212">
        <v>7071</v>
      </c>
      <c r="EE246" s="212">
        <v>38269</v>
      </c>
      <c r="EF246" s="212">
        <v>13107</v>
      </c>
      <c r="EG246" s="212">
        <v>6648</v>
      </c>
      <c r="EH246" s="212">
        <v>2397</v>
      </c>
      <c r="EI246" s="552">
        <v>12.098140195399999</v>
      </c>
      <c r="EJ246" s="552">
        <v>65.476414529400003</v>
      </c>
      <c r="EK246" s="552">
        <v>22.425445275200001</v>
      </c>
      <c r="EL246" s="552">
        <v>11.3744075829</v>
      </c>
      <c r="EM246" s="552">
        <v>4.1011514705999996</v>
      </c>
    </row>
    <row r="247" spans="1:143">
      <c r="A247">
        <v>709</v>
      </c>
      <c r="B247" s="434">
        <v>301</v>
      </c>
      <c r="C247">
        <v>28220</v>
      </c>
      <c r="D247">
        <v>2</v>
      </c>
      <c r="E247">
        <v>2015</v>
      </c>
      <c r="F247">
        <v>2000</v>
      </c>
      <c r="G247" t="s">
        <v>28</v>
      </c>
      <c r="H247" s="212">
        <v>22660</v>
      </c>
      <c r="I247" s="212">
        <v>135</v>
      </c>
      <c r="J247" s="212">
        <v>150</v>
      </c>
      <c r="K247" s="212">
        <v>169</v>
      </c>
      <c r="L247" s="212">
        <v>138</v>
      </c>
      <c r="M247" s="212">
        <v>163</v>
      </c>
      <c r="N247" s="212">
        <v>150</v>
      </c>
      <c r="O247" s="212">
        <v>140</v>
      </c>
      <c r="P247" s="212">
        <v>159</v>
      </c>
      <c r="Q247" s="212">
        <v>182</v>
      </c>
      <c r="R247" s="212">
        <v>162</v>
      </c>
      <c r="S247" s="212">
        <v>161</v>
      </c>
      <c r="T247" s="212">
        <v>185</v>
      </c>
      <c r="U247" s="212">
        <v>183</v>
      </c>
      <c r="V247" s="212">
        <v>211</v>
      </c>
      <c r="W247" s="212">
        <v>215</v>
      </c>
      <c r="X247" s="212">
        <v>242</v>
      </c>
      <c r="Y247" s="212">
        <v>246</v>
      </c>
      <c r="Z247" s="212">
        <v>224</v>
      </c>
      <c r="AA247" s="212">
        <v>215</v>
      </c>
      <c r="AB247" s="212">
        <v>184</v>
      </c>
      <c r="AC247" s="212">
        <v>173</v>
      </c>
      <c r="AD247" s="212">
        <v>174</v>
      </c>
      <c r="AE247" s="212">
        <v>173</v>
      </c>
      <c r="AF247" s="212">
        <v>172</v>
      </c>
      <c r="AG247" s="212">
        <v>178</v>
      </c>
      <c r="AH247" s="212">
        <v>206</v>
      </c>
      <c r="AI247" s="212">
        <v>184</v>
      </c>
      <c r="AJ247" s="212">
        <v>196</v>
      </c>
      <c r="AK247" s="212">
        <v>175</v>
      </c>
      <c r="AL247" s="212">
        <v>194</v>
      </c>
      <c r="AM247" s="212">
        <v>209</v>
      </c>
      <c r="AN247" s="212">
        <v>226</v>
      </c>
      <c r="AO247" s="212">
        <v>180</v>
      </c>
      <c r="AP247" s="212">
        <v>194</v>
      </c>
      <c r="AQ247" s="212">
        <v>198</v>
      </c>
      <c r="AR247" s="212">
        <v>236</v>
      </c>
      <c r="AS247" s="212">
        <v>209</v>
      </c>
      <c r="AT247" s="212">
        <v>219</v>
      </c>
      <c r="AU247" s="212">
        <v>238</v>
      </c>
      <c r="AV247" s="212">
        <v>239</v>
      </c>
      <c r="AW247" s="212">
        <v>279</v>
      </c>
      <c r="AX247" s="212">
        <v>282</v>
      </c>
      <c r="AY247" s="212">
        <v>303</v>
      </c>
      <c r="AZ247" s="212">
        <v>288</v>
      </c>
      <c r="BA247" s="212">
        <v>264</v>
      </c>
      <c r="BB247" s="212">
        <v>314</v>
      </c>
      <c r="BC247" s="212">
        <v>277</v>
      </c>
      <c r="BD247" s="212">
        <v>293</v>
      </c>
      <c r="BE247" s="212">
        <v>279</v>
      </c>
      <c r="BF247" s="212">
        <v>250</v>
      </c>
      <c r="BG247" s="212">
        <v>322</v>
      </c>
      <c r="BH247" s="212">
        <v>275</v>
      </c>
      <c r="BI247" s="212">
        <v>270</v>
      </c>
      <c r="BJ247" s="212">
        <v>302</v>
      </c>
      <c r="BK247" s="212">
        <v>262</v>
      </c>
      <c r="BL247" s="212">
        <v>260</v>
      </c>
      <c r="BM247" s="212">
        <v>331</v>
      </c>
      <c r="BN247" s="212">
        <v>287</v>
      </c>
      <c r="BO247" s="212">
        <v>260</v>
      </c>
      <c r="BP247" s="212">
        <v>299</v>
      </c>
      <c r="BQ247" s="212">
        <v>334</v>
      </c>
      <c r="BR247" s="212">
        <v>336</v>
      </c>
      <c r="BS247" s="212">
        <v>381</v>
      </c>
      <c r="BT247" s="212">
        <v>368</v>
      </c>
      <c r="BU247" s="212">
        <v>378</v>
      </c>
      <c r="BV247" s="212">
        <v>379</v>
      </c>
      <c r="BW247" s="212">
        <v>426</v>
      </c>
      <c r="BX247" s="212">
        <v>444</v>
      </c>
      <c r="BY247" s="212">
        <v>390</v>
      </c>
      <c r="BZ247" s="212">
        <v>232</v>
      </c>
      <c r="CA247" s="212">
        <v>288</v>
      </c>
      <c r="CB247" s="212">
        <v>341</v>
      </c>
      <c r="CC247" s="212">
        <v>285</v>
      </c>
      <c r="CD247" s="212">
        <v>312</v>
      </c>
      <c r="CE247" s="212">
        <v>279</v>
      </c>
      <c r="CF247" s="212">
        <v>258</v>
      </c>
      <c r="CG247" s="212">
        <v>231</v>
      </c>
      <c r="CH247" s="212">
        <v>253</v>
      </c>
      <c r="CI247" s="212">
        <v>265</v>
      </c>
      <c r="CJ247" s="212">
        <v>257</v>
      </c>
      <c r="CK247" s="212">
        <v>256</v>
      </c>
      <c r="CL247" s="212">
        <v>245</v>
      </c>
      <c r="CM247" s="212">
        <v>273</v>
      </c>
      <c r="CN247" s="212">
        <v>222</v>
      </c>
      <c r="CO247" s="212">
        <v>241</v>
      </c>
      <c r="CP247" s="212">
        <v>217</v>
      </c>
      <c r="CQ247" s="212">
        <v>197</v>
      </c>
      <c r="CR247" s="212">
        <v>201</v>
      </c>
      <c r="CS247" s="212">
        <v>176</v>
      </c>
      <c r="CT247" s="212">
        <v>170</v>
      </c>
      <c r="CU247" s="212">
        <v>159</v>
      </c>
      <c r="CV247" s="212">
        <v>121</v>
      </c>
      <c r="CW247" s="212">
        <v>118</v>
      </c>
      <c r="CX247" s="212">
        <v>91</v>
      </c>
      <c r="CY247" s="212">
        <v>61</v>
      </c>
      <c r="CZ247" s="212">
        <v>56</v>
      </c>
      <c r="DA247" s="212">
        <v>26</v>
      </c>
      <c r="DB247" s="212">
        <v>20</v>
      </c>
      <c r="DC247" s="212">
        <v>21</v>
      </c>
      <c r="DD247" s="212">
        <v>19</v>
      </c>
      <c r="DE247" s="212">
        <v>34</v>
      </c>
      <c r="DF247" s="212">
        <v>15</v>
      </c>
      <c r="DG247" s="212">
        <v>50.552417752300002</v>
      </c>
      <c r="DH247" s="212">
        <v>53.130794702000003</v>
      </c>
      <c r="DI247" s="212">
        <v>755</v>
      </c>
      <c r="DJ247" s="212">
        <v>793</v>
      </c>
      <c r="DK247" s="212">
        <v>955</v>
      </c>
      <c r="DL247" s="212">
        <v>1111</v>
      </c>
      <c r="DM247" s="212">
        <v>870</v>
      </c>
      <c r="DN247" s="212">
        <v>955</v>
      </c>
      <c r="DO247" s="212">
        <v>1007</v>
      </c>
      <c r="DP247" s="212">
        <v>1141</v>
      </c>
      <c r="DQ247" s="212">
        <v>1416</v>
      </c>
      <c r="DR247" s="212">
        <v>1413</v>
      </c>
      <c r="DS247" s="212">
        <v>1431</v>
      </c>
      <c r="DT247" s="212">
        <v>1437</v>
      </c>
      <c r="DU247" s="212">
        <v>1797</v>
      </c>
      <c r="DV247" s="212">
        <v>1871</v>
      </c>
      <c r="DW247" s="212">
        <v>1505</v>
      </c>
      <c r="DX247" s="212">
        <v>1264</v>
      </c>
      <c r="DY247" s="212">
        <v>1237</v>
      </c>
      <c r="DZ247" s="212">
        <v>961</v>
      </c>
      <c r="EA247" s="212">
        <v>550</v>
      </c>
      <c r="EB247" s="212">
        <v>142</v>
      </c>
      <c r="EC247" s="212">
        <v>34</v>
      </c>
      <c r="ED247" s="212">
        <v>2503</v>
      </c>
      <c r="EE247" s="212">
        <v>12578</v>
      </c>
      <c r="EF247" s="212">
        <v>7564</v>
      </c>
      <c r="EG247" s="212">
        <v>4188</v>
      </c>
      <c r="EH247" s="212">
        <v>1687</v>
      </c>
      <c r="EI247" s="552">
        <v>11.053212629700001</v>
      </c>
      <c r="EJ247" s="552">
        <v>55.544270258300003</v>
      </c>
      <c r="EK247" s="552">
        <v>33.402517111900003</v>
      </c>
      <c r="EL247" s="552">
        <v>18.494148818700001</v>
      </c>
      <c r="EM247" s="552">
        <v>7.4497681606999997</v>
      </c>
    </row>
    <row r="248" spans="1:143">
      <c r="A248">
        <v>710</v>
      </c>
      <c r="B248" s="434">
        <v>301</v>
      </c>
      <c r="C248">
        <v>28221</v>
      </c>
      <c r="D248">
        <v>2</v>
      </c>
      <c r="E248">
        <v>2015</v>
      </c>
      <c r="F248">
        <v>2000</v>
      </c>
      <c r="G248" t="s">
        <v>29</v>
      </c>
      <c r="H248" s="212">
        <v>21730</v>
      </c>
      <c r="I248" s="212">
        <v>130</v>
      </c>
      <c r="J248" s="212">
        <v>153</v>
      </c>
      <c r="K248" s="212">
        <v>154</v>
      </c>
      <c r="L248" s="212">
        <v>149</v>
      </c>
      <c r="M248" s="212">
        <v>171</v>
      </c>
      <c r="N248" s="212">
        <v>139</v>
      </c>
      <c r="O248" s="212">
        <v>171</v>
      </c>
      <c r="P248" s="212">
        <v>155</v>
      </c>
      <c r="Q248" s="212">
        <v>142</v>
      </c>
      <c r="R248" s="212">
        <v>159</v>
      </c>
      <c r="S248" s="212">
        <v>161</v>
      </c>
      <c r="T248" s="212">
        <v>142</v>
      </c>
      <c r="U248" s="212">
        <v>174</v>
      </c>
      <c r="V248" s="212">
        <v>185</v>
      </c>
      <c r="W248" s="212">
        <v>189</v>
      </c>
      <c r="X248" s="212">
        <v>172</v>
      </c>
      <c r="Y248" s="212">
        <v>171</v>
      </c>
      <c r="Z248" s="212">
        <v>195</v>
      </c>
      <c r="AA248" s="212">
        <v>172</v>
      </c>
      <c r="AB248" s="212">
        <v>153</v>
      </c>
      <c r="AC248" s="212">
        <v>137</v>
      </c>
      <c r="AD248" s="212">
        <v>129</v>
      </c>
      <c r="AE248" s="212">
        <v>140</v>
      </c>
      <c r="AF248" s="212">
        <v>172</v>
      </c>
      <c r="AG248" s="212">
        <v>185</v>
      </c>
      <c r="AH248" s="212">
        <v>166</v>
      </c>
      <c r="AI248" s="212">
        <v>172</v>
      </c>
      <c r="AJ248" s="212">
        <v>190</v>
      </c>
      <c r="AK248" s="212">
        <v>195</v>
      </c>
      <c r="AL248" s="212">
        <v>179</v>
      </c>
      <c r="AM248" s="212">
        <v>186</v>
      </c>
      <c r="AN248" s="212">
        <v>207</v>
      </c>
      <c r="AO248" s="212">
        <v>216</v>
      </c>
      <c r="AP248" s="212">
        <v>202</v>
      </c>
      <c r="AQ248" s="212">
        <v>186</v>
      </c>
      <c r="AR248" s="212">
        <v>209</v>
      </c>
      <c r="AS248" s="212">
        <v>214</v>
      </c>
      <c r="AT248" s="212">
        <v>221</v>
      </c>
      <c r="AU248" s="212">
        <v>232</v>
      </c>
      <c r="AV248" s="212">
        <v>246</v>
      </c>
      <c r="AW248" s="212">
        <v>261</v>
      </c>
      <c r="AX248" s="212">
        <v>263</v>
      </c>
      <c r="AY248" s="212">
        <v>259</v>
      </c>
      <c r="AZ248" s="212">
        <v>243</v>
      </c>
      <c r="BA248" s="212">
        <v>234</v>
      </c>
      <c r="BB248" s="212">
        <v>249</v>
      </c>
      <c r="BC248" s="212">
        <v>228</v>
      </c>
      <c r="BD248" s="212">
        <v>296</v>
      </c>
      <c r="BE248" s="212">
        <v>240</v>
      </c>
      <c r="BF248" s="212">
        <v>201</v>
      </c>
      <c r="BG248" s="212">
        <v>270</v>
      </c>
      <c r="BH248" s="212">
        <v>250</v>
      </c>
      <c r="BI248" s="212">
        <v>268</v>
      </c>
      <c r="BJ248" s="212">
        <v>297</v>
      </c>
      <c r="BK248" s="212">
        <v>259</v>
      </c>
      <c r="BL248" s="212">
        <v>295</v>
      </c>
      <c r="BM248" s="212">
        <v>285</v>
      </c>
      <c r="BN248" s="212">
        <v>322</v>
      </c>
      <c r="BO248" s="212">
        <v>266</v>
      </c>
      <c r="BP248" s="212">
        <v>275</v>
      </c>
      <c r="BQ248" s="212">
        <v>318</v>
      </c>
      <c r="BR248" s="212">
        <v>315</v>
      </c>
      <c r="BS248" s="212">
        <v>321</v>
      </c>
      <c r="BT248" s="212">
        <v>317</v>
      </c>
      <c r="BU248" s="212">
        <v>369</v>
      </c>
      <c r="BV248" s="212">
        <v>397</v>
      </c>
      <c r="BW248" s="212">
        <v>400</v>
      </c>
      <c r="BX248" s="212">
        <v>424</v>
      </c>
      <c r="BY248" s="212">
        <v>351</v>
      </c>
      <c r="BZ248" s="212">
        <v>217</v>
      </c>
      <c r="CA248" s="212">
        <v>245</v>
      </c>
      <c r="CB248" s="212">
        <v>313</v>
      </c>
      <c r="CC248" s="212">
        <v>271</v>
      </c>
      <c r="CD248" s="212">
        <v>286</v>
      </c>
      <c r="CE248" s="212">
        <v>293</v>
      </c>
      <c r="CF248" s="212">
        <v>254</v>
      </c>
      <c r="CG248" s="212">
        <v>237</v>
      </c>
      <c r="CH248" s="212">
        <v>255</v>
      </c>
      <c r="CI248" s="212">
        <v>286</v>
      </c>
      <c r="CJ248" s="212">
        <v>310</v>
      </c>
      <c r="CK248" s="212">
        <v>264</v>
      </c>
      <c r="CL248" s="212">
        <v>278</v>
      </c>
      <c r="CM248" s="212">
        <v>266</v>
      </c>
      <c r="CN248" s="212">
        <v>254</v>
      </c>
      <c r="CO248" s="212">
        <v>259</v>
      </c>
      <c r="CP248" s="212">
        <v>227</v>
      </c>
      <c r="CQ248" s="212">
        <v>220</v>
      </c>
      <c r="CR248" s="212">
        <v>237</v>
      </c>
      <c r="CS248" s="212">
        <v>194</v>
      </c>
      <c r="CT248" s="212">
        <v>197</v>
      </c>
      <c r="CU248" s="212">
        <v>140</v>
      </c>
      <c r="CV248" s="212">
        <v>149</v>
      </c>
      <c r="CW248" s="212">
        <v>110</v>
      </c>
      <c r="CX248" s="212">
        <v>80</v>
      </c>
      <c r="CY248" s="212">
        <v>68</v>
      </c>
      <c r="CZ248" s="212">
        <v>68</v>
      </c>
      <c r="DA248" s="212">
        <v>45</v>
      </c>
      <c r="DB248" s="212">
        <v>27</v>
      </c>
      <c r="DC248" s="212">
        <v>27</v>
      </c>
      <c r="DD248" s="212">
        <v>19</v>
      </c>
      <c r="DE248" s="212">
        <v>29</v>
      </c>
      <c r="DF248" s="212">
        <v>111</v>
      </c>
      <c r="DG248" s="212">
        <v>51.731093020000003</v>
      </c>
      <c r="DH248" s="212">
        <v>54.886100386099997</v>
      </c>
      <c r="DI248" s="212">
        <v>757</v>
      </c>
      <c r="DJ248" s="212">
        <v>766</v>
      </c>
      <c r="DK248" s="212">
        <v>851</v>
      </c>
      <c r="DL248" s="212">
        <v>863</v>
      </c>
      <c r="DM248" s="212">
        <v>763</v>
      </c>
      <c r="DN248" s="212">
        <v>902</v>
      </c>
      <c r="DO248" s="212">
        <v>997</v>
      </c>
      <c r="DP248" s="212">
        <v>1122</v>
      </c>
      <c r="DQ248" s="212">
        <v>1260</v>
      </c>
      <c r="DR248" s="212">
        <v>1214</v>
      </c>
      <c r="DS248" s="212">
        <v>1344</v>
      </c>
      <c r="DT248" s="212">
        <v>1443</v>
      </c>
      <c r="DU248" s="212">
        <v>1640</v>
      </c>
      <c r="DV248" s="212">
        <v>1789</v>
      </c>
      <c r="DW248" s="212">
        <v>1408</v>
      </c>
      <c r="DX248" s="212">
        <v>1342</v>
      </c>
      <c r="DY248" s="212">
        <v>1321</v>
      </c>
      <c r="DZ248" s="212">
        <v>1075</v>
      </c>
      <c r="EA248" s="212">
        <v>547</v>
      </c>
      <c r="EB248" s="212">
        <v>186</v>
      </c>
      <c r="EC248" s="212">
        <v>29</v>
      </c>
      <c r="ED248" s="212">
        <v>2374</v>
      </c>
      <c r="EE248" s="212">
        <v>11548</v>
      </c>
      <c r="EF248" s="212">
        <v>7697</v>
      </c>
      <c r="EG248" s="212">
        <v>4500</v>
      </c>
      <c r="EH248" s="212">
        <v>1837</v>
      </c>
      <c r="EI248" s="552">
        <v>10.9810814561</v>
      </c>
      <c r="EJ248" s="552">
        <v>53.415976687200001</v>
      </c>
      <c r="EK248" s="552">
        <v>35.602941856699999</v>
      </c>
      <c r="EL248" s="552">
        <v>20.815023821600001</v>
      </c>
      <c r="EM248" s="552">
        <v>8.4971552800999994</v>
      </c>
    </row>
    <row r="249" spans="1:143">
      <c r="A249">
        <v>711</v>
      </c>
      <c r="B249" s="434">
        <v>301</v>
      </c>
      <c r="C249">
        <v>28222</v>
      </c>
      <c r="D249">
        <v>2</v>
      </c>
      <c r="E249">
        <v>2015</v>
      </c>
      <c r="G249" t="s">
        <v>31</v>
      </c>
      <c r="H249" s="212">
        <v>12594</v>
      </c>
      <c r="I249" s="212">
        <v>70</v>
      </c>
      <c r="J249" s="212">
        <v>77</v>
      </c>
      <c r="K249" s="212">
        <v>70</v>
      </c>
      <c r="L249" s="212">
        <v>78</v>
      </c>
      <c r="M249" s="212">
        <v>91</v>
      </c>
      <c r="N249" s="212">
        <v>69</v>
      </c>
      <c r="O249" s="212">
        <v>100</v>
      </c>
      <c r="P249" s="212">
        <v>96</v>
      </c>
      <c r="Q249" s="212">
        <v>84</v>
      </c>
      <c r="R249" s="212">
        <v>87</v>
      </c>
      <c r="S249" s="212">
        <v>114</v>
      </c>
      <c r="T249" s="212">
        <v>90</v>
      </c>
      <c r="U249" s="212">
        <v>100</v>
      </c>
      <c r="V249" s="212">
        <v>116</v>
      </c>
      <c r="W249" s="212">
        <v>100</v>
      </c>
      <c r="X249" s="212">
        <v>120</v>
      </c>
      <c r="Y249" s="212">
        <v>105</v>
      </c>
      <c r="Z249" s="212">
        <v>113</v>
      </c>
      <c r="AA249" s="212">
        <v>95</v>
      </c>
      <c r="AB249" s="212">
        <v>54</v>
      </c>
      <c r="AC249" s="212">
        <v>61</v>
      </c>
      <c r="AD249" s="212">
        <v>60</v>
      </c>
      <c r="AE249" s="212">
        <v>50</v>
      </c>
      <c r="AF249" s="212">
        <v>67</v>
      </c>
      <c r="AG249" s="212">
        <v>62</v>
      </c>
      <c r="AH249" s="212">
        <v>72</v>
      </c>
      <c r="AI249" s="212">
        <v>79</v>
      </c>
      <c r="AJ249" s="212">
        <v>75</v>
      </c>
      <c r="AK249" s="212">
        <v>90</v>
      </c>
      <c r="AL249" s="212">
        <v>106</v>
      </c>
      <c r="AM249" s="212">
        <v>92</v>
      </c>
      <c r="AN249" s="212">
        <v>97</v>
      </c>
      <c r="AO249" s="212">
        <v>119</v>
      </c>
      <c r="AP249" s="212">
        <v>118</v>
      </c>
      <c r="AQ249" s="212">
        <v>97</v>
      </c>
      <c r="AR249" s="212">
        <v>106</v>
      </c>
      <c r="AS249" s="212">
        <v>97</v>
      </c>
      <c r="AT249" s="212">
        <v>119</v>
      </c>
      <c r="AU249" s="212">
        <v>128</v>
      </c>
      <c r="AV249" s="212">
        <v>143</v>
      </c>
      <c r="AW249" s="212">
        <v>140</v>
      </c>
      <c r="AX249" s="212">
        <v>135</v>
      </c>
      <c r="AY249" s="212">
        <v>140</v>
      </c>
      <c r="AZ249" s="212">
        <v>134</v>
      </c>
      <c r="BA249" s="212">
        <v>120</v>
      </c>
      <c r="BB249" s="212">
        <v>138</v>
      </c>
      <c r="BC249" s="212">
        <v>145</v>
      </c>
      <c r="BD249" s="212">
        <v>134</v>
      </c>
      <c r="BE249" s="212">
        <v>130</v>
      </c>
      <c r="BF249" s="212">
        <v>89</v>
      </c>
      <c r="BG249" s="212">
        <v>145</v>
      </c>
      <c r="BH249" s="212">
        <v>135</v>
      </c>
      <c r="BI249" s="212">
        <v>152</v>
      </c>
      <c r="BJ249" s="212">
        <v>159</v>
      </c>
      <c r="BK249" s="212">
        <v>164</v>
      </c>
      <c r="BL249" s="212">
        <v>180</v>
      </c>
      <c r="BM249" s="212">
        <v>156</v>
      </c>
      <c r="BN249" s="212">
        <v>179</v>
      </c>
      <c r="BO249" s="212">
        <v>160</v>
      </c>
      <c r="BP249" s="212">
        <v>180</v>
      </c>
      <c r="BQ249" s="212">
        <v>203</v>
      </c>
      <c r="BR249" s="212">
        <v>204</v>
      </c>
      <c r="BS249" s="212">
        <v>182</v>
      </c>
      <c r="BT249" s="212">
        <v>193</v>
      </c>
      <c r="BU249" s="212">
        <v>206</v>
      </c>
      <c r="BV249" s="212">
        <v>227</v>
      </c>
      <c r="BW249" s="212">
        <v>245</v>
      </c>
      <c r="BX249" s="212">
        <v>230</v>
      </c>
      <c r="BY249" s="212">
        <v>204</v>
      </c>
      <c r="BZ249" s="212">
        <v>148</v>
      </c>
      <c r="CA249" s="212">
        <v>156</v>
      </c>
      <c r="CB249" s="212">
        <v>194</v>
      </c>
      <c r="CC249" s="212">
        <v>178</v>
      </c>
      <c r="CD249" s="212">
        <v>183</v>
      </c>
      <c r="CE249" s="212">
        <v>157</v>
      </c>
      <c r="CF249" s="212">
        <v>138</v>
      </c>
      <c r="CG249" s="212">
        <v>134</v>
      </c>
      <c r="CH249" s="212">
        <v>197</v>
      </c>
      <c r="CI249" s="212">
        <v>194</v>
      </c>
      <c r="CJ249" s="212">
        <v>188</v>
      </c>
      <c r="CK249" s="212">
        <v>193</v>
      </c>
      <c r="CL249" s="212">
        <v>179</v>
      </c>
      <c r="CM249" s="212">
        <v>175</v>
      </c>
      <c r="CN249" s="212">
        <v>158</v>
      </c>
      <c r="CO249" s="212">
        <v>211</v>
      </c>
      <c r="CP249" s="212">
        <v>189</v>
      </c>
      <c r="CQ249" s="212">
        <v>157</v>
      </c>
      <c r="CR249" s="212">
        <v>147</v>
      </c>
      <c r="CS249" s="212">
        <v>157</v>
      </c>
      <c r="CT249" s="212">
        <v>132</v>
      </c>
      <c r="CU249" s="212">
        <v>106</v>
      </c>
      <c r="CV249" s="212">
        <v>79</v>
      </c>
      <c r="CW249" s="212">
        <v>85</v>
      </c>
      <c r="CX249" s="212">
        <v>62</v>
      </c>
      <c r="CY249" s="212">
        <v>60</v>
      </c>
      <c r="CZ249" s="212">
        <v>49</v>
      </c>
      <c r="DA249" s="212">
        <v>29</v>
      </c>
      <c r="DB249" s="212">
        <v>19</v>
      </c>
      <c r="DC249" s="212">
        <v>12</v>
      </c>
      <c r="DD249" s="212">
        <v>16</v>
      </c>
      <c r="DE249" s="212">
        <v>26</v>
      </c>
      <c r="DF249" s="212">
        <v>10</v>
      </c>
      <c r="DG249" s="212">
        <v>54.105848696800003</v>
      </c>
      <c r="DH249" s="212">
        <v>58.3125</v>
      </c>
      <c r="DI249" s="212">
        <v>386</v>
      </c>
      <c r="DJ249" s="212">
        <v>436</v>
      </c>
      <c r="DK249" s="212">
        <v>520</v>
      </c>
      <c r="DL249" s="212">
        <v>487</v>
      </c>
      <c r="DM249" s="212">
        <v>300</v>
      </c>
      <c r="DN249" s="212">
        <v>422</v>
      </c>
      <c r="DO249" s="212">
        <v>523</v>
      </c>
      <c r="DP249" s="212">
        <v>593</v>
      </c>
      <c r="DQ249" s="212">
        <v>669</v>
      </c>
      <c r="DR249" s="212">
        <v>636</v>
      </c>
      <c r="DS249" s="212">
        <v>755</v>
      </c>
      <c r="DT249" s="212">
        <v>855</v>
      </c>
      <c r="DU249" s="212">
        <v>988</v>
      </c>
      <c r="DV249" s="212">
        <v>1054</v>
      </c>
      <c r="DW249" s="212">
        <v>868</v>
      </c>
      <c r="DX249" s="212">
        <v>851</v>
      </c>
      <c r="DY249" s="212">
        <v>916</v>
      </c>
      <c r="DZ249" s="212">
        <v>782</v>
      </c>
      <c r="EA249" s="212">
        <v>392</v>
      </c>
      <c r="EB249" s="212">
        <v>125</v>
      </c>
      <c r="EC249" s="212">
        <v>26</v>
      </c>
      <c r="ED249" s="212">
        <v>1342</v>
      </c>
      <c r="EE249" s="212">
        <v>6228</v>
      </c>
      <c r="EF249" s="212">
        <v>5014</v>
      </c>
      <c r="EG249" s="212">
        <v>3092</v>
      </c>
      <c r="EH249" s="212">
        <v>1325</v>
      </c>
      <c r="EI249" s="552">
        <v>10.664335664299999</v>
      </c>
      <c r="EJ249" s="552">
        <v>49.491417673199997</v>
      </c>
      <c r="EK249" s="552">
        <v>39.844246662400003</v>
      </c>
      <c r="EL249" s="552">
        <v>24.5708836618</v>
      </c>
      <c r="EM249" s="552">
        <v>10.5292434838</v>
      </c>
    </row>
    <row r="250" spans="1:143">
      <c r="A250">
        <v>716</v>
      </c>
      <c r="B250" s="434">
        <v>301</v>
      </c>
      <c r="C250">
        <v>28223</v>
      </c>
      <c r="D250">
        <v>2</v>
      </c>
      <c r="E250">
        <v>2015</v>
      </c>
      <c r="G250" t="s">
        <v>32</v>
      </c>
      <c r="H250" s="212">
        <v>33867</v>
      </c>
      <c r="I250" s="212">
        <v>226</v>
      </c>
      <c r="J250" s="212">
        <v>248</v>
      </c>
      <c r="K250" s="212">
        <v>227</v>
      </c>
      <c r="L250" s="212">
        <v>268</v>
      </c>
      <c r="M250" s="212">
        <v>271</v>
      </c>
      <c r="N250" s="212">
        <v>261</v>
      </c>
      <c r="O250" s="212">
        <v>275</v>
      </c>
      <c r="P250" s="212">
        <v>259</v>
      </c>
      <c r="Q250" s="212">
        <v>277</v>
      </c>
      <c r="R250" s="212">
        <v>264</v>
      </c>
      <c r="S250" s="212">
        <v>264</v>
      </c>
      <c r="T250" s="212">
        <v>305</v>
      </c>
      <c r="U250" s="212">
        <v>284</v>
      </c>
      <c r="V250" s="212">
        <v>335</v>
      </c>
      <c r="W250" s="212">
        <v>319</v>
      </c>
      <c r="X250" s="212">
        <v>415</v>
      </c>
      <c r="Y250" s="212">
        <v>348</v>
      </c>
      <c r="Z250" s="212">
        <v>347</v>
      </c>
      <c r="AA250" s="212">
        <v>311</v>
      </c>
      <c r="AB250" s="212">
        <v>216</v>
      </c>
      <c r="AC250" s="212">
        <v>176</v>
      </c>
      <c r="AD250" s="212">
        <v>188</v>
      </c>
      <c r="AE250" s="212">
        <v>228</v>
      </c>
      <c r="AF250" s="212">
        <v>250</v>
      </c>
      <c r="AG250" s="212">
        <v>232</v>
      </c>
      <c r="AH250" s="212">
        <v>255</v>
      </c>
      <c r="AI250" s="212">
        <v>239</v>
      </c>
      <c r="AJ250" s="212">
        <v>246</v>
      </c>
      <c r="AK250" s="212">
        <v>277</v>
      </c>
      <c r="AL250" s="212">
        <v>264</v>
      </c>
      <c r="AM250" s="212">
        <v>287</v>
      </c>
      <c r="AN250" s="212">
        <v>314</v>
      </c>
      <c r="AO250" s="212">
        <v>291</v>
      </c>
      <c r="AP250" s="212">
        <v>313</v>
      </c>
      <c r="AQ250" s="212">
        <v>314</v>
      </c>
      <c r="AR250" s="212">
        <v>341</v>
      </c>
      <c r="AS250" s="212">
        <v>349</v>
      </c>
      <c r="AT250" s="212">
        <v>362</v>
      </c>
      <c r="AU250" s="212">
        <v>334</v>
      </c>
      <c r="AV250" s="212">
        <v>383</v>
      </c>
      <c r="AW250" s="212">
        <v>403</v>
      </c>
      <c r="AX250" s="212">
        <v>418</v>
      </c>
      <c r="AY250" s="212">
        <v>422</v>
      </c>
      <c r="AZ250" s="212">
        <v>387</v>
      </c>
      <c r="BA250" s="212">
        <v>382</v>
      </c>
      <c r="BB250" s="212">
        <v>391</v>
      </c>
      <c r="BC250" s="212">
        <v>382</v>
      </c>
      <c r="BD250" s="212">
        <v>390</v>
      </c>
      <c r="BE250" s="212">
        <v>441</v>
      </c>
      <c r="BF250" s="212">
        <v>278</v>
      </c>
      <c r="BG250" s="212">
        <v>384</v>
      </c>
      <c r="BH250" s="212">
        <v>365</v>
      </c>
      <c r="BI250" s="212">
        <v>393</v>
      </c>
      <c r="BJ250" s="212">
        <v>381</v>
      </c>
      <c r="BK250" s="212">
        <v>408</v>
      </c>
      <c r="BL250" s="212">
        <v>422</v>
      </c>
      <c r="BM250" s="212">
        <v>466</v>
      </c>
      <c r="BN250" s="212">
        <v>438</v>
      </c>
      <c r="BO250" s="212">
        <v>432</v>
      </c>
      <c r="BP250" s="212">
        <v>463</v>
      </c>
      <c r="BQ250" s="212">
        <v>455</v>
      </c>
      <c r="BR250" s="212">
        <v>457</v>
      </c>
      <c r="BS250" s="212">
        <v>472</v>
      </c>
      <c r="BT250" s="212">
        <v>548</v>
      </c>
      <c r="BU250" s="212">
        <v>550</v>
      </c>
      <c r="BV250" s="212">
        <v>600</v>
      </c>
      <c r="BW250" s="212">
        <v>648</v>
      </c>
      <c r="BX250" s="212">
        <v>622</v>
      </c>
      <c r="BY250" s="212">
        <v>559</v>
      </c>
      <c r="BZ250" s="212">
        <v>333</v>
      </c>
      <c r="CA250" s="212">
        <v>392</v>
      </c>
      <c r="CB250" s="212">
        <v>456</v>
      </c>
      <c r="CC250" s="212">
        <v>486</v>
      </c>
      <c r="CD250" s="212">
        <v>480</v>
      </c>
      <c r="CE250" s="212">
        <v>439</v>
      </c>
      <c r="CF250" s="212">
        <v>385</v>
      </c>
      <c r="CG250" s="212">
        <v>352</v>
      </c>
      <c r="CH250" s="212">
        <v>395</v>
      </c>
      <c r="CI250" s="212">
        <v>391</v>
      </c>
      <c r="CJ250" s="212">
        <v>454</v>
      </c>
      <c r="CK250" s="212">
        <v>427</v>
      </c>
      <c r="CL250" s="212">
        <v>422</v>
      </c>
      <c r="CM250" s="212">
        <v>449</v>
      </c>
      <c r="CN250" s="212">
        <v>377</v>
      </c>
      <c r="CO250" s="212">
        <v>431</v>
      </c>
      <c r="CP250" s="212">
        <v>386</v>
      </c>
      <c r="CQ250" s="212">
        <v>329</v>
      </c>
      <c r="CR250" s="212">
        <v>353</v>
      </c>
      <c r="CS250" s="212">
        <v>300</v>
      </c>
      <c r="CT250" s="212">
        <v>292</v>
      </c>
      <c r="CU250" s="212">
        <v>250</v>
      </c>
      <c r="CV250" s="212">
        <v>205</v>
      </c>
      <c r="CW250" s="212">
        <v>178</v>
      </c>
      <c r="CX250" s="212">
        <v>156</v>
      </c>
      <c r="CY250" s="212">
        <v>120</v>
      </c>
      <c r="CZ250" s="212">
        <v>116</v>
      </c>
      <c r="DA250" s="212">
        <v>43</v>
      </c>
      <c r="DB250" s="212">
        <v>29</v>
      </c>
      <c r="DC250" s="212">
        <v>40</v>
      </c>
      <c r="DD250" s="212">
        <v>21</v>
      </c>
      <c r="DE250" s="212">
        <v>44</v>
      </c>
      <c r="DF250" s="212">
        <v>16</v>
      </c>
      <c r="DG250" s="212">
        <v>51.074163244799998</v>
      </c>
      <c r="DH250" s="212">
        <v>54.356617647100002</v>
      </c>
      <c r="DI250" s="212">
        <v>1240</v>
      </c>
      <c r="DJ250" s="212">
        <v>1336</v>
      </c>
      <c r="DK250" s="212">
        <v>1507</v>
      </c>
      <c r="DL250" s="212">
        <v>1637</v>
      </c>
      <c r="DM250" s="212">
        <v>1074</v>
      </c>
      <c r="DN250" s="212">
        <v>1281</v>
      </c>
      <c r="DO250" s="212">
        <v>1519</v>
      </c>
      <c r="DP250" s="212">
        <v>1769</v>
      </c>
      <c r="DQ250" s="212">
        <v>2012</v>
      </c>
      <c r="DR250" s="212">
        <v>1882</v>
      </c>
      <c r="DS250" s="212">
        <v>1931</v>
      </c>
      <c r="DT250" s="212">
        <v>2221</v>
      </c>
      <c r="DU250" s="212">
        <v>2482</v>
      </c>
      <c r="DV250" s="212">
        <v>2762</v>
      </c>
      <c r="DW250" s="212">
        <v>2253</v>
      </c>
      <c r="DX250" s="212">
        <v>1977</v>
      </c>
      <c r="DY250" s="212">
        <v>2106</v>
      </c>
      <c r="DZ250" s="212">
        <v>1660</v>
      </c>
      <c r="EA250" s="212">
        <v>909</v>
      </c>
      <c r="EB250" s="212">
        <v>249</v>
      </c>
      <c r="EC250" s="212">
        <v>44</v>
      </c>
      <c r="ED250" s="212">
        <v>4083</v>
      </c>
      <c r="EE250" s="212">
        <v>17808</v>
      </c>
      <c r="EF250" s="212">
        <v>11960</v>
      </c>
      <c r="EG250" s="212">
        <v>6945</v>
      </c>
      <c r="EH250" s="212">
        <v>2862</v>
      </c>
      <c r="EI250" s="552">
        <v>12.0616820773</v>
      </c>
      <c r="EJ250" s="552">
        <v>52.607013086800002</v>
      </c>
      <c r="EK250" s="552">
        <v>35.331304835899999</v>
      </c>
      <c r="EL250" s="552">
        <v>20.5163806091</v>
      </c>
      <c r="EM250" s="552">
        <v>8.4546985318000001</v>
      </c>
    </row>
    <row r="251" spans="1:143">
      <c r="A251">
        <v>723</v>
      </c>
      <c r="B251" s="434">
        <v>301</v>
      </c>
      <c r="C251">
        <v>28224</v>
      </c>
      <c r="D251">
        <v>2</v>
      </c>
      <c r="E251">
        <v>2015</v>
      </c>
      <c r="G251" t="s">
        <v>33</v>
      </c>
      <c r="H251" s="212">
        <v>24467</v>
      </c>
      <c r="I251" s="212">
        <v>174</v>
      </c>
      <c r="J251" s="212">
        <v>156</v>
      </c>
      <c r="K251" s="212">
        <v>184</v>
      </c>
      <c r="L251" s="212">
        <v>183</v>
      </c>
      <c r="M251" s="212">
        <v>190</v>
      </c>
      <c r="N251" s="212">
        <v>197</v>
      </c>
      <c r="O251" s="212">
        <v>171</v>
      </c>
      <c r="P251" s="212">
        <v>178</v>
      </c>
      <c r="Q251" s="212">
        <v>188</v>
      </c>
      <c r="R251" s="212">
        <v>203</v>
      </c>
      <c r="S251" s="212">
        <v>213</v>
      </c>
      <c r="T251" s="212">
        <v>195</v>
      </c>
      <c r="U251" s="212">
        <v>207</v>
      </c>
      <c r="V251" s="212">
        <v>223</v>
      </c>
      <c r="W251" s="212">
        <v>210</v>
      </c>
      <c r="X251" s="212">
        <v>222</v>
      </c>
      <c r="Y251" s="212">
        <v>210</v>
      </c>
      <c r="Z251" s="212">
        <v>218</v>
      </c>
      <c r="AA251" s="212">
        <v>164</v>
      </c>
      <c r="AB251" s="212">
        <v>112</v>
      </c>
      <c r="AC251" s="212">
        <v>128</v>
      </c>
      <c r="AD251" s="212">
        <v>135</v>
      </c>
      <c r="AE251" s="212">
        <v>132</v>
      </c>
      <c r="AF251" s="212">
        <v>137</v>
      </c>
      <c r="AG251" s="212">
        <v>148</v>
      </c>
      <c r="AH251" s="212">
        <v>164</v>
      </c>
      <c r="AI251" s="212">
        <v>168</v>
      </c>
      <c r="AJ251" s="212">
        <v>185</v>
      </c>
      <c r="AK251" s="212">
        <v>189</v>
      </c>
      <c r="AL251" s="212">
        <v>219</v>
      </c>
      <c r="AM251" s="212">
        <v>206</v>
      </c>
      <c r="AN251" s="212">
        <v>220</v>
      </c>
      <c r="AO251" s="212">
        <v>241</v>
      </c>
      <c r="AP251" s="212">
        <v>215</v>
      </c>
      <c r="AQ251" s="212">
        <v>227</v>
      </c>
      <c r="AR251" s="212">
        <v>240</v>
      </c>
      <c r="AS251" s="212">
        <v>247</v>
      </c>
      <c r="AT251" s="212">
        <v>244</v>
      </c>
      <c r="AU251" s="212">
        <v>240</v>
      </c>
      <c r="AV251" s="212">
        <v>293</v>
      </c>
      <c r="AW251" s="212">
        <v>313</v>
      </c>
      <c r="AX251" s="212">
        <v>263</v>
      </c>
      <c r="AY251" s="212">
        <v>333</v>
      </c>
      <c r="AZ251" s="212">
        <v>326</v>
      </c>
      <c r="BA251" s="212">
        <v>286</v>
      </c>
      <c r="BB251" s="212">
        <v>289</v>
      </c>
      <c r="BC251" s="212">
        <v>285</v>
      </c>
      <c r="BD251" s="212">
        <v>269</v>
      </c>
      <c r="BE251" s="212">
        <v>308</v>
      </c>
      <c r="BF251" s="212">
        <v>212</v>
      </c>
      <c r="BG251" s="212">
        <v>338</v>
      </c>
      <c r="BH251" s="212">
        <v>261</v>
      </c>
      <c r="BI251" s="212">
        <v>305</v>
      </c>
      <c r="BJ251" s="212">
        <v>277</v>
      </c>
      <c r="BK251" s="212">
        <v>285</v>
      </c>
      <c r="BL251" s="212">
        <v>298</v>
      </c>
      <c r="BM251" s="212">
        <v>325</v>
      </c>
      <c r="BN251" s="212">
        <v>312</v>
      </c>
      <c r="BO251" s="212">
        <v>301</v>
      </c>
      <c r="BP251" s="212">
        <v>331</v>
      </c>
      <c r="BQ251" s="212">
        <v>380</v>
      </c>
      <c r="BR251" s="212">
        <v>313</v>
      </c>
      <c r="BS251" s="212">
        <v>388</v>
      </c>
      <c r="BT251" s="212">
        <v>381</v>
      </c>
      <c r="BU251" s="212">
        <v>420</v>
      </c>
      <c r="BV251" s="212">
        <v>470</v>
      </c>
      <c r="BW251" s="212">
        <v>476</v>
      </c>
      <c r="BX251" s="212">
        <v>487</v>
      </c>
      <c r="BY251" s="212">
        <v>445</v>
      </c>
      <c r="BZ251" s="212">
        <v>288</v>
      </c>
      <c r="CA251" s="212">
        <v>303</v>
      </c>
      <c r="CB251" s="212">
        <v>334</v>
      </c>
      <c r="CC251" s="212">
        <v>356</v>
      </c>
      <c r="CD251" s="212">
        <v>345</v>
      </c>
      <c r="CE251" s="212">
        <v>277</v>
      </c>
      <c r="CF251" s="212">
        <v>292</v>
      </c>
      <c r="CG251" s="212">
        <v>257</v>
      </c>
      <c r="CH251" s="212">
        <v>279</v>
      </c>
      <c r="CI251" s="212">
        <v>322</v>
      </c>
      <c r="CJ251" s="212">
        <v>349</v>
      </c>
      <c r="CK251" s="212">
        <v>304</v>
      </c>
      <c r="CL251" s="212">
        <v>281</v>
      </c>
      <c r="CM251" s="212">
        <v>314</v>
      </c>
      <c r="CN251" s="212">
        <v>311</v>
      </c>
      <c r="CO251" s="212">
        <v>270</v>
      </c>
      <c r="CP251" s="212">
        <v>256</v>
      </c>
      <c r="CQ251" s="212">
        <v>280</v>
      </c>
      <c r="CR251" s="212">
        <v>236</v>
      </c>
      <c r="CS251" s="212">
        <v>235</v>
      </c>
      <c r="CT251" s="212">
        <v>231</v>
      </c>
      <c r="CU251" s="212">
        <v>188</v>
      </c>
      <c r="CV251" s="212">
        <v>148</v>
      </c>
      <c r="CW251" s="212">
        <v>126</v>
      </c>
      <c r="CX251" s="212">
        <v>99</v>
      </c>
      <c r="CY251" s="212">
        <v>69</v>
      </c>
      <c r="CZ251" s="212">
        <v>65</v>
      </c>
      <c r="DA251" s="212">
        <v>48</v>
      </c>
      <c r="DB251" s="212">
        <v>31</v>
      </c>
      <c r="DC251" s="212">
        <v>30</v>
      </c>
      <c r="DD251" s="212">
        <v>20</v>
      </c>
      <c r="DE251" s="212">
        <v>38</v>
      </c>
      <c r="DF251" s="212">
        <v>32</v>
      </c>
      <c r="DG251" s="212">
        <v>51.856046654399996</v>
      </c>
      <c r="DH251" s="212">
        <v>55.307046979900001</v>
      </c>
      <c r="DI251" s="212">
        <v>887</v>
      </c>
      <c r="DJ251" s="212">
        <v>937</v>
      </c>
      <c r="DK251" s="212">
        <v>1048</v>
      </c>
      <c r="DL251" s="212">
        <v>926</v>
      </c>
      <c r="DM251" s="212">
        <v>680</v>
      </c>
      <c r="DN251" s="212">
        <v>925</v>
      </c>
      <c r="DO251" s="212">
        <v>1109</v>
      </c>
      <c r="DP251" s="212">
        <v>1264</v>
      </c>
      <c r="DQ251" s="212">
        <v>1521</v>
      </c>
      <c r="DR251" s="212">
        <v>1363</v>
      </c>
      <c r="DS251" s="212">
        <v>1466</v>
      </c>
      <c r="DT251" s="212">
        <v>1567</v>
      </c>
      <c r="DU251" s="212">
        <v>1882</v>
      </c>
      <c r="DV251" s="212">
        <v>2166</v>
      </c>
      <c r="DW251" s="212">
        <v>1615</v>
      </c>
      <c r="DX251" s="212">
        <v>1499</v>
      </c>
      <c r="DY251" s="212">
        <v>1480</v>
      </c>
      <c r="DZ251" s="212">
        <v>1238</v>
      </c>
      <c r="EA251" s="212">
        <v>630</v>
      </c>
      <c r="EB251" s="212">
        <v>194</v>
      </c>
      <c r="EC251" s="212">
        <v>38</v>
      </c>
      <c r="ED251" s="212">
        <v>2872</v>
      </c>
      <c r="EE251" s="212">
        <v>12703</v>
      </c>
      <c r="EF251" s="212">
        <v>8860</v>
      </c>
      <c r="EG251" s="212">
        <v>5079</v>
      </c>
      <c r="EH251" s="212">
        <v>2100</v>
      </c>
      <c r="EI251" s="552">
        <v>11.7536320851</v>
      </c>
      <c r="EJ251" s="552">
        <v>51.986904031100003</v>
      </c>
      <c r="EK251" s="552">
        <v>36.259463883800002</v>
      </c>
      <c r="EL251" s="552">
        <v>20.785758133800002</v>
      </c>
      <c r="EM251" s="552">
        <v>8.5942295886999993</v>
      </c>
    </row>
    <row r="252" spans="1:143">
      <c r="A252">
        <v>728</v>
      </c>
      <c r="B252" s="434">
        <v>301</v>
      </c>
      <c r="C252">
        <v>28225</v>
      </c>
      <c r="D252">
        <v>2</v>
      </c>
      <c r="E252">
        <v>2015</v>
      </c>
      <c r="G252" t="s">
        <v>34</v>
      </c>
      <c r="H252" s="212">
        <v>15995</v>
      </c>
      <c r="I252" s="212">
        <v>100</v>
      </c>
      <c r="J252" s="212">
        <v>100</v>
      </c>
      <c r="K252" s="212">
        <v>111</v>
      </c>
      <c r="L252" s="212">
        <v>116</v>
      </c>
      <c r="M252" s="212">
        <v>127</v>
      </c>
      <c r="N252" s="212">
        <v>107</v>
      </c>
      <c r="O252" s="212">
        <v>115</v>
      </c>
      <c r="P252" s="212">
        <v>115</v>
      </c>
      <c r="Q252" s="212">
        <v>131</v>
      </c>
      <c r="R252" s="212">
        <v>124</v>
      </c>
      <c r="S252" s="212">
        <v>124</v>
      </c>
      <c r="T252" s="212">
        <v>114</v>
      </c>
      <c r="U252" s="212">
        <v>126</v>
      </c>
      <c r="V252" s="212">
        <v>133</v>
      </c>
      <c r="W252" s="212">
        <v>166</v>
      </c>
      <c r="X252" s="212">
        <v>163</v>
      </c>
      <c r="Y252" s="212">
        <v>154</v>
      </c>
      <c r="Z252" s="212">
        <v>164</v>
      </c>
      <c r="AA252" s="212">
        <v>100</v>
      </c>
      <c r="AB252" s="212">
        <v>86</v>
      </c>
      <c r="AC252" s="212">
        <v>94</v>
      </c>
      <c r="AD252" s="212">
        <v>78</v>
      </c>
      <c r="AE252" s="212">
        <v>85</v>
      </c>
      <c r="AF252" s="212">
        <v>97</v>
      </c>
      <c r="AG252" s="212">
        <v>103</v>
      </c>
      <c r="AH252" s="212">
        <v>100</v>
      </c>
      <c r="AI252" s="212">
        <v>99</v>
      </c>
      <c r="AJ252" s="212">
        <v>121</v>
      </c>
      <c r="AK252" s="212">
        <v>137</v>
      </c>
      <c r="AL252" s="212">
        <v>124</v>
      </c>
      <c r="AM252" s="212">
        <v>133</v>
      </c>
      <c r="AN252" s="212">
        <v>154</v>
      </c>
      <c r="AO252" s="212">
        <v>144</v>
      </c>
      <c r="AP252" s="212">
        <v>148</v>
      </c>
      <c r="AQ252" s="212">
        <v>136</v>
      </c>
      <c r="AR252" s="212">
        <v>168</v>
      </c>
      <c r="AS252" s="212">
        <v>149</v>
      </c>
      <c r="AT252" s="212">
        <v>159</v>
      </c>
      <c r="AU252" s="212">
        <v>155</v>
      </c>
      <c r="AV252" s="212">
        <v>174</v>
      </c>
      <c r="AW252" s="212">
        <v>171</v>
      </c>
      <c r="AX252" s="212">
        <v>196</v>
      </c>
      <c r="AY252" s="212">
        <v>204</v>
      </c>
      <c r="AZ252" s="212">
        <v>193</v>
      </c>
      <c r="BA252" s="212">
        <v>202</v>
      </c>
      <c r="BB252" s="212">
        <v>172</v>
      </c>
      <c r="BC252" s="212">
        <v>205</v>
      </c>
      <c r="BD252" s="212">
        <v>171</v>
      </c>
      <c r="BE252" s="212">
        <v>175</v>
      </c>
      <c r="BF252" s="212">
        <v>144</v>
      </c>
      <c r="BG252" s="212">
        <v>193</v>
      </c>
      <c r="BH252" s="212">
        <v>181</v>
      </c>
      <c r="BI252" s="212">
        <v>214</v>
      </c>
      <c r="BJ252" s="212">
        <v>209</v>
      </c>
      <c r="BK252" s="212">
        <v>182</v>
      </c>
      <c r="BL252" s="212">
        <v>180</v>
      </c>
      <c r="BM252" s="212">
        <v>206</v>
      </c>
      <c r="BN252" s="212">
        <v>235</v>
      </c>
      <c r="BO252" s="212">
        <v>221</v>
      </c>
      <c r="BP252" s="212">
        <v>213</v>
      </c>
      <c r="BQ252" s="212">
        <v>237</v>
      </c>
      <c r="BR252" s="212">
        <v>235</v>
      </c>
      <c r="BS252" s="212">
        <v>228</v>
      </c>
      <c r="BT252" s="212">
        <v>234</v>
      </c>
      <c r="BU252" s="212">
        <v>250</v>
      </c>
      <c r="BV252" s="212">
        <v>271</v>
      </c>
      <c r="BW252" s="212">
        <v>294</v>
      </c>
      <c r="BX252" s="212">
        <v>296</v>
      </c>
      <c r="BY252" s="212">
        <v>260</v>
      </c>
      <c r="BZ252" s="212">
        <v>166</v>
      </c>
      <c r="CA252" s="212">
        <v>204</v>
      </c>
      <c r="CB252" s="212">
        <v>226</v>
      </c>
      <c r="CC252" s="212">
        <v>228</v>
      </c>
      <c r="CD252" s="212">
        <v>233</v>
      </c>
      <c r="CE252" s="212">
        <v>228</v>
      </c>
      <c r="CF252" s="212">
        <v>178</v>
      </c>
      <c r="CG252" s="212">
        <v>175</v>
      </c>
      <c r="CH252" s="212">
        <v>204</v>
      </c>
      <c r="CI252" s="212">
        <v>200</v>
      </c>
      <c r="CJ252" s="212">
        <v>205</v>
      </c>
      <c r="CK252" s="212">
        <v>190</v>
      </c>
      <c r="CL252" s="212">
        <v>216</v>
      </c>
      <c r="CM252" s="212">
        <v>222</v>
      </c>
      <c r="CN252" s="212">
        <v>210</v>
      </c>
      <c r="CO252" s="212">
        <v>197</v>
      </c>
      <c r="CP252" s="212">
        <v>195</v>
      </c>
      <c r="CQ252" s="212">
        <v>179</v>
      </c>
      <c r="CR252" s="212">
        <v>170</v>
      </c>
      <c r="CS252" s="212">
        <v>176</v>
      </c>
      <c r="CT252" s="212">
        <v>135</v>
      </c>
      <c r="CU252" s="212">
        <v>132</v>
      </c>
      <c r="CV252" s="212">
        <v>118</v>
      </c>
      <c r="CW252" s="212">
        <v>80</v>
      </c>
      <c r="CX252" s="212">
        <v>73</v>
      </c>
      <c r="CY252" s="212">
        <v>60</v>
      </c>
      <c r="CZ252" s="212">
        <v>59</v>
      </c>
      <c r="DA252" s="212">
        <v>31</v>
      </c>
      <c r="DB252" s="212">
        <v>19</v>
      </c>
      <c r="DC252" s="212">
        <v>24</v>
      </c>
      <c r="DD252" s="212">
        <v>17</v>
      </c>
      <c r="DE252" s="212">
        <v>21</v>
      </c>
      <c r="DF252" s="212">
        <v>18</v>
      </c>
      <c r="DG252" s="212">
        <v>52.316235839000001</v>
      </c>
      <c r="DH252" s="212">
        <v>55.791666666700003</v>
      </c>
      <c r="DI252" s="212">
        <v>554</v>
      </c>
      <c r="DJ252" s="212">
        <v>592</v>
      </c>
      <c r="DK252" s="212">
        <v>663</v>
      </c>
      <c r="DL252" s="212">
        <v>667</v>
      </c>
      <c r="DM252" s="212">
        <v>457</v>
      </c>
      <c r="DN252" s="212">
        <v>581</v>
      </c>
      <c r="DO252" s="212">
        <v>715</v>
      </c>
      <c r="DP252" s="212">
        <v>805</v>
      </c>
      <c r="DQ252" s="212">
        <v>966</v>
      </c>
      <c r="DR252" s="212">
        <v>867</v>
      </c>
      <c r="DS252" s="212">
        <v>979</v>
      </c>
      <c r="DT252" s="212">
        <v>1055</v>
      </c>
      <c r="DU252" s="212">
        <v>1184</v>
      </c>
      <c r="DV252" s="212">
        <v>1287</v>
      </c>
      <c r="DW252" s="212">
        <v>1119</v>
      </c>
      <c r="DX252" s="212">
        <v>962</v>
      </c>
      <c r="DY252" s="212">
        <v>1035</v>
      </c>
      <c r="DZ252" s="212">
        <v>855</v>
      </c>
      <c r="EA252" s="212">
        <v>463</v>
      </c>
      <c r="EB252" s="212">
        <v>150</v>
      </c>
      <c r="EC252" s="212">
        <v>21</v>
      </c>
      <c r="ED252" s="212">
        <v>1809</v>
      </c>
      <c r="EE252" s="212">
        <v>8276</v>
      </c>
      <c r="EF252" s="212">
        <v>5892</v>
      </c>
      <c r="EG252" s="212">
        <v>3486</v>
      </c>
      <c r="EH252" s="212">
        <v>1489</v>
      </c>
      <c r="EI252" s="552">
        <v>11.3225261313</v>
      </c>
      <c r="EJ252" s="552">
        <v>51.799461726200001</v>
      </c>
      <c r="EK252" s="552">
        <v>36.878012142499998</v>
      </c>
      <c r="EL252" s="552">
        <v>21.818864617900001</v>
      </c>
      <c r="EM252" s="552">
        <v>9.3196469925999992</v>
      </c>
    </row>
    <row r="253" spans="1:143">
      <c r="A253">
        <v>733</v>
      </c>
      <c r="B253" s="434">
        <v>301</v>
      </c>
      <c r="C253">
        <v>28226</v>
      </c>
      <c r="D253">
        <v>2</v>
      </c>
      <c r="E253">
        <v>2015</v>
      </c>
      <c r="G253" t="s">
        <v>35</v>
      </c>
      <c r="H253" s="212">
        <v>23169</v>
      </c>
      <c r="I253" s="212">
        <v>140</v>
      </c>
      <c r="J253" s="212">
        <v>145</v>
      </c>
      <c r="K253" s="212">
        <v>152</v>
      </c>
      <c r="L253" s="212">
        <v>143</v>
      </c>
      <c r="M253" s="212">
        <v>154</v>
      </c>
      <c r="N253" s="212">
        <v>143</v>
      </c>
      <c r="O253" s="212">
        <v>160</v>
      </c>
      <c r="P253" s="212">
        <v>161</v>
      </c>
      <c r="Q253" s="212">
        <v>162</v>
      </c>
      <c r="R253" s="212">
        <v>166</v>
      </c>
      <c r="S253" s="212">
        <v>152</v>
      </c>
      <c r="T253" s="212">
        <v>172</v>
      </c>
      <c r="U253" s="212">
        <v>169</v>
      </c>
      <c r="V253" s="212">
        <v>187</v>
      </c>
      <c r="W253" s="212">
        <v>188</v>
      </c>
      <c r="X253" s="212">
        <v>175</v>
      </c>
      <c r="Y253" s="212">
        <v>183</v>
      </c>
      <c r="Z253" s="212">
        <v>194</v>
      </c>
      <c r="AA253" s="212">
        <v>177</v>
      </c>
      <c r="AB253" s="212">
        <v>179</v>
      </c>
      <c r="AC253" s="212">
        <v>137</v>
      </c>
      <c r="AD253" s="212">
        <v>172</v>
      </c>
      <c r="AE253" s="212">
        <v>127</v>
      </c>
      <c r="AF253" s="212">
        <v>139</v>
      </c>
      <c r="AG253" s="212">
        <v>137</v>
      </c>
      <c r="AH253" s="212">
        <v>151</v>
      </c>
      <c r="AI253" s="212">
        <v>158</v>
      </c>
      <c r="AJ253" s="212">
        <v>178</v>
      </c>
      <c r="AK253" s="212">
        <v>173</v>
      </c>
      <c r="AL253" s="212">
        <v>183</v>
      </c>
      <c r="AM253" s="212">
        <v>178</v>
      </c>
      <c r="AN253" s="212">
        <v>177</v>
      </c>
      <c r="AO253" s="212">
        <v>182</v>
      </c>
      <c r="AP253" s="212">
        <v>199</v>
      </c>
      <c r="AQ253" s="212">
        <v>206</v>
      </c>
      <c r="AR253" s="212">
        <v>211</v>
      </c>
      <c r="AS253" s="212">
        <v>234</v>
      </c>
      <c r="AT253" s="212">
        <v>243</v>
      </c>
      <c r="AU253" s="212">
        <v>265</v>
      </c>
      <c r="AV253" s="212">
        <v>254</v>
      </c>
      <c r="AW253" s="212">
        <v>234</v>
      </c>
      <c r="AX253" s="212">
        <v>274</v>
      </c>
      <c r="AY253" s="212">
        <v>270</v>
      </c>
      <c r="AZ253" s="212">
        <v>255</v>
      </c>
      <c r="BA253" s="212">
        <v>252</v>
      </c>
      <c r="BB253" s="212">
        <v>244</v>
      </c>
      <c r="BC253" s="212">
        <v>243</v>
      </c>
      <c r="BD253" s="212">
        <v>266</v>
      </c>
      <c r="BE253" s="212">
        <v>243</v>
      </c>
      <c r="BF253" s="212">
        <v>213</v>
      </c>
      <c r="BG253" s="212">
        <v>260</v>
      </c>
      <c r="BH253" s="212">
        <v>289</v>
      </c>
      <c r="BI253" s="212">
        <v>239</v>
      </c>
      <c r="BJ253" s="212">
        <v>238</v>
      </c>
      <c r="BK253" s="212">
        <v>253</v>
      </c>
      <c r="BL253" s="212">
        <v>272</v>
      </c>
      <c r="BM253" s="212">
        <v>316</v>
      </c>
      <c r="BN253" s="212">
        <v>286</v>
      </c>
      <c r="BO253" s="212">
        <v>268</v>
      </c>
      <c r="BP253" s="212">
        <v>308</v>
      </c>
      <c r="BQ253" s="212">
        <v>323</v>
      </c>
      <c r="BR253" s="212">
        <v>319</v>
      </c>
      <c r="BS253" s="212">
        <v>327</v>
      </c>
      <c r="BT253" s="212">
        <v>412</v>
      </c>
      <c r="BU253" s="212">
        <v>373</v>
      </c>
      <c r="BV253" s="212">
        <v>402</v>
      </c>
      <c r="BW253" s="212">
        <v>419</v>
      </c>
      <c r="BX253" s="212">
        <v>477</v>
      </c>
      <c r="BY253" s="212">
        <v>423</v>
      </c>
      <c r="BZ253" s="212">
        <v>255</v>
      </c>
      <c r="CA253" s="212">
        <v>272</v>
      </c>
      <c r="CB253" s="212">
        <v>328</v>
      </c>
      <c r="CC253" s="212">
        <v>322</v>
      </c>
      <c r="CD253" s="212">
        <v>381</v>
      </c>
      <c r="CE253" s="212">
        <v>352</v>
      </c>
      <c r="CF253" s="212">
        <v>300</v>
      </c>
      <c r="CG253" s="212">
        <v>258</v>
      </c>
      <c r="CH253" s="212">
        <v>290</v>
      </c>
      <c r="CI253" s="212">
        <v>319</v>
      </c>
      <c r="CJ253" s="212">
        <v>350</v>
      </c>
      <c r="CK253" s="212">
        <v>313</v>
      </c>
      <c r="CL253" s="212">
        <v>300</v>
      </c>
      <c r="CM253" s="212">
        <v>338</v>
      </c>
      <c r="CN253" s="212">
        <v>342</v>
      </c>
      <c r="CO253" s="212">
        <v>322</v>
      </c>
      <c r="CP253" s="212">
        <v>282</v>
      </c>
      <c r="CQ253" s="212">
        <v>288</v>
      </c>
      <c r="CR253" s="212">
        <v>293</v>
      </c>
      <c r="CS253" s="212">
        <v>218</v>
      </c>
      <c r="CT253" s="212">
        <v>259</v>
      </c>
      <c r="CU253" s="212">
        <v>209</v>
      </c>
      <c r="CV253" s="212">
        <v>152</v>
      </c>
      <c r="CW253" s="212">
        <v>165</v>
      </c>
      <c r="CX253" s="212">
        <v>121</v>
      </c>
      <c r="CY253" s="212">
        <v>81</v>
      </c>
      <c r="CZ253" s="212">
        <v>77</v>
      </c>
      <c r="DA253" s="212">
        <v>45</v>
      </c>
      <c r="DB253" s="212">
        <v>46</v>
      </c>
      <c r="DC253" s="212">
        <v>28</v>
      </c>
      <c r="DD253" s="212">
        <v>27</v>
      </c>
      <c r="DE253" s="212">
        <v>46</v>
      </c>
      <c r="DF253" s="212">
        <v>86</v>
      </c>
      <c r="DG253" s="212">
        <v>53.5948750162</v>
      </c>
      <c r="DH253" s="212">
        <v>57.610139860099999</v>
      </c>
      <c r="DI253" s="212">
        <v>734</v>
      </c>
      <c r="DJ253" s="212">
        <v>792</v>
      </c>
      <c r="DK253" s="212">
        <v>868</v>
      </c>
      <c r="DL253" s="212">
        <v>908</v>
      </c>
      <c r="DM253" s="212">
        <v>712</v>
      </c>
      <c r="DN253" s="212">
        <v>843</v>
      </c>
      <c r="DO253" s="212">
        <v>942</v>
      </c>
      <c r="DP253" s="212">
        <v>1207</v>
      </c>
      <c r="DQ253" s="212">
        <v>1285</v>
      </c>
      <c r="DR253" s="212">
        <v>1209</v>
      </c>
      <c r="DS253" s="212">
        <v>1279</v>
      </c>
      <c r="DT253" s="212">
        <v>1450</v>
      </c>
      <c r="DU253" s="212">
        <v>1754</v>
      </c>
      <c r="DV253" s="212">
        <v>1976</v>
      </c>
      <c r="DW253" s="212">
        <v>1655</v>
      </c>
      <c r="DX253" s="212">
        <v>1517</v>
      </c>
      <c r="DY253" s="212">
        <v>1615</v>
      </c>
      <c r="DZ253" s="212">
        <v>1340</v>
      </c>
      <c r="EA253" s="212">
        <v>728</v>
      </c>
      <c r="EB253" s="212">
        <v>223</v>
      </c>
      <c r="EC253" s="212">
        <v>46</v>
      </c>
      <c r="ED253" s="212">
        <v>2394</v>
      </c>
      <c r="EE253" s="212">
        <v>11589</v>
      </c>
      <c r="EF253" s="212">
        <v>9100</v>
      </c>
      <c r="EG253" s="212">
        <v>5469</v>
      </c>
      <c r="EH253" s="212">
        <v>2337</v>
      </c>
      <c r="EI253" s="552">
        <v>10.3712688992</v>
      </c>
      <c r="EJ253" s="552">
        <v>50.205779144799997</v>
      </c>
      <c r="EK253" s="552">
        <v>39.422951955999999</v>
      </c>
      <c r="EL253" s="552">
        <v>23.692760906299998</v>
      </c>
      <c r="EM253" s="552">
        <v>10.1243339254</v>
      </c>
    </row>
    <row r="254" spans="1:143">
      <c r="A254">
        <v>739</v>
      </c>
      <c r="B254" s="434">
        <v>301</v>
      </c>
      <c r="C254">
        <v>28227</v>
      </c>
      <c r="D254">
        <v>2</v>
      </c>
      <c r="E254">
        <v>2015</v>
      </c>
      <c r="G254" t="s">
        <v>36</v>
      </c>
      <c r="H254" s="212">
        <v>19749</v>
      </c>
      <c r="I254" s="212">
        <v>98</v>
      </c>
      <c r="J254" s="212">
        <v>123</v>
      </c>
      <c r="K254" s="212">
        <v>125</v>
      </c>
      <c r="L254" s="212">
        <v>135</v>
      </c>
      <c r="M254" s="212">
        <v>135</v>
      </c>
      <c r="N254" s="212">
        <v>149</v>
      </c>
      <c r="O254" s="212">
        <v>176</v>
      </c>
      <c r="P254" s="212">
        <v>156</v>
      </c>
      <c r="Q254" s="212">
        <v>161</v>
      </c>
      <c r="R254" s="212">
        <v>181</v>
      </c>
      <c r="S254" s="212">
        <v>162</v>
      </c>
      <c r="T254" s="212">
        <v>159</v>
      </c>
      <c r="U254" s="212">
        <v>195</v>
      </c>
      <c r="V254" s="212">
        <v>194</v>
      </c>
      <c r="W254" s="212">
        <v>194</v>
      </c>
      <c r="X254" s="212">
        <v>198</v>
      </c>
      <c r="Y254" s="212">
        <v>188</v>
      </c>
      <c r="Z254" s="212">
        <v>195</v>
      </c>
      <c r="AA254" s="212">
        <v>149</v>
      </c>
      <c r="AB254" s="212">
        <v>98</v>
      </c>
      <c r="AC254" s="212">
        <v>89</v>
      </c>
      <c r="AD254" s="212">
        <v>85</v>
      </c>
      <c r="AE254" s="212">
        <v>91</v>
      </c>
      <c r="AF254" s="212">
        <v>95</v>
      </c>
      <c r="AG254" s="212">
        <v>130</v>
      </c>
      <c r="AH254" s="212">
        <v>131</v>
      </c>
      <c r="AI254" s="212">
        <v>164</v>
      </c>
      <c r="AJ254" s="212">
        <v>165</v>
      </c>
      <c r="AK254" s="212">
        <v>151</v>
      </c>
      <c r="AL254" s="212">
        <v>153</v>
      </c>
      <c r="AM254" s="212">
        <v>150</v>
      </c>
      <c r="AN254" s="212">
        <v>159</v>
      </c>
      <c r="AO254" s="212">
        <v>188</v>
      </c>
      <c r="AP254" s="212">
        <v>179</v>
      </c>
      <c r="AQ254" s="212">
        <v>170</v>
      </c>
      <c r="AR254" s="212">
        <v>197</v>
      </c>
      <c r="AS254" s="212">
        <v>200</v>
      </c>
      <c r="AT254" s="212">
        <v>193</v>
      </c>
      <c r="AU254" s="212">
        <v>216</v>
      </c>
      <c r="AV254" s="212">
        <v>213</v>
      </c>
      <c r="AW254" s="212">
        <v>232</v>
      </c>
      <c r="AX254" s="212">
        <v>243</v>
      </c>
      <c r="AY254" s="212">
        <v>262</v>
      </c>
      <c r="AZ254" s="212">
        <v>235</v>
      </c>
      <c r="BA254" s="212">
        <v>249</v>
      </c>
      <c r="BB254" s="212">
        <v>218</v>
      </c>
      <c r="BC254" s="212">
        <v>237</v>
      </c>
      <c r="BD254" s="212">
        <v>234</v>
      </c>
      <c r="BE254" s="212">
        <v>219</v>
      </c>
      <c r="BF254" s="212">
        <v>188</v>
      </c>
      <c r="BG254" s="212">
        <v>252</v>
      </c>
      <c r="BH254" s="212">
        <v>197</v>
      </c>
      <c r="BI254" s="212">
        <v>225</v>
      </c>
      <c r="BJ254" s="212">
        <v>252</v>
      </c>
      <c r="BK254" s="212">
        <v>273</v>
      </c>
      <c r="BL254" s="212">
        <v>285</v>
      </c>
      <c r="BM254" s="212">
        <v>282</v>
      </c>
      <c r="BN254" s="212">
        <v>250</v>
      </c>
      <c r="BO254" s="212">
        <v>274</v>
      </c>
      <c r="BP254" s="212">
        <v>291</v>
      </c>
      <c r="BQ254" s="212">
        <v>281</v>
      </c>
      <c r="BR254" s="212">
        <v>320</v>
      </c>
      <c r="BS254" s="212">
        <v>306</v>
      </c>
      <c r="BT254" s="212">
        <v>320</v>
      </c>
      <c r="BU254" s="212">
        <v>348</v>
      </c>
      <c r="BV254" s="212">
        <v>373</v>
      </c>
      <c r="BW254" s="212">
        <v>389</v>
      </c>
      <c r="BX254" s="212">
        <v>425</v>
      </c>
      <c r="BY254" s="212">
        <v>314</v>
      </c>
      <c r="BZ254" s="212">
        <v>188</v>
      </c>
      <c r="CA254" s="212">
        <v>239</v>
      </c>
      <c r="CB254" s="212">
        <v>259</v>
      </c>
      <c r="CC254" s="212">
        <v>266</v>
      </c>
      <c r="CD254" s="212">
        <v>264</v>
      </c>
      <c r="CE254" s="212">
        <v>279</v>
      </c>
      <c r="CF254" s="212">
        <v>255</v>
      </c>
      <c r="CG254" s="212">
        <v>201</v>
      </c>
      <c r="CH254" s="212">
        <v>267</v>
      </c>
      <c r="CI254" s="212">
        <v>242</v>
      </c>
      <c r="CJ254" s="212">
        <v>269</v>
      </c>
      <c r="CK254" s="212">
        <v>261</v>
      </c>
      <c r="CL254" s="212">
        <v>259</v>
      </c>
      <c r="CM254" s="212">
        <v>251</v>
      </c>
      <c r="CN254" s="212">
        <v>202</v>
      </c>
      <c r="CO254" s="212">
        <v>246</v>
      </c>
      <c r="CP254" s="212">
        <v>183</v>
      </c>
      <c r="CQ254" s="212">
        <v>210</v>
      </c>
      <c r="CR254" s="212">
        <v>184</v>
      </c>
      <c r="CS254" s="212">
        <v>184</v>
      </c>
      <c r="CT254" s="212">
        <v>156</v>
      </c>
      <c r="CU254" s="212">
        <v>132</v>
      </c>
      <c r="CV254" s="212">
        <v>119</v>
      </c>
      <c r="CW254" s="212">
        <v>89</v>
      </c>
      <c r="CX254" s="212">
        <v>72</v>
      </c>
      <c r="CY254" s="212">
        <v>59</v>
      </c>
      <c r="CZ254" s="212">
        <v>44</v>
      </c>
      <c r="DA254" s="212">
        <v>26</v>
      </c>
      <c r="DB254" s="212">
        <v>20</v>
      </c>
      <c r="DC254" s="212">
        <v>14</v>
      </c>
      <c r="DD254" s="212">
        <v>15</v>
      </c>
      <c r="DE254" s="212">
        <v>25</v>
      </c>
      <c r="DF254" s="212">
        <v>5</v>
      </c>
      <c r="DG254" s="212">
        <v>51.592787682299999</v>
      </c>
      <c r="DH254" s="212">
        <v>55.231578947400003</v>
      </c>
      <c r="DI254" s="212">
        <v>616</v>
      </c>
      <c r="DJ254" s="212">
        <v>823</v>
      </c>
      <c r="DK254" s="212">
        <v>904</v>
      </c>
      <c r="DL254" s="212">
        <v>828</v>
      </c>
      <c r="DM254" s="212">
        <v>490</v>
      </c>
      <c r="DN254" s="212">
        <v>764</v>
      </c>
      <c r="DO254" s="212">
        <v>846</v>
      </c>
      <c r="DP254" s="212">
        <v>1019</v>
      </c>
      <c r="DQ254" s="212">
        <v>1221</v>
      </c>
      <c r="DR254" s="212">
        <v>1096</v>
      </c>
      <c r="DS254" s="212">
        <v>1199</v>
      </c>
      <c r="DT254" s="212">
        <v>1382</v>
      </c>
      <c r="DU254" s="212">
        <v>1575</v>
      </c>
      <c r="DV254" s="212">
        <v>1689</v>
      </c>
      <c r="DW254" s="212">
        <v>1307</v>
      </c>
      <c r="DX254" s="212">
        <v>1234</v>
      </c>
      <c r="DY254" s="212">
        <v>1219</v>
      </c>
      <c r="DZ254" s="212">
        <v>917</v>
      </c>
      <c r="EA254" s="212">
        <v>471</v>
      </c>
      <c r="EB254" s="212">
        <v>119</v>
      </c>
      <c r="EC254" s="212">
        <v>25</v>
      </c>
      <c r="ED254" s="212">
        <v>2343</v>
      </c>
      <c r="EE254" s="212">
        <v>10420</v>
      </c>
      <c r="EF254" s="212">
        <v>6981</v>
      </c>
      <c r="EG254" s="212">
        <v>3985</v>
      </c>
      <c r="EH254" s="212">
        <v>1532</v>
      </c>
      <c r="EI254" s="552">
        <v>11.8668962723</v>
      </c>
      <c r="EJ254" s="552">
        <v>52.775526742300002</v>
      </c>
      <c r="EK254" s="552">
        <v>35.357576985400001</v>
      </c>
      <c r="EL254" s="552">
        <v>20.1833468395</v>
      </c>
      <c r="EM254" s="552">
        <v>7.7593192869000003</v>
      </c>
    </row>
    <row r="255" spans="1:143">
      <c r="A255">
        <v>744</v>
      </c>
      <c r="B255" s="434">
        <v>301</v>
      </c>
      <c r="C255">
        <v>28228</v>
      </c>
      <c r="D255">
        <v>2</v>
      </c>
      <c r="E255">
        <v>2015</v>
      </c>
      <c r="G255" t="s">
        <v>37</v>
      </c>
      <c r="H255" s="212">
        <v>20691</v>
      </c>
      <c r="I255" s="212">
        <v>171</v>
      </c>
      <c r="J255" s="212">
        <v>156</v>
      </c>
      <c r="K255" s="212">
        <v>180</v>
      </c>
      <c r="L255" s="212">
        <v>175</v>
      </c>
      <c r="M255" s="212">
        <v>173</v>
      </c>
      <c r="N255" s="212">
        <v>168</v>
      </c>
      <c r="O255" s="212">
        <v>191</v>
      </c>
      <c r="P255" s="212">
        <v>191</v>
      </c>
      <c r="Q255" s="212">
        <v>177</v>
      </c>
      <c r="R255" s="212">
        <v>174</v>
      </c>
      <c r="S255" s="212">
        <v>165</v>
      </c>
      <c r="T255" s="212">
        <v>183</v>
      </c>
      <c r="U255" s="212">
        <v>204</v>
      </c>
      <c r="V255" s="212">
        <v>197</v>
      </c>
      <c r="W255" s="212">
        <v>194</v>
      </c>
      <c r="X255" s="212">
        <v>196</v>
      </c>
      <c r="Y255" s="212">
        <v>216</v>
      </c>
      <c r="Z255" s="212">
        <v>202</v>
      </c>
      <c r="AA255" s="212">
        <v>192</v>
      </c>
      <c r="AB255" s="212">
        <v>233</v>
      </c>
      <c r="AC255" s="212">
        <v>234</v>
      </c>
      <c r="AD255" s="212">
        <v>260</v>
      </c>
      <c r="AE255" s="212">
        <v>251</v>
      </c>
      <c r="AF255" s="212">
        <v>242</v>
      </c>
      <c r="AG255" s="212">
        <v>224</v>
      </c>
      <c r="AH255" s="212">
        <v>200</v>
      </c>
      <c r="AI255" s="212">
        <v>210</v>
      </c>
      <c r="AJ255" s="212">
        <v>236</v>
      </c>
      <c r="AK255" s="212">
        <v>235</v>
      </c>
      <c r="AL255" s="212">
        <v>227</v>
      </c>
      <c r="AM255" s="212">
        <v>234</v>
      </c>
      <c r="AN255" s="212">
        <v>234</v>
      </c>
      <c r="AO255" s="212">
        <v>221</v>
      </c>
      <c r="AP255" s="212">
        <v>216</v>
      </c>
      <c r="AQ255" s="212">
        <v>225</v>
      </c>
      <c r="AR255" s="212">
        <v>250</v>
      </c>
      <c r="AS255" s="212">
        <v>224</v>
      </c>
      <c r="AT255" s="212">
        <v>235</v>
      </c>
      <c r="AU255" s="212">
        <v>270</v>
      </c>
      <c r="AV255" s="212">
        <v>273</v>
      </c>
      <c r="AW255" s="212">
        <v>286</v>
      </c>
      <c r="AX255" s="212">
        <v>279</v>
      </c>
      <c r="AY255" s="212">
        <v>315</v>
      </c>
      <c r="AZ255" s="212">
        <v>276</v>
      </c>
      <c r="BA255" s="212">
        <v>282</v>
      </c>
      <c r="BB255" s="212">
        <v>281</v>
      </c>
      <c r="BC255" s="212">
        <v>265</v>
      </c>
      <c r="BD255" s="212">
        <v>263</v>
      </c>
      <c r="BE255" s="212">
        <v>268</v>
      </c>
      <c r="BF255" s="212">
        <v>233</v>
      </c>
      <c r="BG255" s="212">
        <v>249</v>
      </c>
      <c r="BH255" s="212">
        <v>239</v>
      </c>
      <c r="BI255" s="212">
        <v>227</v>
      </c>
      <c r="BJ255" s="212">
        <v>222</v>
      </c>
      <c r="BK255" s="212">
        <v>238</v>
      </c>
      <c r="BL255" s="212">
        <v>232</v>
      </c>
      <c r="BM255" s="212">
        <v>247</v>
      </c>
      <c r="BN255" s="212">
        <v>248</v>
      </c>
      <c r="BO255" s="212">
        <v>247</v>
      </c>
      <c r="BP255" s="212">
        <v>224</v>
      </c>
      <c r="BQ255" s="212">
        <v>255</v>
      </c>
      <c r="BR255" s="212">
        <v>255</v>
      </c>
      <c r="BS255" s="212">
        <v>284</v>
      </c>
      <c r="BT255" s="212">
        <v>264</v>
      </c>
      <c r="BU255" s="212">
        <v>293</v>
      </c>
      <c r="BV255" s="212">
        <v>249</v>
      </c>
      <c r="BW255" s="212">
        <v>375</v>
      </c>
      <c r="BX255" s="212">
        <v>330</v>
      </c>
      <c r="BY255" s="212">
        <v>291</v>
      </c>
      <c r="BZ255" s="212">
        <v>185</v>
      </c>
      <c r="CA255" s="212">
        <v>200</v>
      </c>
      <c r="CB255" s="212">
        <v>249</v>
      </c>
      <c r="CC255" s="212">
        <v>221</v>
      </c>
      <c r="CD255" s="212">
        <v>235</v>
      </c>
      <c r="CE255" s="212">
        <v>205</v>
      </c>
      <c r="CF255" s="212">
        <v>203</v>
      </c>
      <c r="CG255" s="212">
        <v>159</v>
      </c>
      <c r="CH255" s="212">
        <v>216</v>
      </c>
      <c r="CI255" s="212">
        <v>252</v>
      </c>
      <c r="CJ255" s="212">
        <v>233</v>
      </c>
      <c r="CK255" s="212">
        <v>179</v>
      </c>
      <c r="CL255" s="212">
        <v>179</v>
      </c>
      <c r="CM255" s="212">
        <v>205</v>
      </c>
      <c r="CN255" s="212">
        <v>183</v>
      </c>
      <c r="CO255" s="212">
        <v>185</v>
      </c>
      <c r="CP255" s="212">
        <v>135</v>
      </c>
      <c r="CQ255" s="212">
        <v>164</v>
      </c>
      <c r="CR255" s="212">
        <v>153</v>
      </c>
      <c r="CS255" s="212">
        <v>142</v>
      </c>
      <c r="CT255" s="212">
        <v>135</v>
      </c>
      <c r="CU255" s="212">
        <v>108</v>
      </c>
      <c r="CV255" s="212">
        <v>74</v>
      </c>
      <c r="CW255" s="212">
        <v>62</v>
      </c>
      <c r="CX255" s="212">
        <v>47</v>
      </c>
      <c r="CY255" s="212">
        <v>40</v>
      </c>
      <c r="CZ255" s="212">
        <v>35</v>
      </c>
      <c r="DA255" s="212">
        <v>17</v>
      </c>
      <c r="DB255" s="212">
        <v>25</v>
      </c>
      <c r="DC255" s="212">
        <v>14</v>
      </c>
      <c r="DD255" s="212">
        <v>8</v>
      </c>
      <c r="DE255" s="212">
        <v>14</v>
      </c>
      <c r="DF255" s="212">
        <v>73</v>
      </c>
      <c r="DG255" s="212">
        <v>46.569114366100003</v>
      </c>
      <c r="DH255" s="212">
        <v>46.5698113208</v>
      </c>
      <c r="DI255" s="212">
        <v>855</v>
      </c>
      <c r="DJ255" s="212">
        <v>901</v>
      </c>
      <c r="DK255" s="212">
        <v>943</v>
      </c>
      <c r="DL255" s="212">
        <v>1039</v>
      </c>
      <c r="DM255" s="212">
        <v>1211</v>
      </c>
      <c r="DN255" s="212">
        <v>1108</v>
      </c>
      <c r="DO255" s="212">
        <v>1130</v>
      </c>
      <c r="DP255" s="212">
        <v>1252</v>
      </c>
      <c r="DQ255" s="212">
        <v>1438</v>
      </c>
      <c r="DR255" s="212">
        <v>1310</v>
      </c>
      <c r="DS255" s="212">
        <v>1175</v>
      </c>
      <c r="DT255" s="212">
        <v>1198</v>
      </c>
      <c r="DU255" s="212">
        <v>1351</v>
      </c>
      <c r="DV255" s="212">
        <v>1430</v>
      </c>
      <c r="DW255" s="212">
        <v>1110</v>
      </c>
      <c r="DX255" s="212">
        <v>1063</v>
      </c>
      <c r="DY255" s="212">
        <v>931</v>
      </c>
      <c r="DZ255" s="212">
        <v>729</v>
      </c>
      <c r="EA255" s="212">
        <v>331</v>
      </c>
      <c r="EB255" s="212">
        <v>99</v>
      </c>
      <c r="EC255" s="212">
        <v>14</v>
      </c>
      <c r="ED255" s="212">
        <v>2699</v>
      </c>
      <c r="EE255" s="212">
        <v>12212</v>
      </c>
      <c r="EF255" s="212">
        <v>5707</v>
      </c>
      <c r="EG255" s="212">
        <v>3167</v>
      </c>
      <c r="EH255" s="212">
        <v>1173</v>
      </c>
      <c r="EI255" s="552">
        <v>13.090503443599999</v>
      </c>
      <c r="EJ255" s="552">
        <v>59.229799204599999</v>
      </c>
      <c r="EK255" s="552">
        <v>27.679697351800002</v>
      </c>
      <c r="EL255" s="552">
        <v>15.360364729800001</v>
      </c>
      <c r="EM255" s="552">
        <v>5.6892036084999997</v>
      </c>
    </row>
    <row r="256" spans="1:143">
      <c r="A256">
        <v>748</v>
      </c>
      <c r="B256" s="434">
        <v>301</v>
      </c>
      <c r="C256">
        <v>28229</v>
      </c>
      <c r="D256">
        <v>2</v>
      </c>
      <c r="E256">
        <v>2015</v>
      </c>
      <c r="G256" t="s">
        <v>38</v>
      </c>
      <c r="H256" s="212">
        <v>40159</v>
      </c>
      <c r="I256" s="212">
        <v>271</v>
      </c>
      <c r="J256" s="212">
        <v>285</v>
      </c>
      <c r="K256" s="212">
        <v>270</v>
      </c>
      <c r="L256" s="212">
        <v>325</v>
      </c>
      <c r="M256" s="212">
        <v>310</v>
      </c>
      <c r="N256" s="212">
        <v>309</v>
      </c>
      <c r="O256" s="212">
        <v>337</v>
      </c>
      <c r="P256" s="212">
        <v>340</v>
      </c>
      <c r="Q256" s="212">
        <v>307</v>
      </c>
      <c r="R256" s="212">
        <v>337</v>
      </c>
      <c r="S256" s="212">
        <v>336</v>
      </c>
      <c r="T256" s="212">
        <v>391</v>
      </c>
      <c r="U256" s="212">
        <v>395</v>
      </c>
      <c r="V256" s="212">
        <v>368</v>
      </c>
      <c r="W256" s="212">
        <v>375</v>
      </c>
      <c r="X256" s="212">
        <v>419</v>
      </c>
      <c r="Y256" s="212">
        <v>413</v>
      </c>
      <c r="Z256" s="212">
        <v>419</v>
      </c>
      <c r="AA256" s="212">
        <v>384</v>
      </c>
      <c r="AB256" s="212">
        <v>356</v>
      </c>
      <c r="AC256" s="212">
        <v>330</v>
      </c>
      <c r="AD256" s="212">
        <v>323</v>
      </c>
      <c r="AE256" s="212">
        <v>299</v>
      </c>
      <c r="AF256" s="212">
        <v>295</v>
      </c>
      <c r="AG256" s="212">
        <v>337</v>
      </c>
      <c r="AH256" s="212">
        <v>338</v>
      </c>
      <c r="AI256" s="212">
        <v>347</v>
      </c>
      <c r="AJ256" s="212">
        <v>334</v>
      </c>
      <c r="AK256" s="212">
        <v>365</v>
      </c>
      <c r="AL256" s="212">
        <v>366</v>
      </c>
      <c r="AM256" s="212">
        <v>403</v>
      </c>
      <c r="AN256" s="212">
        <v>384</v>
      </c>
      <c r="AO256" s="212">
        <v>416</v>
      </c>
      <c r="AP256" s="212">
        <v>390</v>
      </c>
      <c r="AQ256" s="212">
        <v>415</v>
      </c>
      <c r="AR256" s="212">
        <v>450</v>
      </c>
      <c r="AS256" s="212">
        <v>438</v>
      </c>
      <c r="AT256" s="212">
        <v>480</v>
      </c>
      <c r="AU256" s="212">
        <v>460</v>
      </c>
      <c r="AV256" s="212">
        <v>487</v>
      </c>
      <c r="AW256" s="212">
        <v>566</v>
      </c>
      <c r="AX256" s="212">
        <v>590</v>
      </c>
      <c r="AY256" s="212">
        <v>567</v>
      </c>
      <c r="AZ256" s="212">
        <v>541</v>
      </c>
      <c r="BA256" s="212">
        <v>577</v>
      </c>
      <c r="BB256" s="212">
        <v>541</v>
      </c>
      <c r="BC256" s="212">
        <v>496</v>
      </c>
      <c r="BD256" s="212">
        <v>530</v>
      </c>
      <c r="BE256" s="212">
        <v>511</v>
      </c>
      <c r="BF256" s="212">
        <v>404</v>
      </c>
      <c r="BG256" s="212">
        <v>480</v>
      </c>
      <c r="BH256" s="212">
        <v>468</v>
      </c>
      <c r="BI256" s="212">
        <v>450</v>
      </c>
      <c r="BJ256" s="212">
        <v>452</v>
      </c>
      <c r="BK256" s="212">
        <v>463</v>
      </c>
      <c r="BL256" s="212">
        <v>465</v>
      </c>
      <c r="BM256" s="212">
        <v>477</v>
      </c>
      <c r="BN256" s="212">
        <v>505</v>
      </c>
      <c r="BO256" s="212">
        <v>463</v>
      </c>
      <c r="BP256" s="212">
        <v>515</v>
      </c>
      <c r="BQ256" s="212">
        <v>509</v>
      </c>
      <c r="BR256" s="212">
        <v>537</v>
      </c>
      <c r="BS256" s="212">
        <v>575</v>
      </c>
      <c r="BT256" s="212">
        <v>616</v>
      </c>
      <c r="BU256" s="212">
        <v>672</v>
      </c>
      <c r="BV256" s="212">
        <v>664</v>
      </c>
      <c r="BW256" s="212">
        <v>770</v>
      </c>
      <c r="BX256" s="212">
        <v>797</v>
      </c>
      <c r="BY256" s="212">
        <v>745</v>
      </c>
      <c r="BZ256" s="212">
        <v>432</v>
      </c>
      <c r="CA256" s="212">
        <v>560</v>
      </c>
      <c r="CB256" s="212">
        <v>577</v>
      </c>
      <c r="CC256" s="212">
        <v>568</v>
      </c>
      <c r="CD256" s="212">
        <v>557</v>
      </c>
      <c r="CE256" s="212">
        <v>519</v>
      </c>
      <c r="CF256" s="212">
        <v>444</v>
      </c>
      <c r="CG256" s="212">
        <v>403</v>
      </c>
      <c r="CH256" s="212">
        <v>452</v>
      </c>
      <c r="CI256" s="212">
        <v>429</v>
      </c>
      <c r="CJ256" s="212">
        <v>414</v>
      </c>
      <c r="CK256" s="212">
        <v>390</v>
      </c>
      <c r="CL256" s="212">
        <v>390</v>
      </c>
      <c r="CM256" s="212">
        <v>380</v>
      </c>
      <c r="CN256" s="212">
        <v>378</v>
      </c>
      <c r="CO256" s="212">
        <v>338</v>
      </c>
      <c r="CP256" s="212">
        <v>299</v>
      </c>
      <c r="CQ256" s="212">
        <v>304</v>
      </c>
      <c r="CR256" s="212">
        <v>271</v>
      </c>
      <c r="CS256" s="212">
        <v>245</v>
      </c>
      <c r="CT256" s="212">
        <v>241</v>
      </c>
      <c r="CU256" s="212">
        <v>186</v>
      </c>
      <c r="CV256" s="212">
        <v>187</v>
      </c>
      <c r="CW256" s="212">
        <v>141</v>
      </c>
      <c r="CX256" s="212">
        <v>111</v>
      </c>
      <c r="CY256" s="212">
        <v>80</v>
      </c>
      <c r="CZ256" s="212">
        <v>71</v>
      </c>
      <c r="DA256" s="212">
        <v>37</v>
      </c>
      <c r="DB256" s="212">
        <v>33</v>
      </c>
      <c r="DC256" s="212">
        <v>28</v>
      </c>
      <c r="DD256" s="212">
        <v>15</v>
      </c>
      <c r="DE256" s="212">
        <v>35</v>
      </c>
      <c r="DF256" s="212">
        <v>94</v>
      </c>
      <c r="DG256" s="212">
        <v>48.631261699699998</v>
      </c>
      <c r="DH256" s="212">
        <v>50.219791666699997</v>
      </c>
      <c r="DI256" s="212">
        <v>1461</v>
      </c>
      <c r="DJ256" s="212">
        <v>1630</v>
      </c>
      <c r="DK256" s="212">
        <v>1865</v>
      </c>
      <c r="DL256" s="212">
        <v>1991</v>
      </c>
      <c r="DM256" s="212">
        <v>1584</v>
      </c>
      <c r="DN256" s="212">
        <v>1750</v>
      </c>
      <c r="DO256" s="212">
        <v>2008</v>
      </c>
      <c r="DP256" s="212">
        <v>2315</v>
      </c>
      <c r="DQ256" s="212">
        <v>2841</v>
      </c>
      <c r="DR256" s="212">
        <v>2482</v>
      </c>
      <c r="DS256" s="212">
        <v>2313</v>
      </c>
      <c r="DT256" s="212">
        <v>2425</v>
      </c>
      <c r="DU256" s="212">
        <v>2909</v>
      </c>
      <c r="DV256" s="212">
        <v>3408</v>
      </c>
      <c r="DW256" s="212">
        <v>2781</v>
      </c>
      <c r="DX256" s="212">
        <v>2142</v>
      </c>
      <c r="DY256" s="212">
        <v>1876</v>
      </c>
      <c r="DZ256" s="212">
        <v>1360</v>
      </c>
      <c r="EA256" s="212">
        <v>705</v>
      </c>
      <c r="EB256" s="212">
        <v>184</v>
      </c>
      <c r="EC256" s="212">
        <v>35</v>
      </c>
      <c r="ED256" s="212">
        <v>4956</v>
      </c>
      <c r="EE256" s="212">
        <v>22618</v>
      </c>
      <c r="EF256" s="212">
        <v>12491</v>
      </c>
      <c r="EG256" s="212">
        <v>6302</v>
      </c>
      <c r="EH256" s="212">
        <v>2284</v>
      </c>
      <c r="EI256" s="552">
        <v>12.3698989143</v>
      </c>
      <c r="EJ256" s="552">
        <v>56.453263446900003</v>
      </c>
      <c r="EK256" s="552">
        <v>31.176837638799999</v>
      </c>
      <c r="EL256" s="552">
        <v>15.729439660600001</v>
      </c>
      <c r="EM256" s="552">
        <v>5.7007363035000003</v>
      </c>
    </row>
    <row r="257" spans="1:143">
      <c r="A257">
        <v>754</v>
      </c>
      <c r="B257" s="434">
        <v>301</v>
      </c>
      <c r="C257">
        <v>28301</v>
      </c>
      <c r="D257">
        <v>3</v>
      </c>
      <c r="E257">
        <v>2015</v>
      </c>
      <c r="F257">
        <v>2000</v>
      </c>
      <c r="G257" t="s">
        <v>39</v>
      </c>
      <c r="H257" s="212">
        <v>16288</v>
      </c>
      <c r="I257" s="212">
        <v>74</v>
      </c>
      <c r="J257" s="212">
        <v>111</v>
      </c>
      <c r="K257" s="212">
        <v>97</v>
      </c>
      <c r="L257" s="212">
        <v>108</v>
      </c>
      <c r="M257" s="212">
        <v>143</v>
      </c>
      <c r="N257" s="212">
        <v>156</v>
      </c>
      <c r="O257" s="212">
        <v>136</v>
      </c>
      <c r="P257" s="212">
        <v>179</v>
      </c>
      <c r="Q257" s="212">
        <v>180</v>
      </c>
      <c r="R257" s="212">
        <v>164</v>
      </c>
      <c r="S257" s="212">
        <v>166</v>
      </c>
      <c r="T257" s="212">
        <v>182</v>
      </c>
      <c r="U257" s="212">
        <v>195</v>
      </c>
      <c r="V257" s="212">
        <v>193</v>
      </c>
      <c r="W257" s="212">
        <v>182</v>
      </c>
      <c r="X257" s="212">
        <v>150</v>
      </c>
      <c r="Y257" s="212">
        <v>184</v>
      </c>
      <c r="Z257" s="212">
        <v>148</v>
      </c>
      <c r="AA257" s="212">
        <v>164</v>
      </c>
      <c r="AB257" s="212">
        <v>154</v>
      </c>
      <c r="AC257" s="212">
        <v>139</v>
      </c>
      <c r="AD257" s="212">
        <v>141</v>
      </c>
      <c r="AE257" s="212">
        <v>122</v>
      </c>
      <c r="AF257" s="212">
        <v>114</v>
      </c>
      <c r="AG257" s="212">
        <v>123</v>
      </c>
      <c r="AH257" s="212">
        <v>108</v>
      </c>
      <c r="AI257" s="212">
        <v>113</v>
      </c>
      <c r="AJ257" s="212">
        <v>112</v>
      </c>
      <c r="AK257" s="212">
        <v>112</v>
      </c>
      <c r="AL257" s="212">
        <v>121</v>
      </c>
      <c r="AM257" s="212">
        <v>140</v>
      </c>
      <c r="AN257" s="212">
        <v>123</v>
      </c>
      <c r="AO257" s="212">
        <v>140</v>
      </c>
      <c r="AP257" s="212">
        <v>160</v>
      </c>
      <c r="AQ257" s="212">
        <v>128</v>
      </c>
      <c r="AR257" s="212">
        <v>152</v>
      </c>
      <c r="AS257" s="212">
        <v>199</v>
      </c>
      <c r="AT257" s="212">
        <v>207</v>
      </c>
      <c r="AU257" s="212">
        <v>247</v>
      </c>
      <c r="AV257" s="212">
        <v>215</v>
      </c>
      <c r="AW257" s="212">
        <v>246</v>
      </c>
      <c r="AX257" s="212">
        <v>246</v>
      </c>
      <c r="AY257" s="212">
        <v>255</v>
      </c>
      <c r="AZ257" s="212">
        <v>234</v>
      </c>
      <c r="BA257" s="212">
        <v>266</v>
      </c>
      <c r="BB257" s="212">
        <v>251</v>
      </c>
      <c r="BC257" s="212">
        <v>278</v>
      </c>
      <c r="BD257" s="212">
        <v>221</v>
      </c>
      <c r="BE257" s="212">
        <v>228</v>
      </c>
      <c r="BF257" s="212">
        <v>167</v>
      </c>
      <c r="BG257" s="212">
        <v>232</v>
      </c>
      <c r="BH257" s="212">
        <v>209</v>
      </c>
      <c r="BI257" s="212">
        <v>215</v>
      </c>
      <c r="BJ257" s="212">
        <v>200</v>
      </c>
      <c r="BK257" s="212">
        <v>210</v>
      </c>
      <c r="BL257" s="212">
        <v>220</v>
      </c>
      <c r="BM257" s="212">
        <v>205</v>
      </c>
      <c r="BN257" s="212">
        <v>235</v>
      </c>
      <c r="BO257" s="212">
        <v>218</v>
      </c>
      <c r="BP257" s="212">
        <v>238</v>
      </c>
      <c r="BQ257" s="212">
        <v>241</v>
      </c>
      <c r="BR257" s="212">
        <v>232</v>
      </c>
      <c r="BS257" s="212">
        <v>252</v>
      </c>
      <c r="BT257" s="212">
        <v>265</v>
      </c>
      <c r="BU257" s="212">
        <v>246</v>
      </c>
      <c r="BV257" s="212">
        <v>272</v>
      </c>
      <c r="BW257" s="212">
        <v>310</v>
      </c>
      <c r="BX257" s="212">
        <v>291</v>
      </c>
      <c r="BY257" s="212">
        <v>296</v>
      </c>
      <c r="BZ257" s="212">
        <v>155</v>
      </c>
      <c r="CA257" s="212">
        <v>179</v>
      </c>
      <c r="CB257" s="212">
        <v>229</v>
      </c>
      <c r="CC257" s="212">
        <v>195</v>
      </c>
      <c r="CD257" s="212">
        <v>206</v>
      </c>
      <c r="CE257" s="212">
        <v>175</v>
      </c>
      <c r="CF257" s="212">
        <v>183</v>
      </c>
      <c r="CG257" s="212">
        <v>144</v>
      </c>
      <c r="CH257" s="212">
        <v>114</v>
      </c>
      <c r="CI257" s="212">
        <v>120</v>
      </c>
      <c r="CJ257" s="212">
        <v>127</v>
      </c>
      <c r="CK257" s="212">
        <v>124</v>
      </c>
      <c r="CL257" s="212">
        <v>109</v>
      </c>
      <c r="CM257" s="212">
        <v>101</v>
      </c>
      <c r="CN257" s="212">
        <v>135</v>
      </c>
      <c r="CO257" s="212">
        <v>128</v>
      </c>
      <c r="CP257" s="212">
        <v>106</v>
      </c>
      <c r="CQ257" s="212">
        <v>123</v>
      </c>
      <c r="CR257" s="212">
        <v>100</v>
      </c>
      <c r="CS257" s="212">
        <v>101</v>
      </c>
      <c r="CT257" s="212">
        <v>87</v>
      </c>
      <c r="CU257" s="212">
        <v>63</v>
      </c>
      <c r="CV257" s="212">
        <v>59</v>
      </c>
      <c r="CW257" s="212">
        <v>67</v>
      </c>
      <c r="CX257" s="212">
        <v>50</v>
      </c>
      <c r="CY257" s="212">
        <v>38</v>
      </c>
      <c r="CZ257" s="212">
        <v>30</v>
      </c>
      <c r="DA257" s="212">
        <v>24</v>
      </c>
      <c r="DB257" s="212">
        <v>14</v>
      </c>
      <c r="DC257" s="212">
        <v>13</v>
      </c>
      <c r="DD257" s="212">
        <v>3</v>
      </c>
      <c r="DE257" s="212">
        <v>23</v>
      </c>
      <c r="DF257" s="212">
        <v>2</v>
      </c>
      <c r="DG257" s="212">
        <v>47.445044823800004</v>
      </c>
      <c r="DH257" s="212">
        <v>48.719298245600001</v>
      </c>
      <c r="DI257" s="212">
        <v>533</v>
      </c>
      <c r="DJ257" s="212">
        <v>815</v>
      </c>
      <c r="DK257" s="212">
        <v>918</v>
      </c>
      <c r="DL257" s="212">
        <v>800</v>
      </c>
      <c r="DM257" s="212">
        <v>639</v>
      </c>
      <c r="DN257" s="212">
        <v>566</v>
      </c>
      <c r="DO257" s="212">
        <v>691</v>
      </c>
      <c r="DP257" s="212">
        <v>1020</v>
      </c>
      <c r="DQ257" s="212">
        <v>1247</v>
      </c>
      <c r="DR257" s="212">
        <v>1145</v>
      </c>
      <c r="DS257" s="212">
        <v>1066</v>
      </c>
      <c r="DT257" s="212">
        <v>1116</v>
      </c>
      <c r="DU257" s="212">
        <v>1236</v>
      </c>
      <c r="DV257" s="212">
        <v>1324</v>
      </c>
      <c r="DW257" s="212">
        <v>984</v>
      </c>
      <c r="DX257" s="212">
        <v>688</v>
      </c>
      <c r="DY257" s="212">
        <v>597</v>
      </c>
      <c r="DZ257" s="212">
        <v>517</v>
      </c>
      <c r="EA257" s="212">
        <v>277</v>
      </c>
      <c r="EB257" s="212">
        <v>84</v>
      </c>
      <c r="EC257" s="212">
        <v>23</v>
      </c>
      <c r="ED257" s="212">
        <v>2266</v>
      </c>
      <c r="EE257" s="212">
        <v>9526</v>
      </c>
      <c r="EF257" s="212">
        <v>4494</v>
      </c>
      <c r="EG257" s="212">
        <v>2186</v>
      </c>
      <c r="EH257" s="212">
        <v>901</v>
      </c>
      <c r="EI257" s="552">
        <v>13.9137909861</v>
      </c>
      <c r="EJ257" s="552">
        <v>58.491956281500002</v>
      </c>
      <c r="EK257" s="552">
        <v>27.594252732400001</v>
      </c>
      <c r="EL257" s="552">
        <v>13.422571533799999</v>
      </c>
      <c r="EM257" s="552">
        <v>5.5323590814000001</v>
      </c>
    </row>
    <row r="258" spans="1:143">
      <c r="A258">
        <v>756</v>
      </c>
      <c r="B258" s="434">
        <v>301</v>
      </c>
      <c r="C258">
        <v>28365</v>
      </c>
      <c r="D258">
        <v>3</v>
      </c>
      <c r="E258">
        <v>2015</v>
      </c>
      <c r="G258" t="s">
        <v>40</v>
      </c>
      <c r="H258" s="212">
        <v>10992</v>
      </c>
      <c r="I258" s="212">
        <v>55</v>
      </c>
      <c r="J258" s="212">
        <v>54</v>
      </c>
      <c r="K258" s="212">
        <v>61</v>
      </c>
      <c r="L258" s="212">
        <v>69</v>
      </c>
      <c r="M258" s="212">
        <v>72</v>
      </c>
      <c r="N258" s="212">
        <v>73</v>
      </c>
      <c r="O258" s="212">
        <v>80</v>
      </c>
      <c r="P258" s="212">
        <v>92</v>
      </c>
      <c r="Q258" s="212">
        <v>84</v>
      </c>
      <c r="R258" s="212">
        <v>91</v>
      </c>
      <c r="S258" s="212">
        <v>92</v>
      </c>
      <c r="T258" s="212">
        <v>91</v>
      </c>
      <c r="U258" s="212">
        <v>96</v>
      </c>
      <c r="V258" s="212">
        <v>117</v>
      </c>
      <c r="W258" s="212">
        <v>107</v>
      </c>
      <c r="X258" s="212">
        <v>124</v>
      </c>
      <c r="Y258" s="212">
        <v>117</v>
      </c>
      <c r="Z258" s="212">
        <v>98</v>
      </c>
      <c r="AA258" s="212">
        <v>108</v>
      </c>
      <c r="AB258" s="212">
        <v>69</v>
      </c>
      <c r="AC258" s="212">
        <v>80</v>
      </c>
      <c r="AD258" s="212">
        <v>61</v>
      </c>
      <c r="AE258" s="212">
        <v>69</v>
      </c>
      <c r="AF258" s="212">
        <v>73</v>
      </c>
      <c r="AG258" s="212">
        <v>79</v>
      </c>
      <c r="AH258" s="212">
        <v>66</v>
      </c>
      <c r="AI258" s="212">
        <v>49</v>
      </c>
      <c r="AJ258" s="212">
        <v>74</v>
      </c>
      <c r="AK258" s="212">
        <v>69</v>
      </c>
      <c r="AL258" s="212">
        <v>83</v>
      </c>
      <c r="AM258" s="212">
        <v>97</v>
      </c>
      <c r="AN258" s="212">
        <v>71</v>
      </c>
      <c r="AO258" s="212">
        <v>88</v>
      </c>
      <c r="AP258" s="212">
        <v>90</v>
      </c>
      <c r="AQ258" s="212">
        <v>77</v>
      </c>
      <c r="AR258" s="212">
        <v>96</v>
      </c>
      <c r="AS258" s="212">
        <v>85</v>
      </c>
      <c r="AT258" s="212">
        <v>92</v>
      </c>
      <c r="AU258" s="212">
        <v>100</v>
      </c>
      <c r="AV258" s="212">
        <v>125</v>
      </c>
      <c r="AW258" s="212">
        <v>130</v>
      </c>
      <c r="AX258" s="212">
        <v>148</v>
      </c>
      <c r="AY258" s="212">
        <v>149</v>
      </c>
      <c r="AZ258" s="212">
        <v>131</v>
      </c>
      <c r="BA258" s="212">
        <v>144</v>
      </c>
      <c r="BB258" s="212">
        <v>139</v>
      </c>
      <c r="BC258" s="212">
        <v>122</v>
      </c>
      <c r="BD258" s="212">
        <v>125</v>
      </c>
      <c r="BE258" s="212">
        <v>131</v>
      </c>
      <c r="BF258" s="212">
        <v>102</v>
      </c>
      <c r="BG258" s="212">
        <v>128</v>
      </c>
      <c r="BH258" s="212">
        <v>152</v>
      </c>
      <c r="BI258" s="212">
        <v>141</v>
      </c>
      <c r="BJ258" s="212">
        <v>128</v>
      </c>
      <c r="BK258" s="212">
        <v>156</v>
      </c>
      <c r="BL258" s="212">
        <v>125</v>
      </c>
      <c r="BM258" s="212">
        <v>166</v>
      </c>
      <c r="BN258" s="212">
        <v>138</v>
      </c>
      <c r="BO258" s="212">
        <v>132</v>
      </c>
      <c r="BP258" s="212">
        <v>140</v>
      </c>
      <c r="BQ258" s="212">
        <v>172</v>
      </c>
      <c r="BR258" s="212">
        <v>132</v>
      </c>
      <c r="BS258" s="212">
        <v>164</v>
      </c>
      <c r="BT258" s="212">
        <v>168</v>
      </c>
      <c r="BU258" s="212">
        <v>173</v>
      </c>
      <c r="BV258" s="212">
        <v>188</v>
      </c>
      <c r="BW258" s="212">
        <v>221</v>
      </c>
      <c r="BX258" s="212">
        <v>197</v>
      </c>
      <c r="BY258" s="212">
        <v>183</v>
      </c>
      <c r="BZ258" s="212">
        <v>127</v>
      </c>
      <c r="CA258" s="212">
        <v>143</v>
      </c>
      <c r="CB258" s="212">
        <v>153</v>
      </c>
      <c r="CC258" s="212">
        <v>148</v>
      </c>
      <c r="CD258" s="212">
        <v>189</v>
      </c>
      <c r="CE258" s="212">
        <v>163</v>
      </c>
      <c r="CF258" s="212">
        <v>174</v>
      </c>
      <c r="CG258" s="212">
        <v>117</v>
      </c>
      <c r="CH258" s="212">
        <v>158</v>
      </c>
      <c r="CI258" s="212">
        <v>145</v>
      </c>
      <c r="CJ258" s="212">
        <v>161</v>
      </c>
      <c r="CK258" s="212">
        <v>126</v>
      </c>
      <c r="CL258" s="212">
        <v>113</v>
      </c>
      <c r="CM258" s="212">
        <v>152</v>
      </c>
      <c r="CN258" s="212">
        <v>127</v>
      </c>
      <c r="CO258" s="212">
        <v>145</v>
      </c>
      <c r="CP258" s="212">
        <v>121</v>
      </c>
      <c r="CQ258" s="212">
        <v>114</v>
      </c>
      <c r="CR258" s="212">
        <v>99</v>
      </c>
      <c r="CS258" s="212">
        <v>93</v>
      </c>
      <c r="CT258" s="212">
        <v>94</v>
      </c>
      <c r="CU258" s="212">
        <v>83</v>
      </c>
      <c r="CV258" s="212">
        <v>78</v>
      </c>
      <c r="CW258" s="212">
        <v>52</v>
      </c>
      <c r="CX258" s="212">
        <v>47</v>
      </c>
      <c r="CY258" s="212">
        <v>45</v>
      </c>
      <c r="CZ258" s="212">
        <v>45</v>
      </c>
      <c r="DA258" s="212">
        <v>23</v>
      </c>
      <c r="DB258" s="212">
        <v>18</v>
      </c>
      <c r="DC258" s="212">
        <v>11</v>
      </c>
      <c r="DD258" s="212">
        <v>5</v>
      </c>
      <c r="DE258" s="212">
        <v>18</v>
      </c>
      <c r="DF258" s="212">
        <v>6</v>
      </c>
      <c r="DG258" s="212">
        <v>52.2929182596</v>
      </c>
      <c r="DH258" s="212">
        <v>55.744</v>
      </c>
      <c r="DI258" s="212">
        <v>311</v>
      </c>
      <c r="DJ258" s="212">
        <v>420</v>
      </c>
      <c r="DK258" s="212">
        <v>503</v>
      </c>
      <c r="DL258" s="212">
        <v>516</v>
      </c>
      <c r="DM258" s="212">
        <v>362</v>
      </c>
      <c r="DN258" s="212">
        <v>341</v>
      </c>
      <c r="DO258" s="212">
        <v>423</v>
      </c>
      <c r="DP258" s="212">
        <v>498</v>
      </c>
      <c r="DQ258" s="212">
        <v>702</v>
      </c>
      <c r="DR258" s="212">
        <v>619</v>
      </c>
      <c r="DS258" s="212">
        <v>705</v>
      </c>
      <c r="DT258" s="212">
        <v>701</v>
      </c>
      <c r="DU258" s="212">
        <v>809</v>
      </c>
      <c r="DV258" s="212">
        <v>916</v>
      </c>
      <c r="DW258" s="212">
        <v>796</v>
      </c>
      <c r="DX258" s="212">
        <v>755</v>
      </c>
      <c r="DY258" s="212">
        <v>663</v>
      </c>
      <c r="DZ258" s="212">
        <v>521</v>
      </c>
      <c r="EA258" s="212">
        <v>305</v>
      </c>
      <c r="EB258" s="212">
        <v>102</v>
      </c>
      <c r="EC258" s="212">
        <v>18</v>
      </c>
      <c r="ED258" s="212">
        <v>1234</v>
      </c>
      <c r="EE258" s="212">
        <v>5676</v>
      </c>
      <c r="EF258" s="212">
        <v>4076</v>
      </c>
      <c r="EG258" s="212">
        <v>2364</v>
      </c>
      <c r="EH258" s="212">
        <v>946</v>
      </c>
      <c r="EI258" s="552">
        <v>11.2324776989</v>
      </c>
      <c r="EJ258" s="552">
        <v>51.665756417300003</v>
      </c>
      <c r="EK258" s="552">
        <v>37.101765883900001</v>
      </c>
      <c r="EL258" s="552">
        <v>21.518296013099999</v>
      </c>
      <c r="EM258" s="552">
        <v>8.6109594029000007</v>
      </c>
    </row>
    <row r="259" spans="1:143">
      <c r="A259">
        <v>761</v>
      </c>
      <c r="B259" s="434">
        <v>301</v>
      </c>
      <c r="C259">
        <v>28381</v>
      </c>
      <c r="D259">
        <v>3</v>
      </c>
      <c r="E259">
        <v>2015</v>
      </c>
      <c r="F259">
        <v>2000</v>
      </c>
      <c r="G259" t="s">
        <v>41</v>
      </c>
      <c r="H259" s="212">
        <v>15802</v>
      </c>
      <c r="I259" s="212">
        <v>97</v>
      </c>
      <c r="J259" s="212">
        <v>110</v>
      </c>
      <c r="K259" s="212">
        <v>112</v>
      </c>
      <c r="L259" s="212">
        <v>138</v>
      </c>
      <c r="M259" s="212">
        <v>137</v>
      </c>
      <c r="N259" s="212">
        <v>119</v>
      </c>
      <c r="O259" s="212">
        <v>140</v>
      </c>
      <c r="P259" s="212">
        <v>139</v>
      </c>
      <c r="Q259" s="212">
        <v>120</v>
      </c>
      <c r="R259" s="212">
        <v>122</v>
      </c>
      <c r="S259" s="212">
        <v>139</v>
      </c>
      <c r="T259" s="212">
        <v>130</v>
      </c>
      <c r="U259" s="212">
        <v>152</v>
      </c>
      <c r="V259" s="212">
        <v>153</v>
      </c>
      <c r="W259" s="212">
        <v>157</v>
      </c>
      <c r="X259" s="212">
        <v>151</v>
      </c>
      <c r="Y259" s="212">
        <v>165</v>
      </c>
      <c r="Z259" s="212">
        <v>149</v>
      </c>
      <c r="AA259" s="212">
        <v>140</v>
      </c>
      <c r="AB259" s="212">
        <v>135</v>
      </c>
      <c r="AC259" s="212">
        <v>126</v>
      </c>
      <c r="AD259" s="212">
        <v>145</v>
      </c>
      <c r="AE259" s="212">
        <v>122</v>
      </c>
      <c r="AF259" s="212">
        <v>112</v>
      </c>
      <c r="AG259" s="212">
        <v>119</v>
      </c>
      <c r="AH259" s="212">
        <v>115</v>
      </c>
      <c r="AI259" s="212">
        <v>118</v>
      </c>
      <c r="AJ259" s="212">
        <v>140</v>
      </c>
      <c r="AK259" s="212">
        <v>149</v>
      </c>
      <c r="AL259" s="212">
        <v>144</v>
      </c>
      <c r="AM259" s="212">
        <v>157</v>
      </c>
      <c r="AN259" s="212">
        <v>148</v>
      </c>
      <c r="AO259" s="212">
        <v>158</v>
      </c>
      <c r="AP259" s="212">
        <v>168</v>
      </c>
      <c r="AQ259" s="212">
        <v>157</v>
      </c>
      <c r="AR259" s="212">
        <v>192</v>
      </c>
      <c r="AS259" s="212">
        <v>177</v>
      </c>
      <c r="AT259" s="212">
        <v>176</v>
      </c>
      <c r="AU259" s="212">
        <v>229</v>
      </c>
      <c r="AV259" s="212">
        <v>182</v>
      </c>
      <c r="AW259" s="212">
        <v>221</v>
      </c>
      <c r="AX259" s="212">
        <v>253</v>
      </c>
      <c r="AY259" s="212">
        <v>232</v>
      </c>
      <c r="AZ259" s="212">
        <v>217</v>
      </c>
      <c r="BA259" s="212">
        <v>244</v>
      </c>
      <c r="BB259" s="212">
        <v>227</v>
      </c>
      <c r="BC259" s="212">
        <v>207</v>
      </c>
      <c r="BD259" s="212">
        <v>221</v>
      </c>
      <c r="BE259" s="212">
        <v>193</v>
      </c>
      <c r="BF259" s="212">
        <v>129</v>
      </c>
      <c r="BG259" s="212">
        <v>173</v>
      </c>
      <c r="BH259" s="212">
        <v>175</v>
      </c>
      <c r="BI259" s="212">
        <v>196</v>
      </c>
      <c r="BJ259" s="212">
        <v>188</v>
      </c>
      <c r="BK259" s="212">
        <v>162</v>
      </c>
      <c r="BL259" s="212">
        <v>168</v>
      </c>
      <c r="BM259" s="212">
        <v>203</v>
      </c>
      <c r="BN259" s="212">
        <v>210</v>
      </c>
      <c r="BO259" s="212">
        <v>187</v>
      </c>
      <c r="BP259" s="212">
        <v>181</v>
      </c>
      <c r="BQ259" s="212">
        <v>244</v>
      </c>
      <c r="BR259" s="212">
        <v>204</v>
      </c>
      <c r="BS259" s="212">
        <v>230</v>
      </c>
      <c r="BT259" s="212">
        <v>271</v>
      </c>
      <c r="BU259" s="212">
        <v>304</v>
      </c>
      <c r="BV259" s="212">
        <v>295</v>
      </c>
      <c r="BW259" s="212">
        <v>344</v>
      </c>
      <c r="BX259" s="212">
        <v>369</v>
      </c>
      <c r="BY259" s="212">
        <v>354</v>
      </c>
      <c r="BZ259" s="212">
        <v>203</v>
      </c>
      <c r="CA259" s="212">
        <v>196</v>
      </c>
      <c r="CB259" s="212">
        <v>248</v>
      </c>
      <c r="CC259" s="212">
        <v>245</v>
      </c>
      <c r="CD259" s="212">
        <v>245</v>
      </c>
      <c r="CE259" s="212">
        <v>236</v>
      </c>
      <c r="CF259" s="212">
        <v>179</v>
      </c>
      <c r="CG259" s="212">
        <v>151</v>
      </c>
      <c r="CH259" s="212">
        <v>142</v>
      </c>
      <c r="CI259" s="212">
        <v>164</v>
      </c>
      <c r="CJ259" s="212">
        <v>153</v>
      </c>
      <c r="CK259" s="212">
        <v>139</v>
      </c>
      <c r="CL259" s="212">
        <v>122</v>
      </c>
      <c r="CM259" s="212">
        <v>123</v>
      </c>
      <c r="CN259" s="212">
        <v>117</v>
      </c>
      <c r="CO259" s="212">
        <v>99</v>
      </c>
      <c r="CP259" s="212">
        <v>94</v>
      </c>
      <c r="CQ259" s="212">
        <v>91</v>
      </c>
      <c r="CR259" s="212">
        <v>80</v>
      </c>
      <c r="CS259" s="212">
        <v>85</v>
      </c>
      <c r="CT259" s="212">
        <v>63</v>
      </c>
      <c r="CU259" s="212">
        <v>66</v>
      </c>
      <c r="CV259" s="212">
        <v>57</v>
      </c>
      <c r="CW259" s="212">
        <v>34</v>
      </c>
      <c r="CX259" s="212">
        <v>21</v>
      </c>
      <c r="CY259" s="212">
        <v>35</v>
      </c>
      <c r="CZ259" s="212">
        <v>18</v>
      </c>
      <c r="DA259" s="212">
        <v>9</v>
      </c>
      <c r="DB259" s="212">
        <v>13</v>
      </c>
      <c r="DC259" s="212">
        <v>8</v>
      </c>
      <c r="DD259" s="212">
        <v>9</v>
      </c>
      <c r="DE259" s="212">
        <v>12</v>
      </c>
      <c r="DF259" s="212">
        <v>4</v>
      </c>
      <c r="DG259" s="212">
        <v>48.202873781500003</v>
      </c>
      <c r="DH259" s="212">
        <v>50.092485549099997</v>
      </c>
      <c r="DI259" s="212">
        <v>594</v>
      </c>
      <c r="DJ259" s="212">
        <v>640</v>
      </c>
      <c r="DK259" s="212">
        <v>731</v>
      </c>
      <c r="DL259" s="212">
        <v>740</v>
      </c>
      <c r="DM259" s="212">
        <v>624</v>
      </c>
      <c r="DN259" s="212">
        <v>666</v>
      </c>
      <c r="DO259" s="212">
        <v>788</v>
      </c>
      <c r="DP259" s="212">
        <v>956</v>
      </c>
      <c r="DQ259" s="212">
        <v>1167</v>
      </c>
      <c r="DR259" s="212">
        <v>977</v>
      </c>
      <c r="DS259" s="212">
        <v>894</v>
      </c>
      <c r="DT259" s="212">
        <v>949</v>
      </c>
      <c r="DU259" s="212">
        <v>1253</v>
      </c>
      <c r="DV259" s="212">
        <v>1565</v>
      </c>
      <c r="DW259" s="212">
        <v>1170</v>
      </c>
      <c r="DX259" s="212">
        <v>789</v>
      </c>
      <c r="DY259" s="212">
        <v>600</v>
      </c>
      <c r="DZ259" s="212">
        <v>413</v>
      </c>
      <c r="EA259" s="212">
        <v>213</v>
      </c>
      <c r="EB259" s="212">
        <v>57</v>
      </c>
      <c r="EC259" s="212">
        <v>12</v>
      </c>
      <c r="ED259" s="212">
        <v>1965</v>
      </c>
      <c r="EE259" s="212">
        <v>9014</v>
      </c>
      <c r="EF259" s="212">
        <v>4819</v>
      </c>
      <c r="EG259" s="212">
        <v>2084</v>
      </c>
      <c r="EH259" s="212">
        <v>695</v>
      </c>
      <c r="EI259" s="552">
        <v>12.438283327000001</v>
      </c>
      <c r="EJ259" s="552">
        <v>57.057855424700001</v>
      </c>
      <c r="EK259" s="552">
        <v>30.503861248300002</v>
      </c>
      <c r="EL259" s="552">
        <v>13.191543233299999</v>
      </c>
      <c r="EM259" s="552">
        <v>4.3992910495000004</v>
      </c>
    </row>
    <row r="260" spans="1:143">
      <c r="A260">
        <v>762</v>
      </c>
      <c r="B260" s="434">
        <v>301</v>
      </c>
      <c r="C260">
        <v>28382</v>
      </c>
      <c r="D260">
        <v>3</v>
      </c>
      <c r="E260">
        <v>2015</v>
      </c>
      <c r="F260">
        <v>2000</v>
      </c>
      <c r="G260" t="s">
        <v>42</v>
      </c>
      <c r="H260" s="212">
        <v>17330</v>
      </c>
      <c r="I260" s="212">
        <v>139</v>
      </c>
      <c r="J260" s="212">
        <v>151</v>
      </c>
      <c r="K260" s="212">
        <v>158</v>
      </c>
      <c r="L260" s="212">
        <v>155</v>
      </c>
      <c r="M260" s="212">
        <v>179</v>
      </c>
      <c r="N260" s="212">
        <v>154</v>
      </c>
      <c r="O260" s="212">
        <v>147</v>
      </c>
      <c r="P260" s="212">
        <v>180</v>
      </c>
      <c r="Q260" s="212">
        <v>166</v>
      </c>
      <c r="R260" s="212">
        <v>143</v>
      </c>
      <c r="S260" s="212">
        <v>138</v>
      </c>
      <c r="T260" s="212">
        <v>157</v>
      </c>
      <c r="U260" s="212">
        <v>162</v>
      </c>
      <c r="V260" s="212">
        <v>183</v>
      </c>
      <c r="W260" s="212">
        <v>186</v>
      </c>
      <c r="X260" s="212">
        <v>180</v>
      </c>
      <c r="Y260" s="212">
        <v>177</v>
      </c>
      <c r="Z260" s="212">
        <v>179</v>
      </c>
      <c r="AA260" s="212">
        <v>147</v>
      </c>
      <c r="AB260" s="212">
        <v>172</v>
      </c>
      <c r="AC260" s="212">
        <v>174</v>
      </c>
      <c r="AD260" s="212">
        <v>176</v>
      </c>
      <c r="AE260" s="212">
        <v>164</v>
      </c>
      <c r="AF260" s="212">
        <v>169</v>
      </c>
      <c r="AG260" s="212">
        <v>163</v>
      </c>
      <c r="AH260" s="212">
        <v>173</v>
      </c>
      <c r="AI260" s="212">
        <v>152</v>
      </c>
      <c r="AJ260" s="212">
        <v>148</v>
      </c>
      <c r="AK260" s="212">
        <v>185</v>
      </c>
      <c r="AL260" s="212">
        <v>161</v>
      </c>
      <c r="AM260" s="212">
        <v>186</v>
      </c>
      <c r="AN260" s="212">
        <v>167</v>
      </c>
      <c r="AO260" s="212">
        <v>200</v>
      </c>
      <c r="AP260" s="212">
        <v>210</v>
      </c>
      <c r="AQ260" s="212">
        <v>221</v>
      </c>
      <c r="AR260" s="212">
        <v>214</v>
      </c>
      <c r="AS260" s="212">
        <v>220</v>
      </c>
      <c r="AT260" s="212">
        <v>220</v>
      </c>
      <c r="AU260" s="212">
        <v>268</v>
      </c>
      <c r="AV260" s="212">
        <v>256</v>
      </c>
      <c r="AW260" s="212">
        <v>282</v>
      </c>
      <c r="AX260" s="212">
        <v>278</v>
      </c>
      <c r="AY260" s="212">
        <v>289</v>
      </c>
      <c r="AZ260" s="212">
        <v>261</v>
      </c>
      <c r="BA260" s="212">
        <v>234</v>
      </c>
      <c r="BB260" s="212">
        <v>255</v>
      </c>
      <c r="BC260" s="212">
        <v>278</v>
      </c>
      <c r="BD260" s="212">
        <v>223</v>
      </c>
      <c r="BE260" s="212">
        <v>210</v>
      </c>
      <c r="BF260" s="212">
        <v>168</v>
      </c>
      <c r="BG260" s="212">
        <v>232</v>
      </c>
      <c r="BH260" s="212">
        <v>215</v>
      </c>
      <c r="BI260" s="212">
        <v>166</v>
      </c>
      <c r="BJ260" s="212">
        <v>176</v>
      </c>
      <c r="BK260" s="212">
        <v>200</v>
      </c>
      <c r="BL260" s="212">
        <v>196</v>
      </c>
      <c r="BM260" s="212">
        <v>193</v>
      </c>
      <c r="BN260" s="212">
        <v>189</v>
      </c>
      <c r="BO260" s="212">
        <v>194</v>
      </c>
      <c r="BP260" s="212">
        <v>210</v>
      </c>
      <c r="BQ260" s="212">
        <v>190</v>
      </c>
      <c r="BR260" s="212">
        <v>230</v>
      </c>
      <c r="BS260" s="212">
        <v>222</v>
      </c>
      <c r="BT260" s="212">
        <v>244</v>
      </c>
      <c r="BU260" s="212">
        <v>261</v>
      </c>
      <c r="BV260" s="212">
        <v>304</v>
      </c>
      <c r="BW260" s="212">
        <v>342</v>
      </c>
      <c r="BX260" s="212">
        <v>341</v>
      </c>
      <c r="BY260" s="212">
        <v>315</v>
      </c>
      <c r="BZ260" s="212">
        <v>172</v>
      </c>
      <c r="CA260" s="212">
        <v>216</v>
      </c>
      <c r="CB260" s="212">
        <v>273</v>
      </c>
      <c r="CC260" s="212">
        <v>233</v>
      </c>
      <c r="CD260" s="212">
        <v>247</v>
      </c>
      <c r="CE260" s="212">
        <v>230</v>
      </c>
      <c r="CF260" s="212">
        <v>178</v>
      </c>
      <c r="CG260" s="212">
        <v>147</v>
      </c>
      <c r="CH260" s="212">
        <v>161</v>
      </c>
      <c r="CI260" s="212">
        <v>181</v>
      </c>
      <c r="CJ260" s="212">
        <v>147</v>
      </c>
      <c r="CK260" s="212">
        <v>139</v>
      </c>
      <c r="CL260" s="212">
        <v>134</v>
      </c>
      <c r="CM260" s="212">
        <v>134</v>
      </c>
      <c r="CN260" s="212">
        <v>111</v>
      </c>
      <c r="CO260" s="212">
        <v>105</v>
      </c>
      <c r="CP260" s="212">
        <v>105</v>
      </c>
      <c r="CQ260" s="212">
        <v>77</v>
      </c>
      <c r="CR260" s="212">
        <v>64</v>
      </c>
      <c r="CS260" s="212">
        <v>59</v>
      </c>
      <c r="CT260" s="212">
        <v>49</v>
      </c>
      <c r="CU260" s="212">
        <v>36</v>
      </c>
      <c r="CV260" s="212">
        <v>34</v>
      </c>
      <c r="CW260" s="212">
        <v>34</v>
      </c>
      <c r="CX260" s="212">
        <v>21</v>
      </c>
      <c r="CY260" s="212">
        <v>8</v>
      </c>
      <c r="CZ260" s="212">
        <v>13</v>
      </c>
      <c r="DA260" s="212">
        <v>3</v>
      </c>
      <c r="DB260" s="212">
        <v>8</v>
      </c>
      <c r="DC260" s="212">
        <v>9</v>
      </c>
      <c r="DD260" s="212">
        <v>3</v>
      </c>
      <c r="DE260" s="212">
        <v>2</v>
      </c>
      <c r="DF260" s="212">
        <v>19</v>
      </c>
      <c r="DG260" s="212">
        <v>45.596528219100001</v>
      </c>
      <c r="DH260" s="212">
        <v>45.907843137299999</v>
      </c>
      <c r="DI260" s="212">
        <v>782</v>
      </c>
      <c r="DJ260" s="212">
        <v>790</v>
      </c>
      <c r="DK260" s="212">
        <v>826</v>
      </c>
      <c r="DL260" s="212">
        <v>855</v>
      </c>
      <c r="DM260" s="212">
        <v>846</v>
      </c>
      <c r="DN260" s="212">
        <v>819</v>
      </c>
      <c r="DO260" s="212">
        <v>984</v>
      </c>
      <c r="DP260" s="212">
        <v>1178</v>
      </c>
      <c r="DQ260" s="212">
        <v>1344</v>
      </c>
      <c r="DR260" s="212">
        <v>1134</v>
      </c>
      <c r="DS260" s="212">
        <v>989</v>
      </c>
      <c r="DT260" s="212">
        <v>982</v>
      </c>
      <c r="DU260" s="212">
        <v>1147</v>
      </c>
      <c r="DV260" s="212">
        <v>1474</v>
      </c>
      <c r="DW260" s="212">
        <v>1199</v>
      </c>
      <c r="DX260" s="212">
        <v>814</v>
      </c>
      <c r="DY260" s="212">
        <v>623</v>
      </c>
      <c r="DZ260" s="212">
        <v>354</v>
      </c>
      <c r="EA260" s="212">
        <v>133</v>
      </c>
      <c r="EB260" s="212">
        <v>36</v>
      </c>
      <c r="EC260" s="212">
        <v>2</v>
      </c>
      <c r="ED260" s="212">
        <v>2398</v>
      </c>
      <c r="EE260" s="212">
        <v>10278</v>
      </c>
      <c r="EF260" s="212">
        <v>4635</v>
      </c>
      <c r="EG260" s="212">
        <v>1962</v>
      </c>
      <c r="EH260" s="212">
        <v>525</v>
      </c>
      <c r="EI260" s="552">
        <v>13.8524637514</v>
      </c>
      <c r="EJ260" s="552">
        <v>59.372653226300002</v>
      </c>
      <c r="EK260" s="552">
        <v>26.774883022400001</v>
      </c>
      <c r="EL260" s="552">
        <v>11.3338339784</v>
      </c>
      <c r="EM260" s="552">
        <v>3.0327537404</v>
      </c>
    </row>
    <row r="261" spans="1:143">
      <c r="A261">
        <v>764</v>
      </c>
      <c r="B261" s="434">
        <v>301</v>
      </c>
      <c r="C261">
        <v>28442</v>
      </c>
      <c r="D261">
        <v>3</v>
      </c>
      <c r="E261">
        <v>2015</v>
      </c>
      <c r="F261">
        <v>2000</v>
      </c>
      <c r="G261" t="s">
        <v>43</v>
      </c>
      <c r="H261" s="212">
        <v>6323</v>
      </c>
      <c r="I261" s="212">
        <v>31</v>
      </c>
      <c r="J261" s="212">
        <v>26</v>
      </c>
      <c r="K261" s="212">
        <v>34</v>
      </c>
      <c r="L261" s="212">
        <v>43</v>
      </c>
      <c r="M261" s="212">
        <v>40</v>
      </c>
      <c r="N261" s="212">
        <v>35</v>
      </c>
      <c r="O261" s="212">
        <v>50</v>
      </c>
      <c r="P261" s="212">
        <v>56</v>
      </c>
      <c r="Q261" s="212">
        <v>31</v>
      </c>
      <c r="R261" s="212">
        <v>50</v>
      </c>
      <c r="S261" s="212">
        <v>55</v>
      </c>
      <c r="T261" s="212">
        <v>36</v>
      </c>
      <c r="U261" s="212">
        <v>49</v>
      </c>
      <c r="V261" s="212">
        <v>55</v>
      </c>
      <c r="W261" s="212">
        <v>63</v>
      </c>
      <c r="X261" s="212">
        <v>60</v>
      </c>
      <c r="Y261" s="212">
        <v>57</v>
      </c>
      <c r="Z261" s="212">
        <v>64</v>
      </c>
      <c r="AA261" s="212">
        <v>59</v>
      </c>
      <c r="AB261" s="212">
        <v>46</v>
      </c>
      <c r="AC261" s="212">
        <v>46</v>
      </c>
      <c r="AD261" s="212">
        <v>54</v>
      </c>
      <c r="AE261" s="212">
        <v>41</v>
      </c>
      <c r="AF261" s="212">
        <v>51</v>
      </c>
      <c r="AG261" s="212">
        <v>50</v>
      </c>
      <c r="AH261" s="212">
        <v>39</v>
      </c>
      <c r="AI261" s="212">
        <v>52</v>
      </c>
      <c r="AJ261" s="212">
        <v>51</v>
      </c>
      <c r="AK261" s="212">
        <v>51</v>
      </c>
      <c r="AL261" s="212">
        <v>35</v>
      </c>
      <c r="AM261" s="212">
        <v>44</v>
      </c>
      <c r="AN261" s="212">
        <v>70</v>
      </c>
      <c r="AO261" s="212">
        <v>63</v>
      </c>
      <c r="AP261" s="212">
        <v>45</v>
      </c>
      <c r="AQ261" s="212">
        <v>36</v>
      </c>
      <c r="AR261" s="212">
        <v>63</v>
      </c>
      <c r="AS261" s="212">
        <v>61</v>
      </c>
      <c r="AT261" s="212">
        <v>63</v>
      </c>
      <c r="AU261" s="212">
        <v>67</v>
      </c>
      <c r="AV261" s="212">
        <v>64</v>
      </c>
      <c r="AW261" s="212">
        <v>70</v>
      </c>
      <c r="AX261" s="212">
        <v>75</v>
      </c>
      <c r="AY261" s="212">
        <v>78</v>
      </c>
      <c r="AZ261" s="212">
        <v>87</v>
      </c>
      <c r="BA261" s="212">
        <v>60</v>
      </c>
      <c r="BB261" s="212">
        <v>77</v>
      </c>
      <c r="BC261" s="212">
        <v>59</v>
      </c>
      <c r="BD261" s="212">
        <v>85</v>
      </c>
      <c r="BE261" s="212">
        <v>70</v>
      </c>
      <c r="BF261" s="212">
        <v>60</v>
      </c>
      <c r="BG261" s="212">
        <v>76</v>
      </c>
      <c r="BH261" s="212">
        <v>87</v>
      </c>
      <c r="BI261" s="212">
        <v>73</v>
      </c>
      <c r="BJ261" s="212">
        <v>78</v>
      </c>
      <c r="BK261" s="212">
        <v>71</v>
      </c>
      <c r="BL261" s="212">
        <v>84</v>
      </c>
      <c r="BM261" s="212">
        <v>108</v>
      </c>
      <c r="BN261" s="212">
        <v>85</v>
      </c>
      <c r="BO261" s="212">
        <v>86</v>
      </c>
      <c r="BP261" s="212">
        <v>104</v>
      </c>
      <c r="BQ261" s="212">
        <v>89</v>
      </c>
      <c r="BR261" s="212">
        <v>88</v>
      </c>
      <c r="BS261" s="212">
        <v>109</v>
      </c>
      <c r="BT261" s="212">
        <v>106</v>
      </c>
      <c r="BU261" s="212">
        <v>120</v>
      </c>
      <c r="BV261" s="212">
        <v>117</v>
      </c>
      <c r="BW261" s="212">
        <v>127</v>
      </c>
      <c r="BX261" s="212">
        <v>136</v>
      </c>
      <c r="BY261" s="212">
        <v>103</v>
      </c>
      <c r="BZ261" s="212">
        <v>83</v>
      </c>
      <c r="CA261" s="212">
        <v>67</v>
      </c>
      <c r="CB261" s="212">
        <v>96</v>
      </c>
      <c r="CC261" s="212">
        <v>95</v>
      </c>
      <c r="CD261" s="212">
        <v>94</v>
      </c>
      <c r="CE261" s="212">
        <v>91</v>
      </c>
      <c r="CF261" s="212">
        <v>87</v>
      </c>
      <c r="CG261" s="212">
        <v>63</v>
      </c>
      <c r="CH261" s="212">
        <v>83</v>
      </c>
      <c r="CI261" s="212">
        <v>80</v>
      </c>
      <c r="CJ261" s="212">
        <v>79</v>
      </c>
      <c r="CK261" s="212">
        <v>85</v>
      </c>
      <c r="CL261" s="212">
        <v>80</v>
      </c>
      <c r="CM261" s="212">
        <v>69</v>
      </c>
      <c r="CN261" s="212">
        <v>58</v>
      </c>
      <c r="CO261" s="212">
        <v>64</v>
      </c>
      <c r="CP261" s="212">
        <v>82</v>
      </c>
      <c r="CQ261" s="212">
        <v>61</v>
      </c>
      <c r="CR261" s="212">
        <v>48</v>
      </c>
      <c r="CS261" s="212">
        <v>60</v>
      </c>
      <c r="CT261" s="212">
        <v>41</v>
      </c>
      <c r="CU261" s="212">
        <v>42</v>
      </c>
      <c r="CV261" s="212">
        <v>35</v>
      </c>
      <c r="CW261" s="212">
        <v>30</v>
      </c>
      <c r="CX261" s="212">
        <v>32</v>
      </c>
      <c r="CY261" s="212">
        <v>19</v>
      </c>
      <c r="CZ261" s="212">
        <v>15</v>
      </c>
      <c r="DA261" s="212">
        <v>8</v>
      </c>
      <c r="DB261" s="212">
        <v>4</v>
      </c>
      <c r="DC261" s="212">
        <v>6</v>
      </c>
      <c r="DD261" s="212">
        <v>2</v>
      </c>
      <c r="DE261" s="212">
        <v>5</v>
      </c>
      <c r="DF261" s="212">
        <v>5</v>
      </c>
      <c r="DG261" s="212">
        <v>51.8790756569</v>
      </c>
      <c r="DH261" s="212">
        <v>55.797619047600001</v>
      </c>
      <c r="DI261" s="212">
        <v>174</v>
      </c>
      <c r="DJ261" s="212">
        <v>222</v>
      </c>
      <c r="DK261" s="212">
        <v>258</v>
      </c>
      <c r="DL261" s="212">
        <v>286</v>
      </c>
      <c r="DM261" s="212">
        <v>242</v>
      </c>
      <c r="DN261" s="212">
        <v>228</v>
      </c>
      <c r="DO261" s="212">
        <v>258</v>
      </c>
      <c r="DP261" s="212">
        <v>318</v>
      </c>
      <c r="DQ261" s="212">
        <v>370</v>
      </c>
      <c r="DR261" s="212">
        <v>351</v>
      </c>
      <c r="DS261" s="212">
        <v>385</v>
      </c>
      <c r="DT261" s="212">
        <v>467</v>
      </c>
      <c r="DU261" s="212">
        <v>512</v>
      </c>
      <c r="DV261" s="212">
        <v>566</v>
      </c>
      <c r="DW261" s="212">
        <v>443</v>
      </c>
      <c r="DX261" s="212">
        <v>392</v>
      </c>
      <c r="DY261" s="212">
        <v>356</v>
      </c>
      <c r="DZ261" s="212">
        <v>292</v>
      </c>
      <c r="EA261" s="212">
        <v>158</v>
      </c>
      <c r="EB261" s="212">
        <v>35</v>
      </c>
      <c r="EC261" s="212">
        <v>5</v>
      </c>
      <c r="ED261" s="212">
        <v>654</v>
      </c>
      <c r="EE261" s="212">
        <v>3417</v>
      </c>
      <c r="EF261" s="212">
        <v>2247</v>
      </c>
      <c r="EG261" s="212">
        <v>1238</v>
      </c>
      <c r="EH261" s="212">
        <v>490</v>
      </c>
      <c r="EI261" s="552">
        <v>10.351377018000001</v>
      </c>
      <c r="EJ261" s="552">
        <v>54.083570750200003</v>
      </c>
      <c r="EK261" s="552">
        <v>35.565052231700001</v>
      </c>
      <c r="EL261" s="552">
        <v>19.5948084837</v>
      </c>
      <c r="EM261" s="552">
        <v>7.7556188666999999</v>
      </c>
    </row>
    <row r="262" spans="1:143">
      <c r="A262">
        <v>765</v>
      </c>
      <c r="B262" s="434">
        <v>301</v>
      </c>
      <c r="C262">
        <v>28443</v>
      </c>
      <c r="D262">
        <v>3</v>
      </c>
      <c r="E262">
        <v>2015</v>
      </c>
      <c r="F262">
        <v>2000</v>
      </c>
      <c r="G262" t="s">
        <v>44</v>
      </c>
      <c r="H262" s="212">
        <v>10316</v>
      </c>
      <c r="I262" s="212">
        <v>87</v>
      </c>
      <c r="J262" s="212">
        <v>65</v>
      </c>
      <c r="K262" s="212">
        <v>88</v>
      </c>
      <c r="L262" s="212">
        <v>77</v>
      </c>
      <c r="M262" s="212">
        <v>95</v>
      </c>
      <c r="N262" s="212">
        <v>98</v>
      </c>
      <c r="O262" s="212">
        <v>82</v>
      </c>
      <c r="P262" s="212">
        <v>92</v>
      </c>
      <c r="Q262" s="212">
        <v>84</v>
      </c>
      <c r="R262" s="212">
        <v>94</v>
      </c>
      <c r="S262" s="212">
        <v>87</v>
      </c>
      <c r="T262" s="212">
        <v>107</v>
      </c>
      <c r="U262" s="212">
        <v>113</v>
      </c>
      <c r="V262" s="212">
        <v>92</v>
      </c>
      <c r="W262" s="212">
        <v>109</v>
      </c>
      <c r="X262" s="212">
        <v>90</v>
      </c>
      <c r="Y262" s="212">
        <v>105</v>
      </c>
      <c r="Z262" s="212">
        <v>96</v>
      </c>
      <c r="AA262" s="212">
        <v>115</v>
      </c>
      <c r="AB262" s="212">
        <v>164</v>
      </c>
      <c r="AC262" s="212">
        <v>153</v>
      </c>
      <c r="AD262" s="212">
        <v>144</v>
      </c>
      <c r="AE262" s="212">
        <v>117</v>
      </c>
      <c r="AF262" s="212">
        <v>95</v>
      </c>
      <c r="AG262" s="212">
        <v>94</v>
      </c>
      <c r="AH262" s="212">
        <v>110</v>
      </c>
      <c r="AI262" s="212">
        <v>99</v>
      </c>
      <c r="AJ262" s="212">
        <v>92</v>
      </c>
      <c r="AK262" s="212">
        <v>105</v>
      </c>
      <c r="AL262" s="212">
        <v>96</v>
      </c>
      <c r="AM262" s="212">
        <v>105</v>
      </c>
      <c r="AN262" s="212">
        <v>95</v>
      </c>
      <c r="AO262" s="212">
        <v>115</v>
      </c>
      <c r="AP262" s="212">
        <v>101</v>
      </c>
      <c r="AQ262" s="212">
        <v>97</v>
      </c>
      <c r="AR262" s="212">
        <v>124</v>
      </c>
      <c r="AS262" s="212">
        <v>106</v>
      </c>
      <c r="AT262" s="212">
        <v>119</v>
      </c>
      <c r="AU262" s="212">
        <v>135</v>
      </c>
      <c r="AV262" s="212">
        <v>122</v>
      </c>
      <c r="AW262" s="212">
        <v>136</v>
      </c>
      <c r="AX262" s="212">
        <v>149</v>
      </c>
      <c r="AY262" s="212">
        <v>148</v>
      </c>
      <c r="AZ262" s="212">
        <v>128</v>
      </c>
      <c r="BA262" s="212">
        <v>135</v>
      </c>
      <c r="BB262" s="212">
        <v>121</v>
      </c>
      <c r="BC262" s="212">
        <v>111</v>
      </c>
      <c r="BD262" s="212">
        <v>110</v>
      </c>
      <c r="BE262" s="212">
        <v>117</v>
      </c>
      <c r="BF262" s="212">
        <v>100</v>
      </c>
      <c r="BG262" s="212">
        <v>124</v>
      </c>
      <c r="BH262" s="212">
        <v>120</v>
      </c>
      <c r="BI262" s="212">
        <v>94</v>
      </c>
      <c r="BJ262" s="212">
        <v>106</v>
      </c>
      <c r="BK262" s="212">
        <v>117</v>
      </c>
      <c r="BL262" s="212">
        <v>131</v>
      </c>
      <c r="BM262" s="212">
        <v>131</v>
      </c>
      <c r="BN262" s="212">
        <v>101</v>
      </c>
      <c r="BO262" s="212">
        <v>124</v>
      </c>
      <c r="BP262" s="212">
        <v>104</v>
      </c>
      <c r="BQ262" s="212">
        <v>117</v>
      </c>
      <c r="BR262" s="212">
        <v>130</v>
      </c>
      <c r="BS262" s="212">
        <v>153</v>
      </c>
      <c r="BT262" s="212">
        <v>142</v>
      </c>
      <c r="BU262" s="212">
        <v>151</v>
      </c>
      <c r="BV262" s="212">
        <v>170</v>
      </c>
      <c r="BW262" s="212">
        <v>189</v>
      </c>
      <c r="BX262" s="212">
        <v>194</v>
      </c>
      <c r="BY262" s="212">
        <v>162</v>
      </c>
      <c r="BZ262" s="212">
        <v>112</v>
      </c>
      <c r="CA262" s="212">
        <v>122</v>
      </c>
      <c r="CB262" s="212">
        <v>123</v>
      </c>
      <c r="CC262" s="212">
        <v>145</v>
      </c>
      <c r="CD262" s="212">
        <v>137</v>
      </c>
      <c r="CE262" s="212">
        <v>130</v>
      </c>
      <c r="CF262" s="212">
        <v>100</v>
      </c>
      <c r="CG262" s="212">
        <v>76</v>
      </c>
      <c r="CH262" s="212">
        <v>114</v>
      </c>
      <c r="CI262" s="212">
        <v>105</v>
      </c>
      <c r="CJ262" s="212">
        <v>105</v>
      </c>
      <c r="CK262" s="212">
        <v>102</v>
      </c>
      <c r="CL262" s="212">
        <v>87</v>
      </c>
      <c r="CM262" s="212">
        <v>93</v>
      </c>
      <c r="CN262" s="212">
        <v>84</v>
      </c>
      <c r="CO262" s="212">
        <v>93</v>
      </c>
      <c r="CP262" s="212">
        <v>83</v>
      </c>
      <c r="CQ262" s="212">
        <v>73</v>
      </c>
      <c r="CR262" s="212">
        <v>65</v>
      </c>
      <c r="CS262" s="212">
        <v>62</v>
      </c>
      <c r="CT262" s="212">
        <v>44</v>
      </c>
      <c r="CU262" s="212">
        <v>61</v>
      </c>
      <c r="CV262" s="212">
        <v>42</v>
      </c>
      <c r="CW262" s="212">
        <v>32</v>
      </c>
      <c r="CX262" s="212">
        <v>25</v>
      </c>
      <c r="CY262" s="212">
        <v>28</v>
      </c>
      <c r="CZ262" s="212">
        <v>17</v>
      </c>
      <c r="DA262" s="212">
        <v>20</v>
      </c>
      <c r="DB262" s="212">
        <v>10</v>
      </c>
      <c r="DC262" s="212">
        <v>6</v>
      </c>
      <c r="DD262" s="212">
        <v>4</v>
      </c>
      <c r="DE262" s="212">
        <v>8</v>
      </c>
      <c r="DF262" s="212">
        <v>29</v>
      </c>
      <c r="DG262" s="212">
        <v>46.902644113900003</v>
      </c>
      <c r="DH262" s="212">
        <v>47.468181818200001</v>
      </c>
      <c r="DI262" s="212">
        <v>412</v>
      </c>
      <c r="DJ262" s="212">
        <v>450</v>
      </c>
      <c r="DK262" s="212">
        <v>508</v>
      </c>
      <c r="DL262" s="212">
        <v>570</v>
      </c>
      <c r="DM262" s="212">
        <v>603</v>
      </c>
      <c r="DN262" s="212">
        <v>502</v>
      </c>
      <c r="DO262" s="212">
        <v>513</v>
      </c>
      <c r="DP262" s="212">
        <v>606</v>
      </c>
      <c r="DQ262" s="212">
        <v>696</v>
      </c>
      <c r="DR262" s="212">
        <v>559</v>
      </c>
      <c r="DS262" s="212">
        <v>561</v>
      </c>
      <c r="DT262" s="212">
        <v>591</v>
      </c>
      <c r="DU262" s="212">
        <v>693</v>
      </c>
      <c r="DV262" s="212">
        <v>827</v>
      </c>
      <c r="DW262" s="212">
        <v>657</v>
      </c>
      <c r="DX262" s="212">
        <v>500</v>
      </c>
      <c r="DY262" s="212">
        <v>459</v>
      </c>
      <c r="DZ262" s="212">
        <v>327</v>
      </c>
      <c r="EA262" s="212">
        <v>188</v>
      </c>
      <c r="EB262" s="212">
        <v>57</v>
      </c>
      <c r="EC262" s="212">
        <v>8</v>
      </c>
      <c r="ED262" s="212">
        <v>1370</v>
      </c>
      <c r="EE262" s="212">
        <v>5894</v>
      </c>
      <c r="EF262" s="212">
        <v>3023</v>
      </c>
      <c r="EG262" s="212">
        <v>1539</v>
      </c>
      <c r="EH262" s="212">
        <v>580</v>
      </c>
      <c r="EI262" s="552">
        <v>13.317779721999999</v>
      </c>
      <c r="EJ262" s="552">
        <v>57.295615825799999</v>
      </c>
      <c r="EK262" s="552">
        <v>29.3866044522</v>
      </c>
      <c r="EL262" s="552">
        <v>14.960629921300001</v>
      </c>
      <c r="EM262" s="552">
        <v>5.6381841158999997</v>
      </c>
    </row>
    <row r="263" spans="1:143">
      <c r="A263">
        <v>766</v>
      </c>
      <c r="B263" s="434">
        <v>301</v>
      </c>
      <c r="C263">
        <v>28446</v>
      </c>
      <c r="D263">
        <v>3</v>
      </c>
      <c r="E263">
        <v>2015</v>
      </c>
      <c r="G263" t="s">
        <v>45</v>
      </c>
      <c r="H263" s="212">
        <v>6081</v>
      </c>
      <c r="I263" s="212">
        <v>26</v>
      </c>
      <c r="J263" s="212">
        <v>24</v>
      </c>
      <c r="K263" s="212">
        <v>21</v>
      </c>
      <c r="L263" s="212">
        <v>36</v>
      </c>
      <c r="M263" s="212">
        <v>32</v>
      </c>
      <c r="N263" s="212">
        <v>38</v>
      </c>
      <c r="O263" s="212">
        <v>43</v>
      </c>
      <c r="P263" s="212">
        <v>54</v>
      </c>
      <c r="Q263" s="212">
        <v>59</v>
      </c>
      <c r="R263" s="212">
        <v>62</v>
      </c>
      <c r="S263" s="212">
        <v>44</v>
      </c>
      <c r="T263" s="212">
        <v>61</v>
      </c>
      <c r="U263" s="212">
        <v>47</v>
      </c>
      <c r="V263" s="212">
        <v>61</v>
      </c>
      <c r="W263" s="212">
        <v>59</v>
      </c>
      <c r="X263" s="212">
        <v>65</v>
      </c>
      <c r="Y263" s="212">
        <v>48</v>
      </c>
      <c r="Z263" s="212">
        <v>62</v>
      </c>
      <c r="AA263" s="212">
        <v>67</v>
      </c>
      <c r="AB263" s="212">
        <v>51</v>
      </c>
      <c r="AC263" s="212">
        <v>51</v>
      </c>
      <c r="AD263" s="212">
        <v>48</v>
      </c>
      <c r="AE263" s="212">
        <v>41</v>
      </c>
      <c r="AF263" s="212">
        <v>42</v>
      </c>
      <c r="AG263" s="212">
        <v>35</v>
      </c>
      <c r="AH263" s="212">
        <v>53</v>
      </c>
      <c r="AI263" s="212">
        <v>41</v>
      </c>
      <c r="AJ263" s="212">
        <v>28</v>
      </c>
      <c r="AK263" s="212">
        <v>46</v>
      </c>
      <c r="AL263" s="212">
        <v>44</v>
      </c>
      <c r="AM263" s="212">
        <v>44</v>
      </c>
      <c r="AN263" s="212">
        <v>40</v>
      </c>
      <c r="AO263" s="212">
        <v>44</v>
      </c>
      <c r="AP263" s="212">
        <v>44</v>
      </c>
      <c r="AQ263" s="212">
        <v>46</v>
      </c>
      <c r="AR263" s="212">
        <v>59</v>
      </c>
      <c r="AS263" s="212">
        <v>61</v>
      </c>
      <c r="AT263" s="212">
        <v>48</v>
      </c>
      <c r="AU263" s="212">
        <v>57</v>
      </c>
      <c r="AV263" s="212">
        <v>57</v>
      </c>
      <c r="AW263" s="212">
        <v>59</v>
      </c>
      <c r="AX263" s="212">
        <v>79</v>
      </c>
      <c r="AY263" s="212">
        <v>68</v>
      </c>
      <c r="AZ263" s="212">
        <v>79</v>
      </c>
      <c r="BA263" s="212">
        <v>63</v>
      </c>
      <c r="BB263" s="212">
        <v>59</v>
      </c>
      <c r="BC263" s="212">
        <v>70</v>
      </c>
      <c r="BD263" s="212">
        <v>75</v>
      </c>
      <c r="BE263" s="212">
        <v>76</v>
      </c>
      <c r="BF263" s="212">
        <v>61</v>
      </c>
      <c r="BG263" s="212">
        <v>85</v>
      </c>
      <c r="BH263" s="212">
        <v>80</v>
      </c>
      <c r="BI263" s="212">
        <v>76</v>
      </c>
      <c r="BJ263" s="212">
        <v>75</v>
      </c>
      <c r="BK263" s="212">
        <v>73</v>
      </c>
      <c r="BL263" s="212">
        <v>67</v>
      </c>
      <c r="BM263" s="212">
        <v>70</v>
      </c>
      <c r="BN263" s="212">
        <v>72</v>
      </c>
      <c r="BO263" s="212">
        <v>88</v>
      </c>
      <c r="BP263" s="212">
        <v>102</v>
      </c>
      <c r="BQ263" s="212">
        <v>86</v>
      </c>
      <c r="BR263" s="212">
        <v>102</v>
      </c>
      <c r="BS263" s="212">
        <v>87</v>
      </c>
      <c r="BT263" s="212">
        <v>74</v>
      </c>
      <c r="BU263" s="212">
        <v>117</v>
      </c>
      <c r="BV263" s="212">
        <v>103</v>
      </c>
      <c r="BW263" s="212">
        <v>93</v>
      </c>
      <c r="BX263" s="212">
        <v>111</v>
      </c>
      <c r="BY263" s="212">
        <v>102</v>
      </c>
      <c r="BZ263" s="212">
        <v>61</v>
      </c>
      <c r="CA263" s="212">
        <v>60</v>
      </c>
      <c r="CB263" s="212">
        <v>93</v>
      </c>
      <c r="CC263" s="212">
        <v>79</v>
      </c>
      <c r="CD263" s="212">
        <v>84</v>
      </c>
      <c r="CE263" s="212">
        <v>89</v>
      </c>
      <c r="CF263" s="212">
        <v>72</v>
      </c>
      <c r="CG263" s="212">
        <v>46</v>
      </c>
      <c r="CH263" s="212">
        <v>79</v>
      </c>
      <c r="CI263" s="212">
        <v>84</v>
      </c>
      <c r="CJ263" s="212">
        <v>87</v>
      </c>
      <c r="CK263" s="212">
        <v>76</v>
      </c>
      <c r="CL263" s="212">
        <v>94</v>
      </c>
      <c r="CM263" s="212">
        <v>90</v>
      </c>
      <c r="CN263" s="212">
        <v>93</v>
      </c>
      <c r="CO263" s="212">
        <v>83</v>
      </c>
      <c r="CP263" s="212">
        <v>60</v>
      </c>
      <c r="CQ263" s="212">
        <v>67</v>
      </c>
      <c r="CR263" s="212">
        <v>71</v>
      </c>
      <c r="CS263" s="212">
        <v>60</v>
      </c>
      <c r="CT263" s="212">
        <v>51</v>
      </c>
      <c r="CU263" s="212">
        <v>50</v>
      </c>
      <c r="CV263" s="212">
        <v>44</v>
      </c>
      <c r="CW263" s="212">
        <v>43</v>
      </c>
      <c r="CX263" s="212">
        <v>27</v>
      </c>
      <c r="CY263" s="212">
        <v>27</v>
      </c>
      <c r="CZ263" s="212">
        <v>23</v>
      </c>
      <c r="DA263" s="212">
        <v>16</v>
      </c>
      <c r="DB263" s="212">
        <v>13</v>
      </c>
      <c r="DC263" s="212">
        <v>5</v>
      </c>
      <c r="DD263" s="212">
        <v>4</v>
      </c>
      <c r="DE263" s="212">
        <v>9</v>
      </c>
      <c r="DF263" s="212">
        <v>0</v>
      </c>
      <c r="DG263" s="212">
        <v>52.602943594800003</v>
      </c>
      <c r="DH263" s="212">
        <v>56.092857142900002</v>
      </c>
      <c r="DI263" s="212">
        <v>139</v>
      </c>
      <c r="DJ263" s="212">
        <v>256</v>
      </c>
      <c r="DK263" s="212">
        <v>272</v>
      </c>
      <c r="DL263" s="212">
        <v>293</v>
      </c>
      <c r="DM263" s="212">
        <v>217</v>
      </c>
      <c r="DN263" s="212">
        <v>212</v>
      </c>
      <c r="DO263" s="212">
        <v>218</v>
      </c>
      <c r="DP263" s="212">
        <v>282</v>
      </c>
      <c r="DQ263" s="212">
        <v>348</v>
      </c>
      <c r="DR263" s="212">
        <v>341</v>
      </c>
      <c r="DS263" s="212">
        <v>389</v>
      </c>
      <c r="DT263" s="212">
        <v>399</v>
      </c>
      <c r="DU263" s="212">
        <v>466</v>
      </c>
      <c r="DV263" s="212">
        <v>470</v>
      </c>
      <c r="DW263" s="212">
        <v>405</v>
      </c>
      <c r="DX263" s="212">
        <v>368</v>
      </c>
      <c r="DY263" s="212">
        <v>436</v>
      </c>
      <c r="DZ263" s="212">
        <v>309</v>
      </c>
      <c r="EA263" s="212">
        <v>191</v>
      </c>
      <c r="EB263" s="212">
        <v>61</v>
      </c>
      <c r="EC263" s="212">
        <v>9</v>
      </c>
      <c r="ED263" s="212">
        <v>667</v>
      </c>
      <c r="EE263" s="212">
        <v>3165</v>
      </c>
      <c r="EF263" s="212">
        <v>2249</v>
      </c>
      <c r="EG263" s="212">
        <v>1374</v>
      </c>
      <c r="EH263" s="212">
        <v>570</v>
      </c>
      <c r="EI263" s="552">
        <v>10.968590692299999</v>
      </c>
      <c r="EJ263" s="552">
        <v>52.047360631499998</v>
      </c>
      <c r="EK263" s="552">
        <v>36.984048676199997</v>
      </c>
      <c r="EL263" s="552">
        <v>22.594967932900001</v>
      </c>
      <c r="EM263" s="552">
        <v>9.3734583128000004</v>
      </c>
    </row>
    <row r="264" spans="1:143">
      <c r="A264">
        <v>770</v>
      </c>
      <c r="B264" s="434">
        <v>301</v>
      </c>
      <c r="C264">
        <v>28464</v>
      </c>
      <c r="D264">
        <v>3</v>
      </c>
      <c r="E264">
        <v>2015</v>
      </c>
      <c r="F264">
        <v>2000</v>
      </c>
      <c r="G264" t="s">
        <v>46</v>
      </c>
      <c r="H264" s="212">
        <v>17321</v>
      </c>
      <c r="I264" s="212">
        <v>136</v>
      </c>
      <c r="J264" s="212">
        <v>152</v>
      </c>
      <c r="K264" s="212">
        <v>146</v>
      </c>
      <c r="L264" s="212">
        <v>157</v>
      </c>
      <c r="M264" s="212">
        <v>177</v>
      </c>
      <c r="N264" s="212">
        <v>153</v>
      </c>
      <c r="O264" s="212">
        <v>180</v>
      </c>
      <c r="P264" s="212">
        <v>202</v>
      </c>
      <c r="Q264" s="212">
        <v>161</v>
      </c>
      <c r="R264" s="212">
        <v>193</v>
      </c>
      <c r="S264" s="212">
        <v>193</v>
      </c>
      <c r="T264" s="212">
        <v>177</v>
      </c>
      <c r="U264" s="212">
        <v>175</v>
      </c>
      <c r="V264" s="212">
        <v>213</v>
      </c>
      <c r="W264" s="212">
        <v>231</v>
      </c>
      <c r="X264" s="212">
        <v>194</v>
      </c>
      <c r="Y264" s="212">
        <v>215</v>
      </c>
      <c r="Z264" s="212">
        <v>187</v>
      </c>
      <c r="AA264" s="212">
        <v>168</v>
      </c>
      <c r="AB264" s="212">
        <v>164</v>
      </c>
      <c r="AC264" s="212">
        <v>139</v>
      </c>
      <c r="AD264" s="212">
        <v>131</v>
      </c>
      <c r="AE264" s="212">
        <v>111</v>
      </c>
      <c r="AF264" s="212">
        <v>121</v>
      </c>
      <c r="AG264" s="212">
        <v>143</v>
      </c>
      <c r="AH264" s="212">
        <v>138</v>
      </c>
      <c r="AI264" s="212">
        <v>136</v>
      </c>
      <c r="AJ264" s="212">
        <v>156</v>
      </c>
      <c r="AK264" s="212">
        <v>165</v>
      </c>
      <c r="AL264" s="212">
        <v>170</v>
      </c>
      <c r="AM264" s="212">
        <v>200</v>
      </c>
      <c r="AN264" s="212">
        <v>185</v>
      </c>
      <c r="AO264" s="212">
        <v>215</v>
      </c>
      <c r="AP264" s="212">
        <v>187</v>
      </c>
      <c r="AQ264" s="212">
        <v>208</v>
      </c>
      <c r="AR264" s="212">
        <v>211</v>
      </c>
      <c r="AS264" s="212">
        <v>216</v>
      </c>
      <c r="AT264" s="212">
        <v>228</v>
      </c>
      <c r="AU264" s="212">
        <v>259</v>
      </c>
      <c r="AV264" s="212">
        <v>278</v>
      </c>
      <c r="AW264" s="212">
        <v>309</v>
      </c>
      <c r="AX264" s="212">
        <v>302</v>
      </c>
      <c r="AY264" s="212">
        <v>303</v>
      </c>
      <c r="AZ264" s="212">
        <v>280</v>
      </c>
      <c r="BA264" s="212">
        <v>304</v>
      </c>
      <c r="BB264" s="212">
        <v>251</v>
      </c>
      <c r="BC264" s="212">
        <v>224</v>
      </c>
      <c r="BD264" s="212">
        <v>235</v>
      </c>
      <c r="BE264" s="212">
        <v>223</v>
      </c>
      <c r="BF264" s="212">
        <v>167</v>
      </c>
      <c r="BG264" s="212">
        <v>187</v>
      </c>
      <c r="BH264" s="212">
        <v>180</v>
      </c>
      <c r="BI264" s="212">
        <v>184</v>
      </c>
      <c r="BJ264" s="212">
        <v>177</v>
      </c>
      <c r="BK264" s="212">
        <v>174</v>
      </c>
      <c r="BL264" s="212">
        <v>158</v>
      </c>
      <c r="BM264" s="212">
        <v>184</v>
      </c>
      <c r="BN264" s="212">
        <v>186</v>
      </c>
      <c r="BO264" s="212">
        <v>156</v>
      </c>
      <c r="BP264" s="212">
        <v>181</v>
      </c>
      <c r="BQ264" s="212">
        <v>238</v>
      </c>
      <c r="BR264" s="212">
        <v>249</v>
      </c>
      <c r="BS264" s="212">
        <v>230</v>
      </c>
      <c r="BT264" s="212">
        <v>232</v>
      </c>
      <c r="BU264" s="212">
        <v>288</v>
      </c>
      <c r="BV264" s="212">
        <v>297</v>
      </c>
      <c r="BW264" s="212">
        <v>339</v>
      </c>
      <c r="BX264" s="212">
        <v>321</v>
      </c>
      <c r="BY264" s="212">
        <v>290</v>
      </c>
      <c r="BZ264" s="212">
        <v>189</v>
      </c>
      <c r="CA264" s="212">
        <v>192</v>
      </c>
      <c r="CB264" s="212">
        <v>267</v>
      </c>
      <c r="CC264" s="212">
        <v>223</v>
      </c>
      <c r="CD264" s="212">
        <v>236</v>
      </c>
      <c r="CE264" s="212">
        <v>207</v>
      </c>
      <c r="CF264" s="212">
        <v>161</v>
      </c>
      <c r="CG264" s="212">
        <v>135</v>
      </c>
      <c r="CH264" s="212">
        <v>166</v>
      </c>
      <c r="CI264" s="212">
        <v>141</v>
      </c>
      <c r="CJ264" s="212">
        <v>134</v>
      </c>
      <c r="CK264" s="212">
        <v>134</v>
      </c>
      <c r="CL264" s="212">
        <v>118</v>
      </c>
      <c r="CM264" s="212">
        <v>129</v>
      </c>
      <c r="CN264" s="212">
        <v>107</v>
      </c>
      <c r="CO264" s="212">
        <v>111</v>
      </c>
      <c r="CP264" s="212">
        <v>74</v>
      </c>
      <c r="CQ264" s="212">
        <v>78</v>
      </c>
      <c r="CR264" s="212">
        <v>88</v>
      </c>
      <c r="CS264" s="212">
        <v>65</v>
      </c>
      <c r="CT264" s="212">
        <v>70</v>
      </c>
      <c r="CU264" s="212">
        <v>54</v>
      </c>
      <c r="CV264" s="212">
        <v>49</v>
      </c>
      <c r="CW264" s="212">
        <v>32</v>
      </c>
      <c r="CX264" s="212">
        <v>32</v>
      </c>
      <c r="CY264" s="212">
        <v>26</v>
      </c>
      <c r="CZ264" s="212">
        <v>26</v>
      </c>
      <c r="DA264" s="212">
        <v>14</v>
      </c>
      <c r="DB264" s="212">
        <v>14</v>
      </c>
      <c r="DC264" s="212">
        <v>8</v>
      </c>
      <c r="DD264" s="212">
        <v>6</v>
      </c>
      <c r="DE264" s="212">
        <v>11</v>
      </c>
      <c r="DF264" s="212">
        <v>4</v>
      </c>
      <c r="DG264" s="212">
        <v>45.2352312756</v>
      </c>
      <c r="DH264" s="212">
        <v>44.965460526299999</v>
      </c>
      <c r="DI264" s="212">
        <v>768</v>
      </c>
      <c r="DJ264" s="212">
        <v>889</v>
      </c>
      <c r="DK264" s="212">
        <v>989</v>
      </c>
      <c r="DL264" s="212">
        <v>928</v>
      </c>
      <c r="DM264" s="212">
        <v>645</v>
      </c>
      <c r="DN264" s="212">
        <v>765</v>
      </c>
      <c r="DO264" s="212">
        <v>995</v>
      </c>
      <c r="DP264" s="212">
        <v>1192</v>
      </c>
      <c r="DQ264" s="212">
        <v>1498</v>
      </c>
      <c r="DR264" s="212">
        <v>1100</v>
      </c>
      <c r="DS264" s="212">
        <v>902</v>
      </c>
      <c r="DT264" s="212">
        <v>865</v>
      </c>
      <c r="DU264" s="212">
        <v>1237</v>
      </c>
      <c r="DV264" s="212">
        <v>1436</v>
      </c>
      <c r="DW264" s="212">
        <v>1125</v>
      </c>
      <c r="DX264" s="212">
        <v>737</v>
      </c>
      <c r="DY264" s="212">
        <v>599</v>
      </c>
      <c r="DZ264" s="212">
        <v>375</v>
      </c>
      <c r="EA264" s="212">
        <v>193</v>
      </c>
      <c r="EB264" s="212">
        <v>68</v>
      </c>
      <c r="EC264" s="212">
        <v>11</v>
      </c>
      <c r="ED264" s="212">
        <v>2646</v>
      </c>
      <c r="EE264" s="212">
        <v>10127</v>
      </c>
      <c r="EF264" s="212">
        <v>4544</v>
      </c>
      <c r="EG264" s="212">
        <v>1983</v>
      </c>
      <c r="EH264" s="212">
        <v>647</v>
      </c>
      <c r="EI264" s="552">
        <v>15.2797828723</v>
      </c>
      <c r="EJ264" s="552">
        <v>58.480106253999999</v>
      </c>
      <c r="EK264" s="552">
        <v>26.240110873700001</v>
      </c>
      <c r="EL264" s="552">
        <v>11.451175145800001</v>
      </c>
      <c r="EM264" s="552">
        <v>3.7362129699</v>
      </c>
    </row>
    <row r="265" spans="1:143">
      <c r="A265">
        <v>772</v>
      </c>
      <c r="B265" s="434">
        <v>301</v>
      </c>
      <c r="C265">
        <v>28481</v>
      </c>
      <c r="D265">
        <v>3</v>
      </c>
      <c r="E265">
        <v>2015</v>
      </c>
      <c r="F265">
        <v>2000</v>
      </c>
      <c r="G265" t="s">
        <v>47</v>
      </c>
      <c r="H265" s="212">
        <v>7895</v>
      </c>
      <c r="I265" s="212">
        <v>29</v>
      </c>
      <c r="J265" s="212">
        <v>36</v>
      </c>
      <c r="K265" s="212">
        <v>49</v>
      </c>
      <c r="L265" s="212">
        <v>43</v>
      </c>
      <c r="M265" s="212">
        <v>41</v>
      </c>
      <c r="N265" s="212">
        <v>39</v>
      </c>
      <c r="O265" s="212">
        <v>46</v>
      </c>
      <c r="P265" s="212">
        <v>47</v>
      </c>
      <c r="Q265" s="212">
        <v>56</v>
      </c>
      <c r="R265" s="212">
        <v>71</v>
      </c>
      <c r="S265" s="212">
        <v>67</v>
      </c>
      <c r="T265" s="212">
        <v>63</v>
      </c>
      <c r="U265" s="212">
        <v>60</v>
      </c>
      <c r="V265" s="212">
        <v>77</v>
      </c>
      <c r="W265" s="212">
        <v>67</v>
      </c>
      <c r="X265" s="212">
        <v>66</v>
      </c>
      <c r="Y265" s="212">
        <v>66</v>
      </c>
      <c r="Z265" s="212">
        <v>67</v>
      </c>
      <c r="AA265" s="212">
        <v>57</v>
      </c>
      <c r="AB265" s="212">
        <v>43</v>
      </c>
      <c r="AC265" s="212">
        <v>61</v>
      </c>
      <c r="AD265" s="212">
        <v>41</v>
      </c>
      <c r="AE265" s="212">
        <v>48</v>
      </c>
      <c r="AF265" s="212">
        <v>51</v>
      </c>
      <c r="AG265" s="212">
        <v>40</v>
      </c>
      <c r="AH265" s="212">
        <v>59</v>
      </c>
      <c r="AI265" s="212">
        <v>56</v>
      </c>
      <c r="AJ265" s="212">
        <v>62</v>
      </c>
      <c r="AK265" s="212">
        <v>44</v>
      </c>
      <c r="AL265" s="212">
        <v>58</v>
      </c>
      <c r="AM265" s="212">
        <v>55</v>
      </c>
      <c r="AN265" s="212">
        <v>67</v>
      </c>
      <c r="AO265" s="212">
        <v>62</v>
      </c>
      <c r="AP265" s="212">
        <v>63</v>
      </c>
      <c r="AQ265" s="212">
        <v>57</v>
      </c>
      <c r="AR265" s="212">
        <v>69</v>
      </c>
      <c r="AS265" s="212">
        <v>60</v>
      </c>
      <c r="AT265" s="212">
        <v>77</v>
      </c>
      <c r="AU265" s="212">
        <v>99</v>
      </c>
      <c r="AV265" s="212">
        <v>90</v>
      </c>
      <c r="AW265" s="212">
        <v>85</v>
      </c>
      <c r="AX265" s="212">
        <v>96</v>
      </c>
      <c r="AY265" s="212">
        <v>90</v>
      </c>
      <c r="AZ265" s="212">
        <v>92</v>
      </c>
      <c r="BA265" s="212">
        <v>106</v>
      </c>
      <c r="BB265" s="212">
        <v>99</v>
      </c>
      <c r="BC265" s="212">
        <v>91</v>
      </c>
      <c r="BD265" s="212">
        <v>65</v>
      </c>
      <c r="BE265" s="212">
        <v>87</v>
      </c>
      <c r="BF265" s="212">
        <v>84</v>
      </c>
      <c r="BG265" s="212">
        <v>98</v>
      </c>
      <c r="BH265" s="212">
        <v>95</v>
      </c>
      <c r="BI265" s="212">
        <v>95</v>
      </c>
      <c r="BJ265" s="212">
        <v>102</v>
      </c>
      <c r="BK265" s="212">
        <v>79</v>
      </c>
      <c r="BL265" s="212">
        <v>104</v>
      </c>
      <c r="BM265" s="212">
        <v>115</v>
      </c>
      <c r="BN265" s="212">
        <v>110</v>
      </c>
      <c r="BO265" s="212">
        <v>105</v>
      </c>
      <c r="BP265" s="212">
        <v>114</v>
      </c>
      <c r="BQ265" s="212">
        <v>120</v>
      </c>
      <c r="BR265" s="212">
        <v>142</v>
      </c>
      <c r="BS265" s="212">
        <v>144</v>
      </c>
      <c r="BT265" s="212">
        <v>135</v>
      </c>
      <c r="BU265" s="212">
        <v>160</v>
      </c>
      <c r="BV265" s="212">
        <v>161</v>
      </c>
      <c r="BW265" s="212">
        <v>178</v>
      </c>
      <c r="BX265" s="212">
        <v>168</v>
      </c>
      <c r="BY265" s="212">
        <v>174</v>
      </c>
      <c r="BZ265" s="212">
        <v>105</v>
      </c>
      <c r="CA265" s="212">
        <v>110</v>
      </c>
      <c r="CB265" s="212">
        <v>126</v>
      </c>
      <c r="CC265" s="212">
        <v>119</v>
      </c>
      <c r="CD265" s="212">
        <v>135</v>
      </c>
      <c r="CE265" s="212">
        <v>135</v>
      </c>
      <c r="CF265" s="212">
        <v>93</v>
      </c>
      <c r="CG265" s="212">
        <v>70</v>
      </c>
      <c r="CH265" s="212">
        <v>89</v>
      </c>
      <c r="CI265" s="212">
        <v>109</v>
      </c>
      <c r="CJ265" s="212">
        <v>102</v>
      </c>
      <c r="CK265" s="212">
        <v>96</v>
      </c>
      <c r="CL265" s="212">
        <v>108</v>
      </c>
      <c r="CM265" s="212">
        <v>115</v>
      </c>
      <c r="CN265" s="212">
        <v>84</v>
      </c>
      <c r="CO265" s="212">
        <v>80</v>
      </c>
      <c r="CP265" s="212">
        <v>82</v>
      </c>
      <c r="CQ265" s="212">
        <v>95</v>
      </c>
      <c r="CR265" s="212">
        <v>67</v>
      </c>
      <c r="CS265" s="212">
        <v>67</v>
      </c>
      <c r="CT265" s="212">
        <v>67</v>
      </c>
      <c r="CU265" s="212">
        <v>42</v>
      </c>
      <c r="CV265" s="212">
        <v>39</v>
      </c>
      <c r="CW265" s="212">
        <v>41</v>
      </c>
      <c r="CX265" s="212">
        <v>38</v>
      </c>
      <c r="CY265" s="212">
        <v>21</v>
      </c>
      <c r="CZ265" s="212">
        <v>21</v>
      </c>
      <c r="DA265" s="212">
        <v>15</v>
      </c>
      <c r="DB265" s="212">
        <v>9</v>
      </c>
      <c r="DC265" s="212">
        <v>2</v>
      </c>
      <c r="DD265" s="212">
        <v>2</v>
      </c>
      <c r="DE265" s="212">
        <v>8</v>
      </c>
      <c r="DF265" s="212">
        <v>0</v>
      </c>
      <c r="DG265" s="212">
        <v>53.096453451599999</v>
      </c>
      <c r="DH265" s="212">
        <v>57.504545454499997</v>
      </c>
      <c r="DI265" s="212">
        <v>198</v>
      </c>
      <c r="DJ265" s="212">
        <v>259</v>
      </c>
      <c r="DK265" s="212">
        <v>334</v>
      </c>
      <c r="DL265" s="212">
        <v>299</v>
      </c>
      <c r="DM265" s="212">
        <v>241</v>
      </c>
      <c r="DN265" s="212">
        <v>279</v>
      </c>
      <c r="DO265" s="212">
        <v>304</v>
      </c>
      <c r="DP265" s="212">
        <v>395</v>
      </c>
      <c r="DQ265" s="212">
        <v>469</v>
      </c>
      <c r="DR265" s="212">
        <v>426</v>
      </c>
      <c r="DS265" s="212">
        <v>469</v>
      </c>
      <c r="DT265" s="212">
        <v>548</v>
      </c>
      <c r="DU265" s="212">
        <v>701</v>
      </c>
      <c r="DV265" s="212">
        <v>786</v>
      </c>
      <c r="DW265" s="212">
        <v>625</v>
      </c>
      <c r="DX265" s="212">
        <v>463</v>
      </c>
      <c r="DY265" s="212">
        <v>483</v>
      </c>
      <c r="DZ265" s="212">
        <v>378</v>
      </c>
      <c r="EA265" s="212">
        <v>181</v>
      </c>
      <c r="EB265" s="212">
        <v>49</v>
      </c>
      <c r="EC265" s="212">
        <v>8</v>
      </c>
      <c r="ED265" s="212">
        <v>791</v>
      </c>
      <c r="EE265" s="212">
        <v>4131</v>
      </c>
      <c r="EF265" s="212">
        <v>2973</v>
      </c>
      <c r="EG265" s="212">
        <v>1562</v>
      </c>
      <c r="EH265" s="212">
        <v>616</v>
      </c>
      <c r="EI265" s="552">
        <v>10.018999366699999</v>
      </c>
      <c r="EJ265" s="552">
        <v>52.324255858100003</v>
      </c>
      <c r="EK265" s="552">
        <v>37.656744775200004</v>
      </c>
      <c r="EL265" s="552">
        <v>19.7846738442</v>
      </c>
      <c r="EM265" s="552">
        <v>7.8024065864000001</v>
      </c>
    </row>
    <row r="266" spans="1:143">
      <c r="A266">
        <v>774</v>
      </c>
      <c r="B266" s="434">
        <v>301</v>
      </c>
      <c r="C266">
        <v>28501</v>
      </c>
      <c r="D266">
        <v>3</v>
      </c>
      <c r="E266">
        <v>2015</v>
      </c>
      <c r="G266" t="s">
        <v>48</v>
      </c>
      <c r="H266" s="212">
        <v>9181</v>
      </c>
      <c r="I266" s="212">
        <v>45</v>
      </c>
      <c r="J266" s="212">
        <v>43</v>
      </c>
      <c r="K266" s="212">
        <v>37</v>
      </c>
      <c r="L266" s="212">
        <v>53</v>
      </c>
      <c r="M266" s="212">
        <v>48</v>
      </c>
      <c r="N266" s="212">
        <v>52</v>
      </c>
      <c r="O266" s="212">
        <v>51</v>
      </c>
      <c r="P266" s="212">
        <v>63</v>
      </c>
      <c r="Q266" s="212">
        <v>59</v>
      </c>
      <c r="R266" s="212">
        <v>74</v>
      </c>
      <c r="S266" s="212">
        <v>57</v>
      </c>
      <c r="T266" s="212">
        <v>68</v>
      </c>
      <c r="U266" s="212">
        <v>71</v>
      </c>
      <c r="V266" s="212">
        <v>45</v>
      </c>
      <c r="W266" s="212">
        <v>88</v>
      </c>
      <c r="X266" s="212">
        <v>71</v>
      </c>
      <c r="Y266" s="212">
        <v>53</v>
      </c>
      <c r="Z266" s="212">
        <v>92</v>
      </c>
      <c r="AA266" s="212">
        <v>56</v>
      </c>
      <c r="AB266" s="212">
        <v>38</v>
      </c>
      <c r="AC266" s="212">
        <v>44</v>
      </c>
      <c r="AD266" s="212">
        <v>36</v>
      </c>
      <c r="AE266" s="212">
        <v>63</v>
      </c>
      <c r="AF266" s="212">
        <v>51</v>
      </c>
      <c r="AG266" s="212">
        <v>53</v>
      </c>
      <c r="AH266" s="212">
        <v>52</v>
      </c>
      <c r="AI266" s="212">
        <v>51</v>
      </c>
      <c r="AJ266" s="212">
        <v>57</v>
      </c>
      <c r="AK266" s="212">
        <v>66</v>
      </c>
      <c r="AL266" s="212">
        <v>54</v>
      </c>
      <c r="AM266" s="212">
        <v>57</v>
      </c>
      <c r="AN266" s="212">
        <v>59</v>
      </c>
      <c r="AO266" s="212">
        <v>72</v>
      </c>
      <c r="AP266" s="212">
        <v>69</v>
      </c>
      <c r="AQ266" s="212">
        <v>61</v>
      </c>
      <c r="AR266" s="212">
        <v>87</v>
      </c>
      <c r="AS266" s="212">
        <v>70</v>
      </c>
      <c r="AT266" s="212">
        <v>92</v>
      </c>
      <c r="AU266" s="212">
        <v>94</v>
      </c>
      <c r="AV266" s="212">
        <v>72</v>
      </c>
      <c r="AW266" s="212">
        <v>81</v>
      </c>
      <c r="AX266" s="212">
        <v>104</v>
      </c>
      <c r="AY266" s="212">
        <v>80</v>
      </c>
      <c r="AZ266" s="212">
        <v>84</v>
      </c>
      <c r="BA266" s="212">
        <v>79</v>
      </c>
      <c r="BB266" s="212">
        <v>83</v>
      </c>
      <c r="BC266" s="212">
        <v>94</v>
      </c>
      <c r="BD266" s="212">
        <v>96</v>
      </c>
      <c r="BE266" s="212">
        <v>100</v>
      </c>
      <c r="BF266" s="212">
        <v>88</v>
      </c>
      <c r="BG266" s="212">
        <v>113</v>
      </c>
      <c r="BH266" s="212">
        <v>94</v>
      </c>
      <c r="BI266" s="212">
        <v>117</v>
      </c>
      <c r="BJ266" s="212">
        <v>111</v>
      </c>
      <c r="BK266" s="212">
        <v>120</v>
      </c>
      <c r="BL266" s="212">
        <v>114</v>
      </c>
      <c r="BM266" s="212">
        <v>145</v>
      </c>
      <c r="BN266" s="212">
        <v>124</v>
      </c>
      <c r="BO266" s="212">
        <v>123</v>
      </c>
      <c r="BP266" s="212">
        <v>139</v>
      </c>
      <c r="BQ266" s="212">
        <v>161</v>
      </c>
      <c r="BR266" s="212">
        <v>162</v>
      </c>
      <c r="BS266" s="212">
        <v>146</v>
      </c>
      <c r="BT266" s="212">
        <v>151</v>
      </c>
      <c r="BU266" s="212">
        <v>150</v>
      </c>
      <c r="BV266" s="212">
        <v>180</v>
      </c>
      <c r="BW266" s="212">
        <v>189</v>
      </c>
      <c r="BX266" s="212">
        <v>172</v>
      </c>
      <c r="BY266" s="212">
        <v>136</v>
      </c>
      <c r="BZ266" s="212">
        <v>95</v>
      </c>
      <c r="CA266" s="212">
        <v>113</v>
      </c>
      <c r="CB266" s="212">
        <v>128</v>
      </c>
      <c r="CC266" s="212">
        <v>119</v>
      </c>
      <c r="CD266" s="212">
        <v>138</v>
      </c>
      <c r="CE266" s="212">
        <v>147</v>
      </c>
      <c r="CF266" s="212">
        <v>130</v>
      </c>
      <c r="CG266" s="212">
        <v>109</v>
      </c>
      <c r="CH266" s="212">
        <v>147</v>
      </c>
      <c r="CI266" s="212">
        <v>130</v>
      </c>
      <c r="CJ266" s="212">
        <v>159</v>
      </c>
      <c r="CK266" s="212">
        <v>156</v>
      </c>
      <c r="CL266" s="212">
        <v>132</v>
      </c>
      <c r="CM266" s="212">
        <v>148</v>
      </c>
      <c r="CN266" s="212">
        <v>152</v>
      </c>
      <c r="CO266" s="212">
        <v>150</v>
      </c>
      <c r="CP266" s="212">
        <v>145</v>
      </c>
      <c r="CQ266" s="212">
        <v>116</v>
      </c>
      <c r="CR266" s="212">
        <v>139</v>
      </c>
      <c r="CS266" s="212">
        <v>118</v>
      </c>
      <c r="CT266" s="212">
        <v>92</v>
      </c>
      <c r="CU266" s="212">
        <v>121</v>
      </c>
      <c r="CV266" s="212">
        <v>84</v>
      </c>
      <c r="CW266" s="212">
        <v>61</v>
      </c>
      <c r="CX266" s="212">
        <v>47</v>
      </c>
      <c r="CY266" s="212">
        <v>46</v>
      </c>
      <c r="CZ266" s="212">
        <v>32</v>
      </c>
      <c r="DA266" s="212">
        <v>17</v>
      </c>
      <c r="DB266" s="212">
        <v>14</v>
      </c>
      <c r="DC266" s="212">
        <v>13</v>
      </c>
      <c r="DD266" s="212">
        <v>9</v>
      </c>
      <c r="DE266" s="212">
        <v>13</v>
      </c>
      <c r="DF266" s="212">
        <v>1</v>
      </c>
      <c r="DG266" s="212">
        <v>55.983986928100002</v>
      </c>
      <c r="DH266" s="212">
        <v>60.4782608696</v>
      </c>
      <c r="DI266" s="212">
        <v>226</v>
      </c>
      <c r="DJ266" s="212">
        <v>299</v>
      </c>
      <c r="DK266" s="212">
        <v>329</v>
      </c>
      <c r="DL266" s="212">
        <v>310</v>
      </c>
      <c r="DM266" s="212">
        <v>247</v>
      </c>
      <c r="DN266" s="212">
        <v>280</v>
      </c>
      <c r="DO266" s="212">
        <v>318</v>
      </c>
      <c r="DP266" s="212">
        <v>415</v>
      </c>
      <c r="DQ266" s="212">
        <v>428</v>
      </c>
      <c r="DR266" s="212">
        <v>461</v>
      </c>
      <c r="DS266" s="212">
        <v>555</v>
      </c>
      <c r="DT266" s="212">
        <v>645</v>
      </c>
      <c r="DU266" s="212">
        <v>770</v>
      </c>
      <c r="DV266" s="212">
        <v>772</v>
      </c>
      <c r="DW266" s="212">
        <v>645</v>
      </c>
      <c r="DX266" s="212">
        <v>675</v>
      </c>
      <c r="DY266" s="212">
        <v>738</v>
      </c>
      <c r="DZ266" s="212">
        <v>610</v>
      </c>
      <c r="EA266" s="212">
        <v>359</v>
      </c>
      <c r="EB266" s="212">
        <v>85</v>
      </c>
      <c r="EC266" s="212">
        <v>13</v>
      </c>
      <c r="ED266" s="212">
        <v>854</v>
      </c>
      <c r="EE266" s="212">
        <v>4429</v>
      </c>
      <c r="EF266" s="212">
        <v>3897</v>
      </c>
      <c r="EG266" s="212">
        <v>2480</v>
      </c>
      <c r="EH266" s="212">
        <v>1067</v>
      </c>
      <c r="EI266" s="552">
        <v>9.3028322439999993</v>
      </c>
      <c r="EJ266" s="552">
        <v>48.246187363799997</v>
      </c>
      <c r="EK266" s="552">
        <v>42.450980392200002</v>
      </c>
      <c r="EL266" s="552">
        <v>27.015250544699999</v>
      </c>
      <c r="EM266" s="552">
        <v>11.6230936819</v>
      </c>
    </row>
    <row r="267" spans="1:143">
      <c r="A267">
        <v>780</v>
      </c>
      <c r="B267" s="434">
        <v>301</v>
      </c>
      <c r="C267">
        <v>28585</v>
      </c>
      <c r="D267">
        <v>3</v>
      </c>
      <c r="E267">
        <v>2015</v>
      </c>
      <c r="G267" t="s">
        <v>49</v>
      </c>
      <c r="H267" s="212">
        <v>9411</v>
      </c>
      <c r="I267" s="212">
        <v>52</v>
      </c>
      <c r="J267" s="212">
        <v>57</v>
      </c>
      <c r="K267" s="212">
        <v>52</v>
      </c>
      <c r="L267" s="212">
        <v>53</v>
      </c>
      <c r="M267" s="212">
        <v>60</v>
      </c>
      <c r="N267" s="212">
        <v>65</v>
      </c>
      <c r="O267" s="212">
        <v>60</v>
      </c>
      <c r="P267" s="212">
        <v>67</v>
      </c>
      <c r="Q267" s="212">
        <v>65</v>
      </c>
      <c r="R267" s="212">
        <v>72</v>
      </c>
      <c r="S267" s="212">
        <v>71</v>
      </c>
      <c r="T267" s="212">
        <v>78</v>
      </c>
      <c r="U267" s="212">
        <v>83</v>
      </c>
      <c r="V267" s="212">
        <v>61</v>
      </c>
      <c r="W267" s="212">
        <v>93</v>
      </c>
      <c r="X267" s="212">
        <v>86</v>
      </c>
      <c r="Y267" s="212">
        <v>86</v>
      </c>
      <c r="Z267" s="212">
        <v>86</v>
      </c>
      <c r="AA267" s="212">
        <v>63</v>
      </c>
      <c r="AB267" s="212">
        <v>31</v>
      </c>
      <c r="AC267" s="212">
        <v>45</v>
      </c>
      <c r="AD267" s="212">
        <v>50</v>
      </c>
      <c r="AE267" s="212">
        <v>42</v>
      </c>
      <c r="AF267" s="212">
        <v>49</v>
      </c>
      <c r="AG267" s="212">
        <v>34</v>
      </c>
      <c r="AH267" s="212">
        <v>46</v>
      </c>
      <c r="AI267" s="212">
        <v>47</v>
      </c>
      <c r="AJ267" s="212">
        <v>54</v>
      </c>
      <c r="AK267" s="212">
        <v>68</v>
      </c>
      <c r="AL267" s="212">
        <v>63</v>
      </c>
      <c r="AM267" s="212">
        <v>58</v>
      </c>
      <c r="AN267" s="212">
        <v>64</v>
      </c>
      <c r="AO267" s="212">
        <v>78</v>
      </c>
      <c r="AP267" s="212">
        <v>54</v>
      </c>
      <c r="AQ267" s="212">
        <v>69</v>
      </c>
      <c r="AR267" s="212">
        <v>72</v>
      </c>
      <c r="AS267" s="212">
        <v>67</v>
      </c>
      <c r="AT267" s="212">
        <v>81</v>
      </c>
      <c r="AU267" s="212">
        <v>93</v>
      </c>
      <c r="AV267" s="212">
        <v>82</v>
      </c>
      <c r="AW267" s="212">
        <v>96</v>
      </c>
      <c r="AX267" s="212">
        <v>93</v>
      </c>
      <c r="AY267" s="212">
        <v>97</v>
      </c>
      <c r="AZ267" s="212">
        <v>96</v>
      </c>
      <c r="BA267" s="212">
        <v>99</v>
      </c>
      <c r="BB267" s="212">
        <v>96</v>
      </c>
      <c r="BC267" s="212">
        <v>105</v>
      </c>
      <c r="BD267" s="212">
        <v>103</v>
      </c>
      <c r="BE267" s="212">
        <v>104</v>
      </c>
      <c r="BF267" s="212">
        <v>82</v>
      </c>
      <c r="BG267" s="212">
        <v>124</v>
      </c>
      <c r="BH267" s="212">
        <v>107</v>
      </c>
      <c r="BI267" s="212">
        <v>119</v>
      </c>
      <c r="BJ267" s="212">
        <v>126</v>
      </c>
      <c r="BK267" s="212">
        <v>120</v>
      </c>
      <c r="BL267" s="212">
        <v>138</v>
      </c>
      <c r="BM267" s="212">
        <v>129</v>
      </c>
      <c r="BN267" s="212">
        <v>117</v>
      </c>
      <c r="BO267" s="212">
        <v>145</v>
      </c>
      <c r="BP267" s="212">
        <v>142</v>
      </c>
      <c r="BQ267" s="212">
        <v>136</v>
      </c>
      <c r="BR267" s="212">
        <v>137</v>
      </c>
      <c r="BS267" s="212">
        <v>134</v>
      </c>
      <c r="BT267" s="212">
        <v>137</v>
      </c>
      <c r="BU267" s="212">
        <v>163</v>
      </c>
      <c r="BV267" s="212">
        <v>159</v>
      </c>
      <c r="BW267" s="212">
        <v>160</v>
      </c>
      <c r="BX267" s="212">
        <v>197</v>
      </c>
      <c r="BY267" s="212">
        <v>151</v>
      </c>
      <c r="BZ267" s="212">
        <v>106</v>
      </c>
      <c r="CA267" s="212">
        <v>126</v>
      </c>
      <c r="CB267" s="212">
        <v>151</v>
      </c>
      <c r="CC267" s="212">
        <v>140</v>
      </c>
      <c r="CD267" s="212">
        <v>169</v>
      </c>
      <c r="CE267" s="212">
        <v>169</v>
      </c>
      <c r="CF267" s="212">
        <v>142</v>
      </c>
      <c r="CG267" s="212">
        <v>117</v>
      </c>
      <c r="CH267" s="212">
        <v>141</v>
      </c>
      <c r="CI267" s="212">
        <v>157</v>
      </c>
      <c r="CJ267" s="212">
        <v>179</v>
      </c>
      <c r="CK267" s="212">
        <v>146</v>
      </c>
      <c r="CL267" s="212">
        <v>148</v>
      </c>
      <c r="CM267" s="212">
        <v>144</v>
      </c>
      <c r="CN267" s="212">
        <v>135</v>
      </c>
      <c r="CO267" s="212">
        <v>146</v>
      </c>
      <c r="CP267" s="212">
        <v>123</v>
      </c>
      <c r="CQ267" s="212">
        <v>114</v>
      </c>
      <c r="CR267" s="212">
        <v>114</v>
      </c>
      <c r="CS267" s="212">
        <v>101</v>
      </c>
      <c r="CT267" s="212">
        <v>103</v>
      </c>
      <c r="CU267" s="212">
        <v>79</v>
      </c>
      <c r="CV267" s="212">
        <v>52</v>
      </c>
      <c r="CW267" s="212">
        <v>61</v>
      </c>
      <c r="CX267" s="212">
        <v>44</v>
      </c>
      <c r="CY267" s="212">
        <v>39</v>
      </c>
      <c r="CZ267" s="212">
        <v>25</v>
      </c>
      <c r="DA267" s="212">
        <v>23</v>
      </c>
      <c r="DB267" s="212">
        <v>14</v>
      </c>
      <c r="DC267" s="212">
        <v>12</v>
      </c>
      <c r="DD267" s="212">
        <v>8</v>
      </c>
      <c r="DE267" s="212">
        <v>14</v>
      </c>
      <c r="DF267" s="212">
        <v>0</v>
      </c>
      <c r="DG267" s="212">
        <v>54.884018701499997</v>
      </c>
      <c r="DH267" s="212">
        <v>59.369718309900001</v>
      </c>
      <c r="DI267" s="212">
        <v>274</v>
      </c>
      <c r="DJ267" s="212">
        <v>329</v>
      </c>
      <c r="DK267" s="212">
        <v>386</v>
      </c>
      <c r="DL267" s="212">
        <v>352</v>
      </c>
      <c r="DM267" s="212">
        <v>220</v>
      </c>
      <c r="DN267" s="212">
        <v>278</v>
      </c>
      <c r="DO267" s="212">
        <v>323</v>
      </c>
      <c r="DP267" s="212">
        <v>395</v>
      </c>
      <c r="DQ267" s="212">
        <v>481</v>
      </c>
      <c r="DR267" s="212">
        <v>490</v>
      </c>
      <c r="DS267" s="212">
        <v>596</v>
      </c>
      <c r="DT267" s="212">
        <v>671</v>
      </c>
      <c r="DU267" s="212">
        <v>707</v>
      </c>
      <c r="DV267" s="212">
        <v>773</v>
      </c>
      <c r="DW267" s="212">
        <v>755</v>
      </c>
      <c r="DX267" s="212">
        <v>736</v>
      </c>
      <c r="DY267" s="212">
        <v>719</v>
      </c>
      <c r="DZ267" s="212">
        <v>555</v>
      </c>
      <c r="EA267" s="212">
        <v>275</v>
      </c>
      <c r="EB267" s="212">
        <v>82</v>
      </c>
      <c r="EC267" s="212">
        <v>14</v>
      </c>
      <c r="ED267" s="212">
        <v>989</v>
      </c>
      <c r="EE267" s="212">
        <v>4513</v>
      </c>
      <c r="EF267" s="212">
        <v>3909</v>
      </c>
      <c r="EG267" s="212">
        <v>2381</v>
      </c>
      <c r="EH267" s="212">
        <v>926</v>
      </c>
      <c r="EI267" s="552">
        <v>10.5089788545</v>
      </c>
      <c r="EJ267" s="552">
        <v>47.954521304899998</v>
      </c>
      <c r="EK267" s="552">
        <v>41.536499840600001</v>
      </c>
      <c r="EL267" s="552">
        <v>25.300180639699999</v>
      </c>
      <c r="EM267" s="552">
        <v>9.8395494633999991</v>
      </c>
    </row>
    <row r="268" spans="1:143">
      <c r="A268">
        <v>784</v>
      </c>
      <c r="B268" s="434">
        <v>301</v>
      </c>
      <c r="C268">
        <v>28586</v>
      </c>
      <c r="D268">
        <v>3</v>
      </c>
      <c r="E268">
        <v>2015</v>
      </c>
      <c r="G268" t="s">
        <v>50</v>
      </c>
      <c r="H268" s="212">
        <v>7812</v>
      </c>
      <c r="I268" s="212">
        <v>42</v>
      </c>
      <c r="J268" s="212">
        <v>50</v>
      </c>
      <c r="K268" s="212">
        <v>40</v>
      </c>
      <c r="L268" s="212">
        <v>47</v>
      </c>
      <c r="M268" s="212">
        <v>55</v>
      </c>
      <c r="N268" s="212">
        <v>55</v>
      </c>
      <c r="O268" s="212">
        <v>54</v>
      </c>
      <c r="P268" s="212">
        <v>42</v>
      </c>
      <c r="Q268" s="212">
        <v>73</v>
      </c>
      <c r="R268" s="212">
        <v>65</v>
      </c>
      <c r="S268" s="212">
        <v>64</v>
      </c>
      <c r="T268" s="212">
        <v>54</v>
      </c>
      <c r="U268" s="212">
        <v>71</v>
      </c>
      <c r="V268" s="212">
        <v>52</v>
      </c>
      <c r="W268" s="212">
        <v>65</v>
      </c>
      <c r="X268" s="212">
        <v>77</v>
      </c>
      <c r="Y268" s="212">
        <v>54</v>
      </c>
      <c r="Z268" s="212">
        <v>76</v>
      </c>
      <c r="AA268" s="212">
        <v>48</v>
      </c>
      <c r="AB268" s="212">
        <v>24</v>
      </c>
      <c r="AC268" s="212">
        <v>33</v>
      </c>
      <c r="AD268" s="212">
        <v>25</v>
      </c>
      <c r="AE268" s="212">
        <v>29</v>
      </c>
      <c r="AF268" s="212">
        <v>36</v>
      </c>
      <c r="AG268" s="212">
        <v>41</v>
      </c>
      <c r="AH268" s="212">
        <v>39</v>
      </c>
      <c r="AI268" s="212">
        <v>36</v>
      </c>
      <c r="AJ268" s="212">
        <v>41</v>
      </c>
      <c r="AK268" s="212">
        <v>50</v>
      </c>
      <c r="AL268" s="212">
        <v>55</v>
      </c>
      <c r="AM268" s="212">
        <v>45</v>
      </c>
      <c r="AN268" s="212">
        <v>59</v>
      </c>
      <c r="AO268" s="212">
        <v>68</v>
      </c>
      <c r="AP268" s="212">
        <v>53</v>
      </c>
      <c r="AQ268" s="212">
        <v>52</v>
      </c>
      <c r="AR268" s="212">
        <v>82</v>
      </c>
      <c r="AS268" s="212">
        <v>71</v>
      </c>
      <c r="AT268" s="212">
        <v>77</v>
      </c>
      <c r="AU268" s="212">
        <v>70</v>
      </c>
      <c r="AV268" s="212">
        <v>74</v>
      </c>
      <c r="AW268" s="212">
        <v>73</v>
      </c>
      <c r="AX268" s="212">
        <v>71</v>
      </c>
      <c r="AY268" s="212">
        <v>80</v>
      </c>
      <c r="AZ268" s="212">
        <v>78</v>
      </c>
      <c r="BA268" s="212">
        <v>66</v>
      </c>
      <c r="BB268" s="212">
        <v>73</v>
      </c>
      <c r="BC268" s="212">
        <v>72</v>
      </c>
      <c r="BD268" s="212">
        <v>80</v>
      </c>
      <c r="BE268" s="212">
        <v>76</v>
      </c>
      <c r="BF268" s="212">
        <v>74</v>
      </c>
      <c r="BG268" s="212">
        <v>86</v>
      </c>
      <c r="BH268" s="212">
        <v>89</v>
      </c>
      <c r="BI268" s="212">
        <v>106</v>
      </c>
      <c r="BJ268" s="212">
        <v>89</v>
      </c>
      <c r="BK268" s="212">
        <v>100</v>
      </c>
      <c r="BL268" s="212">
        <v>103</v>
      </c>
      <c r="BM268" s="212">
        <v>111</v>
      </c>
      <c r="BN268" s="212">
        <v>102</v>
      </c>
      <c r="BO268" s="212">
        <v>104</v>
      </c>
      <c r="BP268" s="212">
        <v>131</v>
      </c>
      <c r="BQ268" s="212">
        <v>142</v>
      </c>
      <c r="BR268" s="212">
        <v>123</v>
      </c>
      <c r="BS268" s="212">
        <v>133</v>
      </c>
      <c r="BT268" s="212">
        <v>120</v>
      </c>
      <c r="BU268" s="212">
        <v>142</v>
      </c>
      <c r="BV268" s="212">
        <v>156</v>
      </c>
      <c r="BW268" s="212">
        <v>151</v>
      </c>
      <c r="BX268" s="212">
        <v>158</v>
      </c>
      <c r="BY268" s="212">
        <v>118</v>
      </c>
      <c r="BZ268" s="212">
        <v>69</v>
      </c>
      <c r="CA268" s="212">
        <v>79</v>
      </c>
      <c r="CB268" s="212">
        <v>110</v>
      </c>
      <c r="CC268" s="212">
        <v>115</v>
      </c>
      <c r="CD268" s="212">
        <v>110</v>
      </c>
      <c r="CE268" s="212">
        <v>141</v>
      </c>
      <c r="CF268" s="212">
        <v>103</v>
      </c>
      <c r="CG268" s="212">
        <v>76</v>
      </c>
      <c r="CH268" s="212">
        <v>114</v>
      </c>
      <c r="CI268" s="212">
        <v>123</v>
      </c>
      <c r="CJ268" s="212">
        <v>136</v>
      </c>
      <c r="CK268" s="212">
        <v>111</v>
      </c>
      <c r="CL268" s="212">
        <v>116</v>
      </c>
      <c r="CM268" s="212">
        <v>110</v>
      </c>
      <c r="CN268" s="212">
        <v>131</v>
      </c>
      <c r="CO268" s="212">
        <v>144</v>
      </c>
      <c r="CP268" s="212">
        <v>99</v>
      </c>
      <c r="CQ268" s="212">
        <v>118</v>
      </c>
      <c r="CR268" s="212">
        <v>115</v>
      </c>
      <c r="CS268" s="212">
        <v>94</v>
      </c>
      <c r="CT268" s="212">
        <v>75</v>
      </c>
      <c r="CU268" s="212">
        <v>82</v>
      </c>
      <c r="CV268" s="212">
        <v>60</v>
      </c>
      <c r="CW268" s="212">
        <v>61</v>
      </c>
      <c r="CX268" s="212">
        <v>32</v>
      </c>
      <c r="CY268" s="212">
        <v>34</v>
      </c>
      <c r="CZ268" s="212">
        <v>28</v>
      </c>
      <c r="DA268" s="212">
        <v>20</v>
      </c>
      <c r="DB268" s="212">
        <v>18</v>
      </c>
      <c r="DC268" s="212">
        <v>17</v>
      </c>
      <c r="DD268" s="212">
        <v>7</v>
      </c>
      <c r="DE268" s="212">
        <v>13</v>
      </c>
      <c r="DF268" s="212">
        <v>0</v>
      </c>
      <c r="DG268" s="212">
        <v>55.248463901699999</v>
      </c>
      <c r="DH268" s="212">
        <v>59.984732824399998</v>
      </c>
      <c r="DI268" s="212">
        <v>234</v>
      </c>
      <c r="DJ268" s="212">
        <v>289</v>
      </c>
      <c r="DK268" s="212">
        <v>306</v>
      </c>
      <c r="DL268" s="212">
        <v>279</v>
      </c>
      <c r="DM268" s="212">
        <v>164</v>
      </c>
      <c r="DN268" s="212">
        <v>221</v>
      </c>
      <c r="DO268" s="212">
        <v>277</v>
      </c>
      <c r="DP268" s="212">
        <v>374</v>
      </c>
      <c r="DQ268" s="212">
        <v>368</v>
      </c>
      <c r="DR268" s="212">
        <v>375</v>
      </c>
      <c r="DS268" s="212">
        <v>470</v>
      </c>
      <c r="DT268" s="212">
        <v>551</v>
      </c>
      <c r="DU268" s="212">
        <v>660</v>
      </c>
      <c r="DV268" s="212">
        <v>652</v>
      </c>
      <c r="DW268" s="212">
        <v>555</v>
      </c>
      <c r="DX268" s="212">
        <v>552</v>
      </c>
      <c r="DY268" s="212">
        <v>612</v>
      </c>
      <c r="DZ268" s="212">
        <v>501</v>
      </c>
      <c r="EA268" s="212">
        <v>269</v>
      </c>
      <c r="EB268" s="212">
        <v>90</v>
      </c>
      <c r="EC268" s="212">
        <v>13</v>
      </c>
      <c r="ED268" s="212">
        <v>829</v>
      </c>
      <c r="EE268" s="212">
        <v>3739</v>
      </c>
      <c r="EF268" s="212">
        <v>3244</v>
      </c>
      <c r="EG268" s="212">
        <v>2037</v>
      </c>
      <c r="EH268" s="212">
        <v>873</v>
      </c>
      <c r="EI268" s="552">
        <v>10.611879160299999</v>
      </c>
      <c r="EJ268" s="552">
        <v>47.8622631848</v>
      </c>
      <c r="EK268" s="552">
        <v>41.525857654900001</v>
      </c>
      <c r="EL268" s="552">
        <v>26.075268817200001</v>
      </c>
      <c r="EM268" s="552">
        <v>11.175115207399999</v>
      </c>
    </row>
    <row r="269" spans="1:143" hidden="1">
      <c r="A269">
        <v>823</v>
      </c>
      <c r="B269">
        <v>302</v>
      </c>
      <c r="C269">
        <v>28000</v>
      </c>
      <c r="D269" t="s">
        <v>196</v>
      </c>
      <c r="E269">
        <v>2015</v>
      </c>
      <c r="F269">
        <v>2000</v>
      </c>
      <c r="G269" t="s">
        <v>281</v>
      </c>
      <c r="H269" s="212">
        <v>2822567</v>
      </c>
      <c r="I269" s="212">
        <v>19913</v>
      </c>
      <c r="J269" s="212">
        <v>20295</v>
      </c>
      <c r="K269" s="212">
        <v>21249</v>
      </c>
      <c r="L269" s="212">
        <v>21440</v>
      </c>
      <c r="M269" s="212">
        <v>22354</v>
      </c>
      <c r="N269" s="212">
        <v>22289</v>
      </c>
      <c r="O269" s="212">
        <v>22702</v>
      </c>
      <c r="P269" s="212">
        <v>23365</v>
      </c>
      <c r="Q269" s="212">
        <v>22840</v>
      </c>
      <c r="R269" s="212">
        <v>22925</v>
      </c>
      <c r="S269" s="212">
        <v>23066</v>
      </c>
      <c r="T269" s="212">
        <v>23834</v>
      </c>
      <c r="U269" s="212">
        <v>24366</v>
      </c>
      <c r="V269" s="212">
        <v>25064</v>
      </c>
      <c r="W269" s="212">
        <v>25452</v>
      </c>
      <c r="X269" s="212">
        <v>26211</v>
      </c>
      <c r="Y269" s="212">
        <v>26289</v>
      </c>
      <c r="Z269" s="212">
        <v>26602</v>
      </c>
      <c r="AA269" s="212">
        <v>26156</v>
      </c>
      <c r="AB269" s="212">
        <v>25903</v>
      </c>
      <c r="AC269" s="212">
        <v>25464</v>
      </c>
      <c r="AD269" s="212">
        <v>25107</v>
      </c>
      <c r="AE269" s="212">
        <v>24449</v>
      </c>
      <c r="AF269" s="212">
        <v>23793</v>
      </c>
      <c r="AG269" s="212">
        <v>24012</v>
      </c>
      <c r="AH269" s="212">
        <v>24371</v>
      </c>
      <c r="AI269" s="212">
        <v>24552</v>
      </c>
      <c r="AJ269" s="212">
        <v>25498</v>
      </c>
      <c r="AK269" s="212">
        <v>26124</v>
      </c>
      <c r="AL269" s="212">
        <v>26705</v>
      </c>
      <c r="AM269" s="212">
        <v>27944</v>
      </c>
      <c r="AN269" s="212">
        <v>29237</v>
      </c>
      <c r="AO269" s="212">
        <v>29972</v>
      </c>
      <c r="AP269" s="212">
        <v>29983</v>
      </c>
      <c r="AQ269" s="212">
        <v>30537</v>
      </c>
      <c r="AR269" s="212">
        <v>32015</v>
      </c>
      <c r="AS269" s="212">
        <v>32650</v>
      </c>
      <c r="AT269" s="212">
        <v>34939</v>
      </c>
      <c r="AU269" s="212">
        <v>36232</v>
      </c>
      <c r="AV269" s="212">
        <v>38244</v>
      </c>
      <c r="AW269" s="212">
        <v>40717</v>
      </c>
      <c r="AX269" s="212">
        <v>43249</v>
      </c>
      <c r="AY269" s="212">
        <v>44374</v>
      </c>
      <c r="AZ269" s="212">
        <v>43464</v>
      </c>
      <c r="BA269" s="212">
        <v>42638</v>
      </c>
      <c r="BB269" s="212">
        <v>41572</v>
      </c>
      <c r="BC269" s="212">
        <v>40804</v>
      </c>
      <c r="BD269" s="212">
        <v>39588</v>
      </c>
      <c r="BE269" s="212">
        <v>38965</v>
      </c>
      <c r="BF269" s="212">
        <v>30750</v>
      </c>
      <c r="BG269" s="212">
        <v>38343</v>
      </c>
      <c r="BH269" s="212">
        <v>35890</v>
      </c>
      <c r="BI269" s="212">
        <v>34988</v>
      </c>
      <c r="BJ269" s="212">
        <v>34107</v>
      </c>
      <c r="BK269" s="212">
        <v>32432</v>
      </c>
      <c r="BL269" s="212">
        <v>32999</v>
      </c>
      <c r="BM269" s="212">
        <v>34177</v>
      </c>
      <c r="BN269" s="212">
        <v>32779</v>
      </c>
      <c r="BO269" s="212">
        <v>30893</v>
      </c>
      <c r="BP269" s="212">
        <v>32813</v>
      </c>
      <c r="BQ269" s="212">
        <v>33814</v>
      </c>
      <c r="BR269" s="212">
        <v>34057</v>
      </c>
      <c r="BS269" s="212">
        <v>36856</v>
      </c>
      <c r="BT269" s="212">
        <v>38399</v>
      </c>
      <c r="BU269" s="212">
        <v>41658</v>
      </c>
      <c r="BV269" s="212">
        <v>44136</v>
      </c>
      <c r="BW269" s="212">
        <v>51144</v>
      </c>
      <c r="BX269" s="212">
        <v>50740</v>
      </c>
      <c r="BY269" s="212">
        <v>48171</v>
      </c>
      <c r="BZ269" s="212">
        <v>29069</v>
      </c>
      <c r="CA269" s="212">
        <v>32650</v>
      </c>
      <c r="CB269" s="212">
        <v>39403</v>
      </c>
      <c r="CC269" s="212">
        <v>37193</v>
      </c>
      <c r="CD269" s="212">
        <v>39273</v>
      </c>
      <c r="CE269" s="212">
        <v>37968</v>
      </c>
      <c r="CF269" s="212">
        <v>32074</v>
      </c>
      <c r="CG269" s="212">
        <v>27759</v>
      </c>
      <c r="CH269" s="212">
        <v>29806</v>
      </c>
      <c r="CI269" s="212">
        <v>30457</v>
      </c>
      <c r="CJ269" s="212">
        <v>30890</v>
      </c>
      <c r="CK269" s="212">
        <v>28343</v>
      </c>
      <c r="CL269" s="212">
        <v>25967</v>
      </c>
      <c r="CM269" s="212">
        <v>25998</v>
      </c>
      <c r="CN269" s="212">
        <v>24591</v>
      </c>
      <c r="CO269" s="212">
        <v>23102</v>
      </c>
      <c r="CP269" s="212">
        <v>19933</v>
      </c>
      <c r="CQ269" s="212">
        <v>19206</v>
      </c>
      <c r="CR269" s="212">
        <v>17320</v>
      </c>
      <c r="CS269" s="212">
        <v>15332</v>
      </c>
      <c r="CT269" s="212">
        <v>14153</v>
      </c>
      <c r="CU269" s="212">
        <v>11740</v>
      </c>
      <c r="CV269" s="212">
        <v>9570</v>
      </c>
      <c r="CW269" s="212">
        <v>8207</v>
      </c>
      <c r="CX269" s="212">
        <v>6745</v>
      </c>
      <c r="CY269" s="212">
        <v>5293</v>
      </c>
      <c r="CZ269" s="212">
        <v>4529</v>
      </c>
      <c r="DA269" s="212">
        <v>2684</v>
      </c>
      <c r="DB269" s="212">
        <v>2150</v>
      </c>
      <c r="DC269" s="212">
        <v>1682</v>
      </c>
      <c r="DD269" s="212">
        <v>1188</v>
      </c>
      <c r="DE269" s="212">
        <v>2256</v>
      </c>
      <c r="DF269" s="212">
        <v>17376</v>
      </c>
      <c r="DG269" s="212">
        <v>47.953314230700002</v>
      </c>
      <c r="DH269" s="212">
        <v>48.565802643399998</v>
      </c>
      <c r="DI269" s="212">
        <v>105251</v>
      </c>
      <c r="DJ269" s="212">
        <v>114121</v>
      </c>
      <c r="DK269" s="212">
        <v>121782</v>
      </c>
      <c r="DL269" s="212">
        <v>131161</v>
      </c>
      <c r="DM269" s="212">
        <v>122825</v>
      </c>
      <c r="DN269" s="212">
        <v>127250</v>
      </c>
      <c r="DO269" s="212">
        <v>147673</v>
      </c>
      <c r="DP269" s="212">
        <v>174080</v>
      </c>
      <c r="DQ269" s="212">
        <v>214442</v>
      </c>
      <c r="DR269" s="212">
        <v>191679</v>
      </c>
      <c r="DS269" s="212">
        <v>175760</v>
      </c>
      <c r="DT269" s="212">
        <v>163661</v>
      </c>
      <c r="DU269" s="212">
        <v>184784</v>
      </c>
      <c r="DV269" s="212">
        <v>223260</v>
      </c>
      <c r="DW269" s="212">
        <v>186487</v>
      </c>
      <c r="DX269" s="212">
        <v>150986</v>
      </c>
      <c r="DY269" s="212">
        <v>128001</v>
      </c>
      <c r="DZ269" s="212">
        <v>85944</v>
      </c>
      <c r="EA269" s="212">
        <v>41555</v>
      </c>
      <c r="EB269" s="212">
        <v>12233</v>
      </c>
      <c r="EC269" s="212">
        <v>2256</v>
      </c>
      <c r="ED269" s="212">
        <v>341154</v>
      </c>
      <c r="EE269" s="212">
        <v>1633315</v>
      </c>
      <c r="EF269" s="212">
        <v>830722</v>
      </c>
      <c r="EG269" s="212">
        <v>420975</v>
      </c>
      <c r="EH269" s="212">
        <v>141988</v>
      </c>
      <c r="EI269" s="212">
        <v>12.161524830199999</v>
      </c>
      <c r="EJ269" s="212">
        <v>58.224734073400001</v>
      </c>
      <c r="EK269" s="212">
        <v>29.613741096399998</v>
      </c>
      <c r="EL269" s="212">
        <v>15.006999523399999</v>
      </c>
      <c r="EM269" s="212">
        <v>5.0616161251999996</v>
      </c>
    </row>
    <row r="270" spans="1:143" hidden="1">
      <c r="A270">
        <v>826</v>
      </c>
      <c r="B270">
        <v>302</v>
      </c>
      <c r="C270">
        <v>28100</v>
      </c>
      <c r="D270">
        <v>1</v>
      </c>
      <c r="E270">
        <v>2015</v>
      </c>
      <c r="F270">
        <v>2000</v>
      </c>
      <c r="G270" t="s">
        <v>0</v>
      </c>
      <c r="H270" s="212">
        <v>781622</v>
      </c>
      <c r="I270" s="212">
        <v>5350</v>
      </c>
      <c r="J270" s="212">
        <v>5343</v>
      </c>
      <c r="K270" s="212">
        <v>5491</v>
      </c>
      <c r="L270" s="212">
        <v>5508</v>
      </c>
      <c r="M270" s="212">
        <v>5875</v>
      </c>
      <c r="N270" s="212">
        <v>5904</v>
      </c>
      <c r="O270" s="212">
        <v>5842</v>
      </c>
      <c r="P270" s="212">
        <v>6037</v>
      </c>
      <c r="Q270" s="212">
        <v>5945</v>
      </c>
      <c r="R270" s="212">
        <v>5947</v>
      </c>
      <c r="S270" s="212">
        <v>6124</v>
      </c>
      <c r="T270" s="212">
        <v>6071</v>
      </c>
      <c r="U270" s="212">
        <v>6311</v>
      </c>
      <c r="V270" s="212">
        <v>6435</v>
      </c>
      <c r="W270" s="212">
        <v>6253</v>
      </c>
      <c r="X270" s="212">
        <v>6708</v>
      </c>
      <c r="Y270" s="212">
        <v>6665</v>
      </c>
      <c r="Z270" s="212">
        <v>6630</v>
      </c>
      <c r="AA270" s="212">
        <v>7131</v>
      </c>
      <c r="AB270" s="212">
        <v>7638</v>
      </c>
      <c r="AC270" s="212">
        <v>7690</v>
      </c>
      <c r="AD270" s="212">
        <v>7573</v>
      </c>
      <c r="AE270" s="212">
        <v>7478</v>
      </c>
      <c r="AF270" s="212">
        <v>7186</v>
      </c>
      <c r="AG270" s="212">
        <v>7265</v>
      </c>
      <c r="AH270" s="212">
        <v>7267</v>
      </c>
      <c r="AI270" s="212">
        <v>7334</v>
      </c>
      <c r="AJ270" s="212">
        <v>7511</v>
      </c>
      <c r="AK270" s="212">
        <v>7719</v>
      </c>
      <c r="AL270" s="212">
        <v>7765</v>
      </c>
      <c r="AM270" s="212">
        <v>7988</v>
      </c>
      <c r="AN270" s="212">
        <v>8409</v>
      </c>
      <c r="AO270" s="212">
        <v>8532</v>
      </c>
      <c r="AP270" s="212">
        <v>8553</v>
      </c>
      <c r="AQ270" s="212">
        <v>8716</v>
      </c>
      <c r="AR270" s="212">
        <v>8963</v>
      </c>
      <c r="AS270" s="212">
        <v>9234</v>
      </c>
      <c r="AT270" s="212">
        <v>9997</v>
      </c>
      <c r="AU270" s="212">
        <v>10133</v>
      </c>
      <c r="AV270" s="212">
        <v>10621</v>
      </c>
      <c r="AW270" s="212">
        <v>11462</v>
      </c>
      <c r="AX270" s="212">
        <v>11946</v>
      </c>
      <c r="AY270" s="212">
        <v>12381</v>
      </c>
      <c r="AZ270" s="212">
        <v>11925</v>
      </c>
      <c r="BA270" s="212">
        <v>11730</v>
      </c>
      <c r="BB270" s="212">
        <v>11485</v>
      </c>
      <c r="BC270" s="212">
        <v>11267</v>
      </c>
      <c r="BD270" s="212">
        <v>10737</v>
      </c>
      <c r="BE270" s="212">
        <v>10654</v>
      </c>
      <c r="BF270" s="212">
        <v>8688</v>
      </c>
      <c r="BG270" s="212">
        <v>10497</v>
      </c>
      <c r="BH270" s="212">
        <v>10032</v>
      </c>
      <c r="BI270" s="212">
        <v>9793</v>
      </c>
      <c r="BJ270" s="212">
        <v>9499</v>
      </c>
      <c r="BK270" s="212">
        <v>9157</v>
      </c>
      <c r="BL270" s="212">
        <v>9353</v>
      </c>
      <c r="BM270" s="212">
        <v>9570</v>
      </c>
      <c r="BN270" s="212">
        <v>9288</v>
      </c>
      <c r="BO270" s="212">
        <v>8698</v>
      </c>
      <c r="BP270" s="212">
        <v>9141</v>
      </c>
      <c r="BQ270" s="212">
        <v>9123</v>
      </c>
      <c r="BR270" s="212">
        <v>9349</v>
      </c>
      <c r="BS270" s="212">
        <v>10084</v>
      </c>
      <c r="BT270" s="212">
        <v>10372</v>
      </c>
      <c r="BU270" s="212">
        <v>11182</v>
      </c>
      <c r="BV270" s="212">
        <v>12062</v>
      </c>
      <c r="BW270" s="212">
        <v>14091</v>
      </c>
      <c r="BX270" s="212">
        <v>13928</v>
      </c>
      <c r="BY270" s="212">
        <v>13122</v>
      </c>
      <c r="BZ270" s="212">
        <v>7904</v>
      </c>
      <c r="CA270" s="212">
        <v>8819</v>
      </c>
      <c r="CB270" s="212">
        <v>10746</v>
      </c>
      <c r="CC270" s="212">
        <v>10169</v>
      </c>
      <c r="CD270" s="212">
        <v>10732</v>
      </c>
      <c r="CE270" s="212">
        <v>10727</v>
      </c>
      <c r="CF270" s="212">
        <v>9189</v>
      </c>
      <c r="CG270" s="212">
        <v>7817</v>
      </c>
      <c r="CH270" s="212">
        <v>8298</v>
      </c>
      <c r="CI270" s="212">
        <v>8541</v>
      </c>
      <c r="CJ270" s="212">
        <v>8569</v>
      </c>
      <c r="CK270" s="212">
        <v>8230</v>
      </c>
      <c r="CL270" s="212">
        <v>7454</v>
      </c>
      <c r="CM270" s="212">
        <v>7513</v>
      </c>
      <c r="CN270" s="212">
        <v>7047</v>
      </c>
      <c r="CO270" s="212">
        <v>6436</v>
      </c>
      <c r="CP270" s="212">
        <v>5603</v>
      </c>
      <c r="CQ270" s="212">
        <v>5370</v>
      </c>
      <c r="CR270" s="212">
        <v>4720</v>
      </c>
      <c r="CS270" s="212">
        <v>4105</v>
      </c>
      <c r="CT270" s="212">
        <v>3812</v>
      </c>
      <c r="CU270" s="212">
        <v>3181</v>
      </c>
      <c r="CV270" s="212">
        <v>2563</v>
      </c>
      <c r="CW270" s="212">
        <v>2148</v>
      </c>
      <c r="CX270" s="212">
        <v>1840</v>
      </c>
      <c r="CY270" s="212">
        <v>1387</v>
      </c>
      <c r="CZ270" s="212">
        <v>1184</v>
      </c>
      <c r="DA270" s="212">
        <v>701</v>
      </c>
      <c r="DB270" s="212">
        <v>630</v>
      </c>
      <c r="DC270" s="212">
        <v>415</v>
      </c>
      <c r="DD270" s="212">
        <v>332</v>
      </c>
      <c r="DE270" s="212">
        <v>614</v>
      </c>
      <c r="DF270" s="212">
        <v>5068</v>
      </c>
      <c r="DG270" s="212">
        <v>48.114012676500003</v>
      </c>
      <c r="DH270" s="212">
        <v>48.582128777900003</v>
      </c>
      <c r="DI270" s="212">
        <v>27567</v>
      </c>
      <c r="DJ270" s="212">
        <v>29675</v>
      </c>
      <c r="DK270" s="212">
        <v>31194</v>
      </c>
      <c r="DL270" s="212">
        <v>34772</v>
      </c>
      <c r="DM270" s="212">
        <v>37192</v>
      </c>
      <c r="DN270" s="212">
        <v>37596</v>
      </c>
      <c r="DO270" s="212">
        <v>42198</v>
      </c>
      <c r="DP270" s="212">
        <v>48948</v>
      </c>
      <c r="DQ270" s="212">
        <v>59444</v>
      </c>
      <c r="DR270" s="212">
        <v>52831</v>
      </c>
      <c r="DS270" s="212">
        <v>48978</v>
      </c>
      <c r="DT270" s="212">
        <v>46050</v>
      </c>
      <c r="DU270" s="212">
        <v>50110</v>
      </c>
      <c r="DV270" s="212">
        <v>61107</v>
      </c>
      <c r="DW270" s="212">
        <v>51193</v>
      </c>
      <c r="DX270" s="212">
        <v>42414</v>
      </c>
      <c r="DY270" s="212">
        <v>36680</v>
      </c>
      <c r="DZ270" s="212">
        <v>23610</v>
      </c>
      <c r="EA270" s="212">
        <v>11119</v>
      </c>
      <c r="EB270" s="212">
        <v>3262</v>
      </c>
      <c r="EC270" s="212">
        <v>614</v>
      </c>
      <c r="ED270" s="212">
        <v>88436</v>
      </c>
      <c r="EE270" s="212">
        <v>458119</v>
      </c>
      <c r="EF270" s="212">
        <v>229999</v>
      </c>
      <c r="EG270" s="212">
        <v>117699</v>
      </c>
      <c r="EH270" s="212">
        <v>38605</v>
      </c>
      <c r="EI270" s="212">
        <v>11.3882614731</v>
      </c>
      <c r="EJ270" s="212">
        <v>58.993836874199999</v>
      </c>
      <c r="EK270" s="212">
        <v>29.617901652699999</v>
      </c>
      <c r="EL270" s="212">
        <v>15.156576361700001</v>
      </c>
      <c r="EM270" s="212">
        <v>4.9713220200999997</v>
      </c>
    </row>
    <row r="271" spans="1:143" hidden="1">
      <c r="A271">
        <v>827</v>
      </c>
      <c r="B271">
        <v>302</v>
      </c>
      <c r="C271">
        <v>28101</v>
      </c>
      <c r="D271">
        <v>0</v>
      </c>
      <c r="E271">
        <v>2015</v>
      </c>
      <c r="F271">
        <v>2000</v>
      </c>
      <c r="G271" t="s">
        <v>794</v>
      </c>
      <c r="H271" s="212">
        <v>108877</v>
      </c>
      <c r="I271" s="212">
        <v>841</v>
      </c>
      <c r="J271" s="212">
        <v>763</v>
      </c>
      <c r="K271" s="212">
        <v>876</v>
      </c>
      <c r="L271" s="212">
        <v>834</v>
      </c>
      <c r="M271" s="212">
        <v>846</v>
      </c>
      <c r="N271" s="212">
        <v>829</v>
      </c>
      <c r="O271" s="212">
        <v>893</v>
      </c>
      <c r="P271" s="212">
        <v>864</v>
      </c>
      <c r="Q271" s="212">
        <v>927</v>
      </c>
      <c r="R271" s="212">
        <v>877</v>
      </c>
      <c r="S271" s="212">
        <v>945</v>
      </c>
      <c r="T271" s="212">
        <v>875</v>
      </c>
      <c r="U271" s="212">
        <v>965</v>
      </c>
      <c r="V271" s="212">
        <v>1033</v>
      </c>
      <c r="W271" s="212">
        <v>918</v>
      </c>
      <c r="X271" s="212">
        <v>990</v>
      </c>
      <c r="Y271" s="212">
        <v>1040</v>
      </c>
      <c r="Z271" s="212">
        <v>983</v>
      </c>
      <c r="AA271" s="212">
        <v>1079</v>
      </c>
      <c r="AB271" s="212">
        <v>1263</v>
      </c>
      <c r="AC271" s="212">
        <v>1197</v>
      </c>
      <c r="AD271" s="212">
        <v>1164</v>
      </c>
      <c r="AE271" s="212">
        <v>1091</v>
      </c>
      <c r="AF271" s="212">
        <v>1005</v>
      </c>
      <c r="AG271" s="212">
        <v>1016</v>
      </c>
      <c r="AH271" s="212">
        <v>933</v>
      </c>
      <c r="AI271" s="212">
        <v>1003</v>
      </c>
      <c r="AJ271" s="212">
        <v>1034</v>
      </c>
      <c r="AK271" s="212">
        <v>1011</v>
      </c>
      <c r="AL271" s="212">
        <v>984</v>
      </c>
      <c r="AM271" s="212">
        <v>1085</v>
      </c>
      <c r="AN271" s="212">
        <v>1161</v>
      </c>
      <c r="AO271" s="212">
        <v>1236</v>
      </c>
      <c r="AP271" s="212">
        <v>1222</v>
      </c>
      <c r="AQ271" s="212">
        <v>1283</v>
      </c>
      <c r="AR271" s="212">
        <v>1311</v>
      </c>
      <c r="AS271" s="212">
        <v>1359</v>
      </c>
      <c r="AT271" s="212">
        <v>1517</v>
      </c>
      <c r="AU271" s="212">
        <v>1477</v>
      </c>
      <c r="AV271" s="212">
        <v>1545</v>
      </c>
      <c r="AW271" s="212">
        <v>1801</v>
      </c>
      <c r="AX271" s="212">
        <v>1770</v>
      </c>
      <c r="AY271" s="212">
        <v>1942</v>
      </c>
      <c r="AZ271" s="212">
        <v>1906</v>
      </c>
      <c r="BA271" s="212">
        <v>1893</v>
      </c>
      <c r="BB271" s="212">
        <v>1800</v>
      </c>
      <c r="BC271" s="212">
        <v>1832</v>
      </c>
      <c r="BD271" s="212">
        <v>1698</v>
      </c>
      <c r="BE271" s="212">
        <v>1749</v>
      </c>
      <c r="BF271" s="212">
        <v>1350</v>
      </c>
      <c r="BG271" s="212">
        <v>1601</v>
      </c>
      <c r="BH271" s="212">
        <v>1505</v>
      </c>
      <c r="BI271" s="212">
        <v>1419</v>
      </c>
      <c r="BJ271" s="212">
        <v>1491</v>
      </c>
      <c r="BK271" s="212">
        <v>1308</v>
      </c>
      <c r="BL271" s="212">
        <v>1377</v>
      </c>
      <c r="BM271" s="212">
        <v>1353</v>
      </c>
      <c r="BN271" s="212">
        <v>1236</v>
      </c>
      <c r="BO271" s="212">
        <v>1193</v>
      </c>
      <c r="BP271" s="212">
        <v>1200</v>
      </c>
      <c r="BQ271" s="212">
        <v>1148</v>
      </c>
      <c r="BR271" s="212">
        <v>1179</v>
      </c>
      <c r="BS271" s="212">
        <v>1277</v>
      </c>
      <c r="BT271" s="212">
        <v>1296</v>
      </c>
      <c r="BU271" s="212">
        <v>1387</v>
      </c>
      <c r="BV271" s="212">
        <v>1500</v>
      </c>
      <c r="BW271" s="212">
        <v>1707</v>
      </c>
      <c r="BX271" s="212">
        <v>1800</v>
      </c>
      <c r="BY271" s="212">
        <v>1638</v>
      </c>
      <c r="BZ271" s="212">
        <v>944</v>
      </c>
      <c r="CA271" s="212">
        <v>1121</v>
      </c>
      <c r="CB271" s="212">
        <v>1299</v>
      </c>
      <c r="CC271" s="212">
        <v>1217</v>
      </c>
      <c r="CD271" s="212">
        <v>1257</v>
      </c>
      <c r="CE271" s="212">
        <v>1251</v>
      </c>
      <c r="CF271" s="212">
        <v>1102</v>
      </c>
      <c r="CG271" s="212">
        <v>947</v>
      </c>
      <c r="CH271" s="212">
        <v>982</v>
      </c>
      <c r="CI271" s="212">
        <v>1033</v>
      </c>
      <c r="CJ271" s="212">
        <v>1063</v>
      </c>
      <c r="CK271" s="212">
        <v>1038</v>
      </c>
      <c r="CL271" s="212">
        <v>923</v>
      </c>
      <c r="CM271" s="212">
        <v>930</v>
      </c>
      <c r="CN271" s="212">
        <v>925</v>
      </c>
      <c r="CO271" s="212">
        <v>778</v>
      </c>
      <c r="CP271" s="212">
        <v>729</v>
      </c>
      <c r="CQ271" s="212">
        <v>677</v>
      </c>
      <c r="CR271" s="212">
        <v>598</v>
      </c>
      <c r="CS271" s="212">
        <v>485</v>
      </c>
      <c r="CT271" s="212">
        <v>484</v>
      </c>
      <c r="CU271" s="212">
        <v>401</v>
      </c>
      <c r="CV271" s="212">
        <v>325</v>
      </c>
      <c r="CW271" s="212">
        <v>252</v>
      </c>
      <c r="CX271" s="212">
        <v>234</v>
      </c>
      <c r="CY271" s="212">
        <v>172</v>
      </c>
      <c r="CZ271" s="212">
        <v>145</v>
      </c>
      <c r="DA271" s="212">
        <v>93</v>
      </c>
      <c r="DB271" s="212">
        <v>77</v>
      </c>
      <c r="DC271" s="212">
        <v>62</v>
      </c>
      <c r="DD271" s="212">
        <v>32</v>
      </c>
      <c r="DE271" s="212">
        <v>69</v>
      </c>
      <c r="DF271" s="212">
        <v>601</v>
      </c>
      <c r="DG271" s="212">
        <v>46.424323026300002</v>
      </c>
      <c r="DH271" s="212">
        <v>46.409934497800002</v>
      </c>
      <c r="DI271" s="212">
        <v>4160</v>
      </c>
      <c r="DJ271" s="212">
        <v>4390</v>
      </c>
      <c r="DK271" s="212">
        <v>4736</v>
      </c>
      <c r="DL271" s="212">
        <v>5355</v>
      </c>
      <c r="DM271" s="212">
        <v>5473</v>
      </c>
      <c r="DN271" s="212">
        <v>4965</v>
      </c>
      <c r="DO271" s="212">
        <v>5987</v>
      </c>
      <c r="DP271" s="212">
        <v>7209</v>
      </c>
      <c r="DQ271" s="212">
        <v>9312</v>
      </c>
      <c r="DR271" s="212">
        <v>8429</v>
      </c>
      <c r="DS271" s="212">
        <v>7324</v>
      </c>
      <c r="DT271" s="212">
        <v>6359</v>
      </c>
      <c r="DU271" s="212">
        <v>6287</v>
      </c>
      <c r="DV271" s="212">
        <v>7589</v>
      </c>
      <c r="DW271" s="212">
        <v>6145</v>
      </c>
      <c r="DX271" s="212">
        <v>5127</v>
      </c>
      <c r="DY271" s="212">
        <v>4594</v>
      </c>
      <c r="DZ271" s="212">
        <v>2973</v>
      </c>
      <c r="EA271" s="212">
        <v>1384</v>
      </c>
      <c r="EB271" s="212">
        <v>409</v>
      </c>
      <c r="EC271" s="212">
        <v>69</v>
      </c>
      <c r="ED271" s="212">
        <v>13286</v>
      </c>
      <c r="EE271" s="212">
        <v>66700</v>
      </c>
      <c r="EF271" s="212">
        <v>28290</v>
      </c>
      <c r="EG271" s="212">
        <v>14556</v>
      </c>
      <c r="EH271" s="212">
        <v>4835</v>
      </c>
      <c r="EI271" s="212">
        <v>12.2704939229</v>
      </c>
      <c r="EJ271" s="212">
        <v>61.601832354400003</v>
      </c>
      <c r="EK271" s="212">
        <v>26.127673722699999</v>
      </c>
      <c r="EL271" s="212">
        <v>13.4434223651</v>
      </c>
      <c r="EM271" s="212">
        <v>4.4654401714</v>
      </c>
    </row>
    <row r="272" spans="1:143" hidden="1">
      <c r="A272">
        <v>828</v>
      </c>
      <c r="B272">
        <v>302</v>
      </c>
      <c r="C272">
        <v>28102</v>
      </c>
      <c r="D272">
        <v>0</v>
      </c>
      <c r="E272">
        <v>2015</v>
      </c>
      <c r="F272">
        <v>2000</v>
      </c>
      <c r="G272" t="s">
        <v>795</v>
      </c>
      <c r="H272" s="212">
        <v>68410</v>
      </c>
      <c r="I272" s="212">
        <v>498</v>
      </c>
      <c r="J272" s="212">
        <v>530</v>
      </c>
      <c r="K272" s="212">
        <v>507</v>
      </c>
      <c r="L272" s="212">
        <v>502</v>
      </c>
      <c r="M272" s="212">
        <v>527</v>
      </c>
      <c r="N272" s="212">
        <v>525</v>
      </c>
      <c r="O272" s="212">
        <v>489</v>
      </c>
      <c r="P272" s="212">
        <v>546</v>
      </c>
      <c r="Q272" s="212">
        <v>527</v>
      </c>
      <c r="R272" s="212">
        <v>499</v>
      </c>
      <c r="S272" s="212">
        <v>538</v>
      </c>
      <c r="T272" s="212">
        <v>538</v>
      </c>
      <c r="U272" s="212">
        <v>530</v>
      </c>
      <c r="V272" s="212">
        <v>564</v>
      </c>
      <c r="W272" s="212">
        <v>530</v>
      </c>
      <c r="X272" s="212">
        <v>564</v>
      </c>
      <c r="Y272" s="212">
        <v>535</v>
      </c>
      <c r="Z272" s="212">
        <v>539</v>
      </c>
      <c r="AA272" s="212">
        <v>634</v>
      </c>
      <c r="AB272" s="212">
        <v>734</v>
      </c>
      <c r="AC272" s="212">
        <v>754</v>
      </c>
      <c r="AD272" s="212">
        <v>784</v>
      </c>
      <c r="AE272" s="212">
        <v>714</v>
      </c>
      <c r="AF272" s="212">
        <v>727</v>
      </c>
      <c r="AG272" s="212">
        <v>633</v>
      </c>
      <c r="AH272" s="212">
        <v>647</v>
      </c>
      <c r="AI272" s="212">
        <v>674</v>
      </c>
      <c r="AJ272" s="212">
        <v>654</v>
      </c>
      <c r="AK272" s="212">
        <v>715</v>
      </c>
      <c r="AL272" s="212">
        <v>712</v>
      </c>
      <c r="AM272" s="212">
        <v>746</v>
      </c>
      <c r="AN272" s="212">
        <v>836</v>
      </c>
      <c r="AO272" s="212">
        <v>828</v>
      </c>
      <c r="AP272" s="212">
        <v>798</v>
      </c>
      <c r="AQ272" s="212">
        <v>841</v>
      </c>
      <c r="AR272" s="212">
        <v>844</v>
      </c>
      <c r="AS272" s="212">
        <v>882</v>
      </c>
      <c r="AT272" s="212">
        <v>1003</v>
      </c>
      <c r="AU272" s="212">
        <v>996</v>
      </c>
      <c r="AV272" s="212">
        <v>982</v>
      </c>
      <c r="AW272" s="212">
        <v>1139</v>
      </c>
      <c r="AX272" s="212">
        <v>1211</v>
      </c>
      <c r="AY272" s="212">
        <v>1215</v>
      </c>
      <c r="AZ272" s="212">
        <v>1093</v>
      </c>
      <c r="BA272" s="212">
        <v>1082</v>
      </c>
      <c r="BB272" s="212">
        <v>1039</v>
      </c>
      <c r="BC272" s="212">
        <v>1054</v>
      </c>
      <c r="BD272" s="212">
        <v>933</v>
      </c>
      <c r="BE272" s="212">
        <v>995</v>
      </c>
      <c r="BF272" s="212">
        <v>782</v>
      </c>
      <c r="BG272" s="212">
        <v>953</v>
      </c>
      <c r="BH272" s="212">
        <v>834</v>
      </c>
      <c r="BI272" s="212">
        <v>807</v>
      </c>
      <c r="BJ272" s="212">
        <v>788</v>
      </c>
      <c r="BK272" s="212">
        <v>728</v>
      </c>
      <c r="BL272" s="212">
        <v>739</v>
      </c>
      <c r="BM272" s="212">
        <v>734</v>
      </c>
      <c r="BN272" s="212">
        <v>715</v>
      </c>
      <c r="BO272" s="212">
        <v>674</v>
      </c>
      <c r="BP272" s="212">
        <v>675</v>
      </c>
      <c r="BQ272" s="212">
        <v>664</v>
      </c>
      <c r="BR272" s="212">
        <v>676</v>
      </c>
      <c r="BS272" s="212">
        <v>819</v>
      </c>
      <c r="BT272" s="212">
        <v>810</v>
      </c>
      <c r="BU272" s="212">
        <v>911</v>
      </c>
      <c r="BV272" s="212">
        <v>888</v>
      </c>
      <c r="BW272" s="212">
        <v>1106</v>
      </c>
      <c r="BX272" s="212">
        <v>1082</v>
      </c>
      <c r="BY272" s="212">
        <v>1014</v>
      </c>
      <c r="BZ272" s="212">
        <v>583</v>
      </c>
      <c r="CA272" s="212">
        <v>694</v>
      </c>
      <c r="CB272" s="212">
        <v>821</v>
      </c>
      <c r="CC272" s="212">
        <v>789</v>
      </c>
      <c r="CD272" s="212">
        <v>818</v>
      </c>
      <c r="CE272" s="212">
        <v>850</v>
      </c>
      <c r="CF272" s="212">
        <v>710</v>
      </c>
      <c r="CG272" s="212">
        <v>634</v>
      </c>
      <c r="CH272" s="212">
        <v>709</v>
      </c>
      <c r="CI272" s="212">
        <v>764</v>
      </c>
      <c r="CJ272" s="212">
        <v>729</v>
      </c>
      <c r="CK272" s="212">
        <v>737</v>
      </c>
      <c r="CL272" s="212">
        <v>665</v>
      </c>
      <c r="CM272" s="212">
        <v>700</v>
      </c>
      <c r="CN272" s="212">
        <v>633</v>
      </c>
      <c r="CO272" s="212">
        <v>649</v>
      </c>
      <c r="CP272" s="212">
        <v>543</v>
      </c>
      <c r="CQ272" s="212">
        <v>524</v>
      </c>
      <c r="CR272" s="212">
        <v>461</v>
      </c>
      <c r="CS272" s="212">
        <v>419</v>
      </c>
      <c r="CT272" s="212">
        <v>365</v>
      </c>
      <c r="CU272" s="212">
        <v>285</v>
      </c>
      <c r="CV272" s="212">
        <v>245</v>
      </c>
      <c r="CW272" s="212">
        <v>190</v>
      </c>
      <c r="CX272" s="212">
        <v>165</v>
      </c>
      <c r="CY272" s="212">
        <v>141</v>
      </c>
      <c r="CZ272" s="212">
        <v>102</v>
      </c>
      <c r="DA272" s="212">
        <v>64</v>
      </c>
      <c r="DB272" s="212">
        <v>54</v>
      </c>
      <c r="DC272" s="212">
        <v>25</v>
      </c>
      <c r="DD272" s="212">
        <v>34</v>
      </c>
      <c r="DE272" s="212">
        <v>76</v>
      </c>
      <c r="DF272" s="212">
        <v>446</v>
      </c>
      <c r="DG272" s="212">
        <v>47.333544229300003</v>
      </c>
      <c r="DH272" s="212">
        <v>46.547438330200002</v>
      </c>
      <c r="DI272" s="212">
        <v>2564</v>
      </c>
      <c r="DJ272" s="212">
        <v>2586</v>
      </c>
      <c r="DK272" s="212">
        <v>2700</v>
      </c>
      <c r="DL272" s="212">
        <v>3006</v>
      </c>
      <c r="DM272" s="212">
        <v>3612</v>
      </c>
      <c r="DN272" s="212">
        <v>3402</v>
      </c>
      <c r="DO272" s="212">
        <v>4049</v>
      </c>
      <c r="DP272" s="212">
        <v>4707</v>
      </c>
      <c r="DQ272" s="212">
        <v>5740</v>
      </c>
      <c r="DR272" s="212">
        <v>4803</v>
      </c>
      <c r="DS272" s="212">
        <v>4110</v>
      </c>
      <c r="DT272" s="212">
        <v>3537</v>
      </c>
      <c r="DU272" s="212">
        <v>3880</v>
      </c>
      <c r="DV272" s="212">
        <v>4673</v>
      </c>
      <c r="DW272" s="212">
        <v>3972</v>
      </c>
      <c r="DX272" s="212">
        <v>3546</v>
      </c>
      <c r="DY272" s="212">
        <v>3384</v>
      </c>
      <c r="DZ272" s="212">
        <v>2312</v>
      </c>
      <c r="EA272" s="212">
        <v>1026</v>
      </c>
      <c r="EB272" s="212">
        <v>279</v>
      </c>
      <c r="EC272" s="212">
        <v>76</v>
      </c>
      <c r="ED272" s="212">
        <v>7850</v>
      </c>
      <c r="EE272" s="212">
        <v>40846</v>
      </c>
      <c r="EF272" s="212">
        <v>19268</v>
      </c>
      <c r="EG272" s="212">
        <v>10623</v>
      </c>
      <c r="EH272" s="212">
        <v>3693</v>
      </c>
      <c r="EI272" s="212">
        <v>11.550232476</v>
      </c>
      <c r="EJ272" s="212">
        <v>60.099464422300002</v>
      </c>
      <c r="EK272" s="212">
        <v>28.350303101600002</v>
      </c>
      <c r="EL272" s="212">
        <v>15.6303337061</v>
      </c>
      <c r="EM272" s="212">
        <v>5.4337590488999998</v>
      </c>
    </row>
    <row r="273" spans="1:143" hidden="1">
      <c r="A273">
        <v>829</v>
      </c>
      <c r="B273">
        <v>302</v>
      </c>
      <c r="C273">
        <v>28105</v>
      </c>
      <c r="D273">
        <v>0</v>
      </c>
      <c r="E273">
        <v>2015</v>
      </c>
      <c r="F273">
        <v>2000</v>
      </c>
      <c r="G273" t="s">
        <v>796</v>
      </c>
      <c r="H273" s="212">
        <v>51843</v>
      </c>
      <c r="I273" s="212">
        <v>363</v>
      </c>
      <c r="J273" s="212">
        <v>324</v>
      </c>
      <c r="K273" s="212">
        <v>288</v>
      </c>
      <c r="L273" s="212">
        <v>289</v>
      </c>
      <c r="M273" s="212">
        <v>306</v>
      </c>
      <c r="N273" s="212">
        <v>321</v>
      </c>
      <c r="O273" s="212">
        <v>314</v>
      </c>
      <c r="P273" s="212">
        <v>301</v>
      </c>
      <c r="Q273" s="212">
        <v>300</v>
      </c>
      <c r="R273" s="212">
        <v>320</v>
      </c>
      <c r="S273" s="212">
        <v>320</v>
      </c>
      <c r="T273" s="212">
        <v>321</v>
      </c>
      <c r="U273" s="212">
        <v>365</v>
      </c>
      <c r="V273" s="212">
        <v>335</v>
      </c>
      <c r="W273" s="212">
        <v>325</v>
      </c>
      <c r="X273" s="212">
        <v>335</v>
      </c>
      <c r="Y273" s="212">
        <v>356</v>
      </c>
      <c r="Z273" s="212">
        <v>352</v>
      </c>
      <c r="AA273" s="212">
        <v>383</v>
      </c>
      <c r="AB273" s="212">
        <v>386</v>
      </c>
      <c r="AC273" s="212">
        <v>392</v>
      </c>
      <c r="AD273" s="212">
        <v>399</v>
      </c>
      <c r="AE273" s="212">
        <v>473</v>
      </c>
      <c r="AF273" s="212">
        <v>482</v>
      </c>
      <c r="AG273" s="212">
        <v>562</v>
      </c>
      <c r="AH273" s="212">
        <v>573</v>
      </c>
      <c r="AI273" s="212">
        <v>564</v>
      </c>
      <c r="AJ273" s="212">
        <v>618</v>
      </c>
      <c r="AK273" s="212">
        <v>620</v>
      </c>
      <c r="AL273" s="212">
        <v>626</v>
      </c>
      <c r="AM273" s="212">
        <v>601</v>
      </c>
      <c r="AN273" s="212">
        <v>600</v>
      </c>
      <c r="AO273" s="212">
        <v>665</v>
      </c>
      <c r="AP273" s="212">
        <v>630</v>
      </c>
      <c r="AQ273" s="212">
        <v>562</v>
      </c>
      <c r="AR273" s="212">
        <v>590</v>
      </c>
      <c r="AS273" s="212">
        <v>559</v>
      </c>
      <c r="AT273" s="212">
        <v>621</v>
      </c>
      <c r="AU273" s="212">
        <v>584</v>
      </c>
      <c r="AV273" s="212">
        <v>692</v>
      </c>
      <c r="AW273" s="212">
        <v>769</v>
      </c>
      <c r="AX273" s="212">
        <v>746</v>
      </c>
      <c r="AY273" s="212">
        <v>759</v>
      </c>
      <c r="AZ273" s="212">
        <v>714</v>
      </c>
      <c r="BA273" s="212">
        <v>735</v>
      </c>
      <c r="BB273" s="212">
        <v>750</v>
      </c>
      <c r="BC273" s="212">
        <v>664</v>
      </c>
      <c r="BD273" s="212">
        <v>687</v>
      </c>
      <c r="BE273" s="212">
        <v>625</v>
      </c>
      <c r="BF273" s="212">
        <v>500</v>
      </c>
      <c r="BG273" s="212">
        <v>661</v>
      </c>
      <c r="BH273" s="212">
        <v>609</v>
      </c>
      <c r="BI273" s="212">
        <v>606</v>
      </c>
      <c r="BJ273" s="212">
        <v>572</v>
      </c>
      <c r="BK273" s="212">
        <v>533</v>
      </c>
      <c r="BL273" s="212">
        <v>560</v>
      </c>
      <c r="BM273" s="212">
        <v>570</v>
      </c>
      <c r="BN273" s="212">
        <v>578</v>
      </c>
      <c r="BO273" s="212">
        <v>541</v>
      </c>
      <c r="BP273" s="212">
        <v>571</v>
      </c>
      <c r="BQ273" s="212">
        <v>518</v>
      </c>
      <c r="BR273" s="212">
        <v>584</v>
      </c>
      <c r="BS273" s="212">
        <v>627</v>
      </c>
      <c r="BT273" s="212">
        <v>617</v>
      </c>
      <c r="BU273" s="212">
        <v>721</v>
      </c>
      <c r="BV273" s="212">
        <v>761</v>
      </c>
      <c r="BW273" s="212">
        <v>873</v>
      </c>
      <c r="BX273" s="212">
        <v>936</v>
      </c>
      <c r="BY273" s="212">
        <v>873</v>
      </c>
      <c r="BZ273" s="212">
        <v>551</v>
      </c>
      <c r="CA273" s="212">
        <v>648</v>
      </c>
      <c r="CB273" s="212">
        <v>751</v>
      </c>
      <c r="CC273" s="212">
        <v>760</v>
      </c>
      <c r="CD273" s="212">
        <v>841</v>
      </c>
      <c r="CE273" s="212">
        <v>857</v>
      </c>
      <c r="CF273" s="212">
        <v>697</v>
      </c>
      <c r="CG273" s="212">
        <v>634</v>
      </c>
      <c r="CH273" s="212">
        <v>693</v>
      </c>
      <c r="CI273" s="212">
        <v>694</v>
      </c>
      <c r="CJ273" s="212">
        <v>708</v>
      </c>
      <c r="CK273" s="212">
        <v>741</v>
      </c>
      <c r="CL273" s="212">
        <v>726</v>
      </c>
      <c r="CM273" s="212">
        <v>625</v>
      </c>
      <c r="CN273" s="212">
        <v>574</v>
      </c>
      <c r="CO273" s="212">
        <v>520</v>
      </c>
      <c r="CP273" s="212">
        <v>474</v>
      </c>
      <c r="CQ273" s="212">
        <v>474</v>
      </c>
      <c r="CR273" s="212">
        <v>341</v>
      </c>
      <c r="CS273" s="212">
        <v>366</v>
      </c>
      <c r="CT273" s="212">
        <v>321</v>
      </c>
      <c r="CU273" s="212">
        <v>258</v>
      </c>
      <c r="CV273" s="212">
        <v>214</v>
      </c>
      <c r="CW273" s="212">
        <v>203</v>
      </c>
      <c r="CX273" s="212">
        <v>160</v>
      </c>
      <c r="CY273" s="212">
        <v>111</v>
      </c>
      <c r="CZ273" s="212">
        <v>89</v>
      </c>
      <c r="DA273" s="212">
        <v>60</v>
      </c>
      <c r="DB273" s="212">
        <v>47</v>
      </c>
      <c r="DC273" s="212">
        <v>22</v>
      </c>
      <c r="DD273" s="212">
        <v>25</v>
      </c>
      <c r="DE273" s="212">
        <v>50</v>
      </c>
      <c r="DF273" s="212">
        <v>331</v>
      </c>
      <c r="DG273" s="212">
        <v>50.544843919900003</v>
      </c>
      <c r="DH273" s="212">
        <v>51.211822660099998</v>
      </c>
      <c r="DI273" s="212">
        <v>1570</v>
      </c>
      <c r="DJ273" s="212">
        <v>1556</v>
      </c>
      <c r="DK273" s="212">
        <v>1666</v>
      </c>
      <c r="DL273" s="212">
        <v>1812</v>
      </c>
      <c r="DM273" s="212">
        <v>2308</v>
      </c>
      <c r="DN273" s="212">
        <v>3001</v>
      </c>
      <c r="DO273" s="212">
        <v>3058</v>
      </c>
      <c r="DP273" s="212">
        <v>3046</v>
      </c>
      <c r="DQ273" s="212">
        <v>3723</v>
      </c>
      <c r="DR273" s="212">
        <v>3226</v>
      </c>
      <c r="DS273" s="212">
        <v>2981</v>
      </c>
      <c r="DT273" s="212">
        <v>2820</v>
      </c>
      <c r="DU273" s="212">
        <v>3067</v>
      </c>
      <c r="DV273" s="212">
        <v>3994</v>
      </c>
      <c r="DW273" s="212">
        <v>3857</v>
      </c>
      <c r="DX273" s="212">
        <v>3426</v>
      </c>
      <c r="DY273" s="212">
        <v>3186</v>
      </c>
      <c r="DZ273" s="212">
        <v>1976</v>
      </c>
      <c r="EA273" s="212">
        <v>946</v>
      </c>
      <c r="EB273" s="212">
        <v>243</v>
      </c>
      <c r="EC273" s="212">
        <v>50</v>
      </c>
      <c r="ED273" s="212">
        <v>4792</v>
      </c>
      <c r="EE273" s="212">
        <v>29042</v>
      </c>
      <c r="EF273" s="212">
        <v>17678</v>
      </c>
      <c r="EG273" s="212">
        <v>9827</v>
      </c>
      <c r="EH273" s="212">
        <v>3215</v>
      </c>
      <c r="EI273" s="212">
        <v>9.3026867525999997</v>
      </c>
      <c r="EJ273" s="212">
        <v>56.379096132900003</v>
      </c>
      <c r="EK273" s="212">
        <v>34.318217114500001</v>
      </c>
      <c r="EL273" s="212">
        <v>19.077108246600002</v>
      </c>
      <c r="EM273" s="212">
        <v>6.2412641715000001</v>
      </c>
    </row>
    <row r="274" spans="1:143" hidden="1">
      <c r="A274">
        <v>830</v>
      </c>
      <c r="B274">
        <v>302</v>
      </c>
      <c r="C274">
        <v>28106</v>
      </c>
      <c r="D274">
        <v>0</v>
      </c>
      <c r="E274">
        <v>2015</v>
      </c>
      <c r="F274">
        <v>2000</v>
      </c>
      <c r="G274" t="s">
        <v>797</v>
      </c>
      <c r="H274" s="212">
        <v>48289</v>
      </c>
      <c r="I274" s="212">
        <v>262</v>
      </c>
      <c r="J274" s="212">
        <v>293</v>
      </c>
      <c r="K274" s="212">
        <v>256</v>
      </c>
      <c r="L274" s="212">
        <v>279</v>
      </c>
      <c r="M274" s="212">
        <v>263</v>
      </c>
      <c r="N274" s="212">
        <v>287</v>
      </c>
      <c r="O274" s="212">
        <v>282</v>
      </c>
      <c r="P274" s="212">
        <v>296</v>
      </c>
      <c r="Q274" s="212">
        <v>291</v>
      </c>
      <c r="R274" s="212">
        <v>332</v>
      </c>
      <c r="S274" s="212">
        <v>311</v>
      </c>
      <c r="T274" s="212">
        <v>317</v>
      </c>
      <c r="U274" s="212">
        <v>298</v>
      </c>
      <c r="V274" s="212">
        <v>330</v>
      </c>
      <c r="W274" s="212">
        <v>286</v>
      </c>
      <c r="X274" s="212">
        <v>344</v>
      </c>
      <c r="Y274" s="212">
        <v>362</v>
      </c>
      <c r="Z274" s="212">
        <v>383</v>
      </c>
      <c r="AA274" s="212">
        <v>402</v>
      </c>
      <c r="AB274" s="212">
        <v>417</v>
      </c>
      <c r="AC274" s="212">
        <v>412</v>
      </c>
      <c r="AD274" s="212">
        <v>393</v>
      </c>
      <c r="AE274" s="212">
        <v>407</v>
      </c>
      <c r="AF274" s="212">
        <v>414</v>
      </c>
      <c r="AG274" s="212">
        <v>412</v>
      </c>
      <c r="AH274" s="212">
        <v>433</v>
      </c>
      <c r="AI274" s="212">
        <v>439</v>
      </c>
      <c r="AJ274" s="212">
        <v>452</v>
      </c>
      <c r="AK274" s="212">
        <v>458</v>
      </c>
      <c r="AL274" s="212">
        <v>446</v>
      </c>
      <c r="AM274" s="212">
        <v>454</v>
      </c>
      <c r="AN274" s="212">
        <v>479</v>
      </c>
      <c r="AO274" s="212">
        <v>474</v>
      </c>
      <c r="AP274" s="212">
        <v>449</v>
      </c>
      <c r="AQ274" s="212">
        <v>410</v>
      </c>
      <c r="AR274" s="212">
        <v>443</v>
      </c>
      <c r="AS274" s="212">
        <v>480</v>
      </c>
      <c r="AT274" s="212">
        <v>524</v>
      </c>
      <c r="AU274" s="212">
        <v>538</v>
      </c>
      <c r="AV274" s="212">
        <v>531</v>
      </c>
      <c r="AW274" s="212">
        <v>599</v>
      </c>
      <c r="AX274" s="212">
        <v>691</v>
      </c>
      <c r="AY274" s="212">
        <v>665</v>
      </c>
      <c r="AZ274" s="212">
        <v>653</v>
      </c>
      <c r="BA274" s="212">
        <v>667</v>
      </c>
      <c r="BB274" s="212">
        <v>646</v>
      </c>
      <c r="BC274" s="212">
        <v>634</v>
      </c>
      <c r="BD274" s="212">
        <v>617</v>
      </c>
      <c r="BE274" s="212">
        <v>592</v>
      </c>
      <c r="BF274" s="212">
        <v>533</v>
      </c>
      <c r="BG274" s="212">
        <v>590</v>
      </c>
      <c r="BH274" s="212">
        <v>598</v>
      </c>
      <c r="BI274" s="212">
        <v>570</v>
      </c>
      <c r="BJ274" s="212">
        <v>555</v>
      </c>
      <c r="BK274" s="212">
        <v>544</v>
      </c>
      <c r="BL274" s="212">
        <v>514</v>
      </c>
      <c r="BM274" s="212">
        <v>545</v>
      </c>
      <c r="BN274" s="212">
        <v>578</v>
      </c>
      <c r="BO274" s="212">
        <v>470</v>
      </c>
      <c r="BP274" s="212">
        <v>562</v>
      </c>
      <c r="BQ274" s="212">
        <v>544</v>
      </c>
      <c r="BR274" s="212">
        <v>561</v>
      </c>
      <c r="BS274" s="212">
        <v>597</v>
      </c>
      <c r="BT274" s="212">
        <v>632</v>
      </c>
      <c r="BU274" s="212">
        <v>716</v>
      </c>
      <c r="BV274" s="212">
        <v>728</v>
      </c>
      <c r="BW274" s="212">
        <v>911</v>
      </c>
      <c r="BX274" s="212">
        <v>916</v>
      </c>
      <c r="BY274" s="212">
        <v>928</v>
      </c>
      <c r="BZ274" s="212">
        <v>543</v>
      </c>
      <c r="CA274" s="212">
        <v>589</v>
      </c>
      <c r="CB274" s="212">
        <v>800</v>
      </c>
      <c r="CC274" s="212">
        <v>802</v>
      </c>
      <c r="CD274" s="212">
        <v>835</v>
      </c>
      <c r="CE274" s="212">
        <v>877</v>
      </c>
      <c r="CF274" s="212">
        <v>758</v>
      </c>
      <c r="CG274" s="212">
        <v>643</v>
      </c>
      <c r="CH274" s="212">
        <v>698</v>
      </c>
      <c r="CI274" s="212">
        <v>749</v>
      </c>
      <c r="CJ274" s="212">
        <v>757</v>
      </c>
      <c r="CK274" s="212">
        <v>725</v>
      </c>
      <c r="CL274" s="212">
        <v>616</v>
      </c>
      <c r="CM274" s="212">
        <v>637</v>
      </c>
      <c r="CN274" s="212">
        <v>592</v>
      </c>
      <c r="CO274" s="212">
        <v>556</v>
      </c>
      <c r="CP274" s="212">
        <v>443</v>
      </c>
      <c r="CQ274" s="212">
        <v>413</v>
      </c>
      <c r="CR274" s="212">
        <v>369</v>
      </c>
      <c r="CS274" s="212">
        <v>321</v>
      </c>
      <c r="CT274" s="212">
        <v>329</v>
      </c>
      <c r="CU274" s="212">
        <v>250</v>
      </c>
      <c r="CV274" s="212">
        <v>213</v>
      </c>
      <c r="CW274" s="212">
        <v>189</v>
      </c>
      <c r="CX274" s="212">
        <v>146</v>
      </c>
      <c r="CY274" s="212">
        <v>91</v>
      </c>
      <c r="CZ274" s="212">
        <v>90</v>
      </c>
      <c r="DA274" s="212">
        <v>54</v>
      </c>
      <c r="DB274" s="212">
        <v>54</v>
      </c>
      <c r="DC274" s="212">
        <v>34</v>
      </c>
      <c r="DD274" s="212">
        <v>26</v>
      </c>
      <c r="DE274" s="212">
        <v>46</v>
      </c>
      <c r="DF274" s="212">
        <v>349</v>
      </c>
      <c r="DG274" s="212">
        <v>51.877242386299997</v>
      </c>
      <c r="DH274" s="212">
        <v>54.038602941199997</v>
      </c>
      <c r="DI274" s="212">
        <v>1353</v>
      </c>
      <c r="DJ274" s="212">
        <v>1488</v>
      </c>
      <c r="DK274" s="212">
        <v>1542</v>
      </c>
      <c r="DL274" s="212">
        <v>1908</v>
      </c>
      <c r="DM274" s="212">
        <v>2038</v>
      </c>
      <c r="DN274" s="212">
        <v>2228</v>
      </c>
      <c r="DO274" s="212">
        <v>2266</v>
      </c>
      <c r="DP274" s="212">
        <v>2516</v>
      </c>
      <c r="DQ274" s="212">
        <v>3275</v>
      </c>
      <c r="DR274" s="212">
        <v>3022</v>
      </c>
      <c r="DS274" s="212">
        <v>2857</v>
      </c>
      <c r="DT274" s="212">
        <v>2669</v>
      </c>
      <c r="DU274" s="212">
        <v>3050</v>
      </c>
      <c r="DV274" s="212">
        <v>4026</v>
      </c>
      <c r="DW274" s="212">
        <v>3903</v>
      </c>
      <c r="DX274" s="212">
        <v>3605</v>
      </c>
      <c r="DY274" s="212">
        <v>3126</v>
      </c>
      <c r="DZ274" s="212">
        <v>1875</v>
      </c>
      <c r="EA274" s="212">
        <v>889</v>
      </c>
      <c r="EB274" s="212">
        <v>258</v>
      </c>
      <c r="EC274" s="212">
        <v>46</v>
      </c>
      <c r="ED274" s="212">
        <v>4383</v>
      </c>
      <c r="EE274" s="212">
        <v>25829</v>
      </c>
      <c r="EF274" s="212">
        <v>17728</v>
      </c>
      <c r="EG274" s="212">
        <v>9799</v>
      </c>
      <c r="EH274" s="212">
        <v>3068</v>
      </c>
      <c r="EI274" s="212">
        <v>9.1426783479000004</v>
      </c>
      <c r="EJ274" s="212">
        <v>53.877763871500001</v>
      </c>
      <c r="EK274" s="212">
        <v>36.979557780599997</v>
      </c>
      <c r="EL274" s="212">
        <v>20.440133500200002</v>
      </c>
      <c r="EM274" s="212">
        <v>6.3996662495000001</v>
      </c>
    </row>
    <row r="275" spans="1:143" hidden="1">
      <c r="A275">
        <v>831</v>
      </c>
      <c r="B275">
        <v>302</v>
      </c>
      <c r="C275">
        <v>28107</v>
      </c>
      <c r="D275">
        <v>0</v>
      </c>
      <c r="E275">
        <v>2015</v>
      </c>
      <c r="F275">
        <v>2000</v>
      </c>
      <c r="G275" t="s">
        <v>798</v>
      </c>
      <c r="H275" s="212">
        <v>85458</v>
      </c>
      <c r="I275" s="212">
        <v>529</v>
      </c>
      <c r="J275" s="212">
        <v>540</v>
      </c>
      <c r="K275" s="212">
        <v>573</v>
      </c>
      <c r="L275" s="212">
        <v>550</v>
      </c>
      <c r="M275" s="212">
        <v>643</v>
      </c>
      <c r="N275" s="212">
        <v>625</v>
      </c>
      <c r="O275" s="212">
        <v>606</v>
      </c>
      <c r="P275" s="212">
        <v>586</v>
      </c>
      <c r="Q275" s="212">
        <v>633</v>
      </c>
      <c r="R275" s="212">
        <v>602</v>
      </c>
      <c r="S275" s="212">
        <v>574</v>
      </c>
      <c r="T275" s="212">
        <v>601</v>
      </c>
      <c r="U275" s="212">
        <v>660</v>
      </c>
      <c r="V275" s="212">
        <v>650</v>
      </c>
      <c r="W275" s="212">
        <v>647</v>
      </c>
      <c r="X275" s="212">
        <v>683</v>
      </c>
      <c r="Y275" s="212">
        <v>661</v>
      </c>
      <c r="Z275" s="212">
        <v>684</v>
      </c>
      <c r="AA275" s="212">
        <v>834</v>
      </c>
      <c r="AB275" s="212">
        <v>898</v>
      </c>
      <c r="AC275" s="212">
        <v>937</v>
      </c>
      <c r="AD275" s="212">
        <v>959</v>
      </c>
      <c r="AE275" s="212">
        <v>860</v>
      </c>
      <c r="AF275" s="212">
        <v>711</v>
      </c>
      <c r="AG275" s="212">
        <v>736</v>
      </c>
      <c r="AH275" s="212">
        <v>749</v>
      </c>
      <c r="AI275" s="212">
        <v>708</v>
      </c>
      <c r="AJ275" s="212">
        <v>745</v>
      </c>
      <c r="AK275" s="212">
        <v>785</v>
      </c>
      <c r="AL275" s="212">
        <v>818</v>
      </c>
      <c r="AM275" s="212">
        <v>834</v>
      </c>
      <c r="AN275" s="212">
        <v>824</v>
      </c>
      <c r="AO275" s="212">
        <v>841</v>
      </c>
      <c r="AP275" s="212">
        <v>834</v>
      </c>
      <c r="AQ275" s="212">
        <v>864</v>
      </c>
      <c r="AR275" s="212">
        <v>932</v>
      </c>
      <c r="AS275" s="212">
        <v>951</v>
      </c>
      <c r="AT275" s="212">
        <v>966</v>
      </c>
      <c r="AU275" s="212">
        <v>1034</v>
      </c>
      <c r="AV275" s="212">
        <v>1070</v>
      </c>
      <c r="AW275" s="212">
        <v>1103</v>
      </c>
      <c r="AX275" s="212">
        <v>1146</v>
      </c>
      <c r="AY275" s="212">
        <v>1145</v>
      </c>
      <c r="AZ275" s="212">
        <v>1229</v>
      </c>
      <c r="BA275" s="212">
        <v>1193</v>
      </c>
      <c r="BB275" s="212">
        <v>1184</v>
      </c>
      <c r="BC275" s="212">
        <v>1168</v>
      </c>
      <c r="BD275" s="212">
        <v>1144</v>
      </c>
      <c r="BE275" s="212">
        <v>1134</v>
      </c>
      <c r="BF275" s="212">
        <v>876</v>
      </c>
      <c r="BG275" s="212">
        <v>1100</v>
      </c>
      <c r="BH275" s="212">
        <v>1012</v>
      </c>
      <c r="BI275" s="212">
        <v>1064</v>
      </c>
      <c r="BJ275" s="212">
        <v>1042</v>
      </c>
      <c r="BK275" s="212">
        <v>1027</v>
      </c>
      <c r="BL275" s="212">
        <v>1039</v>
      </c>
      <c r="BM275" s="212">
        <v>1059</v>
      </c>
      <c r="BN275" s="212">
        <v>986</v>
      </c>
      <c r="BO275" s="212">
        <v>951</v>
      </c>
      <c r="BP275" s="212">
        <v>977</v>
      </c>
      <c r="BQ275" s="212">
        <v>1075</v>
      </c>
      <c r="BR275" s="212">
        <v>1081</v>
      </c>
      <c r="BS275" s="212">
        <v>1131</v>
      </c>
      <c r="BT275" s="212">
        <v>1176</v>
      </c>
      <c r="BU275" s="212">
        <v>1356</v>
      </c>
      <c r="BV275" s="212">
        <v>1494</v>
      </c>
      <c r="BW275" s="212">
        <v>1743</v>
      </c>
      <c r="BX275" s="212">
        <v>1726</v>
      </c>
      <c r="BY275" s="212">
        <v>1546</v>
      </c>
      <c r="BZ275" s="212">
        <v>968</v>
      </c>
      <c r="CA275" s="212">
        <v>1069</v>
      </c>
      <c r="CB275" s="212">
        <v>1388</v>
      </c>
      <c r="CC275" s="212">
        <v>1291</v>
      </c>
      <c r="CD275" s="212">
        <v>1382</v>
      </c>
      <c r="CE275" s="212">
        <v>1326</v>
      </c>
      <c r="CF275" s="212">
        <v>1129</v>
      </c>
      <c r="CG275" s="212">
        <v>963</v>
      </c>
      <c r="CH275" s="212">
        <v>1063</v>
      </c>
      <c r="CI275" s="212">
        <v>1083</v>
      </c>
      <c r="CJ275" s="212">
        <v>1041</v>
      </c>
      <c r="CK275" s="212">
        <v>952</v>
      </c>
      <c r="CL275" s="212">
        <v>835</v>
      </c>
      <c r="CM275" s="212">
        <v>858</v>
      </c>
      <c r="CN275" s="212">
        <v>837</v>
      </c>
      <c r="CO275" s="212">
        <v>716</v>
      </c>
      <c r="CP275" s="212">
        <v>623</v>
      </c>
      <c r="CQ275" s="212">
        <v>626</v>
      </c>
      <c r="CR275" s="212">
        <v>527</v>
      </c>
      <c r="CS275" s="212">
        <v>483</v>
      </c>
      <c r="CT275" s="212">
        <v>445</v>
      </c>
      <c r="CU275" s="212">
        <v>354</v>
      </c>
      <c r="CV275" s="212">
        <v>278</v>
      </c>
      <c r="CW275" s="212">
        <v>221</v>
      </c>
      <c r="CX275" s="212">
        <v>202</v>
      </c>
      <c r="CY275" s="212">
        <v>142</v>
      </c>
      <c r="CZ275" s="212">
        <v>125</v>
      </c>
      <c r="DA275" s="212">
        <v>70</v>
      </c>
      <c r="DB275" s="212">
        <v>72</v>
      </c>
      <c r="DC275" s="212">
        <v>45</v>
      </c>
      <c r="DD275" s="212">
        <v>42</v>
      </c>
      <c r="DE275" s="212">
        <v>68</v>
      </c>
      <c r="DF275" s="212">
        <v>390</v>
      </c>
      <c r="DG275" s="212">
        <v>49.462723938499998</v>
      </c>
      <c r="DH275" s="212">
        <v>51.172924901199998</v>
      </c>
      <c r="DI275" s="212">
        <v>2835</v>
      </c>
      <c r="DJ275" s="212">
        <v>3052</v>
      </c>
      <c r="DK275" s="212">
        <v>3132</v>
      </c>
      <c r="DL275" s="212">
        <v>3760</v>
      </c>
      <c r="DM275" s="212">
        <v>4203</v>
      </c>
      <c r="DN275" s="212">
        <v>3805</v>
      </c>
      <c r="DO275" s="212">
        <v>4197</v>
      </c>
      <c r="DP275" s="212">
        <v>4953</v>
      </c>
      <c r="DQ275" s="212">
        <v>5816</v>
      </c>
      <c r="DR275" s="212">
        <v>5506</v>
      </c>
      <c r="DS275" s="212">
        <v>5245</v>
      </c>
      <c r="DT275" s="212">
        <v>5012</v>
      </c>
      <c r="DU275" s="212">
        <v>5819</v>
      </c>
      <c r="DV275" s="212">
        <v>7477</v>
      </c>
      <c r="DW275" s="212">
        <v>6456</v>
      </c>
      <c r="DX275" s="212">
        <v>5279</v>
      </c>
      <c r="DY275" s="212">
        <v>4198</v>
      </c>
      <c r="DZ275" s="212">
        <v>2704</v>
      </c>
      <c r="EA275" s="212">
        <v>1197</v>
      </c>
      <c r="EB275" s="212">
        <v>354</v>
      </c>
      <c r="EC275" s="212">
        <v>68</v>
      </c>
      <c r="ED275" s="212">
        <v>9019</v>
      </c>
      <c r="EE275" s="212">
        <v>48316</v>
      </c>
      <c r="EF275" s="212">
        <v>27733</v>
      </c>
      <c r="EG275" s="212">
        <v>13800</v>
      </c>
      <c r="EH275" s="212">
        <v>4323</v>
      </c>
      <c r="EI275" s="212">
        <v>10.6021065501</v>
      </c>
      <c r="EJ275" s="212">
        <v>56.796915408799997</v>
      </c>
      <c r="EK275" s="212">
        <v>32.600978041099999</v>
      </c>
      <c r="EL275" s="212">
        <v>16.2223162646</v>
      </c>
      <c r="EM275" s="212">
        <v>5.0818168993999997</v>
      </c>
    </row>
    <row r="276" spans="1:143" hidden="1">
      <c r="A276">
        <v>832</v>
      </c>
      <c r="B276">
        <v>302</v>
      </c>
      <c r="C276">
        <v>28108</v>
      </c>
      <c r="D276">
        <v>0</v>
      </c>
      <c r="E276">
        <v>2015</v>
      </c>
      <c r="F276">
        <v>2000</v>
      </c>
      <c r="G276" t="s">
        <v>799</v>
      </c>
      <c r="H276" s="212">
        <v>114695</v>
      </c>
      <c r="I276" s="212">
        <v>843</v>
      </c>
      <c r="J276" s="212">
        <v>898</v>
      </c>
      <c r="K276" s="212">
        <v>858</v>
      </c>
      <c r="L276" s="212">
        <v>921</v>
      </c>
      <c r="M276" s="212">
        <v>930</v>
      </c>
      <c r="N276" s="212">
        <v>964</v>
      </c>
      <c r="O276" s="212">
        <v>943</v>
      </c>
      <c r="P276" s="212">
        <v>958</v>
      </c>
      <c r="Q276" s="212">
        <v>902</v>
      </c>
      <c r="R276" s="212">
        <v>938</v>
      </c>
      <c r="S276" s="212">
        <v>936</v>
      </c>
      <c r="T276" s="212">
        <v>926</v>
      </c>
      <c r="U276" s="212">
        <v>982</v>
      </c>
      <c r="V276" s="212">
        <v>902</v>
      </c>
      <c r="W276" s="212">
        <v>912</v>
      </c>
      <c r="X276" s="212">
        <v>1013</v>
      </c>
      <c r="Y276" s="212">
        <v>1002</v>
      </c>
      <c r="Z276" s="212">
        <v>995</v>
      </c>
      <c r="AA276" s="212">
        <v>977</v>
      </c>
      <c r="AB276" s="212">
        <v>997</v>
      </c>
      <c r="AC276" s="212">
        <v>954</v>
      </c>
      <c r="AD276" s="212">
        <v>948</v>
      </c>
      <c r="AE276" s="212">
        <v>903</v>
      </c>
      <c r="AF276" s="212">
        <v>862</v>
      </c>
      <c r="AG276" s="212">
        <v>917</v>
      </c>
      <c r="AH276" s="212">
        <v>953</v>
      </c>
      <c r="AI276" s="212">
        <v>939</v>
      </c>
      <c r="AJ276" s="212">
        <v>994</v>
      </c>
      <c r="AK276" s="212">
        <v>1063</v>
      </c>
      <c r="AL276" s="212">
        <v>1072</v>
      </c>
      <c r="AM276" s="212">
        <v>1112</v>
      </c>
      <c r="AN276" s="212">
        <v>1221</v>
      </c>
      <c r="AO276" s="212">
        <v>1194</v>
      </c>
      <c r="AP276" s="212">
        <v>1269</v>
      </c>
      <c r="AQ276" s="212">
        <v>1286</v>
      </c>
      <c r="AR276" s="212">
        <v>1301</v>
      </c>
      <c r="AS276" s="212">
        <v>1309</v>
      </c>
      <c r="AT276" s="212">
        <v>1396</v>
      </c>
      <c r="AU276" s="212">
        <v>1437</v>
      </c>
      <c r="AV276" s="212">
        <v>1495</v>
      </c>
      <c r="AW276" s="212">
        <v>1613</v>
      </c>
      <c r="AX276" s="212">
        <v>1744</v>
      </c>
      <c r="AY276" s="212">
        <v>1800</v>
      </c>
      <c r="AZ276" s="212">
        <v>1758</v>
      </c>
      <c r="BA276" s="212">
        <v>1661</v>
      </c>
      <c r="BB276" s="212">
        <v>1617</v>
      </c>
      <c r="BC276" s="212">
        <v>1610</v>
      </c>
      <c r="BD276" s="212">
        <v>1541</v>
      </c>
      <c r="BE276" s="212">
        <v>1468</v>
      </c>
      <c r="BF276" s="212">
        <v>1272</v>
      </c>
      <c r="BG276" s="212">
        <v>1531</v>
      </c>
      <c r="BH276" s="212">
        <v>1436</v>
      </c>
      <c r="BI276" s="212">
        <v>1400</v>
      </c>
      <c r="BJ276" s="212">
        <v>1320</v>
      </c>
      <c r="BK276" s="212">
        <v>1284</v>
      </c>
      <c r="BL276" s="212">
        <v>1329</v>
      </c>
      <c r="BM276" s="212">
        <v>1336</v>
      </c>
      <c r="BN276" s="212">
        <v>1356</v>
      </c>
      <c r="BO276" s="212">
        <v>1284</v>
      </c>
      <c r="BP276" s="212">
        <v>1271</v>
      </c>
      <c r="BQ276" s="212">
        <v>1267</v>
      </c>
      <c r="BR276" s="212">
        <v>1371</v>
      </c>
      <c r="BS276" s="212">
        <v>1476</v>
      </c>
      <c r="BT276" s="212">
        <v>1534</v>
      </c>
      <c r="BU276" s="212">
        <v>1594</v>
      </c>
      <c r="BV276" s="212">
        <v>1793</v>
      </c>
      <c r="BW276" s="212">
        <v>2145</v>
      </c>
      <c r="BX276" s="212">
        <v>2088</v>
      </c>
      <c r="BY276" s="212">
        <v>1987</v>
      </c>
      <c r="BZ276" s="212">
        <v>1201</v>
      </c>
      <c r="CA276" s="212">
        <v>1341</v>
      </c>
      <c r="CB276" s="212">
        <v>1638</v>
      </c>
      <c r="CC276" s="212">
        <v>1613</v>
      </c>
      <c r="CD276" s="212">
        <v>1703</v>
      </c>
      <c r="CE276" s="212">
        <v>1757</v>
      </c>
      <c r="CF276" s="212">
        <v>1495</v>
      </c>
      <c r="CG276" s="212">
        <v>1221</v>
      </c>
      <c r="CH276" s="212">
        <v>1318</v>
      </c>
      <c r="CI276" s="212">
        <v>1326</v>
      </c>
      <c r="CJ276" s="212">
        <v>1400</v>
      </c>
      <c r="CK276" s="212">
        <v>1277</v>
      </c>
      <c r="CL276" s="212">
        <v>1174</v>
      </c>
      <c r="CM276" s="212">
        <v>1180</v>
      </c>
      <c r="CN276" s="212">
        <v>1135</v>
      </c>
      <c r="CO276" s="212">
        <v>995</v>
      </c>
      <c r="CP276" s="212">
        <v>876</v>
      </c>
      <c r="CQ276" s="212">
        <v>815</v>
      </c>
      <c r="CR276" s="212">
        <v>734</v>
      </c>
      <c r="CS276" s="212">
        <v>650</v>
      </c>
      <c r="CT276" s="212">
        <v>601</v>
      </c>
      <c r="CU276" s="212">
        <v>506</v>
      </c>
      <c r="CV276" s="212">
        <v>428</v>
      </c>
      <c r="CW276" s="212">
        <v>300</v>
      </c>
      <c r="CX276" s="212">
        <v>269</v>
      </c>
      <c r="CY276" s="212">
        <v>206</v>
      </c>
      <c r="CZ276" s="212">
        <v>169</v>
      </c>
      <c r="DA276" s="212">
        <v>89</v>
      </c>
      <c r="DB276" s="212">
        <v>100</v>
      </c>
      <c r="DC276" s="212">
        <v>66</v>
      </c>
      <c r="DD276" s="212">
        <v>49</v>
      </c>
      <c r="DE276" s="212">
        <v>98</v>
      </c>
      <c r="DF276" s="212">
        <v>657</v>
      </c>
      <c r="DG276" s="212">
        <v>48.641908837400003</v>
      </c>
      <c r="DH276" s="212">
        <v>49.617138364799999</v>
      </c>
      <c r="DI276" s="212">
        <v>4450</v>
      </c>
      <c r="DJ276" s="212">
        <v>4705</v>
      </c>
      <c r="DK276" s="212">
        <v>4658</v>
      </c>
      <c r="DL276" s="212">
        <v>4984</v>
      </c>
      <c r="DM276" s="212">
        <v>4584</v>
      </c>
      <c r="DN276" s="212">
        <v>5021</v>
      </c>
      <c r="DO276" s="212">
        <v>6082</v>
      </c>
      <c r="DP276" s="212">
        <v>6938</v>
      </c>
      <c r="DQ276" s="212">
        <v>8576</v>
      </c>
      <c r="DR276" s="212">
        <v>7508</v>
      </c>
      <c r="DS276" s="212">
        <v>6971</v>
      </c>
      <c r="DT276" s="212">
        <v>6576</v>
      </c>
      <c r="DU276" s="212">
        <v>7242</v>
      </c>
      <c r="DV276" s="212">
        <v>9214</v>
      </c>
      <c r="DW276" s="212">
        <v>8052</v>
      </c>
      <c r="DX276" s="212">
        <v>6760</v>
      </c>
      <c r="DY276" s="212">
        <v>5761</v>
      </c>
      <c r="DZ276" s="212">
        <v>3676</v>
      </c>
      <c r="EA276" s="212">
        <v>1709</v>
      </c>
      <c r="EB276" s="212">
        <v>473</v>
      </c>
      <c r="EC276" s="212">
        <v>98</v>
      </c>
      <c r="ED276" s="212">
        <v>13813</v>
      </c>
      <c r="EE276" s="212">
        <v>64482</v>
      </c>
      <c r="EF276" s="212">
        <v>35743</v>
      </c>
      <c r="EG276" s="212">
        <v>18477</v>
      </c>
      <c r="EH276" s="212">
        <v>5956</v>
      </c>
      <c r="EI276" s="212">
        <v>12.1126291236</v>
      </c>
      <c r="EJ276" s="212">
        <v>56.544309791499998</v>
      </c>
      <c r="EK276" s="212">
        <v>31.3430610849</v>
      </c>
      <c r="EL276" s="212">
        <v>16.202493905499999</v>
      </c>
      <c r="EM276" s="212">
        <v>5.2228204633999997</v>
      </c>
    </row>
    <row r="277" spans="1:143" hidden="1">
      <c r="A277">
        <v>833</v>
      </c>
      <c r="B277">
        <v>302</v>
      </c>
      <c r="C277">
        <v>28109</v>
      </c>
      <c r="D277">
        <v>0</v>
      </c>
      <c r="E277">
        <v>2015</v>
      </c>
      <c r="F277">
        <v>2000</v>
      </c>
      <c r="G277" t="s">
        <v>800</v>
      </c>
      <c r="H277" s="212">
        <v>114263</v>
      </c>
      <c r="I277" s="212">
        <v>697</v>
      </c>
      <c r="J277" s="212">
        <v>719</v>
      </c>
      <c r="K277" s="212">
        <v>797</v>
      </c>
      <c r="L277" s="212">
        <v>770</v>
      </c>
      <c r="M277" s="212">
        <v>937</v>
      </c>
      <c r="N277" s="212">
        <v>933</v>
      </c>
      <c r="O277" s="212">
        <v>914</v>
      </c>
      <c r="P277" s="212">
        <v>982</v>
      </c>
      <c r="Q277" s="212">
        <v>934</v>
      </c>
      <c r="R277" s="212">
        <v>956</v>
      </c>
      <c r="S277" s="212">
        <v>964</v>
      </c>
      <c r="T277" s="212">
        <v>995</v>
      </c>
      <c r="U277" s="212">
        <v>986</v>
      </c>
      <c r="V277" s="212">
        <v>1055</v>
      </c>
      <c r="W277" s="212">
        <v>1049</v>
      </c>
      <c r="X277" s="212">
        <v>1080</v>
      </c>
      <c r="Y277" s="212">
        <v>1109</v>
      </c>
      <c r="Z277" s="212">
        <v>1121</v>
      </c>
      <c r="AA277" s="212">
        <v>1050</v>
      </c>
      <c r="AB277" s="212">
        <v>1065</v>
      </c>
      <c r="AC277" s="212">
        <v>1026</v>
      </c>
      <c r="AD277" s="212">
        <v>1008</v>
      </c>
      <c r="AE277" s="212">
        <v>1024</v>
      </c>
      <c r="AF277" s="212">
        <v>920</v>
      </c>
      <c r="AG277" s="212">
        <v>931</v>
      </c>
      <c r="AH277" s="212">
        <v>900</v>
      </c>
      <c r="AI277" s="212">
        <v>947</v>
      </c>
      <c r="AJ277" s="212">
        <v>944</v>
      </c>
      <c r="AK277" s="212">
        <v>906</v>
      </c>
      <c r="AL277" s="212">
        <v>972</v>
      </c>
      <c r="AM277" s="212">
        <v>1008</v>
      </c>
      <c r="AN277" s="212">
        <v>1066</v>
      </c>
      <c r="AO277" s="212">
        <v>1076</v>
      </c>
      <c r="AP277" s="212">
        <v>1096</v>
      </c>
      <c r="AQ277" s="212">
        <v>1090</v>
      </c>
      <c r="AR277" s="212">
        <v>1219</v>
      </c>
      <c r="AS277" s="212">
        <v>1273</v>
      </c>
      <c r="AT277" s="212">
        <v>1329</v>
      </c>
      <c r="AU277" s="212">
        <v>1370</v>
      </c>
      <c r="AV277" s="212">
        <v>1489</v>
      </c>
      <c r="AW277" s="212">
        <v>1591</v>
      </c>
      <c r="AX277" s="212">
        <v>1707</v>
      </c>
      <c r="AY277" s="212">
        <v>1787</v>
      </c>
      <c r="AZ277" s="212">
        <v>1695</v>
      </c>
      <c r="BA277" s="212">
        <v>1682</v>
      </c>
      <c r="BB277" s="212">
        <v>1667</v>
      </c>
      <c r="BC277" s="212">
        <v>1636</v>
      </c>
      <c r="BD277" s="212">
        <v>1594</v>
      </c>
      <c r="BE277" s="212">
        <v>1493</v>
      </c>
      <c r="BF277" s="212">
        <v>1252</v>
      </c>
      <c r="BG277" s="212">
        <v>1545</v>
      </c>
      <c r="BH277" s="212">
        <v>1437</v>
      </c>
      <c r="BI277" s="212">
        <v>1469</v>
      </c>
      <c r="BJ277" s="212">
        <v>1360</v>
      </c>
      <c r="BK277" s="212">
        <v>1428</v>
      </c>
      <c r="BL277" s="212">
        <v>1372</v>
      </c>
      <c r="BM277" s="212">
        <v>1421</v>
      </c>
      <c r="BN277" s="212">
        <v>1400</v>
      </c>
      <c r="BO277" s="212">
        <v>1320</v>
      </c>
      <c r="BP277" s="212">
        <v>1396</v>
      </c>
      <c r="BQ277" s="212">
        <v>1465</v>
      </c>
      <c r="BR277" s="212">
        <v>1456</v>
      </c>
      <c r="BS277" s="212">
        <v>1547</v>
      </c>
      <c r="BT277" s="212">
        <v>1630</v>
      </c>
      <c r="BU277" s="212">
        <v>1716</v>
      </c>
      <c r="BV277" s="212">
        <v>1970</v>
      </c>
      <c r="BW277" s="212">
        <v>2265</v>
      </c>
      <c r="BX277" s="212">
        <v>2242</v>
      </c>
      <c r="BY277" s="212">
        <v>2107</v>
      </c>
      <c r="BZ277" s="212">
        <v>1337</v>
      </c>
      <c r="CA277" s="212">
        <v>1448</v>
      </c>
      <c r="CB277" s="212">
        <v>1737</v>
      </c>
      <c r="CC277" s="212">
        <v>1610</v>
      </c>
      <c r="CD277" s="212">
        <v>1686</v>
      </c>
      <c r="CE277" s="212">
        <v>1614</v>
      </c>
      <c r="CF277" s="212">
        <v>1464</v>
      </c>
      <c r="CG277" s="212">
        <v>1212</v>
      </c>
      <c r="CH277" s="212">
        <v>1243</v>
      </c>
      <c r="CI277" s="212">
        <v>1226</v>
      </c>
      <c r="CJ277" s="212">
        <v>1170</v>
      </c>
      <c r="CK277" s="212">
        <v>1072</v>
      </c>
      <c r="CL277" s="212">
        <v>985</v>
      </c>
      <c r="CM277" s="212">
        <v>1061</v>
      </c>
      <c r="CN277" s="212">
        <v>940</v>
      </c>
      <c r="CO277" s="212">
        <v>900</v>
      </c>
      <c r="CP277" s="212">
        <v>710</v>
      </c>
      <c r="CQ277" s="212">
        <v>725</v>
      </c>
      <c r="CR277" s="212">
        <v>680</v>
      </c>
      <c r="CS277" s="212">
        <v>528</v>
      </c>
      <c r="CT277" s="212">
        <v>500</v>
      </c>
      <c r="CU277" s="212">
        <v>448</v>
      </c>
      <c r="CV277" s="212">
        <v>339</v>
      </c>
      <c r="CW277" s="212">
        <v>324</v>
      </c>
      <c r="CX277" s="212">
        <v>273</v>
      </c>
      <c r="CY277" s="212">
        <v>202</v>
      </c>
      <c r="CZ277" s="212">
        <v>191</v>
      </c>
      <c r="DA277" s="212">
        <v>114</v>
      </c>
      <c r="DB277" s="212">
        <v>108</v>
      </c>
      <c r="DC277" s="212">
        <v>60</v>
      </c>
      <c r="DD277" s="212">
        <v>59</v>
      </c>
      <c r="DE277" s="212">
        <v>83</v>
      </c>
      <c r="DF277" s="212">
        <v>857</v>
      </c>
      <c r="DG277" s="212">
        <v>48.398691427300001</v>
      </c>
      <c r="DH277" s="212">
        <v>49.913738019199997</v>
      </c>
      <c r="DI277" s="212">
        <v>3920</v>
      </c>
      <c r="DJ277" s="212">
        <v>4719</v>
      </c>
      <c r="DK277" s="212">
        <v>5049</v>
      </c>
      <c r="DL277" s="212">
        <v>5425</v>
      </c>
      <c r="DM277" s="212">
        <v>4909</v>
      </c>
      <c r="DN277" s="212">
        <v>4669</v>
      </c>
      <c r="DO277" s="212">
        <v>5336</v>
      </c>
      <c r="DP277" s="212">
        <v>6680</v>
      </c>
      <c r="DQ277" s="212">
        <v>8462</v>
      </c>
      <c r="DR277" s="212">
        <v>7642</v>
      </c>
      <c r="DS277" s="212">
        <v>7239</v>
      </c>
      <c r="DT277" s="212">
        <v>6909</v>
      </c>
      <c r="DU277" s="212">
        <v>7814</v>
      </c>
      <c r="DV277" s="212">
        <v>9921</v>
      </c>
      <c r="DW277" s="212">
        <v>8095</v>
      </c>
      <c r="DX277" s="212">
        <v>6315</v>
      </c>
      <c r="DY277" s="212">
        <v>4958</v>
      </c>
      <c r="DZ277" s="212">
        <v>3143</v>
      </c>
      <c r="EA277" s="212">
        <v>1586</v>
      </c>
      <c r="EB277" s="212">
        <v>532</v>
      </c>
      <c r="EC277" s="212">
        <v>83</v>
      </c>
      <c r="ED277" s="212">
        <v>13688</v>
      </c>
      <c r="EE277" s="212">
        <v>65085</v>
      </c>
      <c r="EF277" s="212">
        <v>34633</v>
      </c>
      <c r="EG277" s="212">
        <v>16617</v>
      </c>
      <c r="EH277" s="212">
        <v>5344</v>
      </c>
      <c r="EI277" s="212">
        <v>12.069908117700001</v>
      </c>
      <c r="EJ277" s="212">
        <v>57.3911433257</v>
      </c>
      <c r="EK277" s="212">
        <v>30.538948556499999</v>
      </c>
      <c r="EL277" s="212">
        <v>14.6526638802</v>
      </c>
      <c r="EM277" s="212">
        <v>4.7122727192999996</v>
      </c>
    </row>
    <row r="278" spans="1:143" hidden="1">
      <c r="A278">
        <v>834</v>
      </c>
      <c r="B278">
        <v>302</v>
      </c>
      <c r="C278">
        <v>28110</v>
      </c>
      <c r="D278">
        <v>0</v>
      </c>
      <c r="E278">
        <v>2015</v>
      </c>
      <c r="F278">
        <v>2000</v>
      </c>
      <c r="G278" t="s">
        <v>801</v>
      </c>
      <c r="H278" s="212">
        <v>64537</v>
      </c>
      <c r="I278" s="212">
        <v>439</v>
      </c>
      <c r="J278" s="212">
        <v>427</v>
      </c>
      <c r="K278" s="212">
        <v>399</v>
      </c>
      <c r="L278" s="212">
        <v>374</v>
      </c>
      <c r="M278" s="212">
        <v>379</v>
      </c>
      <c r="N278" s="212">
        <v>366</v>
      </c>
      <c r="O278" s="212">
        <v>313</v>
      </c>
      <c r="P278" s="212">
        <v>346</v>
      </c>
      <c r="Q278" s="212">
        <v>349</v>
      </c>
      <c r="R278" s="212">
        <v>323</v>
      </c>
      <c r="S278" s="212">
        <v>376</v>
      </c>
      <c r="T278" s="212">
        <v>317</v>
      </c>
      <c r="U278" s="212">
        <v>346</v>
      </c>
      <c r="V278" s="212">
        <v>344</v>
      </c>
      <c r="W278" s="212">
        <v>332</v>
      </c>
      <c r="X278" s="212">
        <v>367</v>
      </c>
      <c r="Y278" s="212">
        <v>362</v>
      </c>
      <c r="Z278" s="212">
        <v>322</v>
      </c>
      <c r="AA278" s="212">
        <v>456</v>
      </c>
      <c r="AB278" s="212">
        <v>562</v>
      </c>
      <c r="AC278" s="212">
        <v>663</v>
      </c>
      <c r="AD278" s="212">
        <v>658</v>
      </c>
      <c r="AE278" s="212">
        <v>742</v>
      </c>
      <c r="AF278" s="212">
        <v>881</v>
      </c>
      <c r="AG278" s="212">
        <v>906</v>
      </c>
      <c r="AH278" s="212">
        <v>930</v>
      </c>
      <c r="AI278" s="212">
        <v>936</v>
      </c>
      <c r="AJ278" s="212">
        <v>901</v>
      </c>
      <c r="AK278" s="212">
        <v>955</v>
      </c>
      <c r="AL278" s="212">
        <v>925</v>
      </c>
      <c r="AM278" s="212">
        <v>936</v>
      </c>
      <c r="AN278" s="212">
        <v>968</v>
      </c>
      <c r="AO278" s="212">
        <v>922</v>
      </c>
      <c r="AP278" s="212">
        <v>897</v>
      </c>
      <c r="AQ278" s="212">
        <v>961</v>
      </c>
      <c r="AR278" s="212">
        <v>913</v>
      </c>
      <c r="AS278" s="212">
        <v>958</v>
      </c>
      <c r="AT278" s="212">
        <v>997</v>
      </c>
      <c r="AU278" s="212">
        <v>967</v>
      </c>
      <c r="AV278" s="212">
        <v>993</v>
      </c>
      <c r="AW278" s="212">
        <v>1043</v>
      </c>
      <c r="AX278" s="212">
        <v>1065</v>
      </c>
      <c r="AY278" s="212">
        <v>1088</v>
      </c>
      <c r="AZ278" s="212">
        <v>1033</v>
      </c>
      <c r="BA278" s="212">
        <v>906</v>
      </c>
      <c r="BB278" s="212">
        <v>961</v>
      </c>
      <c r="BC278" s="212">
        <v>909</v>
      </c>
      <c r="BD278" s="212">
        <v>832</v>
      </c>
      <c r="BE278" s="212">
        <v>861</v>
      </c>
      <c r="BF278" s="212">
        <v>697</v>
      </c>
      <c r="BG278" s="212">
        <v>794</v>
      </c>
      <c r="BH278" s="212">
        <v>818</v>
      </c>
      <c r="BI278" s="212">
        <v>719</v>
      </c>
      <c r="BJ278" s="212">
        <v>715</v>
      </c>
      <c r="BK278" s="212">
        <v>692</v>
      </c>
      <c r="BL278" s="212">
        <v>679</v>
      </c>
      <c r="BM278" s="212">
        <v>722</v>
      </c>
      <c r="BN278" s="212">
        <v>703</v>
      </c>
      <c r="BO278" s="212">
        <v>651</v>
      </c>
      <c r="BP278" s="212">
        <v>679</v>
      </c>
      <c r="BQ278" s="212">
        <v>699</v>
      </c>
      <c r="BR278" s="212">
        <v>665</v>
      </c>
      <c r="BS278" s="212">
        <v>722</v>
      </c>
      <c r="BT278" s="212">
        <v>805</v>
      </c>
      <c r="BU278" s="212">
        <v>801</v>
      </c>
      <c r="BV278" s="212">
        <v>903</v>
      </c>
      <c r="BW278" s="212">
        <v>1037</v>
      </c>
      <c r="BX278" s="212">
        <v>1000</v>
      </c>
      <c r="BY278" s="212">
        <v>995</v>
      </c>
      <c r="BZ278" s="212">
        <v>611</v>
      </c>
      <c r="CA278" s="212">
        <v>696</v>
      </c>
      <c r="CB278" s="212">
        <v>769</v>
      </c>
      <c r="CC278" s="212">
        <v>712</v>
      </c>
      <c r="CD278" s="212">
        <v>772</v>
      </c>
      <c r="CE278" s="212">
        <v>845</v>
      </c>
      <c r="CF278" s="212">
        <v>726</v>
      </c>
      <c r="CG278" s="212">
        <v>620</v>
      </c>
      <c r="CH278" s="212">
        <v>665</v>
      </c>
      <c r="CI278" s="212">
        <v>703</v>
      </c>
      <c r="CJ278" s="212">
        <v>698</v>
      </c>
      <c r="CK278" s="212">
        <v>705</v>
      </c>
      <c r="CL278" s="212">
        <v>611</v>
      </c>
      <c r="CM278" s="212">
        <v>613</v>
      </c>
      <c r="CN278" s="212">
        <v>545</v>
      </c>
      <c r="CO278" s="212">
        <v>530</v>
      </c>
      <c r="CP278" s="212">
        <v>455</v>
      </c>
      <c r="CQ278" s="212">
        <v>425</v>
      </c>
      <c r="CR278" s="212">
        <v>370</v>
      </c>
      <c r="CS278" s="212">
        <v>325</v>
      </c>
      <c r="CT278" s="212">
        <v>279</v>
      </c>
      <c r="CU278" s="212">
        <v>234</v>
      </c>
      <c r="CV278" s="212">
        <v>194</v>
      </c>
      <c r="CW278" s="212">
        <v>186</v>
      </c>
      <c r="CX278" s="212">
        <v>116</v>
      </c>
      <c r="CY278" s="212">
        <v>110</v>
      </c>
      <c r="CZ278" s="212">
        <v>89</v>
      </c>
      <c r="DA278" s="212">
        <v>63</v>
      </c>
      <c r="DB278" s="212">
        <v>48</v>
      </c>
      <c r="DC278" s="212">
        <v>36</v>
      </c>
      <c r="DD278" s="212">
        <v>21</v>
      </c>
      <c r="DE278" s="212">
        <v>43</v>
      </c>
      <c r="DF278" s="212">
        <v>1020</v>
      </c>
      <c r="DG278" s="212">
        <v>47.707188626700002</v>
      </c>
      <c r="DH278" s="212">
        <v>46.169966996699998</v>
      </c>
      <c r="DI278" s="212">
        <v>2018</v>
      </c>
      <c r="DJ278" s="212">
        <v>1697</v>
      </c>
      <c r="DK278" s="212">
        <v>1715</v>
      </c>
      <c r="DL278" s="212">
        <v>2069</v>
      </c>
      <c r="DM278" s="212">
        <v>3850</v>
      </c>
      <c r="DN278" s="212">
        <v>4647</v>
      </c>
      <c r="DO278" s="212">
        <v>4684</v>
      </c>
      <c r="DP278" s="212">
        <v>4828</v>
      </c>
      <c r="DQ278" s="212">
        <v>5135</v>
      </c>
      <c r="DR278" s="212">
        <v>4260</v>
      </c>
      <c r="DS278" s="212">
        <v>3738</v>
      </c>
      <c r="DT278" s="212">
        <v>3434</v>
      </c>
      <c r="DU278" s="212">
        <v>3692</v>
      </c>
      <c r="DV278" s="212">
        <v>4546</v>
      </c>
      <c r="DW278" s="212">
        <v>3794</v>
      </c>
      <c r="DX278" s="212">
        <v>3412</v>
      </c>
      <c r="DY278" s="212">
        <v>3004</v>
      </c>
      <c r="DZ278" s="212">
        <v>1854</v>
      </c>
      <c r="EA278" s="212">
        <v>840</v>
      </c>
      <c r="EB278" s="212">
        <v>257</v>
      </c>
      <c r="EC278" s="212">
        <v>43</v>
      </c>
      <c r="ED278" s="212">
        <v>5430</v>
      </c>
      <c r="EE278" s="212">
        <v>40337</v>
      </c>
      <c r="EF278" s="212">
        <v>17750</v>
      </c>
      <c r="EG278" s="212">
        <v>9410</v>
      </c>
      <c r="EH278" s="212">
        <v>2994</v>
      </c>
      <c r="EI278" s="212">
        <v>8.5488924224999998</v>
      </c>
      <c r="EJ278" s="212">
        <v>63.505833084099997</v>
      </c>
      <c r="EK278" s="212">
        <v>27.945274493399999</v>
      </c>
      <c r="EL278" s="212">
        <v>14.8149314357</v>
      </c>
      <c r="EM278" s="212">
        <v>4.7136986947999997</v>
      </c>
    </row>
    <row r="279" spans="1:143" hidden="1">
      <c r="A279">
        <v>835</v>
      </c>
      <c r="B279">
        <v>302</v>
      </c>
      <c r="C279">
        <v>28111</v>
      </c>
      <c r="D279">
        <v>0</v>
      </c>
      <c r="E279">
        <v>2015</v>
      </c>
      <c r="F279">
        <v>2000</v>
      </c>
      <c r="G279" t="s">
        <v>802</v>
      </c>
      <c r="H279" s="212">
        <v>125250</v>
      </c>
      <c r="I279" s="212">
        <v>878</v>
      </c>
      <c r="J279" s="212">
        <v>849</v>
      </c>
      <c r="K279" s="212">
        <v>937</v>
      </c>
      <c r="L279" s="212">
        <v>989</v>
      </c>
      <c r="M279" s="212">
        <v>1044</v>
      </c>
      <c r="N279" s="212">
        <v>1054</v>
      </c>
      <c r="O279" s="212">
        <v>1088</v>
      </c>
      <c r="P279" s="212">
        <v>1158</v>
      </c>
      <c r="Q279" s="212">
        <v>1082</v>
      </c>
      <c r="R279" s="212">
        <v>1100</v>
      </c>
      <c r="S279" s="212">
        <v>1160</v>
      </c>
      <c r="T279" s="212">
        <v>1181</v>
      </c>
      <c r="U279" s="212">
        <v>1179</v>
      </c>
      <c r="V279" s="212">
        <v>1222</v>
      </c>
      <c r="W279" s="212">
        <v>1254</v>
      </c>
      <c r="X279" s="212">
        <v>1332</v>
      </c>
      <c r="Y279" s="212">
        <v>1238</v>
      </c>
      <c r="Z279" s="212">
        <v>1251</v>
      </c>
      <c r="AA279" s="212">
        <v>1316</v>
      </c>
      <c r="AB279" s="212">
        <v>1316</v>
      </c>
      <c r="AC279" s="212">
        <v>1355</v>
      </c>
      <c r="AD279" s="212">
        <v>1260</v>
      </c>
      <c r="AE279" s="212">
        <v>1264</v>
      </c>
      <c r="AF279" s="212">
        <v>1184</v>
      </c>
      <c r="AG279" s="212">
        <v>1152</v>
      </c>
      <c r="AH279" s="212">
        <v>1149</v>
      </c>
      <c r="AI279" s="212">
        <v>1124</v>
      </c>
      <c r="AJ279" s="212">
        <v>1169</v>
      </c>
      <c r="AK279" s="212">
        <v>1206</v>
      </c>
      <c r="AL279" s="212">
        <v>1210</v>
      </c>
      <c r="AM279" s="212">
        <v>1212</v>
      </c>
      <c r="AN279" s="212">
        <v>1254</v>
      </c>
      <c r="AO279" s="212">
        <v>1296</v>
      </c>
      <c r="AP279" s="212">
        <v>1358</v>
      </c>
      <c r="AQ279" s="212">
        <v>1419</v>
      </c>
      <c r="AR279" s="212">
        <v>1410</v>
      </c>
      <c r="AS279" s="212">
        <v>1463</v>
      </c>
      <c r="AT279" s="212">
        <v>1644</v>
      </c>
      <c r="AU279" s="212">
        <v>1730</v>
      </c>
      <c r="AV279" s="212">
        <v>1824</v>
      </c>
      <c r="AW279" s="212">
        <v>1804</v>
      </c>
      <c r="AX279" s="212">
        <v>1866</v>
      </c>
      <c r="AY279" s="212">
        <v>1980</v>
      </c>
      <c r="AZ279" s="212">
        <v>1844</v>
      </c>
      <c r="BA279" s="212">
        <v>1911</v>
      </c>
      <c r="BB279" s="212">
        <v>1821</v>
      </c>
      <c r="BC279" s="212">
        <v>1760</v>
      </c>
      <c r="BD279" s="212">
        <v>1691</v>
      </c>
      <c r="BE279" s="212">
        <v>1737</v>
      </c>
      <c r="BF279" s="212">
        <v>1426</v>
      </c>
      <c r="BG279" s="212">
        <v>1722</v>
      </c>
      <c r="BH279" s="212">
        <v>1783</v>
      </c>
      <c r="BI279" s="212">
        <v>1739</v>
      </c>
      <c r="BJ279" s="212">
        <v>1656</v>
      </c>
      <c r="BK279" s="212">
        <v>1613</v>
      </c>
      <c r="BL279" s="212">
        <v>1744</v>
      </c>
      <c r="BM279" s="212">
        <v>1830</v>
      </c>
      <c r="BN279" s="212">
        <v>1736</v>
      </c>
      <c r="BO279" s="212">
        <v>1614</v>
      </c>
      <c r="BP279" s="212">
        <v>1810</v>
      </c>
      <c r="BQ279" s="212">
        <v>1743</v>
      </c>
      <c r="BR279" s="212">
        <v>1776</v>
      </c>
      <c r="BS279" s="212">
        <v>1888</v>
      </c>
      <c r="BT279" s="212">
        <v>1872</v>
      </c>
      <c r="BU279" s="212">
        <v>1980</v>
      </c>
      <c r="BV279" s="212">
        <v>2025</v>
      </c>
      <c r="BW279" s="212">
        <v>2304</v>
      </c>
      <c r="BX279" s="212">
        <v>2138</v>
      </c>
      <c r="BY279" s="212">
        <v>2034</v>
      </c>
      <c r="BZ279" s="212">
        <v>1166</v>
      </c>
      <c r="CA279" s="212">
        <v>1213</v>
      </c>
      <c r="CB279" s="212">
        <v>1543</v>
      </c>
      <c r="CC279" s="212">
        <v>1375</v>
      </c>
      <c r="CD279" s="212">
        <v>1438</v>
      </c>
      <c r="CE279" s="212">
        <v>1350</v>
      </c>
      <c r="CF279" s="212">
        <v>1108</v>
      </c>
      <c r="CG279" s="212">
        <v>943</v>
      </c>
      <c r="CH279" s="212">
        <v>927</v>
      </c>
      <c r="CI279" s="212">
        <v>963</v>
      </c>
      <c r="CJ279" s="212">
        <v>1003</v>
      </c>
      <c r="CK279" s="212">
        <v>983</v>
      </c>
      <c r="CL279" s="212">
        <v>919</v>
      </c>
      <c r="CM279" s="212">
        <v>909</v>
      </c>
      <c r="CN279" s="212">
        <v>866</v>
      </c>
      <c r="CO279" s="212">
        <v>792</v>
      </c>
      <c r="CP279" s="212">
        <v>750</v>
      </c>
      <c r="CQ279" s="212">
        <v>691</v>
      </c>
      <c r="CR279" s="212">
        <v>640</v>
      </c>
      <c r="CS279" s="212">
        <v>528</v>
      </c>
      <c r="CT279" s="212">
        <v>488</v>
      </c>
      <c r="CU279" s="212">
        <v>445</v>
      </c>
      <c r="CV279" s="212">
        <v>327</v>
      </c>
      <c r="CW279" s="212">
        <v>283</v>
      </c>
      <c r="CX279" s="212">
        <v>275</v>
      </c>
      <c r="CY279" s="212">
        <v>212</v>
      </c>
      <c r="CZ279" s="212">
        <v>184</v>
      </c>
      <c r="DA279" s="212">
        <v>94</v>
      </c>
      <c r="DB279" s="212">
        <v>70</v>
      </c>
      <c r="DC279" s="212">
        <v>65</v>
      </c>
      <c r="DD279" s="212">
        <v>44</v>
      </c>
      <c r="DE279" s="212">
        <v>81</v>
      </c>
      <c r="DF279" s="212">
        <v>417</v>
      </c>
      <c r="DG279" s="212">
        <v>46.103277979399998</v>
      </c>
      <c r="DH279" s="212">
        <v>47.070668243599997</v>
      </c>
      <c r="DI279" s="212">
        <v>4697</v>
      </c>
      <c r="DJ279" s="212">
        <v>5482</v>
      </c>
      <c r="DK279" s="212">
        <v>5996</v>
      </c>
      <c r="DL279" s="212">
        <v>6453</v>
      </c>
      <c r="DM279" s="212">
        <v>6215</v>
      </c>
      <c r="DN279" s="212">
        <v>5858</v>
      </c>
      <c r="DO279" s="212">
        <v>6539</v>
      </c>
      <c r="DP279" s="212">
        <v>8071</v>
      </c>
      <c r="DQ279" s="212">
        <v>9405</v>
      </c>
      <c r="DR279" s="212">
        <v>8435</v>
      </c>
      <c r="DS279" s="212">
        <v>8513</v>
      </c>
      <c r="DT279" s="212">
        <v>8734</v>
      </c>
      <c r="DU279" s="212">
        <v>9259</v>
      </c>
      <c r="DV279" s="212">
        <v>9667</v>
      </c>
      <c r="DW279" s="212">
        <v>6919</v>
      </c>
      <c r="DX279" s="212">
        <v>4944</v>
      </c>
      <c r="DY279" s="212">
        <v>4469</v>
      </c>
      <c r="DZ279" s="212">
        <v>3097</v>
      </c>
      <c r="EA279" s="212">
        <v>1542</v>
      </c>
      <c r="EB279" s="212">
        <v>457</v>
      </c>
      <c r="EC279" s="212">
        <v>81</v>
      </c>
      <c r="ED279" s="212">
        <v>16175</v>
      </c>
      <c r="EE279" s="212">
        <v>77482</v>
      </c>
      <c r="EF279" s="212">
        <v>31176</v>
      </c>
      <c r="EG279" s="212">
        <v>14590</v>
      </c>
      <c r="EH279" s="212">
        <v>5177</v>
      </c>
      <c r="EI279" s="212">
        <v>12.9573109675</v>
      </c>
      <c r="EJ279" s="212">
        <v>62.0685235475</v>
      </c>
      <c r="EK279" s="212">
        <v>24.974165485099999</v>
      </c>
      <c r="EL279" s="212">
        <v>11.687614653200001</v>
      </c>
      <c r="EM279" s="212">
        <v>4.1471405798000003</v>
      </c>
    </row>
    <row r="280" spans="1:143" hidden="1">
      <c r="A280">
        <v>836</v>
      </c>
      <c r="B280">
        <v>302</v>
      </c>
      <c r="C280">
        <v>28201</v>
      </c>
      <c r="D280">
        <v>2</v>
      </c>
      <c r="E280">
        <v>2015</v>
      </c>
      <c r="G280" t="s">
        <v>2</v>
      </c>
      <c r="H280" s="212">
        <v>270909</v>
      </c>
      <c r="I280" s="212">
        <v>2158</v>
      </c>
      <c r="J280" s="212">
        <v>2193</v>
      </c>
      <c r="K280" s="212">
        <v>2238</v>
      </c>
      <c r="L280" s="212">
        <v>2280</v>
      </c>
      <c r="M280" s="212">
        <v>2348</v>
      </c>
      <c r="N280" s="212">
        <v>2273</v>
      </c>
      <c r="O280" s="212">
        <v>2408</v>
      </c>
      <c r="P280" s="212">
        <v>2423</v>
      </c>
      <c r="Q280" s="212">
        <v>2398</v>
      </c>
      <c r="R280" s="212">
        <v>2471</v>
      </c>
      <c r="S280" s="212">
        <v>2447</v>
      </c>
      <c r="T280" s="212">
        <v>2528</v>
      </c>
      <c r="U280" s="212">
        <v>2616</v>
      </c>
      <c r="V280" s="212">
        <v>2631</v>
      </c>
      <c r="W280" s="212">
        <v>2709</v>
      </c>
      <c r="X280" s="212">
        <v>2765</v>
      </c>
      <c r="Y280" s="212">
        <v>2786</v>
      </c>
      <c r="Z280" s="212">
        <v>2906</v>
      </c>
      <c r="AA280" s="212">
        <v>2706</v>
      </c>
      <c r="AB280" s="212">
        <v>2528</v>
      </c>
      <c r="AC280" s="212">
        <v>2463</v>
      </c>
      <c r="AD280" s="212">
        <v>2461</v>
      </c>
      <c r="AE280" s="212">
        <v>2363</v>
      </c>
      <c r="AF280" s="212">
        <v>2435</v>
      </c>
      <c r="AG280" s="212">
        <v>2434</v>
      </c>
      <c r="AH280" s="212">
        <v>2481</v>
      </c>
      <c r="AI280" s="212">
        <v>2494</v>
      </c>
      <c r="AJ280" s="212">
        <v>2566</v>
      </c>
      <c r="AK280" s="212">
        <v>2658</v>
      </c>
      <c r="AL280" s="212">
        <v>2680</v>
      </c>
      <c r="AM280" s="212">
        <v>2888</v>
      </c>
      <c r="AN280" s="212">
        <v>2850</v>
      </c>
      <c r="AO280" s="212">
        <v>2909</v>
      </c>
      <c r="AP280" s="212">
        <v>3032</v>
      </c>
      <c r="AQ280" s="212">
        <v>2951</v>
      </c>
      <c r="AR280" s="212">
        <v>3092</v>
      </c>
      <c r="AS280" s="212">
        <v>3153</v>
      </c>
      <c r="AT280" s="212">
        <v>3384</v>
      </c>
      <c r="AU280" s="212">
        <v>3566</v>
      </c>
      <c r="AV280" s="212">
        <v>3802</v>
      </c>
      <c r="AW280" s="212">
        <v>4017</v>
      </c>
      <c r="AX280" s="212">
        <v>4302</v>
      </c>
      <c r="AY280" s="212">
        <v>4389</v>
      </c>
      <c r="AZ280" s="212">
        <v>4314</v>
      </c>
      <c r="BA280" s="212">
        <v>4138</v>
      </c>
      <c r="BB280" s="212">
        <v>4027</v>
      </c>
      <c r="BC280" s="212">
        <v>3895</v>
      </c>
      <c r="BD280" s="212">
        <v>3824</v>
      </c>
      <c r="BE280" s="212">
        <v>3658</v>
      </c>
      <c r="BF280" s="212">
        <v>2881</v>
      </c>
      <c r="BG280" s="212">
        <v>3745</v>
      </c>
      <c r="BH280" s="212">
        <v>3461</v>
      </c>
      <c r="BI280" s="212">
        <v>3376</v>
      </c>
      <c r="BJ280" s="212">
        <v>3286</v>
      </c>
      <c r="BK280" s="212">
        <v>2977</v>
      </c>
      <c r="BL280" s="212">
        <v>2911</v>
      </c>
      <c r="BM280" s="212">
        <v>3196</v>
      </c>
      <c r="BN280" s="212">
        <v>2957</v>
      </c>
      <c r="BO280" s="212">
        <v>2851</v>
      </c>
      <c r="BP280" s="212">
        <v>3009</v>
      </c>
      <c r="BQ280" s="212">
        <v>3065</v>
      </c>
      <c r="BR280" s="212">
        <v>3058</v>
      </c>
      <c r="BS280" s="212">
        <v>3367</v>
      </c>
      <c r="BT280" s="212">
        <v>3539</v>
      </c>
      <c r="BU280" s="212">
        <v>3831</v>
      </c>
      <c r="BV280" s="212">
        <v>4003</v>
      </c>
      <c r="BW280" s="212">
        <v>4713</v>
      </c>
      <c r="BX280" s="212">
        <v>4792</v>
      </c>
      <c r="BY280" s="212">
        <v>4589</v>
      </c>
      <c r="BZ280" s="212">
        <v>2697</v>
      </c>
      <c r="CA280" s="212">
        <v>3130</v>
      </c>
      <c r="CB280" s="212">
        <v>3800</v>
      </c>
      <c r="CC280" s="212">
        <v>3436</v>
      </c>
      <c r="CD280" s="212">
        <v>3693</v>
      </c>
      <c r="CE280" s="212">
        <v>3731</v>
      </c>
      <c r="CF280" s="212">
        <v>3041</v>
      </c>
      <c r="CG280" s="212">
        <v>2540</v>
      </c>
      <c r="CH280" s="212">
        <v>2690</v>
      </c>
      <c r="CI280" s="212">
        <v>2764</v>
      </c>
      <c r="CJ280" s="212">
        <v>2805</v>
      </c>
      <c r="CK280" s="212">
        <v>2598</v>
      </c>
      <c r="CL280" s="212">
        <v>2288</v>
      </c>
      <c r="CM280" s="212">
        <v>2354</v>
      </c>
      <c r="CN280" s="212">
        <v>2146</v>
      </c>
      <c r="CO280" s="212">
        <v>2092</v>
      </c>
      <c r="CP280" s="212">
        <v>1774</v>
      </c>
      <c r="CQ280" s="212">
        <v>1594</v>
      </c>
      <c r="CR280" s="212">
        <v>1488</v>
      </c>
      <c r="CS280" s="212">
        <v>1327</v>
      </c>
      <c r="CT280" s="212">
        <v>1213</v>
      </c>
      <c r="CU280" s="212">
        <v>989</v>
      </c>
      <c r="CV280" s="212">
        <v>789</v>
      </c>
      <c r="CW280" s="212">
        <v>673</v>
      </c>
      <c r="CX280" s="212">
        <v>589</v>
      </c>
      <c r="CY280" s="212">
        <v>479</v>
      </c>
      <c r="CZ280" s="212">
        <v>372</v>
      </c>
      <c r="DA280" s="212">
        <v>233</v>
      </c>
      <c r="DB280" s="212">
        <v>162</v>
      </c>
      <c r="DC280" s="212">
        <v>133</v>
      </c>
      <c r="DD280" s="212">
        <v>83</v>
      </c>
      <c r="DE280" s="212">
        <v>196</v>
      </c>
      <c r="DF280" s="212">
        <v>365</v>
      </c>
      <c r="DG280" s="212">
        <v>46.647421491499998</v>
      </c>
      <c r="DH280" s="212">
        <v>46.927086007699998</v>
      </c>
      <c r="DI280" s="212">
        <v>11217</v>
      </c>
      <c r="DJ280" s="212">
        <v>11973</v>
      </c>
      <c r="DK280" s="212">
        <v>12931</v>
      </c>
      <c r="DL280" s="212">
        <v>13691</v>
      </c>
      <c r="DM280" s="212">
        <v>12156</v>
      </c>
      <c r="DN280" s="212">
        <v>12879</v>
      </c>
      <c r="DO280" s="212">
        <v>14630</v>
      </c>
      <c r="DP280" s="212">
        <v>16997</v>
      </c>
      <c r="DQ280" s="212">
        <v>21160</v>
      </c>
      <c r="DR280" s="212">
        <v>18285</v>
      </c>
      <c r="DS280" s="212">
        <v>16845</v>
      </c>
      <c r="DT280" s="212">
        <v>14924</v>
      </c>
      <c r="DU280" s="212">
        <v>16860</v>
      </c>
      <c r="DV280" s="212">
        <v>20794</v>
      </c>
      <c r="DW280" s="212">
        <v>17790</v>
      </c>
      <c r="DX280" s="212">
        <v>13840</v>
      </c>
      <c r="DY280" s="212">
        <v>11478</v>
      </c>
      <c r="DZ280" s="212">
        <v>7396</v>
      </c>
      <c r="EA280" s="212">
        <v>3519</v>
      </c>
      <c r="EB280" s="212">
        <v>983</v>
      </c>
      <c r="EC280" s="212">
        <v>196</v>
      </c>
      <c r="ED280" s="212">
        <v>36121</v>
      </c>
      <c r="EE280" s="212">
        <v>158427</v>
      </c>
      <c r="EF280" s="212">
        <v>75996</v>
      </c>
      <c r="EG280" s="212">
        <v>37412</v>
      </c>
      <c r="EH280" s="212">
        <v>12094</v>
      </c>
      <c r="EI280" s="212">
        <v>13.351247856200001</v>
      </c>
      <c r="EJ280" s="212">
        <v>58.558681767099998</v>
      </c>
      <c r="EK280" s="212">
        <v>28.090070376700002</v>
      </c>
      <c r="EL280" s="212">
        <v>13.8284345615</v>
      </c>
      <c r="EM280" s="212">
        <v>4.4702525281999996</v>
      </c>
    </row>
    <row r="281" spans="1:143" hidden="1">
      <c r="A281">
        <v>842</v>
      </c>
      <c r="B281">
        <v>302</v>
      </c>
      <c r="C281">
        <v>28202</v>
      </c>
      <c r="D281">
        <v>2</v>
      </c>
      <c r="E281">
        <v>2015</v>
      </c>
      <c r="F281">
        <v>2000</v>
      </c>
      <c r="G281" t="s">
        <v>4</v>
      </c>
      <c r="H281" s="212">
        <v>225088</v>
      </c>
      <c r="I281" s="212">
        <v>1680</v>
      </c>
      <c r="J281" s="212">
        <v>1532</v>
      </c>
      <c r="K281" s="212">
        <v>1649</v>
      </c>
      <c r="L281" s="212">
        <v>1568</v>
      </c>
      <c r="M281" s="212">
        <v>1576</v>
      </c>
      <c r="N281" s="212">
        <v>1606</v>
      </c>
      <c r="O281" s="212">
        <v>1634</v>
      </c>
      <c r="P281" s="212">
        <v>1684</v>
      </c>
      <c r="Q281" s="212">
        <v>1582</v>
      </c>
      <c r="R281" s="212">
        <v>1544</v>
      </c>
      <c r="S281" s="212">
        <v>1569</v>
      </c>
      <c r="T281" s="212">
        <v>1610</v>
      </c>
      <c r="U281" s="212">
        <v>1674</v>
      </c>
      <c r="V281" s="212">
        <v>1695</v>
      </c>
      <c r="W281" s="212">
        <v>1699</v>
      </c>
      <c r="X281" s="212">
        <v>1788</v>
      </c>
      <c r="Y281" s="212">
        <v>1736</v>
      </c>
      <c r="Z281" s="212">
        <v>1847</v>
      </c>
      <c r="AA281" s="212">
        <v>1797</v>
      </c>
      <c r="AB281" s="212">
        <v>1871</v>
      </c>
      <c r="AC281" s="212">
        <v>1871</v>
      </c>
      <c r="AD281" s="212">
        <v>1958</v>
      </c>
      <c r="AE281" s="212">
        <v>1896</v>
      </c>
      <c r="AF281" s="212">
        <v>1963</v>
      </c>
      <c r="AG281" s="212">
        <v>1961</v>
      </c>
      <c r="AH281" s="212">
        <v>2031</v>
      </c>
      <c r="AI281" s="212">
        <v>2157</v>
      </c>
      <c r="AJ281" s="212">
        <v>2150</v>
      </c>
      <c r="AK281" s="212">
        <v>2193</v>
      </c>
      <c r="AL281" s="212">
        <v>2439</v>
      </c>
      <c r="AM281" s="212">
        <v>2374</v>
      </c>
      <c r="AN281" s="212">
        <v>2490</v>
      </c>
      <c r="AO281" s="212">
        <v>2519</v>
      </c>
      <c r="AP281" s="212">
        <v>2494</v>
      </c>
      <c r="AQ281" s="212">
        <v>2612</v>
      </c>
      <c r="AR281" s="212">
        <v>2698</v>
      </c>
      <c r="AS281" s="212">
        <v>2744</v>
      </c>
      <c r="AT281" s="212">
        <v>2739</v>
      </c>
      <c r="AU281" s="212">
        <v>2902</v>
      </c>
      <c r="AV281" s="212">
        <v>3087</v>
      </c>
      <c r="AW281" s="212">
        <v>3263</v>
      </c>
      <c r="AX281" s="212">
        <v>3518</v>
      </c>
      <c r="AY281" s="212">
        <v>3554</v>
      </c>
      <c r="AZ281" s="212">
        <v>3495</v>
      </c>
      <c r="BA281" s="212">
        <v>3504</v>
      </c>
      <c r="BB281" s="212">
        <v>3310</v>
      </c>
      <c r="BC281" s="212">
        <v>3294</v>
      </c>
      <c r="BD281" s="212">
        <v>3199</v>
      </c>
      <c r="BE281" s="212">
        <v>3122</v>
      </c>
      <c r="BF281" s="212">
        <v>2444</v>
      </c>
      <c r="BG281" s="212">
        <v>3060</v>
      </c>
      <c r="BH281" s="212">
        <v>2781</v>
      </c>
      <c r="BI281" s="212">
        <v>2740</v>
      </c>
      <c r="BJ281" s="212">
        <v>2586</v>
      </c>
      <c r="BK281" s="212">
        <v>2388</v>
      </c>
      <c r="BL281" s="212">
        <v>2445</v>
      </c>
      <c r="BM281" s="212">
        <v>2352</v>
      </c>
      <c r="BN281" s="212">
        <v>2407</v>
      </c>
      <c r="BO281" s="212">
        <v>2248</v>
      </c>
      <c r="BP281" s="212">
        <v>2300</v>
      </c>
      <c r="BQ281" s="212">
        <v>2444</v>
      </c>
      <c r="BR281" s="212">
        <v>2466</v>
      </c>
      <c r="BS281" s="212">
        <v>2879</v>
      </c>
      <c r="BT281" s="212">
        <v>2963</v>
      </c>
      <c r="BU281" s="212">
        <v>3255</v>
      </c>
      <c r="BV281" s="212">
        <v>3476</v>
      </c>
      <c r="BW281" s="212">
        <v>4141</v>
      </c>
      <c r="BX281" s="212">
        <v>4129</v>
      </c>
      <c r="BY281" s="212">
        <v>3919</v>
      </c>
      <c r="BZ281" s="212">
        <v>2418</v>
      </c>
      <c r="CA281" s="212">
        <v>2741</v>
      </c>
      <c r="CB281" s="212">
        <v>3294</v>
      </c>
      <c r="CC281" s="212">
        <v>3216</v>
      </c>
      <c r="CD281" s="212">
        <v>3374</v>
      </c>
      <c r="CE281" s="212">
        <v>3222</v>
      </c>
      <c r="CF281" s="212">
        <v>2826</v>
      </c>
      <c r="CG281" s="212">
        <v>2507</v>
      </c>
      <c r="CH281" s="212">
        <v>2632</v>
      </c>
      <c r="CI281" s="212">
        <v>2571</v>
      </c>
      <c r="CJ281" s="212">
        <v>2687</v>
      </c>
      <c r="CK281" s="212">
        <v>2399</v>
      </c>
      <c r="CL281" s="212">
        <v>2053</v>
      </c>
      <c r="CM281" s="212">
        <v>2054</v>
      </c>
      <c r="CN281" s="212">
        <v>1998</v>
      </c>
      <c r="CO281" s="212">
        <v>1676</v>
      </c>
      <c r="CP281" s="212">
        <v>1418</v>
      </c>
      <c r="CQ281" s="212">
        <v>1412</v>
      </c>
      <c r="CR281" s="212">
        <v>1261</v>
      </c>
      <c r="CS281" s="212">
        <v>1066</v>
      </c>
      <c r="CT281" s="212">
        <v>932</v>
      </c>
      <c r="CU281" s="212">
        <v>814</v>
      </c>
      <c r="CV281" s="212">
        <v>635</v>
      </c>
      <c r="CW281" s="212">
        <v>552</v>
      </c>
      <c r="CX281" s="212">
        <v>465</v>
      </c>
      <c r="CY281" s="212">
        <v>373</v>
      </c>
      <c r="CZ281" s="212">
        <v>288</v>
      </c>
      <c r="DA281" s="212">
        <v>191</v>
      </c>
      <c r="DB281" s="212">
        <v>137</v>
      </c>
      <c r="DC281" s="212">
        <v>98</v>
      </c>
      <c r="DD281" s="212">
        <v>61</v>
      </c>
      <c r="DE281" s="212">
        <v>129</v>
      </c>
      <c r="DF281" s="212">
        <v>5287</v>
      </c>
      <c r="DG281" s="212">
        <v>48.411870282700001</v>
      </c>
      <c r="DH281" s="212">
        <v>48.6868994234</v>
      </c>
      <c r="DI281" s="212">
        <v>8005</v>
      </c>
      <c r="DJ281" s="212">
        <v>8050</v>
      </c>
      <c r="DK281" s="212">
        <v>8247</v>
      </c>
      <c r="DL281" s="212">
        <v>9039</v>
      </c>
      <c r="DM281" s="212">
        <v>9649</v>
      </c>
      <c r="DN281" s="212">
        <v>10970</v>
      </c>
      <c r="DO281" s="212">
        <v>12489</v>
      </c>
      <c r="DP281" s="212">
        <v>14170</v>
      </c>
      <c r="DQ281" s="212">
        <v>17334</v>
      </c>
      <c r="DR281" s="212">
        <v>15369</v>
      </c>
      <c r="DS281" s="212">
        <v>13555</v>
      </c>
      <c r="DT281" s="212">
        <v>11752</v>
      </c>
      <c r="DU281" s="212">
        <v>14007</v>
      </c>
      <c r="DV281" s="212">
        <v>18083</v>
      </c>
      <c r="DW281" s="212">
        <v>15847</v>
      </c>
      <c r="DX281" s="212">
        <v>13223</v>
      </c>
      <c r="DY281" s="212">
        <v>10180</v>
      </c>
      <c r="DZ281" s="212">
        <v>6089</v>
      </c>
      <c r="EA281" s="212">
        <v>2839</v>
      </c>
      <c r="EB281" s="212">
        <v>775</v>
      </c>
      <c r="EC281" s="212">
        <v>129</v>
      </c>
      <c r="ED281" s="212">
        <v>24302</v>
      </c>
      <c r="EE281" s="212">
        <v>128334</v>
      </c>
      <c r="EF281" s="212">
        <v>67165</v>
      </c>
      <c r="EG281" s="212">
        <v>33235</v>
      </c>
      <c r="EH281" s="212">
        <v>9832</v>
      </c>
      <c r="EI281" s="212">
        <v>11.0563646207</v>
      </c>
      <c r="EJ281" s="212">
        <v>58.386449561200003</v>
      </c>
      <c r="EK281" s="212">
        <v>30.557185818099999</v>
      </c>
      <c r="EL281" s="212">
        <v>15.120495357199999</v>
      </c>
      <c r="EM281" s="212">
        <v>4.4731370649000004</v>
      </c>
    </row>
    <row r="282" spans="1:143" hidden="1">
      <c r="A282">
        <v>843</v>
      </c>
      <c r="B282">
        <v>302</v>
      </c>
      <c r="C282">
        <v>28203</v>
      </c>
      <c r="D282">
        <v>2</v>
      </c>
      <c r="E282">
        <v>2015</v>
      </c>
      <c r="F282">
        <v>2000</v>
      </c>
      <c r="G282" t="s">
        <v>6</v>
      </c>
      <c r="H282" s="212">
        <v>149977</v>
      </c>
      <c r="I282" s="212">
        <v>1255</v>
      </c>
      <c r="J282" s="212">
        <v>1254</v>
      </c>
      <c r="K282" s="212">
        <v>1323</v>
      </c>
      <c r="L282" s="212">
        <v>1282</v>
      </c>
      <c r="M282" s="212">
        <v>1329</v>
      </c>
      <c r="N282" s="212">
        <v>1260</v>
      </c>
      <c r="O282" s="212">
        <v>1264</v>
      </c>
      <c r="P282" s="212">
        <v>1296</v>
      </c>
      <c r="Q282" s="212">
        <v>1290</v>
      </c>
      <c r="R282" s="212">
        <v>1177</v>
      </c>
      <c r="S282" s="212">
        <v>1275</v>
      </c>
      <c r="T282" s="212">
        <v>1315</v>
      </c>
      <c r="U282" s="212">
        <v>1300</v>
      </c>
      <c r="V282" s="212">
        <v>1379</v>
      </c>
      <c r="W282" s="212">
        <v>1401</v>
      </c>
      <c r="X282" s="212">
        <v>1357</v>
      </c>
      <c r="Y282" s="212">
        <v>1410</v>
      </c>
      <c r="Z282" s="212">
        <v>1460</v>
      </c>
      <c r="AA282" s="212">
        <v>1445</v>
      </c>
      <c r="AB282" s="212">
        <v>1346</v>
      </c>
      <c r="AC282" s="212">
        <v>1367</v>
      </c>
      <c r="AD282" s="212">
        <v>1255</v>
      </c>
      <c r="AE282" s="212">
        <v>1378</v>
      </c>
      <c r="AF282" s="212">
        <v>1323</v>
      </c>
      <c r="AG282" s="212">
        <v>1374</v>
      </c>
      <c r="AH282" s="212">
        <v>1409</v>
      </c>
      <c r="AI282" s="212">
        <v>1401</v>
      </c>
      <c r="AJ282" s="212">
        <v>1482</v>
      </c>
      <c r="AK282" s="212">
        <v>1454</v>
      </c>
      <c r="AL282" s="212">
        <v>1537</v>
      </c>
      <c r="AM282" s="212">
        <v>1659</v>
      </c>
      <c r="AN282" s="212">
        <v>1757</v>
      </c>
      <c r="AO282" s="212">
        <v>1742</v>
      </c>
      <c r="AP282" s="212">
        <v>1737</v>
      </c>
      <c r="AQ282" s="212">
        <v>1737</v>
      </c>
      <c r="AR282" s="212">
        <v>1855</v>
      </c>
      <c r="AS282" s="212">
        <v>1814</v>
      </c>
      <c r="AT282" s="212">
        <v>1957</v>
      </c>
      <c r="AU282" s="212">
        <v>1980</v>
      </c>
      <c r="AV282" s="212">
        <v>2164</v>
      </c>
      <c r="AW282" s="212">
        <v>2205</v>
      </c>
      <c r="AX282" s="212">
        <v>2483</v>
      </c>
      <c r="AY282" s="212">
        <v>2447</v>
      </c>
      <c r="AZ282" s="212">
        <v>2422</v>
      </c>
      <c r="BA282" s="212">
        <v>2295</v>
      </c>
      <c r="BB282" s="212">
        <v>2318</v>
      </c>
      <c r="BC282" s="212">
        <v>2308</v>
      </c>
      <c r="BD282" s="212">
        <v>2171</v>
      </c>
      <c r="BE282" s="212">
        <v>2154</v>
      </c>
      <c r="BF282" s="212">
        <v>1717</v>
      </c>
      <c r="BG282" s="212">
        <v>2134</v>
      </c>
      <c r="BH282" s="212">
        <v>2047</v>
      </c>
      <c r="BI282" s="212">
        <v>1844</v>
      </c>
      <c r="BJ282" s="212">
        <v>1830</v>
      </c>
      <c r="BK282" s="212">
        <v>1662</v>
      </c>
      <c r="BL282" s="212">
        <v>1694</v>
      </c>
      <c r="BM282" s="212">
        <v>1713</v>
      </c>
      <c r="BN282" s="212">
        <v>1627</v>
      </c>
      <c r="BO282" s="212">
        <v>1514</v>
      </c>
      <c r="BP282" s="212">
        <v>1602</v>
      </c>
      <c r="BQ282" s="212">
        <v>1643</v>
      </c>
      <c r="BR282" s="212">
        <v>1711</v>
      </c>
      <c r="BS282" s="212">
        <v>1881</v>
      </c>
      <c r="BT282" s="212">
        <v>1941</v>
      </c>
      <c r="BU282" s="212">
        <v>2160</v>
      </c>
      <c r="BV282" s="212">
        <v>2253</v>
      </c>
      <c r="BW282" s="212">
        <v>2650</v>
      </c>
      <c r="BX282" s="212">
        <v>2662</v>
      </c>
      <c r="BY282" s="212">
        <v>2649</v>
      </c>
      <c r="BZ282" s="212">
        <v>1513</v>
      </c>
      <c r="CA282" s="212">
        <v>1681</v>
      </c>
      <c r="CB282" s="212">
        <v>2132</v>
      </c>
      <c r="CC282" s="212">
        <v>1971</v>
      </c>
      <c r="CD282" s="212">
        <v>2151</v>
      </c>
      <c r="CE282" s="212">
        <v>1952</v>
      </c>
      <c r="CF282" s="212">
        <v>1629</v>
      </c>
      <c r="CG282" s="212">
        <v>1382</v>
      </c>
      <c r="CH282" s="212">
        <v>1542</v>
      </c>
      <c r="CI282" s="212">
        <v>1569</v>
      </c>
      <c r="CJ282" s="212">
        <v>1506</v>
      </c>
      <c r="CK282" s="212">
        <v>1384</v>
      </c>
      <c r="CL282" s="212">
        <v>1224</v>
      </c>
      <c r="CM282" s="212">
        <v>1206</v>
      </c>
      <c r="CN282" s="212">
        <v>1139</v>
      </c>
      <c r="CO282" s="212">
        <v>1021</v>
      </c>
      <c r="CP282" s="212">
        <v>940</v>
      </c>
      <c r="CQ282" s="212">
        <v>856</v>
      </c>
      <c r="CR282" s="212">
        <v>794</v>
      </c>
      <c r="CS282" s="212">
        <v>715</v>
      </c>
      <c r="CT282" s="212">
        <v>596</v>
      </c>
      <c r="CU282" s="212">
        <v>487</v>
      </c>
      <c r="CV282" s="212">
        <v>379</v>
      </c>
      <c r="CW282" s="212">
        <v>370</v>
      </c>
      <c r="CX282" s="212">
        <v>295</v>
      </c>
      <c r="CY282" s="212">
        <v>220</v>
      </c>
      <c r="CZ282" s="212">
        <v>191</v>
      </c>
      <c r="DA282" s="212">
        <v>122</v>
      </c>
      <c r="DB282" s="212">
        <v>94</v>
      </c>
      <c r="DC282" s="212">
        <v>72</v>
      </c>
      <c r="DD282" s="212">
        <v>43</v>
      </c>
      <c r="DE282" s="212">
        <v>92</v>
      </c>
      <c r="DF282" s="212">
        <v>172</v>
      </c>
      <c r="DG282" s="212">
        <v>46.6078869197</v>
      </c>
      <c r="DH282" s="212">
        <v>46.837305026000003</v>
      </c>
      <c r="DI282" s="212">
        <v>6443</v>
      </c>
      <c r="DJ282" s="212">
        <v>6287</v>
      </c>
      <c r="DK282" s="212">
        <v>6670</v>
      </c>
      <c r="DL282" s="212">
        <v>7018</v>
      </c>
      <c r="DM282" s="212">
        <v>6697</v>
      </c>
      <c r="DN282" s="212">
        <v>7283</v>
      </c>
      <c r="DO282" s="212">
        <v>8632</v>
      </c>
      <c r="DP282" s="212">
        <v>9770</v>
      </c>
      <c r="DQ282" s="212">
        <v>11852</v>
      </c>
      <c r="DR282" s="212">
        <v>10668</v>
      </c>
      <c r="DS282" s="212">
        <v>9517</v>
      </c>
      <c r="DT282" s="212">
        <v>8150</v>
      </c>
      <c r="DU282" s="212">
        <v>9336</v>
      </c>
      <c r="DV282" s="212">
        <v>11727</v>
      </c>
      <c r="DW282" s="212">
        <v>9887</v>
      </c>
      <c r="DX282" s="212">
        <v>7628</v>
      </c>
      <c r="DY282" s="212">
        <v>5974</v>
      </c>
      <c r="DZ282" s="212">
        <v>3901</v>
      </c>
      <c r="EA282" s="212">
        <v>1751</v>
      </c>
      <c r="EB282" s="212">
        <v>522</v>
      </c>
      <c r="EC282" s="212">
        <v>92</v>
      </c>
      <c r="ED282" s="212">
        <v>19400</v>
      </c>
      <c r="EE282" s="212">
        <v>88923</v>
      </c>
      <c r="EF282" s="212">
        <v>41482</v>
      </c>
      <c r="EG282" s="212">
        <v>19868</v>
      </c>
      <c r="EH282" s="212">
        <v>6266</v>
      </c>
      <c r="EI282" s="212">
        <v>12.950168552499999</v>
      </c>
      <c r="EJ282" s="212">
        <v>59.359166917000003</v>
      </c>
      <c r="EK282" s="212">
        <v>27.690664530599999</v>
      </c>
      <c r="EL282" s="212">
        <v>13.2625746804</v>
      </c>
      <c r="EM282" s="212">
        <v>4.1827709354999998</v>
      </c>
    </row>
    <row r="283" spans="1:143" hidden="1">
      <c r="A283">
        <v>844</v>
      </c>
      <c r="B283">
        <v>302</v>
      </c>
      <c r="C283">
        <v>28204</v>
      </c>
      <c r="D283">
        <v>2</v>
      </c>
      <c r="E283">
        <v>2015</v>
      </c>
      <c r="F283">
        <v>2000</v>
      </c>
      <c r="G283" t="s">
        <v>8</v>
      </c>
      <c r="H283" s="212">
        <v>247135</v>
      </c>
      <c r="I283" s="212">
        <v>1919</v>
      </c>
      <c r="J283" s="212">
        <v>1965</v>
      </c>
      <c r="K283" s="212">
        <v>1952</v>
      </c>
      <c r="L283" s="212">
        <v>2065</v>
      </c>
      <c r="M283" s="212">
        <v>1991</v>
      </c>
      <c r="N283" s="212">
        <v>2037</v>
      </c>
      <c r="O283" s="212">
        <v>2095</v>
      </c>
      <c r="P283" s="212">
        <v>2201</v>
      </c>
      <c r="Q283" s="212">
        <v>2190</v>
      </c>
      <c r="R283" s="212">
        <v>2092</v>
      </c>
      <c r="S283" s="212">
        <v>2154</v>
      </c>
      <c r="T283" s="212">
        <v>2207</v>
      </c>
      <c r="U283" s="212">
        <v>2307</v>
      </c>
      <c r="V283" s="212">
        <v>2279</v>
      </c>
      <c r="W283" s="212">
        <v>2285</v>
      </c>
      <c r="X283" s="212">
        <v>2393</v>
      </c>
      <c r="Y283" s="212">
        <v>2391</v>
      </c>
      <c r="Z283" s="212">
        <v>2314</v>
      </c>
      <c r="AA283" s="212">
        <v>2548</v>
      </c>
      <c r="AB283" s="212">
        <v>2766</v>
      </c>
      <c r="AC283" s="212">
        <v>2706</v>
      </c>
      <c r="AD283" s="212">
        <v>2660</v>
      </c>
      <c r="AE283" s="212">
        <v>2483</v>
      </c>
      <c r="AF283" s="212">
        <v>2212</v>
      </c>
      <c r="AG283" s="212">
        <v>2092</v>
      </c>
      <c r="AH283" s="212">
        <v>2087</v>
      </c>
      <c r="AI283" s="212">
        <v>2102</v>
      </c>
      <c r="AJ283" s="212">
        <v>2234</v>
      </c>
      <c r="AK283" s="212">
        <v>2277</v>
      </c>
      <c r="AL283" s="212">
        <v>2344</v>
      </c>
      <c r="AM283" s="212">
        <v>2512</v>
      </c>
      <c r="AN283" s="212">
        <v>2587</v>
      </c>
      <c r="AO283" s="212">
        <v>2770</v>
      </c>
      <c r="AP283" s="212">
        <v>2826</v>
      </c>
      <c r="AQ283" s="212">
        <v>3006</v>
      </c>
      <c r="AR283" s="212">
        <v>2978</v>
      </c>
      <c r="AS283" s="212">
        <v>3182</v>
      </c>
      <c r="AT283" s="212">
        <v>3444</v>
      </c>
      <c r="AU283" s="212">
        <v>3541</v>
      </c>
      <c r="AV283" s="212">
        <v>3861</v>
      </c>
      <c r="AW283" s="212">
        <v>3956</v>
      </c>
      <c r="AX283" s="212">
        <v>4243</v>
      </c>
      <c r="AY283" s="212">
        <v>4439</v>
      </c>
      <c r="AZ283" s="212">
        <v>4430</v>
      </c>
      <c r="BA283" s="212">
        <v>4303</v>
      </c>
      <c r="BB283" s="212">
        <v>4234</v>
      </c>
      <c r="BC283" s="212">
        <v>4192</v>
      </c>
      <c r="BD283" s="212">
        <v>3853</v>
      </c>
      <c r="BE283" s="212">
        <v>3812</v>
      </c>
      <c r="BF283" s="212">
        <v>3022</v>
      </c>
      <c r="BG283" s="212">
        <v>3534</v>
      </c>
      <c r="BH283" s="212">
        <v>3267</v>
      </c>
      <c r="BI283" s="212">
        <v>3216</v>
      </c>
      <c r="BJ283" s="212">
        <v>3031</v>
      </c>
      <c r="BK283" s="212">
        <v>2855</v>
      </c>
      <c r="BL283" s="212">
        <v>2842</v>
      </c>
      <c r="BM283" s="212">
        <v>2869</v>
      </c>
      <c r="BN283" s="212">
        <v>2664</v>
      </c>
      <c r="BO283" s="212">
        <v>2415</v>
      </c>
      <c r="BP283" s="212">
        <v>2628</v>
      </c>
      <c r="BQ283" s="212">
        <v>2648</v>
      </c>
      <c r="BR283" s="212">
        <v>2622</v>
      </c>
      <c r="BS283" s="212">
        <v>2841</v>
      </c>
      <c r="BT283" s="212">
        <v>3015</v>
      </c>
      <c r="BU283" s="212">
        <v>3218</v>
      </c>
      <c r="BV283" s="212">
        <v>3420</v>
      </c>
      <c r="BW283" s="212">
        <v>4006</v>
      </c>
      <c r="BX283" s="212">
        <v>3938</v>
      </c>
      <c r="BY283" s="212">
        <v>3833</v>
      </c>
      <c r="BZ283" s="212">
        <v>2318</v>
      </c>
      <c r="CA283" s="212">
        <v>2487</v>
      </c>
      <c r="CB283" s="212">
        <v>2976</v>
      </c>
      <c r="CC283" s="212">
        <v>2751</v>
      </c>
      <c r="CD283" s="212">
        <v>2961</v>
      </c>
      <c r="CE283" s="212">
        <v>2855</v>
      </c>
      <c r="CF283" s="212">
        <v>2442</v>
      </c>
      <c r="CG283" s="212">
        <v>2082</v>
      </c>
      <c r="CH283" s="212">
        <v>2233</v>
      </c>
      <c r="CI283" s="212">
        <v>2259</v>
      </c>
      <c r="CJ283" s="212">
        <v>2314</v>
      </c>
      <c r="CK283" s="212">
        <v>2056</v>
      </c>
      <c r="CL283" s="212">
        <v>1926</v>
      </c>
      <c r="CM283" s="212">
        <v>1789</v>
      </c>
      <c r="CN283" s="212">
        <v>1740</v>
      </c>
      <c r="CO283" s="212">
        <v>1540</v>
      </c>
      <c r="CP283" s="212">
        <v>1404</v>
      </c>
      <c r="CQ283" s="212">
        <v>1352</v>
      </c>
      <c r="CR283" s="212">
        <v>1245</v>
      </c>
      <c r="CS283" s="212">
        <v>1084</v>
      </c>
      <c r="CT283" s="212">
        <v>914</v>
      </c>
      <c r="CU283" s="212">
        <v>761</v>
      </c>
      <c r="CV283" s="212">
        <v>600</v>
      </c>
      <c r="CW283" s="212">
        <v>502</v>
      </c>
      <c r="CX283" s="212">
        <v>433</v>
      </c>
      <c r="CY283" s="212">
        <v>359</v>
      </c>
      <c r="CZ283" s="212">
        <v>308</v>
      </c>
      <c r="DA283" s="212">
        <v>168</v>
      </c>
      <c r="DB283" s="212">
        <v>136</v>
      </c>
      <c r="DC283" s="212">
        <v>109</v>
      </c>
      <c r="DD283" s="212">
        <v>77</v>
      </c>
      <c r="DE283" s="212">
        <v>172</v>
      </c>
      <c r="DF283" s="212">
        <v>3381</v>
      </c>
      <c r="DG283" s="212">
        <v>45.647472451699997</v>
      </c>
      <c r="DH283" s="212">
        <v>45.578885214899998</v>
      </c>
      <c r="DI283" s="212">
        <v>9892</v>
      </c>
      <c r="DJ283" s="212">
        <v>10615</v>
      </c>
      <c r="DK283" s="212">
        <v>11232</v>
      </c>
      <c r="DL283" s="212">
        <v>12412</v>
      </c>
      <c r="DM283" s="212">
        <v>12153</v>
      </c>
      <c r="DN283" s="212">
        <v>11044</v>
      </c>
      <c r="DO283" s="212">
        <v>13701</v>
      </c>
      <c r="DP283" s="212">
        <v>17006</v>
      </c>
      <c r="DQ283" s="212">
        <v>21371</v>
      </c>
      <c r="DR283" s="212">
        <v>19113</v>
      </c>
      <c r="DS283" s="212">
        <v>15903</v>
      </c>
      <c r="DT283" s="212">
        <v>13418</v>
      </c>
      <c r="DU283" s="212">
        <v>14344</v>
      </c>
      <c r="DV283" s="212">
        <v>17515</v>
      </c>
      <c r="DW283" s="212">
        <v>14030</v>
      </c>
      <c r="DX283" s="212">
        <v>11330</v>
      </c>
      <c r="DY283" s="212">
        <v>9051</v>
      </c>
      <c r="DZ283" s="212">
        <v>5999</v>
      </c>
      <c r="EA283" s="212">
        <v>2655</v>
      </c>
      <c r="EB283" s="212">
        <v>798</v>
      </c>
      <c r="EC283" s="212">
        <v>172</v>
      </c>
      <c r="ED283" s="212">
        <v>31739</v>
      </c>
      <c r="EE283" s="212">
        <v>150465</v>
      </c>
      <c r="EF283" s="212">
        <v>61550</v>
      </c>
      <c r="EG283" s="212">
        <v>30005</v>
      </c>
      <c r="EH283" s="212">
        <v>9624</v>
      </c>
      <c r="EI283" s="212">
        <v>13.020914528600001</v>
      </c>
      <c r="EJ283" s="212">
        <v>61.728217793299997</v>
      </c>
      <c r="EK283" s="212">
        <v>25.250867678100001</v>
      </c>
      <c r="EL283" s="212">
        <v>12.309541587</v>
      </c>
      <c r="EM283" s="212">
        <v>3.9482429005999999</v>
      </c>
    </row>
    <row r="284" spans="1:143" hidden="1">
      <c r="A284">
        <v>845</v>
      </c>
      <c r="B284">
        <v>302</v>
      </c>
      <c r="C284">
        <v>28205</v>
      </c>
      <c r="D284">
        <v>2</v>
      </c>
      <c r="E284">
        <v>2015</v>
      </c>
      <c r="G284" t="s">
        <v>9</v>
      </c>
      <c r="H284" s="212">
        <v>23070</v>
      </c>
      <c r="I284" s="212">
        <v>124</v>
      </c>
      <c r="J284" s="212">
        <v>138</v>
      </c>
      <c r="K284" s="212">
        <v>143</v>
      </c>
      <c r="L284" s="212">
        <v>135</v>
      </c>
      <c r="M284" s="212">
        <v>153</v>
      </c>
      <c r="N284" s="212">
        <v>169</v>
      </c>
      <c r="O284" s="212">
        <v>160</v>
      </c>
      <c r="P284" s="212">
        <v>169</v>
      </c>
      <c r="Q284" s="212">
        <v>182</v>
      </c>
      <c r="R284" s="212">
        <v>166</v>
      </c>
      <c r="S284" s="212">
        <v>180</v>
      </c>
      <c r="T284" s="212">
        <v>182</v>
      </c>
      <c r="U284" s="212">
        <v>179</v>
      </c>
      <c r="V284" s="212">
        <v>185</v>
      </c>
      <c r="W284" s="212">
        <v>229</v>
      </c>
      <c r="X284" s="212">
        <v>211</v>
      </c>
      <c r="Y284" s="212">
        <v>222</v>
      </c>
      <c r="Z284" s="212">
        <v>236</v>
      </c>
      <c r="AA284" s="212">
        <v>165</v>
      </c>
      <c r="AB284" s="212">
        <v>146</v>
      </c>
      <c r="AC284" s="212">
        <v>147</v>
      </c>
      <c r="AD284" s="212">
        <v>126</v>
      </c>
      <c r="AE284" s="212">
        <v>149</v>
      </c>
      <c r="AF284" s="212">
        <v>174</v>
      </c>
      <c r="AG284" s="212">
        <v>159</v>
      </c>
      <c r="AH284" s="212">
        <v>145</v>
      </c>
      <c r="AI284" s="212">
        <v>160</v>
      </c>
      <c r="AJ284" s="212">
        <v>156</v>
      </c>
      <c r="AK284" s="212">
        <v>172</v>
      </c>
      <c r="AL284" s="212">
        <v>157</v>
      </c>
      <c r="AM284" s="212">
        <v>192</v>
      </c>
      <c r="AN284" s="212">
        <v>199</v>
      </c>
      <c r="AO284" s="212">
        <v>186</v>
      </c>
      <c r="AP284" s="212">
        <v>202</v>
      </c>
      <c r="AQ284" s="212">
        <v>235</v>
      </c>
      <c r="AR284" s="212">
        <v>209</v>
      </c>
      <c r="AS284" s="212">
        <v>223</v>
      </c>
      <c r="AT284" s="212">
        <v>264</v>
      </c>
      <c r="AU284" s="212">
        <v>251</v>
      </c>
      <c r="AV284" s="212">
        <v>283</v>
      </c>
      <c r="AW284" s="212">
        <v>262</v>
      </c>
      <c r="AX284" s="212">
        <v>289</v>
      </c>
      <c r="AY284" s="212">
        <v>315</v>
      </c>
      <c r="AZ284" s="212">
        <v>313</v>
      </c>
      <c r="BA284" s="212">
        <v>308</v>
      </c>
      <c r="BB284" s="212">
        <v>292</v>
      </c>
      <c r="BC284" s="212">
        <v>277</v>
      </c>
      <c r="BD284" s="212">
        <v>323</v>
      </c>
      <c r="BE284" s="212">
        <v>294</v>
      </c>
      <c r="BF284" s="212">
        <v>231</v>
      </c>
      <c r="BG284" s="212">
        <v>291</v>
      </c>
      <c r="BH284" s="212">
        <v>286</v>
      </c>
      <c r="BI284" s="212">
        <v>249</v>
      </c>
      <c r="BJ284" s="212">
        <v>284</v>
      </c>
      <c r="BK284" s="212">
        <v>242</v>
      </c>
      <c r="BL284" s="212">
        <v>288</v>
      </c>
      <c r="BM284" s="212">
        <v>296</v>
      </c>
      <c r="BN284" s="212">
        <v>303</v>
      </c>
      <c r="BO284" s="212">
        <v>264</v>
      </c>
      <c r="BP284" s="212">
        <v>327</v>
      </c>
      <c r="BQ284" s="212">
        <v>322</v>
      </c>
      <c r="BR284" s="212">
        <v>319</v>
      </c>
      <c r="BS284" s="212">
        <v>362</v>
      </c>
      <c r="BT284" s="212">
        <v>337</v>
      </c>
      <c r="BU284" s="212">
        <v>409</v>
      </c>
      <c r="BV284" s="212">
        <v>415</v>
      </c>
      <c r="BW284" s="212">
        <v>497</v>
      </c>
      <c r="BX284" s="212">
        <v>480</v>
      </c>
      <c r="BY284" s="212">
        <v>437</v>
      </c>
      <c r="BZ284" s="212">
        <v>273</v>
      </c>
      <c r="CA284" s="212">
        <v>282</v>
      </c>
      <c r="CB284" s="212">
        <v>356</v>
      </c>
      <c r="CC284" s="212">
        <v>315</v>
      </c>
      <c r="CD284" s="212">
        <v>322</v>
      </c>
      <c r="CE284" s="212">
        <v>319</v>
      </c>
      <c r="CF284" s="212">
        <v>268</v>
      </c>
      <c r="CG284" s="212">
        <v>236</v>
      </c>
      <c r="CH284" s="212">
        <v>266</v>
      </c>
      <c r="CI284" s="212">
        <v>323</v>
      </c>
      <c r="CJ284" s="212">
        <v>303</v>
      </c>
      <c r="CK284" s="212">
        <v>292</v>
      </c>
      <c r="CL284" s="212">
        <v>270</v>
      </c>
      <c r="CM284" s="212">
        <v>326</v>
      </c>
      <c r="CN284" s="212">
        <v>289</v>
      </c>
      <c r="CO284" s="212">
        <v>255</v>
      </c>
      <c r="CP284" s="212">
        <v>233</v>
      </c>
      <c r="CQ284" s="212">
        <v>252</v>
      </c>
      <c r="CR284" s="212">
        <v>216</v>
      </c>
      <c r="CS284" s="212">
        <v>179</v>
      </c>
      <c r="CT284" s="212">
        <v>196</v>
      </c>
      <c r="CU284" s="212">
        <v>144</v>
      </c>
      <c r="CV284" s="212">
        <v>125</v>
      </c>
      <c r="CW284" s="212">
        <v>95</v>
      </c>
      <c r="CX284" s="212">
        <v>81</v>
      </c>
      <c r="CY284" s="212">
        <v>74</v>
      </c>
      <c r="CZ284" s="212">
        <v>44</v>
      </c>
      <c r="DA284" s="212">
        <v>28</v>
      </c>
      <c r="DB284" s="212">
        <v>22</v>
      </c>
      <c r="DC284" s="212">
        <v>27</v>
      </c>
      <c r="DD284" s="212">
        <v>20</v>
      </c>
      <c r="DE284" s="212">
        <v>27</v>
      </c>
      <c r="DF284" s="212">
        <v>37</v>
      </c>
      <c r="DG284" s="212">
        <v>51.8005253332</v>
      </c>
      <c r="DH284" s="212">
        <v>54.989669421499997</v>
      </c>
      <c r="DI284" s="212">
        <v>693</v>
      </c>
      <c r="DJ284" s="212">
        <v>846</v>
      </c>
      <c r="DK284" s="212">
        <v>955</v>
      </c>
      <c r="DL284" s="212">
        <v>980</v>
      </c>
      <c r="DM284" s="212">
        <v>755</v>
      </c>
      <c r="DN284" s="212">
        <v>790</v>
      </c>
      <c r="DO284" s="212">
        <v>1014</v>
      </c>
      <c r="DP284" s="212">
        <v>1230</v>
      </c>
      <c r="DQ284" s="212">
        <v>1487</v>
      </c>
      <c r="DR284" s="212">
        <v>1417</v>
      </c>
      <c r="DS284" s="212">
        <v>1352</v>
      </c>
      <c r="DT284" s="212">
        <v>1478</v>
      </c>
      <c r="DU284" s="212">
        <v>1749</v>
      </c>
      <c r="DV284" s="212">
        <v>2102</v>
      </c>
      <c r="DW284" s="212">
        <v>1594</v>
      </c>
      <c r="DX284" s="212">
        <v>1396</v>
      </c>
      <c r="DY284" s="212">
        <v>1432</v>
      </c>
      <c r="DZ284" s="212">
        <v>1076</v>
      </c>
      <c r="EA284" s="212">
        <v>519</v>
      </c>
      <c r="EB284" s="212">
        <v>141</v>
      </c>
      <c r="EC284" s="212">
        <v>27</v>
      </c>
      <c r="ED284" s="212">
        <v>2494</v>
      </c>
      <c r="EE284" s="212">
        <v>12252</v>
      </c>
      <c r="EF284" s="212">
        <v>8287</v>
      </c>
      <c r="EG284" s="212">
        <v>4591</v>
      </c>
      <c r="EH284" s="212">
        <v>1763</v>
      </c>
      <c r="EI284" s="212">
        <v>10.8279425173</v>
      </c>
      <c r="EJ284" s="212">
        <v>53.193244475299998</v>
      </c>
      <c r="EK284" s="212">
        <v>35.978813007399999</v>
      </c>
      <c r="EL284" s="212">
        <v>19.932271089299999</v>
      </c>
      <c r="EM284" s="212">
        <v>7.6542352277000001</v>
      </c>
    </row>
    <row r="285" spans="1:143" hidden="1">
      <c r="A285">
        <v>848</v>
      </c>
      <c r="B285">
        <v>302</v>
      </c>
      <c r="C285">
        <v>28206</v>
      </c>
      <c r="D285">
        <v>2</v>
      </c>
      <c r="E285">
        <v>2015</v>
      </c>
      <c r="F285">
        <v>2000</v>
      </c>
      <c r="G285" t="s">
        <v>11</v>
      </c>
      <c r="H285" s="212">
        <v>51368</v>
      </c>
      <c r="I285" s="212">
        <v>328</v>
      </c>
      <c r="J285" s="212">
        <v>377</v>
      </c>
      <c r="K285" s="212">
        <v>377</v>
      </c>
      <c r="L285" s="212">
        <v>372</v>
      </c>
      <c r="M285" s="212">
        <v>393</v>
      </c>
      <c r="N285" s="212">
        <v>432</v>
      </c>
      <c r="O285" s="212">
        <v>406</v>
      </c>
      <c r="P285" s="212">
        <v>424</v>
      </c>
      <c r="Q285" s="212">
        <v>411</v>
      </c>
      <c r="R285" s="212">
        <v>437</v>
      </c>
      <c r="S285" s="212">
        <v>414</v>
      </c>
      <c r="T285" s="212">
        <v>437</v>
      </c>
      <c r="U285" s="212">
        <v>404</v>
      </c>
      <c r="V285" s="212">
        <v>416</v>
      </c>
      <c r="W285" s="212">
        <v>438</v>
      </c>
      <c r="X285" s="212">
        <v>404</v>
      </c>
      <c r="Y285" s="212">
        <v>461</v>
      </c>
      <c r="Z285" s="212">
        <v>445</v>
      </c>
      <c r="AA285" s="212">
        <v>411</v>
      </c>
      <c r="AB285" s="212">
        <v>399</v>
      </c>
      <c r="AC285" s="212">
        <v>382</v>
      </c>
      <c r="AD285" s="212">
        <v>392</v>
      </c>
      <c r="AE285" s="212">
        <v>348</v>
      </c>
      <c r="AF285" s="212">
        <v>373</v>
      </c>
      <c r="AG285" s="212">
        <v>345</v>
      </c>
      <c r="AH285" s="212">
        <v>366</v>
      </c>
      <c r="AI285" s="212">
        <v>351</v>
      </c>
      <c r="AJ285" s="212">
        <v>369</v>
      </c>
      <c r="AK285" s="212">
        <v>379</v>
      </c>
      <c r="AL285" s="212">
        <v>418</v>
      </c>
      <c r="AM285" s="212">
        <v>450</v>
      </c>
      <c r="AN285" s="212">
        <v>485</v>
      </c>
      <c r="AO285" s="212">
        <v>497</v>
      </c>
      <c r="AP285" s="212">
        <v>519</v>
      </c>
      <c r="AQ285" s="212">
        <v>568</v>
      </c>
      <c r="AR285" s="212">
        <v>572</v>
      </c>
      <c r="AS285" s="212">
        <v>595</v>
      </c>
      <c r="AT285" s="212">
        <v>661</v>
      </c>
      <c r="AU285" s="212">
        <v>698</v>
      </c>
      <c r="AV285" s="212">
        <v>712</v>
      </c>
      <c r="AW285" s="212">
        <v>842</v>
      </c>
      <c r="AX285" s="212">
        <v>866</v>
      </c>
      <c r="AY285" s="212">
        <v>870</v>
      </c>
      <c r="AZ285" s="212">
        <v>916</v>
      </c>
      <c r="BA285" s="212">
        <v>877</v>
      </c>
      <c r="BB285" s="212">
        <v>857</v>
      </c>
      <c r="BC285" s="212">
        <v>872</v>
      </c>
      <c r="BD285" s="212">
        <v>884</v>
      </c>
      <c r="BE285" s="212">
        <v>816</v>
      </c>
      <c r="BF285" s="212">
        <v>635</v>
      </c>
      <c r="BG285" s="212">
        <v>789</v>
      </c>
      <c r="BH285" s="212">
        <v>741</v>
      </c>
      <c r="BI285" s="212">
        <v>708</v>
      </c>
      <c r="BJ285" s="212">
        <v>698</v>
      </c>
      <c r="BK285" s="212">
        <v>605</v>
      </c>
      <c r="BL285" s="212">
        <v>666</v>
      </c>
      <c r="BM285" s="212">
        <v>644</v>
      </c>
      <c r="BN285" s="212">
        <v>604</v>
      </c>
      <c r="BO285" s="212">
        <v>599</v>
      </c>
      <c r="BP285" s="212">
        <v>545</v>
      </c>
      <c r="BQ285" s="212">
        <v>605</v>
      </c>
      <c r="BR285" s="212">
        <v>642</v>
      </c>
      <c r="BS285" s="212">
        <v>642</v>
      </c>
      <c r="BT285" s="212">
        <v>647</v>
      </c>
      <c r="BU285" s="212">
        <v>729</v>
      </c>
      <c r="BV285" s="212">
        <v>753</v>
      </c>
      <c r="BW285" s="212">
        <v>911</v>
      </c>
      <c r="BX285" s="212">
        <v>947</v>
      </c>
      <c r="BY285" s="212">
        <v>922</v>
      </c>
      <c r="BZ285" s="212">
        <v>524</v>
      </c>
      <c r="CA285" s="212">
        <v>585</v>
      </c>
      <c r="CB285" s="212">
        <v>687</v>
      </c>
      <c r="CC285" s="212">
        <v>673</v>
      </c>
      <c r="CD285" s="212">
        <v>706</v>
      </c>
      <c r="CE285" s="212">
        <v>646</v>
      </c>
      <c r="CF285" s="212">
        <v>573</v>
      </c>
      <c r="CG285" s="212">
        <v>531</v>
      </c>
      <c r="CH285" s="212">
        <v>524</v>
      </c>
      <c r="CI285" s="212">
        <v>592</v>
      </c>
      <c r="CJ285" s="212">
        <v>559</v>
      </c>
      <c r="CK285" s="212">
        <v>510</v>
      </c>
      <c r="CL285" s="212">
        <v>468</v>
      </c>
      <c r="CM285" s="212">
        <v>475</v>
      </c>
      <c r="CN285" s="212">
        <v>436</v>
      </c>
      <c r="CO285" s="212">
        <v>419</v>
      </c>
      <c r="CP285" s="212">
        <v>403</v>
      </c>
      <c r="CQ285" s="212">
        <v>325</v>
      </c>
      <c r="CR285" s="212">
        <v>331</v>
      </c>
      <c r="CS285" s="212">
        <v>290</v>
      </c>
      <c r="CT285" s="212">
        <v>260</v>
      </c>
      <c r="CU285" s="212">
        <v>217</v>
      </c>
      <c r="CV285" s="212">
        <v>171</v>
      </c>
      <c r="CW285" s="212">
        <v>157</v>
      </c>
      <c r="CX285" s="212">
        <v>129</v>
      </c>
      <c r="CY285" s="212">
        <v>82</v>
      </c>
      <c r="CZ285" s="212">
        <v>98</v>
      </c>
      <c r="DA285" s="212">
        <v>62</v>
      </c>
      <c r="DB285" s="212">
        <v>33</v>
      </c>
      <c r="DC285" s="212">
        <v>31</v>
      </c>
      <c r="DD285" s="212">
        <v>30</v>
      </c>
      <c r="DE285" s="212">
        <v>44</v>
      </c>
      <c r="DF285" s="212">
        <v>299</v>
      </c>
      <c r="DG285" s="212">
        <v>48.607266639300001</v>
      </c>
      <c r="DH285" s="212">
        <v>49.107874015699998</v>
      </c>
      <c r="DI285" s="212">
        <v>1847</v>
      </c>
      <c r="DJ285" s="212">
        <v>2110</v>
      </c>
      <c r="DK285" s="212">
        <v>2109</v>
      </c>
      <c r="DL285" s="212">
        <v>2120</v>
      </c>
      <c r="DM285" s="212">
        <v>1840</v>
      </c>
      <c r="DN285" s="212">
        <v>1883</v>
      </c>
      <c r="DO285" s="212">
        <v>2519</v>
      </c>
      <c r="DP285" s="212">
        <v>3238</v>
      </c>
      <c r="DQ285" s="212">
        <v>4371</v>
      </c>
      <c r="DR285" s="212">
        <v>4064</v>
      </c>
      <c r="DS285" s="212">
        <v>3541</v>
      </c>
      <c r="DT285" s="212">
        <v>3058</v>
      </c>
      <c r="DU285" s="212">
        <v>3265</v>
      </c>
      <c r="DV285" s="212">
        <v>4057</v>
      </c>
      <c r="DW285" s="212">
        <v>3297</v>
      </c>
      <c r="DX285" s="212">
        <v>2779</v>
      </c>
      <c r="DY285" s="212">
        <v>2308</v>
      </c>
      <c r="DZ285" s="212">
        <v>1609</v>
      </c>
      <c r="EA285" s="212">
        <v>756</v>
      </c>
      <c r="EB285" s="212">
        <v>254</v>
      </c>
      <c r="EC285" s="212">
        <v>44</v>
      </c>
      <c r="ED285" s="212">
        <v>6066</v>
      </c>
      <c r="EE285" s="212">
        <v>29899</v>
      </c>
      <c r="EF285" s="212">
        <v>15104</v>
      </c>
      <c r="EG285" s="212">
        <v>7750</v>
      </c>
      <c r="EH285" s="212">
        <v>2663</v>
      </c>
      <c r="EI285" s="212">
        <v>11.878047347700001</v>
      </c>
      <c r="EJ285" s="212">
        <v>58.546280522399996</v>
      </c>
      <c r="EK285" s="212">
        <v>29.575672129899999</v>
      </c>
      <c r="EL285" s="212">
        <v>15.1755468092</v>
      </c>
      <c r="EM285" s="212">
        <v>5.2145136972000001</v>
      </c>
    </row>
    <row r="286" spans="1:143" hidden="1">
      <c r="A286">
        <v>849</v>
      </c>
      <c r="B286">
        <v>302</v>
      </c>
      <c r="C286">
        <v>28207</v>
      </c>
      <c r="D286">
        <v>2</v>
      </c>
      <c r="E286">
        <v>2015</v>
      </c>
      <c r="F286">
        <v>2000</v>
      </c>
      <c r="G286" t="s">
        <v>12</v>
      </c>
      <c r="H286" s="212">
        <v>99814</v>
      </c>
      <c r="I286" s="212">
        <v>803</v>
      </c>
      <c r="J286" s="212">
        <v>811</v>
      </c>
      <c r="K286" s="212">
        <v>922</v>
      </c>
      <c r="L286" s="212">
        <v>859</v>
      </c>
      <c r="M286" s="212">
        <v>942</v>
      </c>
      <c r="N286" s="212">
        <v>922</v>
      </c>
      <c r="O286" s="212">
        <v>929</v>
      </c>
      <c r="P286" s="212">
        <v>918</v>
      </c>
      <c r="Q286" s="212">
        <v>915</v>
      </c>
      <c r="R286" s="212">
        <v>879</v>
      </c>
      <c r="S286" s="212">
        <v>896</v>
      </c>
      <c r="T286" s="212">
        <v>981</v>
      </c>
      <c r="U286" s="212">
        <v>897</v>
      </c>
      <c r="V286" s="212">
        <v>917</v>
      </c>
      <c r="W286" s="212">
        <v>959</v>
      </c>
      <c r="X286" s="212">
        <v>1006</v>
      </c>
      <c r="Y286" s="212">
        <v>997</v>
      </c>
      <c r="Z286" s="212">
        <v>1010</v>
      </c>
      <c r="AA286" s="212">
        <v>948</v>
      </c>
      <c r="AB286" s="212">
        <v>980</v>
      </c>
      <c r="AC286" s="212">
        <v>930</v>
      </c>
      <c r="AD286" s="212">
        <v>955</v>
      </c>
      <c r="AE286" s="212">
        <v>885</v>
      </c>
      <c r="AF286" s="212">
        <v>814</v>
      </c>
      <c r="AG286" s="212">
        <v>885</v>
      </c>
      <c r="AH286" s="212">
        <v>958</v>
      </c>
      <c r="AI286" s="212">
        <v>956</v>
      </c>
      <c r="AJ286" s="212">
        <v>914</v>
      </c>
      <c r="AK286" s="212">
        <v>948</v>
      </c>
      <c r="AL286" s="212">
        <v>990</v>
      </c>
      <c r="AM286" s="212">
        <v>1063</v>
      </c>
      <c r="AN286" s="212">
        <v>1145</v>
      </c>
      <c r="AO286" s="212">
        <v>1178</v>
      </c>
      <c r="AP286" s="212">
        <v>1176</v>
      </c>
      <c r="AQ286" s="212">
        <v>1166</v>
      </c>
      <c r="AR286" s="212">
        <v>1306</v>
      </c>
      <c r="AS286" s="212">
        <v>1328</v>
      </c>
      <c r="AT286" s="212">
        <v>1386</v>
      </c>
      <c r="AU286" s="212">
        <v>1403</v>
      </c>
      <c r="AV286" s="212">
        <v>1473</v>
      </c>
      <c r="AW286" s="212">
        <v>1544</v>
      </c>
      <c r="AX286" s="212">
        <v>1662</v>
      </c>
      <c r="AY286" s="212">
        <v>1743</v>
      </c>
      <c r="AZ286" s="212">
        <v>1732</v>
      </c>
      <c r="BA286" s="212">
        <v>1685</v>
      </c>
      <c r="BB286" s="212">
        <v>1677</v>
      </c>
      <c r="BC286" s="212">
        <v>1529</v>
      </c>
      <c r="BD286" s="212">
        <v>1556</v>
      </c>
      <c r="BE286" s="212">
        <v>1547</v>
      </c>
      <c r="BF286" s="212">
        <v>1166</v>
      </c>
      <c r="BG286" s="212">
        <v>1406</v>
      </c>
      <c r="BH286" s="212">
        <v>1291</v>
      </c>
      <c r="BI286" s="212">
        <v>1218</v>
      </c>
      <c r="BJ286" s="212">
        <v>1137</v>
      </c>
      <c r="BK286" s="212">
        <v>1056</v>
      </c>
      <c r="BL286" s="212">
        <v>1036</v>
      </c>
      <c r="BM286" s="212">
        <v>1076</v>
      </c>
      <c r="BN286" s="212">
        <v>982</v>
      </c>
      <c r="BO286" s="212">
        <v>895</v>
      </c>
      <c r="BP286" s="212">
        <v>1017</v>
      </c>
      <c r="BQ286" s="212">
        <v>1055</v>
      </c>
      <c r="BR286" s="212">
        <v>1098</v>
      </c>
      <c r="BS286" s="212">
        <v>1124</v>
      </c>
      <c r="BT286" s="212">
        <v>1248</v>
      </c>
      <c r="BU286" s="212">
        <v>1402</v>
      </c>
      <c r="BV286" s="212">
        <v>1513</v>
      </c>
      <c r="BW286" s="212">
        <v>1655</v>
      </c>
      <c r="BX286" s="212">
        <v>1649</v>
      </c>
      <c r="BY286" s="212">
        <v>1582</v>
      </c>
      <c r="BZ286" s="212">
        <v>1000</v>
      </c>
      <c r="CA286" s="212">
        <v>1140</v>
      </c>
      <c r="CB286" s="212">
        <v>1367</v>
      </c>
      <c r="CC286" s="212">
        <v>1281</v>
      </c>
      <c r="CD286" s="212">
        <v>1358</v>
      </c>
      <c r="CE286" s="212">
        <v>1297</v>
      </c>
      <c r="CF286" s="212">
        <v>1057</v>
      </c>
      <c r="CG286" s="212">
        <v>967</v>
      </c>
      <c r="CH286" s="212">
        <v>997</v>
      </c>
      <c r="CI286" s="212">
        <v>960</v>
      </c>
      <c r="CJ286" s="212">
        <v>976</v>
      </c>
      <c r="CK286" s="212">
        <v>873</v>
      </c>
      <c r="CL286" s="212">
        <v>819</v>
      </c>
      <c r="CM286" s="212">
        <v>765</v>
      </c>
      <c r="CN286" s="212">
        <v>713</v>
      </c>
      <c r="CO286" s="212">
        <v>659</v>
      </c>
      <c r="CP286" s="212">
        <v>549</v>
      </c>
      <c r="CQ286" s="212">
        <v>545</v>
      </c>
      <c r="CR286" s="212">
        <v>497</v>
      </c>
      <c r="CS286" s="212">
        <v>387</v>
      </c>
      <c r="CT286" s="212">
        <v>368</v>
      </c>
      <c r="CU286" s="212">
        <v>313</v>
      </c>
      <c r="CV286" s="212">
        <v>217</v>
      </c>
      <c r="CW286" s="212">
        <v>219</v>
      </c>
      <c r="CX286" s="212">
        <v>164</v>
      </c>
      <c r="CY286" s="212">
        <v>135</v>
      </c>
      <c r="CZ286" s="212">
        <v>111</v>
      </c>
      <c r="DA286" s="212">
        <v>67</v>
      </c>
      <c r="DB286" s="212">
        <v>61</v>
      </c>
      <c r="DC286" s="212">
        <v>36</v>
      </c>
      <c r="DD286" s="212">
        <v>29</v>
      </c>
      <c r="DE286" s="212">
        <v>45</v>
      </c>
      <c r="DF286" s="212">
        <v>211</v>
      </c>
      <c r="DG286" s="212">
        <v>45.739972691600002</v>
      </c>
      <c r="DH286" s="212">
        <v>45.6472868217</v>
      </c>
      <c r="DI286" s="212">
        <v>4337</v>
      </c>
      <c r="DJ286" s="212">
        <v>4563</v>
      </c>
      <c r="DK286" s="212">
        <v>4650</v>
      </c>
      <c r="DL286" s="212">
        <v>4941</v>
      </c>
      <c r="DM286" s="212">
        <v>4469</v>
      </c>
      <c r="DN286" s="212">
        <v>4766</v>
      </c>
      <c r="DO286" s="212">
        <v>5728</v>
      </c>
      <c r="DP286" s="212">
        <v>6896</v>
      </c>
      <c r="DQ286" s="212">
        <v>8366</v>
      </c>
      <c r="DR286" s="212">
        <v>7475</v>
      </c>
      <c r="DS286" s="212">
        <v>6108</v>
      </c>
      <c r="DT286" s="212">
        <v>5006</v>
      </c>
      <c r="DU286" s="212">
        <v>5927</v>
      </c>
      <c r="DV286" s="212">
        <v>7399</v>
      </c>
      <c r="DW286" s="212">
        <v>6443</v>
      </c>
      <c r="DX286" s="212">
        <v>4957</v>
      </c>
      <c r="DY286" s="212">
        <v>3829</v>
      </c>
      <c r="DZ286" s="212">
        <v>2346</v>
      </c>
      <c r="EA286" s="212">
        <v>1048</v>
      </c>
      <c r="EB286" s="212">
        <v>304</v>
      </c>
      <c r="EC286" s="212">
        <v>45</v>
      </c>
      <c r="ED286" s="212">
        <v>13550</v>
      </c>
      <c r="EE286" s="212">
        <v>59682</v>
      </c>
      <c r="EF286" s="212">
        <v>26371</v>
      </c>
      <c r="EG286" s="212">
        <v>12529</v>
      </c>
      <c r="EH286" s="212">
        <v>3743</v>
      </c>
      <c r="EI286" s="212">
        <v>13.6040079114</v>
      </c>
      <c r="EJ286" s="212">
        <v>59.919881931299997</v>
      </c>
      <c r="EK286" s="212">
        <v>26.476110157299999</v>
      </c>
      <c r="EL286" s="212">
        <v>12.578938385400001</v>
      </c>
      <c r="EM286" s="212">
        <v>3.7579189382</v>
      </c>
    </row>
    <row r="287" spans="1:143" hidden="1">
      <c r="A287">
        <v>850</v>
      </c>
      <c r="B287">
        <v>302</v>
      </c>
      <c r="C287">
        <v>28208</v>
      </c>
      <c r="D287">
        <v>2</v>
      </c>
      <c r="E287">
        <v>2015</v>
      </c>
      <c r="F287">
        <v>2000</v>
      </c>
      <c r="G287" t="s">
        <v>14</v>
      </c>
      <c r="H287" s="212">
        <v>15445</v>
      </c>
      <c r="I287" s="212">
        <v>96</v>
      </c>
      <c r="J287" s="212">
        <v>101</v>
      </c>
      <c r="K287" s="212">
        <v>119</v>
      </c>
      <c r="L287" s="212">
        <v>115</v>
      </c>
      <c r="M287" s="212">
        <v>119</v>
      </c>
      <c r="N287" s="212">
        <v>107</v>
      </c>
      <c r="O287" s="212">
        <v>92</v>
      </c>
      <c r="P287" s="212">
        <v>105</v>
      </c>
      <c r="Q287" s="212">
        <v>116</v>
      </c>
      <c r="R287" s="212">
        <v>110</v>
      </c>
      <c r="S287" s="212">
        <v>125</v>
      </c>
      <c r="T287" s="212">
        <v>109</v>
      </c>
      <c r="U287" s="212">
        <v>107</v>
      </c>
      <c r="V287" s="212">
        <v>131</v>
      </c>
      <c r="W287" s="212">
        <v>105</v>
      </c>
      <c r="X287" s="212">
        <v>121</v>
      </c>
      <c r="Y287" s="212">
        <v>121</v>
      </c>
      <c r="Z287" s="212">
        <v>125</v>
      </c>
      <c r="AA287" s="212">
        <v>136</v>
      </c>
      <c r="AB287" s="212">
        <v>112</v>
      </c>
      <c r="AC287" s="212">
        <v>100</v>
      </c>
      <c r="AD287" s="212">
        <v>116</v>
      </c>
      <c r="AE287" s="212">
        <v>108</v>
      </c>
      <c r="AF287" s="212">
        <v>97</v>
      </c>
      <c r="AG287" s="212">
        <v>103</v>
      </c>
      <c r="AH287" s="212">
        <v>117</v>
      </c>
      <c r="AI287" s="212">
        <v>117</v>
      </c>
      <c r="AJ287" s="212">
        <v>134</v>
      </c>
      <c r="AK287" s="212">
        <v>115</v>
      </c>
      <c r="AL287" s="212">
        <v>114</v>
      </c>
      <c r="AM287" s="212">
        <v>130</v>
      </c>
      <c r="AN287" s="212">
        <v>154</v>
      </c>
      <c r="AO287" s="212">
        <v>132</v>
      </c>
      <c r="AP287" s="212">
        <v>145</v>
      </c>
      <c r="AQ287" s="212">
        <v>164</v>
      </c>
      <c r="AR287" s="212">
        <v>136</v>
      </c>
      <c r="AS287" s="212">
        <v>149</v>
      </c>
      <c r="AT287" s="212">
        <v>163</v>
      </c>
      <c r="AU287" s="212">
        <v>175</v>
      </c>
      <c r="AV287" s="212">
        <v>165</v>
      </c>
      <c r="AW287" s="212">
        <v>202</v>
      </c>
      <c r="AX287" s="212">
        <v>218</v>
      </c>
      <c r="AY287" s="212">
        <v>184</v>
      </c>
      <c r="AZ287" s="212">
        <v>189</v>
      </c>
      <c r="BA287" s="212">
        <v>202</v>
      </c>
      <c r="BB287" s="212">
        <v>191</v>
      </c>
      <c r="BC287" s="212">
        <v>172</v>
      </c>
      <c r="BD287" s="212">
        <v>170</v>
      </c>
      <c r="BE287" s="212">
        <v>162</v>
      </c>
      <c r="BF287" s="212">
        <v>145</v>
      </c>
      <c r="BG287" s="212">
        <v>200</v>
      </c>
      <c r="BH287" s="212">
        <v>170</v>
      </c>
      <c r="BI287" s="212">
        <v>158</v>
      </c>
      <c r="BJ287" s="212">
        <v>147</v>
      </c>
      <c r="BK287" s="212">
        <v>175</v>
      </c>
      <c r="BL287" s="212">
        <v>154</v>
      </c>
      <c r="BM287" s="212">
        <v>157</v>
      </c>
      <c r="BN287" s="212">
        <v>169</v>
      </c>
      <c r="BO287" s="212">
        <v>155</v>
      </c>
      <c r="BP287" s="212">
        <v>185</v>
      </c>
      <c r="BQ287" s="212">
        <v>192</v>
      </c>
      <c r="BR287" s="212">
        <v>189</v>
      </c>
      <c r="BS287" s="212">
        <v>230</v>
      </c>
      <c r="BT287" s="212">
        <v>235</v>
      </c>
      <c r="BU287" s="212">
        <v>287</v>
      </c>
      <c r="BV287" s="212">
        <v>298</v>
      </c>
      <c r="BW287" s="212">
        <v>340</v>
      </c>
      <c r="BX287" s="212">
        <v>372</v>
      </c>
      <c r="BY287" s="212">
        <v>319</v>
      </c>
      <c r="BZ287" s="212">
        <v>192</v>
      </c>
      <c r="CA287" s="212">
        <v>233</v>
      </c>
      <c r="CB287" s="212">
        <v>291</v>
      </c>
      <c r="CC287" s="212">
        <v>243</v>
      </c>
      <c r="CD287" s="212">
        <v>266</v>
      </c>
      <c r="CE287" s="212">
        <v>247</v>
      </c>
      <c r="CF287" s="212">
        <v>224</v>
      </c>
      <c r="CG287" s="212">
        <v>175</v>
      </c>
      <c r="CH287" s="212">
        <v>242</v>
      </c>
      <c r="CI287" s="212">
        <v>179</v>
      </c>
      <c r="CJ287" s="212">
        <v>239</v>
      </c>
      <c r="CK287" s="212">
        <v>206</v>
      </c>
      <c r="CL287" s="212">
        <v>170</v>
      </c>
      <c r="CM287" s="212">
        <v>171</v>
      </c>
      <c r="CN287" s="212">
        <v>184</v>
      </c>
      <c r="CO287" s="212">
        <v>155</v>
      </c>
      <c r="CP287" s="212">
        <v>151</v>
      </c>
      <c r="CQ287" s="212">
        <v>138</v>
      </c>
      <c r="CR287" s="212">
        <v>131</v>
      </c>
      <c r="CS287" s="212">
        <v>116</v>
      </c>
      <c r="CT287" s="212">
        <v>98</v>
      </c>
      <c r="CU287" s="212">
        <v>106</v>
      </c>
      <c r="CV287" s="212">
        <v>87</v>
      </c>
      <c r="CW287" s="212">
        <v>66</v>
      </c>
      <c r="CX287" s="212">
        <v>60</v>
      </c>
      <c r="CY287" s="212">
        <v>48</v>
      </c>
      <c r="CZ287" s="212">
        <v>49</v>
      </c>
      <c r="DA287" s="212">
        <v>30</v>
      </c>
      <c r="DB287" s="212">
        <v>21</v>
      </c>
      <c r="DC287" s="212">
        <v>16</v>
      </c>
      <c r="DD287" s="212">
        <v>8</v>
      </c>
      <c r="DE287" s="212">
        <v>27</v>
      </c>
      <c r="DF287" s="212">
        <v>3</v>
      </c>
      <c r="DG287" s="212">
        <v>52.062815697399998</v>
      </c>
      <c r="DH287" s="212">
        <v>55.844155844200003</v>
      </c>
      <c r="DI287" s="212">
        <v>550</v>
      </c>
      <c r="DJ287" s="212">
        <v>530</v>
      </c>
      <c r="DK287" s="212">
        <v>577</v>
      </c>
      <c r="DL287" s="212">
        <v>615</v>
      </c>
      <c r="DM287" s="212">
        <v>524</v>
      </c>
      <c r="DN287" s="212">
        <v>597</v>
      </c>
      <c r="DO287" s="212">
        <v>725</v>
      </c>
      <c r="DP287" s="212">
        <v>788</v>
      </c>
      <c r="DQ287" s="212">
        <v>995</v>
      </c>
      <c r="DR287" s="212">
        <v>840</v>
      </c>
      <c r="DS287" s="212">
        <v>850</v>
      </c>
      <c r="DT287" s="212">
        <v>820</v>
      </c>
      <c r="DU287" s="212">
        <v>1133</v>
      </c>
      <c r="DV287" s="212">
        <v>1521</v>
      </c>
      <c r="DW287" s="212">
        <v>1280</v>
      </c>
      <c r="DX287" s="212">
        <v>1059</v>
      </c>
      <c r="DY287" s="212">
        <v>886</v>
      </c>
      <c r="DZ287" s="212">
        <v>634</v>
      </c>
      <c r="EA287" s="212">
        <v>367</v>
      </c>
      <c r="EB287" s="212">
        <v>124</v>
      </c>
      <c r="EC287" s="212">
        <v>27</v>
      </c>
      <c r="ED287" s="212">
        <v>1657</v>
      </c>
      <c r="EE287" s="212">
        <v>7887</v>
      </c>
      <c r="EF287" s="212">
        <v>5898</v>
      </c>
      <c r="EG287" s="212">
        <v>3097</v>
      </c>
      <c r="EH287" s="212">
        <v>1152</v>
      </c>
      <c r="EI287" s="212">
        <v>10.730475327000001</v>
      </c>
      <c r="EJ287" s="212">
        <v>51.074990286199998</v>
      </c>
      <c r="EK287" s="212">
        <v>38.194534386699999</v>
      </c>
      <c r="EL287" s="212">
        <v>20.055692267800001</v>
      </c>
      <c r="EM287" s="212">
        <v>7.4601735525999997</v>
      </c>
    </row>
    <row r="288" spans="1:143" hidden="1">
      <c r="A288">
        <v>851</v>
      </c>
      <c r="B288">
        <v>302</v>
      </c>
      <c r="C288">
        <v>28209</v>
      </c>
      <c r="D288">
        <v>2</v>
      </c>
      <c r="E288">
        <v>2015</v>
      </c>
      <c r="G288" t="s">
        <v>16</v>
      </c>
      <c r="H288" s="212">
        <v>42331</v>
      </c>
      <c r="I288" s="212">
        <v>253</v>
      </c>
      <c r="J288" s="212">
        <v>286</v>
      </c>
      <c r="K288" s="212">
        <v>341</v>
      </c>
      <c r="L288" s="212">
        <v>348</v>
      </c>
      <c r="M288" s="212">
        <v>325</v>
      </c>
      <c r="N288" s="212">
        <v>349</v>
      </c>
      <c r="O288" s="212">
        <v>342</v>
      </c>
      <c r="P288" s="212">
        <v>386</v>
      </c>
      <c r="Q288" s="212">
        <v>337</v>
      </c>
      <c r="R288" s="212">
        <v>406</v>
      </c>
      <c r="S288" s="212">
        <v>320</v>
      </c>
      <c r="T288" s="212">
        <v>360</v>
      </c>
      <c r="U288" s="212">
        <v>372</v>
      </c>
      <c r="V288" s="212">
        <v>351</v>
      </c>
      <c r="W288" s="212">
        <v>386</v>
      </c>
      <c r="X288" s="212">
        <v>442</v>
      </c>
      <c r="Y288" s="212">
        <v>441</v>
      </c>
      <c r="Z288" s="212">
        <v>460</v>
      </c>
      <c r="AA288" s="212">
        <v>358</v>
      </c>
      <c r="AB288" s="212">
        <v>177</v>
      </c>
      <c r="AC288" s="212">
        <v>193</v>
      </c>
      <c r="AD288" s="212">
        <v>202</v>
      </c>
      <c r="AE288" s="212">
        <v>232</v>
      </c>
      <c r="AF288" s="212">
        <v>266</v>
      </c>
      <c r="AG288" s="212">
        <v>266</v>
      </c>
      <c r="AH288" s="212">
        <v>276</v>
      </c>
      <c r="AI288" s="212">
        <v>291</v>
      </c>
      <c r="AJ288" s="212">
        <v>269</v>
      </c>
      <c r="AK288" s="212">
        <v>314</v>
      </c>
      <c r="AL288" s="212">
        <v>345</v>
      </c>
      <c r="AM288" s="212">
        <v>388</v>
      </c>
      <c r="AN288" s="212">
        <v>386</v>
      </c>
      <c r="AO288" s="212">
        <v>412</v>
      </c>
      <c r="AP288" s="212">
        <v>367</v>
      </c>
      <c r="AQ288" s="212">
        <v>374</v>
      </c>
      <c r="AR288" s="212">
        <v>427</v>
      </c>
      <c r="AS288" s="212">
        <v>381</v>
      </c>
      <c r="AT288" s="212">
        <v>447</v>
      </c>
      <c r="AU288" s="212">
        <v>426</v>
      </c>
      <c r="AV288" s="212">
        <v>482</v>
      </c>
      <c r="AW288" s="212">
        <v>510</v>
      </c>
      <c r="AX288" s="212">
        <v>539</v>
      </c>
      <c r="AY288" s="212">
        <v>512</v>
      </c>
      <c r="AZ288" s="212">
        <v>565</v>
      </c>
      <c r="BA288" s="212">
        <v>513</v>
      </c>
      <c r="BB288" s="212">
        <v>523</v>
      </c>
      <c r="BC288" s="212">
        <v>541</v>
      </c>
      <c r="BD288" s="212">
        <v>511</v>
      </c>
      <c r="BE288" s="212">
        <v>513</v>
      </c>
      <c r="BF288" s="212">
        <v>411</v>
      </c>
      <c r="BG288" s="212">
        <v>507</v>
      </c>
      <c r="BH288" s="212">
        <v>483</v>
      </c>
      <c r="BI288" s="212">
        <v>508</v>
      </c>
      <c r="BJ288" s="212">
        <v>546</v>
      </c>
      <c r="BK288" s="212">
        <v>501</v>
      </c>
      <c r="BL288" s="212">
        <v>512</v>
      </c>
      <c r="BM288" s="212">
        <v>568</v>
      </c>
      <c r="BN288" s="212">
        <v>542</v>
      </c>
      <c r="BO288" s="212">
        <v>532</v>
      </c>
      <c r="BP288" s="212">
        <v>568</v>
      </c>
      <c r="BQ288" s="212">
        <v>615</v>
      </c>
      <c r="BR288" s="212">
        <v>510</v>
      </c>
      <c r="BS288" s="212">
        <v>676</v>
      </c>
      <c r="BT288" s="212">
        <v>684</v>
      </c>
      <c r="BU288" s="212">
        <v>657</v>
      </c>
      <c r="BV288" s="212">
        <v>716</v>
      </c>
      <c r="BW288" s="212">
        <v>790</v>
      </c>
      <c r="BX288" s="212">
        <v>782</v>
      </c>
      <c r="BY288" s="212">
        <v>688</v>
      </c>
      <c r="BZ288" s="212">
        <v>415</v>
      </c>
      <c r="CA288" s="212">
        <v>512</v>
      </c>
      <c r="CB288" s="212">
        <v>627</v>
      </c>
      <c r="CC288" s="212">
        <v>618</v>
      </c>
      <c r="CD288" s="212">
        <v>573</v>
      </c>
      <c r="CE288" s="212">
        <v>530</v>
      </c>
      <c r="CF288" s="212">
        <v>483</v>
      </c>
      <c r="CG288" s="212">
        <v>449</v>
      </c>
      <c r="CH288" s="212">
        <v>500</v>
      </c>
      <c r="CI288" s="212">
        <v>511</v>
      </c>
      <c r="CJ288" s="212">
        <v>627</v>
      </c>
      <c r="CK288" s="212">
        <v>516</v>
      </c>
      <c r="CL288" s="212">
        <v>545</v>
      </c>
      <c r="CM288" s="212">
        <v>510</v>
      </c>
      <c r="CN288" s="212">
        <v>506</v>
      </c>
      <c r="CO288" s="212">
        <v>559</v>
      </c>
      <c r="CP288" s="212">
        <v>417</v>
      </c>
      <c r="CQ288" s="212">
        <v>456</v>
      </c>
      <c r="CR288" s="212">
        <v>327</v>
      </c>
      <c r="CS288" s="212">
        <v>370</v>
      </c>
      <c r="CT288" s="212">
        <v>398</v>
      </c>
      <c r="CU288" s="212">
        <v>317</v>
      </c>
      <c r="CV288" s="212">
        <v>260</v>
      </c>
      <c r="CW288" s="212">
        <v>217</v>
      </c>
      <c r="CX288" s="212">
        <v>159</v>
      </c>
      <c r="CY288" s="212">
        <v>124</v>
      </c>
      <c r="CZ288" s="212">
        <v>118</v>
      </c>
      <c r="DA288" s="212">
        <v>78</v>
      </c>
      <c r="DB288" s="212">
        <v>58</v>
      </c>
      <c r="DC288" s="212">
        <v>41</v>
      </c>
      <c r="DD288" s="212">
        <v>43</v>
      </c>
      <c r="DE288" s="212">
        <v>60</v>
      </c>
      <c r="DF288" s="212">
        <v>100</v>
      </c>
      <c r="DG288" s="212">
        <v>51.246015959799998</v>
      </c>
      <c r="DH288" s="212">
        <v>54.298403193600002</v>
      </c>
      <c r="DI288" s="212">
        <v>1553</v>
      </c>
      <c r="DJ288" s="212">
        <v>1820</v>
      </c>
      <c r="DK288" s="212">
        <v>1789</v>
      </c>
      <c r="DL288" s="212">
        <v>1878</v>
      </c>
      <c r="DM288" s="212">
        <v>1159</v>
      </c>
      <c r="DN288" s="212">
        <v>1495</v>
      </c>
      <c r="DO288" s="212">
        <v>1927</v>
      </c>
      <c r="DP288" s="212">
        <v>2163</v>
      </c>
      <c r="DQ288" s="212">
        <v>2639</v>
      </c>
      <c r="DR288" s="212">
        <v>2499</v>
      </c>
      <c r="DS288" s="212">
        <v>2545</v>
      </c>
      <c r="DT288" s="212">
        <v>2722</v>
      </c>
      <c r="DU288" s="212">
        <v>3142</v>
      </c>
      <c r="DV288" s="212">
        <v>3391</v>
      </c>
      <c r="DW288" s="212">
        <v>2860</v>
      </c>
      <c r="DX288" s="212">
        <v>2570</v>
      </c>
      <c r="DY288" s="212">
        <v>2636</v>
      </c>
      <c r="DZ288" s="212">
        <v>1968</v>
      </c>
      <c r="EA288" s="212">
        <v>1077</v>
      </c>
      <c r="EB288" s="212">
        <v>338</v>
      </c>
      <c r="EC288" s="212">
        <v>60</v>
      </c>
      <c r="ED288" s="212">
        <v>5162</v>
      </c>
      <c r="EE288" s="212">
        <v>22169</v>
      </c>
      <c r="EF288" s="212">
        <v>14900</v>
      </c>
      <c r="EG288" s="212">
        <v>8649</v>
      </c>
      <c r="EH288" s="212">
        <v>3443</v>
      </c>
      <c r="EI288" s="212">
        <v>12.2232483247</v>
      </c>
      <c r="EJ288" s="212">
        <v>52.494612961999998</v>
      </c>
      <c r="EK288" s="212">
        <v>35.2821387133</v>
      </c>
      <c r="EL288" s="212">
        <v>20.4802159551</v>
      </c>
      <c r="EM288" s="212">
        <v>8.1527787644000007</v>
      </c>
    </row>
    <row r="289" spans="1:143" hidden="1">
      <c r="A289">
        <v>858</v>
      </c>
      <c r="B289">
        <v>302</v>
      </c>
      <c r="C289">
        <v>28210</v>
      </c>
      <c r="D289">
        <v>2</v>
      </c>
      <c r="E289">
        <v>2015</v>
      </c>
      <c r="F289">
        <v>2000</v>
      </c>
      <c r="G289" t="s">
        <v>18</v>
      </c>
      <c r="H289" s="212">
        <v>134701</v>
      </c>
      <c r="I289" s="212">
        <v>1015</v>
      </c>
      <c r="J289" s="212">
        <v>1031</v>
      </c>
      <c r="K289" s="212">
        <v>1147</v>
      </c>
      <c r="L289" s="212">
        <v>1099</v>
      </c>
      <c r="M289" s="212">
        <v>1234</v>
      </c>
      <c r="N289" s="212">
        <v>1170</v>
      </c>
      <c r="O289" s="212">
        <v>1200</v>
      </c>
      <c r="P289" s="212">
        <v>1232</v>
      </c>
      <c r="Q289" s="212">
        <v>1137</v>
      </c>
      <c r="R289" s="212">
        <v>1191</v>
      </c>
      <c r="S289" s="212">
        <v>1102</v>
      </c>
      <c r="T289" s="212">
        <v>1253</v>
      </c>
      <c r="U289" s="212">
        <v>1263</v>
      </c>
      <c r="V289" s="212">
        <v>1334</v>
      </c>
      <c r="W289" s="212">
        <v>1390</v>
      </c>
      <c r="X289" s="212">
        <v>1368</v>
      </c>
      <c r="Y289" s="212">
        <v>1432</v>
      </c>
      <c r="Z289" s="212">
        <v>1388</v>
      </c>
      <c r="AA289" s="212">
        <v>1289</v>
      </c>
      <c r="AB289" s="212">
        <v>1288</v>
      </c>
      <c r="AC289" s="212">
        <v>1269</v>
      </c>
      <c r="AD289" s="212">
        <v>1180</v>
      </c>
      <c r="AE289" s="212">
        <v>1131</v>
      </c>
      <c r="AF289" s="212">
        <v>1116</v>
      </c>
      <c r="AG289" s="212">
        <v>1145</v>
      </c>
      <c r="AH289" s="212">
        <v>1211</v>
      </c>
      <c r="AI289" s="212">
        <v>1264</v>
      </c>
      <c r="AJ289" s="212">
        <v>1282</v>
      </c>
      <c r="AK289" s="212">
        <v>1402</v>
      </c>
      <c r="AL289" s="212">
        <v>1344</v>
      </c>
      <c r="AM289" s="212">
        <v>1390</v>
      </c>
      <c r="AN289" s="212">
        <v>1537</v>
      </c>
      <c r="AO289" s="212">
        <v>1544</v>
      </c>
      <c r="AP289" s="212">
        <v>1508</v>
      </c>
      <c r="AQ289" s="212">
        <v>1509</v>
      </c>
      <c r="AR289" s="212">
        <v>1571</v>
      </c>
      <c r="AS289" s="212">
        <v>1653</v>
      </c>
      <c r="AT289" s="212">
        <v>1674</v>
      </c>
      <c r="AU289" s="212">
        <v>1776</v>
      </c>
      <c r="AV289" s="212">
        <v>1896</v>
      </c>
      <c r="AW289" s="212">
        <v>2041</v>
      </c>
      <c r="AX289" s="212">
        <v>2155</v>
      </c>
      <c r="AY289" s="212">
        <v>2203</v>
      </c>
      <c r="AZ289" s="212">
        <v>2156</v>
      </c>
      <c r="BA289" s="212">
        <v>2099</v>
      </c>
      <c r="BB289" s="212">
        <v>1978</v>
      </c>
      <c r="BC289" s="212">
        <v>1971</v>
      </c>
      <c r="BD289" s="212">
        <v>1877</v>
      </c>
      <c r="BE289" s="212">
        <v>1865</v>
      </c>
      <c r="BF289" s="212">
        <v>1368</v>
      </c>
      <c r="BG289" s="212">
        <v>1788</v>
      </c>
      <c r="BH289" s="212">
        <v>1650</v>
      </c>
      <c r="BI289" s="212">
        <v>1595</v>
      </c>
      <c r="BJ289" s="212">
        <v>1599</v>
      </c>
      <c r="BK289" s="212">
        <v>1523</v>
      </c>
      <c r="BL289" s="212">
        <v>1488</v>
      </c>
      <c r="BM289" s="212">
        <v>1625</v>
      </c>
      <c r="BN289" s="212">
        <v>1506</v>
      </c>
      <c r="BO289" s="212">
        <v>1502</v>
      </c>
      <c r="BP289" s="212">
        <v>1567</v>
      </c>
      <c r="BQ289" s="212">
        <v>1672</v>
      </c>
      <c r="BR289" s="212">
        <v>1709</v>
      </c>
      <c r="BS289" s="212">
        <v>1798</v>
      </c>
      <c r="BT289" s="212">
        <v>1926</v>
      </c>
      <c r="BU289" s="212">
        <v>2113</v>
      </c>
      <c r="BV289" s="212">
        <v>2152</v>
      </c>
      <c r="BW289" s="212">
        <v>2608</v>
      </c>
      <c r="BX289" s="212">
        <v>2388</v>
      </c>
      <c r="BY289" s="212">
        <v>2430</v>
      </c>
      <c r="BZ289" s="212">
        <v>1426</v>
      </c>
      <c r="CA289" s="212">
        <v>1590</v>
      </c>
      <c r="CB289" s="212">
        <v>1937</v>
      </c>
      <c r="CC289" s="212">
        <v>1818</v>
      </c>
      <c r="CD289" s="212">
        <v>1869</v>
      </c>
      <c r="CE289" s="212">
        <v>1747</v>
      </c>
      <c r="CF289" s="212">
        <v>1435</v>
      </c>
      <c r="CG289" s="212">
        <v>1193</v>
      </c>
      <c r="CH289" s="212">
        <v>1235</v>
      </c>
      <c r="CI289" s="212">
        <v>1263</v>
      </c>
      <c r="CJ289" s="212">
        <v>1309</v>
      </c>
      <c r="CK289" s="212">
        <v>1124</v>
      </c>
      <c r="CL289" s="212">
        <v>1014</v>
      </c>
      <c r="CM289" s="212">
        <v>1005</v>
      </c>
      <c r="CN289" s="212">
        <v>1028</v>
      </c>
      <c r="CO289" s="212">
        <v>966</v>
      </c>
      <c r="CP289" s="212">
        <v>735</v>
      </c>
      <c r="CQ289" s="212">
        <v>730</v>
      </c>
      <c r="CR289" s="212">
        <v>611</v>
      </c>
      <c r="CS289" s="212">
        <v>576</v>
      </c>
      <c r="CT289" s="212">
        <v>548</v>
      </c>
      <c r="CU289" s="212">
        <v>388</v>
      </c>
      <c r="CV289" s="212">
        <v>360</v>
      </c>
      <c r="CW289" s="212">
        <v>321</v>
      </c>
      <c r="CX289" s="212">
        <v>239</v>
      </c>
      <c r="CY289" s="212">
        <v>203</v>
      </c>
      <c r="CZ289" s="212">
        <v>153</v>
      </c>
      <c r="DA289" s="212">
        <v>86</v>
      </c>
      <c r="DB289" s="212">
        <v>64</v>
      </c>
      <c r="DC289" s="212">
        <v>67</v>
      </c>
      <c r="DD289" s="212">
        <v>46</v>
      </c>
      <c r="DE289" s="212">
        <v>71</v>
      </c>
      <c r="DF289" s="212">
        <v>227</v>
      </c>
      <c r="DG289" s="212">
        <v>46.410629564099999</v>
      </c>
      <c r="DH289" s="212">
        <v>46.832064941699997</v>
      </c>
      <c r="DI289" s="212">
        <v>5526</v>
      </c>
      <c r="DJ289" s="212">
        <v>5930</v>
      </c>
      <c r="DK289" s="212">
        <v>6342</v>
      </c>
      <c r="DL289" s="212">
        <v>6765</v>
      </c>
      <c r="DM289" s="212">
        <v>5841</v>
      </c>
      <c r="DN289" s="212">
        <v>6503</v>
      </c>
      <c r="DO289" s="212">
        <v>7488</v>
      </c>
      <c r="DP289" s="212">
        <v>8570</v>
      </c>
      <c r="DQ289" s="212">
        <v>10654</v>
      </c>
      <c r="DR289" s="212">
        <v>9059</v>
      </c>
      <c r="DS289" s="212">
        <v>8155</v>
      </c>
      <c r="DT289" s="212">
        <v>7688</v>
      </c>
      <c r="DU289" s="212">
        <v>9218</v>
      </c>
      <c r="DV289" s="212">
        <v>11004</v>
      </c>
      <c r="DW289" s="212">
        <v>8961</v>
      </c>
      <c r="DX289" s="212">
        <v>6435</v>
      </c>
      <c r="DY289" s="212">
        <v>5137</v>
      </c>
      <c r="DZ289" s="212">
        <v>3200</v>
      </c>
      <c r="EA289" s="212">
        <v>1511</v>
      </c>
      <c r="EB289" s="212">
        <v>416</v>
      </c>
      <c r="EC289" s="212">
        <v>71</v>
      </c>
      <c r="ED289" s="212">
        <v>17798</v>
      </c>
      <c r="EE289" s="212">
        <v>79941</v>
      </c>
      <c r="EF289" s="212">
        <v>36735</v>
      </c>
      <c r="EG289" s="212">
        <v>16770</v>
      </c>
      <c r="EH289" s="212">
        <v>5198</v>
      </c>
      <c r="EI289" s="212">
        <v>13.235272245899999</v>
      </c>
      <c r="EJ289" s="212">
        <v>59.447179380400001</v>
      </c>
      <c r="EK289" s="212">
        <v>27.317548373699999</v>
      </c>
      <c r="EL289" s="212">
        <v>12.470812201599999</v>
      </c>
      <c r="EM289" s="212">
        <v>3.8654312358</v>
      </c>
    </row>
    <row r="290" spans="1:143" hidden="1">
      <c r="A290">
        <v>859</v>
      </c>
      <c r="B290">
        <v>302</v>
      </c>
      <c r="C290">
        <v>28212</v>
      </c>
      <c r="D290">
        <v>2</v>
      </c>
      <c r="E290">
        <v>2015</v>
      </c>
      <c r="F290">
        <v>2000</v>
      </c>
      <c r="G290" t="s">
        <v>19</v>
      </c>
      <c r="H290" s="212">
        <v>25051</v>
      </c>
      <c r="I290" s="212">
        <v>140</v>
      </c>
      <c r="J290" s="212">
        <v>159</v>
      </c>
      <c r="K290" s="212">
        <v>181</v>
      </c>
      <c r="L290" s="212">
        <v>160</v>
      </c>
      <c r="M290" s="212">
        <v>175</v>
      </c>
      <c r="N290" s="212">
        <v>161</v>
      </c>
      <c r="O290" s="212">
        <v>196</v>
      </c>
      <c r="P290" s="212">
        <v>183</v>
      </c>
      <c r="Q290" s="212">
        <v>204</v>
      </c>
      <c r="R290" s="212">
        <v>179</v>
      </c>
      <c r="S290" s="212">
        <v>179</v>
      </c>
      <c r="T290" s="212">
        <v>206</v>
      </c>
      <c r="U290" s="212">
        <v>223</v>
      </c>
      <c r="V290" s="212">
        <v>271</v>
      </c>
      <c r="W290" s="212">
        <v>265</v>
      </c>
      <c r="X290" s="212">
        <v>237</v>
      </c>
      <c r="Y290" s="212">
        <v>280</v>
      </c>
      <c r="Z290" s="212">
        <v>260</v>
      </c>
      <c r="AA290" s="212">
        <v>243</v>
      </c>
      <c r="AB290" s="212">
        <v>230</v>
      </c>
      <c r="AC290" s="212">
        <v>219</v>
      </c>
      <c r="AD290" s="212">
        <v>205</v>
      </c>
      <c r="AE290" s="212">
        <v>176</v>
      </c>
      <c r="AF290" s="212">
        <v>179</v>
      </c>
      <c r="AG290" s="212">
        <v>191</v>
      </c>
      <c r="AH290" s="212">
        <v>212</v>
      </c>
      <c r="AI290" s="212">
        <v>191</v>
      </c>
      <c r="AJ290" s="212">
        <v>199</v>
      </c>
      <c r="AK290" s="212">
        <v>223</v>
      </c>
      <c r="AL290" s="212">
        <v>216</v>
      </c>
      <c r="AM290" s="212">
        <v>203</v>
      </c>
      <c r="AN290" s="212">
        <v>212</v>
      </c>
      <c r="AO290" s="212">
        <v>206</v>
      </c>
      <c r="AP290" s="212">
        <v>227</v>
      </c>
      <c r="AQ290" s="212">
        <v>239</v>
      </c>
      <c r="AR290" s="212">
        <v>260</v>
      </c>
      <c r="AS290" s="212">
        <v>242</v>
      </c>
      <c r="AT290" s="212">
        <v>287</v>
      </c>
      <c r="AU290" s="212">
        <v>281</v>
      </c>
      <c r="AV290" s="212">
        <v>316</v>
      </c>
      <c r="AW290" s="212">
        <v>305</v>
      </c>
      <c r="AX290" s="212">
        <v>365</v>
      </c>
      <c r="AY290" s="212">
        <v>369</v>
      </c>
      <c r="AZ290" s="212">
        <v>363</v>
      </c>
      <c r="BA290" s="212">
        <v>314</v>
      </c>
      <c r="BB290" s="212">
        <v>344</v>
      </c>
      <c r="BC290" s="212">
        <v>308</v>
      </c>
      <c r="BD290" s="212">
        <v>320</v>
      </c>
      <c r="BE290" s="212">
        <v>326</v>
      </c>
      <c r="BF290" s="212">
        <v>264</v>
      </c>
      <c r="BG290" s="212">
        <v>322</v>
      </c>
      <c r="BH290" s="212">
        <v>326</v>
      </c>
      <c r="BI290" s="212">
        <v>309</v>
      </c>
      <c r="BJ290" s="212">
        <v>307</v>
      </c>
      <c r="BK290" s="212">
        <v>258</v>
      </c>
      <c r="BL290" s="212">
        <v>294</v>
      </c>
      <c r="BM290" s="212">
        <v>315</v>
      </c>
      <c r="BN290" s="212">
        <v>273</v>
      </c>
      <c r="BO290" s="212">
        <v>256</v>
      </c>
      <c r="BP290" s="212">
        <v>326</v>
      </c>
      <c r="BQ290" s="212">
        <v>289</v>
      </c>
      <c r="BR290" s="212">
        <v>329</v>
      </c>
      <c r="BS290" s="212">
        <v>347</v>
      </c>
      <c r="BT290" s="212">
        <v>395</v>
      </c>
      <c r="BU290" s="212">
        <v>433</v>
      </c>
      <c r="BV290" s="212">
        <v>430</v>
      </c>
      <c r="BW290" s="212">
        <v>475</v>
      </c>
      <c r="BX290" s="212">
        <v>460</v>
      </c>
      <c r="BY290" s="212">
        <v>463</v>
      </c>
      <c r="BZ290" s="212">
        <v>270</v>
      </c>
      <c r="CA290" s="212">
        <v>296</v>
      </c>
      <c r="CB290" s="212">
        <v>391</v>
      </c>
      <c r="CC290" s="212">
        <v>340</v>
      </c>
      <c r="CD290" s="212">
        <v>394</v>
      </c>
      <c r="CE290" s="212">
        <v>373</v>
      </c>
      <c r="CF290" s="212">
        <v>305</v>
      </c>
      <c r="CG290" s="212">
        <v>290</v>
      </c>
      <c r="CH290" s="212">
        <v>298</v>
      </c>
      <c r="CI290" s="212">
        <v>302</v>
      </c>
      <c r="CJ290" s="212">
        <v>302</v>
      </c>
      <c r="CK290" s="212">
        <v>288</v>
      </c>
      <c r="CL290" s="212">
        <v>297</v>
      </c>
      <c r="CM290" s="212">
        <v>257</v>
      </c>
      <c r="CN290" s="212">
        <v>258</v>
      </c>
      <c r="CO290" s="212">
        <v>278</v>
      </c>
      <c r="CP290" s="212">
        <v>209</v>
      </c>
      <c r="CQ290" s="212">
        <v>191</v>
      </c>
      <c r="CR290" s="212">
        <v>209</v>
      </c>
      <c r="CS290" s="212">
        <v>176</v>
      </c>
      <c r="CT290" s="212">
        <v>150</v>
      </c>
      <c r="CU290" s="212">
        <v>120</v>
      </c>
      <c r="CV290" s="212">
        <v>128</v>
      </c>
      <c r="CW290" s="212">
        <v>79</v>
      </c>
      <c r="CX290" s="212">
        <v>81</v>
      </c>
      <c r="CY290" s="212">
        <v>56</v>
      </c>
      <c r="CZ290" s="212">
        <v>49</v>
      </c>
      <c r="DA290" s="212">
        <v>23</v>
      </c>
      <c r="DB290" s="212">
        <v>33</v>
      </c>
      <c r="DC290" s="212">
        <v>31</v>
      </c>
      <c r="DD290" s="212">
        <v>15</v>
      </c>
      <c r="DE290" s="212">
        <v>19</v>
      </c>
      <c r="DF290" s="212">
        <v>42</v>
      </c>
      <c r="DG290" s="212">
        <v>49.939081930500002</v>
      </c>
      <c r="DH290" s="212">
        <v>51.884969325199997</v>
      </c>
      <c r="DI290" s="212">
        <v>815</v>
      </c>
      <c r="DJ290" s="212">
        <v>923</v>
      </c>
      <c r="DK290" s="212">
        <v>1144</v>
      </c>
      <c r="DL290" s="212">
        <v>1250</v>
      </c>
      <c r="DM290" s="212">
        <v>970</v>
      </c>
      <c r="DN290" s="212">
        <v>1041</v>
      </c>
      <c r="DO290" s="212">
        <v>1087</v>
      </c>
      <c r="DP290" s="212">
        <v>1386</v>
      </c>
      <c r="DQ290" s="212">
        <v>1716</v>
      </c>
      <c r="DR290" s="212">
        <v>1562</v>
      </c>
      <c r="DS290" s="212">
        <v>1522</v>
      </c>
      <c r="DT290" s="212">
        <v>1464</v>
      </c>
      <c r="DU290" s="212">
        <v>1793</v>
      </c>
      <c r="DV290" s="212">
        <v>2098</v>
      </c>
      <c r="DW290" s="212">
        <v>1794</v>
      </c>
      <c r="DX290" s="212">
        <v>1497</v>
      </c>
      <c r="DY290" s="212">
        <v>1378</v>
      </c>
      <c r="DZ290" s="212">
        <v>935</v>
      </c>
      <c r="EA290" s="212">
        <v>464</v>
      </c>
      <c r="EB290" s="212">
        <v>151</v>
      </c>
      <c r="EC290" s="212">
        <v>19</v>
      </c>
      <c r="ED290" s="212">
        <v>2882</v>
      </c>
      <c r="EE290" s="212">
        <v>13791</v>
      </c>
      <c r="EF290" s="212">
        <v>8336</v>
      </c>
      <c r="EG290" s="212">
        <v>4444</v>
      </c>
      <c r="EH290" s="212">
        <v>1569</v>
      </c>
      <c r="EI290" s="212">
        <v>11.523851413499999</v>
      </c>
      <c r="EJ290" s="212">
        <v>55.144148106700001</v>
      </c>
      <c r="EK290" s="212">
        <v>33.332000479800001</v>
      </c>
      <c r="EL290" s="212">
        <v>17.769602942900001</v>
      </c>
      <c r="EM290" s="212">
        <v>6.2737414531000004</v>
      </c>
    </row>
    <row r="291" spans="1:143" hidden="1">
      <c r="A291">
        <v>860</v>
      </c>
      <c r="B291">
        <v>302</v>
      </c>
      <c r="C291">
        <v>28213</v>
      </c>
      <c r="D291">
        <v>2</v>
      </c>
      <c r="E291">
        <v>2015</v>
      </c>
      <c r="G291" t="s">
        <v>20</v>
      </c>
      <c r="H291" s="212">
        <v>21089</v>
      </c>
      <c r="I291" s="212">
        <v>135</v>
      </c>
      <c r="J291" s="212">
        <v>148</v>
      </c>
      <c r="K291" s="212">
        <v>133</v>
      </c>
      <c r="L291" s="212">
        <v>162</v>
      </c>
      <c r="M291" s="212">
        <v>161</v>
      </c>
      <c r="N291" s="212">
        <v>174</v>
      </c>
      <c r="O291" s="212">
        <v>163</v>
      </c>
      <c r="P291" s="212">
        <v>177</v>
      </c>
      <c r="Q291" s="212">
        <v>153</v>
      </c>
      <c r="R291" s="212">
        <v>155</v>
      </c>
      <c r="S291" s="212">
        <v>184</v>
      </c>
      <c r="T291" s="212">
        <v>191</v>
      </c>
      <c r="U291" s="212">
        <v>195</v>
      </c>
      <c r="V291" s="212">
        <v>197</v>
      </c>
      <c r="W291" s="212">
        <v>199</v>
      </c>
      <c r="X291" s="212">
        <v>207</v>
      </c>
      <c r="Y291" s="212">
        <v>207</v>
      </c>
      <c r="Z291" s="212">
        <v>230</v>
      </c>
      <c r="AA291" s="212">
        <v>194</v>
      </c>
      <c r="AB291" s="212">
        <v>132</v>
      </c>
      <c r="AC291" s="212">
        <v>142</v>
      </c>
      <c r="AD291" s="212">
        <v>132</v>
      </c>
      <c r="AE291" s="212">
        <v>153</v>
      </c>
      <c r="AF291" s="212">
        <v>164</v>
      </c>
      <c r="AG291" s="212">
        <v>165</v>
      </c>
      <c r="AH291" s="212">
        <v>156</v>
      </c>
      <c r="AI291" s="212">
        <v>129</v>
      </c>
      <c r="AJ291" s="212">
        <v>176</v>
      </c>
      <c r="AK291" s="212">
        <v>157</v>
      </c>
      <c r="AL291" s="212">
        <v>171</v>
      </c>
      <c r="AM291" s="212">
        <v>172</v>
      </c>
      <c r="AN291" s="212">
        <v>179</v>
      </c>
      <c r="AO291" s="212">
        <v>197</v>
      </c>
      <c r="AP291" s="212">
        <v>187</v>
      </c>
      <c r="AQ291" s="212">
        <v>190</v>
      </c>
      <c r="AR291" s="212">
        <v>216</v>
      </c>
      <c r="AS291" s="212">
        <v>196</v>
      </c>
      <c r="AT291" s="212">
        <v>231</v>
      </c>
      <c r="AU291" s="212">
        <v>236</v>
      </c>
      <c r="AV291" s="212">
        <v>244</v>
      </c>
      <c r="AW291" s="212">
        <v>269</v>
      </c>
      <c r="AX291" s="212">
        <v>306</v>
      </c>
      <c r="AY291" s="212">
        <v>301</v>
      </c>
      <c r="AZ291" s="212">
        <v>277</v>
      </c>
      <c r="BA291" s="212">
        <v>289</v>
      </c>
      <c r="BB291" s="212">
        <v>257</v>
      </c>
      <c r="BC291" s="212">
        <v>259</v>
      </c>
      <c r="BD291" s="212">
        <v>261</v>
      </c>
      <c r="BE291" s="212">
        <v>280</v>
      </c>
      <c r="BF291" s="212">
        <v>223</v>
      </c>
      <c r="BG291" s="212">
        <v>279</v>
      </c>
      <c r="BH291" s="212">
        <v>258</v>
      </c>
      <c r="BI291" s="212">
        <v>260</v>
      </c>
      <c r="BJ291" s="212">
        <v>248</v>
      </c>
      <c r="BK291" s="212">
        <v>216</v>
      </c>
      <c r="BL291" s="212">
        <v>246</v>
      </c>
      <c r="BM291" s="212">
        <v>256</v>
      </c>
      <c r="BN291" s="212">
        <v>281</v>
      </c>
      <c r="BO291" s="212">
        <v>230</v>
      </c>
      <c r="BP291" s="212">
        <v>271</v>
      </c>
      <c r="BQ291" s="212">
        <v>282</v>
      </c>
      <c r="BR291" s="212">
        <v>270</v>
      </c>
      <c r="BS291" s="212">
        <v>284</v>
      </c>
      <c r="BT291" s="212">
        <v>300</v>
      </c>
      <c r="BU291" s="212">
        <v>333</v>
      </c>
      <c r="BV291" s="212">
        <v>343</v>
      </c>
      <c r="BW291" s="212">
        <v>373</v>
      </c>
      <c r="BX291" s="212">
        <v>382</v>
      </c>
      <c r="BY291" s="212">
        <v>354</v>
      </c>
      <c r="BZ291" s="212">
        <v>213</v>
      </c>
      <c r="CA291" s="212">
        <v>255</v>
      </c>
      <c r="CB291" s="212">
        <v>300</v>
      </c>
      <c r="CC291" s="212">
        <v>341</v>
      </c>
      <c r="CD291" s="212">
        <v>348</v>
      </c>
      <c r="CE291" s="212">
        <v>364</v>
      </c>
      <c r="CF291" s="212">
        <v>283</v>
      </c>
      <c r="CG291" s="212">
        <v>278</v>
      </c>
      <c r="CH291" s="212">
        <v>256</v>
      </c>
      <c r="CI291" s="212">
        <v>260</v>
      </c>
      <c r="CJ291" s="212">
        <v>293</v>
      </c>
      <c r="CK291" s="212">
        <v>267</v>
      </c>
      <c r="CL291" s="212">
        <v>235</v>
      </c>
      <c r="CM291" s="212">
        <v>227</v>
      </c>
      <c r="CN291" s="212">
        <v>195</v>
      </c>
      <c r="CO291" s="212">
        <v>239</v>
      </c>
      <c r="CP291" s="212">
        <v>178</v>
      </c>
      <c r="CQ291" s="212">
        <v>201</v>
      </c>
      <c r="CR291" s="212">
        <v>181</v>
      </c>
      <c r="CS291" s="212">
        <v>164</v>
      </c>
      <c r="CT291" s="212">
        <v>144</v>
      </c>
      <c r="CU291" s="212">
        <v>116</v>
      </c>
      <c r="CV291" s="212">
        <v>104</v>
      </c>
      <c r="CW291" s="212">
        <v>79</v>
      </c>
      <c r="CX291" s="212">
        <v>82</v>
      </c>
      <c r="CY291" s="212">
        <v>59</v>
      </c>
      <c r="CZ291" s="212">
        <v>41</v>
      </c>
      <c r="DA291" s="212">
        <v>30</v>
      </c>
      <c r="DB291" s="212">
        <v>19</v>
      </c>
      <c r="DC291" s="212">
        <v>20</v>
      </c>
      <c r="DD291" s="212">
        <v>12</v>
      </c>
      <c r="DE291" s="212">
        <v>21</v>
      </c>
      <c r="DF291" s="212">
        <v>6</v>
      </c>
      <c r="DG291" s="212">
        <v>50.437817198700003</v>
      </c>
      <c r="DH291" s="212">
        <v>52.740384615400004</v>
      </c>
      <c r="DI291" s="212">
        <v>739</v>
      </c>
      <c r="DJ291" s="212">
        <v>822</v>
      </c>
      <c r="DK291" s="212">
        <v>966</v>
      </c>
      <c r="DL291" s="212">
        <v>970</v>
      </c>
      <c r="DM291" s="212">
        <v>756</v>
      </c>
      <c r="DN291" s="212">
        <v>789</v>
      </c>
      <c r="DO291" s="212">
        <v>925</v>
      </c>
      <c r="DP291" s="212">
        <v>1123</v>
      </c>
      <c r="DQ291" s="212">
        <v>1442</v>
      </c>
      <c r="DR291" s="212">
        <v>1280</v>
      </c>
      <c r="DS291" s="212">
        <v>1261</v>
      </c>
      <c r="DT291" s="212">
        <v>1284</v>
      </c>
      <c r="DU291" s="212">
        <v>1469</v>
      </c>
      <c r="DV291" s="212">
        <v>1665</v>
      </c>
      <c r="DW291" s="212">
        <v>1608</v>
      </c>
      <c r="DX291" s="212">
        <v>1370</v>
      </c>
      <c r="DY291" s="212">
        <v>1163</v>
      </c>
      <c r="DZ291" s="212">
        <v>868</v>
      </c>
      <c r="EA291" s="212">
        <v>440</v>
      </c>
      <c r="EB291" s="212">
        <v>122</v>
      </c>
      <c r="EC291" s="212">
        <v>21</v>
      </c>
      <c r="ED291" s="212">
        <v>2527</v>
      </c>
      <c r="EE291" s="212">
        <v>11299</v>
      </c>
      <c r="EF291" s="212">
        <v>7257</v>
      </c>
      <c r="EG291" s="212">
        <v>3984</v>
      </c>
      <c r="EH291" s="212">
        <v>1451</v>
      </c>
      <c r="EI291" s="212">
        <v>11.9859602523</v>
      </c>
      <c r="EJ291" s="212">
        <v>53.592942180900003</v>
      </c>
      <c r="EK291" s="212">
        <v>34.4210975668</v>
      </c>
      <c r="EL291" s="212">
        <v>18.896741450499999</v>
      </c>
      <c r="EM291" s="212">
        <v>6.8823222501999997</v>
      </c>
    </row>
    <row r="292" spans="1:143" hidden="1">
      <c r="A292">
        <v>863</v>
      </c>
      <c r="B292">
        <v>302</v>
      </c>
      <c r="C292">
        <v>28214</v>
      </c>
      <c r="D292">
        <v>2</v>
      </c>
      <c r="E292">
        <v>2015</v>
      </c>
      <c r="F292">
        <v>2000</v>
      </c>
      <c r="G292" t="s">
        <v>803</v>
      </c>
      <c r="H292" s="212">
        <v>118514</v>
      </c>
      <c r="I292" s="212">
        <v>769</v>
      </c>
      <c r="J292" s="212">
        <v>808</v>
      </c>
      <c r="K292" s="212">
        <v>906</v>
      </c>
      <c r="L292" s="212">
        <v>916</v>
      </c>
      <c r="M292" s="212">
        <v>903</v>
      </c>
      <c r="N292" s="212">
        <v>978</v>
      </c>
      <c r="O292" s="212">
        <v>987</v>
      </c>
      <c r="P292" s="212">
        <v>1028</v>
      </c>
      <c r="Q292" s="212">
        <v>1000</v>
      </c>
      <c r="R292" s="212">
        <v>995</v>
      </c>
      <c r="S292" s="212">
        <v>966</v>
      </c>
      <c r="T292" s="212">
        <v>1029</v>
      </c>
      <c r="U292" s="212">
        <v>1048</v>
      </c>
      <c r="V292" s="212">
        <v>1075</v>
      </c>
      <c r="W292" s="212">
        <v>1141</v>
      </c>
      <c r="X292" s="212">
        <v>1135</v>
      </c>
      <c r="Y292" s="212">
        <v>1133</v>
      </c>
      <c r="Z292" s="212">
        <v>1157</v>
      </c>
      <c r="AA292" s="212">
        <v>1116</v>
      </c>
      <c r="AB292" s="212">
        <v>1103</v>
      </c>
      <c r="AC292" s="212">
        <v>1043</v>
      </c>
      <c r="AD292" s="212">
        <v>1019</v>
      </c>
      <c r="AE292" s="212">
        <v>1002</v>
      </c>
      <c r="AF292" s="212">
        <v>862</v>
      </c>
      <c r="AG292" s="212">
        <v>883</v>
      </c>
      <c r="AH292" s="212">
        <v>902</v>
      </c>
      <c r="AI292" s="212">
        <v>890</v>
      </c>
      <c r="AJ292" s="212">
        <v>994</v>
      </c>
      <c r="AK292" s="212">
        <v>927</v>
      </c>
      <c r="AL292" s="212">
        <v>953</v>
      </c>
      <c r="AM292" s="212">
        <v>1055</v>
      </c>
      <c r="AN292" s="212">
        <v>1102</v>
      </c>
      <c r="AO292" s="212">
        <v>1176</v>
      </c>
      <c r="AP292" s="212">
        <v>1173</v>
      </c>
      <c r="AQ292" s="212">
        <v>1218</v>
      </c>
      <c r="AR292" s="212">
        <v>1303</v>
      </c>
      <c r="AS292" s="212">
        <v>1348</v>
      </c>
      <c r="AT292" s="212">
        <v>1458</v>
      </c>
      <c r="AU292" s="212">
        <v>1610</v>
      </c>
      <c r="AV292" s="212">
        <v>1683</v>
      </c>
      <c r="AW292" s="212">
        <v>1812</v>
      </c>
      <c r="AX292" s="212">
        <v>1917</v>
      </c>
      <c r="AY292" s="212">
        <v>2002</v>
      </c>
      <c r="AZ292" s="212">
        <v>1991</v>
      </c>
      <c r="BA292" s="212">
        <v>1950</v>
      </c>
      <c r="BB292" s="212">
        <v>1966</v>
      </c>
      <c r="BC292" s="212">
        <v>1968</v>
      </c>
      <c r="BD292" s="212">
        <v>1871</v>
      </c>
      <c r="BE292" s="212">
        <v>1785</v>
      </c>
      <c r="BF292" s="212">
        <v>1370</v>
      </c>
      <c r="BG292" s="212">
        <v>1718</v>
      </c>
      <c r="BH292" s="212">
        <v>1558</v>
      </c>
      <c r="BI292" s="212">
        <v>1478</v>
      </c>
      <c r="BJ292" s="212">
        <v>1468</v>
      </c>
      <c r="BK292" s="212">
        <v>1417</v>
      </c>
      <c r="BL292" s="212">
        <v>1422</v>
      </c>
      <c r="BM292" s="212">
        <v>1432</v>
      </c>
      <c r="BN292" s="212">
        <v>1339</v>
      </c>
      <c r="BO292" s="212">
        <v>1266</v>
      </c>
      <c r="BP292" s="212">
        <v>1301</v>
      </c>
      <c r="BQ292" s="212">
        <v>1373</v>
      </c>
      <c r="BR292" s="212">
        <v>1364</v>
      </c>
      <c r="BS292" s="212">
        <v>1440</v>
      </c>
      <c r="BT292" s="212">
        <v>1542</v>
      </c>
      <c r="BU292" s="212">
        <v>1692</v>
      </c>
      <c r="BV292" s="212">
        <v>1884</v>
      </c>
      <c r="BW292" s="212">
        <v>2120</v>
      </c>
      <c r="BX292" s="212">
        <v>2108</v>
      </c>
      <c r="BY292" s="212">
        <v>2090</v>
      </c>
      <c r="BZ292" s="212">
        <v>1309</v>
      </c>
      <c r="CA292" s="212">
        <v>1416</v>
      </c>
      <c r="CB292" s="212">
        <v>1645</v>
      </c>
      <c r="CC292" s="212">
        <v>1577</v>
      </c>
      <c r="CD292" s="212">
        <v>1612</v>
      </c>
      <c r="CE292" s="212">
        <v>1580</v>
      </c>
      <c r="CF292" s="212">
        <v>1364</v>
      </c>
      <c r="CG292" s="212">
        <v>1193</v>
      </c>
      <c r="CH292" s="212">
        <v>1235</v>
      </c>
      <c r="CI292" s="212">
        <v>1277</v>
      </c>
      <c r="CJ292" s="212">
        <v>1199</v>
      </c>
      <c r="CK292" s="212">
        <v>1092</v>
      </c>
      <c r="CL292" s="212">
        <v>929</v>
      </c>
      <c r="CM292" s="212">
        <v>969</v>
      </c>
      <c r="CN292" s="212">
        <v>920</v>
      </c>
      <c r="CO292" s="212">
        <v>887</v>
      </c>
      <c r="CP292" s="212">
        <v>749</v>
      </c>
      <c r="CQ292" s="212">
        <v>727</v>
      </c>
      <c r="CR292" s="212">
        <v>627</v>
      </c>
      <c r="CS292" s="212">
        <v>529</v>
      </c>
      <c r="CT292" s="212">
        <v>521</v>
      </c>
      <c r="CU292" s="212">
        <v>442</v>
      </c>
      <c r="CV292" s="212">
        <v>358</v>
      </c>
      <c r="CW292" s="212">
        <v>310</v>
      </c>
      <c r="CX292" s="212">
        <v>233</v>
      </c>
      <c r="CY292" s="212">
        <v>182</v>
      </c>
      <c r="CZ292" s="212">
        <v>189</v>
      </c>
      <c r="DA292" s="212">
        <v>92</v>
      </c>
      <c r="DB292" s="212">
        <v>87</v>
      </c>
      <c r="DC292" s="212">
        <v>67</v>
      </c>
      <c r="DD292" s="212">
        <v>50</v>
      </c>
      <c r="DE292" s="212">
        <v>74</v>
      </c>
      <c r="DF292" s="212">
        <v>1635</v>
      </c>
      <c r="DG292" s="212">
        <v>47.594379657600001</v>
      </c>
      <c r="DH292" s="212">
        <v>48.094397759099998</v>
      </c>
      <c r="DI292" s="212">
        <v>4302</v>
      </c>
      <c r="DJ292" s="212">
        <v>4988</v>
      </c>
      <c r="DK292" s="212">
        <v>5259</v>
      </c>
      <c r="DL292" s="212">
        <v>5644</v>
      </c>
      <c r="DM292" s="212">
        <v>4809</v>
      </c>
      <c r="DN292" s="212">
        <v>4666</v>
      </c>
      <c r="DO292" s="212">
        <v>5724</v>
      </c>
      <c r="DP292" s="212">
        <v>7402</v>
      </c>
      <c r="DQ292" s="212">
        <v>9672</v>
      </c>
      <c r="DR292" s="212">
        <v>8960</v>
      </c>
      <c r="DS292" s="212">
        <v>7639</v>
      </c>
      <c r="DT292" s="212">
        <v>6760</v>
      </c>
      <c r="DU292" s="212">
        <v>7411</v>
      </c>
      <c r="DV292" s="212">
        <v>9511</v>
      </c>
      <c r="DW292" s="212">
        <v>7830</v>
      </c>
      <c r="DX292" s="212">
        <v>6268</v>
      </c>
      <c r="DY292" s="212">
        <v>4797</v>
      </c>
      <c r="DZ292" s="212">
        <v>3153</v>
      </c>
      <c r="EA292" s="212">
        <v>1525</v>
      </c>
      <c r="EB292" s="212">
        <v>485</v>
      </c>
      <c r="EC292" s="212">
        <v>74</v>
      </c>
      <c r="ED292" s="212">
        <v>14549</v>
      </c>
      <c r="EE292" s="212">
        <v>68687</v>
      </c>
      <c r="EF292" s="212">
        <v>33643</v>
      </c>
      <c r="EG292" s="212">
        <v>16302</v>
      </c>
      <c r="EH292" s="212">
        <v>5237</v>
      </c>
      <c r="EI292" s="212">
        <v>12.447916221</v>
      </c>
      <c r="EJ292" s="212">
        <v>58.767614370399997</v>
      </c>
      <c r="EK292" s="212">
        <v>28.784469408500001</v>
      </c>
      <c r="EL292" s="212">
        <v>13.9477579377</v>
      </c>
      <c r="EM292" s="212">
        <v>4.4807022646999997</v>
      </c>
    </row>
    <row r="293" spans="1:143" hidden="1">
      <c r="A293">
        <v>864</v>
      </c>
      <c r="B293">
        <v>302</v>
      </c>
      <c r="C293">
        <v>28215</v>
      </c>
      <c r="D293">
        <v>2</v>
      </c>
      <c r="E293">
        <v>2015</v>
      </c>
      <c r="G293" t="s">
        <v>23</v>
      </c>
      <c r="H293" s="212">
        <v>39691</v>
      </c>
      <c r="I293" s="212">
        <v>198</v>
      </c>
      <c r="J293" s="212">
        <v>273</v>
      </c>
      <c r="K293" s="212">
        <v>253</v>
      </c>
      <c r="L293" s="212">
        <v>277</v>
      </c>
      <c r="M293" s="212">
        <v>271</v>
      </c>
      <c r="N293" s="212">
        <v>261</v>
      </c>
      <c r="O293" s="212">
        <v>294</v>
      </c>
      <c r="P293" s="212">
        <v>300</v>
      </c>
      <c r="Q293" s="212">
        <v>295</v>
      </c>
      <c r="R293" s="212">
        <v>314</v>
      </c>
      <c r="S293" s="212">
        <v>300</v>
      </c>
      <c r="T293" s="212">
        <v>307</v>
      </c>
      <c r="U293" s="212">
        <v>326</v>
      </c>
      <c r="V293" s="212">
        <v>348</v>
      </c>
      <c r="W293" s="212">
        <v>352</v>
      </c>
      <c r="X293" s="212">
        <v>352</v>
      </c>
      <c r="Y293" s="212">
        <v>349</v>
      </c>
      <c r="Z293" s="212">
        <v>388</v>
      </c>
      <c r="AA293" s="212">
        <v>369</v>
      </c>
      <c r="AB293" s="212">
        <v>382</v>
      </c>
      <c r="AC293" s="212">
        <v>335</v>
      </c>
      <c r="AD293" s="212">
        <v>352</v>
      </c>
      <c r="AE293" s="212">
        <v>282</v>
      </c>
      <c r="AF293" s="212">
        <v>284</v>
      </c>
      <c r="AG293" s="212">
        <v>292</v>
      </c>
      <c r="AH293" s="212">
        <v>286</v>
      </c>
      <c r="AI293" s="212">
        <v>313</v>
      </c>
      <c r="AJ293" s="212">
        <v>323</v>
      </c>
      <c r="AK293" s="212">
        <v>302</v>
      </c>
      <c r="AL293" s="212">
        <v>313</v>
      </c>
      <c r="AM293" s="212">
        <v>321</v>
      </c>
      <c r="AN293" s="212">
        <v>388</v>
      </c>
      <c r="AO293" s="212">
        <v>392</v>
      </c>
      <c r="AP293" s="212">
        <v>333</v>
      </c>
      <c r="AQ293" s="212">
        <v>346</v>
      </c>
      <c r="AR293" s="212">
        <v>405</v>
      </c>
      <c r="AS293" s="212">
        <v>409</v>
      </c>
      <c r="AT293" s="212">
        <v>450</v>
      </c>
      <c r="AU293" s="212">
        <v>476</v>
      </c>
      <c r="AV293" s="212">
        <v>488</v>
      </c>
      <c r="AW293" s="212">
        <v>487</v>
      </c>
      <c r="AX293" s="212">
        <v>555</v>
      </c>
      <c r="AY293" s="212">
        <v>537</v>
      </c>
      <c r="AZ293" s="212">
        <v>536</v>
      </c>
      <c r="BA293" s="212">
        <v>506</v>
      </c>
      <c r="BB293" s="212">
        <v>497</v>
      </c>
      <c r="BC293" s="212">
        <v>481</v>
      </c>
      <c r="BD293" s="212">
        <v>507</v>
      </c>
      <c r="BE293" s="212">
        <v>504</v>
      </c>
      <c r="BF293" s="212">
        <v>381</v>
      </c>
      <c r="BG293" s="212">
        <v>515</v>
      </c>
      <c r="BH293" s="212">
        <v>471</v>
      </c>
      <c r="BI293" s="212">
        <v>468</v>
      </c>
      <c r="BJ293" s="212">
        <v>460</v>
      </c>
      <c r="BK293" s="212">
        <v>408</v>
      </c>
      <c r="BL293" s="212">
        <v>445</v>
      </c>
      <c r="BM293" s="212">
        <v>538</v>
      </c>
      <c r="BN293" s="212">
        <v>531</v>
      </c>
      <c r="BO293" s="212">
        <v>458</v>
      </c>
      <c r="BP293" s="212">
        <v>512</v>
      </c>
      <c r="BQ293" s="212">
        <v>574</v>
      </c>
      <c r="BR293" s="212">
        <v>550</v>
      </c>
      <c r="BS293" s="212">
        <v>610</v>
      </c>
      <c r="BT293" s="212">
        <v>618</v>
      </c>
      <c r="BU293" s="212">
        <v>708</v>
      </c>
      <c r="BV293" s="212">
        <v>781</v>
      </c>
      <c r="BW293" s="212">
        <v>900</v>
      </c>
      <c r="BX293" s="212">
        <v>814</v>
      </c>
      <c r="BY293" s="212">
        <v>801</v>
      </c>
      <c r="BZ293" s="212">
        <v>516</v>
      </c>
      <c r="CA293" s="212">
        <v>557</v>
      </c>
      <c r="CB293" s="212">
        <v>697</v>
      </c>
      <c r="CC293" s="212">
        <v>631</v>
      </c>
      <c r="CD293" s="212">
        <v>702</v>
      </c>
      <c r="CE293" s="212">
        <v>623</v>
      </c>
      <c r="CF293" s="212">
        <v>456</v>
      </c>
      <c r="CG293" s="212">
        <v>422</v>
      </c>
      <c r="CH293" s="212">
        <v>473</v>
      </c>
      <c r="CI293" s="212">
        <v>433</v>
      </c>
      <c r="CJ293" s="212">
        <v>433</v>
      </c>
      <c r="CK293" s="212">
        <v>425</v>
      </c>
      <c r="CL293" s="212">
        <v>406</v>
      </c>
      <c r="CM293" s="212">
        <v>364</v>
      </c>
      <c r="CN293" s="212">
        <v>364</v>
      </c>
      <c r="CO293" s="212">
        <v>360</v>
      </c>
      <c r="CP293" s="212">
        <v>293</v>
      </c>
      <c r="CQ293" s="212">
        <v>313</v>
      </c>
      <c r="CR293" s="212">
        <v>248</v>
      </c>
      <c r="CS293" s="212">
        <v>240</v>
      </c>
      <c r="CT293" s="212">
        <v>269</v>
      </c>
      <c r="CU293" s="212">
        <v>206</v>
      </c>
      <c r="CV293" s="212">
        <v>176</v>
      </c>
      <c r="CW293" s="212">
        <v>133</v>
      </c>
      <c r="CX293" s="212">
        <v>122</v>
      </c>
      <c r="CY293" s="212">
        <v>104</v>
      </c>
      <c r="CZ293" s="212">
        <v>82</v>
      </c>
      <c r="DA293" s="212">
        <v>40</v>
      </c>
      <c r="DB293" s="212">
        <v>34</v>
      </c>
      <c r="DC293" s="212">
        <v>34</v>
      </c>
      <c r="DD293" s="212">
        <v>21</v>
      </c>
      <c r="DE293" s="212">
        <v>50</v>
      </c>
      <c r="DF293" s="212">
        <v>12</v>
      </c>
      <c r="DG293" s="212">
        <v>50.358539781700003</v>
      </c>
      <c r="DH293" s="212">
        <v>53.207608695700003</v>
      </c>
      <c r="DI293" s="212">
        <v>1272</v>
      </c>
      <c r="DJ293" s="212">
        <v>1464</v>
      </c>
      <c r="DK293" s="212">
        <v>1633</v>
      </c>
      <c r="DL293" s="212">
        <v>1840</v>
      </c>
      <c r="DM293" s="212">
        <v>1545</v>
      </c>
      <c r="DN293" s="212">
        <v>1537</v>
      </c>
      <c r="DO293" s="212">
        <v>1780</v>
      </c>
      <c r="DP293" s="212">
        <v>2228</v>
      </c>
      <c r="DQ293" s="212">
        <v>2621</v>
      </c>
      <c r="DR293" s="212">
        <v>2370</v>
      </c>
      <c r="DS293" s="212">
        <v>2322</v>
      </c>
      <c r="DT293" s="212">
        <v>2484</v>
      </c>
      <c r="DU293" s="212">
        <v>3060</v>
      </c>
      <c r="DV293" s="212">
        <v>3812</v>
      </c>
      <c r="DW293" s="212">
        <v>3210</v>
      </c>
      <c r="DX293" s="212">
        <v>2217</v>
      </c>
      <c r="DY293" s="212">
        <v>1919</v>
      </c>
      <c r="DZ293" s="212">
        <v>1363</v>
      </c>
      <c r="EA293" s="212">
        <v>741</v>
      </c>
      <c r="EB293" s="212">
        <v>211</v>
      </c>
      <c r="EC293" s="212">
        <v>50</v>
      </c>
      <c r="ED293" s="212">
        <v>4369</v>
      </c>
      <c r="EE293" s="212">
        <v>21787</v>
      </c>
      <c r="EF293" s="212">
        <v>13523</v>
      </c>
      <c r="EG293" s="212">
        <v>6501</v>
      </c>
      <c r="EH293" s="212">
        <v>2365</v>
      </c>
      <c r="EI293" s="212">
        <v>11.010862168899999</v>
      </c>
      <c r="EJ293" s="212">
        <v>54.908137805899997</v>
      </c>
      <c r="EK293" s="212">
        <v>34.081000025199998</v>
      </c>
      <c r="EL293" s="212">
        <v>16.383981451099999</v>
      </c>
      <c r="EM293" s="212">
        <v>5.9603316615999997</v>
      </c>
    </row>
    <row r="294" spans="1:143" hidden="1">
      <c r="A294">
        <v>867</v>
      </c>
      <c r="B294">
        <v>302</v>
      </c>
      <c r="C294">
        <v>28216</v>
      </c>
      <c r="D294">
        <v>2</v>
      </c>
      <c r="E294">
        <v>2015</v>
      </c>
      <c r="F294">
        <v>2000</v>
      </c>
      <c r="G294" t="s">
        <v>24</v>
      </c>
      <c r="H294" s="212">
        <v>46056</v>
      </c>
      <c r="I294" s="212">
        <v>320</v>
      </c>
      <c r="J294" s="212">
        <v>318</v>
      </c>
      <c r="K294" s="212">
        <v>348</v>
      </c>
      <c r="L294" s="212">
        <v>371</v>
      </c>
      <c r="M294" s="212">
        <v>380</v>
      </c>
      <c r="N294" s="212">
        <v>380</v>
      </c>
      <c r="O294" s="212">
        <v>406</v>
      </c>
      <c r="P294" s="212">
        <v>407</v>
      </c>
      <c r="Q294" s="212">
        <v>396</v>
      </c>
      <c r="R294" s="212">
        <v>445</v>
      </c>
      <c r="S294" s="212">
        <v>371</v>
      </c>
      <c r="T294" s="212">
        <v>402</v>
      </c>
      <c r="U294" s="212">
        <v>426</v>
      </c>
      <c r="V294" s="212">
        <v>457</v>
      </c>
      <c r="W294" s="212">
        <v>484</v>
      </c>
      <c r="X294" s="212">
        <v>479</v>
      </c>
      <c r="Y294" s="212">
        <v>479</v>
      </c>
      <c r="Z294" s="212">
        <v>464</v>
      </c>
      <c r="AA294" s="212">
        <v>473</v>
      </c>
      <c r="AB294" s="212">
        <v>394</v>
      </c>
      <c r="AC294" s="212">
        <v>418</v>
      </c>
      <c r="AD294" s="212">
        <v>370</v>
      </c>
      <c r="AE294" s="212">
        <v>375</v>
      </c>
      <c r="AF294" s="212">
        <v>392</v>
      </c>
      <c r="AG294" s="212">
        <v>418</v>
      </c>
      <c r="AH294" s="212">
        <v>418</v>
      </c>
      <c r="AI294" s="212">
        <v>414</v>
      </c>
      <c r="AJ294" s="212">
        <v>437</v>
      </c>
      <c r="AK294" s="212">
        <v>469</v>
      </c>
      <c r="AL294" s="212">
        <v>473</v>
      </c>
      <c r="AM294" s="212">
        <v>467</v>
      </c>
      <c r="AN294" s="212">
        <v>507</v>
      </c>
      <c r="AO294" s="212">
        <v>462</v>
      </c>
      <c r="AP294" s="212">
        <v>518</v>
      </c>
      <c r="AQ294" s="212">
        <v>512</v>
      </c>
      <c r="AR294" s="212">
        <v>524</v>
      </c>
      <c r="AS294" s="212">
        <v>543</v>
      </c>
      <c r="AT294" s="212">
        <v>571</v>
      </c>
      <c r="AU294" s="212">
        <v>578</v>
      </c>
      <c r="AV294" s="212">
        <v>586</v>
      </c>
      <c r="AW294" s="212">
        <v>648</v>
      </c>
      <c r="AX294" s="212">
        <v>710</v>
      </c>
      <c r="AY294" s="212">
        <v>682</v>
      </c>
      <c r="AZ294" s="212">
        <v>709</v>
      </c>
      <c r="BA294" s="212">
        <v>721</v>
      </c>
      <c r="BB294" s="212">
        <v>672</v>
      </c>
      <c r="BC294" s="212">
        <v>619</v>
      </c>
      <c r="BD294" s="212">
        <v>627</v>
      </c>
      <c r="BE294" s="212">
        <v>575</v>
      </c>
      <c r="BF294" s="212">
        <v>466</v>
      </c>
      <c r="BG294" s="212">
        <v>604</v>
      </c>
      <c r="BH294" s="212">
        <v>580</v>
      </c>
      <c r="BI294" s="212">
        <v>561</v>
      </c>
      <c r="BJ294" s="212">
        <v>552</v>
      </c>
      <c r="BK294" s="212">
        <v>504</v>
      </c>
      <c r="BL294" s="212">
        <v>542</v>
      </c>
      <c r="BM294" s="212">
        <v>552</v>
      </c>
      <c r="BN294" s="212">
        <v>512</v>
      </c>
      <c r="BO294" s="212">
        <v>491</v>
      </c>
      <c r="BP294" s="212">
        <v>615</v>
      </c>
      <c r="BQ294" s="212">
        <v>585</v>
      </c>
      <c r="BR294" s="212">
        <v>572</v>
      </c>
      <c r="BS294" s="212">
        <v>636</v>
      </c>
      <c r="BT294" s="212">
        <v>689</v>
      </c>
      <c r="BU294" s="212">
        <v>714</v>
      </c>
      <c r="BV294" s="212">
        <v>814</v>
      </c>
      <c r="BW294" s="212">
        <v>878</v>
      </c>
      <c r="BX294" s="212">
        <v>933</v>
      </c>
      <c r="BY294" s="212">
        <v>844</v>
      </c>
      <c r="BZ294" s="212">
        <v>533</v>
      </c>
      <c r="CA294" s="212">
        <v>562</v>
      </c>
      <c r="CB294" s="212">
        <v>679</v>
      </c>
      <c r="CC294" s="212">
        <v>612</v>
      </c>
      <c r="CD294" s="212">
        <v>624</v>
      </c>
      <c r="CE294" s="212">
        <v>636</v>
      </c>
      <c r="CF294" s="212">
        <v>486</v>
      </c>
      <c r="CG294" s="212">
        <v>418</v>
      </c>
      <c r="CH294" s="212">
        <v>471</v>
      </c>
      <c r="CI294" s="212">
        <v>443</v>
      </c>
      <c r="CJ294" s="212">
        <v>482</v>
      </c>
      <c r="CK294" s="212">
        <v>404</v>
      </c>
      <c r="CL294" s="212">
        <v>377</v>
      </c>
      <c r="CM294" s="212">
        <v>424</v>
      </c>
      <c r="CN294" s="212">
        <v>364</v>
      </c>
      <c r="CO294" s="212">
        <v>312</v>
      </c>
      <c r="CP294" s="212">
        <v>276</v>
      </c>
      <c r="CQ294" s="212">
        <v>251</v>
      </c>
      <c r="CR294" s="212">
        <v>239</v>
      </c>
      <c r="CS294" s="212">
        <v>209</v>
      </c>
      <c r="CT294" s="212">
        <v>200</v>
      </c>
      <c r="CU294" s="212">
        <v>152</v>
      </c>
      <c r="CV294" s="212">
        <v>125</v>
      </c>
      <c r="CW294" s="212">
        <v>133</v>
      </c>
      <c r="CX294" s="212">
        <v>85</v>
      </c>
      <c r="CY294" s="212">
        <v>76</v>
      </c>
      <c r="CZ294" s="212">
        <v>63</v>
      </c>
      <c r="DA294" s="212">
        <v>42</v>
      </c>
      <c r="DB294" s="212">
        <v>29</v>
      </c>
      <c r="DC294" s="212">
        <v>22</v>
      </c>
      <c r="DD294" s="212">
        <v>20</v>
      </c>
      <c r="DE294" s="212">
        <v>25</v>
      </c>
      <c r="DF294" s="212">
        <v>23</v>
      </c>
      <c r="DG294" s="212">
        <v>47.178578411099998</v>
      </c>
      <c r="DH294" s="212">
        <v>47.962519936200003</v>
      </c>
      <c r="DI294" s="212">
        <v>1737</v>
      </c>
      <c r="DJ294" s="212">
        <v>2034</v>
      </c>
      <c r="DK294" s="212">
        <v>2140</v>
      </c>
      <c r="DL294" s="212">
        <v>2289</v>
      </c>
      <c r="DM294" s="212">
        <v>1973</v>
      </c>
      <c r="DN294" s="212">
        <v>2211</v>
      </c>
      <c r="DO294" s="212">
        <v>2466</v>
      </c>
      <c r="DP294" s="212">
        <v>2802</v>
      </c>
      <c r="DQ294" s="212">
        <v>3470</v>
      </c>
      <c r="DR294" s="212">
        <v>2959</v>
      </c>
      <c r="DS294" s="212">
        <v>2801</v>
      </c>
      <c r="DT294" s="212">
        <v>2712</v>
      </c>
      <c r="DU294" s="212">
        <v>3196</v>
      </c>
      <c r="DV294" s="212">
        <v>4002</v>
      </c>
      <c r="DW294" s="212">
        <v>3113</v>
      </c>
      <c r="DX294" s="212">
        <v>2300</v>
      </c>
      <c r="DY294" s="212">
        <v>1881</v>
      </c>
      <c r="DZ294" s="212">
        <v>1175</v>
      </c>
      <c r="EA294" s="212">
        <v>571</v>
      </c>
      <c r="EB294" s="212">
        <v>176</v>
      </c>
      <c r="EC294" s="212">
        <v>25</v>
      </c>
      <c r="ED294" s="212">
        <v>5911</v>
      </c>
      <c r="EE294" s="212">
        <v>26879</v>
      </c>
      <c r="EF294" s="212">
        <v>13243</v>
      </c>
      <c r="EG294" s="212">
        <v>6128</v>
      </c>
      <c r="EH294" s="212">
        <v>1947</v>
      </c>
      <c r="EI294" s="212">
        <v>12.8407881303</v>
      </c>
      <c r="EJ294" s="212">
        <v>58.390719701099997</v>
      </c>
      <c r="EK294" s="212">
        <v>28.7684921687</v>
      </c>
      <c r="EL294" s="212">
        <v>13.3121890817</v>
      </c>
      <c r="EM294" s="212">
        <v>4.2295744357</v>
      </c>
    </row>
    <row r="295" spans="1:143" hidden="1">
      <c r="A295">
        <v>868</v>
      </c>
      <c r="B295">
        <v>302</v>
      </c>
      <c r="C295">
        <v>28217</v>
      </c>
      <c r="D295">
        <v>2</v>
      </c>
      <c r="E295">
        <v>2015</v>
      </c>
      <c r="F295">
        <v>2000</v>
      </c>
      <c r="G295" t="s">
        <v>25</v>
      </c>
      <c r="H295" s="212">
        <v>81924</v>
      </c>
      <c r="I295" s="212">
        <v>501</v>
      </c>
      <c r="J295" s="212">
        <v>521</v>
      </c>
      <c r="K295" s="212">
        <v>589</v>
      </c>
      <c r="L295" s="212">
        <v>593</v>
      </c>
      <c r="M295" s="212">
        <v>640</v>
      </c>
      <c r="N295" s="212">
        <v>658</v>
      </c>
      <c r="O295" s="212">
        <v>678</v>
      </c>
      <c r="P295" s="212">
        <v>671</v>
      </c>
      <c r="Q295" s="212">
        <v>650</v>
      </c>
      <c r="R295" s="212">
        <v>698</v>
      </c>
      <c r="S295" s="212">
        <v>665</v>
      </c>
      <c r="T295" s="212">
        <v>767</v>
      </c>
      <c r="U295" s="212">
        <v>724</v>
      </c>
      <c r="V295" s="212">
        <v>763</v>
      </c>
      <c r="W295" s="212">
        <v>785</v>
      </c>
      <c r="X295" s="212">
        <v>804</v>
      </c>
      <c r="Y295" s="212">
        <v>740</v>
      </c>
      <c r="Z295" s="212">
        <v>793</v>
      </c>
      <c r="AA295" s="212">
        <v>742</v>
      </c>
      <c r="AB295" s="212">
        <v>698</v>
      </c>
      <c r="AC295" s="212">
        <v>703</v>
      </c>
      <c r="AD295" s="212">
        <v>682</v>
      </c>
      <c r="AE295" s="212">
        <v>717</v>
      </c>
      <c r="AF295" s="212">
        <v>643</v>
      </c>
      <c r="AG295" s="212">
        <v>613</v>
      </c>
      <c r="AH295" s="212">
        <v>617</v>
      </c>
      <c r="AI295" s="212">
        <v>613</v>
      </c>
      <c r="AJ295" s="212">
        <v>638</v>
      </c>
      <c r="AK295" s="212">
        <v>626</v>
      </c>
      <c r="AL295" s="212">
        <v>664</v>
      </c>
      <c r="AM295" s="212">
        <v>686</v>
      </c>
      <c r="AN295" s="212">
        <v>751</v>
      </c>
      <c r="AO295" s="212">
        <v>811</v>
      </c>
      <c r="AP295" s="212">
        <v>817</v>
      </c>
      <c r="AQ295" s="212">
        <v>842</v>
      </c>
      <c r="AR295" s="212">
        <v>881</v>
      </c>
      <c r="AS295" s="212">
        <v>863</v>
      </c>
      <c r="AT295" s="212">
        <v>961</v>
      </c>
      <c r="AU295" s="212">
        <v>1001</v>
      </c>
      <c r="AV295" s="212">
        <v>1110</v>
      </c>
      <c r="AW295" s="212">
        <v>1189</v>
      </c>
      <c r="AX295" s="212">
        <v>1275</v>
      </c>
      <c r="AY295" s="212">
        <v>1377</v>
      </c>
      <c r="AZ295" s="212">
        <v>1360</v>
      </c>
      <c r="BA295" s="212">
        <v>1396</v>
      </c>
      <c r="BB295" s="212">
        <v>1312</v>
      </c>
      <c r="BC295" s="212">
        <v>1309</v>
      </c>
      <c r="BD295" s="212">
        <v>1249</v>
      </c>
      <c r="BE295" s="212">
        <v>1197</v>
      </c>
      <c r="BF295" s="212">
        <v>912</v>
      </c>
      <c r="BG295" s="212">
        <v>1086</v>
      </c>
      <c r="BH295" s="212">
        <v>1002</v>
      </c>
      <c r="BI295" s="212">
        <v>926</v>
      </c>
      <c r="BJ295" s="212">
        <v>907</v>
      </c>
      <c r="BK295" s="212">
        <v>911</v>
      </c>
      <c r="BL295" s="212">
        <v>932</v>
      </c>
      <c r="BM295" s="212">
        <v>893</v>
      </c>
      <c r="BN295" s="212">
        <v>859</v>
      </c>
      <c r="BO295" s="212">
        <v>833</v>
      </c>
      <c r="BP295" s="212">
        <v>895</v>
      </c>
      <c r="BQ295" s="212">
        <v>873</v>
      </c>
      <c r="BR295" s="212">
        <v>900</v>
      </c>
      <c r="BS295" s="212">
        <v>1022</v>
      </c>
      <c r="BT295" s="212">
        <v>1098</v>
      </c>
      <c r="BU295" s="212">
        <v>1189</v>
      </c>
      <c r="BV295" s="212">
        <v>1219</v>
      </c>
      <c r="BW295" s="212">
        <v>1553</v>
      </c>
      <c r="BX295" s="212">
        <v>1573</v>
      </c>
      <c r="BY295" s="212">
        <v>1569</v>
      </c>
      <c r="BZ295" s="212">
        <v>967</v>
      </c>
      <c r="CA295" s="212">
        <v>1161</v>
      </c>
      <c r="CB295" s="212">
        <v>1342</v>
      </c>
      <c r="CC295" s="212">
        <v>1309</v>
      </c>
      <c r="CD295" s="212">
        <v>1412</v>
      </c>
      <c r="CE295" s="212">
        <v>1353</v>
      </c>
      <c r="CF295" s="212">
        <v>1043</v>
      </c>
      <c r="CG295" s="212">
        <v>1021</v>
      </c>
      <c r="CH295" s="212">
        <v>976</v>
      </c>
      <c r="CI295" s="212">
        <v>1057</v>
      </c>
      <c r="CJ295" s="212">
        <v>997</v>
      </c>
      <c r="CK295" s="212">
        <v>826</v>
      </c>
      <c r="CL295" s="212">
        <v>776</v>
      </c>
      <c r="CM295" s="212">
        <v>714</v>
      </c>
      <c r="CN295" s="212">
        <v>697</v>
      </c>
      <c r="CO295" s="212">
        <v>637</v>
      </c>
      <c r="CP295" s="212">
        <v>543</v>
      </c>
      <c r="CQ295" s="212">
        <v>545</v>
      </c>
      <c r="CR295" s="212">
        <v>459</v>
      </c>
      <c r="CS295" s="212">
        <v>385</v>
      </c>
      <c r="CT295" s="212">
        <v>366</v>
      </c>
      <c r="CU295" s="212">
        <v>286</v>
      </c>
      <c r="CV295" s="212">
        <v>267</v>
      </c>
      <c r="CW295" s="212">
        <v>227</v>
      </c>
      <c r="CX295" s="212">
        <v>179</v>
      </c>
      <c r="CY295" s="212">
        <v>134</v>
      </c>
      <c r="CZ295" s="212">
        <v>146</v>
      </c>
      <c r="DA295" s="212">
        <v>87</v>
      </c>
      <c r="DB295" s="212">
        <v>61</v>
      </c>
      <c r="DC295" s="212">
        <v>56</v>
      </c>
      <c r="DD295" s="212">
        <v>37</v>
      </c>
      <c r="DE295" s="212">
        <v>84</v>
      </c>
      <c r="DF295" s="212">
        <v>39</v>
      </c>
      <c r="DG295" s="212">
        <v>48.716706356499998</v>
      </c>
      <c r="DH295" s="212">
        <v>49.394188596500001</v>
      </c>
      <c r="DI295" s="212">
        <v>2844</v>
      </c>
      <c r="DJ295" s="212">
        <v>3355</v>
      </c>
      <c r="DK295" s="212">
        <v>3704</v>
      </c>
      <c r="DL295" s="212">
        <v>3777</v>
      </c>
      <c r="DM295" s="212">
        <v>3358</v>
      </c>
      <c r="DN295" s="212">
        <v>3158</v>
      </c>
      <c r="DO295" s="212">
        <v>3907</v>
      </c>
      <c r="DP295" s="212">
        <v>4816</v>
      </c>
      <c r="DQ295" s="212">
        <v>6597</v>
      </c>
      <c r="DR295" s="212">
        <v>5979</v>
      </c>
      <c r="DS295" s="212">
        <v>4832</v>
      </c>
      <c r="DT295" s="212">
        <v>4412</v>
      </c>
      <c r="DU295" s="212">
        <v>5082</v>
      </c>
      <c r="DV295" s="212">
        <v>6881</v>
      </c>
      <c r="DW295" s="212">
        <v>6577</v>
      </c>
      <c r="DX295" s="212">
        <v>5094</v>
      </c>
      <c r="DY295" s="212">
        <v>3650</v>
      </c>
      <c r="DZ295" s="212">
        <v>2298</v>
      </c>
      <c r="EA295" s="212">
        <v>1093</v>
      </c>
      <c r="EB295" s="212">
        <v>387</v>
      </c>
      <c r="EC295" s="212">
        <v>84</v>
      </c>
      <c r="ED295" s="212">
        <v>9903</v>
      </c>
      <c r="EE295" s="212">
        <v>45918</v>
      </c>
      <c r="EF295" s="212">
        <v>26064</v>
      </c>
      <c r="EG295" s="212">
        <v>12606</v>
      </c>
      <c r="EH295" s="212">
        <v>3862</v>
      </c>
      <c r="EI295" s="212">
        <v>12.093790071400001</v>
      </c>
      <c r="EJ295" s="212">
        <v>56.076204433000001</v>
      </c>
      <c r="EK295" s="212">
        <v>31.8300054955</v>
      </c>
      <c r="EL295" s="212">
        <v>15.3947609452</v>
      </c>
      <c r="EM295" s="212">
        <v>4.7163705195999999</v>
      </c>
    </row>
    <row r="296" spans="1:143" hidden="1">
      <c r="A296">
        <v>869</v>
      </c>
      <c r="B296">
        <v>302</v>
      </c>
      <c r="C296">
        <v>28218</v>
      </c>
      <c r="D296">
        <v>2</v>
      </c>
      <c r="E296">
        <v>2015</v>
      </c>
      <c r="F296">
        <v>2000</v>
      </c>
      <c r="G296" t="s">
        <v>26</v>
      </c>
      <c r="H296" s="212">
        <v>24558</v>
      </c>
      <c r="I296" s="212">
        <v>160</v>
      </c>
      <c r="J296" s="212">
        <v>172</v>
      </c>
      <c r="K296" s="212">
        <v>184</v>
      </c>
      <c r="L296" s="212">
        <v>207</v>
      </c>
      <c r="M296" s="212">
        <v>227</v>
      </c>
      <c r="N296" s="212">
        <v>218</v>
      </c>
      <c r="O296" s="212">
        <v>247</v>
      </c>
      <c r="P296" s="212">
        <v>238</v>
      </c>
      <c r="Q296" s="212">
        <v>226</v>
      </c>
      <c r="R296" s="212">
        <v>219</v>
      </c>
      <c r="S296" s="212">
        <v>293</v>
      </c>
      <c r="T296" s="212">
        <v>241</v>
      </c>
      <c r="U296" s="212">
        <v>210</v>
      </c>
      <c r="V296" s="212">
        <v>261</v>
      </c>
      <c r="W296" s="212">
        <v>267</v>
      </c>
      <c r="X296" s="212">
        <v>241</v>
      </c>
      <c r="Y296" s="212">
        <v>254</v>
      </c>
      <c r="Z296" s="212">
        <v>272</v>
      </c>
      <c r="AA296" s="212">
        <v>231</v>
      </c>
      <c r="AB296" s="212">
        <v>233</v>
      </c>
      <c r="AC296" s="212">
        <v>216</v>
      </c>
      <c r="AD296" s="212">
        <v>200</v>
      </c>
      <c r="AE296" s="212">
        <v>211</v>
      </c>
      <c r="AF296" s="212">
        <v>185</v>
      </c>
      <c r="AG296" s="212">
        <v>218</v>
      </c>
      <c r="AH296" s="212">
        <v>181</v>
      </c>
      <c r="AI296" s="212">
        <v>186</v>
      </c>
      <c r="AJ296" s="212">
        <v>235</v>
      </c>
      <c r="AK296" s="212">
        <v>234</v>
      </c>
      <c r="AL296" s="212">
        <v>232</v>
      </c>
      <c r="AM296" s="212">
        <v>257</v>
      </c>
      <c r="AN296" s="212">
        <v>268</v>
      </c>
      <c r="AO296" s="212">
        <v>252</v>
      </c>
      <c r="AP296" s="212">
        <v>229</v>
      </c>
      <c r="AQ296" s="212">
        <v>260</v>
      </c>
      <c r="AR296" s="212">
        <v>267</v>
      </c>
      <c r="AS296" s="212">
        <v>302</v>
      </c>
      <c r="AT296" s="212">
        <v>280</v>
      </c>
      <c r="AU296" s="212">
        <v>310</v>
      </c>
      <c r="AV296" s="212">
        <v>325</v>
      </c>
      <c r="AW296" s="212">
        <v>333</v>
      </c>
      <c r="AX296" s="212">
        <v>393</v>
      </c>
      <c r="AY296" s="212">
        <v>431</v>
      </c>
      <c r="AZ296" s="212">
        <v>368</v>
      </c>
      <c r="BA296" s="212">
        <v>389</v>
      </c>
      <c r="BB296" s="212">
        <v>337</v>
      </c>
      <c r="BC296" s="212">
        <v>306</v>
      </c>
      <c r="BD296" s="212">
        <v>350</v>
      </c>
      <c r="BE296" s="212">
        <v>364</v>
      </c>
      <c r="BF296" s="212">
        <v>233</v>
      </c>
      <c r="BG296" s="212">
        <v>321</v>
      </c>
      <c r="BH296" s="212">
        <v>301</v>
      </c>
      <c r="BI296" s="212">
        <v>287</v>
      </c>
      <c r="BJ296" s="212">
        <v>259</v>
      </c>
      <c r="BK296" s="212">
        <v>265</v>
      </c>
      <c r="BL296" s="212">
        <v>287</v>
      </c>
      <c r="BM296" s="212">
        <v>297</v>
      </c>
      <c r="BN296" s="212">
        <v>280</v>
      </c>
      <c r="BO296" s="212">
        <v>259</v>
      </c>
      <c r="BP296" s="212">
        <v>283</v>
      </c>
      <c r="BQ296" s="212">
        <v>331</v>
      </c>
      <c r="BR296" s="212">
        <v>317</v>
      </c>
      <c r="BS296" s="212">
        <v>341</v>
      </c>
      <c r="BT296" s="212">
        <v>332</v>
      </c>
      <c r="BU296" s="212">
        <v>366</v>
      </c>
      <c r="BV296" s="212">
        <v>381</v>
      </c>
      <c r="BW296" s="212">
        <v>498</v>
      </c>
      <c r="BX296" s="212">
        <v>423</v>
      </c>
      <c r="BY296" s="212">
        <v>433</v>
      </c>
      <c r="BZ296" s="212">
        <v>223</v>
      </c>
      <c r="CA296" s="212">
        <v>281</v>
      </c>
      <c r="CB296" s="212">
        <v>317</v>
      </c>
      <c r="CC296" s="212">
        <v>313</v>
      </c>
      <c r="CD296" s="212">
        <v>354</v>
      </c>
      <c r="CE296" s="212">
        <v>313</v>
      </c>
      <c r="CF296" s="212">
        <v>249</v>
      </c>
      <c r="CG296" s="212">
        <v>203</v>
      </c>
      <c r="CH296" s="212">
        <v>207</v>
      </c>
      <c r="CI296" s="212">
        <v>226</v>
      </c>
      <c r="CJ296" s="212">
        <v>254</v>
      </c>
      <c r="CK296" s="212">
        <v>224</v>
      </c>
      <c r="CL296" s="212">
        <v>200</v>
      </c>
      <c r="CM296" s="212">
        <v>197</v>
      </c>
      <c r="CN296" s="212">
        <v>188</v>
      </c>
      <c r="CO296" s="212">
        <v>202</v>
      </c>
      <c r="CP296" s="212">
        <v>174</v>
      </c>
      <c r="CQ296" s="212">
        <v>177</v>
      </c>
      <c r="CR296" s="212">
        <v>150</v>
      </c>
      <c r="CS296" s="212">
        <v>143</v>
      </c>
      <c r="CT296" s="212">
        <v>143</v>
      </c>
      <c r="CU296" s="212">
        <v>128</v>
      </c>
      <c r="CV296" s="212">
        <v>87</v>
      </c>
      <c r="CW296" s="212">
        <v>85</v>
      </c>
      <c r="CX296" s="212">
        <v>71</v>
      </c>
      <c r="CY296" s="212">
        <v>44</v>
      </c>
      <c r="CZ296" s="212">
        <v>44</v>
      </c>
      <c r="DA296" s="212">
        <v>28</v>
      </c>
      <c r="DB296" s="212">
        <v>22</v>
      </c>
      <c r="DC296" s="212">
        <v>27</v>
      </c>
      <c r="DD296" s="212">
        <v>4</v>
      </c>
      <c r="DE296" s="212">
        <v>18</v>
      </c>
      <c r="DF296" s="212">
        <v>48</v>
      </c>
      <c r="DG296" s="212">
        <v>47.129212566299998</v>
      </c>
      <c r="DH296" s="212">
        <v>47.711428571399999</v>
      </c>
      <c r="DI296" s="212">
        <v>950</v>
      </c>
      <c r="DJ296" s="212">
        <v>1148</v>
      </c>
      <c r="DK296" s="212">
        <v>1272</v>
      </c>
      <c r="DL296" s="212">
        <v>1231</v>
      </c>
      <c r="DM296" s="212">
        <v>1030</v>
      </c>
      <c r="DN296" s="212">
        <v>1068</v>
      </c>
      <c r="DO296" s="212">
        <v>1266</v>
      </c>
      <c r="DP296" s="212">
        <v>1484</v>
      </c>
      <c r="DQ296" s="212">
        <v>1914</v>
      </c>
      <c r="DR296" s="212">
        <v>1590</v>
      </c>
      <c r="DS296" s="212">
        <v>1433</v>
      </c>
      <c r="DT296" s="212">
        <v>1406</v>
      </c>
      <c r="DU296" s="212">
        <v>1687</v>
      </c>
      <c r="DV296" s="212">
        <v>1958</v>
      </c>
      <c r="DW296" s="212">
        <v>1578</v>
      </c>
      <c r="DX296" s="212">
        <v>1139</v>
      </c>
      <c r="DY296" s="212">
        <v>1011</v>
      </c>
      <c r="DZ296" s="212">
        <v>787</v>
      </c>
      <c r="EA296" s="212">
        <v>415</v>
      </c>
      <c r="EB296" s="212">
        <v>125</v>
      </c>
      <c r="EC296" s="212">
        <v>18</v>
      </c>
      <c r="ED296" s="212">
        <v>3370</v>
      </c>
      <c r="EE296" s="212">
        <v>14109</v>
      </c>
      <c r="EF296" s="212">
        <v>7031</v>
      </c>
      <c r="EG296" s="212">
        <v>3495</v>
      </c>
      <c r="EH296" s="212">
        <v>1345</v>
      </c>
      <c r="EI296" s="212">
        <v>13.7494900041</v>
      </c>
      <c r="EJ296" s="212">
        <v>57.564259485900003</v>
      </c>
      <c r="EK296" s="212">
        <v>28.686250510000001</v>
      </c>
      <c r="EL296" s="212">
        <v>14.2594859241</v>
      </c>
      <c r="EM296" s="212">
        <v>5.4875560995999999</v>
      </c>
    </row>
    <row r="297" spans="1:143" hidden="1">
      <c r="A297">
        <v>870</v>
      </c>
      <c r="B297">
        <v>302</v>
      </c>
      <c r="C297">
        <v>28219</v>
      </c>
      <c r="D297">
        <v>2</v>
      </c>
      <c r="E297">
        <v>2015</v>
      </c>
      <c r="F297">
        <v>2000</v>
      </c>
      <c r="G297" t="s">
        <v>27</v>
      </c>
      <c r="H297" s="212">
        <v>58030</v>
      </c>
      <c r="I297" s="212">
        <v>388</v>
      </c>
      <c r="J297" s="212">
        <v>405</v>
      </c>
      <c r="K297" s="212">
        <v>430</v>
      </c>
      <c r="L297" s="212">
        <v>451</v>
      </c>
      <c r="M297" s="212">
        <v>458</v>
      </c>
      <c r="N297" s="212">
        <v>504</v>
      </c>
      <c r="O297" s="212">
        <v>463</v>
      </c>
      <c r="P297" s="212">
        <v>472</v>
      </c>
      <c r="Q297" s="212">
        <v>469</v>
      </c>
      <c r="R297" s="212">
        <v>451</v>
      </c>
      <c r="S297" s="212">
        <v>482</v>
      </c>
      <c r="T297" s="212">
        <v>509</v>
      </c>
      <c r="U297" s="212">
        <v>486</v>
      </c>
      <c r="V297" s="212">
        <v>504</v>
      </c>
      <c r="W297" s="212">
        <v>561</v>
      </c>
      <c r="X297" s="212">
        <v>574</v>
      </c>
      <c r="Y297" s="212">
        <v>636</v>
      </c>
      <c r="Z297" s="212">
        <v>653</v>
      </c>
      <c r="AA297" s="212">
        <v>750</v>
      </c>
      <c r="AB297" s="212">
        <v>803</v>
      </c>
      <c r="AC297" s="212">
        <v>766</v>
      </c>
      <c r="AD297" s="212">
        <v>756</v>
      </c>
      <c r="AE297" s="212">
        <v>690</v>
      </c>
      <c r="AF297" s="212">
        <v>642</v>
      </c>
      <c r="AG297" s="212">
        <v>629</v>
      </c>
      <c r="AH297" s="212">
        <v>619</v>
      </c>
      <c r="AI297" s="212">
        <v>534</v>
      </c>
      <c r="AJ297" s="212">
        <v>610</v>
      </c>
      <c r="AK297" s="212">
        <v>572</v>
      </c>
      <c r="AL297" s="212">
        <v>538</v>
      </c>
      <c r="AM297" s="212">
        <v>573</v>
      </c>
      <c r="AN297" s="212">
        <v>603</v>
      </c>
      <c r="AO297" s="212">
        <v>621</v>
      </c>
      <c r="AP297" s="212">
        <v>589</v>
      </c>
      <c r="AQ297" s="212">
        <v>571</v>
      </c>
      <c r="AR297" s="212">
        <v>602</v>
      </c>
      <c r="AS297" s="212">
        <v>609</v>
      </c>
      <c r="AT297" s="212">
        <v>693</v>
      </c>
      <c r="AU297" s="212">
        <v>695</v>
      </c>
      <c r="AV297" s="212">
        <v>685</v>
      </c>
      <c r="AW297" s="212">
        <v>754</v>
      </c>
      <c r="AX297" s="212">
        <v>727</v>
      </c>
      <c r="AY297" s="212">
        <v>748</v>
      </c>
      <c r="AZ297" s="212">
        <v>808</v>
      </c>
      <c r="BA297" s="212">
        <v>826</v>
      </c>
      <c r="BB297" s="212">
        <v>785</v>
      </c>
      <c r="BC297" s="212">
        <v>802</v>
      </c>
      <c r="BD297" s="212">
        <v>858</v>
      </c>
      <c r="BE297" s="212">
        <v>950</v>
      </c>
      <c r="BF297" s="212">
        <v>736</v>
      </c>
      <c r="BG297" s="212">
        <v>1035</v>
      </c>
      <c r="BH297" s="212">
        <v>955</v>
      </c>
      <c r="BI297" s="212">
        <v>1012</v>
      </c>
      <c r="BJ297" s="212">
        <v>945</v>
      </c>
      <c r="BK297" s="212">
        <v>976</v>
      </c>
      <c r="BL297" s="212">
        <v>969</v>
      </c>
      <c r="BM297" s="212">
        <v>997</v>
      </c>
      <c r="BN297" s="212">
        <v>942</v>
      </c>
      <c r="BO297" s="212">
        <v>898</v>
      </c>
      <c r="BP297" s="212">
        <v>856</v>
      </c>
      <c r="BQ297" s="212">
        <v>906</v>
      </c>
      <c r="BR297" s="212">
        <v>877</v>
      </c>
      <c r="BS297" s="212">
        <v>842</v>
      </c>
      <c r="BT297" s="212">
        <v>840</v>
      </c>
      <c r="BU297" s="212">
        <v>863</v>
      </c>
      <c r="BV297" s="212">
        <v>811</v>
      </c>
      <c r="BW297" s="212">
        <v>876</v>
      </c>
      <c r="BX297" s="212">
        <v>817</v>
      </c>
      <c r="BY297" s="212">
        <v>770</v>
      </c>
      <c r="BZ297" s="212">
        <v>446</v>
      </c>
      <c r="CA297" s="212">
        <v>470</v>
      </c>
      <c r="CB297" s="212">
        <v>563</v>
      </c>
      <c r="CC297" s="212">
        <v>558</v>
      </c>
      <c r="CD297" s="212">
        <v>570</v>
      </c>
      <c r="CE297" s="212">
        <v>533</v>
      </c>
      <c r="CF297" s="212">
        <v>420</v>
      </c>
      <c r="CG297" s="212">
        <v>400</v>
      </c>
      <c r="CH297" s="212">
        <v>423</v>
      </c>
      <c r="CI297" s="212">
        <v>499</v>
      </c>
      <c r="CJ297" s="212">
        <v>448</v>
      </c>
      <c r="CK297" s="212">
        <v>428</v>
      </c>
      <c r="CL297" s="212">
        <v>415</v>
      </c>
      <c r="CM297" s="212">
        <v>406</v>
      </c>
      <c r="CN297" s="212">
        <v>419</v>
      </c>
      <c r="CO297" s="212">
        <v>366</v>
      </c>
      <c r="CP297" s="212">
        <v>341</v>
      </c>
      <c r="CQ297" s="212">
        <v>319</v>
      </c>
      <c r="CR297" s="212">
        <v>293</v>
      </c>
      <c r="CS297" s="212">
        <v>282</v>
      </c>
      <c r="CT297" s="212">
        <v>241</v>
      </c>
      <c r="CU297" s="212">
        <v>184</v>
      </c>
      <c r="CV297" s="212">
        <v>154</v>
      </c>
      <c r="CW297" s="212">
        <v>140</v>
      </c>
      <c r="CX297" s="212">
        <v>110</v>
      </c>
      <c r="CY297" s="212">
        <v>92</v>
      </c>
      <c r="CZ297" s="212">
        <v>67</v>
      </c>
      <c r="DA297" s="212">
        <v>38</v>
      </c>
      <c r="DB297" s="212">
        <v>29</v>
      </c>
      <c r="DC297" s="212">
        <v>33</v>
      </c>
      <c r="DD297" s="212">
        <v>18</v>
      </c>
      <c r="DE297" s="212">
        <v>40</v>
      </c>
      <c r="DF297" s="212">
        <v>58</v>
      </c>
      <c r="DG297" s="212">
        <v>45.637997654000003</v>
      </c>
      <c r="DH297" s="212">
        <v>47.571095571100003</v>
      </c>
      <c r="DI297" s="212">
        <v>2132</v>
      </c>
      <c r="DJ297" s="212">
        <v>2359</v>
      </c>
      <c r="DK297" s="212">
        <v>2542</v>
      </c>
      <c r="DL297" s="212">
        <v>3416</v>
      </c>
      <c r="DM297" s="212">
        <v>3483</v>
      </c>
      <c r="DN297" s="212">
        <v>2873</v>
      </c>
      <c r="DO297" s="212">
        <v>2957</v>
      </c>
      <c r="DP297" s="212">
        <v>3284</v>
      </c>
      <c r="DQ297" s="212">
        <v>3863</v>
      </c>
      <c r="DR297" s="212">
        <v>4131</v>
      </c>
      <c r="DS297" s="212">
        <v>4923</v>
      </c>
      <c r="DT297" s="212">
        <v>4662</v>
      </c>
      <c r="DU297" s="212">
        <v>4328</v>
      </c>
      <c r="DV297" s="212">
        <v>3720</v>
      </c>
      <c r="DW297" s="212">
        <v>2694</v>
      </c>
      <c r="DX297" s="212">
        <v>2190</v>
      </c>
      <c r="DY297" s="212">
        <v>2034</v>
      </c>
      <c r="DZ297" s="212">
        <v>1476</v>
      </c>
      <c r="EA297" s="212">
        <v>680</v>
      </c>
      <c r="EB297" s="212">
        <v>185</v>
      </c>
      <c r="EC297" s="212">
        <v>40</v>
      </c>
      <c r="ED297" s="212">
        <v>7033</v>
      </c>
      <c r="EE297" s="212">
        <v>37920</v>
      </c>
      <c r="EF297" s="212">
        <v>13019</v>
      </c>
      <c r="EG297" s="212">
        <v>6605</v>
      </c>
      <c r="EH297" s="212">
        <v>2381</v>
      </c>
      <c r="EI297" s="212">
        <v>12.1317187608</v>
      </c>
      <c r="EJ297" s="212">
        <v>65.410888014899996</v>
      </c>
      <c r="EK297" s="212">
        <v>22.457393224299999</v>
      </c>
      <c r="EL297" s="212">
        <v>11.393431311700001</v>
      </c>
      <c r="EM297" s="212">
        <v>4.1071551784000002</v>
      </c>
    </row>
    <row r="298" spans="1:143" hidden="1">
      <c r="A298">
        <v>871</v>
      </c>
      <c r="B298">
        <v>302</v>
      </c>
      <c r="C298">
        <v>28220</v>
      </c>
      <c r="D298">
        <v>2</v>
      </c>
      <c r="E298">
        <v>2015</v>
      </c>
      <c r="F298">
        <v>2000</v>
      </c>
      <c r="G298" t="s">
        <v>28</v>
      </c>
      <c r="H298" s="212">
        <v>22347</v>
      </c>
      <c r="I298" s="212">
        <v>135</v>
      </c>
      <c r="J298" s="212">
        <v>150</v>
      </c>
      <c r="K298" s="212">
        <v>168</v>
      </c>
      <c r="L298" s="212">
        <v>136</v>
      </c>
      <c r="M298" s="212">
        <v>161</v>
      </c>
      <c r="N298" s="212">
        <v>150</v>
      </c>
      <c r="O298" s="212">
        <v>138</v>
      </c>
      <c r="P298" s="212">
        <v>158</v>
      </c>
      <c r="Q298" s="212">
        <v>182</v>
      </c>
      <c r="R298" s="212">
        <v>162</v>
      </c>
      <c r="S298" s="212">
        <v>159</v>
      </c>
      <c r="T298" s="212">
        <v>185</v>
      </c>
      <c r="U298" s="212">
        <v>180</v>
      </c>
      <c r="V298" s="212">
        <v>207</v>
      </c>
      <c r="W298" s="212">
        <v>213</v>
      </c>
      <c r="X298" s="212">
        <v>239</v>
      </c>
      <c r="Y298" s="212">
        <v>245</v>
      </c>
      <c r="Z298" s="212">
        <v>224</v>
      </c>
      <c r="AA298" s="212">
        <v>210</v>
      </c>
      <c r="AB298" s="212">
        <v>175</v>
      </c>
      <c r="AC298" s="212">
        <v>158</v>
      </c>
      <c r="AD298" s="212">
        <v>159</v>
      </c>
      <c r="AE298" s="212">
        <v>161</v>
      </c>
      <c r="AF298" s="212">
        <v>167</v>
      </c>
      <c r="AG298" s="212">
        <v>162</v>
      </c>
      <c r="AH298" s="212">
        <v>189</v>
      </c>
      <c r="AI298" s="212">
        <v>171</v>
      </c>
      <c r="AJ298" s="212">
        <v>186</v>
      </c>
      <c r="AK298" s="212">
        <v>159</v>
      </c>
      <c r="AL298" s="212">
        <v>189</v>
      </c>
      <c r="AM298" s="212">
        <v>201</v>
      </c>
      <c r="AN298" s="212">
        <v>219</v>
      </c>
      <c r="AO298" s="212">
        <v>175</v>
      </c>
      <c r="AP298" s="212">
        <v>190</v>
      </c>
      <c r="AQ298" s="212">
        <v>191</v>
      </c>
      <c r="AR298" s="212">
        <v>229</v>
      </c>
      <c r="AS298" s="212">
        <v>206</v>
      </c>
      <c r="AT298" s="212">
        <v>211</v>
      </c>
      <c r="AU298" s="212">
        <v>231</v>
      </c>
      <c r="AV298" s="212">
        <v>236</v>
      </c>
      <c r="AW298" s="212">
        <v>273</v>
      </c>
      <c r="AX298" s="212">
        <v>278</v>
      </c>
      <c r="AY298" s="212">
        <v>298</v>
      </c>
      <c r="AZ298" s="212">
        <v>282</v>
      </c>
      <c r="BA298" s="212">
        <v>262</v>
      </c>
      <c r="BB298" s="212">
        <v>308</v>
      </c>
      <c r="BC298" s="212">
        <v>273</v>
      </c>
      <c r="BD298" s="212">
        <v>291</v>
      </c>
      <c r="BE298" s="212">
        <v>275</v>
      </c>
      <c r="BF298" s="212">
        <v>245</v>
      </c>
      <c r="BG298" s="212">
        <v>319</v>
      </c>
      <c r="BH298" s="212">
        <v>273</v>
      </c>
      <c r="BI298" s="212">
        <v>265</v>
      </c>
      <c r="BJ298" s="212">
        <v>298</v>
      </c>
      <c r="BK298" s="212">
        <v>259</v>
      </c>
      <c r="BL298" s="212">
        <v>260</v>
      </c>
      <c r="BM298" s="212">
        <v>325</v>
      </c>
      <c r="BN298" s="212">
        <v>284</v>
      </c>
      <c r="BO298" s="212">
        <v>259</v>
      </c>
      <c r="BP298" s="212">
        <v>298</v>
      </c>
      <c r="BQ298" s="212">
        <v>334</v>
      </c>
      <c r="BR298" s="212">
        <v>334</v>
      </c>
      <c r="BS298" s="212">
        <v>380</v>
      </c>
      <c r="BT298" s="212">
        <v>368</v>
      </c>
      <c r="BU298" s="212">
        <v>378</v>
      </c>
      <c r="BV298" s="212">
        <v>378</v>
      </c>
      <c r="BW298" s="212">
        <v>425</v>
      </c>
      <c r="BX298" s="212">
        <v>441</v>
      </c>
      <c r="BY298" s="212">
        <v>389</v>
      </c>
      <c r="BZ298" s="212">
        <v>232</v>
      </c>
      <c r="CA298" s="212">
        <v>288</v>
      </c>
      <c r="CB298" s="212">
        <v>341</v>
      </c>
      <c r="CC298" s="212">
        <v>284</v>
      </c>
      <c r="CD298" s="212">
        <v>311</v>
      </c>
      <c r="CE298" s="212">
        <v>278</v>
      </c>
      <c r="CF298" s="212">
        <v>257</v>
      </c>
      <c r="CG298" s="212">
        <v>231</v>
      </c>
      <c r="CH298" s="212">
        <v>253</v>
      </c>
      <c r="CI298" s="212">
        <v>265</v>
      </c>
      <c r="CJ298" s="212">
        <v>257</v>
      </c>
      <c r="CK298" s="212">
        <v>255</v>
      </c>
      <c r="CL298" s="212">
        <v>244</v>
      </c>
      <c r="CM298" s="212">
        <v>273</v>
      </c>
      <c r="CN298" s="212">
        <v>222</v>
      </c>
      <c r="CO298" s="212">
        <v>241</v>
      </c>
      <c r="CP298" s="212">
        <v>217</v>
      </c>
      <c r="CQ298" s="212">
        <v>197</v>
      </c>
      <c r="CR298" s="212">
        <v>201</v>
      </c>
      <c r="CS298" s="212">
        <v>176</v>
      </c>
      <c r="CT298" s="212">
        <v>170</v>
      </c>
      <c r="CU298" s="212">
        <v>159</v>
      </c>
      <c r="CV298" s="212">
        <v>121</v>
      </c>
      <c r="CW298" s="212">
        <v>118</v>
      </c>
      <c r="CX298" s="212">
        <v>91</v>
      </c>
      <c r="CY298" s="212">
        <v>61</v>
      </c>
      <c r="CZ298" s="212">
        <v>56</v>
      </c>
      <c r="DA298" s="212">
        <v>26</v>
      </c>
      <c r="DB298" s="212">
        <v>20</v>
      </c>
      <c r="DC298" s="212">
        <v>21</v>
      </c>
      <c r="DD298" s="212">
        <v>19</v>
      </c>
      <c r="DE298" s="212">
        <v>34</v>
      </c>
      <c r="DF298" s="212">
        <v>9</v>
      </c>
      <c r="DG298" s="212">
        <v>50.792192676200003</v>
      </c>
      <c r="DH298" s="212">
        <v>53.536912751700001</v>
      </c>
      <c r="DI298" s="212">
        <v>750</v>
      </c>
      <c r="DJ298" s="212">
        <v>790</v>
      </c>
      <c r="DK298" s="212">
        <v>944</v>
      </c>
      <c r="DL298" s="212">
        <v>1093</v>
      </c>
      <c r="DM298" s="212">
        <v>807</v>
      </c>
      <c r="DN298" s="212">
        <v>894</v>
      </c>
      <c r="DO298" s="212">
        <v>976</v>
      </c>
      <c r="DP298" s="212">
        <v>1113</v>
      </c>
      <c r="DQ298" s="212">
        <v>1393</v>
      </c>
      <c r="DR298" s="212">
        <v>1392</v>
      </c>
      <c r="DS298" s="212">
        <v>1414</v>
      </c>
      <c r="DT298" s="212">
        <v>1426</v>
      </c>
      <c r="DU298" s="212">
        <v>1794</v>
      </c>
      <c r="DV298" s="212">
        <v>1865</v>
      </c>
      <c r="DW298" s="212">
        <v>1502</v>
      </c>
      <c r="DX298" s="212">
        <v>1263</v>
      </c>
      <c r="DY298" s="212">
        <v>1235</v>
      </c>
      <c r="DZ298" s="212">
        <v>961</v>
      </c>
      <c r="EA298" s="212">
        <v>550</v>
      </c>
      <c r="EB298" s="212">
        <v>142</v>
      </c>
      <c r="EC298" s="212">
        <v>34</v>
      </c>
      <c r="ED298" s="212">
        <v>2484</v>
      </c>
      <c r="EE298" s="212">
        <v>12302</v>
      </c>
      <c r="EF298" s="212">
        <v>7552</v>
      </c>
      <c r="EG298" s="212">
        <v>4185</v>
      </c>
      <c r="EH298" s="212">
        <v>1687</v>
      </c>
      <c r="EI298" s="212">
        <v>11.1200644641</v>
      </c>
      <c r="EJ298" s="212">
        <v>55.072074491899997</v>
      </c>
      <c r="EK298" s="212">
        <v>33.807861043999999</v>
      </c>
      <c r="EL298" s="212">
        <v>18.734891216800001</v>
      </c>
      <c r="EM298" s="212">
        <v>7.5521532813999999</v>
      </c>
    </row>
    <row r="299" spans="1:143" hidden="1">
      <c r="A299">
        <v>872</v>
      </c>
      <c r="B299">
        <v>302</v>
      </c>
      <c r="C299">
        <v>28221</v>
      </c>
      <c r="D299">
        <v>2</v>
      </c>
      <c r="E299">
        <v>2015</v>
      </c>
      <c r="F299">
        <v>2000</v>
      </c>
      <c r="G299" t="s">
        <v>29</v>
      </c>
      <c r="H299" s="212">
        <v>21421</v>
      </c>
      <c r="I299" s="212">
        <v>127</v>
      </c>
      <c r="J299" s="212">
        <v>152</v>
      </c>
      <c r="K299" s="212">
        <v>151</v>
      </c>
      <c r="L299" s="212">
        <v>147</v>
      </c>
      <c r="M299" s="212">
        <v>171</v>
      </c>
      <c r="N299" s="212">
        <v>139</v>
      </c>
      <c r="O299" s="212">
        <v>170</v>
      </c>
      <c r="P299" s="212">
        <v>155</v>
      </c>
      <c r="Q299" s="212">
        <v>141</v>
      </c>
      <c r="R299" s="212">
        <v>159</v>
      </c>
      <c r="S299" s="212">
        <v>161</v>
      </c>
      <c r="T299" s="212">
        <v>142</v>
      </c>
      <c r="U299" s="212">
        <v>172</v>
      </c>
      <c r="V299" s="212">
        <v>185</v>
      </c>
      <c r="W299" s="212">
        <v>188</v>
      </c>
      <c r="X299" s="212">
        <v>169</v>
      </c>
      <c r="Y299" s="212">
        <v>171</v>
      </c>
      <c r="Z299" s="212">
        <v>195</v>
      </c>
      <c r="AA299" s="212">
        <v>170</v>
      </c>
      <c r="AB299" s="212">
        <v>151</v>
      </c>
      <c r="AC299" s="212">
        <v>134</v>
      </c>
      <c r="AD299" s="212">
        <v>124</v>
      </c>
      <c r="AE299" s="212">
        <v>133</v>
      </c>
      <c r="AF299" s="212">
        <v>157</v>
      </c>
      <c r="AG299" s="212">
        <v>179</v>
      </c>
      <c r="AH299" s="212">
        <v>157</v>
      </c>
      <c r="AI299" s="212">
        <v>169</v>
      </c>
      <c r="AJ299" s="212">
        <v>182</v>
      </c>
      <c r="AK299" s="212">
        <v>188</v>
      </c>
      <c r="AL299" s="212">
        <v>171</v>
      </c>
      <c r="AM299" s="212">
        <v>182</v>
      </c>
      <c r="AN299" s="212">
        <v>198</v>
      </c>
      <c r="AO299" s="212">
        <v>211</v>
      </c>
      <c r="AP299" s="212">
        <v>197</v>
      </c>
      <c r="AQ299" s="212">
        <v>180</v>
      </c>
      <c r="AR299" s="212">
        <v>202</v>
      </c>
      <c r="AS299" s="212">
        <v>205</v>
      </c>
      <c r="AT299" s="212">
        <v>215</v>
      </c>
      <c r="AU299" s="212">
        <v>229</v>
      </c>
      <c r="AV299" s="212">
        <v>235</v>
      </c>
      <c r="AW299" s="212">
        <v>254</v>
      </c>
      <c r="AX299" s="212">
        <v>258</v>
      </c>
      <c r="AY299" s="212">
        <v>256</v>
      </c>
      <c r="AZ299" s="212">
        <v>240</v>
      </c>
      <c r="BA299" s="212">
        <v>228</v>
      </c>
      <c r="BB299" s="212">
        <v>242</v>
      </c>
      <c r="BC299" s="212">
        <v>225</v>
      </c>
      <c r="BD299" s="212">
        <v>293</v>
      </c>
      <c r="BE299" s="212">
        <v>237</v>
      </c>
      <c r="BF299" s="212">
        <v>198</v>
      </c>
      <c r="BG299" s="212">
        <v>268</v>
      </c>
      <c r="BH299" s="212">
        <v>243</v>
      </c>
      <c r="BI299" s="212">
        <v>264</v>
      </c>
      <c r="BJ299" s="212">
        <v>294</v>
      </c>
      <c r="BK299" s="212">
        <v>253</v>
      </c>
      <c r="BL299" s="212">
        <v>293</v>
      </c>
      <c r="BM299" s="212">
        <v>282</v>
      </c>
      <c r="BN299" s="212">
        <v>319</v>
      </c>
      <c r="BO299" s="212">
        <v>260</v>
      </c>
      <c r="BP299" s="212">
        <v>273</v>
      </c>
      <c r="BQ299" s="212">
        <v>315</v>
      </c>
      <c r="BR299" s="212">
        <v>314</v>
      </c>
      <c r="BS299" s="212">
        <v>319</v>
      </c>
      <c r="BT299" s="212">
        <v>315</v>
      </c>
      <c r="BU299" s="212">
        <v>367</v>
      </c>
      <c r="BV299" s="212">
        <v>395</v>
      </c>
      <c r="BW299" s="212">
        <v>400</v>
      </c>
      <c r="BX299" s="212">
        <v>423</v>
      </c>
      <c r="BY299" s="212">
        <v>350</v>
      </c>
      <c r="BZ299" s="212">
        <v>217</v>
      </c>
      <c r="CA299" s="212">
        <v>242</v>
      </c>
      <c r="CB299" s="212">
        <v>310</v>
      </c>
      <c r="CC299" s="212">
        <v>270</v>
      </c>
      <c r="CD299" s="212">
        <v>285</v>
      </c>
      <c r="CE299" s="212">
        <v>291</v>
      </c>
      <c r="CF299" s="212">
        <v>254</v>
      </c>
      <c r="CG299" s="212">
        <v>237</v>
      </c>
      <c r="CH299" s="212">
        <v>255</v>
      </c>
      <c r="CI299" s="212">
        <v>285</v>
      </c>
      <c r="CJ299" s="212">
        <v>307</v>
      </c>
      <c r="CK299" s="212">
        <v>263</v>
      </c>
      <c r="CL299" s="212">
        <v>276</v>
      </c>
      <c r="CM299" s="212">
        <v>264</v>
      </c>
      <c r="CN299" s="212">
        <v>251</v>
      </c>
      <c r="CO299" s="212">
        <v>259</v>
      </c>
      <c r="CP299" s="212">
        <v>227</v>
      </c>
      <c r="CQ299" s="212">
        <v>219</v>
      </c>
      <c r="CR299" s="212">
        <v>237</v>
      </c>
      <c r="CS299" s="212">
        <v>193</v>
      </c>
      <c r="CT299" s="212">
        <v>197</v>
      </c>
      <c r="CU299" s="212">
        <v>140</v>
      </c>
      <c r="CV299" s="212">
        <v>149</v>
      </c>
      <c r="CW299" s="212">
        <v>110</v>
      </c>
      <c r="CX299" s="212">
        <v>80</v>
      </c>
      <c r="CY299" s="212">
        <v>68</v>
      </c>
      <c r="CZ299" s="212">
        <v>68</v>
      </c>
      <c r="DA299" s="212">
        <v>45</v>
      </c>
      <c r="DB299" s="212">
        <v>27</v>
      </c>
      <c r="DC299" s="212">
        <v>27</v>
      </c>
      <c r="DD299" s="212">
        <v>19</v>
      </c>
      <c r="DE299" s="212">
        <v>29</v>
      </c>
      <c r="DF299" s="212">
        <v>78</v>
      </c>
      <c r="DG299" s="212">
        <v>51.883029564700003</v>
      </c>
      <c r="DH299" s="212">
        <v>55.186006825900002</v>
      </c>
      <c r="DI299" s="212">
        <v>748</v>
      </c>
      <c r="DJ299" s="212">
        <v>764</v>
      </c>
      <c r="DK299" s="212">
        <v>848</v>
      </c>
      <c r="DL299" s="212">
        <v>856</v>
      </c>
      <c r="DM299" s="212">
        <v>727</v>
      </c>
      <c r="DN299" s="212">
        <v>867</v>
      </c>
      <c r="DO299" s="212">
        <v>968</v>
      </c>
      <c r="DP299" s="212">
        <v>1086</v>
      </c>
      <c r="DQ299" s="212">
        <v>1236</v>
      </c>
      <c r="DR299" s="212">
        <v>1195</v>
      </c>
      <c r="DS299" s="212">
        <v>1322</v>
      </c>
      <c r="DT299" s="212">
        <v>1427</v>
      </c>
      <c r="DU299" s="212">
        <v>1630</v>
      </c>
      <c r="DV299" s="212">
        <v>1785</v>
      </c>
      <c r="DW299" s="212">
        <v>1398</v>
      </c>
      <c r="DX299" s="212">
        <v>1338</v>
      </c>
      <c r="DY299" s="212">
        <v>1313</v>
      </c>
      <c r="DZ299" s="212">
        <v>1073</v>
      </c>
      <c r="EA299" s="212">
        <v>547</v>
      </c>
      <c r="EB299" s="212">
        <v>186</v>
      </c>
      <c r="EC299" s="212">
        <v>29</v>
      </c>
      <c r="ED299" s="212">
        <v>2360</v>
      </c>
      <c r="EE299" s="212">
        <v>11314</v>
      </c>
      <c r="EF299" s="212">
        <v>7669</v>
      </c>
      <c r="EG299" s="212">
        <v>4486</v>
      </c>
      <c r="EH299" s="212">
        <v>1835</v>
      </c>
      <c r="EI299" s="212">
        <v>11.057489575</v>
      </c>
      <c r="EJ299" s="212">
        <v>53.010354683000003</v>
      </c>
      <c r="EK299" s="212">
        <v>35.932155741899997</v>
      </c>
      <c r="EL299" s="212">
        <v>21.018600946399999</v>
      </c>
      <c r="EM299" s="212">
        <v>8.5976666822999999</v>
      </c>
    </row>
    <row r="300" spans="1:143" hidden="1">
      <c r="A300">
        <v>873</v>
      </c>
      <c r="B300">
        <v>302</v>
      </c>
      <c r="C300">
        <v>28222</v>
      </c>
      <c r="D300">
        <v>2</v>
      </c>
      <c r="E300">
        <v>2015</v>
      </c>
      <c r="G300" t="s">
        <v>31</v>
      </c>
      <c r="H300" s="212">
        <v>12506</v>
      </c>
      <c r="I300" s="212">
        <v>70</v>
      </c>
      <c r="J300" s="212">
        <v>77</v>
      </c>
      <c r="K300" s="212">
        <v>70</v>
      </c>
      <c r="L300" s="212">
        <v>78</v>
      </c>
      <c r="M300" s="212">
        <v>91</v>
      </c>
      <c r="N300" s="212">
        <v>69</v>
      </c>
      <c r="O300" s="212">
        <v>99</v>
      </c>
      <c r="P300" s="212">
        <v>95</v>
      </c>
      <c r="Q300" s="212">
        <v>84</v>
      </c>
      <c r="R300" s="212">
        <v>87</v>
      </c>
      <c r="S300" s="212">
        <v>113</v>
      </c>
      <c r="T300" s="212">
        <v>90</v>
      </c>
      <c r="U300" s="212">
        <v>100</v>
      </c>
      <c r="V300" s="212">
        <v>115</v>
      </c>
      <c r="W300" s="212">
        <v>100</v>
      </c>
      <c r="X300" s="212">
        <v>119</v>
      </c>
      <c r="Y300" s="212">
        <v>105</v>
      </c>
      <c r="Z300" s="212">
        <v>113</v>
      </c>
      <c r="AA300" s="212">
        <v>94</v>
      </c>
      <c r="AB300" s="212">
        <v>54</v>
      </c>
      <c r="AC300" s="212">
        <v>61</v>
      </c>
      <c r="AD300" s="212">
        <v>58</v>
      </c>
      <c r="AE300" s="212">
        <v>49</v>
      </c>
      <c r="AF300" s="212">
        <v>66</v>
      </c>
      <c r="AG300" s="212">
        <v>60</v>
      </c>
      <c r="AH300" s="212">
        <v>70</v>
      </c>
      <c r="AI300" s="212">
        <v>75</v>
      </c>
      <c r="AJ300" s="212">
        <v>74</v>
      </c>
      <c r="AK300" s="212">
        <v>87</v>
      </c>
      <c r="AL300" s="212">
        <v>100</v>
      </c>
      <c r="AM300" s="212">
        <v>87</v>
      </c>
      <c r="AN300" s="212">
        <v>96</v>
      </c>
      <c r="AO300" s="212">
        <v>115</v>
      </c>
      <c r="AP300" s="212">
        <v>115</v>
      </c>
      <c r="AQ300" s="212">
        <v>95</v>
      </c>
      <c r="AR300" s="212">
        <v>102</v>
      </c>
      <c r="AS300" s="212">
        <v>94</v>
      </c>
      <c r="AT300" s="212">
        <v>117</v>
      </c>
      <c r="AU300" s="212">
        <v>125</v>
      </c>
      <c r="AV300" s="212">
        <v>142</v>
      </c>
      <c r="AW300" s="212">
        <v>139</v>
      </c>
      <c r="AX300" s="212">
        <v>132</v>
      </c>
      <c r="AY300" s="212">
        <v>135</v>
      </c>
      <c r="AZ300" s="212">
        <v>134</v>
      </c>
      <c r="BA300" s="212">
        <v>119</v>
      </c>
      <c r="BB300" s="212">
        <v>136</v>
      </c>
      <c r="BC300" s="212">
        <v>142</v>
      </c>
      <c r="BD300" s="212">
        <v>133</v>
      </c>
      <c r="BE300" s="212">
        <v>128</v>
      </c>
      <c r="BF300" s="212">
        <v>88</v>
      </c>
      <c r="BG300" s="212">
        <v>144</v>
      </c>
      <c r="BH300" s="212">
        <v>135</v>
      </c>
      <c r="BI300" s="212">
        <v>149</v>
      </c>
      <c r="BJ300" s="212">
        <v>159</v>
      </c>
      <c r="BK300" s="212">
        <v>163</v>
      </c>
      <c r="BL300" s="212">
        <v>180</v>
      </c>
      <c r="BM300" s="212">
        <v>155</v>
      </c>
      <c r="BN300" s="212">
        <v>179</v>
      </c>
      <c r="BO300" s="212">
        <v>159</v>
      </c>
      <c r="BP300" s="212">
        <v>180</v>
      </c>
      <c r="BQ300" s="212">
        <v>203</v>
      </c>
      <c r="BR300" s="212">
        <v>203</v>
      </c>
      <c r="BS300" s="212">
        <v>182</v>
      </c>
      <c r="BT300" s="212">
        <v>193</v>
      </c>
      <c r="BU300" s="212">
        <v>205</v>
      </c>
      <c r="BV300" s="212">
        <v>227</v>
      </c>
      <c r="BW300" s="212">
        <v>245</v>
      </c>
      <c r="BX300" s="212">
        <v>230</v>
      </c>
      <c r="BY300" s="212">
        <v>204</v>
      </c>
      <c r="BZ300" s="212">
        <v>148</v>
      </c>
      <c r="CA300" s="212">
        <v>156</v>
      </c>
      <c r="CB300" s="212">
        <v>194</v>
      </c>
      <c r="CC300" s="212">
        <v>178</v>
      </c>
      <c r="CD300" s="212">
        <v>183</v>
      </c>
      <c r="CE300" s="212">
        <v>157</v>
      </c>
      <c r="CF300" s="212">
        <v>138</v>
      </c>
      <c r="CG300" s="212">
        <v>134</v>
      </c>
      <c r="CH300" s="212">
        <v>196</v>
      </c>
      <c r="CI300" s="212">
        <v>194</v>
      </c>
      <c r="CJ300" s="212">
        <v>188</v>
      </c>
      <c r="CK300" s="212">
        <v>193</v>
      </c>
      <c r="CL300" s="212">
        <v>179</v>
      </c>
      <c r="CM300" s="212">
        <v>175</v>
      </c>
      <c r="CN300" s="212">
        <v>158</v>
      </c>
      <c r="CO300" s="212">
        <v>211</v>
      </c>
      <c r="CP300" s="212">
        <v>189</v>
      </c>
      <c r="CQ300" s="212">
        <v>157</v>
      </c>
      <c r="CR300" s="212">
        <v>147</v>
      </c>
      <c r="CS300" s="212">
        <v>157</v>
      </c>
      <c r="CT300" s="212">
        <v>132</v>
      </c>
      <c r="CU300" s="212">
        <v>106</v>
      </c>
      <c r="CV300" s="212">
        <v>79</v>
      </c>
      <c r="CW300" s="212">
        <v>85</v>
      </c>
      <c r="CX300" s="212">
        <v>62</v>
      </c>
      <c r="CY300" s="212">
        <v>60</v>
      </c>
      <c r="CZ300" s="212">
        <v>49</v>
      </c>
      <c r="DA300" s="212">
        <v>29</v>
      </c>
      <c r="DB300" s="212">
        <v>19</v>
      </c>
      <c r="DC300" s="212">
        <v>12</v>
      </c>
      <c r="DD300" s="212">
        <v>16</v>
      </c>
      <c r="DE300" s="212">
        <v>26</v>
      </c>
      <c r="DF300" s="212">
        <v>7</v>
      </c>
      <c r="DG300" s="212">
        <v>54.229818385500003</v>
      </c>
      <c r="DH300" s="212">
        <v>58.556603773600003</v>
      </c>
      <c r="DI300" s="212">
        <v>386</v>
      </c>
      <c r="DJ300" s="212">
        <v>434</v>
      </c>
      <c r="DK300" s="212">
        <v>518</v>
      </c>
      <c r="DL300" s="212">
        <v>485</v>
      </c>
      <c r="DM300" s="212">
        <v>294</v>
      </c>
      <c r="DN300" s="212">
        <v>406</v>
      </c>
      <c r="DO300" s="212">
        <v>508</v>
      </c>
      <c r="DP300" s="212">
        <v>580</v>
      </c>
      <c r="DQ300" s="212">
        <v>659</v>
      </c>
      <c r="DR300" s="212">
        <v>627</v>
      </c>
      <c r="DS300" s="212">
        <v>750</v>
      </c>
      <c r="DT300" s="212">
        <v>853</v>
      </c>
      <c r="DU300" s="212">
        <v>986</v>
      </c>
      <c r="DV300" s="212">
        <v>1054</v>
      </c>
      <c r="DW300" s="212">
        <v>868</v>
      </c>
      <c r="DX300" s="212">
        <v>850</v>
      </c>
      <c r="DY300" s="212">
        <v>916</v>
      </c>
      <c r="DZ300" s="212">
        <v>782</v>
      </c>
      <c r="EA300" s="212">
        <v>392</v>
      </c>
      <c r="EB300" s="212">
        <v>125</v>
      </c>
      <c r="EC300" s="212">
        <v>26</v>
      </c>
      <c r="ED300" s="212">
        <v>1338</v>
      </c>
      <c r="EE300" s="212">
        <v>6148</v>
      </c>
      <c r="EF300" s="212">
        <v>5013</v>
      </c>
      <c r="EG300" s="212">
        <v>3091</v>
      </c>
      <c r="EH300" s="212">
        <v>1325</v>
      </c>
      <c r="EI300" s="212">
        <v>10.7048563885</v>
      </c>
      <c r="EJ300" s="212">
        <v>49.187935034799999</v>
      </c>
      <c r="EK300" s="212">
        <v>40.107208576700003</v>
      </c>
      <c r="EL300" s="212">
        <v>24.729978398299998</v>
      </c>
      <c r="EM300" s="212">
        <v>10.600848067799999</v>
      </c>
    </row>
    <row r="301" spans="1:143" hidden="1">
      <c r="A301">
        <v>878</v>
      </c>
      <c r="B301">
        <v>302</v>
      </c>
      <c r="C301">
        <v>28223</v>
      </c>
      <c r="D301">
        <v>2</v>
      </c>
      <c r="E301">
        <v>2015</v>
      </c>
      <c r="G301" t="s">
        <v>32</v>
      </c>
      <c r="H301" s="212">
        <v>33514</v>
      </c>
      <c r="I301" s="212">
        <v>225</v>
      </c>
      <c r="J301" s="212">
        <v>247</v>
      </c>
      <c r="K301" s="212">
        <v>226</v>
      </c>
      <c r="L301" s="212">
        <v>265</v>
      </c>
      <c r="M301" s="212">
        <v>267</v>
      </c>
      <c r="N301" s="212">
        <v>261</v>
      </c>
      <c r="O301" s="212">
        <v>274</v>
      </c>
      <c r="P301" s="212">
        <v>259</v>
      </c>
      <c r="Q301" s="212">
        <v>277</v>
      </c>
      <c r="R301" s="212">
        <v>263</v>
      </c>
      <c r="S301" s="212">
        <v>264</v>
      </c>
      <c r="T301" s="212">
        <v>304</v>
      </c>
      <c r="U301" s="212">
        <v>282</v>
      </c>
      <c r="V301" s="212">
        <v>332</v>
      </c>
      <c r="W301" s="212">
        <v>317</v>
      </c>
      <c r="X301" s="212">
        <v>413</v>
      </c>
      <c r="Y301" s="212">
        <v>348</v>
      </c>
      <c r="Z301" s="212">
        <v>344</v>
      </c>
      <c r="AA301" s="212">
        <v>308</v>
      </c>
      <c r="AB301" s="212">
        <v>204</v>
      </c>
      <c r="AC301" s="212">
        <v>163</v>
      </c>
      <c r="AD301" s="212">
        <v>177</v>
      </c>
      <c r="AE301" s="212">
        <v>216</v>
      </c>
      <c r="AF301" s="212">
        <v>237</v>
      </c>
      <c r="AG301" s="212">
        <v>222</v>
      </c>
      <c r="AH301" s="212">
        <v>238</v>
      </c>
      <c r="AI301" s="212">
        <v>232</v>
      </c>
      <c r="AJ301" s="212">
        <v>233</v>
      </c>
      <c r="AK301" s="212">
        <v>272</v>
      </c>
      <c r="AL301" s="212">
        <v>254</v>
      </c>
      <c r="AM301" s="212">
        <v>278</v>
      </c>
      <c r="AN301" s="212">
        <v>301</v>
      </c>
      <c r="AO301" s="212">
        <v>278</v>
      </c>
      <c r="AP301" s="212">
        <v>304</v>
      </c>
      <c r="AQ301" s="212">
        <v>309</v>
      </c>
      <c r="AR301" s="212">
        <v>334</v>
      </c>
      <c r="AS301" s="212">
        <v>340</v>
      </c>
      <c r="AT301" s="212">
        <v>354</v>
      </c>
      <c r="AU301" s="212">
        <v>325</v>
      </c>
      <c r="AV301" s="212">
        <v>376</v>
      </c>
      <c r="AW301" s="212">
        <v>394</v>
      </c>
      <c r="AX301" s="212">
        <v>405</v>
      </c>
      <c r="AY301" s="212">
        <v>416</v>
      </c>
      <c r="AZ301" s="212">
        <v>377</v>
      </c>
      <c r="BA301" s="212">
        <v>377</v>
      </c>
      <c r="BB301" s="212">
        <v>382</v>
      </c>
      <c r="BC301" s="212">
        <v>377</v>
      </c>
      <c r="BD301" s="212">
        <v>384</v>
      </c>
      <c r="BE301" s="212">
        <v>435</v>
      </c>
      <c r="BF301" s="212">
        <v>277</v>
      </c>
      <c r="BG301" s="212">
        <v>378</v>
      </c>
      <c r="BH301" s="212">
        <v>361</v>
      </c>
      <c r="BI301" s="212">
        <v>387</v>
      </c>
      <c r="BJ301" s="212">
        <v>381</v>
      </c>
      <c r="BK301" s="212">
        <v>406</v>
      </c>
      <c r="BL301" s="212">
        <v>421</v>
      </c>
      <c r="BM301" s="212">
        <v>465</v>
      </c>
      <c r="BN301" s="212">
        <v>436</v>
      </c>
      <c r="BO301" s="212">
        <v>429</v>
      </c>
      <c r="BP301" s="212">
        <v>461</v>
      </c>
      <c r="BQ301" s="212">
        <v>453</v>
      </c>
      <c r="BR301" s="212">
        <v>456</v>
      </c>
      <c r="BS301" s="212">
        <v>470</v>
      </c>
      <c r="BT301" s="212">
        <v>546</v>
      </c>
      <c r="BU301" s="212">
        <v>549</v>
      </c>
      <c r="BV301" s="212">
        <v>599</v>
      </c>
      <c r="BW301" s="212">
        <v>648</v>
      </c>
      <c r="BX301" s="212">
        <v>622</v>
      </c>
      <c r="BY301" s="212">
        <v>559</v>
      </c>
      <c r="BZ301" s="212">
        <v>332</v>
      </c>
      <c r="CA301" s="212">
        <v>392</v>
      </c>
      <c r="CB301" s="212">
        <v>456</v>
      </c>
      <c r="CC301" s="212">
        <v>486</v>
      </c>
      <c r="CD301" s="212">
        <v>480</v>
      </c>
      <c r="CE301" s="212">
        <v>438</v>
      </c>
      <c r="CF301" s="212">
        <v>384</v>
      </c>
      <c r="CG301" s="212">
        <v>352</v>
      </c>
      <c r="CH301" s="212">
        <v>395</v>
      </c>
      <c r="CI301" s="212">
        <v>391</v>
      </c>
      <c r="CJ301" s="212">
        <v>454</v>
      </c>
      <c r="CK301" s="212">
        <v>427</v>
      </c>
      <c r="CL301" s="212">
        <v>422</v>
      </c>
      <c r="CM301" s="212">
        <v>449</v>
      </c>
      <c r="CN301" s="212">
        <v>377</v>
      </c>
      <c r="CO301" s="212">
        <v>431</v>
      </c>
      <c r="CP301" s="212">
        <v>386</v>
      </c>
      <c r="CQ301" s="212">
        <v>328</v>
      </c>
      <c r="CR301" s="212">
        <v>353</v>
      </c>
      <c r="CS301" s="212">
        <v>300</v>
      </c>
      <c r="CT301" s="212">
        <v>292</v>
      </c>
      <c r="CU301" s="212">
        <v>250</v>
      </c>
      <c r="CV301" s="212">
        <v>205</v>
      </c>
      <c r="CW301" s="212">
        <v>178</v>
      </c>
      <c r="CX301" s="212">
        <v>156</v>
      </c>
      <c r="CY301" s="212">
        <v>120</v>
      </c>
      <c r="CZ301" s="212">
        <v>116</v>
      </c>
      <c r="DA301" s="212">
        <v>43</v>
      </c>
      <c r="DB301" s="212">
        <v>29</v>
      </c>
      <c r="DC301" s="212">
        <v>40</v>
      </c>
      <c r="DD301" s="212">
        <v>21</v>
      </c>
      <c r="DE301" s="212">
        <v>44</v>
      </c>
      <c r="DF301" s="212">
        <v>13</v>
      </c>
      <c r="DG301" s="212">
        <v>51.2568729292</v>
      </c>
      <c r="DH301" s="212">
        <v>54.730295566499997</v>
      </c>
      <c r="DI301" s="212">
        <v>1230</v>
      </c>
      <c r="DJ301" s="212">
        <v>1334</v>
      </c>
      <c r="DK301" s="212">
        <v>1499</v>
      </c>
      <c r="DL301" s="212">
        <v>1617</v>
      </c>
      <c r="DM301" s="212">
        <v>1015</v>
      </c>
      <c r="DN301" s="212">
        <v>1229</v>
      </c>
      <c r="DO301" s="212">
        <v>1470</v>
      </c>
      <c r="DP301" s="212">
        <v>1729</v>
      </c>
      <c r="DQ301" s="212">
        <v>1969</v>
      </c>
      <c r="DR301" s="212">
        <v>1855</v>
      </c>
      <c r="DS301" s="212">
        <v>1913</v>
      </c>
      <c r="DT301" s="212">
        <v>2212</v>
      </c>
      <c r="DU301" s="212">
        <v>2474</v>
      </c>
      <c r="DV301" s="212">
        <v>2760</v>
      </c>
      <c r="DW301" s="212">
        <v>2252</v>
      </c>
      <c r="DX301" s="212">
        <v>1976</v>
      </c>
      <c r="DY301" s="212">
        <v>2106</v>
      </c>
      <c r="DZ301" s="212">
        <v>1659</v>
      </c>
      <c r="EA301" s="212">
        <v>909</v>
      </c>
      <c r="EB301" s="212">
        <v>249</v>
      </c>
      <c r="EC301" s="212">
        <v>44</v>
      </c>
      <c r="ED301" s="212">
        <v>4063</v>
      </c>
      <c r="EE301" s="212">
        <v>17483</v>
      </c>
      <c r="EF301" s="212">
        <v>11955</v>
      </c>
      <c r="EG301" s="212">
        <v>6943</v>
      </c>
      <c r="EH301" s="212">
        <v>2861</v>
      </c>
      <c r="EI301" s="212">
        <v>12.1279961792</v>
      </c>
      <c r="EJ301" s="212">
        <v>52.186501895500001</v>
      </c>
      <c r="EK301" s="212">
        <v>35.685501925300002</v>
      </c>
      <c r="EL301" s="212">
        <v>20.7247544849</v>
      </c>
      <c r="EM301" s="212">
        <v>8.5400435808000008</v>
      </c>
    </row>
    <row r="302" spans="1:143" hidden="1">
      <c r="A302">
        <v>885</v>
      </c>
      <c r="B302">
        <v>302</v>
      </c>
      <c r="C302">
        <v>28224</v>
      </c>
      <c r="D302">
        <v>2</v>
      </c>
      <c r="E302">
        <v>2015</v>
      </c>
      <c r="G302" t="s">
        <v>33</v>
      </c>
      <c r="H302" s="212">
        <v>24289</v>
      </c>
      <c r="I302" s="212">
        <v>174</v>
      </c>
      <c r="J302" s="212">
        <v>156</v>
      </c>
      <c r="K302" s="212">
        <v>183</v>
      </c>
      <c r="L302" s="212">
        <v>181</v>
      </c>
      <c r="M302" s="212">
        <v>190</v>
      </c>
      <c r="N302" s="212">
        <v>197</v>
      </c>
      <c r="O302" s="212">
        <v>171</v>
      </c>
      <c r="P302" s="212">
        <v>178</v>
      </c>
      <c r="Q302" s="212">
        <v>188</v>
      </c>
      <c r="R302" s="212">
        <v>202</v>
      </c>
      <c r="S302" s="212">
        <v>213</v>
      </c>
      <c r="T302" s="212">
        <v>195</v>
      </c>
      <c r="U302" s="212">
        <v>207</v>
      </c>
      <c r="V302" s="212">
        <v>223</v>
      </c>
      <c r="W302" s="212">
        <v>210</v>
      </c>
      <c r="X302" s="212">
        <v>220</v>
      </c>
      <c r="Y302" s="212">
        <v>209</v>
      </c>
      <c r="Z302" s="212">
        <v>217</v>
      </c>
      <c r="AA302" s="212">
        <v>163</v>
      </c>
      <c r="AB302" s="212">
        <v>108</v>
      </c>
      <c r="AC302" s="212">
        <v>122</v>
      </c>
      <c r="AD302" s="212">
        <v>131</v>
      </c>
      <c r="AE302" s="212">
        <v>125</v>
      </c>
      <c r="AF302" s="212">
        <v>130</v>
      </c>
      <c r="AG302" s="212">
        <v>147</v>
      </c>
      <c r="AH302" s="212">
        <v>159</v>
      </c>
      <c r="AI302" s="212">
        <v>161</v>
      </c>
      <c r="AJ302" s="212">
        <v>178</v>
      </c>
      <c r="AK302" s="212">
        <v>183</v>
      </c>
      <c r="AL302" s="212">
        <v>215</v>
      </c>
      <c r="AM302" s="212">
        <v>199</v>
      </c>
      <c r="AN302" s="212">
        <v>214</v>
      </c>
      <c r="AO302" s="212">
        <v>237</v>
      </c>
      <c r="AP302" s="212">
        <v>211</v>
      </c>
      <c r="AQ302" s="212">
        <v>223</v>
      </c>
      <c r="AR302" s="212">
        <v>237</v>
      </c>
      <c r="AS302" s="212">
        <v>243</v>
      </c>
      <c r="AT302" s="212">
        <v>240</v>
      </c>
      <c r="AU302" s="212">
        <v>238</v>
      </c>
      <c r="AV302" s="212">
        <v>287</v>
      </c>
      <c r="AW302" s="212">
        <v>310</v>
      </c>
      <c r="AX302" s="212">
        <v>263</v>
      </c>
      <c r="AY302" s="212">
        <v>329</v>
      </c>
      <c r="AZ302" s="212">
        <v>323</v>
      </c>
      <c r="BA302" s="212">
        <v>281</v>
      </c>
      <c r="BB302" s="212">
        <v>289</v>
      </c>
      <c r="BC302" s="212">
        <v>283</v>
      </c>
      <c r="BD302" s="212">
        <v>265</v>
      </c>
      <c r="BE302" s="212">
        <v>303</v>
      </c>
      <c r="BF302" s="212">
        <v>208</v>
      </c>
      <c r="BG302" s="212">
        <v>336</v>
      </c>
      <c r="BH302" s="212">
        <v>260</v>
      </c>
      <c r="BI302" s="212">
        <v>304</v>
      </c>
      <c r="BJ302" s="212">
        <v>274</v>
      </c>
      <c r="BK302" s="212">
        <v>283</v>
      </c>
      <c r="BL302" s="212">
        <v>298</v>
      </c>
      <c r="BM302" s="212">
        <v>323</v>
      </c>
      <c r="BN302" s="212">
        <v>311</v>
      </c>
      <c r="BO302" s="212">
        <v>300</v>
      </c>
      <c r="BP302" s="212">
        <v>329</v>
      </c>
      <c r="BQ302" s="212">
        <v>380</v>
      </c>
      <c r="BR302" s="212">
        <v>313</v>
      </c>
      <c r="BS302" s="212">
        <v>388</v>
      </c>
      <c r="BT302" s="212">
        <v>381</v>
      </c>
      <c r="BU302" s="212">
        <v>420</v>
      </c>
      <c r="BV302" s="212">
        <v>470</v>
      </c>
      <c r="BW302" s="212">
        <v>475</v>
      </c>
      <c r="BX302" s="212">
        <v>487</v>
      </c>
      <c r="BY302" s="212">
        <v>445</v>
      </c>
      <c r="BZ302" s="212">
        <v>288</v>
      </c>
      <c r="CA302" s="212">
        <v>303</v>
      </c>
      <c r="CB302" s="212">
        <v>334</v>
      </c>
      <c r="CC302" s="212">
        <v>355</v>
      </c>
      <c r="CD302" s="212">
        <v>343</v>
      </c>
      <c r="CE302" s="212">
        <v>277</v>
      </c>
      <c r="CF302" s="212">
        <v>292</v>
      </c>
      <c r="CG302" s="212">
        <v>257</v>
      </c>
      <c r="CH302" s="212">
        <v>279</v>
      </c>
      <c r="CI302" s="212">
        <v>321</v>
      </c>
      <c r="CJ302" s="212">
        <v>349</v>
      </c>
      <c r="CK302" s="212">
        <v>303</v>
      </c>
      <c r="CL302" s="212">
        <v>280</v>
      </c>
      <c r="CM302" s="212">
        <v>314</v>
      </c>
      <c r="CN302" s="212">
        <v>311</v>
      </c>
      <c r="CO302" s="212">
        <v>270</v>
      </c>
      <c r="CP302" s="212">
        <v>256</v>
      </c>
      <c r="CQ302" s="212">
        <v>280</v>
      </c>
      <c r="CR302" s="212">
        <v>235</v>
      </c>
      <c r="CS302" s="212">
        <v>235</v>
      </c>
      <c r="CT302" s="212">
        <v>231</v>
      </c>
      <c r="CU302" s="212">
        <v>188</v>
      </c>
      <c r="CV302" s="212">
        <v>148</v>
      </c>
      <c r="CW302" s="212">
        <v>126</v>
      </c>
      <c r="CX302" s="212">
        <v>99</v>
      </c>
      <c r="CY302" s="212">
        <v>69</v>
      </c>
      <c r="CZ302" s="212">
        <v>65</v>
      </c>
      <c r="DA302" s="212">
        <v>48</v>
      </c>
      <c r="DB302" s="212">
        <v>31</v>
      </c>
      <c r="DC302" s="212">
        <v>30</v>
      </c>
      <c r="DD302" s="212">
        <v>20</v>
      </c>
      <c r="DE302" s="212">
        <v>38</v>
      </c>
      <c r="DF302" s="212">
        <v>18</v>
      </c>
      <c r="DG302" s="212">
        <v>51.965164187699997</v>
      </c>
      <c r="DH302" s="212">
        <v>55.535234899300001</v>
      </c>
      <c r="DI302" s="212">
        <v>884</v>
      </c>
      <c r="DJ302" s="212">
        <v>936</v>
      </c>
      <c r="DK302" s="212">
        <v>1048</v>
      </c>
      <c r="DL302" s="212">
        <v>917</v>
      </c>
      <c r="DM302" s="212">
        <v>655</v>
      </c>
      <c r="DN302" s="212">
        <v>896</v>
      </c>
      <c r="DO302" s="212">
        <v>1084</v>
      </c>
      <c r="DP302" s="212">
        <v>1245</v>
      </c>
      <c r="DQ302" s="212">
        <v>1506</v>
      </c>
      <c r="DR302" s="212">
        <v>1348</v>
      </c>
      <c r="DS302" s="212">
        <v>1457</v>
      </c>
      <c r="DT302" s="212">
        <v>1561</v>
      </c>
      <c r="DU302" s="212">
        <v>1882</v>
      </c>
      <c r="DV302" s="212">
        <v>2165</v>
      </c>
      <c r="DW302" s="212">
        <v>1612</v>
      </c>
      <c r="DX302" s="212">
        <v>1498</v>
      </c>
      <c r="DY302" s="212">
        <v>1478</v>
      </c>
      <c r="DZ302" s="212">
        <v>1237</v>
      </c>
      <c r="EA302" s="212">
        <v>630</v>
      </c>
      <c r="EB302" s="212">
        <v>194</v>
      </c>
      <c r="EC302" s="212">
        <v>38</v>
      </c>
      <c r="ED302" s="212">
        <v>2868</v>
      </c>
      <c r="EE302" s="212">
        <v>12551</v>
      </c>
      <c r="EF302" s="212">
        <v>8852</v>
      </c>
      <c r="EG302" s="212">
        <v>5075</v>
      </c>
      <c r="EH302" s="212">
        <v>2099</v>
      </c>
      <c r="EI302" s="212">
        <v>11.8165712167</v>
      </c>
      <c r="EJ302" s="212">
        <v>51.7119195748</v>
      </c>
      <c r="EK302" s="212">
        <v>36.471509208500002</v>
      </c>
      <c r="EL302" s="212">
        <v>20.9097276585</v>
      </c>
      <c r="EM302" s="212">
        <v>8.6481809566999992</v>
      </c>
    </row>
    <row r="303" spans="1:143" hidden="1">
      <c r="A303">
        <v>890</v>
      </c>
      <c r="B303">
        <v>302</v>
      </c>
      <c r="C303">
        <v>28225</v>
      </c>
      <c r="D303">
        <v>2</v>
      </c>
      <c r="E303">
        <v>2015</v>
      </c>
      <c r="G303" t="s">
        <v>34</v>
      </c>
      <c r="H303" s="212">
        <v>15816</v>
      </c>
      <c r="I303" s="212">
        <v>100</v>
      </c>
      <c r="J303" s="212">
        <v>99</v>
      </c>
      <c r="K303" s="212">
        <v>111</v>
      </c>
      <c r="L303" s="212">
        <v>116</v>
      </c>
      <c r="M303" s="212">
        <v>126</v>
      </c>
      <c r="N303" s="212">
        <v>107</v>
      </c>
      <c r="O303" s="212">
        <v>115</v>
      </c>
      <c r="P303" s="212">
        <v>115</v>
      </c>
      <c r="Q303" s="212">
        <v>130</v>
      </c>
      <c r="R303" s="212">
        <v>124</v>
      </c>
      <c r="S303" s="212">
        <v>124</v>
      </c>
      <c r="T303" s="212">
        <v>112</v>
      </c>
      <c r="U303" s="212">
        <v>125</v>
      </c>
      <c r="V303" s="212">
        <v>133</v>
      </c>
      <c r="W303" s="212">
        <v>164</v>
      </c>
      <c r="X303" s="212">
        <v>163</v>
      </c>
      <c r="Y303" s="212">
        <v>151</v>
      </c>
      <c r="Z303" s="212">
        <v>164</v>
      </c>
      <c r="AA303" s="212">
        <v>96</v>
      </c>
      <c r="AB303" s="212">
        <v>84</v>
      </c>
      <c r="AC303" s="212">
        <v>87</v>
      </c>
      <c r="AD303" s="212">
        <v>66</v>
      </c>
      <c r="AE303" s="212">
        <v>81</v>
      </c>
      <c r="AF303" s="212">
        <v>89</v>
      </c>
      <c r="AG303" s="212">
        <v>103</v>
      </c>
      <c r="AH303" s="212">
        <v>97</v>
      </c>
      <c r="AI303" s="212">
        <v>97</v>
      </c>
      <c r="AJ303" s="212">
        <v>116</v>
      </c>
      <c r="AK303" s="212">
        <v>130</v>
      </c>
      <c r="AL303" s="212">
        <v>120</v>
      </c>
      <c r="AM303" s="212">
        <v>126</v>
      </c>
      <c r="AN303" s="212">
        <v>149</v>
      </c>
      <c r="AO303" s="212">
        <v>140</v>
      </c>
      <c r="AP303" s="212">
        <v>145</v>
      </c>
      <c r="AQ303" s="212">
        <v>131</v>
      </c>
      <c r="AR303" s="212">
        <v>161</v>
      </c>
      <c r="AS303" s="212">
        <v>144</v>
      </c>
      <c r="AT303" s="212">
        <v>157</v>
      </c>
      <c r="AU303" s="212">
        <v>150</v>
      </c>
      <c r="AV303" s="212">
        <v>170</v>
      </c>
      <c r="AW303" s="212">
        <v>165</v>
      </c>
      <c r="AX303" s="212">
        <v>194</v>
      </c>
      <c r="AY303" s="212">
        <v>201</v>
      </c>
      <c r="AZ303" s="212">
        <v>189</v>
      </c>
      <c r="BA303" s="212">
        <v>199</v>
      </c>
      <c r="BB303" s="212">
        <v>168</v>
      </c>
      <c r="BC303" s="212">
        <v>204</v>
      </c>
      <c r="BD303" s="212">
        <v>170</v>
      </c>
      <c r="BE303" s="212">
        <v>171</v>
      </c>
      <c r="BF303" s="212">
        <v>142</v>
      </c>
      <c r="BG303" s="212">
        <v>192</v>
      </c>
      <c r="BH303" s="212">
        <v>180</v>
      </c>
      <c r="BI303" s="212">
        <v>212</v>
      </c>
      <c r="BJ303" s="212">
        <v>208</v>
      </c>
      <c r="BK303" s="212">
        <v>182</v>
      </c>
      <c r="BL303" s="212">
        <v>180</v>
      </c>
      <c r="BM303" s="212">
        <v>205</v>
      </c>
      <c r="BN303" s="212">
        <v>234</v>
      </c>
      <c r="BO303" s="212">
        <v>220</v>
      </c>
      <c r="BP303" s="212">
        <v>211</v>
      </c>
      <c r="BQ303" s="212">
        <v>235</v>
      </c>
      <c r="BR303" s="212">
        <v>235</v>
      </c>
      <c r="BS303" s="212">
        <v>224</v>
      </c>
      <c r="BT303" s="212">
        <v>234</v>
      </c>
      <c r="BU303" s="212">
        <v>249</v>
      </c>
      <c r="BV303" s="212">
        <v>270</v>
      </c>
      <c r="BW303" s="212">
        <v>292</v>
      </c>
      <c r="BX303" s="212">
        <v>295</v>
      </c>
      <c r="BY303" s="212">
        <v>260</v>
      </c>
      <c r="BZ303" s="212">
        <v>166</v>
      </c>
      <c r="CA303" s="212">
        <v>204</v>
      </c>
      <c r="CB303" s="212">
        <v>225</v>
      </c>
      <c r="CC303" s="212">
        <v>226</v>
      </c>
      <c r="CD303" s="212">
        <v>233</v>
      </c>
      <c r="CE303" s="212">
        <v>228</v>
      </c>
      <c r="CF303" s="212">
        <v>178</v>
      </c>
      <c r="CG303" s="212">
        <v>175</v>
      </c>
      <c r="CH303" s="212">
        <v>204</v>
      </c>
      <c r="CI303" s="212">
        <v>200</v>
      </c>
      <c r="CJ303" s="212">
        <v>205</v>
      </c>
      <c r="CK303" s="212">
        <v>190</v>
      </c>
      <c r="CL303" s="212">
        <v>216</v>
      </c>
      <c r="CM303" s="212">
        <v>221</v>
      </c>
      <c r="CN303" s="212">
        <v>210</v>
      </c>
      <c r="CO303" s="212">
        <v>197</v>
      </c>
      <c r="CP303" s="212">
        <v>195</v>
      </c>
      <c r="CQ303" s="212">
        <v>179</v>
      </c>
      <c r="CR303" s="212">
        <v>170</v>
      </c>
      <c r="CS303" s="212">
        <v>176</v>
      </c>
      <c r="CT303" s="212">
        <v>135</v>
      </c>
      <c r="CU303" s="212">
        <v>132</v>
      </c>
      <c r="CV303" s="212">
        <v>118</v>
      </c>
      <c r="CW303" s="212">
        <v>80</v>
      </c>
      <c r="CX303" s="212">
        <v>73</v>
      </c>
      <c r="CY303" s="212">
        <v>60</v>
      </c>
      <c r="CZ303" s="212">
        <v>59</v>
      </c>
      <c r="DA303" s="212">
        <v>31</v>
      </c>
      <c r="DB303" s="212">
        <v>19</v>
      </c>
      <c r="DC303" s="212">
        <v>24</v>
      </c>
      <c r="DD303" s="212">
        <v>17</v>
      </c>
      <c r="DE303" s="212">
        <v>21</v>
      </c>
      <c r="DF303" s="212">
        <v>10</v>
      </c>
      <c r="DG303" s="212">
        <v>52.501455143599998</v>
      </c>
      <c r="DH303" s="212">
        <v>56.136585365899997</v>
      </c>
      <c r="DI303" s="212">
        <v>552</v>
      </c>
      <c r="DJ303" s="212">
        <v>591</v>
      </c>
      <c r="DK303" s="212">
        <v>658</v>
      </c>
      <c r="DL303" s="212">
        <v>658</v>
      </c>
      <c r="DM303" s="212">
        <v>426</v>
      </c>
      <c r="DN303" s="212">
        <v>560</v>
      </c>
      <c r="DO303" s="212">
        <v>691</v>
      </c>
      <c r="DP303" s="212">
        <v>782</v>
      </c>
      <c r="DQ303" s="212">
        <v>948</v>
      </c>
      <c r="DR303" s="212">
        <v>855</v>
      </c>
      <c r="DS303" s="212">
        <v>974</v>
      </c>
      <c r="DT303" s="212">
        <v>1050</v>
      </c>
      <c r="DU303" s="212">
        <v>1177</v>
      </c>
      <c r="DV303" s="212">
        <v>1283</v>
      </c>
      <c r="DW303" s="212">
        <v>1116</v>
      </c>
      <c r="DX303" s="212">
        <v>962</v>
      </c>
      <c r="DY303" s="212">
        <v>1034</v>
      </c>
      <c r="DZ303" s="212">
        <v>855</v>
      </c>
      <c r="EA303" s="212">
        <v>463</v>
      </c>
      <c r="EB303" s="212">
        <v>150</v>
      </c>
      <c r="EC303" s="212">
        <v>21</v>
      </c>
      <c r="ED303" s="212">
        <v>1801</v>
      </c>
      <c r="EE303" s="212">
        <v>8121</v>
      </c>
      <c r="EF303" s="212">
        <v>5884</v>
      </c>
      <c r="EG303" s="212">
        <v>3485</v>
      </c>
      <c r="EH303" s="212">
        <v>1489</v>
      </c>
      <c r="EI303" s="212">
        <v>11.394407187100001</v>
      </c>
      <c r="EJ303" s="212">
        <v>51.379223079799999</v>
      </c>
      <c r="EK303" s="212">
        <v>37.226369732999999</v>
      </c>
      <c r="EL303" s="212">
        <v>22.048589143400001</v>
      </c>
      <c r="EM303" s="212">
        <v>9.4204732379999996</v>
      </c>
    </row>
    <row r="304" spans="1:143" hidden="1">
      <c r="A304">
        <v>895</v>
      </c>
      <c r="B304">
        <v>302</v>
      </c>
      <c r="C304">
        <v>28226</v>
      </c>
      <c r="D304">
        <v>2</v>
      </c>
      <c r="E304">
        <v>2015</v>
      </c>
      <c r="G304" t="s">
        <v>35</v>
      </c>
      <c r="H304" s="212">
        <v>23016</v>
      </c>
      <c r="I304" s="212">
        <v>140</v>
      </c>
      <c r="J304" s="212">
        <v>145</v>
      </c>
      <c r="K304" s="212">
        <v>152</v>
      </c>
      <c r="L304" s="212">
        <v>143</v>
      </c>
      <c r="M304" s="212">
        <v>154</v>
      </c>
      <c r="N304" s="212">
        <v>143</v>
      </c>
      <c r="O304" s="212">
        <v>159</v>
      </c>
      <c r="P304" s="212">
        <v>161</v>
      </c>
      <c r="Q304" s="212">
        <v>162</v>
      </c>
      <c r="R304" s="212">
        <v>166</v>
      </c>
      <c r="S304" s="212">
        <v>152</v>
      </c>
      <c r="T304" s="212">
        <v>171</v>
      </c>
      <c r="U304" s="212">
        <v>169</v>
      </c>
      <c r="V304" s="212">
        <v>187</v>
      </c>
      <c r="W304" s="212">
        <v>188</v>
      </c>
      <c r="X304" s="212">
        <v>175</v>
      </c>
      <c r="Y304" s="212">
        <v>183</v>
      </c>
      <c r="Z304" s="212">
        <v>193</v>
      </c>
      <c r="AA304" s="212">
        <v>175</v>
      </c>
      <c r="AB304" s="212">
        <v>179</v>
      </c>
      <c r="AC304" s="212">
        <v>137</v>
      </c>
      <c r="AD304" s="212">
        <v>170</v>
      </c>
      <c r="AE304" s="212">
        <v>126</v>
      </c>
      <c r="AF304" s="212">
        <v>136</v>
      </c>
      <c r="AG304" s="212">
        <v>136</v>
      </c>
      <c r="AH304" s="212">
        <v>150</v>
      </c>
      <c r="AI304" s="212">
        <v>155</v>
      </c>
      <c r="AJ304" s="212">
        <v>175</v>
      </c>
      <c r="AK304" s="212">
        <v>170</v>
      </c>
      <c r="AL304" s="212">
        <v>180</v>
      </c>
      <c r="AM304" s="212">
        <v>177</v>
      </c>
      <c r="AN304" s="212">
        <v>170</v>
      </c>
      <c r="AO304" s="212">
        <v>180</v>
      </c>
      <c r="AP304" s="212">
        <v>197</v>
      </c>
      <c r="AQ304" s="212">
        <v>205</v>
      </c>
      <c r="AR304" s="212">
        <v>210</v>
      </c>
      <c r="AS304" s="212">
        <v>231</v>
      </c>
      <c r="AT304" s="212">
        <v>237</v>
      </c>
      <c r="AU304" s="212">
        <v>262</v>
      </c>
      <c r="AV304" s="212">
        <v>250</v>
      </c>
      <c r="AW304" s="212">
        <v>233</v>
      </c>
      <c r="AX304" s="212">
        <v>271</v>
      </c>
      <c r="AY304" s="212">
        <v>266</v>
      </c>
      <c r="AZ304" s="212">
        <v>254</v>
      </c>
      <c r="BA304" s="212">
        <v>247</v>
      </c>
      <c r="BB304" s="212">
        <v>239</v>
      </c>
      <c r="BC304" s="212">
        <v>239</v>
      </c>
      <c r="BD304" s="212">
        <v>263</v>
      </c>
      <c r="BE304" s="212">
        <v>242</v>
      </c>
      <c r="BF304" s="212">
        <v>210</v>
      </c>
      <c r="BG304" s="212">
        <v>257</v>
      </c>
      <c r="BH304" s="212">
        <v>289</v>
      </c>
      <c r="BI304" s="212">
        <v>236</v>
      </c>
      <c r="BJ304" s="212">
        <v>237</v>
      </c>
      <c r="BK304" s="212">
        <v>251</v>
      </c>
      <c r="BL304" s="212">
        <v>268</v>
      </c>
      <c r="BM304" s="212">
        <v>315</v>
      </c>
      <c r="BN304" s="212">
        <v>284</v>
      </c>
      <c r="BO304" s="212">
        <v>268</v>
      </c>
      <c r="BP304" s="212">
        <v>307</v>
      </c>
      <c r="BQ304" s="212">
        <v>322</v>
      </c>
      <c r="BR304" s="212">
        <v>317</v>
      </c>
      <c r="BS304" s="212">
        <v>326</v>
      </c>
      <c r="BT304" s="212">
        <v>411</v>
      </c>
      <c r="BU304" s="212">
        <v>372</v>
      </c>
      <c r="BV304" s="212">
        <v>399</v>
      </c>
      <c r="BW304" s="212">
        <v>417</v>
      </c>
      <c r="BX304" s="212">
        <v>475</v>
      </c>
      <c r="BY304" s="212">
        <v>421</v>
      </c>
      <c r="BZ304" s="212">
        <v>254</v>
      </c>
      <c r="CA304" s="212">
        <v>272</v>
      </c>
      <c r="CB304" s="212">
        <v>326</v>
      </c>
      <c r="CC304" s="212">
        <v>322</v>
      </c>
      <c r="CD304" s="212">
        <v>379</v>
      </c>
      <c r="CE304" s="212">
        <v>351</v>
      </c>
      <c r="CF304" s="212">
        <v>300</v>
      </c>
      <c r="CG304" s="212">
        <v>257</v>
      </c>
      <c r="CH304" s="212">
        <v>289</v>
      </c>
      <c r="CI304" s="212">
        <v>316</v>
      </c>
      <c r="CJ304" s="212">
        <v>349</v>
      </c>
      <c r="CK304" s="212">
        <v>313</v>
      </c>
      <c r="CL304" s="212">
        <v>298</v>
      </c>
      <c r="CM304" s="212">
        <v>338</v>
      </c>
      <c r="CN304" s="212">
        <v>342</v>
      </c>
      <c r="CO304" s="212">
        <v>321</v>
      </c>
      <c r="CP304" s="212">
        <v>282</v>
      </c>
      <c r="CQ304" s="212">
        <v>288</v>
      </c>
      <c r="CR304" s="212">
        <v>293</v>
      </c>
      <c r="CS304" s="212">
        <v>218</v>
      </c>
      <c r="CT304" s="212">
        <v>259</v>
      </c>
      <c r="CU304" s="212">
        <v>209</v>
      </c>
      <c r="CV304" s="212">
        <v>152</v>
      </c>
      <c r="CW304" s="212">
        <v>165</v>
      </c>
      <c r="CX304" s="212">
        <v>121</v>
      </c>
      <c r="CY304" s="212">
        <v>81</v>
      </c>
      <c r="CZ304" s="212">
        <v>77</v>
      </c>
      <c r="DA304" s="212">
        <v>45</v>
      </c>
      <c r="DB304" s="212">
        <v>46</v>
      </c>
      <c r="DC304" s="212">
        <v>27</v>
      </c>
      <c r="DD304" s="212">
        <v>27</v>
      </c>
      <c r="DE304" s="212">
        <v>46</v>
      </c>
      <c r="DF304" s="212">
        <v>66</v>
      </c>
      <c r="DG304" s="212">
        <v>53.637124182999997</v>
      </c>
      <c r="DH304" s="212">
        <v>57.728873239400002</v>
      </c>
      <c r="DI304" s="212">
        <v>734</v>
      </c>
      <c r="DJ304" s="212">
        <v>791</v>
      </c>
      <c r="DK304" s="212">
        <v>867</v>
      </c>
      <c r="DL304" s="212">
        <v>905</v>
      </c>
      <c r="DM304" s="212">
        <v>705</v>
      </c>
      <c r="DN304" s="212">
        <v>830</v>
      </c>
      <c r="DO304" s="212">
        <v>929</v>
      </c>
      <c r="DP304" s="212">
        <v>1190</v>
      </c>
      <c r="DQ304" s="212">
        <v>1271</v>
      </c>
      <c r="DR304" s="212">
        <v>1193</v>
      </c>
      <c r="DS304" s="212">
        <v>1270</v>
      </c>
      <c r="DT304" s="212">
        <v>1442</v>
      </c>
      <c r="DU304" s="212">
        <v>1748</v>
      </c>
      <c r="DV304" s="212">
        <v>1966</v>
      </c>
      <c r="DW304" s="212">
        <v>1650</v>
      </c>
      <c r="DX304" s="212">
        <v>1511</v>
      </c>
      <c r="DY304" s="212">
        <v>1612</v>
      </c>
      <c r="DZ304" s="212">
        <v>1340</v>
      </c>
      <c r="EA304" s="212">
        <v>728</v>
      </c>
      <c r="EB304" s="212">
        <v>222</v>
      </c>
      <c r="EC304" s="212">
        <v>46</v>
      </c>
      <c r="ED304" s="212">
        <v>2392</v>
      </c>
      <c r="EE304" s="212">
        <v>11483</v>
      </c>
      <c r="EF304" s="212">
        <v>9075</v>
      </c>
      <c r="EG304" s="212">
        <v>5459</v>
      </c>
      <c r="EH304" s="212">
        <v>2336</v>
      </c>
      <c r="EI304" s="212">
        <v>10.4226579521</v>
      </c>
      <c r="EJ304" s="212">
        <v>50.0348583878</v>
      </c>
      <c r="EK304" s="212">
        <v>39.542483660099997</v>
      </c>
      <c r="EL304" s="212">
        <v>23.7864923747</v>
      </c>
      <c r="EM304" s="212">
        <v>10.1786492375</v>
      </c>
    </row>
    <row r="305" spans="1:143" hidden="1">
      <c r="A305">
        <v>901</v>
      </c>
      <c r="B305">
        <v>302</v>
      </c>
      <c r="C305">
        <v>28227</v>
      </c>
      <c r="D305">
        <v>2</v>
      </c>
      <c r="E305">
        <v>2015</v>
      </c>
      <c r="G305" t="s">
        <v>36</v>
      </c>
      <c r="H305" s="212">
        <v>19627</v>
      </c>
      <c r="I305" s="212">
        <v>98</v>
      </c>
      <c r="J305" s="212">
        <v>122</v>
      </c>
      <c r="K305" s="212">
        <v>125</v>
      </c>
      <c r="L305" s="212">
        <v>135</v>
      </c>
      <c r="M305" s="212">
        <v>135</v>
      </c>
      <c r="N305" s="212">
        <v>149</v>
      </c>
      <c r="O305" s="212">
        <v>176</v>
      </c>
      <c r="P305" s="212">
        <v>156</v>
      </c>
      <c r="Q305" s="212">
        <v>161</v>
      </c>
      <c r="R305" s="212">
        <v>180</v>
      </c>
      <c r="S305" s="212">
        <v>162</v>
      </c>
      <c r="T305" s="212">
        <v>159</v>
      </c>
      <c r="U305" s="212">
        <v>195</v>
      </c>
      <c r="V305" s="212">
        <v>192</v>
      </c>
      <c r="W305" s="212">
        <v>194</v>
      </c>
      <c r="X305" s="212">
        <v>198</v>
      </c>
      <c r="Y305" s="212">
        <v>188</v>
      </c>
      <c r="Z305" s="212">
        <v>195</v>
      </c>
      <c r="AA305" s="212">
        <v>145</v>
      </c>
      <c r="AB305" s="212">
        <v>96</v>
      </c>
      <c r="AC305" s="212">
        <v>87</v>
      </c>
      <c r="AD305" s="212">
        <v>85</v>
      </c>
      <c r="AE305" s="212">
        <v>85</v>
      </c>
      <c r="AF305" s="212">
        <v>93</v>
      </c>
      <c r="AG305" s="212">
        <v>128</v>
      </c>
      <c r="AH305" s="212">
        <v>128</v>
      </c>
      <c r="AI305" s="212">
        <v>159</v>
      </c>
      <c r="AJ305" s="212">
        <v>160</v>
      </c>
      <c r="AK305" s="212">
        <v>145</v>
      </c>
      <c r="AL305" s="212">
        <v>147</v>
      </c>
      <c r="AM305" s="212">
        <v>148</v>
      </c>
      <c r="AN305" s="212">
        <v>155</v>
      </c>
      <c r="AO305" s="212">
        <v>186</v>
      </c>
      <c r="AP305" s="212">
        <v>173</v>
      </c>
      <c r="AQ305" s="212">
        <v>168</v>
      </c>
      <c r="AR305" s="212">
        <v>193</v>
      </c>
      <c r="AS305" s="212">
        <v>196</v>
      </c>
      <c r="AT305" s="212">
        <v>190</v>
      </c>
      <c r="AU305" s="212">
        <v>212</v>
      </c>
      <c r="AV305" s="212">
        <v>210</v>
      </c>
      <c r="AW305" s="212">
        <v>231</v>
      </c>
      <c r="AX305" s="212">
        <v>241</v>
      </c>
      <c r="AY305" s="212">
        <v>261</v>
      </c>
      <c r="AZ305" s="212">
        <v>235</v>
      </c>
      <c r="BA305" s="212">
        <v>247</v>
      </c>
      <c r="BB305" s="212">
        <v>214</v>
      </c>
      <c r="BC305" s="212">
        <v>236</v>
      </c>
      <c r="BD305" s="212">
        <v>230</v>
      </c>
      <c r="BE305" s="212">
        <v>219</v>
      </c>
      <c r="BF305" s="212">
        <v>186</v>
      </c>
      <c r="BG305" s="212">
        <v>251</v>
      </c>
      <c r="BH305" s="212">
        <v>196</v>
      </c>
      <c r="BI305" s="212">
        <v>222</v>
      </c>
      <c r="BJ305" s="212">
        <v>251</v>
      </c>
      <c r="BK305" s="212">
        <v>273</v>
      </c>
      <c r="BL305" s="212">
        <v>282</v>
      </c>
      <c r="BM305" s="212">
        <v>282</v>
      </c>
      <c r="BN305" s="212">
        <v>248</v>
      </c>
      <c r="BO305" s="212">
        <v>274</v>
      </c>
      <c r="BP305" s="212">
        <v>291</v>
      </c>
      <c r="BQ305" s="212">
        <v>280</v>
      </c>
      <c r="BR305" s="212">
        <v>320</v>
      </c>
      <c r="BS305" s="212">
        <v>306</v>
      </c>
      <c r="BT305" s="212">
        <v>320</v>
      </c>
      <c r="BU305" s="212">
        <v>347</v>
      </c>
      <c r="BV305" s="212">
        <v>371</v>
      </c>
      <c r="BW305" s="212">
        <v>388</v>
      </c>
      <c r="BX305" s="212">
        <v>425</v>
      </c>
      <c r="BY305" s="212">
        <v>313</v>
      </c>
      <c r="BZ305" s="212">
        <v>186</v>
      </c>
      <c r="CA305" s="212">
        <v>239</v>
      </c>
      <c r="CB305" s="212">
        <v>259</v>
      </c>
      <c r="CC305" s="212">
        <v>264</v>
      </c>
      <c r="CD305" s="212">
        <v>263</v>
      </c>
      <c r="CE305" s="212">
        <v>278</v>
      </c>
      <c r="CF305" s="212">
        <v>255</v>
      </c>
      <c r="CG305" s="212">
        <v>201</v>
      </c>
      <c r="CH305" s="212">
        <v>267</v>
      </c>
      <c r="CI305" s="212">
        <v>242</v>
      </c>
      <c r="CJ305" s="212">
        <v>269</v>
      </c>
      <c r="CK305" s="212">
        <v>261</v>
      </c>
      <c r="CL305" s="212">
        <v>259</v>
      </c>
      <c r="CM305" s="212">
        <v>251</v>
      </c>
      <c r="CN305" s="212">
        <v>201</v>
      </c>
      <c r="CO305" s="212">
        <v>246</v>
      </c>
      <c r="CP305" s="212">
        <v>183</v>
      </c>
      <c r="CQ305" s="212">
        <v>210</v>
      </c>
      <c r="CR305" s="212">
        <v>184</v>
      </c>
      <c r="CS305" s="212">
        <v>184</v>
      </c>
      <c r="CT305" s="212">
        <v>156</v>
      </c>
      <c r="CU305" s="212">
        <v>132</v>
      </c>
      <c r="CV305" s="212">
        <v>119</v>
      </c>
      <c r="CW305" s="212">
        <v>89</v>
      </c>
      <c r="CX305" s="212">
        <v>72</v>
      </c>
      <c r="CY305" s="212">
        <v>59</v>
      </c>
      <c r="CZ305" s="212">
        <v>44</v>
      </c>
      <c r="DA305" s="212">
        <v>26</v>
      </c>
      <c r="DB305" s="212">
        <v>20</v>
      </c>
      <c r="DC305" s="212">
        <v>14</v>
      </c>
      <c r="DD305" s="212">
        <v>15</v>
      </c>
      <c r="DE305" s="212">
        <v>25</v>
      </c>
      <c r="DF305" s="212">
        <v>5</v>
      </c>
      <c r="DG305" s="212">
        <v>51.679849148899997</v>
      </c>
      <c r="DH305" s="212">
        <v>55.386524822699997</v>
      </c>
      <c r="DI305" s="212">
        <v>615</v>
      </c>
      <c r="DJ305" s="212">
        <v>822</v>
      </c>
      <c r="DK305" s="212">
        <v>902</v>
      </c>
      <c r="DL305" s="212">
        <v>822</v>
      </c>
      <c r="DM305" s="212">
        <v>478</v>
      </c>
      <c r="DN305" s="212">
        <v>739</v>
      </c>
      <c r="DO305" s="212">
        <v>830</v>
      </c>
      <c r="DP305" s="212">
        <v>1001</v>
      </c>
      <c r="DQ305" s="212">
        <v>1215</v>
      </c>
      <c r="DR305" s="212">
        <v>1085</v>
      </c>
      <c r="DS305" s="212">
        <v>1193</v>
      </c>
      <c r="DT305" s="212">
        <v>1377</v>
      </c>
      <c r="DU305" s="212">
        <v>1573</v>
      </c>
      <c r="DV305" s="212">
        <v>1683</v>
      </c>
      <c r="DW305" s="212">
        <v>1303</v>
      </c>
      <c r="DX305" s="212">
        <v>1234</v>
      </c>
      <c r="DY305" s="212">
        <v>1218</v>
      </c>
      <c r="DZ305" s="212">
        <v>917</v>
      </c>
      <c r="EA305" s="212">
        <v>471</v>
      </c>
      <c r="EB305" s="212">
        <v>119</v>
      </c>
      <c r="EC305" s="212">
        <v>25</v>
      </c>
      <c r="ED305" s="212">
        <v>2339</v>
      </c>
      <c r="EE305" s="212">
        <v>10313</v>
      </c>
      <c r="EF305" s="212">
        <v>6970</v>
      </c>
      <c r="EG305" s="212">
        <v>3984</v>
      </c>
      <c r="EH305" s="212">
        <v>1532</v>
      </c>
      <c r="EI305" s="212">
        <v>11.9202935481</v>
      </c>
      <c r="EJ305" s="212">
        <v>52.5583528692</v>
      </c>
      <c r="EK305" s="212">
        <v>35.521353582700002</v>
      </c>
      <c r="EL305" s="212">
        <v>20.303740699199999</v>
      </c>
      <c r="EM305" s="212">
        <v>7.8075629396000004</v>
      </c>
    </row>
    <row r="306" spans="1:143" hidden="1">
      <c r="A306">
        <v>906</v>
      </c>
      <c r="B306">
        <v>302</v>
      </c>
      <c r="C306">
        <v>28228</v>
      </c>
      <c r="D306">
        <v>2</v>
      </c>
      <c r="E306">
        <v>2015</v>
      </c>
      <c r="G306" t="s">
        <v>37</v>
      </c>
      <c r="H306" s="212">
        <v>20121</v>
      </c>
      <c r="I306" s="212">
        <v>171</v>
      </c>
      <c r="J306" s="212">
        <v>154</v>
      </c>
      <c r="K306" s="212">
        <v>177</v>
      </c>
      <c r="L306" s="212">
        <v>173</v>
      </c>
      <c r="M306" s="212">
        <v>171</v>
      </c>
      <c r="N306" s="212">
        <v>167</v>
      </c>
      <c r="O306" s="212">
        <v>191</v>
      </c>
      <c r="P306" s="212">
        <v>190</v>
      </c>
      <c r="Q306" s="212">
        <v>176</v>
      </c>
      <c r="R306" s="212">
        <v>173</v>
      </c>
      <c r="S306" s="212">
        <v>165</v>
      </c>
      <c r="T306" s="212">
        <v>183</v>
      </c>
      <c r="U306" s="212">
        <v>203</v>
      </c>
      <c r="V306" s="212">
        <v>196</v>
      </c>
      <c r="W306" s="212">
        <v>194</v>
      </c>
      <c r="X306" s="212">
        <v>196</v>
      </c>
      <c r="Y306" s="212">
        <v>216</v>
      </c>
      <c r="Z306" s="212">
        <v>200</v>
      </c>
      <c r="AA306" s="212">
        <v>188</v>
      </c>
      <c r="AB306" s="212">
        <v>212</v>
      </c>
      <c r="AC306" s="212">
        <v>189</v>
      </c>
      <c r="AD306" s="212">
        <v>225</v>
      </c>
      <c r="AE306" s="212">
        <v>199</v>
      </c>
      <c r="AF306" s="212">
        <v>197</v>
      </c>
      <c r="AG306" s="212">
        <v>187</v>
      </c>
      <c r="AH306" s="212">
        <v>170</v>
      </c>
      <c r="AI306" s="212">
        <v>186</v>
      </c>
      <c r="AJ306" s="212">
        <v>208</v>
      </c>
      <c r="AK306" s="212">
        <v>217</v>
      </c>
      <c r="AL306" s="212">
        <v>213</v>
      </c>
      <c r="AM306" s="212">
        <v>216</v>
      </c>
      <c r="AN306" s="212">
        <v>227</v>
      </c>
      <c r="AO306" s="212">
        <v>214</v>
      </c>
      <c r="AP306" s="212">
        <v>210</v>
      </c>
      <c r="AQ306" s="212">
        <v>215</v>
      </c>
      <c r="AR306" s="212">
        <v>240</v>
      </c>
      <c r="AS306" s="212">
        <v>217</v>
      </c>
      <c r="AT306" s="212">
        <v>234</v>
      </c>
      <c r="AU306" s="212">
        <v>261</v>
      </c>
      <c r="AV306" s="212">
        <v>266</v>
      </c>
      <c r="AW306" s="212">
        <v>280</v>
      </c>
      <c r="AX306" s="212">
        <v>274</v>
      </c>
      <c r="AY306" s="212">
        <v>313</v>
      </c>
      <c r="AZ306" s="212">
        <v>271</v>
      </c>
      <c r="BA306" s="212">
        <v>278</v>
      </c>
      <c r="BB306" s="212">
        <v>277</v>
      </c>
      <c r="BC306" s="212">
        <v>263</v>
      </c>
      <c r="BD306" s="212">
        <v>258</v>
      </c>
      <c r="BE306" s="212">
        <v>266</v>
      </c>
      <c r="BF306" s="212">
        <v>230</v>
      </c>
      <c r="BG306" s="212">
        <v>246</v>
      </c>
      <c r="BH306" s="212">
        <v>238</v>
      </c>
      <c r="BI306" s="212">
        <v>225</v>
      </c>
      <c r="BJ306" s="212">
        <v>220</v>
      </c>
      <c r="BK306" s="212">
        <v>237</v>
      </c>
      <c r="BL306" s="212">
        <v>231</v>
      </c>
      <c r="BM306" s="212">
        <v>247</v>
      </c>
      <c r="BN306" s="212">
        <v>248</v>
      </c>
      <c r="BO306" s="212">
        <v>246</v>
      </c>
      <c r="BP306" s="212">
        <v>221</v>
      </c>
      <c r="BQ306" s="212">
        <v>253</v>
      </c>
      <c r="BR306" s="212">
        <v>252</v>
      </c>
      <c r="BS306" s="212">
        <v>282</v>
      </c>
      <c r="BT306" s="212">
        <v>261</v>
      </c>
      <c r="BU306" s="212">
        <v>292</v>
      </c>
      <c r="BV306" s="212">
        <v>247</v>
      </c>
      <c r="BW306" s="212">
        <v>375</v>
      </c>
      <c r="BX306" s="212">
        <v>327</v>
      </c>
      <c r="BY306" s="212">
        <v>291</v>
      </c>
      <c r="BZ306" s="212">
        <v>185</v>
      </c>
      <c r="CA306" s="212">
        <v>200</v>
      </c>
      <c r="CB306" s="212">
        <v>249</v>
      </c>
      <c r="CC306" s="212">
        <v>218</v>
      </c>
      <c r="CD306" s="212">
        <v>233</v>
      </c>
      <c r="CE306" s="212">
        <v>205</v>
      </c>
      <c r="CF306" s="212">
        <v>202</v>
      </c>
      <c r="CG306" s="212">
        <v>158</v>
      </c>
      <c r="CH306" s="212">
        <v>215</v>
      </c>
      <c r="CI306" s="212">
        <v>250</v>
      </c>
      <c r="CJ306" s="212">
        <v>231</v>
      </c>
      <c r="CK306" s="212">
        <v>179</v>
      </c>
      <c r="CL306" s="212">
        <v>178</v>
      </c>
      <c r="CM306" s="212">
        <v>204</v>
      </c>
      <c r="CN306" s="212">
        <v>181</v>
      </c>
      <c r="CO306" s="212">
        <v>185</v>
      </c>
      <c r="CP306" s="212">
        <v>135</v>
      </c>
      <c r="CQ306" s="212">
        <v>164</v>
      </c>
      <c r="CR306" s="212">
        <v>152</v>
      </c>
      <c r="CS306" s="212">
        <v>141</v>
      </c>
      <c r="CT306" s="212">
        <v>135</v>
      </c>
      <c r="CU306" s="212">
        <v>108</v>
      </c>
      <c r="CV306" s="212">
        <v>74</v>
      </c>
      <c r="CW306" s="212">
        <v>62</v>
      </c>
      <c r="CX306" s="212">
        <v>47</v>
      </c>
      <c r="CY306" s="212">
        <v>40</v>
      </c>
      <c r="CZ306" s="212">
        <v>35</v>
      </c>
      <c r="DA306" s="212">
        <v>17</v>
      </c>
      <c r="DB306" s="212">
        <v>25</v>
      </c>
      <c r="DC306" s="212">
        <v>14</v>
      </c>
      <c r="DD306" s="212">
        <v>8</v>
      </c>
      <c r="DE306" s="212">
        <v>14</v>
      </c>
      <c r="DF306" s="212">
        <v>41</v>
      </c>
      <c r="DG306" s="212">
        <v>47.009611553799999</v>
      </c>
      <c r="DH306" s="212">
        <v>47.375968992200001</v>
      </c>
      <c r="DI306" s="212">
        <v>846</v>
      </c>
      <c r="DJ306" s="212">
        <v>897</v>
      </c>
      <c r="DK306" s="212">
        <v>941</v>
      </c>
      <c r="DL306" s="212">
        <v>1012</v>
      </c>
      <c r="DM306" s="212">
        <v>997</v>
      </c>
      <c r="DN306" s="212">
        <v>994</v>
      </c>
      <c r="DO306" s="212">
        <v>1082</v>
      </c>
      <c r="DP306" s="212">
        <v>1218</v>
      </c>
      <c r="DQ306" s="212">
        <v>1416</v>
      </c>
      <c r="DR306" s="212">
        <v>1294</v>
      </c>
      <c r="DS306" s="212">
        <v>1166</v>
      </c>
      <c r="DT306" s="212">
        <v>1193</v>
      </c>
      <c r="DU306" s="212">
        <v>1340</v>
      </c>
      <c r="DV306" s="212">
        <v>1425</v>
      </c>
      <c r="DW306" s="212">
        <v>1105</v>
      </c>
      <c r="DX306" s="212">
        <v>1056</v>
      </c>
      <c r="DY306" s="212">
        <v>927</v>
      </c>
      <c r="DZ306" s="212">
        <v>727</v>
      </c>
      <c r="EA306" s="212">
        <v>331</v>
      </c>
      <c r="EB306" s="212">
        <v>99</v>
      </c>
      <c r="EC306" s="212">
        <v>14</v>
      </c>
      <c r="ED306" s="212">
        <v>2684</v>
      </c>
      <c r="EE306" s="212">
        <v>11712</v>
      </c>
      <c r="EF306" s="212">
        <v>5684</v>
      </c>
      <c r="EG306" s="212">
        <v>3154</v>
      </c>
      <c r="EH306" s="212">
        <v>1171</v>
      </c>
      <c r="EI306" s="212">
        <v>13.366533864499999</v>
      </c>
      <c r="EJ306" s="212">
        <v>58.326693227100002</v>
      </c>
      <c r="EK306" s="212">
        <v>28.306772908399999</v>
      </c>
      <c r="EL306" s="212">
        <v>15.7071713147</v>
      </c>
      <c r="EM306" s="212">
        <v>5.8316733068</v>
      </c>
    </row>
    <row r="307" spans="1:143" hidden="1">
      <c r="A307">
        <v>910</v>
      </c>
      <c r="B307">
        <v>302</v>
      </c>
      <c r="C307">
        <v>28229</v>
      </c>
      <c r="D307">
        <v>2</v>
      </c>
      <c r="E307">
        <v>2015</v>
      </c>
      <c r="G307" t="s">
        <v>38</v>
      </c>
      <c r="H307" s="212">
        <v>39951</v>
      </c>
      <c r="I307" s="212">
        <v>269</v>
      </c>
      <c r="J307" s="212">
        <v>283</v>
      </c>
      <c r="K307" s="212">
        <v>269</v>
      </c>
      <c r="L307" s="212">
        <v>325</v>
      </c>
      <c r="M307" s="212">
        <v>310</v>
      </c>
      <c r="N307" s="212">
        <v>308</v>
      </c>
      <c r="O307" s="212">
        <v>336</v>
      </c>
      <c r="P307" s="212">
        <v>338</v>
      </c>
      <c r="Q307" s="212">
        <v>307</v>
      </c>
      <c r="R307" s="212">
        <v>335</v>
      </c>
      <c r="S307" s="212">
        <v>335</v>
      </c>
      <c r="T307" s="212">
        <v>389</v>
      </c>
      <c r="U307" s="212">
        <v>395</v>
      </c>
      <c r="V307" s="212">
        <v>367</v>
      </c>
      <c r="W307" s="212">
        <v>375</v>
      </c>
      <c r="X307" s="212">
        <v>416</v>
      </c>
      <c r="Y307" s="212">
        <v>411</v>
      </c>
      <c r="Z307" s="212">
        <v>419</v>
      </c>
      <c r="AA307" s="212">
        <v>381</v>
      </c>
      <c r="AB307" s="212">
        <v>356</v>
      </c>
      <c r="AC307" s="212">
        <v>329</v>
      </c>
      <c r="AD307" s="212">
        <v>322</v>
      </c>
      <c r="AE307" s="212">
        <v>293</v>
      </c>
      <c r="AF307" s="212">
        <v>290</v>
      </c>
      <c r="AG307" s="212">
        <v>333</v>
      </c>
      <c r="AH307" s="212">
        <v>333</v>
      </c>
      <c r="AI307" s="212">
        <v>341</v>
      </c>
      <c r="AJ307" s="212">
        <v>326</v>
      </c>
      <c r="AK307" s="212">
        <v>360</v>
      </c>
      <c r="AL307" s="212">
        <v>365</v>
      </c>
      <c r="AM307" s="212">
        <v>397</v>
      </c>
      <c r="AN307" s="212">
        <v>377</v>
      </c>
      <c r="AO307" s="212">
        <v>412</v>
      </c>
      <c r="AP307" s="212">
        <v>384</v>
      </c>
      <c r="AQ307" s="212">
        <v>413</v>
      </c>
      <c r="AR307" s="212">
        <v>444</v>
      </c>
      <c r="AS307" s="212">
        <v>436</v>
      </c>
      <c r="AT307" s="212">
        <v>476</v>
      </c>
      <c r="AU307" s="212">
        <v>458</v>
      </c>
      <c r="AV307" s="212">
        <v>485</v>
      </c>
      <c r="AW307" s="212">
        <v>566</v>
      </c>
      <c r="AX307" s="212">
        <v>589</v>
      </c>
      <c r="AY307" s="212">
        <v>564</v>
      </c>
      <c r="AZ307" s="212">
        <v>535</v>
      </c>
      <c r="BA307" s="212">
        <v>572</v>
      </c>
      <c r="BB307" s="212">
        <v>537</v>
      </c>
      <c r="BC307" s="212">
        <v>492</v>
      </c>
      <c r="BD307" s="212">
        <v>526</v>
      </c>
      <c r="BE307" s="212">
        <v>511</v>
      </c>
      <c r="BF307" s="212">
        <v>400</v>
      </c>
      <c r="BG307" s="212">
        <v>474</v>
      </c>
      <c r="BH307" s="212">
        <v>465</v>
      </c>
      <c r="BI307" s="212">
        <v>446</v>
      </c>
      <c r="BJ307" s="212">
        <v>450</v>
      </c>
      <c r="BK307" s="212">
        <v>460</v>
      </c>
      <c r="BL307" s="212">
        <v>462</v>
      </c>
      <c r="BM307" s="212">
        <v>477</v>
      </c>
      <c r="BN307" s="212">
        <v>504</v>
      </c>
      <c r="BO307" s="212">
        <v>461</v>
      </c>
      <c r="BP307" s="212">
        <v>512</v>
      </c>
      <c r="BQ307" s="212">
        <v>509</v>
      </c>
      <c r="BR307" s="212">
        <v>536</v>
      </c>
      <c r="BS307" s="212">
        <v>574</v>
      </c>
      <c r="BT307" s="212">
        <v>614</v>
      </c>
      <c r="BU307" s="212">
        <v>669</v>
      </c>
      <c r="BV307" s="212">
        <v>664</v>
      </c>
      <c r="BW307" s="212">
        <v>768</v>
      </c>
      <c r="BX307" s="212">
        <v>790</v>
      </c>
      <c r="BY307" s="212">
        <v>745</v>
      </c>
      <c r="BZ307" s="212">
        <v>431</v>
      </c>
      <c r="CA307" s="212">
        <v>559</v>
      </c>
      <c r="CB307" s="212">
        <v>577</v>
      </c>
      <c r="CC307" s="212">
        <v>567</v>
      </c>
      <c r="CD307" s="212">
        <v>557</v>
      </c>
      <c r="CE307" s="212">
        <v>518</v>
      </c>
      <c r="CF307" s="212">
        <v>444</v>
      </c>
      <c r="CG307" s="212">
        <v>402</v>
      </c>
      <c r="CH307" s="212">
        <v>452</v>
      </c>
      <c r="CI307" s="212">
        <v>427</v>
      </c>
      <c r="CJ307" s="212">
        <v>413</v>
      </c>
      <c r="CK307" s="212">
        <v>389</v>
      </c>
      <c r="CL307" s="212">
        <v>390</v>
      </c>
      <c r="CM307" s="212">
        <v>380</v>
      </c>
      <c r="CN307" s="212">
        <v>377</v>
      </c>
      <c r="CO307" s="212">
        <v>337</v>
      </c>
      <c r="CP307" s="212">
        <v>299</v>
      </c>
      <c r="CQ307" s="212">
        <v>303</v>
      </c>
      <c r="CR307" s="212">
        <v>271</v>
      </c>
      <c r="CS307" s="212">
        <v>244</v>
      </c>
      <c r="CT307" s="212">
        <v>241</v>
      </c>
      <c r="CU307" s="212">
        <v>186</v>
      </c>
      <c r="CV307" s="212">
        <v>187</v>
      </c>
      <c r="CW307" s="212">
        <v>141</v>
      </c>
      <c r="CX307" s="212">
        <v>111</v>
      </c>
      <c r="CY307" s="212">
        <v>80</v>
      </c>
      <c r="CZ307" s="212">
        <v>71</v>
      </c>
      <c r="DA307" s="212">
        <v>36</v>
      </c>
      <c r="DB307" s="212">
        <v>33</v>
      </c>
      <c r="DC307" s="212">
        <v>28</v>
      </c>
      <c r="DD307" s="212">
        <v>15</v>
      </c>
      <c r="DE307" s="212">
        <v>35</v>
      </c>
      <c r="DF307" s="212">
        <v>80</v>
      </c>
      <c r="DG307" s="212">
        <v>48.673835619899997</v>
      </c>
      <c r="DH307" s="212">
        <v>50.306962025300002</v>
      </c>
      <c r="DI307" s="212">
        <v>1456</v>
      </c>
      <c r="DJ307" s="212">
        <v>1624</v>
      </c>
      <c r="DK307" s="212">
        <v>1861</v>
      </c>
      <c r="DL307" s="212">
        <v>1983</v>
      </c>
      <c r="DM307" s="212">
        <v>1567</v>
      </c>
      <c r="DN307" s="212">
        <v>1725</v>
      </c>
      <c r="DO307" s="212">
        <v>1983</v>
      </c>
      <c r="DP307" s="212">
        <v>2299</v>
      </c>
      <c r="DQ307" s="212">
        <v>2826</v>
      </c>
      <c r="DR307" s="212">
        <v>2466</v>
      </c>
      <c r="DS307" s="212">
        <v>2295</v>
      </c>
      <c r="DT307" s="212">
        <v>2416</v>
      </c>
      <c r="DU307" s="212">
        <v>2902</v>
      </c>
      <c r="DV307" s="212">
        <v>3398</v>
      </c>
      <c r="DW307" s="212">
        <v>2778</v>
      </c>
      <c r="DX307" s="212">
        <v>2138</v>
      </c>
      <c r="DY307" s="212">
        <v>1873</v>
      </c>
      <c r="DZ307" s="212">
        <v>1358</v>
      </c>
      <c r="EA307" s="212">
        <v>705</v>
      </c>
      <c r="EB307" s="212">
        <v>183</v>
      </c>
      <c r="EC307" s="212">
        <v>35</v>
      </c>
      <c r="ED307" s="212">
        <v>4941</v>
      </c>
      <c r="EE307" s="212">
        <v>22462</v>
      </c>
      <c r="EF307" s="212">
        <v>12468</v>
      </c>
      <c r="EG307" s="212">
        <v>6292</v>
      </c>
      <c r="EH307" s="212">
        <v>2281</v>
      </c>
      <c r="EI307" s="212">
        <v>12.392465701900001</v>
      </c>
      <c r="EJ307" s="212">
        <v>56.336685811700001</v>
      </c>
      <c r="EK307" s="212">
        <v>31.270848486399998</v>
      </c>
      <c r="EL307" s="212">
        <v>15.7808933812</v>
      </c>
      <c r="EM307" s="212">
        <v>5.7209500640000002</v>
      </c>
    </row>
    <row r="308" spans="1:143" hidden="1">
      <c r="A308">
        <v>916</v>
      </c>
      <c r="B308">
        <v>302</v>
      </c>
      <c r="C308">
        <v>28301</v>
      </c>
      <c r="D308">
        <v>3</v>
      </c>
      <c r="E308">
        <v>2015</v>
      </c>
      <c r="F308">
        <v>2000</v>
      </c>
      <c r="G308" t="s">
        <v>39</v>
      </c>
      <c r="H308" s="212">
        <v>16209</v>
      </c>
      <c r="I308" s="212">
        <v>74</v>
      </c>
      <c r="J308" s="212">
        <v>111</v>
      </c>
      <c r="K308" s="212">
        <v>97</v>
      </c>
      <c r="L308" s="212">
        <v>107</v>
      </c>
      <c r="M308" s="212">
        <v>143</v>
      </c>
      <c r="N308" s="212">
        <v>156</v>
      </c>
      <c r="O308" s="212">
        <v>136</v>
      </c>
      <c r="P308" s="212">
        <v>179</v>
      </c>
      <c r="Q308" s="212">
        <v>180</v>
      </c>
      <c r="R308" s="212">
        <v>163</v>
      </c>
      <c r="S308" s="212">
        <v>166</v>
      </c>
      <c r="T308" s="212">
        <v>182</v>
      </c>
      <c r="U308" s="212">
        <v>195</v>
      </c>
      <c r="V308" s="212">
        <v>193</v>
      </c>
      <c r="W308" s="212">
        <v>182</v>
      </c>
      <c r="X308" s="212">
        <v>150</v>
      </c>
      <c r="Y308" s="212">
        <v>184</v>
      </c>
      <c r="Z308" s="212">
        <v>148</v>
      </c>
      <c r="AA308" s="212">
        <v>162</v>
      </c>
      <c r="AB308" s="212">
        <v>154</v>
      </c>
      <c r="AC308" s="212">
        <v>139</v>
      </c>
      <c r="AD308" s="212">
        <v>140</v>
      </c>
      <c r="AE308" s="212">
        <v>118</v>
      </c>
      <c r="AF308" s="212">
        <v>110</v>
      </c>
      <c r="AG308" s="212">
        <v>117</v>
      </c>
      <c r="AH308" s="212">
        <v>107</v>
      </c>
      <c r="AI308" s="212">
        <v>111</v>
      </c>
      <c r="AJ308" s="212">
        <v>112</v>
      </c>
      <c r="AK308" s="212">
        <v>111</v>
      </c>
      <c r="AL308" s="212">
        <v>117</v>
      </c>
      <c r="AM308" s="212">
        <v>138</v>
      </c>
      <c r="AN308" s="212">
        <v>123</v>
      </c>
      <c r="AO308" s="212">
        <v>139</v>
      </c>
      <c r="AP308" s="212">
        <v>160</v>
      </c>
      <c r="AQ308" s="212">
        <v>128</v>
      </c>
      <c r="AR308" s="212">
        <v>151</v>
      </c>
      <c r="AS308" s="212">
        <v>195</v>
      </c>
      <c r="AT308" s="212">
        <v>206</v>
      </c>
      <c r="AU308" s="212">
        <v>247</v>
      </c>
      <c r="AV308" s="212">
        <v>215</v>
      </c>
      <c r="AW308" s="212">
        <v>246</v>
      </c>
      <c r="AX308" s="212">
        <v>246</v>
      </c>
      <c r="AY308" s="212">
        <v>253</v>
      </c>
      <c r="AZ308" s="212">
        <v>231</v>
      </c>
      <c r="BA308" s="212">
        <v>264</v>
      </c>
      <c r="BB308" s="212">
        <v>250</v>
      </c>
      <c r="BC308" s="212">
        <v>275</v>
      </c>
      <c r="BD308" s="212">
        <v>219</v>
      </c>
      <c r="BE308" s="212">
        <v>227</v>
      </c>
      <c r="BF308" s="212">
        <v>166</v>
      </c>
      <c r="BG308" s="212">
        <v>229</v>
      </c>
      <c r="BH308" s="212">
        <v>207</v>
      </c>
      <c r="BI308" s="212">
        <v>214</v>
      </c>
      <c r="BJ308" s="212">
        <v>200</v>
      </c>
      <c r="BK308" s="212">
        <v>206</v>
      </c>
      <c r="BL308" s="212">
        <v>219</v>
      </c>
      <c r="BM308" s="212">
        <v>204</v>
      </c>
      <c r="BN308" s="212">
        <v>235</v>
      </c>
      <c r="BO308" s="212">
        <v>218</v>
      </c>
      <c r="BP308" s="212">
        <v>237</v>
      </c>
      <c r="BQ308" s="212">
        <v>241</v>
      </c>
      <c r="BR308" s="212">
        <v>232</v>
      </c>
      <c r="BS308" s="212">
        <v>252</v>
      </c>
      <c r="BT308" s="212">
        <v>263</v>
      </c>
      <c r="BU308" s="212">
        <v>246</v>
      </c>
      <c r="BV308" s="212">
        <v>271</v>
      </c>
      <c r="BW308" s="212">
        <v>310</v>
      </c>
      <c r="BX308" s="212">
        <v>290</v>
      </c>
      <c r="BY308" s="212">
        <v>296</v>
      </c>
      <c r="BZ308" s="212">
        <v>155</v>
      </c>
      <c r="CA308" s="212">
        <v>179</v>
      </c>
      <c r="CB308" s="212">
        <v>226</v>
      </c>
      <c r="CC308" s="212">
        <v>195</v>
      </c>
      <c r="CD308" s="212">
        <v>206</v>
      </c>
      <c r="CE308" s="212">
        <v>173</v>
      </c>
      <c r="CF308" s="212">
        <v>182</v>
      </c>
      <c r="CG308" s="212">
        <v>144</v>
      </c>
      <c r="CH308" s="212">
        <v>114</v>
      </c>
      <c r="CI308" s="212">
        <v>119</v>
      </c>
      <c r="CJ308" s="212">
        <v>127</v>
      </c>
      <c r="CK308" s="212">
        <v>124</v>
      </c>
      <c r="CL308" s="212">
        <v>109</v>
      </c>
      <c r="CM308" s="212">
        <v>100</v>
      </c>
      <c r="CN308" s="212">
        <v>135</v>
      </c>
      <c r="CO308" s="212">
        <v>128</v>
      </c>
      <c r="CP308" s="212">
        <v>106</v>
      </c>
      <c r="CQ308" s="212">
        <v>123</v>
      </c>
      <c r="CR308" s="212">
        <v>100</v>
      </c>
      <c r="CS308" s="212">
        <v>101</v>
      </c>
      <c r="CT308" s="212">
        <v>87</v>
      </c>
      <c r="CU308" s="212">
        <v>63</v>
      </c>
      <c r="CV308" s="212">
        <v>59</v>
      </c>
      <c r="CW308" s="212">
        <v>67</v>
      </c>
      <c r="CX308" s="212">
        <v>50</v>
      </c>
      <c r="CY308" s="212">
        <v>37</v>
      </c>
      <c r="CZ308" s="212">
        <v>30</v>
      </c>
      <c r="DA308" s="212">
        <v>24</v>
      </c>
      <c r="DB308" s="212">
        <v>14</v>
      </c>
      <c r="DC308" s="212">
        <v>13</v>
      </c>
      <c r="DD308" s="212">
        <v>3</v>
      </c>
      <c r="DE308" s="212">
        <v>23</v>
      </c>
      <c r="DF308" s="212">
        <v>0</v>
      </c>
      <c r="DG308" s="212">
        <v>47.468474304399997</v>
      </c>
      <c r="DH308" s="212">
        <v>48.768722467000003</v>
      </c>
      <c r="DI308" s="212">
        <v>532</v>
      </c>
      <c r="DJ308" s="212">
        <v>814</v>
      </c>
      <c r="DK308" s="212">
        <v>918</v>
      </c>
      <c r="DL308" s="212">
        <v>798</v>
      </c>
      <c r="DM308" s="212">
        <v>624</v>
      </c>
      <c r="DN308" s="212">
        <v>558</v>
      </c>
      <c r="DO308" s="212">
        <v>688</v>
      </c>
      <c r="DP308" s="212">
        <v>1014</v>
      </c>
      <c r="DQ308" s="212">
        <v>1240</v>
      </c>
      <c r="DR308" s="212">
        <v>1137</v>
      </c>
      <c r="DS308" s="212">
        <v>1056</v>
      </c>
      <c r="DT308" s="212">
        <v>1113</v>
      </c>
      <c r="DU308" s="212">
        <v>1234</v>
      </c>
      <c r="DV308" s="212">
        <v>1322</v>
      </c>
      <c r="DW308" s="212">
        <v>979</v>
      </c>
      <c r="DX308" s="212">
        <v>686</v>
      </c>
      <c r="DY308" s="212">
        <v>596</v>
      </c>
      <c r="DZ308" s="212">
        <v>517</v>
      </c>
      <c r="EA308" s="212">
        <v>276</v>
      </c>
      <c r="EB308" s="212">
        <v>84</v>
      </c>
      <c r="EC308" s="212">
        <v>23</v>
      </c>
      <c r="ED308" s="212">
        <v>2264</v>
      </c>
      <c r="EE308" s="212">
        <v>9462</v>
      </c>
      <c r="EF308" s="212">
        <v>4483</v>
      </c>
      <c r="EG308" s="212">
        <v>2182</v>
      </c>
      <c r="EH308" s="212">
        <v>900</v>
      </c>
      <c r="EI308" s="212">
        <v>13.9675488926</v>
      </c>
      <c r="EJ308" s="212">
        <v>58.374976864700002</v>
      </c>
      <c r="EK308" s="212">
        <v>27.657474242700001</v>
      </c>
      <c r="EL308" s="212">
        <v>13.4616571041</v>
      </c>
      <c r="EM308" s="212">
        <v>5.5524708494999997</v>
      </c>
    </row>
    <row r="309" spans="1:143" hidden="1">
      <c r="A309">
        <v>918</v>
      </c>
      <c r="B309">
        <v>302</v>
      </c>
      <c r="C309">
        <v>28365</v>
      </c>
      <c r="D309">
        <v>3</v>
      </c>
      <c r="E309">
        <v>2015</v>
      </c>
      <c r="G309" t="s">
        <v>40</v>
      </c>
      <c r="H309" s="212">
        <v>10928</v>
      </c>
      <c r="I309" s="212">
        <v>55</v>
      </c>
      <c r="J309" s="212">
        <v>54</v>
      </c>
      <c r="K309" s="212">
        <v>61</v>
      </c>
      <c r="L309" s="212">
        <v>69</v>
      </c>
      <c r="M309" s="212">
        <v>71</v>
      </c>
      <c r="N309" s="212">
        <v>73</v>
      </c>
      <c r="O309" s="212">
        <v>80</v>
      </c>
      <c r="P309" s="212">
        <v>92</v>
      </c>
      <c r="Q309" s="212">
        <v>84</v>
      </c>
      <c r="R309" s="212">
        <v>91</v>
      </c>
      <c r="S309" s="212">
        <v>92</v>
      </c>
      <c r="T309" s="212">
        <v>91</v>
      </c>
      <c r="U309" s="212">
        <v>96</v>
      </c>
      <c r="V309" s="212">
        <v>117</v>
      </c>
      <c r="W309" s="212">
        <v>107</v>
      </c>
      <c r="X309" s="212">
        <v>124</v>
      </c>
      <c r="Y309" s="212">
        <v>116</v>
      </c>
      <c r="Z309" s="212">
        <v>98</v>
      </c>
      <c r="AA309" s="212">
        <v>108</v>
      </c>
      <c r="AB309" s="212">
        <v>69</v>
      </c>
      <c r="AC309" s="212">
        <v>80</v>
      </c>
      <c r="AD309" s="212">
        <v>59</v>
      </c>
      <c r="AE309" s="212">
        <v>66</v>
      </c>
      <c r="AF309" s="212">
        <v>70</v>
      </c>
      <c r="AG309" s="212">
        <v>75</v>
      </c>
      <c r="AH309" s="212">
        <v>63</v>
      </c>
      <c r="AI309" s="212">
        <v>47</v>
      </c>
      <c r="AJ309" s="212">
        <v>72</v>
      </c>
      <c r="AK309" s="212">
        <v>68</v>
      </c>
      <c r="AL309" s="212">
        <v>82</v>
      </c>
      <c r="AM309" s="212">
        <v>95</v>
      </c>
      <c r="AN309" s="212">
        <v>69</v>
      </c>
      <c r="AO309" s="212">
        <v>86</v>
      </c>
      <c r="AP309" s="212">
        <v>90</v>
      </c>
      <c r="AQ309" s="212">
        <v>76</v>
      </c>
      <c r="AR309" s="212">
        <v>96</v>
      </c>
      <c r="AS309" s="212">
        <v>83</v>
      </c>
      <c r="AT309" s="212">
        <v>91</v>
      </c>
      <c r="AU309" s="212">
        <v>100</v>
      </c>
      <c r="AV309" s="212">
        <v>124</v>
      </c>
      <c r="AW309" s="212">
        <v>130</v>
      </c>
      <c r="AX309" s="212">
        <v>145</v>
      </c>
      <c r="AY309" s="212">
        <v>147</v>
      </c>
      <c r="AZ309" s="212">
        <v>130</v>
      </c>
      <c r="BA309" s="212">
        <v>141</v>
      </c>
      <c r="BB309" s="212">
        <v>136</v>
      </c>
      <c r="BC309" s="212">
        <v>121</v>
      </c>
      <c r="BD309" s="212">
        <v>125</v>
      </c>
      <c r="BE309" s="212">
        <v>130</v>
      </c>
      <c r="BF309" s="212">
        <v>102</v>
      </c>
      <c r="BG309" s="212">
        <v>128</v>
      </c>
      <c r="BH309" s="212">
        <v>149</v>
      </c>
      <c r="BI309" s="212">
        <v>141</v>
      </c>
      <c r="BJ309" s="212">
        <v>128</v>
      </c>
      <c r="BK309" s="212">
        <v>154</v>
      </c>
      <c r="BL309" s="212">
        <v>124</v>
      </c>
      <c r="BM309" s="212">
        <v>166</v>
      </c>
      <c r="BN309" s="212">
        <v>138</v>
      </c>
      <c r="BO309" s="212">
        <v>132</v>
      </c>
      <c r="BP309" s="212">
        <v>140</v>
      </c>
      <c r="BQ309" s="212">
        <v>171</v>
      </c>
      <c r="BR309" s="212">
        <v>132</v>
      </c>
      <c r="BS309" s="212">
        <v>164</v>
      </c>
      <c r="BT309" s="212">
        <v>168</v>
      </c>
      <c r="BU309" s="212">
        <v>173</v>
      </c>
      <c r="BV309" s="212">
        <v>188</v>
      </c>
      <c r="BW309" s="212">
        <v>221</v>
      </c>
      <c r="BX309" s="212">
        <v>196</v>
      </c>
      <c r="BY309" s="212">
        <v>183</v>
      </c>
      <c r="BZ309" s="212">
        <v>127</v>
      </c>
      <c r="CA309" s="212">
        <v>143</v>
      </c>
      <c r="CB309" s="212">
        <v>152</v>
      </c>
      <c r="CC309" s="212">
        <v>148</v>
      </c>
      <c r="CD309" s="212">
        <v>188</v>
      </c>
      <c r="CE309" s="212">
        <v>163</v>
      </c>
      <c r="CF309" s="212">
        <v>174</v>
      </c>
      <c r="CG309" s="212">
        <v>117</v>
      </c>
      <c r="CH309" s="212">
        <v>158</v>
      </c>
      <c r="CI309" s="212">
        <v>145</v>
      </c>
      <c r="CJ309" s="212">
        <v>160</v>
      </c>
      <c r="CK309" s="212">
        <v>125</v>
      </c>
      <c r="CL309" s="212">
        <v>112</v>
      </c>
      <c r="CM309" s="212">
        <v>151</v>
      </c>
      <c r="CN309" s="212">
        <v>126</v>
      </c>
      <c r="CO309" s="212">
        <v>145</v>
      </c>
      <c r="CP309" s="212">
        <v>121</v>
      </c>
      <c r="CQ309" s="212">
        <v>114</v>
      </c>
      <c r="CR309" s="212">
        <v>99</v>
      </c>
      <c r="CS309" s="212">
        <v>93</v>
      </c>
      <c r="CT309" s="212">
        <v>94</v>
      </c>
      <c r="CU309" s="212">
        <v>83</v>
      </c>
      <c r="CV309" s="212">
        <v>78</v>
      </c>
      <c r="CW309" s="212">
        <v>52</v>
      </c>
      <c r="CX309" s="212">
        <v>47</v>
      </c>
      <c r="CY309" s="212">
        <v>45</v>
      </c>
      <c r="CZ309" s="212">
        <v>45</v>
      </c>
      <c r="DA309" s="212">
        <v>23</v>
      </c>
      <c r="DB309" s="212">
        <v>18</v>
      </c>
      <c r="DC309" s="212">
        <v>11</v>
      </c>
      <c r="DD309" s="212">
        <v>5</v>
      </c>
      <c r="DE309" s="212">
        <v>18</v>
      </c>
      <c r="DF309" s="212">
        <v>5</v>
      </c>
      <c r="DG309" s="212">
        <v>52.362583539299997</v>
      </c>
      <c r="DH309" s="212">
        <v>55.923387096799999</v>
      </c>
      <c r="DI309" s="212">
        <v>310</v>
      </c>
      <c r="DJ309" s="212">
        <v>420</v>
      </c>
      <c r="DK309" s="212">
        <v>503</v>
      </c>
      <c r="DL309" s="212">
        <v>515</v>
      </c>
      <c r="DM309" s="212">
        <v>350</v>
      </c>
      <c r="DN309" s="212">
        <v>332</v>
      </c>
      <c r="DO309" s="212">
        <v>416</v>
      </c>
      <c r="DP309" s="212">
        <v>494</v>
      </c>
      <c r="DQ309" s="212">
        <v>693</v>
      </c>
      <c r="DR309" s="212">
        <v>614</v>
      </c>
      <c r="DS309" s="212">
        <v>700</v>
      </c>
      <c r="DT309" s="212">
        <v>700</v>
      </c>
      <c r="DU309" s="212">
        <v>808</v>
      </c>
      <c r="DV309" s="212">
        <v>915</v>
      </c>
      <c r="DW309" s="212">
        <v>794</v>
      </c>
      <c r="DX309" s="212">
        <v>754</v>
      </c>
      <c r="DY309" s="212">
        <v>659</v>
      </c>
      <c r="DZ309" s="212">
        <v>521</v>
      </c>
      <c r="EA309" s="212">
        <v>305</v>
      </c>
      <c r="EB309" s="212">
        <v>102</v>
      </c>
      <c r="EC309" s="212">
        <v>18</v>
      </c>
      <c r="ED309" s="212">
        <v>1233</v>
      </c>
      <c r="EE309" s="212">
        <v>5622</v>
      </c>
      <c r="EF309" s="212">
        <v>4068</v>
      </c>
      <c r="EG309" s="212">
        <v>2359</v>
      </c>
      <c r="EH309" s="212">
        <v>946</v>
      </c>
      <c r="EI309" s="212">
        <v>11.2881076627</v>
      </c>
      <c r="EJ309" s="212">
        <v>51.469376544900001</v>
      </c>
      <c r="EK309" s="212">
        <v>37.242515792399999</v>
      </c>
      <c r="EL309" s="212">
        <v>21.596630962199999</v>
      </c>
      <c r="EM309" s="212">
        <v>8.6606243706000008</v>
      </c>
    </row>
    <row r="310" spans="1:143" hidden="1">
      <c r="A310">
        <v>923</v>
      </c>
      <c r="B310">
        <v>302</v>
      </c>
      <c r="C310">
        <v>28381</v>
      </c>
      <c r="D310">
        <v>3</v>
      </c>
      <c r="E310">
        <v>2015</v>
      </c>
      <c r="F310">
        <v>2000</v>
      </c>
      <c r="G310" t="s">
        <v>41</v>
      </c>
      <c r="H310" s="212">
        <v>15695</v>
      </c>
      <c r="I310" s="212">
        <v>97</v>
      </c>
      <c r="J310" s="212">
        <v>109</v>
      </c>
      <c r="K310" s="212">
        <v>112</v>
      </c>
      <c r="L310" s="212">
        <v>136</v>
      </c>
      <c r="M310" s="212">
        <v>137</v>
      </c>
      <c r="N310" s="212">
        <v>119</v>
      </c>
      <c r="O310" s="212">
        <v>140</v>
      </c>
      <c r="P310" s="212">
        <v>138</v>
      </c>
      <c r="Q310" s="212">
        <v>120</v>
      </c>
      <c r="R310" s="212">
        <v>122</v>
      </c>
      <c r="S310" s="212">
        <v>139</v>
      </c>
      <c r="T310" s="212">
        <v>128</v>
      </c>
      <c r="U310" s="212">
        <v>151</v>
      </c>
      <c r="V310" s="212">
        <v>153</v>
      </c>
      <c r="W310" s="212">
        <v>155</v>
      </c>
      <c r="X310" s="212">
        <v>150</v>
      </c>
      <c r="Y310" s="212">
        <v>163</v>
      </c>
      <c r="Z310" s="212">
        <v>149</v>
      </c>
      <c r="AA310" s="212">
        <v>138</v>
      </c>
      <c r="AB310" s="212">
        <v>134</v>
      </c>
      <c r="AC310" s="212">
        <v>124</v>
      </c>
      <c r="AD310" s="212">
        <v>145</v>
      </c>
      <c r="AE310" s="212">
        <v>120</v>
      </c>
      <c r="AF310" s="212">
        <v>110</v>
      </c>
      <c r="AG310" s="212">
        <v>114</v>
      </c>
      <c r="AH310" s="212">
        <v>110</v>
      </c>
      <c r="AI310" s="212">
        <v>116</v>
      </c>
      <c r="AJ310" s="212">
        <v>139</v>
      </c>
      <c r="AK310" s="212">
        <v>147</v>
      </c>
      <c r="AL310" s="212">
        <v>142</v>
      </c>
      <c r="AM310" s="212">
        <v>153</v>
      </c>
      <c r="AN310" s="212">
        <v>146</v>
      </c>
      <c r="AO310" s="212">
        <v>157</v>
      </c>
      <c r="AP310" s="212">
        <v>168</v>
      </c>
      <c r="AQ310" s="212">
        <v>154</v>
      </c>
      <c r="AR310" s="212">
        <v>191</v>
      </c>
      <c r="AS310" s="212">
        <v>176</v>
      </c>
      <c r="AT310" s="212">
        <v>176</v>
      </c>
      <c r="AU310" s="212">
        <v>225</v>
      </c>
      <c r="AV310" s="212">
        <v>181</v>
      </c>
      <c r="AW310" s="212">
        <v>219</v>
      </c>
      <c r="AX310" s="212">
        <v>252</v>
      </c>
      <c r="AY310" s="212">
        <v>228</v>
      </c>
      <c r="AZ310" s="212">
        <v>217</v>
      </c>
      <c r="BA310" s="212">
        <v>243</v>
      </c>
      <c r="BB310" s="212">
        <v>223</v>
      </c>
      <c r="BC310" s="212">
        <v>207</v>
      </c>
      <c r="BD310" s="212">
        <v>219</v>
      </c>
      <c r="BE310" s="212">
        <v>192</v>
      </c>
      <c r="BF310" s="212">
        <v>128</v>
      </c>
      <c r="BG310" s="212">
        <v>173</v>
      </c>
      <c r="BH310" s="212">
        <v>173</v>
      </c>
      <c r="BI310" s="212">
        <v>195</v>
      </c>
      <c r="BJ310" s="212">
        <v>186</v>
      </c>
      <c r="BK310" s="212">
        <v>160</v>
      </c>
      <c r="BL310" s="212">
        <v>166</v>
      </c>
      <c r="BM310" s="212">
        <v>203</v>
      </c>
      <c r="BN310" s="212">
        <v>210</v>
      </c>
      <c r="BO310" s="212">
        <v>184</v>
      </c>
      <c r="BP310" s="212">
        <v>180</v>
      </c>
      <c r="BQ310" s="212">
        <v>243</v>
      </c>
      <c r="BR310" s="212">
        <v>204</v>
      </c>
      <c r="BS310" s="212">
        <v>230</v>
      </c>
      <c r="BT310" s="212">
        <v>269</v>
      </c>
      <c r="BU310" s="212">
        <v>302</v>
      </c>
      <c r="BV310" s="212">
        <v>292</v>
      </c>
      <c r="BW310" s="212">
        <v>341</v>
      </c>
      <c r="BX310" s="212">
        <v>367</v>
      </c>
      <c r="BY310" s="212">
        <v>354</v>
      </c>
      <c r="BZ310" s="212">
        <v>203</v>
      </c>
      <c r="CA310" s="212">
        <v>196</v>
      </c>
      <c r="CB310" s="212">
        <v>247</v>
      </c>
      <c r="CC310" s="212">
        <v>244</v>
      </c>
      <c r="CD310" s="212">
        <v>245</v>
      </c>
      <c r="CE310" s="212">
        <v>234</v>
      </c>
      <c r="CF310" s="212">
        <v>178</v>
      </c>
      <c r="CG310" s="212">
        <v>151</v>
      </c>
      <c r="CH310" s="212">
        <v>141</v>
      </c>
      <c r="CI310" s="212">
        <v>163</v>
      </c>
      <c r="CJ310" s="212">
        <v>153</v>
      </c>
      <c r="CK310" s="212">
        <v>139</v>
      </c>
      <c r="CL310" s="212">
        <v>122</v>
      </c>
      <c r="CM310" s="212">
        <v>123</v>
      </c>
      <c r="CN310" s="212">
        <v>115</v>
      </c>
      <c r="CO310" s="212">
        <v>99</v>
      </c>
      <c r="CP310" s="212">
        <v>94</v>
      </c>
      <c r="CQ310" s="212">
        <v>91</v>
      </c>
      <c r="CR310" s="212">
        <v>80</v>
      </c>
      <c r="CS310" s="212">
        <v>85</v>
      </c>
      <c r="CT310" s="212">
        <v>63</v>
      </c>
      <c r="CU310" s="212">
        <v>66</v>
      </c>
      <c r="CV310" s="212">
        <v>57</v>
      </c>
      <c r="CW310" s="212">
        <v>34</v>
      </c>
      <c r="CX310" s="212">
        <v>21</v>
      </c>
      <c r="CY310" s="212">
        <v>35</v>
      </c>
      <c r="CZ310" s="212">
        <v>18</v>
      </c>
      <c r="DA310" s="212">
        <v>9</v>
      </c>
      <c r="DB310" s="212">
        <v>13</v>
      </c>
      <c r="DC310" s="212">
        <v>8</v>
      </c>
      <c r="DD310" s="212">
        <v>9</v>
      </c>
      <c r="DE310" s="212">
        <v>12</v>
      </c>
      <c r="DF310" s="212">
        <v>3</v>
      </c>
      <c r="DG310" s="212">
        <v>48.253186337000002</v>
      </c>
      <c r="DH310" s="212">
        <v>50.1965317919</v>
      </c>
      <c r="DI310" s="212">
        <v>591</v>
      </c>
      <c r="DJ310" s="212">
        <v>639</v>
      </c>
      <c r="DK310" s="212">
        <v>726</v>
      </c>
      <c r="DL310" s="212">
        <v>734</v>
      </c>
      <c r="DM310" s="212">
        <v>613</v>
      </c>
      <c r="DN310" s="212">
        <v>654</v>
      </c>
      <c r="DO310" s="212">
        <v>778</v>
      </c>
      <c r="DP310" s="212">
        <v>949</v>
      </c>
      <c r="DQ310" s="212">
        <v>1159</v>
      </c>
      <c r="DR310" s="212">
        <v>969</v>
      </c>
      <c r="DS310" s="212">
        <v>887</v>
      </c>
      <c r="DT310" s="212">
        <v>943</v>
      </c>
      <c r="DU310" s="212">
        <v>1248</v>
      </c>
      <c r="DV310" s="212">
        <v>1557</v>
      </c>
      <c r="DW310" s="212">
        <v>1166</v>
      </c>
      <c r="DX310" s="212">
        <v>786</v>
      </c>
      <c r="DY310" s="212">
        <v>598</v>
      </c>
      <c r="DZ310" s="212">
        <v>413</v>
      </c>
      <c r="EA310" s="212">
        <v>213</v>
      </c>
      <c r="EB310" s="212">
        <v>57</v>
      </c>
      <c r="EC310" s="212">
        <v>12</v>
      </c>
      <c r="ED310" s="212">
        <v>1956</v>
      </c>
      <c r="EE310" s="212">
        <v>8934</v>
      </c>
      <c r="EF310" s="212">
        <v>4802</v>
      </c>
      <c r="EG310" s="212">
        <v>2079</v>
      </c>
      <c r="EH310" s="212">
        <v>695</v>
      </c>
      <c r="EI310" s="212">
        <v>12.464950293099999</v>
      </c>
      <c r="EJ310" s="212">
        <v>56.933469283699999</v>
      </c>
      <c r="EK310" s="212">
        <v>30.6015804231</v>
      </c>
      <c r="EL310" s="212">
        <v>13.2487891919</v>
      </c>
      <c r="EM310" s="212">
        <v>4.4290084118999999</v>
      </c>
    </row>
    <row r="311" spans="1:143" hidden="1">
      <c r="A311">
        <v>924</v>
      </c>
      <c r="B311">
        <v>302</v>
      </c>
      <c r="C311">
        <v>28382</v>
      </c>
      <c r="D311">
        <v>3</v>
      </c>
      <c r="E311">
        <v>2015</v>
      </c>
      <c r="F311">
        <v>2000</v>
      </c>
      <c r="G311" t="s">
        <v>42</v>
      </c>
      <c r="H311" s="212">
        <v>17121</v>
      </c>
      <c r="I311" s="212">
        <v>138</v>
      </c>
      <c r="J311" s="212">
        <v>149</v>
      </c>
      <c r="K311" s="212">
        <v>156</v>
      </c>
      <c r="L311" s="212">
        <v>153</v>
      </c>
      <c r="M311" s="212">
        <v>179</v>
      </c>
      <c r="N311" s="212">
        <v>154</v>
      </c>
      <c r="O311" s="212">
        <v>145</v>
      </c>
      <c r="P311" s="212">
        <v>179</v>
      </c>
      <c r="Q311" s="212">
        <v>165</v>
      </c>
      <c r="R311" s="212">
        <v>142</v>
      </c>
      <c r="S311" s="212">
        <v>138</v>
      </c>
      <c r="T311" s="212">
        <v>156</v>
      </c>
      <c r="U311" s="212">
        <v>161</v>
      </c>
      <c r="V311" s="212">
        <v>182</v>
      </c>
      <c r="W311" s="212">
        <v>185</v>
      </c>
      <c r="X311" s="212">
        <v>180</v>
      </c>
      <c r="Y311" s="212">
        <v>177</v>
      </c>
      <c r="Z311" s="212">
        <v>176</v>
      </c>
      <c r="AA311" s="212">
        <v>145</v>
      </c>
      <c r="AB311" s="212">
        <v>172</v>
      </c>
      <c r="AC311" s="212">
        <v>167</v>
      </c>
      <c r="AD311" s="212">
        <v>170</v>
      </c>
      <c r="AE311" s="212">
        <v>155</v>
      </c>
      <c r="AF311" s="212">
        <v>162</v>
      </c>
      <c r="AG311" s="212">
        <v>153</v>
      </c>
      <c r="AH311" s="212">
        <v>165</v>
      </c>
      <c r="AI311" s="212">
        <v>146</v>
      </c>
      <c r="AJ311" s="212">
        <v>147</v>
      </c>
      <c r="AK311" s="212">
        <v>183</v>
      </c>
      <c r="AL311" s="212">
        <v>158</v>
      </c>
      <c r="AM311" s="212">
        <v>184</v>
      </c>
      <c r="AN311" s="212">
        <v>160</v>
      </c>
      <c r="AO311" s="212">
        <v>196</v>
      </c>
      <c r="AP311" s="212">
        <v>205</v>
      </c>
      <c r="AQ311" s="212">
        <v>216</v>
      </c>
      <c r="AR311" s="212">
        <v>211</v>
      </c>
      <c r="AS311" s="212">
        <v>215</v>
      </c>
      <c r="AT311" s="212">
        <v>218</v>
      </c>
      <c r="AU311" s="212">
        <v>267</v>
      </c>
      <c r="AV311" s="212">
        <v>252</v>
      </c>
      <c r="AW311" s="212">
        <v>280</v>
      </c>
      <c r="AX311" s="212">
        <v>276</v>
      </c>
      <c r="AY311" s="212">
        <v>288</v>
      </c>
      <c r="AZ311" s="212">
        <v>261</v>
      </c>
      <c r="BA311" s="212">
        <v>231</v>
      </c>
      <c r="BB311" s="212">
        <v>254</v>
      </c>
      <c r="BC311" s="212">
        <v>274</v>
      </c>
      <c r="BD311" s="212">
        <v>220</v>
      </c>
      <c r="BE311" s="212">
        <v>206</v>
      </c>
      <c r="BF311" s="212">
        <v>166</v>
      </c>
      <c r="BG311" s="212">
        <v>230</v>
      </c>
      <c r="BH311" s="212">
        <v>211</v>
      </c>
      <c r="BI311" s="212">
        <v>163</v>
      </c>
      <c r="BJ311" s="212">
        <v>175</v>
      </c>
      <c r="BK311" s="212">
        <v>198</v>
      </c>
      <c r="BL311" s="212">
        <v>194</v>
      </c>
      <c r="BM311" s="212">
        <v>192</v>
      </c>
      <c r="BN311" s="212">
        <v>187</v>
      </c>
      <c r="BO311" s="212">
        <v>192</v>
      </c>
      <c r="BP311" s="212">
        <v>209</v>
      </c>
      <c r="BQ311" s="212">
        <v>189</v>
      </c>
      <c r="BR311" s="212">
        <v>228</v>
      </c>
      <c r="BS311" s="212">
        <v>221</v>
      </c>
      <c r="BT311" s="212">
        <v>240</v>
      </c>
      <c r="BU311" s="212">
        <v>260</v>
      </c>
      <c r="BV311" s="212">
        <v>301</v>
      </c>
      <c r="BW311" s="212">
        <v>339</v>
      </c>
      <c r="BX311" s="212">
        <v>339</v>
      </c>
      <c r="BY311" s="212">
        <v>314</v>
      </c>
      <c r="BZ311" s="212">
        <v>171</v>
      </c>
      <c r="CA311" s="212">
        <v>212</v>
      </c>
      <c r="CB311" s="212">
        <v>271</v>
      </c>
      <c r="CC311" s="212">
        <v>231</v>
      </c>
      <c r="CD311" s="212">
        <v>247</v>
      </c>
      <c r="CE311" s="212">
        <v>222</v>
      </c>
      <c r="CF311" s="212">
        <v>177</v>
      </c>
      <c r="CG311" s="212">
        <v>147</v>
      </c>
      <c r="CH311" s="212">
        <v>159</v>
      </c>
      <c r="CI311" s="212">
        <v>181</v>
      </c>
      <c r="CJ311" s="212">
        <v>146</v>
      </c>
      <c r="CK311" s="212">
        <v>139</v>
      </c>
      <c r="CL311" s="212">
        <v>133</v>
      </c>
      <c r="CM311" s="212">
        <v>133</v>
      </c>
      <c r="CN311" s="212">
        <v>111</v>
      </c>
      <c r="CO311" s="212">
        <v>105</v>
      </c>
      <c r="CP311" s="212">
        <v>105</v>
      </c>
      <c r="CQ311" s="212">
        <v>77</v>
      </c>
      <c r="CR311" s="212">
        <v>64</v>
      </c>
      <c r="CS311" s="212">
        <v>59</v>
      </c>
      <c r="CT311" s="212">
        <v>49</v>
      </c>
      <c r="CU311" s="212">
        <v>36</v>
      </c>
      <c r="CV311" s="212">
        <v>34</v>
      </c>
      <c r="CW311" s="212">
        <v>34</v>
      </c>
      <c r="CX311" s="212">
        <v>21</v>
      </c>
      <c r="CY311" s="212">
        <v>8</v>
      </c>
      <c r="CZ311" s="212">
        <v>13</v>
      </c>
      <c r="DA311" s="212">
        <v>3</v>
      </c>
      <c r="DB311" s="212">
        <v>8</v>
      </c>
      <c r="DC311" s="212">
        <v>9</v>
      </c>
      <c r="DD311" s="212">
        <v>3</v>
      </c>
      <c r="DE311" s="212">
        <v>2</v>
      </c>
      <c r="DF311" s="212">
        <v>11</v>
      </c>
      <c r="DG311" s="212">
        <v>45.670777323199999</v>
      </c>
      <c r="DH311" s="212">
        <v>46.010948905100001</v>
      </c>
      <c r="DI311" s="212">
        <v>775</v>
      </c>
      <c r="DJ311" s="212">
        <v>785</v>
      </c>
      <c r="DK311" s="212">
        <v>822</v>
      </c>
      <c r="DL311" s="212">
        <v>850</v>
      </c>
      <c r="DM311" s="212">
        <v>807</v>
      </c>
      <c r="DN311" s="212">
        <v>799</v>
      </c>
      <c r="DO311" s="212">
        <v>961</v>
      </c>
      <c r="DP311" s="212">
        <v>1163</v>
      </c>
      <c r="DQ311" s="212">
        <v>1336</v>
      </c>
      <c r="DR311" s="212">
        <v>1120</v>
      </c>
      <c r="DS311" s="212">
        <v>977</v>
      </c>
      <c r="DT311" s="212">
        <v>974</v>
      </c>
      <c r="DU311" s="212">
        <v>1138</v>
      </c>
      <c r="DV311" s="212">
        <v>1464</v>
      </c>
      <c r="DW311" s="212">
        <v>1183</v>
      </c>
      <c r="DX311" s="212">
        <v>810</v>
      </c>
      <c r="DY311" s="212">
        <v>621</v>
      </c>
      <c r="DZ311" s="212">
        <v>354</v>
      </c>
      <c r="EA311" s="212">
        <v>133</v>
      </c>
      <c r="EB311" s="212">
        <v>36</v>
      </c>
      <c r="EC311" s="212">
        <v>2</v>
      </c>
      <c r="ED311" s="212">
        <v>2382</v>
      </c>
      <c r="EE311" s="212">
        <v>10125</v>
      </c>
      <c r="EF311" s="212">
        <v>4603</v>
      </c>
      <c r="EG311" s="212">
        <v>1956</v>
      </c>
      <c r="EH311" s="212">
        <v>525</v>
      </c>
      <c r="EI311" s="212">
        <v>13.921683226200001</v>
      </c>
      <c r="EJ311" s="212">
        <v>59.175920514300003</v>
      </c>
      <c r="EK311" s="212">
        <v>26.902396259500001</v>
      </c>
      <c r="EL311" s="212">
        <v>11.431911163100001</v>
      </c>
      <c r="EM311" s="212">
        <v>3.0683810637</v>
      </c>
    </row>
    <row r="312" spans="1:143" hidden="1">
      <c r="A312">
        <v>926</v>
      </c>
      <c r="B312">
        <v>302</v>
      </c>
      <c r="C312">
        <v>28442</v>
      </c>
      <c r="D312">
        <v>3</v>
      </c>
      <c r="E312">
        <v>2015</v>
      </c>
      <c r="F312">
        <v>2000</v>
      </c>
      <c r="G312" t="s">
        <v>43</v>
      </c>
      <c r="H312" s="212">
        <v>6281</v>
      </c>
      <c r="I312" s="212">
        <v>31</v>
      </c>
      <c r="J312" s="212">
        <v>25</v>
      </c>
      <c r="K312" s="212">
        <v>34</v>
      </c>
      <c r="L312" s="212">
        <v>42</v>
      </c>
      <c r="M312" s="212">
        <v>40</v>
      </c>
      <c r="N312" s="212">
        <v>34</v>
      </c>
      <c r="O312" s="212">
        <v>50</v>
      </c>
      <c r="P312" s="212">
        <v>56</v>
      </c>
      <c r="Q312" s="212">
        <v>31</v>
      </c>
      <c r="R312" s="212">
        <v>49</v>
      </c>
      <c r="S312" s="212">
        <v>55</v>
      </c>
      <c r="T312" s="212">
        <v>36</v>
      </c>
      <c r="U312" s="212">
        <v>49</v>
      </c>
      <c r="V312" s="212">
        <v>55</v>
      </c>
      <c r="W312" s="212">
        <v>63</v>
      </c>
      <c r="X312" s="212">
        <v>60</v>
      </c>
      <c r="Y312" s="212">
        <v>57</v>
      </c>
      <c r="Z312" s="212">
        <v>64</v>
      </c>
      <c r="AA312" s="212">
        <v>59</v>
      </c>
      <c r="AB312" s="212">
        <v>46</v>
      </c>
      <c r="AC312" s="212">
        <v>43</v>
      </c>
      <c r="AD312" s="212">
        <v>53</v>
      </c>
      <c r="AE312" s="212">
        <v>41</v>
      </c>
      <c r="AF312" s="212">
        <v>50</v>
      </c>
      <c r="AG312" s="212">
        <v>49</v>
      </c>
      <c r="AH312" s="212">
        <v>39</v>
      </c>
      <c r="AI312" s="212">
        <v>52</v>
      </c>
      <c r="AJ312" s="212">
        <v>49</v>
      </c>
      <c r="AK312" s="212">
        <v>49</v>
      </c>
      <c r="AL312" s="212">
        <v>33</v>
      </c>
      <c r="AM312" s="212">
        <v>43</v>
      </c>
      <c r="AN312" s="212">
        <v>68</v>
      </c>
      <c r="AO312" s="212">
        <v>61</v>
      </c>
      <c r="AP312" s="212">
        <v>45</v>
      </c>
      <c r="AQ312" s="212">
        <v>34</v>
      </c>
      <c r="AR312" s="212">
        <v>60</v>
      </c>
      <c r="AS312" s="212">
        <v>61</v>
      </c>
      <c r="AT312" s="212">
        <v>61</v>
      </c>
      <c r="AU312" s="212">
        <v>65</v>
      </c>
      <c r="AV312" s="212">
        <v>63</v>
      </c>
      <c r="AW312" s="212">
        <v>69</v>
      </c>
      <c r="AX312" s="212">
        <v>73</v>
      </c>
      <c r="AY312" s="212">
        <v>77</v>
      </c>
      <c r="AZ312" s="212">
        <v>86</v>
      </c>
      <c r="BA312" s="212">
        <v>59</v>
      </c>
      <c r="BB312" s="212">
        <v>77</v>
      </c>
      <c r="BC312" s="212">
        <v>59</v>
      </c>
      <c r="BD312" s="212">
        <v>84</v>
      </c>
      <c r="BE312" s="212">
        <v>70</v>
      </c>
      <c r="BF312" s="212">
        <v>59</v>
      </c>
      <c r="BG312" s="212">
        <v>76</v>
      </c>
      <c r="BH312" s="212">
        <v>87</v>
      </c>
      <c r="BI312" s="212">
        <v>73</v>
      </c>
      <c r="BJ312" s="212">
        <v>78</v>
      </c>
      <c r="BK312" s="212">
        <v>71</v>
      </c>
      <c r="BL312" s="212">
        <v>84</v>
      </c>
      <c r="BM312" s="212">
        <v>108</v>
      </c>
      <c r="BN312" s="212">
        <v>85</v>
      </c>
      <c r="BO312" s="212">
        <v>85</v>
      </c>
      <c r="BP312" s="212">
        <v>104</v>
      </c>
      <c r="BQ312" s="212">
        <v>89</v>
      </c>
      <c r="BR312" s="212">
        <v>88</v>
      </c>
      <c r="BS312" s="212">
        <v>109</v>
      </c>
      <c r="BT312" s="212">
        <v>106</v>
      </c>
      <c r="BU312" s="212">
        <v>120</v>
      </c>
      <c r="BV312" s="212">
        <v>117</v>
      </c>
      <c r="BW312" s="212">
        <v>127</v>
      </c>
      <c r="BX312" s="212">
        <v>136</v>
      </c>
      <c r="BY312" s="212">
        <v>103</v>
      </c>
      <c r="BZ312" s="212">
        <v>83</v>
      </c>
      <c r="CA312" s="212">
        <v>67</v>
      </c>
      <c r="CB312" s="212">
        <v>96</v>
      </c>
      <c r="CC312" s="212">
        <v>95</v>
      </c>
      <c r="CD312" s="212">
        <v>94</v>
      </c>
      <c r="CE312" s="212">
        <v>90</v>
      </c>
      <c r="CF312" s="212">
        <v>87</v>
      </c>
      <c r="CG312" s="212">
        <v>63</v>
      </c>
      <c r="CH312" s="212">
        <v>83</v>
      </c>
      <c r="CI312" s="212">
        <v>80</v>
      </c>
      <c r="CJ312" s="212">
        <v>79</v>
      </c>
      <c r="CK312" s="212">
        <v>85</v>
      </c>
      <c r="CL312" s="212">
        <v>80</v>
      </c>
      <c r="CM312" s="212">
        <v>69</v>
      </c>
      <c r="CN312" s="212">
        <v>58</v>
      </c>
      <c r="CO312" s="212">
        <v>64</v>
      </c>
      <c r="CP312" s="212">
        <v>82</v>
      </c>
      <c r="CQ312" s="212">
        <v>61</v>
      </c>
      <c r="CR312" s="212">
        <v>48</v>
      </c>
      <c r="CS312" s="212">
        <v>60</v>
      </c>
      <c r="CT312" s="212">
        <v>41</v>
      </c>
      <c r="CU312" s="212">
        <v>42</v>
      </c>
      <c r="CV312" s="212">
        <v>35</v>
      </c>
      <c r="CW312" s="212">
        <v>30</v>
      </c>
      <c r="CX312" s="212">
        <v>32</v>
      </c>
      <c r="CY312" s="212">
        <v>19</v>
      </c>
      <c r="CZ312" s="212">
        <v>15</v>
      </c>
      <c r="DA312" s="212">
        <v>8</v>
      </c>
      <c r="DB312" s="212">
        <v>4</v>
      </c>
      <c r="DC312" s="212">
        <v>6</v>
      </c>
      <c r="DD312" s="212">
        <v>2</v>
      </c>
      <c r="DE312" s="212">
        <v>5</v>
      </c>
      <c r="DF312" s="212">
        <v>4</v>
      </c>
      <c r="DG312" s="212">
        <v>52.005814879699997</v>
      </c>
      <c r="DH312" s="212">
        <v>56.013888888899999</v>
      </c>
      <c r="DI312" s="212">
        <v>172</v>
      </c>
      <c r="DJ312" s="212">
        <v>220</v>
      </c>
      <c r="DK312" s="212">
        <v>258</v>
      </c>
      <c r="DL312" s="212">
        <v>286</v>
      </c>
      <c r="DM312" s="212">
        <v>236</v>
      </c>
      <c r="DN312" s="212">
        <v>222</v>
      </c>
      <c r="DO312" s="212">
        <v>251</v>
      </c>
      <c r="DP312" s="212">
        <v>310</v>
      </c>
      <c r="DQ312" s="212">
        <v>364</v>
      </c>
      <c r="DR312" s="212">
        <v>349</v>
      </c>
      <c r="DS312" s="212">
        <v>385</v>
      </c>
      <c r="DT312" s="212">
        <v>466</v>
      </c>
      <c r="DU312" s="212">
        <v>512</v>
      </c>
      <c r="DV312" s="212">
        <v>566</v>
      </c>
      <c r="DW312" s="212">
        <v>442</v>
      </c>
      <c r="DX312" s="212">
        <v>392</v>
      </c>
      <c r="DY312" s="212">
        <v>356</v>
      </c>
      <c r="DZ312" s="212">
        <v>292</v>
      </c>
      <c r="EA312" s="212">
        <v>158</v>
      </c>
      <c r="EB312" s="212">
        <v>35</v>
      </c>
      <c r="EC312" s="212">
        <v>5</v>
      </c>
      <c r="ED312" s="212">
        <v>650</v>
      </c>
      <c r="EE312" s="212">
        <v>3381</v>
      </c>
      <c r="EF312" s="212">
        <v>2246</v>
      </c>
      <c r="EG312" s="212">
        <v>1238</v>
      </c>
      <c r="EH312" s="212">
        <v>490</v>
      </c>
      <c r="EI312" s="212">
        <v>10.355265254100001</v>
      </c>
      <c r="EJ312" s="212">
        <v>53.863310498600001</v>
      </c>
      <c r="EK312" s="212">
        <v>35.781424247300002</v>
      </c>
      <c r="EL312" s="212">
        <v>19.722797514700002</v>
      </c>
      <c r="EM312" s="212">
        <v>7.8062768838999999</v>
      </c>
    </row>
    <row r="313" spans="1:143" hidden="1">
      <c r="A313">
        <v>927</v>
      </c>
      <c r="B313">
        <v>302</v>
      </c>
      <c r="C313">
        <v>28443</v>
      </c>
      <c r="D313">
        <v>3</v>
      </c>
      <c r="E313">
        <v>2015</v>
      </c>
      <c r="F313">
        <v>2000</v>
      </c>
      <c r="G313" t="s">
        <v>44</v>
      </c>
      <c r="H313" s="212">
        <v>9992</v>
      </c>
      <c r="I313" s="212">
        <v>87</v>
      </c>
      <c r="J313" s="212">
        <v>65</v>
      </c>
      <c r="K313" s="212">
        <v>86</v>
      </c>
      <c r="L313" s="212">
        <v>77</v>
      </c>
      <c r="M313" s="212">
        <v>95</v>
      </c>
      <c r="N313" s="212">
        <v>98</v>
      </c>
      <c r="O313" s="212">
        <v>82</v>
      </c>
      <c r="P313" s="212">
        <v>91</v>
      </c>
      <c r="Q313" s="212">
        <v>84</v>
      </c>
      <c r="R313" s="212">
        <v>94</v>
      </c>
      <c r="S313" s="212">
        <v>86</v>
      </c>
      <c r="T313" s="212">
        <v>106</v>
      </c>
      <c r="U313" s="212">
        <v>113</v>
      </c>
      <c r="V313" s="212">
        <v>92</v>
      </c>
      <c r="W313" s="212">
        <v>108</v>
      </c>
      <c r="X313" s="212">
        <v>89</v>
      </c>
      <c r="Y313" s="212">
        <v>105</v>
      </c>
      <c r="Z313" s="212">
        <v>95</v>
      </c>
      <c r="AA313" s="212">
        <v>105</v>
      </c>
      <c r="AB313" s="212">
        <v>145</v>
      </c>
      <c r="AC313" s="212">
        <v>117</v>
      </c>
      <c r="AD313" s="212">
        <v>109</v>
      </c>
      <c r="AE313" s="212">
        <v>96</v>
      </c>
      <c r="AF313" s="212">
        <v>80</v>
      </c>
      <c r="AG313" s="212">
        <v>76</v>
      </c>
      <c r="AH313" s="212">
        <v>81</v>
      </c>
      <c r="AI313" s="212">
        <v>80</v>
      </c>
      <c r="AJ313" s="212">
        <v>78</v>
      </c>
      <c r="AK313" s="212">
        <v>91</v>
      </c>
      <c r="AL313" s="212">
        <v>93</v>
      </c>
      <c r="AM313" s="212">
        <v>102</v>
      </c>
      <c r="AN313" s="212">
        <v>92</v>
      </c>
      <c r="AO313" s="212">
        <v>113</v>
      </c>
      <c r="AP313" s="212">
        <v>96</v>
      </c>
      <c r="AQ313" s="212">
        <v>93</v>
      </c>
      <c r="AR313" s="212">
        <v>121</v>
      </c>
      <c r="AS313" s="212">
        <v>103</v>
      </c>
      <c r="AT313" s="212">
        <v>118</v>
      </c>
      <c r="AU313" s="212">
        <v>132</v>
      </c>
      <c r="AV313" s="212">
        <v>122</v>
      </c>
      <c r="AW313" s="212">
        <v>133</v>
      </c>
      <c r="AX313" s="212">
        <v>149</v>
      </c>
      <c r="AY313" s="212">
        <v>145</v>
      </c>
      <c r="AZ313" s="212">
        <v>127</v>
      </c>
      <c r="BA313" s="212">
        <v>134</v>
      </c>
      <c r="BB313" s="212">
        <v>121</v>
      </c>
      <c r="BC313" s="212">
        <v>111</v>
      </c>
      <c r="BD313" s="212">
        <v>110</v>
      </c>
      <c r="BE313" s="212">
        <v>115</v>
      </c>
      <c r="BF313" s="212">
        <v>99</v>
      </c>
      <c r="BG313" s="212">
        <v>123</v>
      </c>
      <c r="BH313" s="212">
        <v>120</v>
      </c>
      <c r="BI313" s="212">
        <v>92</v>
      </c>
      <c r="BJ313" s="212">
        <v>103</v>
      </c>
      <c r="BK313" s="212">
        <v>117</v>
      </c>
      <c r="BL313" s="212">
        <v>130</v>
      </c>
      <c r="BM313" s="212">
        <v>130</v>
      </c>
      <c r="BN313" s="212">
        <v>101</v>
      </c>
      <c r="BO313" s="212">
        <v>123</v>
      </c>
      <c r="BP313" s="212">
        <v>104</v>
      </c>
      <c r="BQ313" s="212">
        <v>117</v>
      </c>
      <c r="BR313" s="212">
        <v>130</v>
      </c>
      <c r="BS313" s="212">
        <v>152</v>
      </c>
      <c r="BT313" s="212">
        <v>142</v>
      </c>
      <c r="BU313" s="212">
        <v>150</v>
      </c>
      <c r="BV313" s="212">
        <v>170</v>
      </c>
      <c r="BW313" s="212">
        <v>189</v>
      </c>
      <c r="BX313" s="212">
        <v>194</v>
      </c>
      <c r="BY313" s="212">
        <v>161</v>
      </c>
      <c r="BZ313" s="212">
        <v>112</v>
      </c>
      <c r="CA313" s="212">
        <v>120</v>
      </c>
      <c r="CB313" s="212">
        <v>122</v>
      </c>
      <c r="CC313" s="212">
        <v>145</v>
      </c>
      <c r="CD313" s="212">
        <v>136</v>
      </c>
      <c r="CE313" s="212">
        <v>130</v>
      </c>
      <c r="CF313" s="212">
        <v>99</v>
      </c>
      <c r="CG313" s="212">
        <v>76</v>
      </c>
      <c r="CH313" s="212">
        <v>113</v>
      </c>
      <c r="CI313" s="212">
        <v>105</v>
      </c>
      <c r="CJ313" s="212">
        <v>105</v>
      </c>
      <c r="CK313" s="212">
        <v>100</v>
      </c>
      <c r="CL313" s="212">
        <v>87</v>
      </c>
      <c r="CM313" s="212">
        <v>91</v>
      </c>
      <c r="CN313" s="212">
        <v>84</v>
      </c>
      <c r="CO313" s="212">
        <v>90</v>
      </c>
      <c r="CP313" s="212">
        <v>83</v>
      </c>
      <c r="CQ313" s="212">
        <v>73</v>
      </c>
      <c r="CR313" s="212">
        <v>65</v>
      </c>
      <c r="CS313" s="212">
        <v>62</v>
      </c>
      <c r="CT313" s="212">
        <v>44</v>
      </c>
      <c r="CU313" s="212">
        <v>61</v>
      </c>
      <c r="CV313" s="212">
        <v>42</v>
      </c>
      <c r="CW313" s="212">
        <v>32</v>
      </c>
      <c r="CX313" s="212">
        <v>25</v>
      </c>
      <c r="CY313" s="212">
        <v>28</v>
      </c>
      <c r="CZ313" s="212">
        <v>17</v>
      </c>
      <c r="DA313" s="212">
        <v>20</v>
      </c>
      <c r="DB313" s="212">
        <v>10</v>
      </c>
      <c r="DC313" s="212">
        <v>6</v>
      </c>
      <c r="DD313" s="212">
        <v>4</v>
      </c>
      <c r="DE313" s="212">
        <v>8</v>
      </c>
      <c r="DF313" s="212">
        <v>9</v>
      </c>
      <c r="DG313" s="212">
        <v>47.467544826199997</v>
      </c>
      <c r="DH313" s="212">
        <v>48.569565217399997</v>
      </c>
      <c r="DI313" s="212">
        <v>410</v>
      </c>
      <c r="DJ313" s="212">
        <v>449</v>
      </c>
      <c r="DK313" s="212">
        <v>505</v>
      </c>
      <c r="DL313" s="212">
        <v>539</v>
      </c>
      <c r="DM313" s="212">
        <v>478</v>
      </c>
      <c r="DN313" s="212">
        <v>423</v>
      </c>
      <c r="DO313" s="212">
        <v>496</v>
      </c>
      <c r="DP313" s="212">
        <v>596</v>
      </c>
      <c r="DQ313" s="212">
        <v>688</v>
      </c>
      <c r="DR313" s="212">
        <v>556</v>
      </c>
      <c r="DS313" s="212">
        <v>555</v>
      </c>
      <c r="DT313" s="212">
        <v>588</v>
      </c>
      <c r="DU313" s="212">
        <v>691</v>
      </c>
      <c r="DV313" s="212">
        <v>826</v>
      </c>
      <c r="DW313" s="212">
        <v>653</v>
      </c>
      <c r="DX313" s="212">
        <v>498</v>
      </c>
      <c r="DY313" s="212">
        <v>452</v>
      </c>
      <c r="DZ313" s="212">
        <v>327</v>
      </c>
      <c r="EA313" s="212">
        <v>188</v>
      </c>
      <c r="EB313" s="212">
        <v>57</v>
      </c>
      <c r="EC313" s="212">
        <v>8</v>
      </c>
      <c r="ED313" s="212">
        <v>1364</v>
      </c>
      <c r="EE313" s="212">
        <v>5610</v>
      </c>
      <c r="EF313" s="212">
        <v>3009</v>
      </c>
      <c r="EG313" s="212">
        <v>1530</v>
      </c>
      <c r="EH313" s="212">
        <v>580</v>
      </c>
      <c r="EI313" s="212">
        <v>13.6632274867</v>
      </c>
      <c r="EJ313" s="212">
        <v>56.195532405100003</v>
      </c>
      <c r="EK313" s="212">
        <v>30.141240108200002</v>
      </c>
      <c r="EL313" s="212">
        <v>15.3260542923</v>
      </c>
      <c r="EM313" s="212">
        <v>5.8098767904999997</v>
      </c>
    </row>
    <row r="314" spans="1:143" hidden="1">
      <c r="A314">
        <v>928</v>
      </c>
      <c r="B314">
        <v>302</v>
      </c>
      <c r="C314">
        <v>28446</v>
      </c>
      <c r="D314">
        <v>3</v>
      </c>
      <c r="E314">
        <v>2015</v>
      </c>
      <c r="G314" t="s">
        <v>45</v>
      </c>
      <c r="H314" s="212">
        <v>6057</v>
      </c>
      <c r="I314" s="212">
        <v>26</v>
      </c>
      <c r="J314" s="212">
        <v>24</v>
      </c>
      <c r="K314" s="212">
        <v>21</v>
      </c>
      <c r="L314" s="212">
        <v>36</v>
      </c>
      <c r="M314" s="212">
        <v>32</v>
      </c>
      <c r="N314" s="212">
        <v>38</v>
      </c>
      <c r="O314" s="212">
        <v>43</v>
      </c>
      <c r="P314" s="212">
        <v>54</v>
      </c>
      <c r="Q314" s="212">
        <v>59</v>
      </c>
      <c r="R314" s="212">
        <v>62</v>
      </c>
      <c r="S314" s="212">
        <v>44</v>
      </c>
      <c r="T314" s="212">
        <v>61</v>
      </c>
      <c r="U314" s="212">
        <v>47</v>
      </c>
      <c r="V314" s="212">
        <v>61</v>
      </c>
      <c r="W314" s="212">
        <v>58</v>
      </c>
      <c r="X314" s="212">
        <v>65</v>
      </c>
      <c r="Y314" s="212">
        <v>48</v>
      </c>
      <c r="Z314" s="212">
        <v>62</v>
      </c>
      <c r="AA314" s="212">
        <v>67</v>
      </c>
      <c r="AB314" s="212">
        <v>49</v>
      </c>
      <c r="AC314" s="212">
        <v>51</v>
      </c>
      <c r="AD314" s="212">
        <v>48</v>
      </c>
      <c r="AE314" s="212">
        <v>40</v>
      </c>
      <c r="AF314" s="212">
        <v>41</v>
      </c>
      <c r="AG314" s="212">
        <v>34</v>
      </c>
      <c r="AH314" s="212">
        <v>52</v>
      </c>
      <c r="AI314" s="212">
        <v>41</v>
      </c>
      <c r="AJ314" s="212">
        <v>28</v>
      </c>
      <c r="AK314" s="212">
        <v>45</v>
      </c>
      <c r="AL314" s="212">
        <v>44</v>
      </c>
      <c r="AM314" s="212">
        <v>44</v>
      </c>
      <c r="AN314" s="212">
        <v>40</v>
      </c>
      <c r="AO314" s="212">
        <v>44</v>
      </c>
      <c r="AP314" s="212">
        <v>42</v>
      </c>
      <c r="AQ314" s="212">
        <v>46</v>
      </c>
      <c r="AR314" s="212">
        <v>57</v>
      </c>
      <c r="AS314" s="212">
        <v>59</v>
      </c>
      <c r="AT314" s="212">
        <v>48</v>
      </c>
      <c r="AU314" s="212">
        <v>57</v>
      </c>
      <c r="AV314" s="212">
        <v>56</v>
      </c>
      <c r="AW314" s="212">
        <v>59</v>
      </c>
      <c r="AX314" s="212">
        <v>78</v>
      </c>
      <c r="AY314" s="212">
        <v>68</v>
      </c>
      <c r="AZ314" s="212">
        <v>76</v>
      </c>
      <c r="BA314" s="212">
        <v>63</v>
      </c>
      <c r="BB314" s="212">
        <v>59</v>
      </c>
      <c r="BC314" s="212">
        <v>69</v>
      </c>
      <c r="BD314" s="212">
        <v>75</v>
      </c>
      <c r="BE314" s="212">
        <v>76</v>
      </c>
      <c r="BF314" s="212">
        <v>61</v>
      </c>
      <c r="BG314" s="212">
        <v>83</v>
      </c>
      <c r="BH314" s="212">
        <v>80</v>
      </c>
      <c r="BI314" s="212">
        <v>76</v>
      </c>
      <c r="BJ314" s="212">
        <v>75</v>
      </c>
      <c r="BK314" s="212">
        <v>72</v>
      </c>
      <c r="BL314" s="212">
        <v>67</v>
      </c>
      <c r="BM314" s="212">
        <v>70</v>
      </c>
      <c r="BN314" s="212">
        <v>72</v>
      </c>
      <c r="BO314" s="212">
        <v>88</v>
      </c>
      <c r="BP314" s="212">
        <v>102</v>
      </c>
      <c r="BQ314" s="212">
        <v>86</v>
      </c>
      <c r="BR314" s="212">
        <v>102</v>
      </c>
      <c r="BS314" s="212">
        <v>87</v>
      </c>
      <c r="BT314" s="212">
        <v>74</v>
      </c>
      <c r="BU314" s="212">
        <v>117</v>
      </c>
      <c r="BV314" s="212">
        <v>103</v>
      </c>
      <c r="BW314" s="212">
        <v>93</v>
      </c>
      <c r="BX314" s="212">
        <v>111</v>
      </c>
      <c r="BY314" s="212">
        <v>102</v>
      </c>
      <c r="BZ314" s="212">
        <v>61</v>
      </c>
      <c r="CA314" s="212">
        <v>60</v>
      </c>
      <c r="CB314" s="212">
        <v>93</v>
      </c>
      <c r="CC314" s="212">
        <v>79</v>
      </c>
      <c r="CD314" s="212">
        <v>84</v>
      </c>
      <c r="CE314" s="212">
        <v>89</v>
      </c>
      <c r="CF314" s="212">
        <v>72</v>
      </c>
      <c r="CG314" s="212">
        <v>46</v>
      </c>
      <c r="CH314" s="212">
        <v>78</v>
      </c>
      <c r="CI314" s="212">
        <v>84</v>
      </c>
      <c r="CJ314" s="212">
        <v>87</v>
      </c>
      <c r="CK314" s="212">
        <v>76</v>
      </c>
      <c r="CL314" s="212">
        <v>94</v>
      </c>
      <c r="CM314" s="212">
        <v>90</v>
      </c>
      <c r="CN314" s="212">
        <v>93</v>
      </c>
      <c r="CO314" s="212">
        <v>83</v>
      </c>
      <c r="CP314" s="212">
        <v>60</v>
      </c>
      <c r="CQ314" s="212">
        <v>67</v>
      </c>
      <c r="CR314" s="212">
        <v>71</v>
      </c>
      <c r="CS314" s="212">
        <v>60</v>
      </c>
      <c r="CT314" s="212">
        <v>51</v>
      </c>
      <c r="CU314" s="212">
        <v>50</v>
      </c>
      <c r="CV314" s="212">
        <v>44</v>
      </c>
      <c r="CW314" s="212">
        <v>43</v>
      </c>
      <c r="CX314" s="212">
        <v>27</v>
      </c>
      <c r="CY314" s="212">
        <v>27</v>
      </c>
      <c r="CZ314" s="212">
        <v>23</v>
      </c>
      <c r="DA314" s="212">
        <v>16</v>
      </c>
      <c r="DB314" s="212">
        <v>13</v>
      </c>
      <c r="DC314" s="212">
        <v>5</v>
      </c>
      <c r="DD314" s="212">
        <v>4</v>
      </c>
      <c r="DE314" s="212">
        <v>9</v>
      </c>
      <c r="DF314" s="212">
        <v>0</v>
      </c>
      <c r="DG314" s="212">
        <v>52.666088822799999</v>
      </c>
      <c r="DH314" s="212">
        <v>56.25</v>
      </c>
      <c r="DI314" s="212">
        <v>139</v>
      </c>
      <c r="DJ314" s="212">
        <v>256</v>
      </c>
      <c r="DK314" s="212">
        <v>271</v>
      </c>
      <c r="DL314" s="212">
        <v>291</v>
      </c>
      <c r="DM314" s="212">
        <v>214</v>
      </c>
      <c r="DN314" s="212">
        <v>210</v>
      </c>
      <c r="DO314" s="212">
        <v>216</v>
      </c>
      <c r="DP314" s="212">
        <v>277</v>
      </c>
      <c r="DQ314" s="212">
        <v>344</v>
      </c>
      <c r="DR314" s="212">
        <v>340</v>
      </c>
      <c r="DS314" s="212">
        <v>386</v>
      </c>
      <c r="DT314" s="212">
        <v>399</v>
      </c>
      <c r="DU314" s="212">
        <v>466</v>
      </c>
      <c r="DV314" s="212">
        <v>470</v>
      </c>
      <c r="DW314" s="212">
        <v>405</v>
      </c>
      <c r="DX314" s="212">
        <v>367</v>
      </c>
      <c r="DY314" s="212">
        <v>436</v>
      </c>
      <c r="DZ314" s="212">
        <v>309</v>
      </c>
      <c r="EA314" s="212">
        <v>191</v>
      </c>
      <c r="EB314" s="212">
        <v>61</v>
      </c>
      <c r="EC314" s="212">
        <v>9</v>
      </c>
      <c r="ED314" s="212">
        <v>666</v>
      </c>
      <c r="EE314" s="212">
        <v>3143</v>
      </c>
      <c r="EF314" s="212">
        <v>2248</v>
      </c>
      <c r="EG314" s="212">
        <v>1373</v>
      </c>
      <c r="EH314" s="212">
        <v>570</v>
      </c>
      <c r="EI314" s="212">
        <v>10.995542347700001</v>
      </c>
      <c r="EJ314" s="212">
        <v>51.890374772999998</v>
      </c>
      <c r="EK314" s="212">
        <v>37.1140828793</v>
      </c>
      <c r="EL314" s="212">
        <v>22.6679874525</v>
      </c>
      <c r="EM314" s="212">
        <v>9.4105993066</v>
      </c>
    </row>
    <row r="315" spans="1:143" hidden="1">
      <c r="A315">
        <v>932</v>
      </c>
      <c r="B315">
        <v>302</v>
      </c>
      <c r="C315">
        <v>28464</v>
      </c>
      <c r="D315">
        <v>3</v>
      </c>
      <c r="E315">
        <v>2015</v>
      </c>
      <c r="F315">
        <v>2000</v>
      </c>
      <c r="G315" t="s">
        <v>46</v>
      </c>
      <c r="H315" s="212">
        <v>17224</v>
      </c>
      <c r="I315" s="212">
        <v>136</v>
      </c>
      <c r="J315" s="212">
        <v>152</v>
      </c>
      <c r="K315" s="212">
        <v>146</v>
      </c>
      <c r="L315" s="212">
        <v>157</v>
      </c>
      <c r="M315" s="212">
        <v>177</v>
      </c>
      <c r="N315" s="212">
        <v>153</v>
      </c>
      <c r="O315" s="212">
        <v>180</v>
      </c>
      <c r="P315" s="212">
        <v>201</v>
      </c>
      <c r="Q315" s="212">
        <v>161</v>
      </c>
      <c r="R315" s="212">
        <v>193</v>
      </c>
      <c r="S315" s="212">
        <v>193</v>
      </c>
      <c r="T315" s="212">
        <v>176</v>
      </c>
      <c r="U315" s="212">
        <v>173</v>
      </c>
      <c r="V315" s="212">
        <v>211</v>
      </c>
      <c r="W315" s="212">
        <v>231</v>
      </c>
      <c r="X315" s="212">
        <v>193</v>
      </c>
      <c r="Y315" s="212">
        <v>213</v>
      </c>
      <c r="Z315" s="212">
        <v>187</v>
      </c>
      <c r="AA315" s="212">
        <v>168</v>
      </c>
      <c r="AB315" s="212">
        <v>162</v>
      </c>
      <c r="AC315" s="212">
        <v>137</v>
      </c>
      <c r="AD315" s="212">
        <v>131</v>
      </c>
      <c r="AE315" s="212">
        <v>111</v>
      </c>
      <c r="AF315" s="212">
        <v>121</v>
      </c>
      <c r="AG315" s="212">
        <v>143</v>
      </c>
      <c r="AH315" s="212">
        <v>137</v>
      </c>
      <c r="AI315" s="212">
        <v>133</v>
      </c>
      <c r="AJ315" s="212">
        <v>153</v>
      </c>
      <c r="AK315" s="212">
        <v>164</v>
      </c>
      <c r="AL315" s="212">
        <v>169</v>
      </c>
      <c r="AM315" s="212">
        <v>200</v>
      </c>
      <c r="AN315" s="212">
        <v>184</v>
      </c>
      <c r="AO315" s="212">
        <v>215</v>
      </c>
      <c r="AP315" s="212">
        <v>187</v>
      </c>
      <c r="AQ315" s="212">
        <v>207</v>
      </c>
      <c r="AR315" s="212">
        <v>209</v>
      </c>
      <c r="AS315" s="212">
        <v>214</v>
      </c>
      <c r="AT315" s="212">
        <v>221</v>
      </c>
      <c r="AU315" s="212">
        <v>256</v>
      </c>
      <c r="AV315" s="212">
        <v>276</v>
      </c>
      <c r="AW315" s="212">
        <v>305</v>
      </c>
      <c r="AX315" s="212">
        <v>300</v>
      </c>
      <c r="AY315" s="212">
        <v>300</v>
      </c>
      <c r="AZ315" s="212">
        <v>277</v>
      </c>
      <c r="BA315" s="212">
        <v>299</v>
      </c>
      <c r="BB315" s="212">
        <v>250</v>
      </c>
      <c r="BC315" s="212">
        <v>222</v>
      </c>
      <c r="BD315" s="212">
        <v>232</v>
      </c>
      <c r="BE315" s="212">
        <v>221</v>
      </c>
      <c r="BF315" s="212">
        <v>166</v>
      </c>
      <c r="BG315" s="212">
        <v>186</v>
      </c>
      <c r="BH315" s="212">
        <v>180</v>
      </c>
      <c r="BI315" s="212">
        <v>182</v>
      </c>
      <c r="BJ315" s="212">
        <v>174</v>
      </c>
      <c r="BK315" s="212">
        <v>174</v>
      </c>
      <c r="BL315" s="212">
        <v>156</v>
      </c>
      <c r="BM315" s="212">
        <v>183</v>
      </c>
      <c r="BN315" s="212">
        <v>185</v>
      </c>
      <c r="BO315" s="212">
        <v>156</v>
      </c>
      <c r="BP315" s="212">
        <v>180</v>
      </c>
      <c r="BQ315" s="212">
        <v>238</v>
      </c>
      <c r="BR315" s="212">
        <v>247</v>
      </c>
      <c r="BS315" s="212">
        <v>229</v>
      </c>
      <c r="BT315" s="212">
        <v>230</v>
      </c>
      <c r="BU315" s="212">
        <v>286</v>
      </c>
      <c r="BV315" s="212">
        <v>296</v>
      </c>
      <c r="BW315" s="212">
        <v>339</v>
      </c>
      <c r="BX315" s="212">
        <v>321</v>
      </c>
      <c r="BY315" s="212">
        <v>288</v>
      </c>
      <c r="BZ315" s="212">
        <v>187</v>
      </c>
      <c r="CA315" s="212">
        <v>192</v>
      </c>
      <c r="CB315" s="212">
        <v>266</v>
      </c>
      <c r="CC315" s="212">
        <v>221</v>
      </c>
      <c r="CD315" s="212">
        <v>234</v>
      </c>
      <c r="CE315" s="212">
        <v>206</v>
      </c>
      <c r="CF315" s="212">
        <v>161</v>
      </c>
      <c r="CG315" s="212">
        <v>135</v>
      </c>
      <c r="CH315" s="212">
        <v>166</v>
      </c>
      <c r="CI315" s="212">
        <v>141</v>
      </c>
      <c r="CJ315" s="212">
        <v>134</v>
      </c>
      <c r="CK315" s="212">
        <v>133</v>
      </c>
      <c r="CL315" s="212">
        <v>118</v>
      </c>
      <c r="CM315" s="212">
        <v>129</v>
      </c>
      <c r="CN315" s="212">
        <v>107</v>
      </c>
      <c r="CO315" s="212">
        <v>111</v>
      </c>
      <c r="CP315" s="212">
        <v>74</v>
      </c>
      <c r="CQ315" s="212">
        <v>78</v>
      </c>
      <c r="CR315" s="212">
        <v>88</v>
      </c>
      <c r="CS315" s="212">
        <v>65</v>
      </c>
      <c r="CT315" s="212">
        <v>70</v>
      </c>
      <c r="CU315" s="212">
        <v>54</v>
      </c>
      <c r="CV315" s="212">
        <v>49</v>
      </c>
      <c r="CW315" s="212">
        <v>32</v>
      </c>
      <c r="CX315" s="212">
        <v>32</v>
      </c>
      <c r="CY315" s="212">
        <v>26</v>
      </c>
      <c r="CZ315" s="212">
        <v>26</v>
      </c>
      <c r="DA315" s="212">
        <v>14</v>
      </c>
      <c r="DB315" s="212">
        <v>14</v>
      </c>
      <c r="DC315" s="212">
        <v>8</v>
      </c>
      <c r="DD315" s="212">
        <v>6</v>
      </c>
      <c r="DE315" s="212">
        <v>11</v>
      </c>
      <c r="DF315" s="212">
        <v>3</v>
      </c>
      <c r="DG315" s="212">
        <v>45.2454270948</v>
      </c>
      <c r="DH315" s="212">
        <v>44.994983277599999</v>
      </c>
      <c r="DI315" s="212">
        <v>768</v>
      </c>
      <c r="DJ315" s="212">
        <v>888</v>
      </c>
      <c r="DK315" s="212">
        <v>984</v>
      </c>
      <c r="DL315" s="212">
        <v>923</v>
      </c>
      <c r="DM315" s="212">
        <v>643</v>
      </c>
      <c r="DN315" s="212">
        <v>756</v>
      </c>
      <c r="DO315" s="212">
        <v>993</v>
      </c>
      <c r="DP315" s="212">
        <v>1176</v>
      </c>
      <c r="DQ315" s="212">
        <v>1481</v>
      </c>
      <c r="DR315" s="212">
        <v>1091</v>
      </c>
      <c r="DS315" s="212">
        <v>896</v>
      </c>
      <c r="DT315" s="212">
        <v>860</v>
      </c>
      <c r="DU315" s="212">
        <v>1230</v>
      </c>
      <c r="DV315" s="212">
        <v>1431</v>
      </c>
      <c r="DW315" s="212">
        <v>1119</v>
      </c>
      <c r="DX315" s="212">
        <v>737</v>
      </c>
      <c r="DY315" s="212">
        <v>598</v>
      </c>
      <c r="DZ315" s="212">
        <v>375</v>
      </c>
      <c r="EA315" s="212">
        <v>193</v>
      </c>
      <c r="EB315" s="212">
        <v>68</v>
      </c>
      <c r="EC315" s="212">
        <v>11</v>
      </c>
      <c r="ED315" s="212">
        <v>2640</v>
      </c>
      <c r="EE315" s="212">
        <v>10049</v>
      </c>
      <c r="EF315" s="212">
        <v>4532</v>
      </c>
      <c r="EG315" s="212">
        <v>1982</v>
      </c>
      <c r="EH315" s="212">
        <v>647</v>
      </c>
      <c r="EI315" s="212">
        <v>15.3301202021</v>
      </c>
      <c r="EJ315" s="212">
        <v>58.353173451000004</v>
      </c>
      <c r="EK315" s="212">
        <v>26.316706346899998</v>
      </c>
      <c r="EL315" s="212">
        <v>11.509203878999999</v>
      </c>
      <c r="EM315" s="212">
        <v>3.7570408223</v>
      </c>
    </row>
    <row r="316" spans="1:143" hidden="1">
      <c r="A316">
        <v>934</v>
      </c>
      <c r="B316">
        <v>302</v>
      </c>
      <c r="C316">
        <v>28481</v>
      </c>
      <c r="D316">
        <v>3</v>
      </c>
      <c r="E316">
        <v>2015</v>
      </c>
      <c r="F316">
        <v>2000</v>
      </c>
      <c r="G316" t="s">
        <v>47</v>
      </c>
      <c r="H316" s="212">
        <v>7865</v>
      </c>
      <c r="I316" s="212">
        <v>29</v>
      </c>
      <c r="J316" s="212">
        <v>36</v>
      </c>
      <c r="K316" s="212">
        <v>49</v>
      </c>
      <c r="L316" s="212">
        <v>43</v>
      </c>
      <c r="M316" s="212">
        <v>41</v>
      </c>
      <c r="N316" s="212">
        <v>39</v>
      </c>
      <c r="O316" s="212">
        <v>46</v>
      </c>
      <c r="P316" s="212">
        <v>47</v>
      </c>
      <c r="Q316" s="212">
        <v>55</v>
      </c>
      <c r="R316" s="212">
        <v>71</v>
      </c>
      <c r="S316" s="212">
        <v>67</v>
      </c>
      <c r="T316" s="212">
        <v>63</v>
      </c>
      <c r="U316" s="212">
        <v>60</v>
      </c>
      <c r="V316" s="212">
        <v>77</v>
      </c>
      <c r="W316" s="212">
        <v>67</v>
      </c>
      <c r="X316" s="212">
        <v>66</v>
      </c>
      <c r="Y316" s="212">
        <v>66</v>
      </c>
      <c r="Z316" s="212">
        <v>67</v>
      </c>
      <c r="AA316" s="212">
        <v>57</v>
      </c>
      <c r="AB316" s="212">
        <v>43</v>
      </c>
      <c r="AC316" s="212">
        <v>60</v>
      </c>
      <c r="AD316" s="212">
        <v>41</v>
      </c>
      <c r="AE316" s="212">
        <v>47</v>
      </c>
      <c r="AF316" s="212">
        <v>49</v>
      </c>
      <c r="AG316" s="212">
        <v>38</v>
      </c>
      <c r="AH316" s="212">
        <v>57</v>
      </c>
      <c r="AI316" s="212">
        <v>56</v>
      </c>
      <c r="AJ316" s="212">
        <v>61</v>
      </c>
      <c r="AK316" s="212">
        <v>44</v>
      </c>
      <c r="AL316" s="212">
        <v>57</v>
      </c>
      <c r="AM316" s="212">
        <v>54</v>
      </c>
      <c r="AN316" s="212">
        <v>66</v>
      </c>
      <c r="AO316" s="212">
        <v>62</v>
      </c>
      <c r="AP316" s="212">
        <v>62</v>
      </c>
      <c r="AQ316" s="212">
        <v>57</v>
      </c>
      <c r="AR316" s="212">
        <v>69</v>
      </c>
      <c r="AS316" s="212">
        <v>60</v>
      </c>
      <c r="AT316" s="212">
        <v>76</v>
      </c>
      <c r="AU316" s="212">
        <v>99</v>
      </c>
      <c r="AV316" s="212">
        <v>90</v>
      </c>
      <c r="AW316" s="212">
        <v>84</v>
      </c>
      <c r="AX316" s="212">
        <v>96</v>
      </c>
      <c r="AY316" s="212">
        <v>89</v>
      </c>
      <c r="AZ316" s="212">
        <v>92</v>
      </c>
      <c r="BA316" s="212">
        <v>106</v>
      </c>
      <c r="BB316" s="212">
        <v>98</v>
      </c>
      <c r="BC316" s="212">
        <v>91</v>
      </c>
      <c r="BD316" s="212">
        <v>64</v>
      </c>
      <c r="BE316" s="212">
        <v>86</v>
      </c>
      <c r="BF316" s="212">
        <v>83</v>
      </c>
      <c r="BG316" s="212">
        <v>98</v>
      </c>
      <c r="BH316" s="212">
        <v>95</v>
      </c>
      <c r="BI316" s="212">
        <v>95</v>
      </c>
      <c r="BJ316" s="212">
        <v>101</v>
      </c>
      <c r="BK316" s="212">
        <v>79</v>
      </c>
      <c r="BL316" s="212">
        <v>103</v>
      </c>
      <c r="BM316" s="212">
        <v>115</v>
      </c>
      <c r="BN316" s="212">
        <v>110</v>
      </c>
      <c r="BO316" s="212">
        <v>104</v>
      </c>
      <c r="BP316" s="212">
        <v>114</v>
      </c>
      <c r="BQ316" s="212">
        <v>120</v>
      </c>
      <c r="BR316" s="212">
        <v>141</v>
      </c>
      <c r="BS316" s="212">
        <v>143</v>
      </c>
      <c r="BT316" s="212">
        <v>135</v>
      </c>
      <c r="BU316" s="212">
        <v>160</v>
      </c>
      <c r="BV316" s="212">
        <v>160</v>
      </c>
      <c r="BW316" s="212">
        <v>178</v>
      </c>
      <c r="BX316" s="212">
        <v>168</v>
      </c>
      <c r="BY316" s="212">
        <v>174</v>
      </c>
      <c r="BZ316" s="212">
        <v>105</v>
      </c>
      <c r="CA316" s="212">
        <v>110</v>
      </c>
      <c r="CB316" s="212">
        <v>125</v>
      </c>
      <c r="CC316" s="212">
        <v>119</v>
      </c>
      <c r="CD316" s="212">
        <v>134</v>
      </c>
      <c r="CE316" s="212">
        <v>135</v>
      </c>
      <c r="CF316" s="212">
        <v>93</v>
      </c>
      <c r="CG316" s="212">
        <v>70</v>
      </c>
      <c r="CH316" s="212">
        <v>89</v>
      </c>
      <c r="CI316" s="212">
        <v>109</v>
      </c>
      <c r="CJ316" s="212">
        <v>102</v>
      </c>
      <c r="CK316" s="212">
        <v>96</v>
      </c>
      <c r="CL316" s="212">
        <v>108</v>
      </c>
      <c r="CM316" s="212">
        <v>115</v>
      </c>
      <c r="CN316" s="212">
        <v>83</v>
      </c>
      <c r="CO316" s="212">
        <v>80</v>
      </c>
      <c r="CP316" s="212">
        <v>82</v>
      </c>
      <c r="CQ316" s="212">
        <v>95</v>
      </c>
      <c r="CR316" s="212">
        <v>67</v>
      </c>
      <c r="CS316" s="212">
        <v>67</v>
      </c>
      <c r="CT316" s="212">
        <v>67</v>
      </c>
      <c r="CU316" s="212">
        <v>42</v>
      </c>
      <c r="CV316" s="212">
        <v>39</v>
      </c>
      <c r="CW316" s="212">
        <v>41</v>
      </c>
      <c r="CX316" s="212">
        <v>38</v>
      </c>
      <c r="CY316" s="212">
        <v>21</v>
      </c>
      <c r="CZ316" s="212">
        <v>21</v>
      </c>
      <c r="DA316" s="212">
        <v>15</v>
      </c>
      <c r="DB316" s="212">
        <v>9</v>
      </c>
      <c r="DC316" s="212">
        <v>2</v>
      </c>
      <c r="DD316" s="212">
        <v>2</v>
      </c>
      <c r="DE316" s="212">
        <v>8</v>
      </c>
      <c r="DF316" s="212">
        <v>0</v>
      </c>
      <c r="DG316" s="212">
        <v>53.1403051494</v>
      </c>
      <c r="DH316" s="212">
        <v>57.577272727299999</v>
      </c>
      <c r="DI316" s="212">
        <v>198</v>
      </c>
      <c r="DJ316" s="212">
        <v>258</v>
      </c>
      <c r="DK316" s="212">
        <v>334</v>
      </c>
      <c r="DL316" s="212">
        <v>299</v>
      </c>
      <c r="DM316" s="212">
        <v>235</v>
      </c>
      <c r="DN316" s="212">
        <v>275</v>
      </c>
      <c r="DO316" s="212">
        <v>301</v>
      </c>
      <c r="DP316" s="212">
        <v>394</v>
      </c>
      <c r="DQ316" s="212">
        <v>467</v>
      </c>
      <c r="DR316" s="212">
        <v>422</v>
      </c>
      <c r="DS316" s="212">
        <v>468</v>
      </c>
      <c r="DT316" s="212">
        <v>546</v>
      </c>
      <c r="DU316" s="212">
        <v>699</v>
      </c>
      <c r="DV316" s="212">
        <v>785</v>
      </c>
      <c r="DW316" s="212">
        <v>623</v>
      </c>
      <c r="DX316" s="212">
        <v>463</v>
      </c>
      <c r="DY316" s="212">
        <v>482</v>
      </c>
      <c r="DZ316" s="212">
        <v>378</v>
      </c>
      <c r="EA316" s="212">
        <v>181</v>
      </c>
      <c r="EB316" s="212">
        <v>49</v>
      </c>
      <c r="EC316" s="212">
        <v>8</v>
      </c>
      <c r="ED316" s="212">
        <v>790</v>
      </c>
      <c r="EE316" s="212">
        <v>4106</v>
      </c>
      <c r="EF316" s="212">
        <v>2969</v>
      </c>
      <c r="EG316" s="212">
        <v>1561</v>
      </c>
      <c r="EH316" s="212">
        <v>616</v>
      </c>
      <c r="EI316" s="212">
        <v>10.0445009536</v>
      </c>
      <c r="EJ316" s="212">
        <v>52.205975842299999</v>
      </c>
      <c r="EK316" s="212">
        <v>37.749523204100001</v>
      </c>
      <c r="EL316" s="212">
        <v>19.847425302000001</v>
      </c>
      <c r="EM316" s="212">
        <v>7.8321678321999997</v>
      </c>
    </row>
    <row r="317" spans="1:143" hidden="1">
      <c r="A317">
        <v>936</v>
      </c>
      <c r="B317">
        <v>302</v>
      </c>
      <c r="C317">
        <v>28501</v>
      </c>
      <c r="D317">
        <v>3</v>
      </c>
      <c r="E317">
        <v>2015</v>
      </c>
      <c r="G317" t="s">
        <v>48</v>
      </c>
      <c r="H317" s="212">
        <v>9124</v>
      </c>
      <c r="I317" s="212">
        <v>45</v>
      </c>
      <c r="J317" s="212">
        <v>43</v>
      </c>
      <c r="K317" s="212">
        <v>37</v>
      </c>
      <c r="L317" s="212">
        <v>53</v>
      </c>
      <c r="M317" s="212">
        <v>48</v>
      </c>
      <c r="N317" s="212">
        <v>52</v>
      </c>
      <c r="O317" s="212">
        <v>51</v>
      </c>
      <c r="P317" s="212">
        <v>63</v>
      </c>
      <c r="Q317" s="212">
        <v>59</v>
      </c>
      <c r="R317" s="212">
        <v>74</v>
      </c>
      <c r="S317" s="212">
        <v>57</v>
      </c>
      <c r="T317" s="212">
        <v>68</v>
      </c>
      <c r="U317" s="212">
        <v>71</v>
      </c>
      <c r="V317" s="212">
        <v>45</v>
      </c>
      <c r="W317" s="212">
        <v>88</v>
      </c>
      <c r="X317" s="212">
        <v>71</v>
      </c>
      <c r="Y317" s="212">
        <v>53</v>
      </c>
      <c r="Z317" s="212">
        <v>92</v>
      </c>
      <c r="AA317" s="212">
        <v>55</v>
      </c>
      <c r="AB317" s="212">
        <v>33</v>
      </c>
      <c r="AC317" s="212">
        <v>43</v>
      </c>
      <c r="AD317" s="212">
        <v>33</v>
      </c>
      <c r="AE317" s="212">
        <v>61</v>
      </c>
      <c r="AF317" s="212">
        <v>49</v>
      </c>
      <c r="AG317" s="212">
        <v>49</v>
      </c>
      <c r="AH317" s="212">
        <v>49</v>
      </c>
      <c r="AI317" s="212">
        <v>47</v>
      </c>
      <c r="AJ317" s="212">
        <v>54</v>
      </c>
      <c r="AK317" s="212">
        <v>63</v>
      </c>
      <c r="AL317" s="212">
        <v>53</v>
      </c>
      <c r="AM317" s="212">
        <v>54</v>
      </c>
      <c r="AN317" s="212">
        <v>57</v>
      </c>
      <c r="AO317" s="212">
        <v>72</v>
      </c>
      <c r="AP317" s="212">
        <v>66</v>
      </c>
      <c r="AQ317" s="212">
        <v>61</v>
      </c>
      <c r="AR317" s="212">
        <v>87</v>
      </c>
      <c r="AS317" s="212">
        <v>70</v>
      </c>
      <c r="AT317" s="212">
        <v>92</v>
      </c>
      <c r="AU317" s="212">
        <v>94</v>
      </c>
      <c r="AV317" s="212">
        <v>69</v>
      </c>
      <c r="AW317" s="212">
        <v>81</v>
      </c>
      <c r="AX317" s="212">
        <v>103</v>
      </c>
      <c r="AY317" s="212">
        <v>80</v>
      </c>
      <c r="AZ317" s="212">
        <v>84</v>
      </c>
      <c r="BA317" s="212">
        <v>79</v>
      </c>
      <c r="BB317" s="212">
        <v>82</v>
      </c>
      <c r="BC317" s="212">
        <v>94</v>
      </c>
      <c r="BD317" s="212">
        <v>96</v>
      </c>
      <c r="BE317" s="212">
        <v>100</v>
      </c>
      <c r="BF317" s="212">
        <v>88</v>
      </c>
      <c r="BG317" s="212">
        <v>112</v>
      </c>
      <c r="BH317" s="212">
        <v>93</v>
      </c>
      <c r="BI317" s="212">
        <v>117</v>
      </c>
      <c r="BJ317" s="212">
        <v>111</v>
      </c>
      <c r="BK317" s="212">
        <v>119</v>
      </c>
      <c r="BL317" s="212">
        <v>114</v>
      </c>
      <c r="BM317" s="212">
        <v>144</v>
      </c>
      <c r="BN317" s="212">
        <v>124</v>
      </c>
      <c r="BO317" s="212">
        <v>123</v>
      </c>
      <c r="BP317" s="212">
        <v>139</v>
      </c>
      <c r="BQ317" s="212">
        <v>161</v>
      </c>
      <c r="BR317" s="212">
        <v>162</v>
      </c>
      <c r="BS317" s="212">
        <v>145</v>
      </c>
      <c r="BT317" s="212">
        <v>151</v>
      </c>
      <c r="BU317" s="212">
        <v>150</v>
      </c>
      <c r="BV317" s="212">
        <v>179</v>
      </c>
      <c r="BW317" s="212">
        <v>189</v>
      </c>
      <c r="BX317" s="212">
        <v>171</v>
      </c>
      <c r="BY317" s="212">
        <v>136</v>
      </c>
      <c r="BZ317" s="212">
        <v>95</v>
      </c>
      <c r="CA317" s="212">
        <v>113</v>
      </c>
      <c r="CB317" s="212">
        <v>126</v>
      </c>
      <c r="CC317" s="212">
        <v>119</v>
      </c>
      <c r="CD317" s="212">
        <v>138</v>
      </c>
      <c r="CE317" s="212">
        <v>147</v>
      </c>
      <c r="CF317" s="212">
        <v>129</v>
      </c>
      <c r="CG317" s="212">
        <v>109</v>
      </c>
      <c r="CH317" s="212">
        <v>147</v>
      </c>
      <c r="CI317" s="212">
        <v>130</v>
      </c>
      <c r="CJ317" s="212">
        <v>159</v>
      </c>
      <c r="CK317" s="212">
        <v>155</v>
      </c>
      <c r="CL317" s="212">
        <v>132</v>
      </c>
      <c r="CM317" s="212">
        <v>148</v>
      </c>
      <c r="CN317" s="212">
        <v>152</v>
      </c>
      <c r="CO317" s="212">
        <v>150</v>
      </c>
      <c r="CP317" s="212">
        <v>145</v>
      </c>
      <c r="CQ317" s="212">
        <v>116</v>
      </c>
      <c r="CR317" s="212">
        <v>139</v>
      </c>
      <c r="CS317" s="212">
        <v>118</v>
      </c>
      <c r="CT317" s="212">
        <v>92</v>
      </c>
      <c r="CU317" s="212">
        <v>121</v>
      </c>
      <c r="CV317" s="212">
        <v>84</v>
      </c>
      <c r="CW317" s="212">
        <v>61</v>
      </c>
      <c r="CX317" s="212">
        <v>47</v>
      </c>
      <c r="CY317" s="212">
        <v>45</v>
      </c>
      <c r="CZ317" s="212">
        <v>32</v>
      </c>
      <c r="DA317" s="212">
        <v>17</v>
      </c>
      <c r="DB317" s="212">
        <v>14</v>
      </c>
      <c r="DC317" s="212">
        <v>13</v>
      </c>
      <c r="DD317" s="212">
        <v>9</v>
      </c>
      <c r="DE317" s="212">
        <v>13</v>
      </c>
      <c r="DF317" s="212">
        <v>1</v>
      </c>
      <c r="DG317" s="212">
        <v>56.110873616100001</v>
      </c>
      <c r="DH317" s="212">
        <v>60.605590062099999</v>
      </c>
      <c r="DI317" s="212">
        <v>226</v>
      </c>
      <c r="DJ317" s="212">
        <v>299</v>
      </c>
      <c r="DK317" s="212">
        <v>329</v>
      </c>
      <c r="DL317" s="212">
        <v>304</v>
      </c>
      <c r="DM317" s="212">
        <v>235</v>
      </c>
      <c r="DN317" s="212">
        <v>266</v>
      </c>
      <c r="DO317" s="212">
        <v>310</v>
      </c>
      <c r="DP317" s="212">
        <v>412</v>
      </c>
      <c r="DQ317" s="212">
        <v>427</v>
      </c>
      <c r="DR317" s="212">
        <v>460</v>
      </c>
      <c r="DS317" s="212">
        <v>552</v>
      </c>
      <c r="DT317" s="212">
        <v>644</v>
      </c>
      <c r="DU317" s="212">
        <v>769</v>
      </c>
      <c r="DV317" s="212">
        <v>770</v>
      </c>
      <c r="DW317" s="212">
        <v>643</v>
      </c>
      <c r="DX317" s="212">
        <v>674</v>
      </c>
      <c r="DY317" s="212">
        <v>737</v>
      </c>
      <c r="DZ317" s="212">
        <v>610</v>
      </c>
      <c r="EA317" s="212">
        <v>358</v>
      </c>
      <c r="EB317" s="212">
        <v>85</v>
      </c>
      <c r="EC317" s="212">
        <v>13</v>
      </c>
      <c r="ED317" s="212">
        <v>854</v>
      </c>
      <c r="EE317" s="212">
        <v>4379</v>
      </c>
      <c r="EF317" s="212">
        <v>3890</v>
      </c>
      <c r="EG317" s="212">
        <v>2477</v>
      </c>
      <c r="EH317" s="212">
        <v>1066</v>
      </c>
      <c r="EI317" s="212">
        <v>9.3609558258999996</v>
      </c>
      <c r="EJ317" s="212">
        <v>47.999561547699997</v>
      </c>
      <c r="EK317" s="212">
        <v>42.639482626300001</v>
      </c>
      <c r="EL317" s="212">
        <v>27.151156417799999</v>
      </c>
      <c r="EM317" s="212">
        <v>11.6847528225</v>
      </c>
    </row>
    <row r="318" spans="1:143" hidden="1">
      <c r="A318">
        <v>942</v>
      </c>
      <c r="B318">
        <v>302</v>
      </c>
      <c r="C318">
        <v>28585</v>
      </c>
      <c r="D318">
        <v>3</v>
      </c>
      <c r="E318">
        <v>2015</v>
      </c>
      <c r="G318" t="s">
        <v>49</v>
      </c>
      <c r="H318" s="212">
        <v>9328</v>
      </c>
      <c r="I318" s="212">
        <v>52</v>
      </c>
      <c r="J318" s="212">
        <v>57</v>
      </c>
      <c r="K318" s="212">
        <v>52</v>
      </c>
      <c r="L318" s="212">
        <v>53</v>
      </c>
      <c r="M318" s="212">
        <v>60</v>
      </c>
      <c r="N318" s="212">
        <v>65</v>
      </c>
      <c r="O318" s="212">
        <v>60</v>
      </c>
      <c r="P318" s="212">
        <v>67</v>
      </c>
      <c r="Q318" s="212">
        <v>65</v>
      </c>
      <c r="R318" s="212">
        <v>72</v>
      </c>
      <c r="S318" s="212">
        <v>71</v>
      </c>
      <c r="T318" s="212">
        <v>78</v>
      </c>
      <c r="U318" s="212">
        <v>83</v>
      </c>
      <c r="V318" s="212">
        <v>60</v>
      </c>
      <c r="W318" s="212">
        <v>92</v>
      </c>
      <c r="X318" s="212">
        <v>86</v>
      </c>
      <c r="Y318" s="212">
        <v>86</v>
      </c>
      <c r="Z318" s="212">
        <v>86</v>
      </c>
      <c r="AA318" s="212">
        <v>62</v>
      </c>
      <c r="AB318" s="212">
        <v>30</v>
      </c>
      <c r="AC318" s="212">
        <v>44</v>
      </c>
      <c r="AD318" s="212">
        <v>44</v>
      </c>
      <c r="AE318" s="212">
        <v>41</v>
      </c>
      <c r="AF318" s="212">
        <v>45</v>
      </c>
      <c r="AG318" s="212">
        <v>29</v>
      </c>
      <c r="AH318" s="212">
        <v>42</v>
      </c>
      <c r="AI318" s="212">
        <v>44</v>
      </c>
      <c r="AJ318" s="212">
        <v>49</v>
      </c>
      <c r="AK318" s="212">
        <v>61</v>
      </c>
      <c r="AL318" s="212">
        <v>60</v>
      </c>
      <c r="AM318" s="212">
        <v>54</v>
      </c>
      <c r="AN318" s="212">
        <v>59</v>
      </c>
      <c r="AO318" s="212">
        <v>75</v>
      </c>
      <c r="AP318" s="212">
        <v>54</v>
      </c>
      <c r="AQ318" s="212">
        <v>67</v>
      </c>
      <c r="AR318" s="212">
        <v>70</v>
      </c>
      <c r="AS318" s="212">
        <v>66</v>
      </c>
      <c r="AT318" s="212">
        <v>79</v>
      </c>
      <c r="AU318" s="212">
        <v>92</v>
      </c>
      <c r="AV318" s="212">
        <v>82</v>
      </c>
      <c r="AW318" s="212">
        <v>95</v>
      </c>
      <c r="AX318" s="212">
        <v>87</v>
      </c>
      <c r="AY318" s="212">
        <v>96</v>
      </c>
      <c r="AZ318" s="212">
        <v>96</v>
      </c>
      <c r="BA318" s="212">
        <v>98</v>
      </c>
      <c r="BB318" s="212">
        <v>96</v>
      </c>
      <c r="BC318" s="212">
        <v>105</v>
      </c>
      <c r="BD318" s="212">
        <v>103</v>
      </c>
      <c r="BE318" s="212">
        <v>103</v>
      </c>
      <c r="BF318" s="212">
        <v>81</v>
      </c>
      <c r="BG318" s="212">
        <v>123</v>
      </c>
      <c r="BH318" s="212">
        <v>106</v>
      </c>
      <c r="BI318" s="212">
        <v>118</v>
      </c>
      <c r="BJ318" s="212">
        <v>126</v>
      </c>
      <c r="BK318" s="212">
        <v>119</v>
      </c>
      <c r="BL318" s="212">
        <v>138</v>
      </c>
      <c r="BM318" s="212">
        <v>129</v>
      </c>
      <c r="BN318" s="212">
        <v>117</v>
      </c>
      <c r="BO318" s="212">
        <v>144</v>
      </c>
      <c r="BP318" s="212">
        <v>142</v>
      </c>
      <c r="BQ318" s="212">
        <v>136</v>
      </c>
      <c r="BR318" s="212">
        <v>136</v>
      </c>
      <c r="BS318" s="212">
        <v>134</v>
      </c>
      <c r="BT318" s="212">
        <v>137</v>
      </c>
      <c r="BU318" s="212">
        <v>163</v>
      </c>
      <c r="BV318" s="212">
        <v>159</v>
      </c>
      <c r="BW318" s="212">
        <v>160</v>
      </c>
      <c r="BX318" s="212">
        <v>197</v>
      </c>
      <c r="BY318" s="212">
        <v>151</v>
      </c>
      <c r="BZ318" s="212">
        <v>105</v>
      </c>
      <c r="CA318" s="212">
        <v>126</v>
      </c>
      <c r="CB318" s="212">
        <v>151</v>
      </c>
      <c r="CC318" s="212">
        <v>140</v>
      </c>
      <c r="CD318" s="212">
        <v>169</v>
      </c>
      <c r="CE318" s="212">
        <v>169</v>
      </c>
      <c r="CF318" s="212">
        <v>142</v>
      </c>
      <c r="CG318" s="212">
        <v>117</v>
      </c>
      <c r="CH318" s="212">
        <v>141</v>
      </c>
      <c r="CI318" s="212">
        <v>157</v>
      </c>
      <c r="CJ318" s="212">
        <v>179</v>
      </c>
      <c r="CK318" s="212">
        <v>145</v>
      </c>
      <c r="CL318" s="212">
        <v>148</v>
      </c>
      <c r="CM318" s="212">
        <v>144</v>
      </c>
      <c r="CN318" s="212">
        <v>135</v>
      </c>
      <c r="CO318" s="212">
        <v>146</v>
      </c>
      <c r="CP318" s="212">
        <v>123</v>
      </c>
      <c r="CQ318" s="212">
        <v>114</v>
      </c>
      <c r="CR318" s="212">
        <v>114</v>
      </c>
      <c r="CS318" s="212">
        <v>101</v>
      </c>
      <c r="CT318" s="212">
        <v>103</v>
      </c>
      <c r="CU318" s="212">
        <v>79</v>
      </c>
      <c r="CV318" s="212">
        <v>52</v>
      </c>
      <c r="CW318" s="212">
        <v>60</v>
      </c>
      <c r="CX318" s="212">
        <v>44</v>
      </c>
      <c r="CY318" s="212">
        <v>39</v>
      </c>
      <c r="CZ318" s="212">
        <v>25</v>
      </c>
      <c r="DA318" s="212">
        <v>23</v>
      </c>
      <c r="DB318" s="212">
        <v>14</v>
      </c>
      <c r="DC318" s="212">
        <v>12</v>
      </c>
      <c r="DD318" s="212">
        <v>8</v>
      </c>
      <c r="DE318" s="212">
        <v>14</v>
      </c>
      <c r="DF318" s="212">
        <v>0</v>
      </c>
      <c r="DG318" s="212">
        <v>55.074935677500001</v>
      </c>
      <c r="DH318" s="212">
        <v>59.633802816900001</v>
      </c>
      <c r="DI318" s="212">
        <v>274</v>
      </c>
      <c r="DJ318" s="212">
        <v>329</v>
      </c>
      <c r="DK318" s="212">
        <v>384</v>
      </c>
      <c r="DL318" s="212">
        <v>350</v>
      </c>
      <c r="DM318" s="212">
        <v>203</v>
      </c>
      <c r="DN318" s="212">
        <v>256</v>
      </c>
      <c r="DO318" s="212">
        <v>309</v>
      </c>
      <c r="DP318" s="212">
        <v>389</v>
      </c>
      <c r="DQ318" s="212">
        <v>472</v>
      </c>
      <c r="DR318" s="212">
        <v>488</v>
      </c>
      <c r="DS318" s="212">
        <v>592</v>
      </c>
      <c r="DT318" s="212">
        <v>670</v>
      </c>
      <c r="DU318" s="212">
        <v>706</v>
      </c>
      <c r="DV318" s="212">
        <v>772</v>
      </c>
      <c r="DW318" s="212">
        <v>755</v>
      </c>
      <c r="DX318" s="212">
        <v>736</v>
      </c>
      <c r="DY318" s="212">
        <v>718</v>
      </c>
      <c r="DZ318" s="212">
        <v>555</v>
      </c>
      <c r="EA318" s="212">
        <v>274</v>
      </c>
      <c r="EB318" s="212">
        <v>82</v>
      </c>
      <c r="EC318" s="212">
        <v>14</v>
      </c>
      <c r="ED318" s="212">
        <v>987</v>
      </c>
      <c r="EE318" s="212">
        <v>4435</v>
      </c>
      <c r="EF318" s="212">
        <v>3906</v>
      </c>
      <c r="EG318" s="212">
        <v>2379</v>
      </c>
      <c r="EH318" s="212">
        <v>925</v>
      </c>
      <c r="EI318" s="212">
        <v>10.5810463122</v>
      </c>
      <c r="EJ318" s="212">
        <v>47.545025729000002</v>
      </c>
      <c r="EK318" s="212">
        <v>41.873927958800003</v>
      </c>
      <c r="EL318" s="212">
        <v>25.503859348199999</v>
      </c>
      <c r="EM318" s="212">
        <v>9.9163807889999998</v>
      </c>
    </row>
    <row r="319" spans="1:143" hidden="1">
      <c r="A319">
        <v>946</v>
      </c>
      <c r="B319">
        <v>302</v>
      </c>
      <c r="C319">
        <v>28586</v>
      </c>
      <c r="D319">
        <v>3</v>
      </c>
      <c r="E319">
        <v>2015</v>
      </c>
      <c r="G319" t="s">
        <v>50</v>
      </c>
      <c r="H319" s="212">
        <v>7762</v>
      </c>
      <c r="I319" s="212">
        <v>42</v>
      </c>
      <c r="J319" s="212">
        <v>50</v>
      </c>
      <c r="K319" s="212">
        <v>40</v>
      </c>
      <c r="L319" s="212">
        <v>47</v>
      </c>
      <c r="M319" s="212">
        <v>55</v>
      </c>
      <c r="N319" s="212">
        <v>55</v>
      </c>
      <c r="O319" s="212">
        <v>54</v>
      </c>
      <c r="P319" s="212">
        <v>42</v>
      </c>
      <c r="Q319" s="212">
        <v>73</v>
      </c>
      <c r="R319" s="212">
        <v>65</v>
      </c>
      <c r="S319" s="212">
        <v>64</v>
      </c>
      <c r="T319" s="212">
        <v>54</v>
      </c>
      <c r="U319" s="212">
        <v>71</v>
      </c>
      <c r="V319" s="212">
        <v>52</v>
      </c>
      <c r="W319" s="212">
        <v>65</v>
      </c>
      <c r="X319" s="212">
        <v>77</v>
      </c>
      <c r="Y319" s="212">
        <v>54</v>
      </c>
      <c r="Z319" s="212">
        <v>76</v>
      </c>
      <c r="AA319" s="212">
        <v>48</v>
      </c>
      <c r="AB319" s="212">
        <v>21</v>
      </c>
      <c r="AC319" s="212">
        <v>32</v>
      </c>
      <c r="AD319" s="212">
        <v>23</v>
      </c>
      <c r="AE319" s="212">
        <v>28</v>
      </c>
      <c r="AF319" s="212">
        <v>34</v>
      </c>
      <c r="AG319" s="212">
        <v>40</v>
      </c>
      <c r="AH319" s="212">
        <v>39</v>
      </c>
      <c r="AI319" s="212">
        <v>36</v>
      </c>
      <c r="AJ319" s="212">
        <v>39</v>
      </c>
      <c r="AK319" s="212">
        <v>46</v>
      </c>
      <c r="AL319" s="212">
        <v>50</v>
      </c>
      <c r="AM319" s="212">
        <v>44</v>
      </c>
      <c r="AN319" s="212">
        <v>58</v>
      </c>
      <c r="AO319" s="212">
        <v>66</v>
      </c>
      <c r="AP319" s="212">
        <v>50</v>
      </c>
      <c r="AQ319" s="212">
        <v>52</v>
      </c>
      <c r="AR319" s="212">
        <v>76</v>
      </c>
      <c r="AS319" s="212">
        <v>68</v>
      </c>
      <c r="AT319" s="212">
        <v>75</v>
      </c>
      <c r="AU319" s="212">
        <v>69</v>
      </c>
      <c r="AV319" s="212">
        <v>74</v>
      </c>
      <c r="AW319" s="212">
        <v>70</v>
      </c>
      <c r="AX319" s="212">
        <v>70</v>
      </c>
      <c r="AY319" s="212">
        <v>80</v>
      </c>
      <c r="AZ319" s="212">
        <v>78</v>
      </c>
      <c r="BA319" s="212">
        <v>66</v>
      </c>
      <c r="BB319" s="212">
        <v>72</v>
      </c>
      <c r="BC319" s="212">
        <v>72</v>
      </c>
      <c r="BD319" s="212">
        <v>80</v>
      </c>
      <c r="BE319" s="212">
        <v>74</v>
      </c>
      <c r="BF319" s="212">
        <v>74</v>
      </c>
      <c r="BG319" s="212">
        <v>86</v>
      </c>
      <c r="BH319" s="212">
        <v>89</v>
      </c>
      <c r="BI319" s="212">
        <v>106</v>
      </c>
      <c r="BJ319" s="212">
        <v>89</v>
      </c>
      <c r="BK319" s="212">
        <v>100</v>
      </c>
      <c r="BL319" s="212">
        <v>103</v>
      </c>
      <c r="BM319" s="212">
        <v>111</v>
      </c>
      <c r="BN319" s="212">
        <v>102</v>
      </c>
      <c r="BO319" s="212">
        <v>104</v>
      </c>
      <c r="BP319" s="212">
        <v>131</v>
      </c>
      <c r="BQ319" s="212">
        <v>142</v>
      </c>
      <c r="BR319" s="212">
        <v>123</v>
      </c>
      <c r="BS319" s="212">
        <v>133</v>
      </c>
      <c r="BT319" s="212">
        <v>120</v>
      </c>
      <c r="BU319" s="212">
        <v>142</v>
      </c>
      <c r="BV319" s="212">
        <v>156</v>
      </c>
      <c r="BW319" s="212">
        <v>150</v>
      </c>
      <c r="BX319" s="212">
        <v>158</v>
      </c>
      <c r="BY319" s="212">
        <v>118</v>
      </c>
      <c r="BZ319" s="212">
        <v>69</v>
      </c>
      <c r="CA319" s="212">
        <v>79</v>
      </c>
      <c r="CB319" s="212">
        <v>110</v>
      </c>
      <c r="CC319" s="212">
        <v>115</v>
      </c>
      <c r="CD319" s="212">
        <v>110</v>
      </c>
      <c r="CE319" s="212">
        <v>141</v>
      </c>
      <c r="CF319" s="212">
        <v>103</v>
      </c>
      <c r="CG319" s="212">
        <v>76</v>
      </c>
      <c r="CH319" s="212">
        <v>114</v>
      </c>
      <c r="CI319" s="212">
        <v>123</v>
      </c>
      <c r="CJ319" s="212">
        <v>135</v>
      </c>
      <c r="CK319" s="212">
        <v>111</v>
      </c>
      <c r="CL319" s="212">
        <v>116</v>
      </c>
      <c r="CM319" s="212">
        <v>110</v>
      </c>
      <c r="CN319" s="212">
        <v>131</v>
      </c>
      <c r="CO319" s="212">
        <v>144</v>
      </c>
      <c r="CP319" s="212">
        <v>99</v>
      </c>
      <c r="CQ319" s="212">
        <v>118</v>
      </c>
      <c r="CR319" s="212">
        <v>115</v>
      </c>
      <c r="CS319" s="212">
        <v>94</v>
      </c>
      <c r="CT319" s="212">
        <v>75</v>
      </c>
      <c r="CU319" s="212">
        <v>82</v>
      </c>
      <c r="CV319" s="212">
        <v>60</v>
      </c>
      <c r="CW319" s="212">
        <v>61</v>
      </c>
      <c r="CX319" s="212">
        <v>32</v>
      </c>
      <c r="CY319" s="212">
        <v>34</v>
      </c>
      <c r="CZ319" s="212">
        <v>27</v>
      </c>
      <c r="DA319" s="212">
        <v>20</v>
      </c>
      <c r="DB319" s="212">
        <v>18</v>
      </c>
      <c r="DC319" s="212">
        <v>17</v>
      </c>
      <c r="DD319" s="212">
        <v>7</v>
      </c>
      <c r="DE319" s="212">
        <v>13</v>
      </c>
      <c r="DF319" s="212">
        <v>0</v>
      </c>
      <c r="DG319" s="212">
        <v>55.379799020900002</v>
      </c>
      <c r="DH319" s="212">
        <v>60.140845070399997</v>
      </c>
      <c r="DI319" s="212">
        <v>234</v>
      </c>
      <c r="DJ319" s="212">
        <v>289</v>
      </c>
      <c r="DK319" s="212">
        <v>306</v>
      </c>
      <c r="DL319" s="212">
        <v>276</v>
      </c>
      <c r="DM319" s="212">
        <v>157</v>
      </c>
      <c r="DN319" s="212">
        <v>210</v>
      </c>
      <c r="DO319" s="212">
        <v>270</v>
      </c>
      <c r="DP319" s="212">
        <v>362</v>
      </c>
      <c r="DQ319" s="212">
        <v>364</v>
      </c>
      <c r="DR319" s="212">
        <v>372</v>
      </c>
      <c r="DS319" s="212">
        <v>470</v>
      </c>
      <c r="DT319" s="212">
        <v>551</v>
      </c>
      <c r="DU319" s="212">
        <v>660</v>
      </c>
      <c r="DV319" s="212">
        <v>651</v>
      </c>
      <c r="DW319" s="212">
        <v>555</v>
      </c>
      <c r="DX319" s="212">
        <v>551</v>
      </c>
      <c r="DY319" s="212">
        <v>612</v>
      </c>
      <c r="DZ319" s="212">
        <v>501</v>
      </c>
      <c r="EA319" s="212">
        <v>269</v>
      </c>
      <c r="EB319" s="212">
        <v>89</v>
      </c>
      <c r="EC319" s="212">
        <v>13</v>
      </c>
      <c r="ED319" s="212">
        <v>829</v>
      </c>
      <c r="EE319" s="212">
        <v>3692</v>
      </c>
      <c r="EF319" s="212">
        <v>3241</v>
      </c>
      <c r="EG319" s="212">
        <v>2035</v>
      </c>
      <c r="EH319" s="212">
        <v>872</v>
      </c>
      <c r="EI319" s="212">
        <v>10.680237052300001</v>
      </c>
      <c r="EJ319" s="212">
        <v>47.565060551400002</v>
      </c>
      <c r="EK319" s="212">
        <v>41.754702396299997</v>
      </c>
      <c r="EL319" s="212">
        <v>26.217469724299999</v>
      </c>
      <c r="EM319" s="212">
        <v>11.234217985100001</v>
      </c>
    </row>
  </sheetData>
  <phoneticPr fontId="28"/>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59999389629810485"/>
  </sheetPr>
  <dimension ref="A1:CG25"/>
  <sheetViews>
    <sheetView zoomScale="130" workbookViewId="0">
      <pane xSplit="1" ySplit="6" topLeftCell="B7" activePane="bottomRight" state="frozen"/>
      <selection pane="topRight"/>
      <selection pane="bottomLeft"/>
      <selection pane="bottomRight"/>
    </sheetView>
  </sheetViews>
  <sheetFormatPr defaultRowHeight="11.25"/>
  <cols>
    <col min="1" max="1" width="9" style="363"/>
    <col min="2" max="85" width="8.625" style="363" customWidth="1"/>
    <col min="86" max="16384" width="9" style="363"/>
  </cols>
  <sheetData>
    <row r="1" spans="1:85">
      <c r="A1" s="361" t="s">
        <v>157</v>
      </c>
      <c r="B1" s="361"/>
      <c r="C1" s="361"/>
      <c r="D1" s="362"/>
      <c r="E1" s="421" t="s">
        <v>1036</v>
      </c>
      <c r="F1" s="442"/>
    </row>
    <row r="2" spans="1:85">
      <c r="A2" s="364" t="s">
        <v>64</v>
      </c>
      <c r="B2" s="364">
        <v>28000</v>
      </c>
      <c r="C2" s="364"/>
      <c r="D2" s="364">
        <v>28100</v>
      </c>
      <c r="E2" s="364"/>
      <c r="F2" s="364">
        <v>28202</v>
      </c>
      <c r="G2" s="364"/>
      <c r="H2" s="364">
        <v>28204</v>
      </c>
      <c r="I2" s="364"/>
      <c r="J2" s="364">
        <v>28206</v>
      </c>
      <c r="K2" s="364"/>
      <c r="L2" s="364">
        <v>28207</v>
      </c>
      <c r="M2" s="364"/>
      <c r="N2" s="364">
        <v>28214</v>
      </c>
      <c r="O2" s="364"/>
      <c r="P2" s="364">
        <v>28217</v>
      </c>
      <c r="Q2" s="364"/>
      <c r="R2" s="364">
        <v>28219</v>
      </c>
      <c r="S2" s="364"/>
      <c r="T2" s="364">
        <v>28301</v>
      </c>
      <c r="U2" s="364"/>
      <c r="V2" s="364">
        <v>28203</v>
      </c>
      <c r="W2" s="364"/>
      <c r="X2" s="364">
        <v>28210</v>
      </c>
      <c r="Y2" s="364"/>
      <c r="Z2" s="364">
        <v>28216</v>
      </c>
      <c r="AA2" s="364"/>
      <c r="AB2" s="364">
        <v>28381</v>
      </c>
      <c r="AC2" s="364"/>
      <c r="AD2" s="364">
        <v>28382</v>
      </c>
      <c r="AE2" s="364"/>
      <c r="AF2" s="364">
        <v>28213</v>
      </c>
      <c r="AG2" s="364"/>
      <c r="AH2" s="364">
        <v>28215</v>
      </c>
      <c r="AI2" s="364"/>
      <c r="AJ2" s="364">
        <v>28218</v>
      </c>
      <c r="AK2" s="364"/>
      <c r="AL2" s="364">
        <v>28220</v>
      </c>
      <c r="AM2" s="364"/>
      <c r="AN2" s="364">
        <v>28228</v>
      </c>
      <c r="AO2" s="364"/>
      <c r="AP2" s="364">
        <v>28365</v>
      </c>
      <c r="AQ2" s="364"/>
      <c r="AR2" s="364">
        <v>28201</v>
      </c>
      <c r="AS2" s="364"/>
      <c r="AT2" s="364">
        <v>28442</v>
      </c>
      <c r="AU2" s="364"/>
      <c r="AV2" s="364">
        <v>28443</v>
      </c>
      <c r="AW2" s="364"/>
      <c r="AX2" s="364">
        <v>28446</v>
      </c>
      <c r="AY2" s="364"/>
      <c r="AZ2" s="364">
        <v>28208</v>
      </c>
      <c r="BA2" s="364"/>
      <c r="BB2" s="364">
        <v>28212</v>
      </c>
      <c r="BC2" s="364"/>
      <c r="BD2" s="364">
        <v>28227</v>
      </c>
      <c r="BE2" s="364"/>
      <c r="BF2" s="364">
        <v>28229</v>
      </c>
      <c r="BG2" s="364"/>
      <c r="BH2" s="364">
        <v>28464</v>
      </c>
      <c r="BI2" s="364"/>
      <c r="BJ2" s="364">
        <v>28481</v>
      </c>
      <c r="BK2" s="364"/>
      <c r="BL2" s="364">
        <v>28501</v>
      </c>
      <c r="BM2" s="364"/>
      <c r="BN2" s="364">
        <v>28209</v>
      </c>
      <c r="BO2" s="364"/>
      <c r="BP2" s="364">
        <v>28222</v>
      </c>
      <c r="BQ2" s="364"/>
      <c r="BR2" s="364">
        <v>28225</v>
      </c>
      <c r="BS2" s="364"/>
      <c r="BT2" s="364">
        <v>28585</v>
      </c>
      <c r="BU2" s="364"/>
      <c r="BV2" s="364">
        <v>28586</v>
      </c>
      <c r="BW2" s="364"/>
      <c r="BX2" s="364">
        <v>28221</v>
      </c>
      <c r="BY2" s="364"/>
      <c r="BZ2" s="364">
        <v>28223</v>
      </c>
      <c r="CA2" s="364"/>
      <c r="CB2" s="364">
        <v>28205</v>
      </c>
      <c r="CC2" s="364"/>
      <c r="CD2" s="364">
        <v>28224</v>
      </c>
      <c r="CE2" s="364"/>
      <c r="CF2" s="364">
        <v>28226</v>
      </c>
      <c r="CG2" s="365"/>
    </row>
    <row r="3" spans="1:85">
      <c r="A3" s="366" t="s">
        <v>60</v>
      </c>
      <c r="B3" s="366" t="s">
        <v>63</v>
      </c>
      <c r="C3" s="366"/>
      <c r="D3" s="366" t="s">
        <v>0</v>
      </c>
      <c r="E3" s="366"/>
      <c r="F3" s="366" t="s">
        <v>4</v>
      </c>
      <c r="G3" s="366"/>
      <c r="H3" s="366" t="s">
        <v>8</v>
      </c>
      <c r="I3" s="366"/>
      <c r="J3" s="366" t="s">
        <v>11</v>
      </c>
      <c r="K3" s="366"/>
      <c r="L3" s="366" t="s">
        <v>12</v>
      </c>
      <c r="M3" s="366"/>
      <c r="N3" s="366" t="s">
        <v>22</v>
      </c>
      <c r="O3" s="366"/>
      <c r="P3" s="366" t="s">
        <v>25</v>
      </c>
      <c r="Q3" s="366"/>
      <c r="R3" s="366" t="s">
        <v>27</v>
      </c>
      <c r="S3" s="366"/>
      <c r="T3" s="366" t="s">
        <v>39</v>
      </c>
      <c r="U3" s="366"/>
      <c r="V3" s="366" t="s">
        <v>6</v>
      </c>
      <c r="W3" s="366"/>
      <c r="X3" s="366" t="s">
        <v>18</v>
      </c>
      <c r="Y3" s="366"/>
      <c r="Z3" s="366" t="s">
        <v>24</v>
      </c>
      <c r="AA3" s="366"/>
      <c r="AB3" s="366" t="s">
        <v>41</v>
      </c>
      <c r="AC3" s="366"/>
      <c r="AD3" s="366" t="s">
        <v>42</v>
      </c>
      <c r="AE3" s="366"/>
      <c r="AF3" s="366" t="s">
        <v>20</v>
      </c>
      <c r="AG3" s="366"/>
      <c r="AH3" s="366" t="s">
        <v>23</v>
      </c>
      <c r="AI3" s="366"/>
      <c r="AJ3" s="366" t="s">
        <v>26</v>
      </c>
      <c r="AK3" s="366"/>
      <c r="AL3" s="366" t="s">
        <v>28</v>
      </c>
      <c r="AM3" s="366"/>
      <c r="AN3" s="366" t="s">
        <v>37</v>
      </c>
      <c r="AO3" s="366"/>
      <c r="AP3" s="366" t="s">
        <v>40</v>
      </c>
      <c r="AQ3" s="366"/>
      <c r="AR3" s="366" t="s">
        <v>2</v>
      </c>
      <c r="AS3" s="366"/>
      <c r="AT3" s="366" t="s">
        <v>43</v>
      </c>
      <c r="AU3" s="366"/>
      <c r="AV3" s="366" t="s">
        <v>44</v>
      </c>
      <c r="AW3" s="366"/>
      <c r="AX3" s="366" t="s">
        <v>45</v>
      </c>
      <c r="AY3" s="366"/>
      <c r="AZ3" s="366" t="s">
        <v>14</v>
      </c>
      <c r="BA3" s="366"/>
      <c r="BB3" s="366" t="s">
        <v>19</v>
      </c>
      <c r="BC3" s="366"/>
      <c r="BD3" s="366" t="s">
        <v>36</v>
      </c>
      <c r="BE3" s="366"/>
      <c r="BF3" s="366" t="s">
        <v>38</v>
      </c>
      <c r="BG3" s="366"/>
      <c r="BH3" s="366" t="s">
        <v>46</v>
      </c>
      <c r="BI3" s="366"/>
      <c r="BJ3" s="366" t="s">
        <v>47</v>
      </c>
      <c r="BK3" s="366"/>
      <c r="BL3" s="366" t="s">
        <v>48</v>
      </c>
      <c r="BM3" s="366"/>
      <c r="BN3" s="366" t="s">
        <v>16</v>
      </c>
      <c r="BO3" s="366"/>
      <c r="BP3" s="366" t="s">
        <v>31</v>
      </c>
      <c r="BQ3" s="366"/>
      <c r="BR3" s="366" t="s">
        <v>34</v>
      </c>
      <c r="BS3" s="366"/>
      <c r="BT3" s="366" t="s">
        <v>49</v>
      </c>
      <c r="BU3" s="366"/>
      <c r="BV3" s="366" t="s">
        <v>50</v>
      </c>
      <c r="BW3" s="366"/>
      <c r="BX3" s="366" t="s">
        <v>29</v>
      </c>
      <c r="BY3" s="366"/>
      <c r="BZ3" s="366" t="s">
        <v>32</v>
      </c>
      <c r="CA3" s="366"/>
      <c r="CB3" s="366" t="s">
        <v>9</v>
      </c>
      <c r="CC3" s="366"/>
      <c r="CD3" s="366" t="s">
        <v>33</v>
      </c>
      <c r="CE3" s="366"/>
      <c r="CF3" s="366" t="s">
        <v>35</v>
      </c>
      <c r="CG3" s="367"/>
    </row>
    <row r="4" spans="1:85">
      <c r="A4" s="368" t="s">
        <v>61</v>
      </c>
      <c r="B4" s="368"/>
      <c r="C4" s="368"/>
      <c r="D4" s="368" t="s">
        <v>1</v>
      </c>
      <c r="E4" s="368"/>
      <c r="F4" s="368" t="s">
        <v>5</v>
      </c>
      <c r="G4" s="368"/>
      <c r="H4" s="368" t="s">
        <v>5</v>
      </c>
      <c r="I4" s="368"/>
      <c r="J4" s="368" t="s">
        <v>5</v>
      </c>
      <c r="K4" s="368"/>
      <c r="L4" s="368" t="s">
        <v>13</v>
      </c>
      <c r="M4" s="368"/>
      <c r="N4" s="368" t="s">
        <v>13</v>
      </c>
      <c r="O4" s="368"/>
      <c r="P4" s="368" t="s">
        <v>13</v>
      </c>
      <c r="Q4" s="368"/>
      <c r="R4" s="368" t="s">
        <v>13</v>
      </c>
      <c r="S4" s="368"/>
      <c r="T4" s="368" t="s">
        <v>13</v>
      </c>
      <c r="U4" s="368"/>
      <c r="V4" s="368" t="s">
        <v>7</v>
      </c>
      <c r="W4" s="368"/>
      <c r="X4" s="368" t="s">
        <v>7</v>
      </c>
      <c r="Y4" s="368"/>
      <c r="Z4" s="368" t="s">
        <v>7</v>
      </c>
      <c r="AA4" s="368"/>
      <c r="AB4" s="368" t="s">
        <v>7</v>
      </c>
      <c r="AC4" s="368"/>
      <c r="AD4" s="368" t="s">
        <v>7</v>
      </c>
      <c r="AE4" s="368"/>
      <c r="AF4" s="368" t="s">
        <v>21</v>
      </c>
      <c r="AG4" s="368"/>
      <c r="AH4" s="368" t="s">
        <v>21</v>
      </c>
      <c r="AI4" s="368"/>
      <c r="AJ4" s="368" t="s">
        <v>21</v>
      </c>
      <c r="AK4" s="368"/>
      <c r="AL4" s="368" t="s">
        <v>21</v>
      </c>
      <c r="AM4" s="368"/>
      <c r="AN4" s="368" t="s">
        <v>21</v>
      </c>
      <c r="AO4" s="368"/>
      <c r="AP4" s="368" t="s">
        <v>21</v>
      </c>
      <c r="AQ4" s="368"/>
      <c r="AR4" s="368" t="s">
        <v>3</v>
      </c>
      <c r="AS4" s="368"/>
      <c r="AT4" s="368" t="s">
        <v>3</v>
      </c>
      <c r="AU4" s="368"/>
      <c r="AV4" s="368" t="s">
        <v>3</v>
      </c>
      <c r="AW4" s="368"/>
      <c r="AX4" s="368" t="s">
        <v>3</v>
      </c>
      <c r="AY4" s="368"/>
      <c r="AZ4" s="368" t="s">
        <v>15</v>
      </c>
      <c r="BA4" s="368"/>
      <c r="BB4" s="368" t="s">
        <v>15</v>
      </c>
      <c r="BC4" s="368"/>
      <c r="BD4" s="368" t="s">
        <v>15</v>
      </c>
      <c r="BE4" s="368"/>
      <c r="BF4" s="368" t="s">
        <v>15</v>
      </c>
      <c r="BG4" s="368"/>
      <c r="BH4" s="368" t="s">
        <v>15</v>
      </c>
      <c r="BI4" s="368"/>
      <c r="BJ4" s="368" t="s">
        <v>15</v>
      </c>
      <c r="BK4" s="368"/>
      <c r="BL4" s="368" t="s">
        <v>15</v>
      </c>
      <c r="BM4" s="368"/>
      <c r="BN4" s="368" t="s">
        <v>17</v>
      </c>
      <c r="BO4" s="368"/>
      <c r="BP4" s="368" t="s">
        <v>17</v>
      </c>
      <c r="BQ4" s="368"/>
      <c r="BR4" s="368" t="s">
        <v>17</v>
      </c>
      <c r="BS4" s="368"/>
      <c r="BT4" s="368" t="s">
        <v>17</v>
      </c>
      <c r="BU4" s="368"/>
      <c r="BV4" s="368" t="s">
        <v>17</v>
      </c>
      <c r="BW4" s="368"/>
      <c r="BX4" s="368" t="s">
        <v>30</v>
      </c>
      <c r="BY4" s="368"/>
      <c r="BZ4" s="368" t="s">
        <v>30</v>
      </c>
      <c r="CA4" s="368"/>
      <c r="CB4" s="368" t="s">
        <v>10</v>
      </c>
      <c r="CC4" s="368"/>
      <c r="CD4" s="368" t="s">
        <v>10</v>
      </c>
      <c r="CE4" s="368"/>
      <c r="CF4" s="368" t="s">
        <v>10</v>
      </c>
      <c r="CG4" s="367"/>
    </row>
    <row r="5" spans="1:85">
      <c r="A5" s="368" t="s">
        <v>61</v>
      </c>
      <c r="B5" s="368"/>
      <c r="C5" s="368"/>
      <c r="D5" s="368">
        <v>1</v>
      </c>
      <c r="E5" s="368"/>
      <c r="F5" s="368">
        <v>2</v>
      </c>
      <c r="G5" s="368"/>
      <c r="H5" s="368">
        <v>2</v>
      </c>
      <c r="I5" s="368"/>
      <c r="J5" s="368">
        <v>2</v>
      </c>
      <c r="K5" s="368"/>
      <c r="L5" s="368">
        <v>3</v>
      </c>
      <c r="M5" s="368"/>
      <c r="N5" s="368">
        <v>3</v>
      </c>
      <c r="O5" s="368"/>
      <c r="P5" s="368">
        <v>3</v>
      </c>
      <c r="Q5" s="368"/>
      <c r="R5" s="368">
        <v>3</v>
      </c>
      <c r="S5" s="368"/>
      <c r="T5" s="368">
        <v>3</v>
      </c>
      <c r="U5" s="368"/>
      <c r="V5" s="368">
        <v>4</v>
      </c>
      <c r="W5" s="368"/>
      <c r="X5" s="368">
        <v>4</v>
      </c>
      <c r="Y5" s="368"/>
      <c r="Z5" s="368">
        <v>4</v>
      </c>
      <c r="AA5" s="368"/>
      <c r="AB5" s="368">
        <v>4</v>
      </c>
      <c r="AC5" s="368"/>
      <c r="AD5" s="368">
        <v>4</v>
      </c>
      <c r="AE5" s="368"/>
      <c r="AF5" s="368">
        <v>5</v>
      </c>
      <c r="AG5" s="368"/>
      <c r="AH5" s="368">
        <v>5</v>
      </c>
      <c r="AI5" s="368"/>
      <c r="AJ5" s="368">
        <v>5</v>
      </c>
      <c r="AK5" s="368"/>
      <c r="AL5" s="368">
        <v>5</v>
      </c>
      <c r="AM5" s="368"/>
      <c r="AN5" s="368">
        <v>5</v>
      </c>
      <c r="AO5" s="368"/>
      <c r="AP5" s="368">
        <v>5</v>
      </c>
      <c r="AQ5" s="368"/>
      <c r="AR5" s="368">
        <v>6</v>
      </c>
      <c r="AS5" s="368"/>
      <c r="AT5" s="368">
        <v>6</v>
      </c>
      <c r="AU5" s="368"/>
      <c r="AV5" s="368">
        <v>6</v>
      </c>
      <c r="AW5" s="368"/>
      <c r="AX5" s="368">
        <v>6</v>
      </c>
      <c r="AY5" s="368"/>
      <c r="AZ5" s="368">
        <v>7</v>
      </c>
      <c r="BA5" s="368"/>
      <c r="BB5" s="368">
        <v>7</v>
      </c>
      <c r="BC5" s="368"/>
      <c r="BD5" s="368">
        <v>7</v>
      </c>
      <c r="BE5" s="368"/>
      <c r="BF5" s="368">
        <v>7</v>
      </c>
      <c r="BG5" s="368"/>
      <c r="BH5" s="368">
        <v>7</v>
      </c>
      <c r="BI5" s="368"/>
      <c r="BJ5" s="368">
        <v>7</v>
      </c>
      <c r="BK5" s="368"/>
      <c r="BL5" s="368">
        <v>7</v>
      </c>
      <c r="BM5" s="368"/>
      <c r="BN5" s="368">
        <v>8</v>
      </c>
      <c r="BO5" s="368"/>
      <c r="BP5" s="368">
        <v>8</v>
      </c>
      <c r="BQ5" s="368"/>
      <c r="BR5" s="368">
        <v>8</v>
      </c>
      <c r="BS5" s="368"/>
      <c r="BT5" s="368">
        <v>8</v>
      </c>
      <c r="BU5" s="368"/>
      <c r="BV5" s="368">
        <v>8</v>
      </c>
      <c r="BW5" s="368"/>
      <c r="BX5" s="368">
        <v>9</v>
      </c>
      <c r="BY5" s="368"/>
      <c r="BZ5" s="368">
        <v>9</v>
      </c>
      <c r="CA5" s="368"/>
      <c r="CB5" s="368">
        <v>10</v>
      </c>
      <c r="CC5" s="368"/>
      <c r="CD5" s="368">
        <v>10</v>
      </c>
      <c r="CE5" s="368"/>
      <c r="CF5" s="368">
        <v>10</v>
      </c>
      <c r="CG5" s="367"/>
    </row>
    <row r="6" spans="1:85">
      <c r="A6" s="369"/>
      <c r="B6" s="369" t="s">
        <v>265</v>
      </c>
      <c r="C6" s="369" t="s">
        <v>266</v>
      </c>
      <c r="D6" s="369" t="s">
        <v>265</v>
      </c>
      <c r="E6" s="369" t="s">
        <v>266</v>
      </c>
      <c r="F6" s="369" t="s">
        <v>265</v>
      </c>
      <c r="G6" s="369" t="s">
        <v>266</v>
      </c>
      <c r="H6" s="369" t="s">
        <v>265</v>
      </c>
      <c r="I6" s="369" t="s">
        <v>266</v>
      </c>
      <c r="J6" s="369" t="s">
        <v>265</v>
      </c>
      <c r="K6" s="369" t="s">
        <v>266</v>
      </c>
      <c r="L6" s="369" t="s">
        <v>265</v>
      </c>
      <c r="M6" s="369" t="s">
        <v>266</v>
      </c>
      <c r="N6" s="369" t="s">
        <v>265</v>
      </c>
      <c r="O6" s="369" t="s">
        <v>266</v>
      </c>
      <c r="P6" s="369" t="s">
        <v>265</v>
      </c>
      <c r="Q6" s="369" t="s">
        <v>266</v>
      </c>
      <c r="R6" s="369" t="s">
        <v>265</v>
      </c>
      <c r="S6" s="369" t="s">
        <v>266</v>
      </c>
      <c r="T6" s="369" t="s">
        <v>265</v>
      </c>
      <c r="U6" s="369" t="s">
        <v>266</v>
      </c>
      <c r="V6" s="369" t="s">
        <v>265</v>
      </c>
      <c r="W6" s="369" t="s">
        <v>266</v>
      </c>
      <c r="X6" s="369" t="s">
        <v>265</v>
      </c>
      <c r="Y6" s="369" t="s">
        <v>266</v>
      </c>
      <c r="Z6" s="369" t="s">
        <v>265</v>
      </c>
      <c r="AA6" s="369" t="s">
        <v>266</v>
      </c>
      <c r="AB6" s="369" t="s">
        <v>265</v>
      </c>
      <c r="AC6" s="369" t="s">
        <v>266</v>
      </c>
      <c r="AD6" s="369" t="s">
        <v>265</v>
      </c>
      <c r="AE6" s="369" t="s">
        <v>266</v>
      </c>
      <c r="AF6" s="369" t="s">
        <v>265</v>
      </c>
      <c r="AG6" s="369" t="s">
        <v>266</v>
      </c>
      <c r="AH6" s="369" t="s">
        <v>265</v>
      </c>
      <c r="AI6" s="369" t="s">
        <v>266</v>
      </c>
      <c r="AJ6" s="369" t="s">
        <v>265</v>
      </c>
      <c r="AK6" s="369" t="s">
        <v>266</v>
      </c>
      <c r="AL6" s="369" t="s">
        <v>265</v>
      </c>
      <c r="AM6" s="369" t="s">
        <v>266</v>
      </c>
      <c r="AN6" s="369" t="s">
        <v>265</v>
      </c>
      <c r="AO6" s="369" t="s">
        <v>266</v>
      </c>
      <c r="AP6" s="369" t="s">
        <v>265</v>
      </c>
      <c r="AQ6" s="369" t="s">
        <v>266</v>
      </c>
      <c r="AR6" s="369" t="s">
        <v>265</v>
      </c>
      <c r="AS6" s="369" t="s">
        <v>266</v>
      </c>
      <c r="AT6" s="369" t="s">
        <v>265</v>
      </c>
      <c r="AU6" s="369" t="s">
        <v>266</v>
      </c>
      <c r="AV6" s="369" t="s">
        <v>265</v>
      </c>
      <c r="AW6" s="369" t="s">
        <v>266</v>
      </c>
      <c r="AX6" s="369" t="s">
        <v>265</v>
      </c>
      <c r="AY6" s="369" t="s">
        <v>266</v>
      </c>
      <c r="AZ6" s="369" t="s">
        <v>265</v>
      </c>
      <c r="BA6" s="369" t="s">
        <v>266</v>
      </c>
      <c r="BB6" s="369" t="s">
        <v>265</v>
      </c>
      <c r="BC6" s="369" t="s">
        <v>266</v>
      </c>
      <c r="BD6" s="369" t="s">
        <v>265</v>
      </c>
      <c r="BE6" s="369" t="s">
        <v>266</v>
      </c>
      <c r="BF6" s="369" t="s">
        <v>265</v>
      </c>
      <c r="BG6" s="369" t="s">
        <v>266</v>
      </c>
      <c r="BH6" s="369" t="s">
        <v>265</v>
      </c>
      <c r="BI6" s="369" t="s">
        <v>266</v>
      </c>
      <c r="BJ6" s="369" t="s">
        <v>265</v>
      </c>
      <c r="BK6" s="369" t="s">
        <v>266</v>
      </c>
      <c r="BL6" s="369" t="s">
        <v>265</v>
      </c>
      <c r="BM6" s="369" t="s">
        <v>266</v>
      </c>
      <c r="BN6" s="369" t="s">
        <v>265</v>
      </c>
      <c r="BO6" s="369" t="s">
        <v>266</v>
      </c>
      <c r="BP6" s="369" t="s">
        <v>265</v>
      </c>
      <c r="BQ6" s="369" t="s">
        <v>266</v>
      </c>
      <c r="BR6" s="369" t="s">
        <v>265</v>
      </c>
      <c r="BS6" s="369" t="s">
        <v>266</v>
      </c>
      <c r="BT6" s="369" t="s">
        <v>265</v>
      </c>
      <c r="BU6" s="369" t="s">
        <v>266</v>
      </c>
      <c r="BV6" s="369" t="s">
        <v>265</v>
      </c>
      <c r="BW6" s="369" t="s">
        <v>266</v>
      </c>
      <c r="BX6" s="369" t="s">
        <v>265</v>
      </c>
      <c r="BY6" s="369" t="s">
        <v>266</v>
      </c>
      <c r="BZ6" s="369" t="s">
        <v>265</v>
      </c>
      <c r="CA6" s="369" t="s">
        <v>266</v>
      </c>
      <c r="CB6" s="369" t="s">
        <v>265</v>
      </c>
      <c r="CC6" s="369" t="s">
        <v>266</v>
      </c>
      <c r="CD6" s="369" t="s">
        <v>265</v>
      </c>
      <c r="CE6" s="369" t="s">
        <v>266</v>
      </c>
      <c r="CF6" s="369" t="s">
        <v>265</v>
      </c>
      <c r="CG6" s="369" t="s">
        <v>266</v>
      </c>
    </row>
    <row r="7" spans="1:85">
      <c r="A7" s="370" t="s">
        <v>159</v>
      </c>
      <c r="B7" s="371">
        <f>自立率2!B3</f>
        <v>210513</v>
      </c>
      <c r="C7" s="371">
        <f>自立率2!B11</f>
        <v>229470</v>
      </c>
      <c r="D7" s="371">
        <f>自立率2!C3</f>
        <v>58124</v>
      </c>
      <c r="E7" s="371">
        <f>自立率2!C11</f>
        <v>63523</v>
      </c>
      <c r="F7" s="371">
        <f>自立率2!E3</f>
        <v>17746</v>
      </c>
      <c r="G7" s="371">
        <f>自立率2!E11</f>
        <v>19175</v>
      </c>
      <c r="H7" s="371">
        <f>自立率2!G3</f>
        <v>16422</v>
      </c>
      <c r="I7" s="371">
        <f>自立率2!G11</f>
        <v>18619</v>
      </c>
      <c r="J7" s="371">
        <f>自立率2!I3</f>
        <v>3409</v>
      </c>
      <c r="K7" s="371">
        <f>自立率2!I11</f>
        <v>4137</v>
      </c>
      <c r="L7" s="371">
        <f>自立率2!J3</f>
        <v>6616</v>
      </c>
      <c r="M7" s="371">
        <f>自立率2!J11</f>
        <v>7519</v>
      </c>
      <c r="N7" s="371">
        <f>自立率2!P3</f>
        <v>8332</v>
      </c>
      <c r="O7" s="371">
        <f>自立率2!P11</f>
        <v>9850</v>
      </c>
      <c r="P7" s="371">
        <f>自立率2!S3</f>
        <v>5761</v>
      </c>
      <c r="Q7" s="371">
        <f>自立率2!S11</f>
        <v>6931</v>
      </c>
      <c r="R7" s="371">
        <f>自立率2!U3</f>
        <v>4189</v>
      </c>
      <c r="S7" s="371">
        <f>自立率2!U11</f>
        <v>3752</v>
      </c>
      <c r="T7" s="371">
        <f>自立率2!AF3</f>
        <v>1244</v>
      </c>
      <c r="U7" s="371">
        <f>自立率2!AF11</f>
        <v>1325</v>
      </c>
      <c r="V7" s="371">
        <f>自立率2!F3</f>
        <v>10884</v>
      </c>
      <c r="W7" s="371">
        <f>自立率2!F11</f>
        <v>11846</v>
      </c>
      <c r="X7" s="371">
        <f>自立率2!M3</f>
        <v>10014</v>
      </c>
      <c r="Y7" s="371">
        <f>自立率2!M11</f>
        <v>11112</v>
      </c>
      <c r="Z7" s="371">
        <f>自立率2!R3</f>
        <v>3730</v>
      </c>
      <c r="AA7" s="371">
        <f>自立率2!R11</f>
        <v>4041</v>
      </c>
      <c r="AB7" s="371">
        <f>自立率2!AH3</f>
        <v>1455</v>
      </c>
      <c r="AC7" s="371">
        <f>自立率2!AH11</f>
        <v>1567</v>
      </c>
      <c r="AD7" s="371">
        <f>自立率2!AI3</f>
        <v>1271</v>
      </c>
      <c r="AE7" s="371">
        <f>自立率2!AI11</f>
        <v>1479</v>
      </c>
      <c r="AF7" s="371">
        <f>自立率2!O3</f>
        <v>1614</v>
      </c>
      <c r="AG7" s="371">
        <f>自立率2!O11</f>
        <v>1683</v>
      </c>
      <c r="AH7" s="371">
        <f>自立率2!Q3</f>
        <v>3413</v>
      </c>
      <c r="AI7" s="371">
        <f>自立率2!Q11</f>
        <v>3838</v>
      </c>
      <c r="AJ7" s="371">
        <f>自立率2!T3</f>
        <v>1842</v>
      </c>
      <c r="AK7" s="371">
        <f>自立率2!T11</f>
        <v>1978</v>
      </c>
      <c r="AL7" s="371">
        <f>自立率2!V3</f>
        <v>1952</v>
      </c>
      <c r="AM7" s="371">
        <f>自立率2!V11</f>
        <v>1874</v>
      </c>
      <c r="AN7" s="371">
        <v>1045</v>
      </c>
      <c r="AO7" s="371">
        <v>1088</v>
      </c>
      <c r="AP7" s="371">
        <v>765</v>
      </c>
      <c r="AQ7" s="371">
        <v>787</v>
      </c>
      <c r="AR7" s="371">
        <v>14199</v>
      </c>
      <c r="AS7" s="371">
        <v>18608</v>
      </c>
      <c r="AT7" s="371">
        <v>458</v>
      </c>
      <c r="AU7" s="371">
        <v>452</v>
      </c>
      <c r="AV7" s="371">
        <v>613</v>
      </c>
      <c r="AW7" s="371">
        <v>648</v>
      </c>
      <c r="AX7" s="371">
        <v>407</v>
      </c>
      <c r="AY7" s="371">
        <v>410</v>
      </c>
      <c r="AZ7" s="371">
        <v>1181</v>
      </c>
      <c r="BA7" s="371">
        <v>1290</v>
      </c>
      <c r="BB7" s="371">
        <v>1612</v>
      </c>
      <c r="BC7" s="371">
        <v>1795</v>
      </c>
      <c r="BD7" s="371">
        <f>自立率2!AC3</f>
        <v>1640</v>
      </c>
      <c r="BE7" s="371">
        <f>自立率2!AC11</f>
        <v>1692</v>
      </c>
      <c r="BF7" s="371">
        <f>自立率2!AE3</f>
        <v>3176</v>
      </c>
      <c r="BG7" s="371">
        <f>自立率2!AE11</f>
        <v>3418</v>
      </c>
      <c r="BH7" s="371">
        <f>自立率2!AM3</f>
        <v>1286</v>
      </c>
      <c r="BI7" s="371">
        <f>自立率2!AM11</f>
        <v>1437</v>
      </c>
      <c r="BJ7" s="371">
        <f>自立率2!AN3</f>
        <v>775</v>
      </c>
      <c r="BK7" s="371">
        <f>自立率2!AN11</f>
        <v>786</v>
      </c>
      <c r="BL7" s="371">
        <f>自立率2!AO3</f>
        <v>837</v>
      </c>
      <c r="BM7" s="371">
        <f>自立率2!AO11</f>
        <v>772</v>
      </c>
      <c r="BN7" s="371">
        <f>自立率2!L3</f>
        <v>3368</v>
      </c>
      <c r="BO7" s="371">
        <f>自立率2!L11</f>
        <v>3415</v>
      </c>
      <c r="BP7" s="371">
        <f>自立率2!X3</f>
        <v>1065</v>
      </c>
      <c r="BQ7" s="371">
        <f>自立率2!X11</f>
        <v>1057</v>
      </c>
      <c r="BR7" s="371">
        <f>自立率2!AA3</f>
        <v>1272</v>
      </c>
      <c r="BS7" s="371">
        <f>自立率2!AA11</f>
        <v>1291</v>
      </c>
      <c r="BT7" s="371">
        <f>自立率2!AP3</f>
        <v>724</v>
      </c>
      <c r="BU7" s="371">
        <f>自立率2!AP11</f>
        <v>773</v>
      </c>
      <c r="BV7" s="371">
        <f>自立率2!AQ3</f>
        <v>670</v>
      </c>
      <c r="BW7" s="371">
        <f>自立率2!AQ11</f>
        <v>652</v>
      </c>
      <c r="BX7" s="371">
        <f>自立率2!W3</f>
        <v>1826</v>
      </c>
      <c r="BY7" s="371">
        <f>自立率2!W11</f>
        <v>1799</v>
      </c>
      <c r="BZ7" s="371">
        <f>自立率2!Y3</f>
        <v>2732</v>
      </c>
      <c r="CA7" s="371">
        <f>自立率2!Y11</f>
        <v>2766</v>
      </c>
      <c r="CB7" s="371">
        <f>自立率2!H3</f>
        <v>2046</v>
      </c>
      <c r="CC7" s="371">
        <f>自立率2!H11</f>
        <v>2126</v>
      </c>
      <c r="CD7" s="371">
        <f>自立率2!Z3</f>
        <v>2142</v>
      </c>
      <c r="CE7" s="371">
        <f>自立率2!Z11</f>
        <v>2174</v>
      </c>
      <c r="CF7" s="371">
        <f>自立率2!AB3</f>
        <v>2023</v>
      </c>
      <c r="CG7" s="371">
        <f>自立率2!AB11</f>
        <v>1985</v>
      </c>
    </row>
    <row r="8" spans="1:85">
      <c r="A8" s="370" t="s">
        <v>160</v>
      </c>
      <c r="B8" s="371">
        <f>自立率2!B4</f>
        <v>165479</v>
      </c>
      <c r="C8" s="371">
        <f>自立率2!B12</f>
        <v>191928</v>
      </c>
      <c r="D8" s="371">
        <f>自立率2!C4</f>
        <v>45236</v>
      </c>
      <c r="E8" s="371">
        <f>自立率2!C12</f>
        <v>53360</v>
      </c>
      <c r="F8" s="371">
        <f>自立率2!E4</f>
        <v>14859</v>
      </c>
      <c r="G8" s="371">
        <f>自立率2!E12</f>
        <v>16885</v>
      </c>
      <c r="H8" s="371">
        <f>自立率2!G4</f>
        <v>12425</v>
      </c>
      <c r="I8" s="371">
        <f>自立率2!G12</f>
        <v>14925</v>
      </c>
      <c r="J8" s="371">
        <f>自立率2!I4</f>
        <v>2601</v>
      </c>
      <c r="K8" s="371">
        <f>自立率2!I12</f>
        <v>3363</v>
      </c>
      <c r="L8" s="371">
        <f>自立率2!J4</f>
        <v>5441</v>
      </c>
      <c r="M8" s="371">
        <f>自立率2!J12</f>
        <v>6555</v>
      </c>
      <c r="N8" s="371">
        <f>自立率2!P4</f>
        <v>6766</v>
      </c>
      <c r="O8" s="371">
        <f>自立率2!P12</f>
        <v>8126</v>
      </c>
      <c r="P8" s="371">
        <f>自立率2!S4</f>
        <v>5505</v>
      </c>
      <c r="Q8" s="371">
        <f>自立率2!S12</f>
        <v>6620</v>
      </c>
      <c r="R8" s="371">
        <f>自立率2!U4</f>
        <v>2621</v>
      </c>
      <c r="S8" s="371">
        <f>自立率2!U12</f>
        <v>2717</v>
      </c>
      <c r="T8" s="371">
        <f>自立率2!AF4</f>
        <v>996</v>
      </c>
      <c r="U8" s="371">
        <f>自立率2!AF12</f>
        <v>984</v>
      </c>
      <c r="V8" s="371">
        <f>自立率2!F4</f>
        <v>8651</v>
      </c>
      <c r="W8" s="371">
        <f>自立率2!F12</f>
        <v>9993</v>
      </c>
      <c r="X8" s="371">
        <f>自立率2!M4</f>
        <v>8329</v>
      </c>
      <c r="Y8" s="371">
        <f>自立率2!M12</f>
        <v>9052</v>
      </c>
      <c r="Z8" s="371">
        <f>自立率2!R4</f>
        <v>2963</v>
      </c>
      <c r="AA8" s="371">
        <f>自立率2!R12</f>
        <v>3155</v>
      </c>
      <c r="AB8" s="371">
        <f>自立率2!AH4</f>
        <v>1170</v>
      </c>
      <c r="AC8" s="371">
        <f>自立率2!AH12</f>
        <v>1171</v>
      </c>
      <c r="AD8" s="371">
        <f>自立率2!AI4</f>
        <v>1104</v>
      </c>
      <c r="AE8" s="371">
        <f>自立率2!AI12</f>
        <v>1203</v>
      </c>
      <c r="AF8" s="371">
        <f>自立率2!O4</f>
        <v>1266</v>
      </c>
      <c r="AG8" s="371">
        <f>自立率2!O12</f>
        <v>1624</v>
      </c>
      <c r="AH8" s="371">
        <f>自立率2!Q4</f>
        <v>2943</v>
      </c>
      <c r="AI8" s="371">
        <f>自立率2!Q12</f>
        <v>3232</v>
      </c>
      <c r="AJ8" s="371">
        <f>自立率2!T4</f>
        <v>1405</v>
      </c>
      <c r="AK8" s="371">
        <f>自立率2!T12</f>
        <v>1591</v>
      </c>
      <c r="AL8" s="371">
        <f>自立率2!V4</f>
        <v>1414</v>
      </c>
      <c r="AM8" s="371">
        <f>自立率2!V12</f>
        <v>1507</v>
      </c>
      <c r="AN8" s="371">
        <f>自立率2!AD3</f>
        <v>1470</v>
      </c>
      <c r="AO8" s="371">
        <f>自立率2!AD11</f>
        <v>1438</v>
      </c>
      <c r="AP8" s="371">
        <f>自立率2!AG3</f>
        <v>918</v>
      </c>
      <c r="AQ8" s="371">
        <f>自立率2!AG11</f>
        <v>917</v>
      </c>
      <c r="AR8" s="371">
        <f>自立率2!D3</f>
        <v>19250</v>
      </c>
      <c r="AS8" s="371">
        <f>自立率2!D11</f>
        <v>21208</v>
      </c>
      <c r="AT8" s="371">
        <f>自立率2!AJ3</f>
        <v>572</v>
      </c>
      <c r="AU8" s="371">
        <f>自立率2!AJ11</f>
        <v>568</v>
      </c>
      <c r="AV8" s="371">
        <f>自立率2!AK3</f>
        <v>742</v>
      </c>
      <c r="AW8" s="371">
        <f>自立率2!AK11</f>
        <v>833</v>
      </c>
      <c r="AX8" s="371">
        <f>自立率2!AL3</f>
        <v>506</v>
      </c>
      <c r="AY8" s="371">
        <f>自立率2!AL11</f>
        <v>470</v>
      </c>
      <c r="AZ8" s="371">
        <f>自立率2!K3</f>
        <v>1450</v>
      </c>
      <c r="BA8" s="371">
        <f>自立率2!K11</f>
        <v>1531</v>
      </c>
      <c r="BB8" s="371">
        <f>自立率2!N3</f>
        <v>2005</v>
      </c>
      <c r="BC8" s="371">
        <f>自立率2!N11</f>
        <v>2113</v>
      </c>
      <c r="BD8" s="371">
        <f>自立率2!AC4</f>
        <v>1121</v>
      </c>
      <c r="BE8" s="371">
        <f>自立率2!AC12</f>
        <v>1307</v>
      </c>
      <c r="BF8" s="371">
        <f>自立率2!AE4</f>
        <v>2497</v>
      </c>
      <c r="BG8" s="371">
        <f>自立率2!AE12</f>
        <v>2793</v>
      </c>
      <c r="BH8" s="371">
        <f>自立率2!AM4</f>
        <v>1039</v>
      </c>
      <c r="BI8" s="371">
        <f>自立率2!AM12</f>
        <v>1127</v>
      </c>
      <c r="BJ8" s="371">
        <f>自立率2!AN4</f>
        <v>574</v>
      </c>
      <c r="BK8" s="371">
        <f>自立率2!AN12</f>
        <v>625</v>
      </c>
      <c r="BL8" s="371">
        <f>自立率2!AO4</f>
        <v>563</v>
      </c>
      <c r="BM8" s="371">
        <f>自立率2!AO12</f>
        <v>645</v>
      </c>
      <c r="BN8" s="371">
        <f>自立率2!L4</f>
        <v>2470</v>
      </c>
      <c r="BO8" s="371">
        <f>自立率2!L12</f>
        <v>2885</v>
      </c>
      <c r="BP8" s="371">
        <f>自立率2!X4</f>
        <v>863</v>
      </c>
      <c r="BQ8" s="371">
        <f>自立率2!X12</f>
        <v>868</v>
      </c>
      <c r="BR8" s="371">
        <f>自立率2!AA4</f>
        <v>934</v>
      </c>
      <c r="BS8" s="371">
        <f>自立率2!AA12</f>
        <v>1120</v>
      </c>
      <c r="BT8" s="371">
        <f>自立率2!AP4</f>
        <v>573</v>
      </c>
      <c r="BU8" s="371">
        <f>自立率2!AP12</f>
        <v>755</v>
      </c>
      <c r="BV8" s="371">
        <f>自立率2!AQ4</f>
        <v>439</v>
      </c>
      <c r="BW8" s="371">
        <f>自立率2!AQ12</f>
        <v>555</v>
      </c>
      <c r="BX8" s="371">
        <f>自立率2!W4</f>
        <v>1249</v>
      </c>
      <c r="BY8" s="371">
        <f>自立率2!W12</f>
        <v>1418</v>
      </c>
      <c r="BZ8" s="371">
        <f>自立率2!Y4</f>
        <v>2030</v>
      </c>
      <c r="CA8" s="371">
        <f>自立率2!Y12</f>
        <v>2254</v>
      </c>
      <c r="CB8" s="371">
        <f>自立率2!H4</f>
        <v>1417</v>
      </c>
      <c r="CC8" s="371">
        <f>自立率2!H12</f>
        <v>1604</v>
      </c>
      <c r="CD8" s="371">
        <f>自立率2!Z4</f>
        <v>1446</v>
      </c>
      <c r="CE8" s="371">
        <f>自立率2!Z12</f>
        <v>1618</v>
      </c>
      <c r="CF8" s="371">
        <f>自立率2!AB4</f>
        <v>1461</v>
      </c>
      <c r="CG8" s="371">
        <f>自立率2!AB12</f>
        <v>1665</v>
      </c>
    </row>
    <row r="9" spans="1:85">
      <c r="A9" s="370" t="s">
        <v>1022</v>
      </c>
      <c r="B9" s="371">
        <f>自立率2!B5</f>
        <v>123300</v>
      </c>
      <c r="C9" s="371">
        <f>自立率2!B13</f>
        <v>155492</v>
      </c>
      <c r="D9" s="371">
        <f>自立率2!C5</f>
        <v>33601</v>
      </c>
      <c r="E9" s="371">
        <f>自立率2!C13</f>
        <v>44132</v>
      </c>
      <c r="F9" s="371">
        <f>自立率2!E5</f>
        <v>11026</v>
      </c>
      <c r="G9" s="371">
        <f>自立率2!E13</f>
        <v>14113</v>
      </c>
      <c r="H9" s="371">
        <f>自立率2!G5</f>
        <v>9283</v>
      </c>
      <c r="I9" s="371">
        <f>自立率2!G13</f>
        <v>12158</v>
      </c>
      <c r="J9" s="371">
        <f>自立率2!I5</f>
        <v>1999</v>
      </c>
      <c r="K9" s="371">
        <f>自立率2!I13</f>
        <v>2835</v>
      </c>
      <c r="L9" s="371">
        <f>自立率2!J5</f>
        <v>4222</v>
      </c>
      <c r="M9" s="371">
        <f>自立率2!J13</f>
        <v>5036</v>
      </c>
      <c r="N9" s="371">
        <f>自立率2!P5</f>
        <v>5272</v>
      </c>
      <c r="O9" s="371">
        <f>自立率2!P13</f>
        <v>6557</v>
      </c>
      <c r="P9" s="371">
        <f>自立率2!S5</f>
        <v>4740</v>
      </c>
      <c r="Q9" s="371">
        <f>自立率2!S13</f>
        <v>5131</v>
      </c>
      <c r="R9" s="371">
        <f>自立率2!U5</f>
        <v>1773</v>
      </c>
      <c r="S9" s="371">
        <f>自立率2!U13</f>
        <v>2208</v>
      </c>
      <c r="T9" s="371">
        <f>自立率2!AF5</f>
        <v>635</v>
      </c>
      <c r="U9" s="371">
        <f>自立率2!AF13</f>
        <v>688</v>
      </c>
      <c r="V9" s="371">
        <f>自立率2!F5</f>
        <v>6197</v>
      </c>
      <c r="W9" s="371">
        <f>自立率2!F13</f>
        <v>7697</v>
      </c>
      <c r="X9" s="371">
        <f>自立率2!M5</f>
        <v>5759</v>
      </c>
      <c r="Y9" s="371">
        <f>自立率2!M13</f>
        <v>6493</v>
      </c>
      <c r="Z9" s="371">
        <f>自立率2!R5</f>
        <v>1958</v>
      </c>
      <c r="AA9" s="371">
        <f>自立率2!R13</f>
        <v>2327</v>
      </c>
      <c r="AB9" s="371">
        <f>自立率2!AH5</f>
        <v>753</v>
      </c>
      <c r="AC9" s="371">
        <f>自立率2!AH13</f>
        <v>789</v>
      </c>
      <c r="AD9" s="371">
        <f>自立率2!AI5</f>
        <v>753</v>
      </c>
      <c r="AE9" s="371">
        <f>自立率2!AI13</f>
        <v>819</v>
      </c>
      <c r="AF9" s="371">
        <f>自立率2!O5</f>
        <v>1080</v>
      </c>
      <c r="AG9" s="371">
        <f>自立率2!O13</f>
        <v>1382</v>
      </c>
      <c r="AH9" s="371">
        <f>自立率2!Q5</f>
        <v>2141</v>
      </c>
      <c r="AI9" s="371">
        <f>自立率2!Q13</f>
        <v>2224</v>
      </c>
      <c r="AJ9" s="371">
        <f>自立率2!T5</f>
        <v>1038</v>
      </c>
      <c r="AK9" s="371">
        <f>自立率2!T13</f>
        <v>1146</v>
      </c>
      <c r="AL9" s="371">
        <f>自立率2!V5</f>
        <v>1009</v>
      </c>
      <c r="AM9" s="371">
        <f>自立率2!V13</f>
        <v>1267</v>
      </c>
      <c r="AN9" s="371">
        <f>自立率2!AD4</f>
        <v>1039</v>
      </c>
      <c r="AO9" s="371">
        <f>自立率2!AD12</f>
        <v>1115</v>
      </c>
      <c r="AP9" s="371">
        <f>自立率2!AG4</f>
        <v>731</v>
      </c>
      <c r="AQ9" s="371">
        <f>自立率2!AG12</f>
        <v>796</v>
      </c>
      <c r="AR9" s="371">
        <f>自立率2!D4</f>
        <v>15264</v>
      </c>
      <c r="AS9" s="371">
        <f>自立率2!D12</f>
        <v>18108</v>
      </c>
      <c r="AT9" s="371">
        <f>自立率2!AJ4</f>
        <v>432</v>
      </c>
      <c r="AU9" s="371">
        <f>自立率2!AJ12</f>
        <v>443</v>
      </c>
      <c r="AV9" s="371">
        <f>自立率2!AK4</f>
        <v>591</v>
      </c>
      <c r="AW9" s="371">
        <f>自立率2!AK12</f>
        <v>661</v>
      </c>
      <c r="AX9" s="371">
        <f>自立率2!AL4</f>
        <v>397</v>
      </c>
      <c r="AY9" s="371">
        <f>自立率2!AL12</f>
        <v>405</v>
      </c>
      <c r="AZ9" s="371">
        <f>自立率2!K4</f>
        <v>1130</v>
      </c>
      <c r="BA9" s="371">
        <f>自立率2!K12</f>
        <v>1291</v>
      </c>
      <c r="BB9" s="371">
        <f>自立率2!N4</f>
        <v>1524</v>
      </c>
      <c r="BC9" s="371">
        <f>自立率2!N12</f>
        <v>1807</v>
      </c>
      <c r="BD9" s="371">
        <f>自立率2!AC5</f>
        <v>910</v>
      </c>
      <c r="BE9" s="371">
        <f>自立率2!AC13</f>
        <v>1234</v>
      </c>
      <c r="BF9" s="371">
        <f>自立率2!AE5</f>
        <v>1670</v>
      </c>
      <c r="BG9" s="371">
        <f>自立率2!AE13</f>
        <v>2150</v>
      </c>
      <c r="BH9" s="371">
        <f>自立率2!AM5</f>
        <v>723</v>
      </c>
      <c r="BI9" s="371">
        <f>自立率2!AM13</f>
        <v>738</v>
      </c>
      <c r="BJ9" s="371">
        <f>自立率2!AN5</f>
        <v>371</v>
      </c>
      <c r="BK9" s="371">
        <f>自立率2!AN13</f>
        <v>463</v>
      </c>
      <c r="BL9" s="371">
        <f>自立率2!AO5</f>
        <v>510</v>
      </c>
      <c r="BM9" s="371">
        <f>自立率2!AO13</f>
        <v>676</v>
      </c>
      <c r="BN9" s="371">
        <f>自立率2!L5</f>
        <v>2003</v>
      </c>
      <c r="BO9" s="371">
        <f>自立率2!L13</f>
        <v>2589</v>
      </c>
      <c r="BP9" s="371">
        <f>自立率2!X5</f>
        <v>614</v>
      </c>
      <c r="BQ9" s="371">
        <f>自立率2!X13</f>
        <v>852</v>
      </c>
      <c r="BR9" s="371">
        <f>自立率2!AA5</f>
        <v>744</v>
      </c>
      <c r="BS9" s="371">
        <f>自立率2!AA13</f>
        <v>964</v>
      </c>
      <c r="BT9" s="371">
        <f>自立率2!AP5</f>
        <v>523</v>
      </c>
      <c r="BU9" s="371">
        <f>自立率2!AP13</f>
        <v>736</v>
      </c>
      <c r="BV9" s="371">
        <f>自立率2!AQ5</f>
        <v>399</v>
      </c>
      <c r="BW9" s="371">
        <f>自立率2!AQ13</f>
        <v>552</v>
      </c>
      <c r="BX9" s="371">
        <f>自立率2!W5</f>
        <v>1025</v>
      </c>
      <c r="BY9" s="371">
        <f>自立率2!W13</f>
        <v>1353</v>
      </c>
      <c r="BZ9" s="371">
        <f>自立率2!Y5</f>
        <v>1591</v>
      </c>
      <c r="CA9" s="371">
        <f>自立率2!Y13</f>
        <v>1980</v>
      </c>
      <c r="CB9" s="371">
        <f>自立率2!H5</f>
        <v>1118</v>
      </c>
      <c r="CC9" s="371">
        <f>自立率2!H13</f>
        <v>1403</v>
      </c>
      <c r="CD9" s="371">
        <f>自立率2!Z5</f>
        <v>1177</v>
      </c>
      <c r="CE9" s="371">
        <f>自立率2!Z13</f>
        <v>1503</v>
      </c>
      <c r="CF9" s="371">
        <f>自立率2!AB5</f>
        <v>1237</v>
      </c>
      <c r="CG9" s="371">
        <f>自立率2!AB13</f>
        <v>1528</v>
      </c>
    </row>
    <row r="10" spans="1:85">
      <c r="A10" s="370" t="s">
        <v>1023</v>
      </c>
      <c r="B10" s="371">
        <f>自立率2!B6</f>
        <v>149869</v>
      </c>
      <c r="C10" s="371">
        <f>自立率2!B14</f>
        <v>276447</v>
      </c>
      <c r="D10" s="371">
        <f>自立率2!C6</f>
        <v>41521</v>
      </c>
      <c r="E10" s="371">
        <f>自立率2!C14</f>
        <v>77674</v>
      </c>
      <c r="F10" s="371">
        <f>自立率2!E6</f>
        <v>11262</v>
      </c>
      <c r="G10" s="371">
        <f>自立率2!E14</f>
        <v>21298</v>
      </c>
      <c r="H10" s="371">
        <f>自立率2!G6</f>
        <v>10804</v>
      </c>
      <c r="I10" s="371">
        <f>自立率2!G14</f>
        <v>19941</v>
      </c>
      <c r="J10" s="371">
        <f>自立率2!I6</f>
        <v>2846</v>
      </c>
      <c r="K10" s="371">
        <f>自立率2!I14</f>
        <v>5072</v>
      </c>
      <c r="L10" s="371">
        <f>自立率2!J6</f>
        <v>4423</v>
      </c>
      <c r="M10" s="371">
        <f>自立率2!J14</f>
        <v>7649</v>
      </c>
      <c r="N10" s="371">
        <f>自立率2!P6</f>
        <v>6112</v>
      </c>
      <c r="O10" s="371">
        <f>自立率2!P14</f>
        <v>10516</v>
      </c>
      <c r="P10" s="371">
        <f>自立率2!S6</f>
        <v>4870</v>
      </c>
      <c r="Q10" s="371">
        <f>自立率2!S14</f>
        <v>7544</v>
      </c>
      <c r="R10" s="371">
        <f>自立率2!U6</f>
        <v>2280</v>
      </c>
      <c r="S10" s="371">
        <f>自立率2!U14</f>
        <v>4456</v>
      </c>
      <c r="T10" s="371">
        <f>自立率2!AF6</f>
        <v>727</v>
      </c>
      <c r="U10" s="371">
        <f>自立率2!AF14</f>
        <v>1498</v>
      </c>
      <c r="V10" s="371">
        <f>自立率2!F6</f>
        <v>6795</v>
      </c>
      <c r="W10" s="371">
        <f>自立率2!F14</f>
        <v>12318</v>
      </c>
      <c r="X10" s="371">
        <f>自立率2!M6</f>
        <v>5892</v>
      </c>
      <c r="Y10" s="371">
        <f>自立率2!M14</f>
        <v>10426</v>
      </c>
      <c r="Z10" s="371">
        <f>自立率2!R6</f>
        <v>2007</v>
      </c>
      <c r="AA10" s="371">
        <f>自立率2!R14</f>
        <v>3854</v>
      </c>
      <c r="AB10" s="371">
        <f>自立率2!AH6</f>
        <v>788</v>
      </c>
      <c r="AC10" s="371">
        <f>自立率2!AH14</f>
        <v>1296</v>
      </c>
      <c r="AD10" s="371">
        <f>自立率2!AI6</f>
        <v>684</v>
      </c>
      <c r="AE10" s="371">
        <f>自立率2!AI14</f>
        <v>1152</v>
      </c>
      <c r="AF10" s="371">
        <f>自立率2!O6</f>
        <v>1396</v>
      </c>
      <c r="AG10" s="371">
        <f>自立率2!O14</f>
        <v>2634</v>
      </c>
      <c r="AH10" s="371">
        <f>自立率2!Q6</f>
        <v>2466</v>
      </c>
      <c r="AI10" s="371">
        <f>自立率2!Q14</f>
        <v>4294</v>
      </c>
      <c r="AJ10" s="371">
        <f>自立率2!T6</f>
        <v>1318</v>
      </c>
      <c r="AK10" s="371">
        <f>自立率2!T14</f>
        <v>2381</v>
      </c>
      <c r="AL10" s="371">
        <f>自立率2!V6</f>
        <v>1564</v>
      </c>
      <c r="AM10" s="371">
        <f>自立率2!V14</f>
        <v>2930</v>
      </c>
      <c r="AN10" s="371">
        <f>自立率2!AD5</f>
        <v>803</v>
      </c>
      <c r="AO10" s="371">
        <f>自立率2!AD13</f>
        <v>1068</v>
      </c>
      <c r="AP10" s="371">
        <f>自立率2!AG5</f>
        <v>596</v>
      </c>
      <c r="AQ10" s="371">
        <f>自立率2!AG13</f>
        <v>757</v>
      </c>
      <c r="AR10" s="371">
        <f>自立率2!D5</f>
        <v>11001</v>
      </c>
      <c r="AS10" s="371">
        <f>自立率2!D13</f>
        <v>14092</v>
      </c>
      <c r="AT10" s="371">
        <f>自立率2!AJ5</f>
        <v>329</v>
      </c>
      <c r="AU10" s="371">
        <f>自立率2!AJ13</f>
        <v>393</v>
      </c>
      <c r="AV10" s="371">
        <f>自立率2!AK5</f>
        <v>394</v>
      </c>
      <c r="AW10" s="371">
        <f>自立率2!AK13</f>
        <v>505</v>
      </c>
      <c r="AX10" s="371">
        <f>自立率2!AL5</f>
        <v>279</v>
      </c>
      <c r="AY10" s="371">
        <f>自立率2!AL13</f>
        <v>368</v>
      </c>
      <c r="AZ10" s="371">
        <f>自立率2!K5</f>
        <v>827</v>
      </c>
      <c r="BA10" s="371">
        <f>自立率2!K13</f>
        <v>1077</v>
      </c>
      <c r="BB10" s="371">
        <f>自立率2!N5</f>
        <v>1217</v>
      </c>
      <c r="BC10" s="371">
        <f>自立率2!N13</f>
        <v>1509</v>
      </c>
      <c r="BD10" s="371">
        <f>自立率2!AC6</f>
        <v>1470</v>
      </c>
      <c r="BE10" s="371">
        <f>自立率2!AC14</f>
        <v>2751</v>
      </c>
      <c r="BF10" s="371">
        <f>自立率2!AE6</f>
        <v>2070</v>
      </c>
      <c r="BG10" s="371">
        <f>自立率2!AE14</f>
        <v>4171</v>
      </c>
      <c r="BH10" s="371">
        <f>自立率2!AM6</f>
        <v>658</v>
      </c>
      <c r="BI10" s="371">
        <f>自立率2!AM14</f>
        <v>1246</v>
      </c>
      <c r="BJ10" s="371">
        <f>自立率2!AN6</f>
        <v>543</v>
      </c>
      <c r="BK10" s="371">
        <f>自立率2!AN14</f>
        <v>1099</v>
      </c>
      <c r="BL10" s="371">
        <f>自立率2!AO6</f>
        <v>889</v>
      </c>
      <c r="BM10" s="371">
        <f>自立率2!AO14</f>
        <v>1805</v>
      </c>
      <c r="BN10" s="371">
        <f>自立率2!L6</f>
        <v>3276</v>
      </c>
      <c r="BO10" s="371">
        <f>自立率2!L14</f>
        <v>6108</v>
      </c>
      <c r="BP10" s="371">
        <f>自立率2!X6</f>
        <v>1232</v>
      </c>
      <c r="BQ10" s="371">
        <f>自立率2!X14</f>
        <v>2247</v>
      </c>
      <c r="BR10" s="371">
        <f>自立率2!AA6</f>
        <v>1403</v>
      </c>
      <c r="BS10" s="371">
        <f>自立率2!AA14</f>
        <v>2528</v>
      </c>
      <c r="BT10" s="371">
        <f>自立率2!AP6</f>
        <v>901</v>
      </c>
      <c r="BU10" s="371">
        <f>自立率2!AP14</f>
        <v>1645</v>
      </c>
      <c r="BV10" s="371">
        <f>自立率2!AQ6</f>
        <v>715</v>
      </c>
      <c r="BW10" s="371">
        <f>自立率2!AQ14</f>
        <v>1485</v>
      </c>
      <c r="BX10" s="371">
        <f>自立率2!W6</f>
        <v>1677</v>
      </c>
      <c r="BY10" s="371">
        <f>自立率2!W14</f>
        <v>3181</v>
      </c>
      <c r="BZ10" s="371">
        <f>自立率2!Y6</f>
        <v>2598</v>
      </c>
      <c r="CA10" s="371">
        <f>自立率2!Y14</f>
        <v>4974</v>
      </c>
      <c r="CB10" s="371">
        <f>自立率2!H6</f>
        <v>1847</v>
      </c>
      <c r="CC10" s="371">
        <f>自立率2!H14</f>
        <v>3218</v>
      </c>
      <c r="CD10" s="371">
        <f>自立率2!Z6</f>
        <v>2065</v>
      </c>
      <c r="CE10" s="371">
        <f>自立率2!Z14</f>
        <v>3588</v>
      </c>
      <c r="CF10" s="371">
        <f>自立率2!AB6</f>
        <v>2083</v>
      </c>
      <c r="CG10" s="371">
        <f>自立率2!AB14</f>
        <v>3983</v>
      </c>
    </row>
    <row r="11" spans="1:85">
      <c r="A11" s="372" t="s">
        <v>62</v>
      </c>
      <c r="B11" s="462">
        <f>自立率2!B7</f>
        <v>649161</v>
      </c>
      <c r="C11" s="462">
        <f>自立率2!B15</f>
        <v>853337</v>
      </c>
      <c r="D11" s="462">
        <f>自立率2!C7</f>
        <v>178482</v>
      </c>
      <c r="E11" s="462">
        <f>自立率2!C15</f>
        <v>238689</v>
      </c>
      <c r="F11" s="462">
        <f>自立率2!E7</f>
        <v>54893</v>
      </c>
      <c r="G11" s="462">
        <f>自立率2!E15</f>
        <v>71471</v>
      </c>
      <c r="H11" s="462">
        <f>自立率2!G7</f>
        <v>48934</v>
      </c>
      <c r="I11" s="462">
        <f>自立率2!G15</f>
        <v>65643</v>
      </c>
      <c r="J11" s="462">
        <f>自立率2!I7</f>
        <v>10855</v>
      </c>
      <c r="K11" s="462">
        <f>自立率2!I15</f>
        <v>15407</v>
      </c>
      <c r="L11" s="462">
        <f>自立率2!J7</f>
        <v>20702</v>
      </c>
      <c r="M11" s="462">
        <f>自立率2!J15</f>
        <v>26759</v>
      </c>
      <c r="N11" s="462">
        <f>自立率2!P7</f>
        <v>26482</v>
      </c>
      <c r="O11" s="462">
        <f>自立率2!P15</f>
        <v>35049</v>
      </c>
      <c r="P11" s="462">
        <f>自立率2!S7</f>
        <v>20876</v>
      </c>
      <c r="Q11" s="462">
        <f>自立率2!S15</f>
        <v>26226</v>
      </c>
      <c r="R11" s="462">
        <f>自立率2!U7</f>
        <v>10863</v>
      </c>
      <c r="S11" s="462">
        <f>自立率2!U15</f>
        <v>13133</v>
      </c>
      <c r="T11" s="462">
        <f>自立率2!AF7</f>
        <v>3602</v>
      </c>
      <c r="U11" s="462">
        <f>自立率2!AF15</f>
        <v>4495</v>
      </c>
      <c r="V11" s="462">
        <f>自立率2!F7</f>
        <v>32527</v>
      </c>
      <c r="W11" s="462">
        <f>自立率2!F15</f>
        <v>41854</v>
      </c>
      <c r="X11" s="462">
        <f>自立率2!M7</f>
        <v>29994</v>
      </c>
      <c r="Y11" s="462">
        <f>自立率2!M15</f>
        <v>37083</v>
      </c>
      <c r="Z11" s="462">
        <f>自立率2!R7</f>
        <v>10658</v>
      </c>
      <c r="AA11" s="462">
        <f>自立率2!R15</f>
        <v>13377</v>
      </c>
      <c r="AB11" s="462">
        <f>自立率2!AH7</f>
        <v>4166</v>
      </c>
      <c r="AC11" s="462">
        <f>自立率2!AH15</f>
        <v>4823</v>
      </c>
      <c r="AD11" s="462">
        <f>自立率2!AI7</f>
        <v>3812</v>
      </c>
      <c r="AE11" s="462">
        <f>自立率2!AI15</f>
        <v>4653</v>
      </c>
      <c r="AF11" s="462">
        <f>自立率2!O7</f>
        <v>5356</v>
      </c>
      <c r="AG11" s="462">
        <f>自立率2!O15</f>
        <v>7323</v>
      </c>
      <c r="AH11" s="462">
        <f>自立率2!Q7</f>
        <v>10963</v>
      </c>
      <c r="AI11" s="462">
        <f>自立率2!Q15</f>
        <v>13588</v>
      </c>
      <c r="AJ11" s="462">
        <f>自立率2!T7</f>
        <v>5603</v>
      </c>
      <c r="AK11" s="462">
        <f>自立率2!T15</f>
        <v>7096</v>
      </c>
      <c r="AL11" s="462">
        <f>自立率2!V7</f>
        <v>5939</v>
      </c>
      <c r="AM11" s="462">
        <f>自立率2!V15</f>
        <v>7578</v>
      </c>
      <c r="AN11" s="462">
        <f>自立率2!AD6</f>
        <v>1166</v>
      </c>
      <c r="AO11" s="462">
        <f>自立率2!AD14</f>
        <v>2114</v>
      </c>
      <c r="AP11" s="462">
        <f>自立率2!AG6</f>
        <v>886</v>
      </c>
      <c r="AQ11" s="462">
        <f>自立率2!AG14</f>
        <v>1612</v>
      </c>
      <c r="AR11" s="462">
        <f>自立率2!D6</f>
        <v>12472</v>
      </c>
      <c r="AS11" s="462">
        <f>自立率2!D14</f>
        <v>23852</v>
      </c>
      <c r="AT11" s="462">
        <f>自立率2!AJ6</f>
        <v>484</v>
      </c>
      <c r="AU11" s="462">
        <f>自立率2!AJ14</f>
        <v>848</v>
      </c>
      <c r="AV11" s="462">
        <f>自立率2!AK6</f>
        <v>619</v>
      </c>
      <c r="AW11" s="462">
        <f>自立率2!AK14</f>
        <v>1046</v>
      </c>
      <c r="AX11" s="462">
        <f>自立率2!AL6</f>
        <v>475</v>
      </c>
      <c r="AY11" s="462">
        <f>自立率2!AL14</f>
        <v>1006</v>
      </c>
      <c r="AZ11" s="462">
        <f>自立率2!K6</f>
        <v>1039</v>
      </c>
      <c r="BA11" s="462">
        <f>自立率2!K14</f>
        <v>2042</v>
      </c>
      <c r="BB11" s="462">
        <f>自立率2!N6</f>
        <v>1546</v>
      </c>
      <c r="BC11" s="462">
        <f>自立率2!N14</f>
        <v>2965</v>
      </c>
      <c r="BD11" s="462">
        <f>自立率2!AC7</f>
        <v>5141</v>
      </c>
      <c r="BE11" s="462">
        <f>自立率2!AC15</f>
        <v>6984</v>
      </c>
      <c r="BF11" s="462">
        <f>自立率2!AE7</f>
        <v>9413</v>
      </c>
      <c r="BG11" s="462">
        <f>自立率2!AE15</f>
        <v>12532</v>
      </c>
      <c r="BH11" s="462">
        <f>自立率2!AM7</f>
        <v>3706</v>
      </c>
      <c r="BI11" s="462">
        <f>自立率2!AM15</f>
        <v>4548</v>
      </c>
      <c r="BJ11" s="462">
        <f>自立率2!AN7</f>
        <v>2263</v>
      </c>
      <c r="BK11" s="462">
        <f>自立率2!AN15</f>
        <v>2973</v>
      </c>
      <c r="BL11" s="462">
        <f>自立率2!AO7</f>
        <v>2799</v>
      </c>
      <c r="BM11" s="462">
        <f>自立率2!AO15</f>
        <v>3898</v>
      </c>
      <c r="BN11" s="462">
        <f>自立率2!L7</f>
        <v>11117</v>
      </c>
      <c r="BO11" s="462">
        <f>自立率2!L15</f>
        <v>14997</v>
      </c>
      <c r="BP11" s="462">
        <f>自立率2!X7</f>
        <v>3774</v>
      </c>
      <c r="BQ11" s="462">
        <f>自立率2!X15</f>
        <v>5024</v>
      </c>
      <c r="BR11" s="462">
        <f>自立率2!AA7</f>
        <v>4353</v>
      </c>
      <c r="BS11" s="462">
        <f>自立率2!AA15</f>
        <v>5903</v>
      </c>
      <c r="BT11" s="462">
        <f>自立率2!AP7</f>
        <v>2721</v>
      </c>
      <c r="BU11" s="462">
        <f>自立率2!AP15</f>
        <v>3909</v>
      </c>
      <c r="BV11" s="462">
        <f>自立率2!AQ7</f>
        <v>2223</v>
      </c>
      <c r="BW11" s="462">
        <f>自立率2!AQ15</f>
        <v>3244</v>
      </c>
      <c r="BX11" s="462">
        <f>自立率2!W7</f>
        <v>5777</v>
      </c>
      <c r="BY11" s="462">
        <f>自立率2!W15</f>
        <v>7751</v>
      </c>
      <c r="BZ11" s="462">
        <f>自立率2!Y7</f>
        <v>8951</v>
      </c>
      <c r="CA11" s="462">
        <f>自立率2!Y15</f>
        <v>11974</v>
      </c>
      <c r="CB11" s="462">
        <f>自立率2!H7</f>
        <v>6428</v>
      </c>
      <c r="CC11" s="462">
        <f>自立率2!H15</f>
        <v>8351</v>
      </c>
      <c r="CD11" s="462">
        <f>自立率2!Z7</f>
        <v>6830</v>
      </c>
      <c r="CE11" s="462">
        <f>自立率2!Z15</f>
        <v>8883</v>
      </c>
      <c r="CF11" s="462">
        <f>自立率2!AB7</f>
        <v>6804</v>
      </c>
      <c r="CG11" s="462">
        <f>自立率2!AB15</f>
        <v>9161</v>
      </c>
    </row>
    <row r="12" spans="1:85">
      <c r="A12" s="367"/>
    </row>
    <row r="13" spans="1:85">
      <c r="A13" s="367"/>
    </row>
    <row r="14" spans="1:85">
      <c r="A14" s="370"/>
    </row>
    <row r="15" spans="1:85">
      <c r="A15" s="361" t="s">
        <v>267</v>
      </c>
      <c r="B15" s="361"/>
      <c r="C15" s="361"/>
      <c r="D15" s="362"/>
      <c r="E15" s="421" t="s">
        <v>1027</v>
      </c>
      <c r="F15" s="422"/>
    </row>
    <row r="16" spans="1:85">
      <c r="A16" s="364" t="s">
        <v>64</v>
      </c>
      <c r="B16" s="364">
        <v>28000</v>
      </c>
      <c r="C16" s="364"/>
      <c r="D16" s="364">
        <v>28100</v>
      </c>
      <c r="E16" s="364"/>
      <c r="F16" s="364">
        <v>28202</v>
      </c>
      <c r="G16" s="364"/>
      <c r="H16" s="364">
        <v>28204</v>
      </c>
      <c r="I16" s="364"/>
      <c r="J16" s="364">
        <v>28206</v>
      </c>
      <c r="K16" s="364"/>
      <c r="L16" s="364">
        <v>28207</v>
      </c>
      <c r="M16" s="364"/>
      <c r="N16" s="364">
        <v>28214</v>
      </c>
      <c r="O16" s="364"/>
      <c r="P16" s="364">
        <v>28217</v>
      </c>
      <c r="Q16" s="364"/>
      <c r="R16" s="364">
        <v>28219</v>
      </c>
      <c r="S16" s="364"/>
      <c r="T16" s="364">
        <v>28301</v>
      </c>
      <c r="U16" s="364"/>
      <c r="V16" s="364">
        <v>28203</v>
      </c>
      <c r="W16" s="364"/>
      <c r="X16" s="364">
        <v>28210</v>
      </c>
      <c r="Y16" s="364"/>
      <c r="Z16" s="364">
        <v>28216</v>
      </c>
      <c r="AA16" s="364"/>
      <c r="AB16" s="364">
        <v>28381</v>
      </c>
      <c r="AC16" s="364"/>
      <c r="AD16" s="364">
        <v>28382</v>
      </c>
      <c r="AE16" s="364"/>
      <c r="AF16" s="364">
        <v>28213</v>
      </c>
      <c r="AG16" s="364"/>
      <c r="AH16" s="364">
        <v>28215</v>
      </c>
      <c r="AI16" s="364"/>
      <c r="AJ16" s="364">
        <v>28218</v>
      </c>
      <c r="AK16" s="364"/>
      <c r="AL16" s="364">
        <v>28220</v>
      </c>
      <c r="AM16" s="364"/>
      <c r="AN16" s="364">
        <v>28228</v>
      </c>
      <c r="AO16" s="364"/>
      <c r="AP16" s="364">
        <v>28365</v>
      </c>
      <c r="AQ16" s="364"/>
      <c r="AR16" s="364">
        <v>28201</v>
      </c>
      <c r="AS16" s="364"/>
      <c r="AT16" s="364">
        <v>28442</v>
      </c>
      <c r="AU16" s="364"/>
      <c r="AV16" s="364">
        <v>28443</v>
      </c>
      <c r="AW16" s="364"/>
      <c r="AX16" s="364">
        <v>28446</v>
      </c>
      <c r="AY16" s="364"/>
      <c r="AZ16" s="364">
        <v>28208</v>
      </c>
      <c r="BA16" s="364"/>
      <c r="BB16" s="364">
        <v>28212</v>
      </c>
      <c r="BC16" s="364"/>
      <c r="BD16" s="364">
        <v>28227</v>
      </c>
      <c r="BE16" s="364"/>
      <c r="BF16" s="364">
        <v>28229</v>
      </c>
      <c r="BG16" s="364"/>
      <c r="BH16" s="364">
        <v>28464</v>
      </c>
      <c r="BI16" s="364"/>
      <c r="BJ16" s="364">
        <v>28481</v>
      </c>
      <c r="BK16" s="364"/>
      <c r="BL16" s="364">
        <v>28501</v>
      </c>
      <c r="BM16" s="364"/>
      <c r="BN16" s="364">
        <v>28209</v>
      </c>
      <c r="BO16" s="364"/>
      <c r="BP16" s="364">
        <v>28222</v>
      </c>
      <c r="BQ16" s="364"/>
      <c r="BR16" s="364">
        <v>28225</v>
      </c>
      <c r="BS16" s="364"/>
      <c r="BT16" s="364">
        <v>28585</v>
      </c>
      <c r="BU16" s="364"/>
      <c r="BV16" s="364">
        <v>28586</v>
      </c>
      <c r="BW16" s="364"/>
      <c r="BX16" s="364">
        <v>28221</v>
      </c>
      <c r="BY16" s="364"/>
      <c r="BZ16" s="364">
        <v>28223</v>
      </c>
      <c r="CA16" s="364"/>
      <c r="CB16" s="364">
        <v>28205</v>
      </c>
      <c r="CC16" s="364"/>
      <c r="CD16" s="364">
        <v>28224</v>
      </c>
      <c r="CE16" s="364"/>
      <c r="CF16" s="364">
        <v>28226</v>
      </c>
      <c r="CG16" s="365"/>
    </row>
    <row r="17" spans="1:85">
      <c r="A17" s="366" t="s">
        <v>60</v>
      </c>
      <c r="B17" s="366" t="s">
        <v>63</v>
      </c>
      <c r="C17" s="366"/>
      <c r="D17" s="366" t="s">
        <v>0</v>
      </c>
      <c r="E17" s="366"/>
      <c r="F17" s="366" t="s">
        <v>4</v>
      </c>
      <c r="G17" s="366"/>
      <c r="H17" s="366" t="s">
        <v>8</v>
      </c>
      <c r="I17" s="366"/>
      <c r="J17" s="366" t="s">
        <v>11</v>
      </c>
      <c r="K17" s="366"/>
      <c r="L17" s="366" t="s">
        <v>12</v>
      </c>
      <c r="M17" s="366"/>
      <c r="N17" s="366" t="s">
        <v>22</v>
      </c>
      <c r="O17" s="366"/>
      <c r="P17" s="366" t="s">
        <v>25</v>
      </c>
      <c r="Q17" s="366"/>
      <c r="R17" s="366" t="s">
        <v>27</v>
      </c>
      <c r="S17" s="366"/>
      <c r="T17" s="366" t="s">
        <v>39</v>
      </c>
      <c r="U17" s="366"/>
      <c r="V17" s="366" t="s">
        <v>6</v>
      </c>
      <c r="W17" s="366"/>
      <c r="X17" s="366" t="s">
        <v>18</v>
      </c>
      <c r="Y17" s="366"/>
      <c r="Z17" s="366" t="s">
        <v>24</v>
      </c>
      <c r="AA17" s="366"/>
      <c r="AB17" s="366" t="s">
        <v>41</v>
      </c>
      <c r="AC17" s="366"/>
      <c r="AD17" s="366" t="s">
        <v>42</v>
      </c>
      <c r="AE17" s="366"/>
      <c r="AF17" s="366" t="s">
        <v>20</v>
      </c>
      <c r="AG17" s="366"/>
      <c r="AH17" s="366" t="s">
        <v>23</v>
      </c>
      <c r="AI17" s="366"/>
      <c r="AJ17" s="366" t="s">
        <v>26</v>
      </c>
      <c r="AK17" s="366"/>
      <c r="AL17" s="366" t="s">
        <v>28</v>
      </c>
      <c r="AM17" s="366"/>
      <c r="AN17" s="366" t="s">
        <v>37</v>
      </c>
      <c r="AO17" s="366"/>
      <c r="AP17" s="366" t="s">
        <v>40</v>
      </c>
      <c r="AQ17" s="366"/>
      <c r="AR17" s="366" t="s">
        <v>2</v>
      </c>
      <c r="AS17" s="366"/>
      <c r="AT17" s="366" t="s">
        <v>43</v>
      </c>
      <c r="AU17" s="366"/>
      <c r="AV17" s="366" t="s">
        <v>44</v>
      </c>
      <c r="AW17" s="366"/>
      <c r="AX17" s="366" t="s">
        <v>45</v>
      </c>
      <c r="AY17" s="366"/>
      <c r="AZ17" s="366" t="s">
        <v>14</v>
      </c>
      <c r="BA17" s="366"/>
      <c r="BB17" s="366" t="s">
        <v>19</v>
      </c>
      <c r="BC17" s="366"/>
      <c r="BD17" s="366" t="s">
        <v>36</v>
      </c>
      <c r="BE17" s="366"/>
      <c r="BF17" s="366" t="s">
        <v>38</v>
      </c>
      <c r="BG17" s="366"/>
      <c r="BH17" s="366" t="s">
        <v>46</v>
      </c>
      <c r="BI17" s="366"/>
      <c r="BJ17" s="366" t="s">
        <v>47</v>
      </c>
      <c r="BK17" s="366"/>
      <c r="BL17" s="366" t="s">
        <v>48</v>
      </c>
      <c r="BM17" s="366"/>
      <c r="BN17" s="366" t="s">
        <v>16</v>
      </c>
      <c r="BO17" s="366"/>
      <c r="BP17" s="366" t="s">
        <v>31</v>
      </c>
      <c r="BQ17" s="366"/>
      <c r="BR17" s="366" t="s">
        <v>34</v>
      </c>
      <c r="BS17" s="366"/>
      <c r="BT17" s="366" t="s">
        <v>49</v>
      </c>
      <c r="BU17" s="366"/>
      <c r="BV17" s="366" t="s">
        <v>50</v>
      </c>
      <c r="BW17" s="366"/>
      <c r="BX17" s="366" t="s">
        <v>29</v>
      </c>
      <c r="BY17" s="366"/>
      <c r="BZ17" s="366" t="s">
        <v>32</v>
      </c>
      <c r="CA17" s="366"/>
      <c r="CB17" s="366" t="s">
        <v>9</v>
      </c>
      <c r="CC17" s="366"/>
      <c r="CD17" s="366" t="s">
        <v>33</v>
      </c>
      <c r="CE17" s="366"/>
      <c r="CF17" s="366" t="s">
        <v>35</v>
      </c>
      <c r="CG17" s="367"/>
    </row>
    <row r="18" spans="1:85">
      <c r="A18" s="368" t="s">
        <v>61</v>
      </c>
      <c r="B18" s="368"/>
      <c r="C18" s="368"/>
      <c r="D18" s="368" t="s">
        <v>1</v>
      </c>
      <c r="E18" s="368"/>
      <c r="F18" s="368" t="s">
        <v>5</v>
      </c>
      <c r="G18" s="368"/>
      <c r="H18" s="368" t="s">
        <v>5</v>
      </c>
      <c r="I18" s="368"/>
      <c r="J18" s="368" t="s">
        <v>5</v>
      </c>
      <c r="K18" s="368"/>
      <c r="L18" s="368" t="s">
        <v>13</v>
      </c>
      <c r="M18" s="368"/>
      <c r="N18" s="368" t="s">
        <v>13</v>
      </c>
      <c r="O18" s="368"/>
      <c r="P18" s="368" t="s">
        <v>13</v>
      </c>
      <c r="Q18" s="368"/>
      <c r="R18" s="368" t="s">
        <v>13</v>
      </c>
      <c r="S18" s="368"/>
      <c r="T18" s="368" t="s">
        <v>13</v>
      </c>
      <c r="U18" s="368"/>
      <c r="V18" s="368" t="s">
        <v>7</v>
      </c>
      <c r="W18" s="368"/>
      <c r="X18" s="368" t="s">
        <v>7</v>
      </c>
      <c r="Y18" s="368"/>
      <c r="Z18" s="368" t="s">
        <v>7</v>
      </c>
      <c r="AA18" s="368"/>
      <c r="AB18" s="368" t="s">
        <v>7</v>
      </c>
      <c r="AC18" s="368"/>
      <c r="AD18" s="368" t="s">
        <v>7</v>
      </c>
      <c r="AE18" s="368"/>
      <c r="AF18" s="368" t="s">
        <v>21</v>
      </c>
      <c r="AG18" s="368"/>
      <c r="AH18" s="368" t="s">
        <v>21</v>
      </c>
      <c r="AI18" s="368"/>
      <c r="AJ18" s="368" t="s">
        <v>21</v>
      </c>
      <c r="AK18" s="368"/>
      <c r="AL18" s="368" t="s">
        <v>21</v>
      </c>
      <c r="AM18" s="368"/>
      <c r="AN18" s="368" t="s">
        <v>21</v>
      </c>
      <c r="AO18" s="368"/>
      <c r="AP18" s="368" t="s">
        <v>21</v>
      </c>
      <c r="AQ18" s="368"/>
      <c r="AR18" s="368" t="s">
        <v>3</v>
      </c>
      <c r="AS18" s="368"/>
      <c r="AT18" s="368" t="s">
        <v>3</v>
      </c>
      <c r="AU18" s="368"/>
      <c r="AV18" s="368" t="s">
        <v>3</v>
      </c>
      <c r="AW18" s="368"/>
      <c r="AX18" s="368" t="s">
        <v>3</v>
      </c>
      <c r="AY18" s="368"/>
      <c r="AZ18" s="368" t="s">
        <v>15</v>
      </c>
      <c r="BA18" s="368"/>
      <c r="BB18" s="368" t="s">
        <v>15</v>
      </c>
      <c r="BC18" s="368"/>
      <c r="BD18" s="368" t="s">
        <v>15</v>
      </c>
      <c r="BE18" s="368"/>
      <c r="BF18" s="368" t="s">
        <v>15</v>
      </c>
      <c r="BG18" s="368"/>
      <c r="BH18" s="368" t="s">
        <v>15</v>
      </c>
      <c r="BI18" s="368"/>
      <c r="BJ18" s="368" t="s">
        <v>15</v>
      </c>
      <c r="BK18" s="368"/>
      <c r="BL18" s="368" t="s">
        <v>15</v>
      </c>
      <c r="BM18" s="368"/>
      <c r="BN18" s="368" t="s">
        <v>17</v>
      </c>
      <c r="BO18" s="368"/>
      <c r="BP18" s="368" t="s">
        <v>17</v>
      </c>
      <c r="BQ18" s="368"/>
      <c r="BR18" s="368" t="s">
        <v>17</v>
      </c>
      <c r="BS18" s="368"/>
      <c r="BT18" s="368" t="s">
        <v>17</v>
      </c>
      <c r="BU18" s="368"/>
      <c r="BV18" s="368" t="s">
        <v>17</v>
      </c>
      <c r="BW18" s="368"/>
      <c r="BX18" s="368" t="s">
        <v>30</v>
      </c>
      <c r="BY18" s="368"/>
      <c r="BZ18" s="368" t="s">
        <v>30</v>
      </c>
      <c r="CA18" s="368"/>
      <c r="CB18" s="368" t="s">
        <v>10</v>
      </c>
      <c r="CC18" s="368"/>
      <c r="CD18" s="368" t="s">
        <v>10</v>
      </c>
      <c r="CE18" s="368"/>
      <c r="CF18" s="368" t="s">
        <v>10</v>
      </c>
      <c r="CG18" s="367"/>
    </row>
    <row r="19" spans="1:85">
      <c r="A19" s="368" t="s">
        <v>61</v>
      </c>
      <c r="B19" s="368"/>
      <c r="C19" s="368"/>
      <c r="D19" s="368">
        <v>1</v>
      </c>
      <c r="E19" s="368"/>
      <c r="F19" s="368">
        <v>2</v>
      </c>
      <c r="G19" s="368"/>
      <c r="H19" s="368">
        <v>2</v>
      </c>
      <c r="I19" s="368"/>
      <c r="J19" s="368">
        <v>2</v>
      </c>
      <c r="K19" s="368"/>
      <c r="L19" s="368">
        <v>3</v>
      </c>
      <c r="M19" s="368"/>
      <c r="N19" s="368">
        <v>3</v>
      </c>
      <c r="O19" s="368"/>
      <c r="P19" s="368">
        <v>3</v>
      </c>
      <c r="Q19" s="368"/>
      <c r="R19" s="368">
        <v>3</v>
      </c>
      <c r="S19" s="368"/>
      <c r="T19" s="368">
        <v>3</v>
      </c>
      <c r="U19" s="368"/>
      <c r="V19" s="368">
        <v>4</v>
      </c>
      <c r="W19" s="368"/>
      <c r="X19" s="368">
        <v>4</v>
      </c>
      <c r="Y19" s="368"/>
      <c r="Z19" s="368">
        <v>4</v>
      </c>
      <c r="AA19" s="368"/>
      <c r="AB19" s="368">
        <v>4</v>
      </c>
      <c r="AC19" s="368"/>
      <c r="AD19" s="368">
        <v>4</v>
      </c>
      <c r="AE19" s="368"/>
      <c r="AF19" s="368">
        <v>5</v>
      </c>
      <c r="AG19" s="368"/>
      <c r="AH19" s="368">
        <v>5</v>
      </c>
      <c r="AI19" s="368"/>
      <c r="AJ19" s="368">
        <v>5</v>
      </c>
      <c r="AK19" s="368"/>
      <c r="AL19" s="368">
        <v>5</v>
      </c>
      <c r="AM19" s="368"/>
      <c r="AN19" s="368">
        <v>5</v>
      </c>
      <c r="AO19" s="368"/>
      <c r="AP19" s="368">
        <v>5</v>
      </c>
      <c r="AQ19" s="368"/>
      <c r="AR19" s="368">
        <v>6</v>
      </c>
      <c r="AS19" s="368"/>
      <c r="AT19" s="368">
        <v>6</v>
      </c>
      <c r="AU19" s="368"/>
      <c r="AV19" s="368">
        <v>6</v>
      </c>
      <c r="AW19" s="368"/>
      <c r="AX19" s="368">
        <v>6</v>
      </c>
      <c r="AY19" s="368"/>
      <c r="AZ19" s="368">
        <v>7</v>
      </c>
      <c r="BA19" s="368"/>
      <c r="BB19" s="368">
        <v>7</v>
      </c>
      <c r="BC19" s="368"/>
      <c r="BD19" s="368">
        <v>7</v>
      </c>
      <c r="BE19" s="368"/>
      <c r="BF19" s="368">
        <v>7</v>
      </c>
      <c r="BG19" s="368"/>
      <c r="BH19" s="368">
        <v>7</v>
      </c>
      <c r="BI19" s="368"/>
      <c r="BJ19" s="368">
        <v>7</v>
      </c>
      <c r="BK19" s="368"/>
      <c r="BL19" s="368">
        <v>7</v>
      </c>
      <c r="BM19" s="368"/>
      <c r="BN19" s="368">
        <v>8</v>
      </c>
      <c r="BO19" s="368"/>
      <c r="BP19" s="368">
        <v>8</v>
      </c>
      <c r="BQ19" s="368"/>
      <c r="BR19" s="368">
        <v>8</v>
      </c>
      <c r="BS19" s="368"/>
      <c r="BT19" s="368">
        <v>8</v>
      </c>
      <c r="BU19" s="368"/>
      <c r="BV19" s="368">
        <v>8</v>
      </c>
      <c r="BW19" s="368"/>
      <c r="BX19" s="368">
        <v>9</v>
      </c>
      <c r="BY19" s="368"/>
      <c r="BZ19" s="368">
        <v>9</v>
      </c>
      <c r="CA19" s="368"/>
      <c r="CB19" s="368">
        <v>10</v>
      </c>
      <c r="CC19" s="368"/>
      <c r="CD19" s="368">
        <v>10</v>
      </c>
      <c r="CE19" s="368"/>
      <c r="CF19" s="368">
        <v>10</v>
      </c>
      <c r="CG19" s="367"/>
    </row>
    <row r="20" spans="1:85">
      <c r="A20" s="369"/>
      <c r="B20" s="369" t="s">
        <v>265</v>
      </c>
      <c r="C20" s="369" t="s">
        <v>266</v>
      </c>
      <c r="D20" s="369" t="s">
        <v>265</v>
      </c>
      <c r="E20" s="369" t="s">
        <v>266</v>
      </c>
      <c r="F20" s="369" t="s">
        <v>265</v>
      </c>
      <c r="G20" s="369" t="s">
        <v>266</v>
      </c>
      <c r="H20" s="369" t="s">
        <v>265</v>
      </c>
      <c r="I20" s="369" t="s">
        <v>266</v>
      </c>
      <c r="J20" s="369" t="s">
        <v>265</v>
      </c>
      <c r="K20" s="369" t="s">
        <v>266</v>
      </c>
      <c r="L20" s="369" t="s">
        <v>265</v>
      </c>
      <c r="M20" s="369" t="s">
        <v>266</v>
      </c>
      <c r="N20" s="369" t="s">
        <v>265</v>
      </c>
      <c r="O20" s="369" t="s">
        <v>266</v>
      </c>
      <c r="P20" s="369" t="s">
        <v>265</v>
      </c>
      <c r="Q20" s="369" t="s">
        <v>266</v>
      </c>
      <c r="R20" s="369" t="s">
        <v>265</v>
      </c>
      <c r="S20" s="369" t="s">
        <v>266</v>
      </c>
      <c r="T20" s="369" t="s">
        <v>265</v>
      </c>
      <c r="U20" s="369" t="s">
        <v>266</v>
      </c>
      <c r="V20" s="369" t="s">
        <v>265</v>
      </c>
      <c r="W20" s="369" t="s">
        <v>266</v>
      </c>
      <c r="X20" s="369" t="s">
        <v>265</v>
      </c>
      <c r="Y20" s="369" t="s">
        <v>266</v>
      </c>
      <c r="Z20" s="369" t="s">
        <v>265</v>
      </c>
      <c r="AA20" s="369" t="s">
        <v>266</v>
      </c>
      <c r="AB20" s="369" t="s">
        <v>265</v>
      </c>
      <c r="AC20" s="369" t="s">
        <v>266</v>
      </c>
      <c r="AD20" s="369" t="s">
        <v>265</v>
      </c>
      <c r="AE20" s="369" t="s">
        <v>266</v>
      </c>
      <c r="AF20" s="369" t="s">
        <v>265</v>
      </c>
      <c r="AG20" s="369" t="s">
        <v>266</v>
      </c>
      <c r="AH20" s="369" t="s">
        <v>265</v>
      </c>
      <c r="AI20" s="369" t="s">
        <v>266</v>
      </c>
      <c r="AJ20" s="369" t="s">
        <v>265</v>
      </c>
      <c r="AK20" s="369" t="s">
        <v>266</v>
      </c>
      <c r="AL20" s="369" t="s">
        <v>265</v>
      </c>
      <c r="AM20" s="369" t="s">
        <v>266</v>
      </c>
      <c r="AN20" s="369" t="s">
        <v>265</v>
      </c>
      <c r="AO20" s="369" t="s">
        <v>266</v>
      </c>
      <c r="AP20" s="369" t="s">
        <v>265</v>
      </c>
      <c r="AQ20" s="369" t="s">
        <v>266</v>
      </c>
      <c r="AR20" s="369" t="s">
        <v>265</v>
      </c>
      <c r="AS20" s="369" t="s">
        <v>266</v>
      </c>
      <c r="AT20" s="369" t="s">
        <v>265</v>
      </c>
      <c r="AU20" s="369" t="s">
        <v>266</v>
      </c>
      <c r="AV20" s="369" t="s">
        <v>265</v>
      </c>
      <c r="AW20" s="369" t="s">
        <v>266</v>
      </c>
      <c r="AX20" s="369" t="s">
        <v>265</v>
      </c>
      <c r="AY20" s="369" t="s">
        <v>266</v>
      </c>
      <c r="AZ20" s="369" t="s">
        <v>265</v>
      </c>
      <c r="BA20" s="369" t="s">
        <v>266</v>
      </c>
      <c r="BB20" s="369" t="s">
        <v>265</v>
      </c>
      <c r="BC20" s="369" t="s">
        <v>266</v>
      </c>
      <c r="BD20" s="369" t="s">
        <v>265</v>
      </c>
      <c r="BE20" s="369" t="s">
        <v>266</v>
      </c>
      <c r="BF20" s="369" t="s">
        <v>265</v>
      </c>
      <c r="BG20" s="369" t="s">
        <v>266</v>
      </c>
      <c r="BH20" s="369" t="s">
        <v>265</v>
      </c>
      <c r="BI20" s="369" t="s">
        <v>266</v>
      </c>
      <c r="BJ20" s="369" t="s">
        <v>265</v>
      </c>
      <c r="BK20" s="369" t="s">
        <v>266</v>
      </c>
      <c r="BL20" s="369" t="s">
        <v>265</v>
      </c>
      <c r="BM20" s="369" t="s">
        <v>266</v>
      </c>
      <c r="BN20" s="369" t="s">
        <v>265</v>
      </c>
      <c r="BO20" s="369" t="s">
        <v>266</v>
      </c>
      <c r="BP20" s="369" t="s">
        <v>265</v>
      </c>
      <c r="BQ20" s="369" t="s">
        <v>266</v>
      </c>
      <c r="BR20" s="369" t="s">
        <v>265</v>
      </c>
      <c r="BS20" s="369" t="s">
        <v>266</v>
      </c>
      <c r="BT20" s="369" t="s">
        <v>265</v>
      </c>
      <c r="BU20" s="369" t="s">
        <v>266</v>
      </c>
      <c r="BV20" s="369" t="s">
        <v>265</v>
      </c>
      <c r="BW20" s="369" t="s">
        <v>266</v>
      </c>
      <c r="BX20" s="369" t="s">
        <v>265</v>
      </c>
      <c r="BY20" s="369" t="s">
        <v>266</v>
      </c>
      <c r="BZ20" s="369" t="s">
        <v>265</v>
      </c>
      <c r="CA20" s="369" t="s">
        <v>266</v>
      </c>
      <c r="CB20" s="369" t="s">
        <v>265</v>
      </c>
      <c r="CC20" s="369" t="s">
        <v>266</v>
      </c>
      <c r="CD20" s="369" t="s">
        <v>265</v>
      </c>
      <c r="CE20" s="369" t="s">
        <v>266</v>
      </c>
      <c r="CF20" s="369" t="s">
        <v>265</v>
      </c>
      <c r="CG20" s="369" t="s">
        <v>266</v>
      </c>
    </row>
    <row r="21" spans="1:85">
      <c r="A21" s="370" t="s">
        <v>159</v>
      </c>
      <c r="B21" s="371">
        <f>自立率2!B19</f>
        <v>4869</v>
      </c>
      <c r="C21" s="371">
        <f>自立率2!B27</f>
        <v>2689</v>
      </c>
      <c r="D21" s="371">
        <f>自立率2!C19</f>
        <v>1408</v>
      </c>
      <c r="E21" s="371">
        <f>自立率2!C27</f>
        <v>800</v>
      </c>
      <c r="F21" s="371">
        <f>自立率2!E19</f>
        <v>612</v>
      </c>
      <c r="G21" s="371">
        <f>自立率2!E27</f>
        <v>316</v>
      </c>
      <c r="H21" s="371">
        <f>自立率2!G19</f>
        <v>284</v>
      </c>
      <c r="I21" s="371">
        <f>自立率2!G27</f>
        <v>171</v>
      </c>
      <c r="J21" s="371">
        <f>自立率2!I19</f>
        <v>51</v>
      </c>
      <c r="K21" s="371">
        <f>自立率2!I27</f>
        <v>46</v>
      </c>
      <c r="L21" s="371">
        <f>自立率2!J19</f>
        <v>169</v>
      </c>
      <c r="M21" s="371">
        <f>自立率2!J27</f>
        <v>78</v>
      </c>
      <c r="N21" s="371">
        <f>自立率2!P19</f>
        <v>176</v>
      </c>
      <c r="O21" s="371">
        <f>自立率2!P27</f>
        <v>93</v>
      </c>
      <c r="P21" s="371">
        <f>自立率2!S19</f>
        <v>125</v>
      </c>
      <c r="Q21" s="371">
        <f>自立率2!S27</f>
        <v>76</v>
      </c>
      <c r="R21" s="371">
        <f>自立率2!U19</f>
        <v>55</v>
      </c>
      <c r="S21" s="371">
        <f>自立率2!U27</f>
        <v>34</v>
      </c>
      <c r="T21" s="371">
        <f>自立率2!AF19</f>
        <v>23</v>
      </c>
      <c r="U21" s="371">
        <f>自立率2!AF27</f>
        <v>10</v>
      </c>
      <c r="V21" s="371">
        <f>自立率2!F19</f>
        <v>253</v>
      </c>
      <c r="W21" s="371">
        <f>自立率2!F27</f>
        <v>133</v>
      </c>
      <c r="X21" s="371">
        <f>自立率2!M19</f>
        <v>230</v>
      </c>
      <c r="Y21" s="371">
        <f>自立率2!M27</f>
        <v>128</v>
      </c>
      <c r="Z21" s="371">
        <f>自立率2!R19</f>
        <v>74</v>
      </c>
      <c r="AA21" s="371">
        <f>自立率2!R27</f>
        <v>45</v>
      </c>
      <c r="AB21" s="371">
        <f>自立率2!AH19</f>
        <v>19</v>
      </c>
      <c r="AC21" s="371">
        <f>自立率2!AH27</f>
        <v>11</v>
      </c>
      <c r="AD21" s="371">
        <f>自立率2!AI19</f>
        <v>20</v>
      </c>
      <c r="AE21" s="371">
        <f>自立率2!AI27</f>
        <v>12</v>
      </c>
      <c r="AF21" s="371">
        <f>自立率2!O19</f>
        <v>40</v>
      </c>
      <c r="AG21" s="371">
        <f>自立率2!O27</f>
        <v>22</v>
      </c>
      <c r="AH21" s="371">
        <f>自立率2!Q19</f>
        <v>60</v>
      </c>
      <c r="AI21" s="371">
        <f>自立率2!Q27</f>
        <v>47</v>
      </c>
      <c r="AJ21" s="371">
        <f>自立率2!T19</f>
        <v>46</v>
      </c>
      <c r="AK21" s="371">
        <f>自立率2!T27</f>
        <v>26</v>
      </c>
      <c r="AL21" s="371">
        <f>自立率2!V19</f>
        <v>41</v>
      </c>
      <c r="AM21" s="371">
        <f>自立率2!V27</f>
        <v>22</v>
      </c>
      <c r="AN21" s="371">
        <f>自立率2!AD19</f>
        <v>36</v>
      </c>
      <c r="AO21" s="371">
        <f>自立率2!AD27</f>
        <v>16</v>
      </c>
      <c r="AP21" s="371">
        <f>自立率2!AG19</f>
        <v>19</v>
      </c>
      <c r="AQ21" s="371">
        <f>自立率2!AG27</f>
        <v>5</v>
      </c>
      <c r="AR21" s="371">
        <f>自立率2!D19</f>
        <v>494</v>
      </c>
      <c r="AS21" s="371">
        <f>自立率2!D27</f>
        <v>246</v>
      </c>
      <c r="AT21" s="371">
        <f>自立率2!AJ19</f>
        <v>10</v>
      </c>
      <c r="AU21" s="371">
        <f>自立率2!AJ27</f>
        <v>4</v>
      </c>
      <c r="AV21" s="371">
        <f>自立率2!AK19</f>
        <v>19</v>
      </c>
      <c r="AW21" s="371">
        <f>自立率2!AK27</f>
        <v>7</v>
      </c>
      <c r="AX21" s="371">
        <f>自立率2!AL19</f>
        <v>13</v>
      </c>
      <c r="AY21" s="371">
        <f>自立率2!AL27</f>
        <v>5</v>
      </c>
      <c r="AZ21" s="371">
        <f>自立率2!K19</f>
        <v>21</v>
      </c>
      <c r="BA21" s="371">
        <f>自立率2!K27</f>
        <v>19</v>
      </c>
      <c r="BB21" s="371">
        <f>自立率2!N19</f>
        <v>44</v>
      </c>
      <c r="BC21" s="371">
        <f>自立率2!N27</f>
        <v>21</v>
      </c>
      <c r="BD21" s="371">
        <f>自立率2!AC19</f>
        <v>38</v>
      </c>
      <c r="BE21" s="371">
        <f>自立率2!AC27</f>
        <v>27</v>
      </c>
      <c r="BF21" s="371">
        <f>自立率2!AE19</f>
        <v>75</v>
      </c>
      <c r="BG21" s="371">
        <f>自立率2!AE27</f>
        <v>56</v>
      </c>
      <c r="BH21" s="371">
        <f>自立率2!AM19</f>
        <v>24</v>
      </c>
      <c r="BI21" s="371">
        <f>自立率2!AM27</f>
        <v>12</v>
      </c>
      <c r="BJ21" s="371">
        <f>自立率2!AN19</f>
        <v>14</v>
      </c>
      <c r="BK21" s="371">
        <f>自立率2!AN27</f>
        <v>8</v>
      </c>
      <c r="BL21" s="371">
        <f>自立率2!AO19</f>
        <v>22</v>
      </c>
      <c r="BM21" s="371">
        <f>自立率2!AO27</f>
        <v>11</v>
      </c>
      <c r="BN21" s="371">
        <f>自立率2!L19</f>
        <v>60</v>
      </c>
      <c r="BO21" s="371">
        <f>自立率2!L27</f>
        <v>29</v>
      </c>
      <c r="BP21" s="371">
        <f>自立率2!X19</f>
        <v>31</v>
      </c>
      <c r="BQ21" s="371">
        <f>自立率2!X27</f>
        <v>14</v>
      </c>
      <c r="BR21" s="371">
        <f>自立率2!AA19</f>
        <v>21</v>
      </c>
      <c r="BS21" s="371">
        <f>自立率2!AA27</f>
        <v>10</v>
      </c>
      <c r="BT21" s="371">
        <f>自立率2!AP19</f>
        <v>15</v>
      </c>
      <c r="BU21" s="371">
        <f>自立率2!AP27</f>
        <v>6</v>
      </c>
      <c r="BV21" s="371">
        <f>自立率2!AQ19</f>
        <v>14</v>
      </c>
      <c r="BW21" s="371">
        <f>自立率2!AQ27</f>
        <v>8</v>
      </c>
      <c r="BX21" s="371">
        <f>自立率2!W19</f>
        <v>41</v>
      </c>
      <c r="BY21" s="371">
        <f>自立率2!W27</f>
        <v>21</v>
      </c>
      <c r="BZ21" s="371">
        <f>自立率2!Y19</f>
        <v>46</v>
      </c>
      <c r="CA21" s="371">
        <f>自立率2!Y27</f>
        <v>36</v>
      </c>
      <c r="CB21" s="371">
        <f>自立率2!H19</f>
        <v>48</v>
      </c>
      <c r="CC21" s="371">
        <f>自立率2!H27</f>
        <v>22</v>
      </c>
      <c r="CD21" s="371">
        <f>自立率2!Z19</f>
        <v>44</v>
      </c>
      <c r="CE21" s="371">
        <f>自立率2!Z27</f>
        <v>19</v>
      </c>
      <c r="CF21" s="371">
        <f>自立率2!Z19</f>
        <v>44</v>
      </c>
      <c r="CG21" s="371">
        <f>自立率2!Z27</f>
        <v>19</v>
      </c>
    </row>
    <row r="22" spans="1:85">
      <c r="A22" s="370" t="s">
        <v>160</v>
      </c>
      <c r="B22" s="371">
        <f>自立率2!B20</f>
        <v>7042</v>
      </c>
      <c r="C22" s="371">
        <f>自立率2!B28</f>
        <v>4622</v>
      </c>
      <c r="D22" s="371">
        <f>自立率2!C20</f>
        <v>1999</v>
      </c>
      <c r="E22" s="371">
        <f>自立率2!C28</f>
        <v>1396</v>
      </c>
      <c r="F22" s="371">
        <f>自立率2!E20</f>
        <v>864</v>
      </c>
      <c r="G22" s="371">
        <f>自立率2!E28</f>
        <v>510</v>
      </c>
      <c r="H22" s="371">
        <f>自立率2!G20</f>
        <v>411</v>
      </c>
      <c r="I22" s="371">
        <f>自立率2!G28</f>
        <v>269</v>
      </c>
      <c r="J22" s="371">
        <f>自立率2!I20</f>
        <v>78</v>
      </c>
      <c r="K22" s="371">
        <f>自立率2!I28</f>
        <v>58</v>
      </c>
      <c r="L22" s="371">
        <f>自立率2!J20</f>
        <v>224</v>
      </c>
      <c r="M22" s="371">
        <f>自立率2!J28</f>
        <v>142</v>
      </c>
      <c r="N22" s="371">
        <f>自立率2!P20</f>
        <v>251</v>
      </c>
      <c r="O22" s="371">
        <f>自立率2!P28</f>
        <v>174</v>
      </c>
      <c r="P22" s="371">
        <f>自立率2!S20</f>
        <v>229</v>
      </c>
      <c r="Q22" s="371">
        <f>自立率2!S28</f>
        <v>131</v>
      </c>
      <c r="R22" s="371">
        <f>自立率2!U20</f>
        <v>97</v>
      </c>
      <c r="S22" s="371">
        <f>自立率2!U28</f>
        <v>72</v>
      </c>
      <c r="T22" s="371">
        <f>自立率2!AF20</f>
        <v>26</v>
      </c>
      <c r="U22" s="371">
        <f>自立率2!AF28</f>
        <v>14</v>
      </c>
      <c r="V22" s="371">
        <f>自立率2!F20</f>
        <v>389</v>
      </c>
      <c r="W22" s="371">
        <f>自立率2!F28</f>
        <v>252</v>
      </c>
      <c r="X22" s="371">
        <f>自立率2!M20</f>
        <v>310</v>
      </c>
      <c r="Y22" s="371">
        <f>自立率2!M28</f>
        <v>207</v>
      </c>
      <c r="Z22" s="371">
        <f>自立率2!R20</f>
        <v>112</v>
      </c>
      <c r="AA22" s="371">
        <f>自立率2!R28</f>
        <v>76</v>
      </c>
      <c r="AB22" s="371">
        <f>自立率2!AH20</f>
        <v>29</v>
      </c>
      <c r="AC22" s="371">
        <f>自立率2!AH28</f>
        <v>14</v>
      </c>
      <c r="AD22" s="371">
        <f>自立率2!AI20</f>
        <v>43</v>
      </c>
      <c r="AE22" s="371">
        <f>自立率2!AI28</f>
        <v>25</v>
      </c>
      <c r="AF22" s="371">
        <f>自立率2!O20</f>
        <v>61</v>
      </c>
      <c r="AG22" s="371">
        <f>自立率2!O28</f>
        <v>36</v>
      </c>
      <c r="AH22" s="371">
        <f>自立率2!Q20</f>
        <v>104</v>
      </c>
      <c r="AI22" s="371">
        <f>自立率2!Q28</f>
        <v>80</v>
      </c>
      <c r="AJ22" s="371">
        <f>自立率2!T20</f>
        <v>72</v>
      </c>
      <c r="AK22" s="371">
        <f>自立率2!T28</f>
        <v>35</v>
      </c>
      <c r="AL22" s="371">
        <f>自立率2!V20</f>
        <v>57</v>
      </c>
      <c r="AM22" s="371">
        <f>自立率2!V28</f>
        <v>33</v>
      </c>
      <c r="AN22" s="371">
        <f>自立率2!AD20</f>
        <v>45</v>
      </c>
      <c r="AO22" s="371">
        <f>自立率2!AD28</f>
        <v>25</v>
      </c>
      <c r="AP22" s="371">
        <f>自立率2!AG20</f>
        <v>33</v>
      </c>
      <c r="AQ22" s="371">
        <f>自立率2!AG28</f>
        <v>23</v>
      </c>
      <c r="AR22" s="371">
        <f>自立率2!D20</f>
        <v>671</v>
      </c>
      <c r="AS22" s="371">
        <f>自立率2!D28</f>
        <v>461</v>
      </c>
      <c r="AT22" s="371">
        <f>自立率2!AJ20</f>
        <v>13</v>
      </c>
      <c r="AU22" s="371">
        <f>自立率2!AJ28</f>
        <v>10</v>
      </c>
      <c r="AV22" s="371">
        <f>自立率2!AK20</f>
        <v>21</v>
      </c>
      <c r="AW22" s="371">
        <f>自立率2!AK28</f>
        <v>15</v>
      </c>
      <c r="AX22" s="371">
        <f>自立率2!AL20</f>
        <v>21</v>
      </c>
      <c r="AY22" s="371">
        <f>自立率2!AL28</f>
        <v>9</v>
      </c>
      <c r="AZ22" s="371">
        <f>自立率2!K20</f>
        <v>36</v>
      </c>
      <c r="BA22" s="371">
        <f>自立率2!K28</f>
        <v>28</v>
      </c>
      <c r="BB22" s="371">
        <f>自立率2!N20</f>
        <v>63</v>
      </c>
      <c r="BC22" s="371">
        <f>自立率2!N28</f>
        <v>41</v>
      </c>
      <c r="BD22" s="371">
        <f>自立率2!AC20</f>
        <v>66</v>
      </c>
      <c r="BE22" s="371">
        <f>自立率2!AC28</f>
        <v>40</v>
      </c>
      <c r="BF22" s="371">
        <f>自立率2!AE20</f>
        <v>119</v>
      </c>
      <c r="BG22" s="371">
        <f>自立率2!AE28</f>
        <v>73</v>
      </c>
      <c r="BH22" s="371">
        <f>自立率2!AM20</f>
        <v>36</v>
      </c>
      <c r="BI22" s="371">
        <f>自立率2!AM28</f>
        <v>29</v>
      </c>
      <c r="BJ22" s="371">
        <f>自立率2!AN20</f>
        <v>25</v>
      </c>
      <c r="BK22" s="371">
        <f>自立率2!AN28</f>
        <v>12</v>
      </c>
      <c r="BL22" s="371">
        <f>自立率2!AO20</f>
        <v>29</v>
      </c>
      <c r="BM22" s="371">
        <f>自立率2!AO28</f>
        <v>16</v>
      </c>
      <c r="BN22" s="371">
        <f>自立率2!L20</f>
        <v>99</v>
      </c>
      <c r="BO22" s="371">
        <f>自立率2!L28</f>
        <v>59</v>
      </c>
      <c r="BP22" s="371">
        <f>自立率2!X20</f>
        <v>35</v>
      </c>
      <c r="BQ22" s="371">
        <f>自立率2!X28</f>
        <v>24</v>
      </c>
      <c r="BR22" s="371">
        <f>自立率2!AA20</f>
        <v>27</v>
      </c>
      <c r="BS22" s="371">
        <f>自立率2!AA28</f>
        <v>22</v>
      </c>
      <c r="BT22" s="371">
        <f>自立率2!AP20</f>
        <v>31</v>
      </c>
      <c r="BU22" s="371">
        <f>自立率2!AP28</f>
        <v>10</v>
      </c>
      <c r="BV22" s="371">
        <f>自立率2!AQ20</f>
        <v>23</v>
      </c>
      <c r="BW22" s="371">
        <f>自立率2!AQ28</f>
        <v>8</v>
      </c>
      <c r="BX22" s="371">
        <f>自立率2!W20</f>
        <v>55</v>
      </c>
      <c r="BY22" s="371">
        <f>自立率2!W28</f>
        <v>27</v>
      </c>
      <c r="BZ22" s="371">
        <f>自立率2!Y20</f>
        <v>73</v>
      </c>
      <c r="CA22" s="371">
        <f>自立率2!Y28</f>
        <v>57</v>
      </c>
      <c r="CB22" s="371">
        <f>自立率2!H20</f>
        <v>60</v>
      </c>
      <c r="CC22" s="371">
        <f>自立率2!H28</f>
        <v>36</v>
      </c>
      <c r="CD22" s="371">
        <f>自立率2!Z20</f>
        <v>66</v>
      </c>
      <c r="CE22" s="371">
        <f>自立率2!Z28</f>
        <v>37</v>
      </c>
      <c r="CF22" s="371">
        <f>自立率2!Z20</f>
        <v>66</v>
      </c>
      <c r="CG22" s="371">
        <f>自立率2!Z28</f>
        <v>37</v>
      </c>
    </row>
    <row r="23" spans="1:85">
      <c r="A23" s="370" t="s">
        <v>1022</v>
      </c>
      <c r="B23" s="371">
        <f>自立率2!B21</f>
        <v>24524</v>
      </c>
      <c r="C23" s="371">
        <f>自立率2!B29</f>
        <v>8980</v>
      </c>
      <c r="D23" s="371">
        <f>自立率2!C21</f>
        <v>6810</v>
      </c>
      <c r="E23" s="371">
        <f>自立率2!C29</f>
        <v>2699</v>
      </c>
      <c r="F23" s="371">
        <f>自立率2!E21</f>
        <v>2180</v>
      </c>
      <c r="G23" s="371">
        <f>自立率2!E29</f>
        <v>1024</v>
      </c>
      <c r="H23" s="371">
        <f>自立率2!G21</f>
        <v>1508</v>
      </c>
      <c r="I23" s="371">
        <f>自立率2!G29</f>
        <v>549</v>
      </c>
      <c r="J23" s="371">
        <f>自立率2!I21</f>
        <v>437</v>
      </c>
      <c r="K23" s="371">
        <f>自立率2!I29</f>
        <v>119</v>
      </c>
      <c r="L23" s="371">
        <f>自立率2!J21</f>
        <v>683</v>
      </c>
      <c r="M23" s="371">
        <f>自立率2!J29</f>
        <v>272</v>
      </c>
      <c r="N23" s="371">
        <f>自立率2!P21</f>
        <v>936</v>
      </c>
      <c r="O23" s="371">
        <f>自立率2!P29</f>
        <v>335</v>
      </c>
      <c r="P23" s="371">
        <f>自立率2!S21</f>
        <v>719</v>
      </c>
      <c r="Q23" s="371">
        <f>自立率2!S29</f>
        <v>259</v>
      </c>
      <c r="R23" s="371">
        <f>自立率2!U21</f>
        <v>345</v>
      </c>
      <c r="S23" s="371">
        <f>自立率2!U29</f>
        <v>118</v>
      </c>
      <c r="T23" s="371">
        <f>自立率2!AF21</f>
        <v>116</v>
      </c>
      <c r="U23" s="371">
        <f>自立率2!AF29</f>
        <v>28</v>
      </c>
      <c r="V23" s="371">
        <f>自立率2!F21</f>
        <v>1136</v>
      </c>
      <c r="W23" s="371">
        <f>自立率2!F29</f>
        <v>459</v>
      </c>
      <c r="X23" s="371">
        <f>自立率2!M21</f>
        <v>903</v>
      </c>
      <c r="Y23" s="371">
        <f>自立率2!M29</f>
        <v>367</v>
      </c>
      <c r="Z23" s="371">
        <f>自立率2!R21</f>
        <v>309</v>
      </c>
      <c r="AA23" s="371">
        <f>自立率2!R29</f>
        <v>124</v>
      </c>
      <c r="AB23" s="371">
        <f>自立率2!AH21</f>
        <v>86</v>
      </c>
      <c r="AC23" s="371">
        <f>自立率2!AH29</f>
        <v>42</v>
      </c>
      <c r="AD23" s="371">
        <f>自立率2!AI21</f>
        <v>113</v>
      </c>
      <c r="AE23" s="371">
        <f>自立率2!AI29</f>
        <v>44</v>
      </c>
      <c r="AF23" s="371">
        <f>自立率2!O21</f>
        <v>268</v>
      </c>
      <c r="AG23" s="371">
        <f>自立率2!O29</f>
        <v>92</v>
      </c>
      <c r="AH23" s="371">
        <f>自立率2!Q21</f>
        <v>413</v>
      </c>
      <c r="AI23" s="371">
        <f>自立率2!Q29</f>
        <v>112</v>
      </c>
      <c r="AJ23" s="371">
        <f>自立率2!T21</f>
        <v>248</v>
      </c>
      <c r="AK23" s="371">
        <f>自立率2!T29</f>
        <v>74</v>
      </c>
      <c r="AL23" s="371">
        <f>自立率2!V21</f>
        <v>317</v>
      </c>
      <c r="AM23" s="371">
        <f>自立率2!V29</f>
        <v>93</v>
      </c>
      <c r="AN23" s="371">
        <f>自立率2!AD21</f>
        <v>212</v>
      </c>
      <c r="AO23" s="371">
        <f>自立率2!AD29</f>
        <v>56</v>
      </c>
      <c r="AP23" s="371">
        <f>自立率2!AG21</f>
        <v>163</v>
      </c>
      <c r="AQ23" s="371">
        <f>自立率2!AG29</f>
        <v>48</v>
      </c>
      <c r="AR23" s="371">
        <f>自立率2!D21</f>
        <v>2097</v>
      </c>
      <c r="AS23" s="371">
        <f>自立率2!D29</f>
        <v>878</v>
      </c>
      <c r="AT23" s="371">
        <f>自立率2!AJ21</f>
        <v>78</v>
      </c>
      <c r="AU23" s="371">
        <f>自立率2!AJ29</f>
        <v>20</v>
      </c>
      <c r="AV23" s="371">
        <f>自立率2!AK21</f>
        <v>105</v>
      </c>
      <c r="AW23" s="371">
        <f>自立率2!AK29</f>
        <v>29</v>
      </c>
      <c r="AX23" s="371">
        <f>自立率2!AL21</f>
        <v>92</v>
      </c>
      <c r="AY23" s="371">
        <f>自立率2!AL29</f>
        <v>17</v>
      </c>
      <c r="AZ23" s="371">
        <f>自立率2!K21</f>
        <v>137</v>
      </c>
      <c r="BA23" s="371">
        <f>自立率2!K29</f>
        <v>52</v>
      </c>
      <c r="BB23" s="371">
        <f>自立率2!N21</f>
        <v>278</v>
      </c>
      <c r="BC23" s="371">
        <f>自立率2!N29</f>
        <v>90</v>
      </c>
      <c r="BD23" s="371">
        <f>自立率2!AC21</f>
        <v>303</v>
      </c>
      <c r="BE23" s="371">
        <f>自立率2!AC29</f>
        <v>81</v>
      </c>
      <c r="BF23" s="371">
        <f>自立率2!AE21</f>
        <v>375</v>
      </c>
      <c r="BG23" s="371">
        <f>自立率2!AE29</f>
        <v>140</v>
      </c>
      <c r="BH23" s="371">
        <f>自立率2!AM21</f>
        <v>109</v>
      </c>
      <c r="BI23" s="371">
        <f>自立率2!AM29</f>
        <v>47</v>
      </c>
      <c r="BJ23" s="371">
        <f>自立率2!AN21</f>
        <v>106</v>
      </c>
      <c r="BK23" s="371">
        <f>自立率2!AN29</f>
        <v>30</v>
      </c>
      <c r="BL23" s="371">
        <f>自立率2!AO21</f>
        <v>203</v>
      </c>
      <c r="BM23" s="371">
        <f>自立率2!AO29</f>
        <v>34</v>
      </c>
      <c r="BN23" s="371">
        <f>自立率2!L21</f>
        <v>503</v>
      </c>
      <c r="BO23" s="371">
        <f>自立率2!L29</f>
        <v>126</v>
      </c>
      <c r="BP23" s="371">
        <f>自立率2!X21</f>
        <v>223</v>
      </c>
      <c r="BQ23" s="371">
        <f>自立率2!X29</f>
        <v>50</v>
      </c>
      <c r="BR23" s="371">
        <f>自立率2!AA21</f>
        <v>198</v>
      </c>
      <c r="BS23" s="371">
        <f>自立率2!AA29</f>
        <v>48</v>
      </c>
      <c r="BT23" s="371">
        <f>自立率2!AP21</f>
        <v>122</v>
      </c>
      <c r="BU23" s="371">
        <f>自立率2!AP29</f>
        <v>24</v>
      </c>
      <c r="BV23" s="371">
        <f>自立率2!AQ21</f>
        <v>112</v>
      </c>
      <c r="BW23" s="371">
        <f>自立率2!AQ29</f>
        <v>18</v>
      </c>
      <c r="BX23" s="371">
        <f>自立率2!W21</f>
        <v>249</v>
      </c>
      <c r="BY23" s="371">
        <f>自立率2!W29</f>
        <v>61</v>
      </c>
      <c r="BZ23" s="371">
        <f>自立率2!Y21</f>
        <v>432</v>
      </c>
      <c r="CA23" s="371">
        <f>自立率2!Y29</f>
        <v>97</v>
      </c>
      <c r="CB23" s="371">
        <f>自立率2!H21</f>
        <v>318</v>
      </c>
      <c r="CC23" s="371">
        <f>自立率2!H29</f>
        <v>83</v>
      </c>
      <c r="CD23" s="371">
        <f>自立率2!Z21</f>
        <v>321</v>
      </c>
      <c r="CE23" s="371">
        <f>自立率2!Z29</f>
        <v>74</v>
      </c>
      <c r="CF23" s="371">
        <f>自立率2!Z21</f>
        <v>321</v>
      </c>
      <c r="CG23" s="371">
        <f>自立率2!Z29</f>
        <v>74</v>
      </c>
    </row>
    <row r="24" spans="1:85">
      <c r="A24" s="370" t="s">
        <v>1023</v>
      </c>
      <c r="B24" s="371">
        <f>自立率2!B22</f>
        <v>70171</v>
      </c>
      <c r="C24" s="371">
        <f>自立率2!B30</f>
        <v>73257</v>
      </c>
      <c r="D24" s="371">
        <f>自立率2!C22</f>
        <v>19375</v>
      </c>
      <c r="E24" s="371">
        <f>自立率2!C30</f>
        <v>20479</v>
      </c>
      <c r="F24" s="371">
        <f>自立率2!E22</f>
        <v>5915</v>
      </c>
      <c r="G24" s="371">
        <f>自立率2!E30</f>
        <v>6314</v>
      </c>
      <c r="H24" s="371">
        <f>自立率2!G22</f>
        <v>5474</v>
      </c>
      <c r="I24" s="371">
        <f>自立率2!G30</f>
        <v>4681</v>
      </c>
      <c r="J24" s="371">
        <f>自立率2!I22</f>
        <v>1136</v>
      </c>
      <c r="K24" s="371">
        <f>自立率2!I30</f>
        <v>1232</v>
      </c>
      <c r="L24" s="371">
        <f>自立率2!J22</f>
        <v>2205</v>
      </c>
      <c r="M24" s="371">
        <f>自立率2!J30</f>
        <v>1857</v>
      </c>
      <c r="N24" s="371">
        <f>自立率2!P22</f>
        <v>2777</v>
      </c>
      <c r="O24" s="371">
        <f>自立率2!P30</f>
        <v>2906</v>
      </c>
      <c r="P24" s="371">
        <f>自立率2!S22</f>
        <v>1920</v>
      </c>
      <c r="Q24" s="371">
        <f>自立率2!S30</f>
        <v>1927</v>
      </c>
      <c r="R24" s="371">
        <f>自立率2!U22</f>
        <v>1396</v>
      </c>
      <c r="S24" s="371">
        <f>自立率2!U30</f>
        <v>1088</v>
      </c>
      <c r="T24" s="371">
        <f>自立率2!AF22</f>
        <v>415</v>
      </c>
      <c r="U24" s="371">
        <f>自立率2!AF30</f>
        <v>357</v>
      </c>
      <c r="V24" s="371">
        <f>自立率2!F22</f>
        <v>3628</v>
      </c>
      <c r="W24" s="371">
        <f>自立率2!F30</f>
        <v>3255</v>
      </c>
      <c r="X24" s="371">
        <f>自立率2!M22</f>
        <v>3338</v>
      </c>
      <c r="Y24" s="371">
        <f>自立率2!M30</f>
        <v>2576</v>
      </c>
      <c r="Z24" s="371">
        <f>自立率2!R22</f>
        <v>1243</v>
      </c>
      <c r="AA24" s="371">
        <f>自立率2!R30</f>
        <v>984</v>
      </c>
      <c r="AB24" s="371">
        <f>自立率2!AH22</f>
        <v>485</v>
      </c>
      <c r="AC24" s="371">
        <f>自立率2!AH30</f>
        <v>273</v>
      </c>
      <c r="AD24" s="371">
        <f>自立率2!AI22</f>
        <v>424</v>
      </c>
      <c r="AE24" s="371">
        <f>自立率2!AI30</f>
        <v>328</v>
      </c>
      <c r="AF24" s="371">
        <f>自立率2!O22</f>
        <v>538</v>
      </c>
      <c r="AG24" s="371">
        <f>自立率2!O30</f>
        <v>787</v>
      </c>
      <c r="AH24" s="371">
        <f>自立率2!Q22</f>
        <v>1138</v>
      </c>
      <c r="AI24" s="371">
        <f>自立率2!Q30</f>
        <v>1177</v>
      </c>
      <c r="AJ24" s="371">
        <f>自立率2!T22</f>
        <v>614</v>
      </c>
      <c r="AK24" s="371">
        <f>自立率2!T30</f>
        <v>748</v>
      </c>
      <c r="AL24" s="371">
        <f>自立率2!V22</f>
        <v>651</v>
      </c>
      <c r="AM24" s="371">
        <f>自立率2!V30</f>
        <v>903</v>
      </c>
      <c r="AN24" s="371">
        <f>自立率2!AD22</f>
        <v>490</v>
      </c>
      <c r="AO24" s="371">
        <f>自立率2!AD30</f>
        <v>581</v>
      </c>
      <c r="AP24" s="371">
        <f>自立率2!AG22</f>
        <v>306</v>
      </c>
      <c r="AQ24" s="371">
        <f>自立率2!AG30</f>
        <v>473</v>
      </c>
      <c r="AR24" s="371">
        <f>自立率2!D22</f>
        <v>6417</v>
      </c>
      <c r="AS24" s="371">
        <f>自立率2!D30</f>
        <v>6472</v>
      </c>
      <c r="AT24" s="371">
        <f>自立率2!AJ22</f>
        <v>191</v>
      </c>
      <c r="AU24" s="371">
        <f>自立率2!AJ30</f>
        <v>234</v>
      </c>
      <c r="AV24" s="371">
        <f>自立率2!AK22</f>
        <v>247</v>
      </c>
      <c r="AW24" s="371">
        <f>自立率2!AK30</f>
        <v>293</v>
      </c>
      <c r="AX24" s="371">
        <f>自立率2!AL22</f>
        <v>169</v>
      </c>
      <c r="AY24" s="371">
        <f>自立率2!AL30</f>
        <v>260</v>
      </c>
      <c r="AZ24" s="371">
        <f>自立率2!K22</f>
        <v>483</v>
      </c>
      <c r="BA24" s="371">
        <f>自立率2!K30</f>
        <v>509</v>
      </c>
      <c r="BB24" s="371">
        <f>自立率2!N22</f>
        <v>668</v>
      </c>
      <c r="BC24" s="371">
        <f>自立率2!N30</f>
        <v>822</v>
      </c>
      <c r="BD24" s="371">
        <f>自立率2!AC22</f>
        <v>547</v>
      </c>
      <c r="BE24" s="371">
        <f>自立率2!AC30</f>
        <v>924</v>
      </c>
      <c r="BF24" s="371">
        <f>自立率2!AE22</f>
        <v>1059</v>
      </c>
      <c r="BG24" s="371">
        <f>自立率2!AE30</f>
        <v>1216</v>
      </c>
      <c r="BH24" s="371">
        <f>自立率2!AM22</f>
        <v>429</v>
      </c>
      <c r="BI24" s="371">
        <f>自立率2!AM30</f>
        <v>375</v>
      </c>
      <c r="BJ24" s="371">
        <f>自立率2!AN22</f>
        <v>258</v>
      </c>
      <c r="BK24" s="371">
        <f>自立率2!AN30</f>
        <v>347</v>
      </c>
      <c r="BL24" s="371">
        <f>自立率2!AO22</f>
        <v>279</v>
      </c>
      <c r="BM24" s="371">
        <f>自立率2!AO30</f>
        <v>565</v>
      </c>
      <c r="BN24" s="371">
        <f>自立率2!L22</f>
        <v>1123</v>
      </c>
      <c r="BO24" s="371">
        <f>自立率2!L30</f>
        <v>1473</v>
      </c>
      <c r="BP24" s="371">
        <f>自立率2!X22</f>
        <v>355</v>
      </c>
      <c r="BQ24" s="371">
        <f>自立率2!X30</f>
        <v>710</v>
      </c>
      <c r="BR24" s="371">
        <f>自立率2!AA22</f>
        <v>424</v>
      </c>
      <c r="BS24" s="371">
        <f>自立率2!AA30</f>
        <v>606</v>
      </c>
      <c r="BT24" s="371">
        <f>自立率2!AP22</f>
        <v>241</v>
      </c>
      <c r="BU24" s="371">
        <f>自立率2!AP30</f>
        <v>387</v>
      </c>
      <c r="BV24" s="371">
        <f>自立率2!AQ22</f>
        <v>223</v>
      </c>
      <c r="BW24" s="371">
        <f>自立率2!AQ30</f>
        <v>332</v>
      </c>
      <c r="BX24" s="371">
        <f>自立率2!W22</f>
        <v>609</v>
      </c>
      <c r="BY24" s="371">
        <f>自立率2!W30</f>
        <v>845</v>
      </c>
      <c r="BZ24" s="371">
        <f>自立率2!Y22</f>
        <v>911</v>
      </c>
      <c r="CA24" s="371">
        <f>自立率2!Y30</f>
        <v>1338</v>
      </c>
      <c r="CB24" s="371">
        <f>自立率2!H22</f>
        <v>682</v>
      </c>
      <c r="CC24" s="371">
        <f>自立率2!H30</f>
        <v>910</v>
      </c>
      <c r="CD24" s="371">
        <f>自立率2!Z22</f>
        <v>714</v>
      </c>
      <c r="CE24" s="371">
        <f>自立率2!Z30</f>
        <v>924</v>
      </c>
      <c r="CF24" s="371">
        <f>自立率2!Z22</f>
        <v>714</v>
      </c>
      <c r="CG24" s="371">
        <f>自立率2!Z30</f>
        <v>924</v>
      </c>
    </row>
    <row r="25" spans="1:85">
      <c r="A25" s="372" t="s">
        <v>62</v>
      </c>
      <c r="B25" s="462">
        <f>自立率2!B23</f>
        <v>106606</v>
      </c>
      <c r="C25" s="462">
        <f>自立率2!B31</f>
        <v>89548</v>
      </c>
      <c r="D25" s="462">
        <f>自立率2!C23</f>
        <v>29592</v>
      </c>
      <c r="E25" s="462">
        <f>自立率2!C31</f>
        <v>25374</v>
      </c>
      <c r="F25" s="462">
        <f>自立率2!E23</f>
        <v>9571</v>
      </c>
      <c r="G25" s="462">
        <f>自立率2!E31</f>
        <v>8164</v>
      </c>
      <c r="H25" s="462">
        <f>自立率2!G23</f>
        <v>7677</v>
      </c>
      <c r="I25" s="462">
        <f>自立率2!G31</f>
        <v>5670</v>
      </c>
      <c r="J25" s="462">
        <f>自立率2!I23</f>
        <v>1702</v>
      </c>
      <c r="K25" s="462">
        <f>自立率2!I31</f>
        <v>1455</v>
      </c>
      <c r="L25" s="462">
        <f>自立率2!J23</f>
        <v>3281</v>
      </c>
      <c r="M25" s="462">
        <f>自立率2!J31</f>
        <v>2349</v>
      </c>
      <c r="N25" s="462">
        <f>自立率2!P23</f>
        <v>4140</v>
      </c>
      <c r="O25" s="462">
        <f>自立率2!P31</f>
        <v>3508</v>
      </c>
      <c r="P25" s="462">
        <f>自立率2!S23</f>
        <v>2993</v>
      </c>
      <c r="Q25" s="462">
        <f>自立率2!S31</f>
        <v>2393</v>
      </c>
      <c r="R25" s="462">
        <f>自立率2!U23</f>
        <v>1893</v>
      </c>
      <c r="S25" s="462">
        <f>自立率2!U31</f>
        <v>1312</v>
      </c>
      <c r="T25" s="462">
        <f>自立率2!AF23</f>
        <v>580</v>
      </c>
      <c r="U25" s="462">
        <f>自立率2!AF31</f>
        <v>409</v>
      </c>
      <c r="V25" s="462">
        <f>自立率2!F23</f>
        <v>5406</v>
      </c>
      <c r="W25" s="462">
        <f>自立率2!F31</f>
        <v>4099</v>
      </c>
      <c r="X25" s="462">
        <f>自立率2!M23</f>
        <v>4781</v>
      </c>
      <c r="Y25" s="462">
        <f>自立率2!M31</f>
        <v>3278</v>
      </c>
      <c r="Z25" s="462">
        <f>自立率2!R23</f>
        <v>1738</v>
      </c>
      <c r="AA25" s="462">
        <f>自立率2!R31</f>
        <v>1229</v>
      </c>
      <c r="AB25" s="462">
        <f>自立率2!AH23</f>
        <v>619</v>
      </c>
      <c r="AC25" s="462">
        <f>自立率2!AH31</f>
        <v>340</v>
      </c>
      <c r="AD25" s="462">
        <f>自立率2!AI23</f>
        <v>600</v>
      </c>
      <c r="AE25" s="462">
        <f>自立率2!AI31</f>
        <v>409</v>
      </c>
      <c r="AF25" s="462">
        <f>自立率2!O23</f>
        <v>907</v>
      </c>
      <c r="AG25" s="462">
        <f>自立率2!O31</f>
        <v>937</v>
      </c>
      <c r="AH25" s="462">
        <f>自立率2!Q23</f>
        <v>1715</v>
      </c>
      <c r="AI25" s="462">
        <f>自立率2!Q31</f>
        <v>1416</v>
      </c>
      <c r="AJ25" s="462">
        <f>自立率2!T23</f>
        <v>980</v>
      </c>
      <c r="AK25" s="462">
        <f>自立率2!T31</f>
        <v>883</v>
      </c>
      <c r="AL25" s="462">
        <f>自立率2!V23</f>
        <v>1066</v>
      </c>
      <c r="AM25" s="462">
        <f>自立率2!V31</f>
        <v>1051</v>
      </c>
      <c r="AN25" s="462">
        <f>自立率2!AD23</f>
        <v>783</v>
      </c>
      <c r="AO25" s="462">
        <f>自立率2!AD31</f>
        <v>678</v>
      </c>
      <c r="AP25" s="462">
        <f>自立率2!AG23</f>
        <v>521</v>
      </c>
      <c r="AQ25" s="462">
        <f>自立率2!AG31</f>
        <v>549</v>
      </c>
      <c r="AR25" s="462">
        <f>自立率2!D23</f>
        <v>9679</v>
      </c>
      <c r="AS25" s="462">
        <f>自立率2!D31</f>
        <v>8057</v>
      </c>
      <c r="AT25" s="462">
        <f>自立率2!AJ23</f>
        <v>292</v>
      </c>
      <c r="AU25" s="462">
        <f>自立率2!AJ31</f>
        <v>268</v>
      </c>
      <c r="AV25" s="462">
        <f>自立率2!AK23</f>
        <v>392</v>
      </c>
      <c r="AW25" s="462">
        <f>自立率2!AK31</f>
        <v>344</v>
      </c>
      <c r="AX25" s="462">
        <f>自立率2!AL23</f>
        <v>295</v>
      </c>
      <c r="AY25" s="462">
        <f>自立率2!AL31</f>
        <v>291</v>
      </c>
      <c r="AZ25" s="462">
        <f>自立率2!K23</f>
        <v>677</v>
      </c>
      <c r="BA25" s="462">
        <f>自立率2!K31</f>
        <v>608</v>
      </c>
      <c r="BB25" s="462">
        <f>自立率2!N23</f>
        <v>1053</v>
      </c>
      <c r="BC25" s="462">
        <f>自立率2!N31</f>
        <v>974</v>
      </c>
      <c r="BD25" s="462">
        <f>自立率2!AC23</f>
        <v>954</v>
      </c>
      <c r="BE25" s="462">
        <f>自立率2!AC31</f>
        <v>1072</v>
      </c>
      <c r="BF25" s="462">
        <f>自立率2!AE23</f>
        <v>1628</v>
      </c>
      <c r="BG25" s="462">
        <f>自立率2!AE31</f>
        <v>1485</v>
      </c>
      <c r="BH25" s="462">
        <f>自立率2!AM23</f>
        <v>598</v>
      </c>
      <c r="BI25" s="462">
        <f>自立率2!AM31</f>
        <v>463</v>
      </c>
      <c r="BJ25" s="462">
        <f>自立率2!AN23</f>
        <v>403</v>
      </c>
      <c r="BK25" s="462">
        <f>自立率2!AN31</f>
        <v>397</v>
      </c>
      <c r="BL25" s="462">
        <f>自立率2!AO23</f>
        <v>533</v>
      </c>
      <c r="BM25" s="462">
        <f>自立率2!AO31</f>
        <v>626</v>
      </c>
      <c r="BN25" s="462">
        <f>自立率2!L23</f>
        <v>1785</v>
      </c>
      <c r="BO25" s="462">
        <f>自立率2!L31</f>
        <v>1687</v>
      </c>
      <c r="BP25" s="462">
        <f>自立率2!X23</f>
        <v>644</v>
      </c>
      <c r="BQ25" s="462">
        <f>自立率2!X31</f>
        <v>798</v>
      </c>
      <c r="BR25" s="462">
        <f>自立率2!AA23</f>
        <v>670</v>
      </c>
      <c r="BS25" s="462">
        <f>自立率2!AA31</f>
        <v>686</v>
      </c>
      <c r="BT25" s="462">
        <f>自立率2!AP23</f>
        <v>409</v>
      </c>
      <c r="BU25" s="462">
        <f>自立率2!AP31</f>
        <v>427</v>
      </c>
      <c r="BV25" s="462">
        <f>自立率2!AQ23</f>
        <v>372</v>
      </c>
      <c r="BW25" s="462">
        <f>自立率2!AQ31</f>
        <v>366</v>
      </c>
      <c r="BX25" s="462">
        <f>自立率2!W23</f>
        <v>954</v>
      </c>
      <c r="BY25" s="462">
        <f>自立率2!W31</f>
        <v>954</v>
      </c>
      <c r="BZ25" s="462">
        <f>自立率2!Y23</f>
        <v>1462</v>
      </c>
      <c r="CA25" s="462">
        <f>自立率2!Y31</f>
        <v>1528</v>
      </c>
      <c r="CB25" s="462">
        <f>自立率2!H23</f>
        <v>1108</v>
      </c>
      <c r="CC25" s="462">
        <f>自立率2!H31</f>
        <v>1051</v>
      </c>
      <c r="CD25" s="462">
        <f>自立率2!Z23</f>
        <v>1145</v>
      </c>
      <c r="CE25" s="462">
        <f>自立率2!Z31</f>
        <v>1054</v>
      </c>
      <c r="CF25" s="462">
        <f>自立率2!Z23</f>
        <v>1145</v>
      </c>
      <c r="CG25" s="462">
        <f>自立率2!Z31</f>
        <v>1054</v>
      </c>
    </row>
  </sheetData>
  <phoneticPr fontId="11"/>
  <pageMargins left="0.75" right="0.75" top="1" bottom="1" header="0.51200000000000001" footer="0.51200000000000001"/>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
  <sheetViews>
    <sheetView workbookViewId="0">
      <pane xSplit="1" ySplit="2" topLeftCell="B3" activePane="bottomRight" state="frozen"/>
      <selection pane="topRight"/>
      <selection pane="bottomLeft"/>
      <selection pane="bottomRight"/>
    </sheetView>
  </sheetViews>
  <sheetFormatPr defaultRowHeight="13.5"/>
  <cols>
    <col min="1" max="43" width="9" style="446"/>
    <col min="44" max="44" width="9" style="446" customWidth="1"/>
    <col min="45" max="16384" width="9" style="446"/>
  </cols>
  <sheetData>
    <row r="1" spans="1:43">
      <c r="A1" s="443" t="s">
        <v>157</v>
      </c>
      <c r="B1" s="443"/>
      <c r="C1" s="443"/>
      <c r="D1" s="444"/>
      <c r="E1" s="445" t="s">
        <v>1036</v>
      </c>
    </row>
    <row r="2" spans="1:43">
      <c r="A2" s="463" t="s">
        <v>1030</v>
      </c>
      <c r="B2" s="463" t="s">
        <v>1037</v>
      </c>
      <c r="C2" s="463" t="s">
        <v>0</v>
      </c>
      <c r="D2" s="463" t="s">
        <v>2</v>
      </c>
      <c r="E2" s="463" t="s">
        <v>4</v>
      </c>
      <c r="F2" s="463" t="s">
        <v>6</v>
      </c>
      <c r="G2" s="463" t="s">
        <v>8</v>
      </c>
      <c r="H2" s="463" t="s">
        <v>9</v>
      </c>
      <c r="I2" s="463" t="s">
        <v>11</v>
      </c>
      <c r="J2" s="463" t="s">
        <v>12</v>
      </c>
      <c r="K2" s="463" t="s">
        <v>14</v>
      </c>
      <c r="L2" s="463" t="s">
        <v>16</v>
      </c>
      <c r="M2" s="463" t="s">
        <v>18</v>
      </c>
      <c r="N2" s="463" t="s">
        <v>19</v>
      </c>
      <c r="O2" s="463" t="s">
        <v>20</v>
      </c>
      <c r="P2" s="463" t="s">
        <v>22</v>
      </c>
      <c r="Q2" s="463" t="s">
        <v>23</v>
      </c>
      <c r="R2" s="463" t="s">
        <v>24</v>
      </c>
      <c r="S2" s="463" t="s">
        <v>25</v>
      </c>
      <c r="T2" s="463" t="s">
        <v>26</v>
      </c>
      <c r="U2" s="463" t="s">
        <v>27</v>
      </c>
      <c r="V2" s="463" t="s">
        <v>28</v>
      </c>
      <c r="W2" s="463" t="s">
        <v>29</v>
      </c>
      <c r="X2" s="463" t="s">
        <v>31</v>
      </c>
      <c r="Y2" s="463" t="s">
        <v>32</v>
      </c>
      <c r="Z2" s="463" t="s">
        <v>33</v>
      </c>
      <c r="AA2" s="463" t="s">
        <v>34</v>
      </c>
      <c r="AB2" s="463" t="s">
        <v>35</v>
      </c>
      <c r="AC2" s="463" t="s">
        <v>36</v>
      </c>
      <c r="AD2" s="463" t="s">
        <v>37</v>
      </c>
      <c r="AE2" s="463" t="s">
        <v>38</v>
      </c>
      <c r="AF2" s="463" t="s">
        <v>39</v>
      </c>
      <c r="AG2" s="463" t="s">
        <v>40</v>
      </c>
      <c r="AH2" s="463" t="s">
        <v>41</v>
      </c>
      <c r="AI2" s="463" t="s">
        <v>42</v>
      </c>
      <c r="AJ2" s="463" t="s">
        <v>43</v>
      </c>
      <c r="AK2" s="463" t="s">
        <v>44</v>
      </c>
      <c r="AL2" s="463" t="s">
        <v>45</v>
      </c>
      <c r="AM2" s="463" t="s">
        <v>46</v>
      </c>
      <c r="AN2" s="463" t="s">
        <v>47</v>
      </c>
      <c r="AO2" s="463" t="s">
        <v>48</v>
      </c>
      <c r="AP2" s="463" t="s">
        <v>49</v>
      </c>
      <c r="AQ2" s="463" t="s">
        <v>50</v>
      </c>
    </row>
    <row r="3" spans="1:43">
      <c r="A3" s="446" t="s">
        <v>159</v>
      </c>
      <c r="B3" s="427">
        <f t="array" ref="B3:AQ7">TRANSPOSE(h29_3男!CI7:CM48)</f>
        <v>210513</v>
      </c>
      <c r="C3" s="427">
        <v>58124</v>
      </c>
      <c r="D3" s="427">
        <v>19250</v>
      </c>
      <c r="E3" s="427">
        <v>17746</v>
      </c>
      <c r="F3" s="427">
        <v>10884</v>
      </c>
      <c r="G3" s="427">
        <v>16422</v>
      </c>
      <c r="H3" s="427">
        <v>2046</v>
      </c>
      <c r="I3" s="427">
        <v>3409</v>
      </c>
      <c r="J3" s="427">
        <v>6616</v>
      </c>
      <c r="K3" s="427">
        <v>1450</v>
      </c>
      <c r="L3" s="427">
        <v>3368</v>
      </c>
      <c r="M3" s="427">
        <v>10014</v>
      </c>
      <c r="N3" s="427">
        <v>2005</v>
      </c>
      <c r="O3" s="427">
        <v>1614</v>
      </c>
      <c r="P3" s="427">
        <v>8332</v>
      </c>
      <c r="Q3" s="427">
        <v>3413</v>
      </c>
      <c r="R3" s="427">
        <v>3730</v>
      </c>
      <c r="S3" s="427">
        <v>5761</v>
      </c>
      <c r="T3" s="427">
        <v>1842</v>
      </c>
      <c r="U3" s="427">
        <v>4189</v>
      </c>
      <c r="V3" s="427">
        <v>1952</v>
      </c>
      <c r="W3" s="427">
        <v>1826</v>
      </c>
      <c r="X3" s="427">
        <v>1065</v>
      </c>
      <c r="Y3" s="427">
        <v>2732</v>
      </c>
      <c r="Z3" s="427">
        <v>2142</v>
      </c>
      <c r="AA3" s="427">
        <v>1272</v>
      </c>
      <c r="AB3" s="427">
        <v>2023</v>
      </c>
      <c r="AC3" s="427">
        <v>1640</v>
      </c>
      <c r="AD3" s="427">
        <v>1470</v>
      </c>
      <c r="AE3" s="427">
        <v>3176</v>
      </c>
      <c r="AF3" s="427">
        <v>1244</v>
      </c>
      <c r="AG3" s="427">
        <v>918</v>
      </c>
      <c r="AH3" s="427">
        <v>1455</v>
      </c>
      <c r="AI3" s="427">
        <v>1271</v>
      </c>
      <c r="AJ3" s="427">
        <v>572</v>
      </c>
      <c r="AK3" s="427">
        <v>742</v>
      </c>
      <c r="AL3" s="427">
        <v>506</v>
      </c>
      <c r="AM3" s="427">
        <v>1286</v>
      </c>
      <c r="AN3" s="427">
        <v>775</v>
      </c>
      <c r="AO3" s="427">
        <v>837</v>
      </c>
      <c r="AP3" s="427">
        <v>724</v>
      </c>
      <c r="AQ3" s="427">
        <v>670</v>
      </c>
    </row>
    <row r="4" spans="1:43">
      <c r="A4" s="446" t="s">
        <v>160</v>
      </c>
      <c r="B4" s="427">
        <v>165479</v>
      </c>
      <c r="C4" s="427">
        <v>45236</v>
      </c>
      <c r="D4" s="427">
        <v>15264</v>
      </c>
      <c r="E4" s="427">
        <v>14859</v>
      </c>
      <c r="F4" s="427">
        <v>8651</v>
      </c>
      <c r="G4" s="427">
        <v>12425</v>
      </c>
      <c r="H4" s="427">
        <v>1417</v>
      </c>
      <c r="I4" s="427">
        <v>2601</v>
      </c>
      <c r="J4" s="427">
        <v>5441</v>
      </c>
      <c r="K4" s="427">
        <v>1130</v>
      </c>
      <c r="L4" s="427">
        <v>2470</v>
      </c>
      <c r="M4" s="427">
        <v>8329</v>
      </c>
      <c r="N4" s="427">
        <v>1524</v>
      </c>
      <c r="O4" s="427">
        <v>1266</v>
      </c>
      <c r="P4" s="427">
        <v>6766</v>
      </c>
      <c r="Q4" s="427">
        <v>2943</v>
      </c>
      <c r="R4" s="427">
        <v>2963</v>
      </c>
      <c r="S4" s="427">
        <v>5505</v>
      </c>
      <c r="T4" s="427">
        <v>1405</v>
      </c>
      <c r="U4" s="427">
        <v>2621</v>
      </c>
      <c r="V4" s="427">
        <v>1414</v>
      </c>
      <c r="W4" s="427">
        <v>1249</v>
      </c>
      <c r="X4" s="427">
        <v>863</v>
      </c>
      <c r="Y4" s="427">
        <v>2030</v>
      </c>
      <c r="Z4" s="427">
        <v>1446</v>
      </c>
      <c r="AA4" s="427">
        <v>934</v>
      </c>
      <c r="AB4" s="427">
        <v>1461</v>
      </c>
      <c r="AC4" s="427">
        <v>1121</v>
      </c>
      <c r="AD4" s="427">
        <v>1039</v>
      </c>
      <c r="AE4" s="427">
        <v>2497</v>
      </c>
      <c r="AF4" s="427">
        <v>996</v>
      </c>
      <c r="AG4" s="427">
        <v>731</v>
      </c>
      <c r="AH4" s="427">
        <v>1170</v>
      </c>
      <c r="AI4" s="427">
        <v>1104</v>
      </c>
      <c r="AJ4" s="427">
        <v>432</v>
      </c>
      <c r="AK4" s="427">
        <v>591</v>
      </c>
      <c r="AL4" s="427">
        <v>397</v>
      </c>
      <c r="AM4" s="427">
        <v>1039</v>
      </c>
      <c r="AN4" s="427">
        <v>574</v>
      </c>
      <c r="AO4" s="427">
        <v>563</v>
      </c>
      <c r="AP4" s="427">
        <v>573</v>
      </c>
      <c r="AQ4" s="427">
        <v>439</v>
      </c>
    </row>
    <row r="5" spans="1:43">
      <c r="A5" s="446" t="s">
        <v>1022</v>
      </c>
      <c r="B5" s="427">
        <v>123300</v>
      </c>
      <c r="C5" s="427">
        <v>33601</v>
      </c>
      <c r="D5" s="427">
        <v>11001</v>
      </c>
      <c r="E5" s="427">
        <v>11026</v>
      </c>
      <c r="F5" s="427">
        <v>6197</v>
      </c>
      <c r="G5" s="427">
        <v>9283</v>
      </c>
      <c r="H5" s="427">
        <v>1118</v>
      </c>
      <c r="I5" s="427">
        <v>1999</v>
      </c>
      <c r="J5" s="427">
        <v>4222</v>
      </c>
      <c r="K5" s="427">
        <v>827</v>
      </c>
      <c r="L5" s="427">
        <v>2003</v>
      </c>
      <c r="M5" s="427">
        <v>5759</v>
      </c>
      <c r="N5" s="427">
        <v>1217</v>
      </c>
      <c r="O5" s="427">
        <v>1080</v>
      </c>
      <c r="P5" s="427">
        <v>5272</v>
      </c>
      <c r="Q5" s="427">
        <v>2141</v>
      </c>
      <c r="R5" s="427">
        <v>1958</v>
      </c>
      <c r="S5" s="427">
        <v>4740</v>
      </c>
      <c r="T5" s="427">
        <v>1038</v>
      </c>
      <c r="U5" s="427">
        <v>1773</v>
      </c>
      <c r="V5" s="427">
        <v>1009</v>
      </c>
      <c r="W5" s="427">
        <v>1025</v>
      </c>
      <c r="X5" s="427">
        <v>614</v>
      </c>
      <c r="Y5" s="427">
        <v>1591</v>
      </c>
      <c r="Z5" s="427">
        <v>1177</v>
      </c>
      <c r="AA5" s="427">
        <v>744</v>
      </c>
      <c r="AB5" s="427">
        <v>1237</v>
      </c>
      <c r="AC5" s="427">
        <v>910</v>
      </c>
      <c r="AD5" s="427">
        <v>803</v>
      </c>
      <c r="AE5" s="427">
        <v>1670</v>
      </c>
      <c r="AF5" s="427">
        <v>635</v>
      </c>
      <c r="AG5" s="427">
        <v>596</v>
      </c>
      <c r="AH5" s="427">
        <v>753</v>
      </c>
      <c r="AI5" s="427">
        <v>753</v>
      </c>
      <c r="AJ5" s="427">
        <v>329</v>
      </c>
      <c r="AK5" s="427">
        <v>394</v>
      </c>
      <c r="AL5" s="427">
        <v>279</v>
      </c>
      <c r="AM5" s="427">
        <v>723</v>
      </c>
      <c r="AN5" s="427">
        <v>371</v>
      </c>
      <c r="AO5" s="427">
        <v>510</v>
      </c>
      <c r="AP5" s="427">
        <v>523</v>
      </c>
      <c r="AQ5" s="427">
        <v>399</v>
      </c>
    </row>
    <row r="6" spans="1:43">
      <c r="A6" s="446" t="s">
        <v>1023</v>
      </c>
      <c r="B6" s="427">
        <v>149869</v>
      </c>
      <c r="C6" s="427">
        <v>41521</v>
      </c>
      <c r="D6" s="427">
        <v>12472</v>
      </c>
      <c r="E6" s="427">
        <v>11262</v>
      </c>
      <c r="F6" s="427">
        <v>6795</v>
      </c>
      <c r="G6" s="427">
        <v>10804</v>
      </c>
      <c r="H6" s="427">
        <v>1847</v>
      </c>
      <c r="I6" s="427">
        <v>2846</v>
      </c>
      <c r="J6" s="427">
        <v>4423</v>
      </c>
      <c r="K6" s="427">
        <v>1039</v>
      </c>
      <c r="L6" s="427">
        <v>3276</v>
      </c>
      <c r="M6" s="427">
        <v>5892</v>
      </c>
      <c r="N6" s="427">
        <v>1546</v>
      </c>
      <c r="O6" s="427">
        <v>1396</v>
      </c>
      <c r="P6" s="427">
        <v>6112</v>
      </c>
      <c r="Q6" s="427">
        <v>2466</v>
      </c>
      <c r="R6" s="427">
        <v>2007</v>
      </c>
      <c r="S6" s="427">
        <v>4870</v>
      </c>
      <c r="T6" s="427">
        <v>1318</v>
      </c>
      <c r="U6" s="427">
        <v>2280</v>
      </c>
      <c r="V6" s="427">
        <v>1564</v>
      </c>
      <c r="W6" s="427">
        <v>1677</v>
      </c>
      <c r="X6" s="427">
        <v>1232</v>
      </c>
      <c r="Y6" s="427">
        <v>2598</v>
      </c>
      <c r="Z6" s="427">
        <v>2065</v>
      </c>
      <c r="AA6" s="427">
        <v>1403</v>
      </c>
      <c r="AB6" s="427">
        <v>2083</v>
      </c>
      <c r="AC6" s="427">
        <v>1470</v>
      </c>
      <c r="AD6" s="427">
        <v>1166</v>
      </c>
      <c r="AE6" s="427">
        <v>2070</v>
      </c>
      <c r="AF6" s="427">
        <v>727</v>
      </c>
      <c r="AG6" s="427">
        <v>886</v>
      </c>
      <c r="AH6" s="427">
        <v>788</v>
      </c>
      <c r="AI6" s="427">
        <v>684</v>
      </c>
      <c r="AJ6" s="427">
        <v>484</v>
      </c>
      <c r="AK6" s="427">
        <v>619</v>
      </c>
      <c r="AL6" s="427">
        <v>475</v>
      </c>
      <c r="AM6" s="427">
        <v>658</v>
      </c>
      <c r="AN6" s="427">
        <v>543</v>
      </c>
      <c r="AO6" s="427">
        <v>889</v>
      </c>
      <c r="AP6" s="427">
        <v>901</v>
      </c>
      <c r="AQ6" s="427">
        <v>715</v>
      </c>
    </row>
    <row r="7" spans="1:43">
      <c r="A7" s="463" t="s">
        <v>1035</v>
      </c>
      <c r="B7" s="464">
        <v>649161</v>
      </c>
      <c r="C7" s="464">
        <v>178482</v>
      </c>
      <c r="D7" s="464">
        <v>57987</v>
      </c>
      <c r="E7" s="464">
        <v>54893</v>
      </c>
      <c r="F7" s="464">
        <v>32527</v>
      </c>
      <c r="G7" s="464">
        <v>48934</v>
      </c>
      <c r="H7" s="464">
        <v>6428</v>
      </c>
      <c r="I7" s="464">
        <v>10855</v>
      </c>
      <c r="J7" s="464">
        <v>20702</v>
      </c>
      <c r="K7" s="464">
        <v>4446</v>
      </c>
      <c r="L7" s="464">
        <v>11117</v>
      </c>
      <c r="M7" s="464">
        <v>29994</v>
      </c>
      <c r="N7" s="464">
        <v>6292</v>
      </c>
      <c r="O7" s="464">
        <v>5356</v>
      </c>
      <c r="P7" s="464">
        <v>26482</v>
      </c>
      <c r="Q7" s="464">
        <v>10963</v>
      </c>
      <c r="R7" s="464">
        <v>10658</v>
      </c>
      <c r="S7" s="464">
        <v>20876</v>
      </c>
      <c r="T7" s="464">
        <v>5603</v>
      </c>
      <c r="U7" s="464">
        <v>10863</v>
      </c>
      <c r="V7" s="464">
        <v>5939</v>
      </c>
      <c r="W7" s="464">
        <v>5777</v>
      </c>
      <c r="X7" s="464">
        <v>3774</v>
      </c>
      <c r="Y7" s="464">
        <v>8951</v>
      </c>
      <c r="Z7" s="464">
        <v>6830</v>
      </c>
      <c r="AA7" s="464">
        <v>4353</v>
      </c>
      <c r="AB7" s="464">
        <v>6804</v>
      </c>
      <c r="AC7" s="464">
        <v>5141</v>
      </c>
      <c r="AD7" s="464">
        <v>4478</v>
      </c>
      <c r="AE7" s="464">
        <v>9413</v>
      </c>
      <c r="AF7" s="464">
        <v>3602</v>
      </c>
      <c r="AG7" s="464">
        <v>3131</v>
      </c>
      <c r="AH7" s="464">
        <v>4166</v>
      </c>
      <c r="AI7" s="464">
        <v>3812</v>
      </c>
      <c r="AJ7" s="464">
        <v>1817</v>
      </c>
      <c r="AK7" s="464">
        <v>2346</v>
      </c>
      <c r="AL7" s="464">
        <v>1657</v>
      </c>
      <c r="AM7" s="464">
        <v>3706</v>
      </c>
      <c r="AN7" s="464">
        <v>2263</v>
      </c>
      <c r="AO7" s="464">
        <v>2799</v>
      </c>
      <c r="AP7" s="464">
        <v>2721</v>
      </c>
      <c r="AQ7" s="464">
        <v>2223</v>
      </c>
    </row>
    <row r="9" spans="1:43">
      <c r="A9" s="443" t="s">
        <v>157</v>
      </c>
    </row>
    <row r="10" spans="1:43">
      <c r="A10" s="463" t="s">
        <v>1031</v>
      </c>
      <c r="B10" s="463" t="s">
        <v>1037</v>
      </c>
      <c r="C10" s="463" t="s">
        <v>0</v>
      </c>
      <c r="D10" s="463" t="s">
        <v>2</v>
      </c>
      <c r="E10" s="463" t="s">
        <v>4</v>
      </c>
      <c r="F10" s="463" t="s">
        <v>6</v>
      </c>
      <c r="G10" s="463" t="s">
        <v>8</v>
      </c>
      <c r="H10" s="463" t="s">
        <v>9</v>
      </c>
      <c r="I10" s="463" t="s">
        <v>11</v>
      </c>
      <c r="J10" s="463" t="s">
        <v>12</v>
      </c>
      <c r="K10" s="463" t="s">
        <v>14</v>
      </c>
      <c r="L10" s="463" t="s">
        <v>16</v>
      </c>
      <c r="M10" s="463" t="s">
        <v>18</v>
      </c>
      <c r="N10" s="463" t="s">
        <v>19</v>
      </c>
      <c r="O10" s="463" t="s">
        <v>20</v>
      </c>
      <c r="P10" s="463" t="s">
        <v>22</v>
      </c>
      <c r="Q10" s="463" t="s">
        <v>23</v>
      </c>
      <c r="R10" s="463" t="s">
        <v>24</v>
      </c>
      <c r="S10" s="463" t="s">
        <v>25</v>
      </c>
      <c r="T10" s="463" t="s">
        <v>26</v>
      </c>
      <c r="U10" s="463" t="s">
        <v>27</v>
      </c>
      <c r="V10" s="463" t="s">
        <v>28</v>
      </c>
      <c r="W10" s="463" t="s">
        <v>29</v>
      </c>
      <c r="X10" s="463" t="s">
        <v>31</v>
      </c>
      <c r="Y10" s="463" t="s">
        <v>32</v>
      </c>
      <c r="Z10" s="463" t="s">
        <v>33</v>
      </c>
      <c r="AA10" s="463" t="s">
        <v>34</v>
      </c>
      <c r="AB10" s="463" t="s">
        <v>35</v>
      </c>
      <c r="AC10" s="463" t="s">
        <v>36</v>
      </c>
      <c r="AD10" s="463" t="s">
        <v>37</v>
      </c>
      <c r="AE10" s="463" t="s">
        <v>38</v>
      </c>
      <c r="AF10" s="463" t="s">
        <v>39</v>
      </c>
      <c r="AG10" s="463" t="s">
        <v>40</v>
      </c>
      <c r="AH10" s="463" t="s">
        <v>41</v>
      </c>
      <c r="AI10" s="463" t="s">
        <v>42</v>
      </c>
      <c r="AJ10" s="463" t="s">
        <v>43</v>
      </c>
      <c r="AK10" s="463" t="s">
        <v>44</v>
      </c>
      <c r="AL10" s="463" t="s">
        <v>45</v>
      </c>
      <c r="AM10" s="463" t="s">
        <v>46</v>
      </c>
      <c r="AN10" s="463" t="s">
        <v>47</v>
      </c>
      <c r="AO10" s="463" t="s">
        <v>48</v>
      </c>
      <c r="AP10" s="463" t="s">
        <v>49</v>
      </c>
      <c r="AQ10" s="463" t="s">
        <v>50</v>
      </c>
    </row>
    <row r="11" spans="1:43">
      <c r="A11" s="446" t="s">
        <v>159</v>
      </c>
      <c r="B11" s="427">
        <f t="array" ref="B11:AQ15">TRANSPOSE(h29_3女!CI7:CM48)</f>
        <v>229470</v>
      </c>
      <c r="C11" s="427">
        <v>63523</v>
      </c>
      <c r="D11" s="427">
        <v>21208</v>
      </c>
      <c r="E11" s="427">
        <v>19175</v>
      </c>
      <c r="F11" s="427">
        <v>11846</v>
      </c>
      <c r="G11" s="427">
        <v>18619</v>
      </c>
      <c r="H11" s="427">
        <v>2126</v>
      </c>
      <c r="I11" s="427">
        <v>4137</v>
      </c>
      <c r="J11" s="427">
        <v>7519</v>
      </c>
      <c r="K11" s="427">
        <v>1531</v>
      </c>
      <c r="L11" s="427">
        <v>3415</v>
      </c>
      <c r="M11" s="427">
        <v>11112</v>
      </c>
      <c r="N11" s="427">
        <v>2113</v>
      </c>
      <c r="O11" s="427">
        <v>1683</v>
      </c>
      <c r="P11" s="427">
        <v>9850</v>
      </c>
      <c r="Q11" s="427">
        <v>3838</v>
      </c>
      <c r="R11" s="427">
        <v>4041</v>
      </c>
      <c r="S11" s="427">
        <v>6931</v>
      </c>
      <c r="T11" s="427">
        <v>1978</v>
      </c>
      <c r="U11" s="427">
        <v>3752</v>
      </c>
      <c r="V11" s="427">
        <v>1874</v>
      </c>
      <c r="W11" s="427">
        <v>1799</v>
      </c>
      <c r="X11" s="427">
        <v>1057</v>
      </c>
      <c r="Y11" s="427">
        <v>2766</v>
      </c>
      <c r="Z11" s="427">
        <v>2174</v>
      </c>
      <c r="AA11" s="427">
        <v>1291</v>
      </c>
      <c r="AB11" s="427">
        <v>1985</v>
      </c>
      <c r="AC11" s="427">
        <v>1692</v>
      </c>
      <c r="AD11" s="427">
        <v>1438</v>
      </c>
      <c r="AE11" s="427">
        <v>3418</v>
      </c>
      <c r="AF11" s="427">
        <v>1325</v>
      </c>
      <c r="AG11" s="427">
        <v>917</v>
      </c>
      <c r="AH11" s="427">
        <v>1567</v>
      </c>
      <c r="AI11" s="427">
        <v>1479</v>
      </c>
      <c r="AJ11" s="427">
        <v>568</v>
      </c>
      <c r="AK11" s="427">
        <v>833</v>
      </c>
      <c r="AL11" s="427">
        <v>470</v>
      </c>
      <c r="AM11" s="427">
        <v>1437</v>
      </c>
      <c r="AN11" s="427">
        <v>786</v>
      </c>
      <c r="AO11" s="427">
        <v>772</v>
      </c>
      <c r="AP11" s="427">
        <v>773</v>
      </c>
      <c r="AQ11" s="427">
        <v>652</v>
      </c>
    </row>
    <row r="12" spans="1:43">
      <c r="A12" s="446" t="s">
        <v>160</v>
      </c>
      <c r="B12" s="427">
        <v>191928</v>
      </c>
      <c r="C12" s="427">
        <v>53360</v>
      </c>
      <c r="D12" s="427">
        <v>18108</v>
      </c>
      <c r="E12" s="427">
        <v>16885</v>
      </c>
      <c r="F12" s="427">
        <v>9993</v>
      </c>
      <c r="G12" s="427">
        <v>14925</v>
      </c>
      <c r="H12" s="427">
        <v>1604</v>
      </c>
      <c r="I12" s="427">
        <v>3363</v>
      </c>
      <c r="J12" s="427">
        <v>6555</v>
      </c>
      <c r="K12" s="427">
        <v>1291</v>
      </c>
      <c r="L12" s="427">
        <v>2885</v>
      </c>
      <c r="M12" s="427">
        <v>9052</v>
      </c>
      <c r="N12" s="427">
        <v>1807</v>
      </c>
      <c r="O12" s="427">
        <v>1624</v>
      </c>
      <c r="P12" s="427">
        <v>8126</v>
      </c>
      <c r="Q12" s="427">
        <v>3232</v>
      </c>
      <c r="R12" s="427">
        <v>3155</v>
      </c>
      <c r="S12" s="427">
        <v>6620</v>
      </c>
      <c r="T12" s="427">
        <v>1591</v>
      </c>
      <c r="U12" s="427">
        <v>2717</v>
      </c>
      <c r="V12" s="427">
        <v>1507</v>
      </c>
      <c r="W12" s="427">
        <v>1418</v>
      </c>
      <c r="X12" s="427">
        <v>868</v>
      </c>
      <c r="Y12" s="427">
        <v>2254</v>
      </c>
      <c r="Z12" s="427">
        <v>1618</v>
      </c>
      <c r="AA12" s="427">
        <v>1120</v>
      </c>
      <c r="AB12" s="427">
        <v>1665</v>
      </c>
      <c r="AC12" s="427">
        <v>1307</v>
      </c>
      <c r="AD12" s="427">
        <v>1115</v>
      </c>
      <c r="AE12" s="427">
        <v>2793</v>
      </c>
      <c r="AF12" s="427">
        <v>984</v>
      </c>
      <c r="AG12" s="427">
        <v>796</v>
      </c>
      <c r="AH12" s="427">
        <v>1171</v>
      </c>
      <c r="AI12" s="427">
        <v>1203</v>
      </c>
      <c r="AJ12" s="427">
        <v>443</v>
      </c>
      <c r="AK12" s="427">
        <v>661</v>
      </c>
      <c r="AL12" s="427">
        <v>405</v>
      </c>
      <c r="AM12" s="427">
        <v>1127</v>
      </c>
      <c r="AN12" s="427">
        <v>625</v>
      </c>
      <c r="AO12" s="427">
        <v>645</v>
      </c>
      <c r="AP12" s="427">
        <v>755</v>
      </c>
      <c r="AQ12" s="427">
        <v>555</v>
      </c>
    </row>
    <row r="13" spans="1:43">
      <c r="A13" s="446" t="s">
        <v>1022</v>
      </c>
      <c r="B13" s="427">
        <v>155492</v>
      </c>
      <c r="C13" s="427">
        <v>44132</v>
      </c>
      <c r="D13" s="427">
        <v>14092</v>
      </c>
      <c r="E13" s="427">
        <v>14113</v>
      </c>
      <c r="F13" s="427">
        <v>7697</v>
      </c>
      <c r="G13" s="427">
        <v>12158</v>
      </c>
      <c r="H13" s="427">
        <v>1403</v>
      </c>
      <c r="I13" s="427">
        <v>2835</v>
      </c>
      <c r="J13" s="427">
        <v>5036</v>
      </c>
      <c r="K13" s="427">
        <v>1077</v>
      </c>
      <c r="L13" s="427">
        <v>2589</v>
      </c>
      <c r="M13" s="427">
        <v>6493</v>
      </c>
      <c r="N13" s="427">
        <v>1509</v>
      </c>
      <c r="O13" s="427">
        <v>1382</v>
      </c>
      <c r="P13" s="427">
        <v>6557</v>
      </c>
      <c r="Q13" s="427">
        <v>2224</v>
      </c>
      <c r="R13" s="427">
        <v>2327</v>
      </c>
      <c r="S13" s="427">
        <v>5131</v>
      </c>
      <c r="T13" s="427">
        <v>1146</v>
      </c>
      <c r="U13" s="427">
        <v>2208</v>
      </c>
      <c r="V13" s="427">
        <v>1267</v>
      </c>
      <c r="W13" s="427">
        <v>1353</v>
      </c>
      <c r="X13" s="427">
        <v>852</v>
      </c>
      <c r="Y13" s="427">
        <v>1980</v>
      </c>
      <c r="Z13" s="427">
        <v>1503</v>
      </c>
      <c r="AA13" s="427">
        <v>964</v>
      </c>
      <c r="AB13" s="427">
        <v>1528</v>
      </c>
      <c r="AC13" s="427">
        <v>1234</v>
      </c>
      <c r="AD13" s="427">
        <v>1068</v>
      </c>
      <c r="AE13" s="427">
        <v>2150</v>
      </c>
      <c r="AF13" s="427">
        <v>688</v>
      </c>
      <c r="AG13" s="427">
        <v>757</v>
      </c>
      <c r="AH13" s="427">
        <v>789</v>
      </c>
      <c r="AI13" s="427">
        <v>819</v>
      </c>
      <c r="AJ13" s="427">
        <v>393</v>
      </c>
      <c r="AK13" s="427">
        <v>505</v>
      </c>
      <c r="AL13" s="427">
        <v>368</v>
      </c>
      <c r="AM13" s="427">
        <v>738</v>
      </c>
      <c r="AN13" s="427">
        <v>463</v>
      </c>
      <c r="AO13" s="427">
        <v>676</v>
      </c>
      <c r="AP13" s="427">
        <v>736</v>
      </c>
      <c r="AQ13" s="427">
        <v>552</v>
      </c>
    </row>
    <row r="14" spans="1:43">
      <c r="A14" s="446" t="s">
        <v>1023</v>
      </c>
      <c r="B14" s="427">
        <v>276447</v>
      </c>
      <c r="C14" s="427">
        <v>77674</v>
      </c>
      <c r="D14" s="427">
        <v>23852</v>
      </c>
      <c r="E14" s="427">
        <v>21298</v>
      </c>
      <c r="F14" s="427">
        <v>12318</v>
      </c>
      <c r="G14" s="427">
        <v>19941</v>
      </c>
      <c r="H14" s="427">
        <v>3218</v>
      </c>
      <c r="I14" s="427">
        <v>5072</v>
      </c>
      <c r="J14" s="427">
        <v>7649</v>
      </c>
      <c r="K14" s="427">
        <v>2042</v>
      </c>
      <c r="L14" s="427">
        <v>6108</v>
      </c>
      <c r="M14" s="427">
        <v>10426</v>
      </c>
      <c r="N14" s="427">
        <v>2965</v>
      </c>
      <c r="O14" s="427">
        <v>2634</v>
      </c>
      <c r="P14" s="427">
        <v>10516</v>
      </c>
      <c r="Q14" s="427">
        <v>4294</v>
      </c>
      <c r="R14" s="427">
        <v>3854</v>
      </c>
      <c r="S14" s="427">
        <v>7544</v>
      </c>
      <c r="T14" s="427">
        <v>2381</v>
      </c>
      <c r="U14" s="427">
        <v>4456</v>
      </c>
      <c r="V14" s="427">
        <v>2930</v>
      </c>
      <c r="W14" s="427">
        <v>3181</v>
      </c>
      <c r="X14" s="427">
        <v>2247</v>
      </c>
      <c r="Y14" s="427">
        <v>4974</v>
      </c>
      <c r="Z14" s="427">
        <v>3588</v>
      </c>
      <c r="AA14" s="427">
        <v>2528</v>
      </c>
      <c r="AB14" s="427">
        <v>3983</v>
      </c>
      <c r="AC14" s="427">
        <v>2751</v>
      </c>
      <c r="AD14" s="427">
        <v>2114</v>
      </c>
      <c r="AE14" s="427">
        <v>4171</v>
      </c>
      <c r="AF14" s="427">
        <v>1498</v>
      </c>
      <c r="AG14" s="427">
        <v>1612</v>
      </c>
      <c r="AH14" s="427">
        <v>1296</v>
      </c>
      <c r="AI14" s="427">
        <v>1152</v>
      </c>
      <c r="AJ14" s="427">
        <v>848</v>
      </c>
      <c r="AK14" s="427">
        <v>1046</v>
      </c>
      <c r="AL14" s="427">
        <v>1006</v>
      </c>
      <c r="AM14" s="427">
        <v>1246</v>
      </c>
      <c r="AN14" s="427">
        <v>1099</v>
      </c>
      <c r="AO14" s="427">
        <v>1805</v>
      </c>
      <c r="AP14" s="427">
        <v>1645</v>
      </c>
      <c r="AQ14" s="427">
        <v>1485</v>
      </c>
    </row>
    <row r="15" spans="1:43">
      <c r="A15" s="463" t="s">
        <v>1035</v>
      </c>
      <c r="B15" s="464">
        <v>853337</v>
      </c>
      <c r="C15" s="464">
        <v>238689</v>
      </c>
      <c r="D15" s="464">
        <v>77260</v>
      </c>
      <c r="E15" s="464">
        <v>71471</v>
      </c>
      <c r="F15" s="464">
        <v>41854</v>
      </c>
      <c r="G15" s="464">
        <v>65643</v>
      </c>
      <c r="H15" s="464">
        <v>8351</v>
      </c>
      <c r="I15" s="464">
        <v>15407</v>
      </c>
      <c r="J15" s="464">
        <v>26759</v>
      </c>
      <c r="K15" s="464">
        <v>5941</v>
      </c>
      <c r="L15" s="464">
        <v>14997</v>
      </c>
      <c r="M15" s="464">
        <v>37083</v>
      </c>
      <c r="N15" s="464">
        <v>8394</v>
      </c>
      <c r="O15" s="464">
        <v>7323</v>
      </c>
      <c r="P15" s="464">
        <v>35049</v>
      </c>
      <c r="Q15" s="464">
        <v>13588</v>
      </c>
      <c r="R15" s="464">
        <v>13377</v>
      </c>
      <c r="S15" s="464">
        <v>26226</v>
      </c>
      <c r="T15" s="464">
        <v>7096</v>
      </c>
      <c r="U15" s="464">
        <v>13133</v>
      </c>
      <c r="V15" s="464">
        <v>7578</v>
      </c>
      <c r="W15" s="464">
        <v>7751</v>
      </c>
      <c r="X15" s="464">
        <v>5024</v>
      </c>
      <c r="Y15" s="464">
        <v>11974</v>
      </c>
      <c r="Z15" s="464">
        <v>8883</v>
      </c>
      <c r="AA15" s="464">
        <v>5903</v>
      </c>
      <c r="AB15" s="464">
        <v>9161</v>
      </c>
      <c r="AC15" s="464">
        <v>6984</v>
      </c>
      <c r="AD15" s="464">
        <v>5735</v>
      </c>
      <c r="AE15" s="464">
        <v>12532</v>
      </c>
      <c r="AF15" s="464">
        <v>4495</v>
      </c>
      <c r="AG15" s="464">
        <v>4082</v>
      </c>
      <c r="AH15" s="464">
        <v>4823</v>
      </c>
      <c r="AI15" s="464">
        <v>4653</v>
      </c>
      <c r="AJ15" s="464">
        <v>2252</v>
      </c>
      <c r="AK15" s="464">
        <v>3045</v>
      </c>
      <c r="AL15" s="464">
        <v>2249</v>
      </c>
      <c r="AM15" s="464">
        <v>4548</v>
      </c>
      <c r="AN15" s="464">
        <v>2973</v>
      </c>
      <c r="AO15" s="464">
        <v>3898</v>
      </c>
      <c r="AP15" s="464">
        <v>3909</v>
      </c>
      <c r="AQ15" s="464">
        <v>3244</v>
      </c>
    </row>
    <row r="17" spans="1:43">
      <c r="A17" s="443" t="s">
        <v>267</v>
      </c>
      <c r="B17" s="443"/>
      <c r="C17" s="443"/>
      <c r="D17" s="444"/>
      <c r="E17" s="445" t="s">
        <v>1027</v>
      </c>
      <c r="F17" s="447"/>
    </row>
    <row r="18" spans="1:43">
      <c r="A18" s="463" t="s">
        <v>1030</v>
      </c>
      <c r="B18" s="463" t="s">
        <v>1037</v>
      </c>
      <c r="C18" s="463" t="s">
        <v>0</v>
      </c>
      <c r="D18" s="463" t="s">
        <v>2</v>
      </c>
      <c r="E18" s="463" t="s">
        <v>4</v>
      </c>
      <c r="F18" s="463" t="s">
        <v>6</v>
      </c>
      <c r="G18" s="463" t="s">
        <v>8</v>
      </c>
      <c r="H18" s="463" t="s">
        <v>9</v>
      </c>
      <c r="I18" s="463" t="s">
        <v>11</v>
      </c>
      <c r="J18" s="463" t="s">
        <v>12</v>
      </c>
      <c r="K18" s="463" t="s">
        <v>14</v>
      </c>
      <c r="L18" s="463" t="s">
        <v>16</v>
      </c>
      <c r="M18" s="463" t="s">
        <v>18</v>
      </c>
      <c r="N18" s="463" t="s">
        <v>19</v>
      </c>
      <c r="O18" s="463" t="s">
        <v>20</v>
      </c>
      <c r="P18" s="463" t="s">
        <v>22</v>
      </c>
      <c r="Q18" s="463" t="s">
        <v>23</v>
      </c>
      <c r="R18" s="463" t="s">
        <v>24</v>
      </c>
      <c r="S18" s="463" t="s">
        <v>25</v>
      </c>
      <c r="T18" s="463" t="s">
        <v>26</v>
      </c>
      <c r="U18" s="463" t="s">
        <v>27</v>
      </c>
      <c r="V18" s="463" t="s">
        <v>28</v>
      </c>
      <c r="W18" s="463" t="s">
        <v>29</v>
      </c>
      <c r="X18" s="463" t="s">
        <v>31</v>
      </c>
      <c r="Y18" s="463" t="s">
        <v>32</v>
      </c>
      <c r="Z18" s="463" t="s">
        <v>33</v>
      </c>
      <c r="AA18" s="463" t="s">
        <v>34</v>
      </c>
      <c r="AB18" s="463" t="s">
        <v>35</v>
      </c>
      <c r="AC18" s="463" t="s">
        <v>36</v>
      </c>
      <c r="AD18" s="463" t="s">
        <v>37</v>
      </c>
      <c r="AE18" s="463" t="s">
        <v>38</v>
      </c>
      <c r="AF18" s="463" t="s">
        <v>39</v>
      </c>
      <c r="AG18" s="463" t="s">
        <v>40</v>
      </c>
      <c r="AH18" s="463" t="s">
        <v>41</v>
      </c>
      <c r="AI18" s="463" t="s">
        <v>42</v>
      </c>
      <c r="AJ18" s="463" t="s">
        <v>43</v>
      </c>
      <c r="AK18" s="463" t="s">
        <v>44</v>
      </c>
      <c r="AL18" s="463" t="s">
        <v>45</v>
      </c>
      <c r="AM18" s="463" t="s">
        <v>46</v>
      </c>
      <c r="AN18" s="463" t="s">
        <v>47</v>
      </c>
      <c r="AO18" s="463" t="s">
        <v>48</v>
      </c>
      <c r="AP18" s="463" t="s">
        <v>49</v>
      </c>
      <c r="AQ18" s="463" t="s">
        <v>50</v>
      </c>
    </row>
    <row r="19" spans="1:43">
      <c r="A19" s="446" t="s">
        <v>159</v>
      </c>
      <c r="B19" s="427">
        <f t="array" ref="B19:AQ23">TRANSPOSE(h29_3男!CN7:CR48)</f>
        <v>4869</v>
      </c>
      <c r="C19" s="427">
        <v>1408</v>
      </c>
      <c r="D19" s="427">
        <v>494</v>
      </c>
      <c r="E19" s="427">
        <v>612</v>
      </c>
      <c r="F19" s="427">
        <v>253</v>
      </c>
      <c r="G19" s="427">
        <v>284</v>
      </c>
      <c r="H19" s="427">
        <v>48</v>
      </c>
      <c r="I19" s="427">
        <v>51</v>
      </c>
      <c r="J19" s="427">
        <v>169</v>
      </c>
      <c r="K19" s="427">
        <v>21</v>
      </c>
      <c r="L19" s="427">
        <v>60</v>
      </c>
      <c r="M19" s="427">
        <v>230</v>
      </c>
      <c r="N19" s="427">
        <v>44</v>
      </c>
      <c r="O19" s="427">
        <v>40</v>
      </c>
      <c r="P19" s="427">
        <v>176</v>
      </c>
      <c r="Q19" s="427">
        <v>60</v>
      </c>
      <c r="R19" s="427">
        <v>74</v>
      </c>
      <c r="S19" s="427">
        <v>125</v>
      </c>
      <c r="T19" s="427">
        <v>46</v>
      </c>
      <c r="U19" s="427">
        <v>55</v>
      </c>
      <c r="V19" s="427">
        <v>41</v>
      </c>
      <c r="W19" s="427">
        <v>41</v>
      </c>
      <c r="X19" s="427">
        <v>31</v>
      </c>
      <c r="Y19" s="427">
        <v>46</v>
      </c>
      <c r="Z19" s="427">
        <v>44</v>
      </c>
      <c r="AA19" s="427">
        <v>21</v>
      </c>
      <c r="AB19" s="427">
        <v>46</v>
      </c>
      <c r="AC19" s="427">
        <v>38</v>
      </c>
      <c r="AD19" s="427">
        <v>36</v>
      </c>
      <c r="AE19" s="427">
        <v>75</v>
      </c>
      <c r="AF19" s="427">
        <v>23</v>
      </c>
      <c r="AG19" s="427">
        <v>19</v>
      </c>
      <c r="AH19" s="427">
        <v>19</v>
      </c>
      <c r="AI19" s="427">
        <v>20</v>
      </c>
      <c r="AJ19" s="427">
        <v>10</v>
      </c>
      <c r="AK19" s="427">
        <v>19</v>
      </c>
      <c r="AL19" s="427">
        <v>13</v>
      </c>
      <c r="AM19" s="427">
        <v>24</v>
      </c>
      <c r="AN19" s="427">
        <v>14</v>
      </c>
      <c r="AO19" s="427">
        <v>22</v>
      </c>
      <c r="AP19" s="427">
        <v>15</v>
      </c>
      <c r="AQ19" s="427">
        <v>14</v>
      </c>
    </row>
    <row r="20" spans="1:43">
      <c r="A20" s="446" t="s">
        <v>160</v>
      </c>
      <c r="B20" s="427">
        <v>7042</v>
      </c>
      <c r="C20" s="427">
        <v>1999</v>
      </c>
      <c r="D20" s="427">
        <v>671</v>
      </c>
      <c r="E20" s="427">
        <v>864</v>
      </c>
      <c r="F20" s="427">
        <v>389</v>
      </c>
      <c r="G20" s="427">
        <v>411</v>
      </c>
      <c r="H20" s="427">
        <v>60</v>
      </c>
      <c r="I20" s="427">
        <v>78</v>
      </c>
      <c r="J20" s="427">
        <v>224</v>
      </c>
      <c r="K20" s="427">
        <v>36</v>
      </c>
      <c r="L20" s="427">
        <v>99</v>
      </c>
      <c r="M20" s="427">
        <v>310</v>
      </c>
      <c r="N20" s="427">
        <v>63</v>
      </c>
      <c r="O20" s="427">
        <v>61</v>
      </c>
      <c r="P20" s="427">
        <v>251</v>
      </c>
      <c r="Q20" s="427">
        <v>104</v>
      </c>
      <c r="R20" s="427">
        <v>112</v>
      </c>
      <c r="S20" s="427">
        <v>229</v>
      </c>
      <c r="T20" s="427">
        <v>72</v>
      </c>
      <c r="U20" s="427">
        <v>97</v>
      </c>
      <c r="V20" s="427">
        <v>57</v>
      </c>
      <c r="W20" s="427">
        <v>55</v>
      </c>
      <c r="X20" s="427">
        <v>35</v>
      </c>
      <c r="Y20" s="427">
        <v>73</v>
      </c>
      <c r="Z20" s="427">
        <v>66</v>
      </c>
      <c r="AA20" s="427">
        <v>27</v>
      </c>
      <c r="AB20" s="427">
        <v>62</v>
      </c>
      <c r="AC20" s="427">
        <v>66</v>
      </c>
      <c r="AD20" s="427">
        <v>45</v>
      </c>
      <c r="AE20" s="427">
        <v>119</v>
      </c>
      <c r="AF20" s="427">
        <v>26</v>
      </c>
      <c r="AG20" s="427">
        <v>33</v>
      </c>
      <c r="AH20" s="427">
        <v>29</v>
      </c>
      <c r="AI20" s="427">
        <v>43</v>
      </c>
      <c r="AJ20" s="427">
        <v>13</v>
      </c>
      <c r="AK20" s="427">
        <v>21</v>
      </c>
      <c r="AL20" s="427">
        <v>21</v>
      </c>
      <c r="AM20" s="427">
        <v>36</v>
      </c>
      <c r="AN20" s="427">
        <v>25</v>
      </c>
      <c r="AO20" s="427">
        <v>29</v>
      </c>
      <c r="AP20" s="427">
        <v>31</v>
      </c>
      <c r="AQ20" s="427">
        <v>23</v>
      </c>
    </row>
    <row r="21" spans="1:43">
      <c r="A21" s="446" t="s">
        <v>1022</v>
      </c>
      <c r="B21" s="427">
        <v>24524</v>
      </c>
      <c r="C21" s="427">
        <v>6810</v>
      </c>
      <c r="D21" s="427">
        <v>2097</v>
      </c>
      <c r="E21" s="427">
        <v>2180</v>
      </c>
      <c r="F21" s="427">
        <v>1136</v>
      </c>
      <c r="G21" s="427">
        <v>1508</v>
      </c>
      <c r="H21" s="427">
        <v>318</v>
      </c>
      <c r="I21" s="427">
        <v>437</v>
      </c>
      <c r="J21" s="427">
        <v>683</v>
      </c>
      <c r="K21" s="427">
        <v>137</v>
      </c>
      <c r="L21" s="427">
        <v>503</v>
      </c>
      <c r="M21" s="427">
        <v>903</v>
      </c>
      <c r="N21" s="427">
        <v>278</v>
      </c>
      <c r="O21" s="427">
        <v>268</v>
      </c>
      <c r="P21" s="427">
        <v>936</v>
      </c>
      <c r="Q21" s="427">
        <v>413</v>
      </c>
      <c r="R21" s="427">
        <v>309</v>
      </c>
      <c r="S21" s="427">
        <v>719</v>
      </c>
      <c r="T21" s="427">
        <v>248</v>
      </c>
      <c r="U21" s="427">
        <v>345</v>
      </c>
      <c r="V21" s="427">
        <v>317</v>
      </c>
      <c r="W21" s="427">
        <v>249</v>
      </c>
      <c r="X21" s="427">
        <v>223</v>
      </c>
      <c r="Y21" s="427">
        <v>432</v>
      </c>
      <c r="Z21" s="427">
        <v>321</v>
      </c>
      <c r="AA21" s="427">
        <v>198</v>
      </c>
      <c r="AB21" s="427">
        <v>373</v>
      </c>
      <c r="AC21" s="427">
        <v>303</v>
      </c>
      <c r="AD21" s="427">
        <v>212</v>
      </c>
      <c r="AE21" s="427">
        <v>375</v>
      </c>
      <c r="AF21" s="427">
        <v>116</v>
      </c>
      <c r="AG21" s="427">
        <v>163</v>
      </c>
      <c r="AH21" s="427">
        <v>86</v>
      </c>
      <c r="AI21" s="427">
        <v>113</v>
      </c>
      <c r="AJ21" s="427">
        <v>78</v>
      </c>
      <c r="AK21" s="427">
        <v>105</v>
      </c>
      <c r="AL21" s="427">
        <v>92</v>
      </c>
      <c r="AM21" s="427">
        <v>109</v>
      </c>
      <c r="AN21" s="427">
        <v>106</v>
      </c>
      <c r="AO21" s="427">
        <v>203</v>
      </c>
      <c r="AP21" s="427">
        <v>122</v>
      </c>
      <c r="AQ21" s="427">
        <v>112</v>
      </c>
    </row>
    <row r="22" spans="1:43">
      <c r="A22" s="446" t="s">
        <v>1023</v>
      </c>
      <c r="B22" s="427">
        <v>70171</v>
      </c>
      <c r="C22" s="427">
        <v>19375</v>
      </c>
      <c r="D22" s="427">
        <v>6417</v>
      </c>
      <c r="E22" s="427">
        <v>5915</v>
      </c>
      <c r="F22" s="427">
        <v>3628</v>
      </c>
      <c r="G22" s="427">
        <v>5474</v>
      </c>
      <c r="H22" s="427">
        <v>682</v>
      </c>
      <c r="I22" s="427">
        <v>1136</v>
      </c>
      <c r="J22" s="427">
        <v>2205</v>
      </c>
      <c r="K22" s="427">
        <v>483</v>
      </c>
      <c r="L22" s="427">
        <v>1123</v>
      </c>
      <c r="M22" s="427">
        <v>3338</v>
      </c>
      <c r="N22" s="427">
        <v>668</v>
      </c>
      <c r="O22" s="427">
        <v>538</v>
      </c>
      <c r="P22" s="427">
        <v>2777</v>
      </c>
      <c r="Q22" s="427">
        <v>1138</v>
      </c>
      <c r="R22" s="427">
        <v>1243</v>
      </c>
      <c r="S22" s="427">
        <v>1920</v>
      </c>
      <c r="T22" s="427">
        <v>614</v>
      </c>
      <c r="U22" s="427">
        <v>1396</v>
      </c>
      <c r="V22" s="427">
        <v>651</v>
      </c>
      <c r="W22" s="427">
        <v>609</v>
      </c>
      <c r="X22" s="427">
        <v>355</v>
      </c>
      <c r="Y22" s="427">
        <v>911</v>
      </c>
      <c r="Z22" s="427">
        <v>714</v>
      </c>
      <c r="AA22" s="427">
        <v>424</v>
      </c>
      <c r="AB22" s="427">
        <v>674</v>
      </c>
      <c r="AC22" s="427">
        <v>547</v>
      </c>
      <c r="AD22" s="427">
        <v>490</v>
      </c>
      <c r="AE22" s="427">
        <v>1059</v>
      </c>
      <c r="AF22" s="427">
        <v>415</v>
      </c>
      <c r="AG22" s="427">
        <v>306</v>
      </c>
      <c r="AH22" s="427">
        <v>485</v>
      </c>
      <c r="AI22" s="427">
        <v>424</v>
      </c>
      <c r="AJ22" s="427">
        <v>191</v>
      </c>
      <c r="AK22" s="427">
        <v>247</v>
      </c>
      <c r="AL22" s="427">
        <v>169</v>
      </c>
      <c r="AM22" s="427">
        <v>429</v>
      </c>
      <c r="AN22" s="427">
        <v>258</v>
      </c>
      <c r="AO22" s="427">
        <v>279</v>
      </c>
      <c r="AP22" s="427">
        <v>241</v>
      </c>
      <c r="AQ22" s="427">
        <v>223</v>
      </c>
    </row>
    <row r="23" spans="1:43">
      <c r="A23" s="463" t="s">
        <v>1035</v>
      </c>
      <c r="B23" s="464">
        <v>106606</v>
      </c>
      <c r="C23" s="464">
        <v>29592</v>
      </c>
      <c r="D23" s="464">
        <v>9679</v>
      </c>
      <c r="E23" s="464">
        <v>9571</v>
      </c>
      <c r="F23" s="464">
        <v>5406</v>
      </c>
      <c r="G23" s="464">
        <v>7677</v>
      </c>
      <c r="H23" s="464">
        <v>1108</v>
      </c>
      <c r="I23" s="464">
        <v>1702</v>
      </c>
      <c r="J23" s="464">
        <v>3281</v>
      </c>
      <c r="K23" s="464">
        <v>677</v>
      </c>
      <c r="L23" s="464">
        <v>1785</v>
      </c>
      <c r="M23" s="464">
        <v>4781</v>
      </c>
      <c r="N23" s="464">
        <v>1053</v>
      </c>
      <c r="O23" s="464">
        <v>907</v>
      </c>
      <c r="P23" s="464">
        <v>4140</v>
      </c>
      <c r="Q23" s="464">
        <v>1715</v>
      </c>
      <c r="R23" s="464">
        <v>1738</v>
      </c>
      <c r="S23" s="464">
        <v>2993</v>
      </c>
      <c r="T23" s="464">
        <v>980</v>
      </c>
      <c r="U23" s="464">
        <v>1893</v>
      </c>
      <c r="V23" s="464">
        <v>1066</v>
      </c>
      <c r="W23" s="464">
        <v>954</v>
      </c>
      <c r="X23" s="464">
        <v>644</v>
      </c>
      <c r="Y23" s="464">
        <v>1462</v>
      </c>
      <c r="Z23" s="464">
        <v>1145</v>
      </c>
      <c r="AA23" s="464">
        <v>670</v>
      </c>
      <c r="AB23" s="464">
        <v>1155</v>
      </c>
      <c r="AC23" s="464">
        <v>954</v>
      </c>
      <c r="AD23" s="464">
        <v>783</v>
      </c>
      <c r="AE23" s="464">
        <v>1628</v>
      </c>
      <c r="AF23" s="464">
        <v>580</v>
      </c>
      <c r="AG23" s="464">
        <v>521</v>
      </c>
      <c r="AH23" s="464">
        <v>619</v>
      </c>
      <c r="AI23" s="464">
        <v>600</v>
      </c>
      <c r="AJ23" s="464">
        <v>292</v>
      </c>
      <c r="AK23" s="464">
        <v>392</v>
      </c>
      <c r="AL23" s="464">
        <v>295</v>
      </c>
      <c r="AM23" s="464">
        <v>598</v>
      </c>
      <c r="AN23" s="464">
        <v>403</v>
      </c>
      <c r="AO23" s="464">
        <v>533</v>
      </c>
      <c r="AP23" s="464">
        <v>409</v>
      </c>
      <c r="AQ23" s="464">
        <v>372</v>
      </c>
    </row>
    <row r="25" spans="1:43">
      <c r="A25" s="443" t="s">
        <v>267</v>
      </c>
    </row>
    <row r="26" spans="1:43">
      <c r="A26" s="463" t="s">
        <v>1031</v>
      </c>
      <c r="B26" s="463" t="s">
        <v>1037</v>
      </c>
      <c r="C26" s="463" t="s">
        <v>0</v>
      </c>
      <c r="D26" s="463" t="s">
        <v>2</v>
      </c>
      <c r="E26" s="463" t="s">
        <v>4</v>
      </c>
      <c r="F26" s="463" t="s">
        <v>6</v>
      </c>
      <c r="G26" s="463" t="s">
        <v>8</v>
      </c>
      <c r="H26" s="463" t="s">
        <v>9</v>
      </c>
      <c r="I26" s="463" t="s">
        <v>11</v>
      </c>
      <c r="J26" s="463" t="s">
        <v>12</v>
      </c>
      <c r="K26" s="463" t="s">
        <v>14</v>
      </c>
      <c r="L26" s="463" t="s">
        <v>16</v>
      </c>
      <c r="M26" s="463" t="s">
        <v>18</v>
      </c>
      <c r="N26" s="463" t="s">
        <v>19</v>
      </c>
      <c r="O26" s="463" t="s">
        <v>20</v>
      </c>
      <c r="P26" s="463" t="s">
        <v>22</v>
      </c>
      <c r="Q26" s="463" t="s">
        <v>23</v>
      </c>
      <c r="R26" s="463" t="s">
        <v>24</v>
      </c>
      <c r="S26" s="463" t="s">
        <v>25</v>
      </c>
      <c r="T26" s="463" t="s">
        <v>26</v>
      </c>
      <c r="U26" s="463" t="s">
        <v>27</v>
      </c>
      <c r="V26" s="463" t="s">
        <v>28</v>
      </c>
      <c r="W26" s="463" t="s">
        <v>29</v>
      </c>
      <c r="X26" s="463" t="s">
        <v>31</v>
      </c>
      <c r="Y26" s="463" t="s">
        <v>32</v>
      </c>
      <c r="Z26" s="463" t="s">
        <v>33</v>
      </c>
      <c r="AA26" s="463" t="s">
        <v>34</v>
      </c>
      <c r="AB26" s="463" t="s">
        <v>35</v>
      </c>
      <c r="AC26" s="463" t="s">
        <v>36</v>
      </c>
      <c r="AD26" s="463" t="s">
        <v>37</v>
      </c>
      <c r="AE26" s="463" t="s">
        <v>38</v>
      </c>
      <c r="AF26" s="463" t="s">
        <v>39</v>
      </c>
      <c r="AG26" s="463" t="s">
        <v>40</v>
      </c>
      <c r="AH26" s="463" t="s">
        <v>41</v>
      </c>
      <c r="AI26" s="463" t="s">
        <v>42</v>
      </c>
      <c r="AJ26" s="463" t="s">
        <v>43</v>
      </c>
      <c r="AK26" s="463" t="s">
        <v>44</v>
      </c>
      <c r="AL26" s="463" t="s">
        <v>45</v>
      </c>
      <c r="AM26" s="463" t="s">
        <v>46</v>
      </c>
      <c r="AN26" s="463" t="s">
        <v>47</v>
      </c>
      <c r="AO26" s="463" t="s">
        <v>48</v>
      </c>
      <c r="AP26" s="463" t="s">
        <v>49</v>
      </c>
      <c r="AQ26" s="463" t="s">
        <v>50</v>
      </c>
    </row>
    <row r="27" spans="1:43">
      <c r="A27" s="446" t="s">
        <v>159</v>
      </c>
      <c r="B27" s="427">
        <f t="array" ref="B27:AQ31">TRANSPOSE(h29_3女!CN7:CR48)</f>
        <v>2689</v>
      </c>
      <c r="C27" s="427">
        <v>800</v>
      </c>
      <c r="D27" s="427">
        <v>246</v>
      </c>
      <c r="E27" s="427">
        <v>316</v>
      </c>
      <c r="F27" s="427">
        <v>133</v>
      </c>
      <c r="G27" s="427">
        <v>171</v>
      </c>
      <c r="H27" s="427">
        <v>22</v>
      </c>
      <c r="I27" s="427">
        <v>46</v>
      </c>
      <c r="J27" s="427">
        <v>78</v>
      </c>
      <c r="K27" s="427">
        <v>19</v>
      </c>
      <c r="L27" s="427">
        <v>29</v>
      </c>
      <c r="M27" s="427">
        <v>128</v>
      </c>
      <c r="N27" s="427">
        <v>21</v>
      </c>
      <c r="O27" s="427">
        <v>22</v>
      </c>
      <c r="P27" s="427">
        <v>93</v>
      </c>
      <c r="Q27" s="427">
        <v>47</v>
      </c>
      <c r="R27" s="427">
        <v>45</v>
      </c>
      <c r="S27" s="427">
        <v>76</v>
      </c>
      <c r="T27" s="427">
        <v>26</v>
      </c>
      <c r="U27" s="427">
        <v>34</v>
      </c>
      <c r="V27" s="427">
        <v>22</v>
      </c>
      <c r="W27" s="427">
        <v>21</v>
      </c>
      <c r="X27" s="427">
        <v>14</v>
      </c>
      <c r="Y27" s="427">
        <v>36</v>
      </c>
      <c r="Z27" s="427">
        <v>19</v>
      </c>
      <c r="AA27" s="427">
        <v>10</v>
      </c>
      <c r="AB27" s="427">
        <v>25</v>
      </c>
      <c r="AC27" s="427">
        <v>27</v>
      </c>
      <c r="AD27" s="427">
        <v>16</v>
      </c>
      <c r="AE27" s="427">
        <v>56</v>
      </c>
      <c r="AF27" s="427">
        <v>10</v>
      </c>
      <c r="AG27" s="427">
        <v>5</v>
      </c>
      <c r="AH27" s="427">
        <v>11</v>
      </c>
      <c r="AI27" s="427">
        <v>12</v>
      </c>
      <c r="AJ27" s="427">
        <v>4</v>
      </c>
      <c r="AK27" s="427">
        <v>7</v>
      </c>
      <c r="AL27" s="427">
        <v>5</v>
      </c>
      <c r="AM27" s="427">
        <v>12</v>
      </c>
      <c r="AN27" s="427">
        <v>8</v>
      </c>
      <c r="AO27" s="427">
        <v>11</v>
      </c>
      <c r="AP27" s="427">
        <v>6</v>
      </c>
      <c r="AQ27" s="427">
        <v>8</v>
      </c>
    </row>
    <row r="28" spans="1:43">
      <c r="A28" s="446" t="s">
        <v>160</v>
      </c>
      <c r="B28" s="427">
        <v>4622</v>
      </c>
      <c r="C28" s="427">
        <v>1396</v>
      </c>
      <c r="D28" s="427">
        <v>461</v>
      </c>
      <c r="E28" s="427">
        <v>510</v>
      </c>
      <c r="F28" s="427">
        <v>252</v>
      </c>
      <c r="G28" s="427">
        <v>269</v>
      </c>
      <c r="H28" s="427">
        <v>36</v>
      </c>
      <c r="I28" s="427">
        <v>58</v>
      </c>
      <c r="J28" s="427">
        <v>142</v>
      </c>
      <c r="K28" s="427">
        <v>28</v>
      </c>
      <c r="L28" s="427">
        <v>59</v>
      </c>
      <c r="M28" s="427">
        <v>207</v>
      </c>
      <c r="N28" s="427">
        <v>41</v>
      </c>
      <c r="O28" s="427">
        <v>36</v>
      </c>
      <c r="P28" s="427">
        <v>174</v>
      </c>
      <c r="Q28" s="427">
        <v>80</v>
      </c>
      <c r="R28" s="427">
        <v>76</v>
      </c>
      <c r="S28" s="427">
        <v>131</v>
      </c>
      <c r="T28" s="427">
        <v>35</v>
      </c>
      <c r="U28" s="427">
        <v>72</v>
      </c>
      <c r="V28" s="427">
        <v>33</v>
      </c>
      <c r="W28" s="427">
        <v>27</v>
      </c>
      <c r="X28" s="427">
        <v>24</v>
      </c>
      <c r="Y28" s="427">
        <v>57</v>
      </c>
      <c r="Z28" s="427">
        <v>37</v>
      </c>
      <c r="AA28" s="427">
        <v>22</v>
      </c>
      <c r="AB28" s="427">
        <v>46</v>
      </c>
      <c r="AC28" s="427">
        <v>40</v>
      </c>
      <c r="AD28" s="427">
        <v>25</v>
      </c>
      <c r="AE28" s="427">
        <v>73</v>
      </c>
      <c r="AF28" s="427">
        <v>14</v>
      </c>
      <c r="AG28" s="427">
        <v>23</v>
      </c>
      <c r="AH28" s="427">
        <v>14</v>
      </c>
      <c r="AI28" s="427">
        <v>25</v>
      </c>
      <c r="AJ28" s="427">
        <v>10</v>
      </c>
      <c r="AK28" s="427">
        <v>15</v>
      </c>
      <c r="AL28" s="427">
        <v>9</v>
      </c>
      <c r="AM28" s="427">
        <v>29</v>
      </c>
      <c r="AN28" s="427">
        <v>12</v>
      </c>
      <c r="AO28" s="427">
        <v>16</v>
      </c>
      <c r="AP28" s="427">
        <v>10</v>
      </c>
      <c r="AQ28" s="427">
        <v>8</v>
      </c>
    </row>
    <row r="29" spans="1:43">
      <c r="A29" s="446" t="s">
        <v>1022</v>
      </c>
      <c r="B29" s="427">
        <v>8980</v>
      </c>
      <c r="C29" s="427">
        <v>2699</v>
      </c>
      <c r="D29" s="427">
        <v>878</v>
      </c>
      <c r="E29" s="427">
        <v>1024</v>
      </c>
      <c r="F29" s="427">
        <v>459</v>
      </c>
      <c r="G29" s="427">
        <v>549</v>
      </c>
      <c r="H29" s="427">
        <v>83</v>
      </c>
      <c r="I29" s="427">
        <v>119</v>
      </c>
      <c r="J29" s="427">
        <v>272</v>
      </c>
      <c r="K29" s="427">
        <v>52</v>
      </c>
      <c r="L29" s="427">
        <v>126</v>
      </c>
      <c r="M29" s="427">
        <v>367</v>
      </c>
      <c r="N29" s="427">
        <v>90</v>
      </c>
      <c r="O29" s="427">
        <v>92</v>
      </c>
      <c r="P29" s="427">
        <v>335</v>
      </c>
      <c r="Q29" s="427">
        <v>112</v>
      </c>
      <c r="R29" s="427">
        <v>124</v>
      </c>
      <c r="S29" s="427">
        <v>259</v>
      </c>
      <c r="T29" s="427">
        <v>74</v>
      </c>
      <c r="U29" s="427">
        <v>118</v>
      </c>
      <c r="V29" s="427">
        <v>93</v>
      </c>
      <c r="W29" s="427">
        <v>61</v>
      </c>
      <c r="X29" s="427">
        <v>50</v>
      </c>
      <c r="Y29" s="427">
        <v>97</v>
      </c>
      <c r="Z29" s="427">
        <v>74</v>
      </c>
      <c r="AA29" s="427">
        <v>48</v>
      </c>
      <c r="AB29" s="427">
        <v>84</v>
      </c>
      <c r="AC29" s="427">
        <v>81</v>
      </c>
      <c r="AD29" s="427">
        <v>56</v>
      </c>
      <c r="AE29" s="427">
        <v>140</v>
      </c>
      <c r="AF29" s="427">
        <v>28</v>
      </c>
      <c r="AG29" s="427">
        <v>48</v>
      </c>
      <c r="AH29" s="427">
        <v>42</v>
      </c>
      <c r="AI29" s="427">
        <v>44</v>
      </c>
      <c r="AJ29" s="427">
        <v>20</v>
      </c>
      <c r="AK29" s="427">
        <v>29</v>
      </c>
      <c r="AL29" s="427">
        <v>17</v>
      </c>
      <c r="AM29" s="427">
        <v>47</v>
      </c>
      <c r="AN29" s="427">
        <v>30</v>
      </c>
      <c r="AO29" s="427">
        <v>34</v>
      </c>
      <c r="AP29" s="427">
        <v>24</v>
      </c>
      <c r="AQ29" s="427">
        <v>18</v>
      </c>
    </row>
    <row r="30" spans="1:43">
      <c r="A30" s="446" t="s">
        <v>1023</v>
      </c>
      <c r="B30" s="427">
        <v>73257</v>
      </c>
      <c r="C30" s="427">
        <v>20479</v>
      </c>
      <c r="D30" s="427">
        <v>6472</v>
      </c>
      <c r="E30" s="427">
        <v>6314</v>
      </c>
      <c r="F30" s="427">
        <v>3255</v>
      </c>
      <c r="G30" s="427">
        <v>4681</v>
      </c>
      <c r="H30" s="427">
        <v>910</v>
      </c>
      <c r="I30" s="427">
        <v>1232</v>
      </c>
      <c r="J30" s="427">
        <v>1857</v>
      </c>
      <c r="K30" s="427">
        <v>509</v>
      </c>
      <c r="L30" s="427">
        <v>1473</v>
      </c>
      <c r="M30" s="427">
        <v>2576</v>
      </c>
      <c r="N30" s="427">
        <v>822</v>
      </c>
      <c r="O30" s="427">
        <v>787</v>
      </c>
      <c r="P30" s="427">
        <v>2906</v>
      </c>
      <c r="Q30" s="427">
        <v>1177</v>
      </c>
      <c r="R30" s="427">
        <v>984</v>
      </c>
      <c r="S30" s="427">
        <v>1927</v>
      </c>
      <c r="T30" s="427">
        <v>748</v>
      </c>
      <c r="U30" s="427">
        <v>1088</v>
      </c>
      <c r="V30" s="427">
        <v>903</v>
      </c>
      <c r="W30" s="427">
        <v>845</v>
      </c>
      <c r="X30" s="427">
        <v>710</v>
      </c>
      <c r="Y30" s="427">
        <v>1338</v>
      </c>
      <c r="Z30" s="427">
        <v>924</v>
      </c>
      <c r="AA30" s="427">
        <v>606</v>
      </c>
      <c r="AB30" s="427">
        <v>1125</v>
      </c>
      <c r="AC30" s="427">
        <v>924</v>
      </c>
      <c r="AD30" s="427">
        <v>581</v>
      </c>
      <c r="AE30" s="427">
        <v>1216</v>
      </c>
      <c r="AF30" s="427">
        <v>357</v>
      </c>
      <c r="AG30" s="427">
        <v>473</v>
      </c>
      <c r="AH30" s="427">
        <v>273</v>
      </c>
      <c r="AI30" s="427">
        <v>328</v>
      </c>
      <c r="AJ30" s="427">
        <v>234</v>
      </c>
      <c r="AK30" s="427">
        <v>293</v>
      </c>
      <c r="AL30" s="427">
        <v>260</v>
      </c>
      <c r="AM30" s="427">
        <v>375</v>
      </c>
      <c r="AN30" s="427">
        <v>347</v>
      </c>
      <c r="AO30" s="427">
        <v>565</v>
      </c>
      <c r="AP30" s="427">
        <v>387</v>
      </c>
      <c r="AQ30" s="427">
        <v>332</v>
      </c>
    </row>
    <row r="31" spans="1:43">
      <c r="A31" s="463" t="s">
        <v>1035</v>
      </c>
      <c r="B31" s="464">
        <v>89548</v>
      </c>
      <c r="C31" s="464">
        <v>25374</v>
      </c>
      <c r="D31" s="464">
        <v>8057</v>
      </c>
      <c r="E31" s="464">
        <v>8164</v>
      </c>
      <c r="F31" s="464">
        <v>4099</v>
      </c>
      <c r="G31" s="464">
        <v>5670</v>
      </c>
      <c r="H31" s="464">
        <v>1051</v>
      </c>
      <c r="I31" s="464">
        <v>1455</v>
      </c>
      <c r="J31" s="464">
        <v>2349</v>
      </c>
      <c r="K31" s="464">
        <v>608</v>
      </c>
      <c r="L31" s="464">
        <v>1687</v>
      </c>
      <c r="M31" s="464">
        <v>3278</v>
      </c>
      <c r="N31" s="464">
        <v>974</v>
      </c>
      <c r="O31" s="464">
        <v>937</v>
      </c>
      <c r="P31" s="464">
        <v>3508</v>
      </c>
      <c r="Q31" s="464">
        <v>1416</v>
      </c>
      <c r="R31" s="464">
        <v>1229</v>
      </c>
      <c r="S31" s="464">
        <v>2393</v>
      </c>
      <c r="T31" s="464">
        <v>883</v>
      </c>
      <c r="U31" s="464">
        <v>1312</v>
      </c>
      <c r="V31" s="464">
        <v>1051</v>
      </c>
      <c r="W31" s="464">
        <v>954</v>
      </c>
      <c r="X31" s="464">
        <v>798</v>
      </c>
      <c r="Y31" s="464">
        <v>1528</v>
      </c>
      <c r="Z31" s="464">
        <v>1054</v>
      </c>
      <c r="AA31" s="464">
        <v>686</v>
      </c>
      <c r="AB31" s="464">
        <v>1280</v>
      </c>
      <c r="AC31" s="464">
        <v>1072</v>
      </c>
      <c r="AD31" s="464">
        <v>678</v>
      </c>
      <c r="AE31" s="464">
        <v>1485</v>
      </c>
      <c r="AF31" s="464">
        <v>409</v>
      </c>
      <c r="AG31" s="464">
        <v>549</v>
      </c>
      <c r="AH31" s="464">
        <v>340</v>
      </c>
      <c r="AI31" s="464">
        <v>409</v>
      </c>
      <c r="AJ31" s="464">
        <v>268</v>
      </c>
      <c r="AK31" s="464">
        <v>344</v>
      </c>
      <c r="AL31" s="464">
        <v>291</v>
      </c>
      <c r="AM31" s="464">
        <v>463</v>
      </c>
      <c r="AN31" s="464">
        <v>397</v>
      </c>
      <c r="AO31" s="464">
        <v>626</v>
      </c>
      <c r="AP31" s="464">
        <v>427</v>
      </c>
      <c r="AQ31" s="464">
        <v>366</v>
      </c>
    </row>
  </sheetData>
  <phoneticPr fontId="4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59999389629810485"/>
  </sheetPr>
  <dimension ref="A1:Q53"/>
  <sheetViews>
    <sheetView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178</v>
      </c>
      <c r="N2" s="418" t="s">
        <v>158</v>
      </c>
      <c r="O2" s="237" t="s">
        <v>122</v>
      </c>
      <c r="P2" s="237" t="s">
        <v>123</v>
      </c>
      <c r="Q2" s="237" t="s">
        <v>62</v>
      </c>
    </row>
    <row r="3" spans="1:17">
      <c r="A3" s="225" t="s">
        <v>88</v>
      </c>
      <c r="B3" s="225" t="s">
        <v>89</v>
      </c>
      <c r="C3" s="785" t="s">
        <v>116</v>
      </c>
      <c r="D3" s="785"/>
      <c r="E3" s="630" t="s">
        <v>90</v>
      </c>
      <c r="F3" s="628" t="s">
        <v>91</v>
      </c>
      <c r="G3" s="628" t="s">
        <v>92</v>
      </c>
      <c r="H3" s="630" t="s">
        <v>93</v>
      </c>
      <c r="I3" s="631" t="s">
        <v>94</v>
      </c>
      <c r="J3" s="786" t="s">
        <v>95</v>
      </c>
      <c r="K3" s="786"/>
      <c r="L3" s="629" t="s">
        <v>96</v>
      </c>
      <c r="N3" s="418" t="s">
        <v>159</v>
      </c>
      <c r="O3" s="586">
        <f>SUM(伊丹市!O3,宝塚市!O3,川西市!O3,三田市!O3,猪名川町!O3)</f>
        <v>26142</v>
      </c>
      <c r="P3" s="586">
        <f>SUM(伊丹市!P3,宝塚市!P3,川西市!P3,三田市!P3,猪名川町!P3)</f>
        <v>29377</v>
      </c>
      <c r="Q3" s="237">
        <f>SUM(O3:P3)</f>
        <v>55519</v>
      </c>
    </row>
    <row r="4" spans="1:17">
      <c r="A4" s="229"/>
      <c r="B4" s="229"/>
      <c r="C4" s="230" t="s">
        <v>1065</v>
      </c>
      <c r="D4" s="231" t="s">
        <v>1064</v>
      </c>
      <c r="E4" s="232" t="s">
        <v>410</v>
      </c>
      <c r="F4" s="233"/>
      <c r="G4" s="233"/>
      <c r="H4" s="234"/>
      <c r="I4" s="229"/>
      <c r="J4" s="235" t="s">
        <v>97</v>
      </c>
      <c r="K4" s="235" t="s">
        <v>98</v>
      </c>
      <c r="L4" s="588"/>
      <c r="N4" s="418" t="s">
        <v>160</v>
      </c>
      <c r="O4" s="586">
        <f>SUM(伊丹市!O4,宝塚市!O4,川西市!O4,三田市!O4,猪名川町!O4)</f>
        <v>21329</v>
      </c>
      <c r="P4" s="586">
        <f>SUM(伊丹市!P4,宝塚市!P4,川西市!P4,三田市!P4,猪名川町!P4)</f>
        <v>25002</v>
      </c>
      <c r="Q4" s="237">
        <f>SUM(O4:P4)</f>
        <v>46331</v>
      </c>
    </row>
    <row r="5" spans="1:17">
      <c r="A5" s="225" t="s">
        <v>99</v>
      </c>
      <c r="B5" s="225" t="s">
        <v>85</v>
      </c>
      <c r="C5" s="254">
        <f>h26_h28死亡数!BD4</f>
        <v>10</v>
      </c>
      <c r="D5" s="239">
        <f>SUM(C5:C5)/3</f>
        <v>3.3333333333333335</v>
      </c>
      <c r="E5" s="254">
        <f>h27国調人口!BD4</f>
        <v>2622</v>
      </c>
      <c r="F5" s="227">
        <f t="shared" ref="F5:F24" si="0">D5/E5</f>
        <v>1.2712941774726673E-3</v>
      </c>
      <c r="G5" s="241">
        <f>C53</f>
        <v>8.7450808919982512E-4</v>
      </c>
      <c r="H5" s="226">
        <v>100000</v>
      </c>
      <c r="I5" s="226">
        <f t="shared" ref="I5:I24" si="1">H5-H6</f>
        <v>87.450808919980773</v>
      </c>
      <c r="J5" s="242">
        <f>H6+I5/2</f>
        <v>99956.274595540017</v>
      </c>
      <c r="K5" s="242">
        <f t="shared" ref="K5:K23" si="2">J5+K6</f>
        <v>8254359.6528907586</v>
      </c>
      <c r="L5" s="587">
        <f t="shared" ref="L5:L24" si="3">K5/H5</f>
        <v>82.543596528907585</v>
      </c>
      <c r="N5" s="418" t="s">
        <v>1022</v>
      </c>
      <c r="O5" s="586">
        <f>SUM(伊丹市!O5,宝塚市!O5,川西市!O5,三田市!O5,猪名川町!O5)</f>
        <v>16642</v>
      </c>
      <c r="P5" s="586">
        <f>SUM(伊丹市!P5,宝塚市!P5,川西市!P5,三田市!P5,猪名川町!P5)</f>
        <v>19620</v>
      </c>
      <c r="Q5" s="237">
        <f>SUM(O5:P5)</f>
        <v>36262</v>
      </c>
    </row>
    <row r="6" spans="1:17">
      <c r="A6" s="245"/>
      <c r="B6" s="245" t="s">
        <v>86</v>
      </c>
      <c r="C6" s="255">
        <f>h26_h28死亡数!BD5</f>
        <v>7</v>
      </c>
      <c r="D6" s="247">
        <f t="shared" ref="D6:D24" si="4">SUM(C6:C6)/3</f>
        <v>2.3333333333333335</v>
      </c>
      <c r="E6" s="255">
        <f>h27国調人口!BD5</f>
        <v>12281</v>
      </c>
      <c r="F6" s="249">
        <f t="shared" si="0"/>
        <v>1.8999538582634422E-4</v>
      </c>
      <c r="G6" s="249">
        <f>F6*4/(1+2*F6)</f>
        <v>7.5969286702661648E-4</v>
      </c>
      <c r="H6" s="250">
        <f t="shared" ref="H6:H24" si="5">(1-G5)*H5</f>
        <v>99912.549191080019</v>
      </c>
      <c r="I6" s="250">
        <f t="shared" si="1"/>
        <v>75.902850946906256</v>
      </c>
      <c r="J6" s="251">
        <f>(H7+I6/2)*4</f>
        <v>399498.39106242626</v>
      </c>
      <c r="K6" s="251">
        <f t="shared" si="2"/>
        <v>8154403.3782952186</v>
      </c>
      <c r="L6" s="589">
        <f t="shared" si="3"/>
        <v>81.615407116679052</v>
      </c>
      <c r="N6" s="418" t="s">
        <v>1023</v>
      </c>
      <c r="O6" s="586">
        <f>SUM(伊丹市!O6,宝塚市!O6,川西市!O6,三田市!O6,猪名川町!O6)</f>
        <v>18412</v>
      </c>
      <c r="P6" s="586">
        <f>SUM(伊丹市!P6,宝塚市!P6,川西市!P6,三田市!P6,猪名川町!P6)</f>
        <v>31663</v>
      </c>
      <c r="Q6" s="237">
        <f>SUM(O6:P6)</f>
        <v>50075</v>
      </c>
    </row>
    <row r="7" spans="1:17">
      <c r="A7" s="245"/>
      <c r="B7" s="245" t="s">
        <v>84</v>
      </c>
      <c r="C7" s="255">
        <f>h26_h28死亡数!BD6</f>
        <v>7</v>
      </c>
      <c r="D7" s="247">
        <f t="shared" si="4"/>
        <v>2.3333333333333335</v>
      </c>
      <c r="E7" s="255">
        <f>h27国調人口!BD6</f>
        <v>16826</v>
      </c>
      <c r="F7" s="249">
        <f t="shared" si="0"/>
        <v>1.3867427394112289E-4</v>
      </c>
      <c r="G7" s="249">
        <f t="shared" ref="G7:G24" si="6">F7*5/(1+2.5*F7)</f>
        <v>6.9313107108554233E-4</v>
      </c>
      <c r="H7" s="250">
        <f t="shared" si="5"/>
        <v>99836.646340133113</v>
      </c>
      <c r="I7" s="250">
        <f t="shared" si="1"/>
        <v>69.199881611333694</v>
      </c>
      <c r="J7" s="251">
        <f t="shared" ref="J7:J23" si="7">(H8+I7/2)*5</f>
        <v>499010.23199663725</v>
      </c>
      <c r="K7" s="251">
        <f t="shared" si="2"/>
        <v>7754904.9872327922</v>
      </c>
      <c r="L7" s="589">
        <f t="shared" si="3"/>
        <v>77.675936357203284</v>
      </c>
      <c r="N7" s="418" t="s">
        <v>62</v>
      </c>
      <c r="O7" s="237">
        <f>SUM(O3:O6)</f>
        <v>82525</v>
      </c>
      <c r="P7" s="237">
        <f t="shared" ref="P7:Q7" si="8">SUM(P3:P6)</f>
        <v>105662</v>
      </c>
      <c r="Q7" s="237">
        <f t="shared" si="8"/>
        <v>188187</v>
      </c>
    </row>
    <row r="8" spans="1:17">
      <c r="A8" s="245"/>
      <c r="B8" s="245" t="s">
        <v>65</v>
      </c>
      <c r="C8" s="255">
        <f>h26_h28死亡数!BD7</f>
        <v>2</v>
      </c>
      <c r="D8" s="247">
        <f t="shared" si="4"/>
        <v>0.66666666666666663</v>
      </c>
      <c r="E8" s="255">
        <f>h27国調人口!BD7</f>
        <v>17855</v>
      </c>
      <c r="F8" s="249">
        <f t="shared" si="0"/>
        <v>3.733781387099785E-5</v>
      </c>
      <c r="G8" s="249">
        <f t="shared" si="6"/>
        <v>1.866716445771887E-4</v>
      </c>
      <c r="H8" s="250">
        <f t="shared" si="5"/>
        <v>99767.446458521779</v>
      </c>
      <c r="I8" s="250">
        <f t="shared" si="1"/>
        <v>18.623753305684659</v>
      </c>
      <c r="J8" s="251">
        <f t="shared" si="7"/>
        <v>498790.67290934472</v>
      </c>
      <c r="K8" s="251">
        <f t="shared" si="2"/>
        <v>7255894.7552361554</v>
      </c>
      <c r="L8" s="589">
        <f t="shared" si="3"/>
        <v>72.728079276367836</v>
      </c>
      <c r="N8" s="479" t="s">
        <v>161</v>
      </c>
      <c r="O8" s="479"/>
      <c r="P8" s="479"/>
      <c r="Q8" s="479"/>
    </row>
    <row r="9" spans="1:17">
      <c r="A9" s="245"/>
      <c r="B9" s="245" t="s">
        <v>66</v>
      </c>
      <c r="C9" s="255">
        <f>h26_h28死亡数!BD8</f>
        <v>15</v>
      </c>
      <c r="D9" s="247">
        <f t="shared" si="4"/>
        <v>5</v>
      </c>
      <c r="E9" s="255">
        <f>h27国調人口!BD8</f>
        <v>18807</v>
      </c>
      <c r="F9" s="249">
        <f t="shared" si="0"/>
        <v>2.6585845695751583E-4</v>
      </c>
      <c r="G9" s="249">
        <f t="shared" si="6"/>
        <v>1.3284093626291878E-3</v>
      </c>
      <c r="H9" s="250">
        <f t="shared" si="5"/>
        <v>99748.822705216095</v>
      </c>
      <c r="I9" s="250">
        <f t="shared" si="1"/>
        <v>132.50726999285689</v>
      </c>
      <c r="J9" s="251">
        <f t="shared" si="7"/>
        <v>498412.84535109834</v>
      </c>
      <c r="K9" s="251">
        <f t="shared" si="2"/>
        <v>6757104.0823268108</v>
      </c>
      <c r="L9" s="589">
        <f t="shared" si="3"/>
        <v>67.741191315067681</v>
      </c>
      <c r="N9" s="418" t="s">
        <v>158</v>
      </c>
      <c r="O9" s="237" t="s">
        <v>122</v>
      </c>
      <c r="P9" s="237" t="s">
        <v>123</v>
      </c>
      <c r="Q9" s="237" t="s">
        <v>62</v>
      </c>
    </row>
    <row r="10" spans="1:17">
      <c r="A10" s="245"/>
      <c r="B10" s="245" t="s">
        <v>67</v>
      </c>
      <c r="C10" s="255">
        <f>h26_h28死亡数!BD9</f>
        <v>13</v>
      </c>
      <c r="D10" s="247">
        <f t="shared" si="4"/>
        <v>4.333333333333333</v>
      </c>
      <c r="E10" s="255">
        <f>h27国調人口!BD9</f>
        <v>16390</v>
      </c>
      <c r="F10" s="249">
        <f t="shared" si="0"/>
        <v>2.6438885499288184E-4</v>
      </c>
      <c r="G10" s="249">
        <f t="shared" si="6"/>
        <v>1.321071083786393E-3</v>
      </c>
      <c r="H10" s="250">
        <f t="shared" si="5"/>
        <v>99616.315435223238</v>
      </c>
      <c r="I10" s="250">
        <f t="shared" si="1"/>
        <v>131.60023379481572</v>
      </c>
      <c r="J10" s="251">
        <f t="shared" si="7"/>
        <v>497752.57659162919</v>
      </c>
      <c r="K10" s="251">
        <f t="shared" si="2"/>
        <v>6258691.2369757127</v>
      </c>
      <c r="L10" s="589">
        <f t="shared" si="3"/>
        <v>62.827973606848623</v>
      </c>
      <c r="N10" s="418" t="s">
        <v>159</v>
      </c>
      <c r="O10" s="586">
        <f>SUM(伊丹市!O10,宝塚市!O10,川西市!O10,三田市!O10,猪名川町!O10)</f>
        <v>548</v>
      </c>
      <c r="P10" s="586">
        <f>SUM(伊丹市!P10,宝塚市!P10,川西市!P10,三田市!P10,猪名川町!P10)</f>
        <v>291</v>
      </c>
      <c r="Q10" s="237">
        <f>SUM(O10:P10)</f>
        <v>839</v>
      </c>
    </row>
    <row r="11" spans="1:17">
      <c r="A11" s="245"/>
      <c r="B11" s="245" t="s">
        <v>68</v>
      </c>
      <c r="C11" s="255">
        <f>h26_h28死亡数!BD10</f>
        <v>30</v>
      </c>
      <c r="D11" s="247">
        <f t="shared" si="4"/>
        <v>10</v>
      </c>
      <c r="E11" s="255">
        <f>h27国調人口!BD10</f>
        <v>15850</v>
      </c>
      <c r="F11" s="249">
        <f t="shared" si="0"/>
        <v>6.3091482649842276E-4</v>
      </c>
      <c r="G11" s="249">
        <f t="shared" si="6"/>
        <v>3.1496062992125988E-3</v>
      </c>
      <c r="H11" s="250">
        <f t="shared" si="5"/>
        <v>99484.715201428422</v>
      </c>
      <c r="I11" s="250">
        <f t="shared" si="1"/>
        <v>313.33768567378866</v>
      </c>
      <c r="J11" s="251">
        <f t="shared" si="7"/>
        <v>496640.23179295764</v>
      </c>
      <c r="K11" s="251">
        <f t="shared" si="2"/>
        <v>5760938.6603840832</v>
      </c>
      <c r="L11" s="589">
        <f t="shared" si="3"/>
        <v>57.907776573715985</v>
      </c>
      <c r="N11" s="418" t="s">
        <v>160</v>
      </c>
      <c r="O11" s="586">
        <f>SUM(伊丹市!O11,宝塚市!O11,川西市!O11,三田市!O11,猪名川町!O11)</f>
        <v>827</v>
      </c>
      <c r="P11" s="586">
        <f>SUM(伊丹市!P11,宝塚市!P11,川西市!P11,三田市!P11,猪名川町!P11)</f>
        <v>533</v>
      </c>
      <c r="Q11" s="237">
        <f>SUM(O11:P11)</f>
        <v>1360</v>
      </c>
    </row>
    <row r="12" spans="1:17">
      <c r="A12" s="245"/>
      <c r="B12" s="245" t="s">
        <v>69</v>
      </c>
      <c r="C12" s="255">
        <f>h26_h28死亡数!BD11</f>
        <v>29</v>
      </c>
      <c r="D12" s="247">
        <f t="shared" si="4"/>
        <v>9.6666666666666661</v>
      </c>
      <c r="E12" s="255">
        <f>h27国調人口!BD11</f>
        <v>17930</v>
      </c>
      <c r="F12" s="249">
        <f t="shared" si="0"/>
        <v>5.3913366796802379E-4</v>
      </c>
      <c r="G12" s="249">
        <f t="shared" si="6"/>
        <v>2.6920399164539334E-3</v>
      </c>
      <c r="H12" s="250">
        <f t="shared" si="5"/>
        <v>99171.377515754633</v>
      </c>
      <c r="I12" s="250">
        <f t="shared" si="1"/>
        <v>266.97330684213375</v>
      </c>
      <c r="J12" s="251">
        <f t="shared" si="7"/>
        <v>495189.45431166783</v>
      </c>
      <c r="K12" s="251">
        <f t="shared" si="2"/>
        <v>5264298.4285911256</v>
      </c>
      <c r="L12" s="589">
        <f t="shared" si="3"/>
        <v>53.082840638719823</v>
      </c>
      <c r="N12" s="418" t="s">
        <v>1022</v>
      </c>
      <c r="O12" s="586">
        <f>SUM(伊丹市!O12,宝塚市!O12,川西市!O12,三田市!O12,猪名川町!O12)</f>
        <v>2799</v>
      </c>
      <c r="P12" s="586">
        <f>SUM(伊丹市!P12,宝塚市!P12,川西市!P12,三田市!P12,猪名川町!P12)</f>
        <v>1012</v>
      </c>
      <c r="Q12" s="237">
        <f>SUM(O12:P12)</f>
        <v>3811</v>
      </c>
    </row>
    <row r="13" spans="1:17">
      <c r="A13" s="245"/>
      <c r="B13" s="245" t="s">
        <v>70</v>
      </c>
      <c r="C13" s="255">
        <f>h26_h28死亡数!BD12</f>
        <v>43</v>
      </c>
      <c r="D13" s="247">
        <f t="shared" si="4"/>
        <v>14.333333333333334</v>
      </c>
      <c r="E13" s="255">
        <f>h27国調人口!BD12</f>
        <v>22019</v>
      </c>
      <c r="F13" s="249">
        <f t="shared" si="0"/>
        <v>6.5095296486367832E-4</v>
      </c>
      <c r="G13" s="249">
        <f t="shared" si="6"/>
        <v>3.2494766831155683E-3</v>
      </c>
      <c r="H13" s="250">
        <f t="shared" si="5"/>
        <v>98904.4042089125</v>
      </c>
      <c r="I13" s="250">
        <f t="shared" si="1"/>
        <v>321.38755533429503</v>
      </c>
      <c r="J13" s="251">
        <f t="shared" si="7"/>
        <v>493718.55215622683</v>
      </c>
      <c r="K13" s="251">
        <f t="shared" si="2"/>
        <v>4769108.9742794577</v>
      </c>
      <c r="L13" s="589">
        <f t="shared" si="3"/>
        <v>48.219379232150537</v>
      </c>
      <c r="N13" s="418" t="s">
        <v>1023</v>
      </c>
      <c r="O13" s="586">
        <f>SUM(伊丹市!O13,宝塚市!O13,川西市!O13,三田市!O13,猪名川町!O13)</f>
        <v>8713</v>
      </c>
      <c r="P13" s="586">
        <f>SUM(伊丹市!P13,宝塚市!P13,川西市!P13,三田市!P13,猪名川町!P13)</f>
        <v>8135</v>
      </c>
      <c r="Q13" s="237">
        <f>SUM(O13:P13)</f>
        <v>16848</v>
      </c>
    </row>
    <row r="14" spans="1:17">
      <c r="A14" s="245"/>
      <c r="B14" s="245" t="s">
        <v>71</v>
      </c>
      <c r="C14" s="255">
        <f>h26_h28死亡数!BD13</f>
        <v>80</v>
      </c>
      <c r="D14" s="247">
        <f t="shared" si="4"/>
        <v>26.666666666666668</v>
      </c>
      <c r="E14" s="255">
        <f>h27国調人口!BD13</f>
        <v>28335</v>
      </c>
      <c r="F14" s="249">
        <f t="shared" si="0"/>
        <v>9.4112111052291043E-4</v>
      </c>
      <c r="G14" s="249">
        <f t="shared" si="6"/>
        <v>4.6945601783932867E-3</v>
      </c>
      <c r="H14" s="250">
        <f t="shared" si="5"/>
        <v>98583.016653578205</v>
      </c>
      <c r="I14" s="250">
        <f t="shared" si="1"/>
        <v>462.80390424777579</v>
      </c>
      <c r="J14" s="251">
        <f t="shared" si="7"/>
        <v>491758.07350727159</v>
      </c>
      <c r="K14" s="251">
        <f t="shared" si="2"/>
        <v>4275390.422123231</v>
      </c>
      <c r="L14" s="589">
        <f t="shared" si="3"/>
        <v>43.368427618187013</v>
      </c>
      <c r="N14" s="418" t="s">
        <v>62</v>
      </c>
      <c r="O14" s="237">
        <f>SUM(O10:O13)</f>
        <v>12887</v>
      </c>
      <c r="P14" s="237">
        <f t="shared" ref="P14:Q14" si="9">SUM(P10:P13)</f>
        <v>9971</v>
      </c>
      <c r="Q14" s="237">
        <f t="shared" si="9"/>
        <v>22858</v>
      </c>
    </row>
    <row r="15" spans="1:17">
      <c r="A15" s="245"/>
      <c r="B15" s="245" t="s">
        <v>72</v>
      </c>
      <c r="C15" s="255">
        <f>h26_h28死亡数!BD14</f>
        <v>117</v>
      </c>
      <c r="D15" s="247">
        <f t="shared" si="4"/>
        <v>39</v>
      </c>
      <c r="E15" s="255">
        <f>h27国調人口!BD14</f>
        <v>25993</v>
      </c>
      <c r="F15" s="249">
        <f t="shared" si="0"/>
        <v>1.5004039549109376E-3</v>
      </c>
      <c r="G15" s="249">
        <f t="shared" si="6"/>
        <v>7.4739847837335437E-3</v>
      </c>
      <c r="H15" s="250">
        <f t="shared" si="5"/>
        <v>98120.212749330429</v>
      </c>
      <c r="I15" s="250">
        <f t="shared" si="1"/>
        <v>733.34897706519405</v>
      </c>
      <c r="J15" s="251">
        <f t="shared" si="7"/>
        <v>488767.69130398915</v>
      </c>
      <c r="K15" s="251">
        <f t="shared" si="2"/>
        <v>3783632.3486159593</v>
      </c>
      <c r="L15" s="589">
        <f t="shared" si="3"/>
        <v>38.561191854343782</v>
      </c>
      <c r="N15" s="479" t="s">
        <v>162</v>
      </c>
      <c r="O15" s="479"/>
      <c r="P15" s="479"/>
      <c r="Q15" s="479"/>
    </row>
    <row r="16" spans="1:17">
      <c r="A16" s="245"/>
      <c r="B16" s="245" t="s">
        <v>73</v>
      </c>
      <c r="C16" s="255">
        <f>h26_h28死亡数!BD15</f>
        <v>202</v>
      </c>
      <c r="D16" s="247">
        <f t="shared" si="4"/>
        <v>67.333333333333329</v>
      </c>
      <c r="E16" s="255">
        <f>h27国調人口!BD15</f>
        <v>23217</v>
      </c>
      <c r="F16" s="249">
        <f t="shared" si="0"/>
        <v>2.9001737232774833E-3</v>
      </c>
      <c r="G16" s="249">
        <f t="shared" si="6"/>
        <v>1.4396487827128115E-2</v>
      </c>
      <c r="H16" s="250">
        <f t="shared" si="5"/>
        <v>97386.863772265235</v>
      </c>
      <c r="I16" s="250">
        <f t="shared" si="1"/>
        <v>1402.0287988195923</v>
      </c>
      <c r="J16" s="251">
        <f t="shared" si="7"/>
        <v>483429.24686427723</v>
      </c>
      <c r="K16" s="251">
        <f t="shared" si="2"/>
        <v>3294864.6573119704</v>
      </c>
      <c r="L16" s="589">
        <f t="shared" si="3"/>
        <v>33.83274221682364</v>
      </c>
      <c r="N16" s="418" t="s">
        <v>158</v>
      </c>
      <c r="O16" s="237" t="s">
        <v>122</v>
      </c>
      <c r="P16" s="237" t="s">
        <v>123</v>
      </c>
      <c r="Q16" s="237" t="s">
        <v>62</v>
      </c>
    </row>
    <row r="17" spans="1:17">
      <c r="A17" s="245"/>
      <c r="B17" s="245" t="s">
        <v>74</v>
      </c>
      <c r="C17" s="255">
        <f>h26_h28死亡数!BD16</f>
        <v>255</v>
      </c>
      <c r="D17" s="247">
        <f t="shared" si="4"/>
        <v>85</v>
      </c>
      <c r="E17" s="255">
        <f>h27国調人口!BD16</f>
        <v>19937</v>
      </c>
      <c r="F17" s="249">
        <f t="shared" si="0"/>
        <v>4.263429803882229E-3</v>
      </c>
      <c r="G17" s="249">
        <f t="shared" si="6"/>
        <v>2.1092334797389513E-2</v>
      </c>
      <c r="H17" s="250">
        <f t="shared" si="5"/>
        <v>95984.834973445642</v>
      </c>
      <c r="I17" s="250">
        <f t="shared" si="1"/>
        <v>2024.5442747320922</v>
      </c>
      <c r="J17" s="251">
        <f t="shared" si="7"/>
        <v>474862.81418039801</v>
      </c>
      <c r="K17" s="251">
        <f t="shared" si="2"/>
        <v>2811435.410447693</v>
      </c>
      <c r="L17" s="589">
        <f t="shared" si="3"/>
        <v>29.290412503448916</v>
      </c>
      <c r="N17" s="418" t="s">
        <v>159</v>
      </c>
      <c r="O17" s="253">
        <f t="shared" ref="O17:Q20" si="10">O10/O3</f>
        <v>2.0962435926860989E-2</v>
      </c>
      <c r="P17" s="253">
        <f t="shared" si="10"/>
        <v>9.9057085475031479E-3</v>
      </c>
      <c r="Q17" s="253">
        <f t="shared" si="10"/>
        <v>1.5111943658927575E-2</v>
      </c>
    </row>
    <row r="18" spans="1:17">
      <c r="A18" s="245"/>
      <c r="B18" s="245" t="s">
        <v>75</v>
      </c>
      <c r="C18" s="255">
        <f>h26_h28死亡数!BD17</f>
        <v>452</v>
      </c>
      <c r="D18" s="247">
        <f t="shared" si="4"/>
        <v>150.66666666666666</v>
      </c>
      <c r="E18" s="255">
        <f>h27国調人口!BD17</f>
        <v>21885</v>
      </c>
      <c r="F18" s="249">
        <f t="shared" si="0"/>
        <v>6.8844718604828261E-3</v>
      </c>
      <c r="G18" s="249">
        <f t="shared" si="6"/>
        <v>3.3839934116942416E-2</v>
      </c>
      <c r="H18" s="250">
        <f t="shared" si="5"/>
        <v>93960.29069871355</v>
      </c>
      <c r="I18" s="250">
        <f t="shared" si="1"/>
        <v>3179.610046853224</v>
      </c>
      <c r="J18" s="251">
        <f t="shared" si="7"/>
        <v>461852.42837643472</v>
      </c>
      <c r="K18" s="251">
        <f t="shared" si="2"/>
        <v>2336572.5962672951</v>
      </c>
      <c r="L18" s="589">
        <f t="shared" si="3"/>
        <v>24.867660358348445</v>
      </c>
      <c r="N18" s="418" t="s">
        <v>160</v>
      </c>
      <c r="O18" s="253">
        <f t="shared" si="10"/>
        <v>3.8773500867363683E-2</v>
      </c>
      <c r="P18" s="253">
        <f t="shared" si="10"/>
        <v>2.1318294536437084E-2</v>
      </c>
      <c r="Q18" s="253">
        <f t="shared" si="10"/>
        <v>2.9353996244415186E-2</v>
      </c>
    </row>
    <row r="19" spans="1:17">
      <c r="A19" s="245"/>
      <c r="B19" s="245" t="s">
        <v>76</v>
      </c>
      <c r="C19" s="255">
        <f>h26_h28死亡数!BD18</f>
        <v>851</v>
      </c>
      <c r="D19" s="247">
        <f t="shared" si="4"/>
        <v>283.66666666666669</v>
      </c>
      <c r="E19" s="255">
        <f>h27国調人口!BD18</f>
        <v>26142</v>
      </c>
      <c r="F19" s="249">
        <f t="shared" si="0"/>
        <v>1.0850993293040574E-2</v>
      </c>
      <c r="G19" s="249">
        <f t="shared" si="6"/>
        <v>5.2822037527854165E-2</v>
      </c>
      <c r="H19" s="250">
        <f t="shared" si="5"/>
        <v>90780.680651860326</v>
      </c>
      <c r="I19" s="250">
        <f t="shared" si="1"/>
        <v>4795.2205201967154</v>
      </c>
      <c r="J19" s="251">
        <f t="shared" si="7"/>
        <v>441915.35195880983</v>
      </c>
      <c r="K19" s="251">
        <f t="shared" si="2"/>
        <v>1874720.1678908602</v>
      </c>
      <c r="L19" s="589">
        <f t="shared" si="3"/>
        <v>20.651091778881067</v>
      </c>
      <c r="N19" s="418" t="s">
        <v>1022</v>
      </c>
      <c r="O19" s="253">
        <f t="shared" si="10"/>
        <v>0.16818891960100948</v>
      </c>
      <c r="P19" s="253">
        <f t="shared" si="10"/>
        <v>5.1580020387359836E-2</v>
      </c>
      <c r="Q19" s="253">
        <f t="shared" si="10"/>
        <v>0.10509624400198556</v>
      </c>
    </row>
    <row r="20" spans="1:17">
      <c r="A20" s="245"/>
      <c r="B20" s="245" t="s">
        <v>77</v>
      </c>
      <c r="C20" s="255">
        <f>h26_h28死亡数!BD19</f>
        <v>1107</v>
      </c>
      <c r="D20" s="247">
        <f t="shared" si="4"/>
        <v>369</v>
      </c>
      <c r="E20" s="255">
        <f>h27国調人口!BD19</f>
        <v>21329</v>
      </c>
      <c r="F20" s="249">
        <f t="shared" si="0"/>
        <v>1.7300389141544376E-2</v>
      </c>
      <c r="G20" s="249">
        <f t="shared" si="6"/>
        <v>8.2915758488191799E-2</v>
      </c>
      <c r="H20" s="250">
        <f t="shared" si="5"/>
        <v>85985.460131663611</v>
      </c>
      <c r="I20" s="250">
        <f t="shared" si="1"/>
        <v>7129.5496457730624</v>
      </c>
      <c r="J20" s="251">
        <f t="shared" si="7"/>
        <v>412103.42654388543</v>
      </c>
      <c r="K20" s="251">
        <f t="shared" si="2"/>
        <v>1432804.8159320503</v>
      </c>
      <c r="L20" s="589">
        <f t="shared" si="3"/>
        <v>16.663338356718626</v>
      </c>
      <c r="N20" s="418" t="s">
        <v>1023</v>
      </c>
      <c r="O20" s="253">
        <f t="shared" si="10"/>
        <v>0.47322398435802737</v>
      </c>
      <c r="P20" s="253">
        <f t="shared" si="10"/>
        <v>0.25692448599311501</v>
      </c>
      <c r="Q20" s="253">
        <f t="shared" si="10"/>
        <v>0.3364553170244633</v>
      </c>
    </row>
    <row r="21" spans="1:17">
      <c r="A21" s="245"/>
      <c r="B21" s="245" t="s">
        <v>78</v>
      </c>
      <c r="C21" s="255">
        <f>h26_h28死亡数!BD20</f>
        <v>1463</v>
      </c>
      <c r="D21" s="247">
        <f t="shared" si="4"/>
        <v>487.66666666666669</v>
      </c>
      <c r="E21" s="255">
        <f>h27国調人口!BD20</f>
        <v>16642</v>
      </c>
      <c r="F21" s="249">
        <f t="shared" si="0"/>
        <v>2.9303368986099428E-2</v>
      </c>
      <c r="G21" s="249">
        <f t="shared" si="6"/>
        <v>0.13651590508272135</v>
      </c>
      <c r="H21" s="250">
        <f t="shared" si="5"/>
        <v>78855.910485890548</v>
      </c>
      <c r="I21" s="250">
        <f t="shared" si="1"/>
        <v>10765.085991103406</v>
      </c>
      <c r="J21" s="251">
        <f t="shared" si="7"/>
        <v>367366.83745169424</v>
      </c>
      <c r="K21" s="251">
        <f t="shared" si="2"/>
        <v>1020701.389388165</v>
      </c>
      <c r="L21" s="589">
        <f t="shared" si="3"/>
        <v>12.943879324946682</v>
      </c>
      <c r="N21" s="418" t="s">
        <v>62</v>
      </c>
      <c r="O21" s="253">
        <f>O14/O7</f>
        <v>0.15615873977582551</v>
      </c>
      <c r="P21" s="253">
        <f>P14/P7</f>
        <v>9.4366943650508225E-2</v>
      </c>
      <c r="Q21" s="253">
        <f>Q14/Q7</f>
        <v>0.12146428818143655</v>
      </c>
    </row>
    <row r="22" spans="1:17">
      <c r="A22" s="245"/>
      <c r="B22" s="245" t="s">
        <v>79</v>
      </c>
      <c r="C22" s="255">
        <f>h26_h28死亡数!BD21</f>
        <v>1894</v>
      </c>
      <c r="D22" s="247">
        <f t="shared" si="4"/>
        <v>631.33333333333337</v>
      </c>
      <c r="E22" s="255">
        <f>h27国調人口!BD21</f>
        <v>10959</v>
      </c>
      <c r="F22" s="249">
        <f t="shared" si="0"/>
        <v>5.7608662590868998E-2</v>
      </c>
      <c r="G22" s="249">
        <f t="shared" si="6"/>
        <v>0.25178134637881527</v>
      </c>
      <c r="H22" s="250">
        <f t="shared" si="5"/>
        <v>68090.824494787143</v>
      </c>
      <c r="I22" s="250">
        <f t="shared" si="1"/>
        <v>17143.99946734112</v>
      </c>
      <c r="J22" s="251">
        <f t="shared" si="7"/>
        <v>297594.12380558293</v>
      </c>
      <c r="K22" s="251">
        <f t="shared" si="2"/>
        <v>653334.55193647067</v>
      </c>
      <c r="L22" s="589">
        <f t="shared" si="3"/>
        <v>9.5950453939133649</v>
      </c>
      <c r="N22" s="479" t="s">
        <v>163</v>
      </c>
      <c r="O22" s="479"/>
      <c r="P22" s="479"/>
      <c r="Q22" s="479"/>
    </row>
    <row r="23" spans="1:17">
      <c r="A23" s="245"/>
      <c r="B23" s="245" t="s">
        <v>80</v>
      </c>
      <c r="C23" s="255">
        <f>h26_h28死亡数!BD22</f>
        <v>1644</v>
      </c>
      <c r="D23" s="247">
        <f t="shared" si="4"/>
        <v>548</v>
      </c>
      <c r="E23" s="255">
        <f>h27国調人口!BD22</f>
        <v>5477</v>
      </c>
      <c r="F23" s="249">
        <f t="shared" si="0"/>
        <v>0.10005477451159393</v>
      </c>
      <c r="G23" s="249">
        <f t="shared" si="6"/>
        <v>0.40017525923762226</v>
      </c>
      <c r="H23" s="250">
        <f t="shared" si="5"/>
        <v>50946.825027446022</v>
      </c>
      <c r="I23" s="250">
        <f t="shared" si="1"/>
        <v>20387.65891269199</v>
      </c>
      <c r="J23" s="251">
        <f t="shared" si="7"/>
        <v>203764.97785550015</v>
      </c>
      <c r="K23" s="251">
        <f t="shared" si="2"/>
        <v>355740.42813088768</v>
      </c>
      <c r="L23" s="589">
        <f t="shared" si="3"/>
        <v>6.9825828781134751</v>
      </c>
      <c r="N23" s="418" t="s">
        <v>158</v>
      </c>
      <c r="O23" s="237" t="s">
        <v>122</v>
      </c>
      <c r="P23" s="237" t="s">
        <v>123</v>
      </c>
      <c r="Q23" s="237" t="s">
        <v>62</v>
      </c>
    </row>
    <row r="24" spans="1:17">
      <c r="A24" s="245"/>
      <c r="B24" s="245" t="s">
        <v>100</v>
      </c>
      <c r="C24" s="255">
        <f>h26_h28死亡数!BD23</f>
        <v>1192</v>
      </c>
      <c r="D24" s="247">
        <f t="shared" si="4"/>
        <v>397.33333333333331</v>
      </c>
      <c r="E24" s="255">
        <f>h27国調人口!BD23</f>
        <v>1976</v>
      </c>
      <c r="F24" s="249">
        <f t="shared" si="0"/>
        <v>0.20107962213225369</v>
      </c>
      <c r="G24" s="249">
        <f t="shared" si="6"/>
        <v>0.66906151773686573</v>
      </c>
      <c r="H24" s="250">
        <f t="shared" si="5"/>
        <v>30559.166114754033</v>
      </c>
      <c r="I24" s="250">
        <f t="shared" si="1"/>
        <v>30559.166114754033</v>
      </c>
      <c r="J24" s="251">
        <f>H24/F24</f>
        <v>151975.45027538753</v>
      </c>
      <c r="K24" s="251">
        <f>J24</f>
        <v>151975.45027538753</v>
      </c>
      <c r="L24" s="588">
        <f t="shared" si="3"/>
        <v>4.9731543624161079</v>
      </c>
      <c r="N24" s="418" t="s">
        <v>159</v>
      </c>
      <c r="O24" s="253">
        <f t="shared" ref="O24:Q27" si="11">1-O17</f>
        <v>0.97903756407313902</v>
      </c>
      <c r="P24" s="253">
        <f t="shared" si="11"/>
        <v>0.99009429145249683</v>
      </c>
      <c r="Q24" s="253">
        <f t="shared" si="11"/>
        <v>0.98488805634107246</v>
      </c>
    </row>
    <row r="25" spans="1:17">
      <c r="A25" s="229"/>
      <c r="B25" s="265" t="s">
        <v>101</v>
      </c>
      <c r="C25" s="266">
        <f>SUM(C5:C24)</f>
        <v>9413</v>
      </c>
      <c r="D25" s="266">
        <f>SUM(D5:D24)</f>
        <v>3137.666666666667</v>
      </c>
      <c r="E25" s="266">
        <f>SUM(E5:E24)</f>
        <v>342472</v>
      </c>
      <c r="F25" s="267"/>
      <c r="G25" s="267"/>
      <c r="H25" s="266"/>
      <c r="I25" s="266"/>
      <c r="J25" s="268"/>
      <c r="K25" s="268"/>
      <c r="L25" s="257"/>
      <c r="N25" s="418" t="s">
        <v>160</v>
      </c>
      <c r="O25" s="253">
        <f t="shared" si="11"/>
        <v>0.96122649913263636</v>
      </c>
      <c r="P25" s="253">
        <f t="shared" si="11"/>
        <v>0.97868170546356292</v>
      </c>
      <c r="Q25" s="253">
        <f t="shared" si="11"/>
        <v>0.97064600375558485</v>
      </c>
    </row>
    <row r="26" spans="1:17">
      <c r="C26" s="220"/>
      <c r="D26" s="220"/>
      <c r="I26" s="220"/>
      <c r="N26" s="418" t="s">
        <v>1022</v>
      </c>
      <c r="O26" s="253">
        <f t="shared" si="11"/>
        <v>0.83181108039899054</v>
      </c>
      <c r="P26" s="253">
        <f t="shared" si="11"/>
        <v>0.94841997961264013</v>
      </c>
      <c r="Q26" s="253">
        <f t="shared" si="11"/>
        <v>0.89490375599801442</v>
      </c>
    </row>
    <row r="27" spans="1:17">
      <c r="A27" s="225" t="s">
        <v>102</v>
      </c>
      <c r="B27" s="225" t="s">
        <v>85</v>
      </c>
      <c r="C27" s="254">
        <f>h26_h28死亡数!BD28</f>
        <v>21</v>
      </c>
      <c r="D27" s="226">
        <f>SUM(C27:C27)/3</f>
        <v>7</v>
      </c>
      <c r="E27" s="254">
        <f>h27国調人口!BD28</f>
        <v>2554</v>
      </c>
      <c r="F27" s="227">
        <f t="shared" ref="F27:F46" si="12">D27/E27</f>
        <v>2.7407987470634298E-3</v>
      </c>
      <c r="G27" s="227">
        <f>D53</f>
        <v>1.9661080423181349E-3</v>
      </c>
      <c r="H27" s="226">
        <v>100000</v>
      </c>
      <c r="I27" s="226">
        <f t="shared" ref="I27:I46" si="13">H27-H28</f>
        <v>196.61080423180829</v>
      </c>
      <c r="J27" s="242">
        <f>H28+I27/2</f>
        <v>99901.694597884096</v>
      </c>
      <c r="K27" s="242">
        <f t="shared" ref="K27:K45" si="14">J27+K28</f>
        <v>8805356.6222311705</v>
      </c>
      <c r="L27" s="587">
        <f t="shared" ref="L27:L46" si="15">K27/H27</f>
        <v>88.053566222311701</v>
      </c>
      <c r="N27" s="418" t="s">
        <v>1023</v>
      </c>
      <c r="O27" s="253">
        <f t="shared" si="11"/>
        <v>0.52677601564197263</v>
      </c>
      <c r="P27" s="253">
        <f t="shared" si="11"/>
        <v>0.74307551400688499</v>
      </c>
      <c r="Q27" s="253">
        <f t="shared" si="11"/>
        <v>0.6635446829755367</v>
      </c>
    </row>
    <row r="28" spans="1:17">
      <c r="A28" s="245"/>
      <c r="B28" s="245" t="s">
        <v>86</v>
      </c>
      <c r="C28" s="255">
        <f>h26_h28死亡数!BD29</f>
        <v>8</v>
      </c>
      <c r="D28" s="250">
        <f t="shared" ref="D28:D46" si="16">SUM(C28:C28)/3</f>
        <v>2.6666666666666665</v>
      </c>
      <c r="E28" s="255">
        <f>h27国調人口!BD29</f>
        <v>11702</v>
      </c>
      <c r="F28" s="249">
        <f t="shared" si="12"/>
        <v>2.2788127385632085E-4</v>
      </c>
      <c r="G28" s="249">
        <f>F28*4/(1+2*F28)</f>
        <v>9.1110984568076989E-4</v>
      </c>
      <c r="H28" s="250">
        <f t="shared" ref="H28:H46" si="17">(1-G27)*H27</f>
        <v>99803.389195768192</v>
      </c>
      <c r="I28" s="250">
        <f t="shared" si="13"/>
        <v>90.931850528577343</v>
      </c>
      <c r="J28" s="251">
        <f>(H29+I28/2)*4</f>
        <v>399031.69308201561</v>
      </c>
      <c r="K28" s="251">
        <f t="shared" si="14"/>
        <v>8705454.9276332855</v>
      </c>
      <c r="L28" s="589">
        <f t="shared" si="15"/>
        <v>87.226045105113613</v>
      </c>
      <c r="N28" s="418" t="s">
        <v>62</v>
      </c>
      <c r="O28" s="253">
        <f>1-O21</f>
        <v>0.84384126022417449</v>
      </c>
      <c r="P28" s="253">
        <f>1-P21</f>
        <v>0.90563305634949176</v>
      </c>
      <c r="Q28" s="253">
        <f>1-Q21</f>
        <v>0.87853571181856349</v>
      </c>
    </row>
    <row r="29" spans="1:17">
      <c r="A29" s="245"/>
      <c r="B29" s="245" t="s">
        <v>84</v>
      </c>
      <c r="C29" s="255">
        <f>h26_h28死亡数!BD30</f>
        <v>3</v>
      </c>
      <c r="D29" s="250">
        <f t="shared" si="16"/>
        <v>1</v>
      </c>
      <c r="E29" s="255">
        <f>h27国調人口!BD30</f>
        <v>16176</v>
      </c>
      <c r="F29" s="249">
        <f t="shared" si="12"/>
        <v>6.1819980217606328E-5</v>
      </c>
      <c r="G29" s="249">
        <f t="shared" ref="G29:G46" si="18">F29*5/(1+2.5*F29)</f>
        <v>3.09052137095528E-4</v>
      </c>
      <c r="H29" s="250">
        <f t="shared" si="17"/>
        <v>99712.457345239614</v>
      </c>
      <c r="I29" s="250">
        <f t="shared" si="13"/>
        <v>30.816348037595162</v>
      </c>
      <c r="J29" s="251">
        <f t="shared" ref="J29:J45" si="19">(H30+I29/2)*5</f>
        <v>498485.24585610407</v>
      </c>
      <c r="K29" s="251">
        <f t="shared" si="14"/>
        <v>8306423.2345512705</v>
      </c>
      <c r="L29" s="589">
        <f t="shared" si="15"/>
        <v>83.303766206377915</v>
      </c>
      <c r="N29" s="219" t="s">
        <v>164</v>
      </c>
    </row>
    <row r="30" spans="1:17">
      <c r="A30" s="245"/>
      <c r="B30" s="245" t="s">
        <v>65</v>
      </c>
      <c r="C30" s="255">
        <f>h26_h28死亡数!BD31</f>
        <v>4</v>
      </c>
      <c r="D30" s="250">
        <f t="shared" si="16"/>
        <v>1.3333333333333333</v>
      </c>
      <c r="E30" s="255">
        <f>h27国調人口!BD31</f>
        <v>17176</v>
      </c>
      <c r="F30" s="249">
        <f t="shared" si="12"/>
        <v>7.7627697562490295E-5</v>
      </c>
      <c r="G30" s="249">
        <f t="shared" si="18"/>
        <v>3.8806317668516434E-4</v>
      </c>
      <c r="H30" s="250">
        <f t="shared" si="17"/>
        <v>99681.640997202019</v>
      </c>
      <c r="I30" s="250">
        <f t="shared" si="13"/>
        <v>38.682774262560997</v>
      </c>
      <c r="J30" s="251">
        <f t="shared" si="19"/>
        <v>498311.49805035372</v>
      </c>
      <c r="K30" s="251">
        <f t="shared" si="14"/>
        <v>7807937.9886951661</v>
      </c>
      <c r="L30" s="589">
        <f t="shared" si="15"/>
        <v>78.328746503223485</v>
      </c>
      <c r="N30" s="256" t="s">
        <v>158</v>
      </c>
      <c r="O30" s="237" t="s">
        <v>97</v>
      </c>
      <c r="P30" s="237" t="s">
        <v>98</v>
      </c>
      <c r="Q30" s="219"/>
    </row>
    <row r="31" spans="1:17">
      <c r="A31" s="245"/>
      <c r="B31" s="245" t="s">
        <v>66</v>
      </c>
      <c r="C31" s="255">
        <f>h26_h28死亡数!BD32</f>
        <v>2</v>
      </c>
      <c r="D31" s="250">
        <f t="shared" si="16"/>
        <v>0.66666666666666663</v>
      </c>
      <c r="E31" s="255">
        <f>h27国調人口!BD32</f>
        <v>18815</v>
      </c>
      <c r="F31" s="249">
        <f t="shared" si="12"/>
        <v>3.5432722118876782E-5</v>
      </c>
      <c r="G31" s="249">
        <f t="shared" si="18"/>
        <v>1.771479185119575E-4</v>
      </c>
      <c r="H31" s="250">
        <f t="shared" si="17"/>
        <v>99642.958222939458</v>
      </c>
      <c r="I31" s="250">
        <f t="shared" si="13"/>
        <v>17.651542643565335</v>
      </c>
      <c r="J31" s="251">
        <f t="shared" si="19"/>
        <v>498170.66225808841</v>
      </c>
      <c r="K31" s="251">
        <f t="shared" si="14"/>
        <v>7309626.4906448126</v>
      </c>
      <c r="L31" s="589">
        <f t="shared" si="15"/>
        <v>73.35818427118933</v>
      </c>
      <c r="N31" s="418" t="s">
        <v>159</v>
      </c>
      <c r="O31" s="237">
        <f>J19*O24</f>
        <v>432651.72970827704</v>
      </c>
      <c r="P31" s="237">
        <f>SUM(O31,P32)</f>
        <v>1478517.2417994011</v>
      </c>
      <c r="Q31" s="219"/>
    </row>
    <row r="32" spans="1:17">
      <c r="A32" s="245"/>
      <c r="B32" s="245" t="s">
        <v>67</v>
      </c>
      <c r="C32" s="255">
        <f>h26_h28死亡数!BD33</f>
        <v>13</v>
      </c>
      <c r="D32" s="250">
        <f t="shared" si="16"/>
        <v>4.333333333333333</v>
      </c>
      <c r="E32" s="255">
        <f>h27国調人口!BD33</f>
        <v>17093</v>
      </c>
      <c r="F32" s="249">
        <f t="shared" si="12"/>
        <v>2.5351508414750678E-4</v>
      </c>
      <c r="G32" s="249">
        <f t="shared" si="18"/>
        <v>1.2667725558597974E-3</v>
      </c>
      <c r="H32" s="250">
        <f t="shared" si="17"/>
        <v>99625.306680295893</v>
      </c>
      <c r="I32" s="250">
        <f t="shared" si="13"/>
        <v>126.20260437171964</v>
      </c>
      <c r="J32" s="251">
        <f t="shared" si="19"/>
        <v>497811.02689055016</v>
      </c>
      <c r="K32" s="251">
        <f t="shared" si="14"/>
        <v>6811455.828386724</v>
      </c>
      <c r="L32" s="589">
        <f t="shared" si="15"/>
        <v>68.370738875064447</v>
      </c>
      <c r="N32" s="418" t="s">
        <v>160</v>
      </c>
      <c r="O32" s="237">
        <f>J20*O25</f>
        <v>396124.73397734255</v>
      </c>
      <c r="P32" s="237">
        <f>SUM(O32,P33)</f>
        <v>1045865.512091124</v>
      </c>
      <c r="Q32" s="219"/>
    </row>
    <row r="33" spans="1:17">
      <c r="A33" s="245"/>
      <c r="B33" s="245" t="s">
        <v>68</v>
      </c>
      <c r="C33" s="255">
        <f>h26_h28死亡数!BD34</f>
        <v>18</v>
      </c>
      <c r="D33" s="250">
        <f t="shared" si="16"/>
        <v>6</v>
      </c>
      <c r="E33" s="255">
        <f>h27国調人口!BD34</f>
        <v>16433</v>
      </c>
      <c r="F33" s="249">
        <f t="shared" si="12"/>
        <v>3.6511896793038401E-4</v>
      </c>
      <c r="G33" s="249">
        <f t="shared" si="18"/>
        <v>1.8239299610894944E-3</v>
      </c>
      <c r="H33" s="250">
        <f t="shared" si="17"/>
        <v>99499.104075924173</v>
      </c>
      <c r="I33" s="250">
        <f t="shared" si="13"/>
        <v>181.47939702564327</v>
      </c>
      <c r="J33" s="251">
        <f t="shared" si="19"/>
        <v>497041.82188705669</v>
      </c>
      <c r="K33" s="251">
        <f t="shared" si="14"/>
        <v>6313644.8014961742</v>
      </c>
      <c r="L33" s="589">
        <f t="shared" si="15"/>
        <v>63.454287956989639</v>
      </c>
      <c r="N33" s="418" t="s">
        <v>1022</v>
      </c>
      <c r="O33" s="237">
        <f>J21*O26</f>
        <v>305579.80596345413</v>
      </c>
      <c r="P33" s="237">
        <f t="shared" ref="P33:P34" si="20">SUM(O33,P34)</f>
        <v>649740.77811378147</v>
      </c>
      <c r="Q33" s="219"/>
    </row>
    <row r="34" spans="1:17">
      <c r="A34" s="245"/>
      <c r="B34" s="245" t="s">
        <v>69</v>
      </c>
      <c r="C34" s="255">
        <f>h26_h28死亡数!BD35</f>
        <v>15</v>
      </c>
      <c r="D34" s="250">
        <f t="shared" si="16"/>
        <v>5</v>
      </c>
      <c r="E34" s="255">
        <f>h27国調人口!BD35</f>
        <v>19482</v>
      </c>
      <c r="F34" s="249">
        <f t="shared" si="12"/>
        <v>2.5664716148239401E-4</v>
      </c>
      <c r="G34" s="249">
        <f t="shared" si="18"/>
        <v>1.282412988278745E-3</v>
      </c>
      <c r="H34" s="250">
        <f t="shared" si="17"/>
        <v>99317.62467889853</v>
      </c>
      <c r="I34" s="250">
        <f t="shared" si="13"/>
        <v>127.36621185320837</v>
      </c>
      <c r="J34" s="251">
        <f t="shared" si="19"/>
        <v>496269.70786485967</v>
      </c>
      <c r="K34" s="251">
        <f t="shared" si="14"/>
        <v>5816602.9796091178</v>
      </c>
      <c r="L34" s="589">
        <f t="shared" si="15"/>
        <v>58.565667457459234</v>
      </c>
      <c r="N34" s="418" t="s">
        <v>1023</v>
      </c>
      <c r="O34" s="237">
        <f>SUM(J22:J24)*O27</f>
        <v>344160.9721503274</v>
      </c>
      <c r="P34" s="237">
        <f t="shared" si="20"/>
        <v>344160.9721503274</v>
      </c>
      <c r="Q34" s="219"/>
    </row>
    <row r="35" spans="1:17">
      <c r="A35" s="245"/>
      <c r="B35" s="245" t="s">
        <v>70</v>
      </c>
      <c r="C35" s="255">
        <f>h26_h28死亡数!BD36</f>
        <v>32</v>
      </c>
      <c r="D35" s="250">
        <f t="shared" si="16"/>
        <v>10.666666666666666</v>
      </c>
      <c r="E35" s="255">
        <f>h27国調人口!BD36</f>
        <v>23887</v>
      </c>
      <c r="F35" s="249">
        <f t="shared" si="12"/>
        <v>4.4654693626937944E-4</v>
      </c>
      <c r="G35" s="249">
        <f t="shared" si="18"/>
        <v>2.2302449087690441E-3</v>
      </c>
      <c r="H35" s="250">
        <f t="shared" si="17"/>
        <v>99190.258467045322</v>
      </c>
      <c r="I35" s="250">
        <f t="shared" si="13"/>
        <v>221.21856894560915</v>
      </c>
      <c r="J35" s="251">
        <f t="shared" si="19"/>
        <v>495398.24591286259</v>
      </c>
      <c r="K35" s="251">
        <f t="shared" si="14"/>
        <v>5320333.2717442578</v>
      </c>
      <c r="L35" s="589">
        <f t="shared" si="15"/>
        <v>53.637659120647108</v>
      </c>
      <c r="N35" s="219" t="s">
        <v>165</v>
      </c>
      <c r="Q35" s="219"/>
    </row>
    <row r="36" spans="1:17">
      <c r="A36" s="245"/>
      <c r="B36" s="245" t="s">
        <v>71</v>
      </c>
      <c r="C36" s="255">
        <f>h26_h28死亡数!BD37</f>
        <v>55</v>
      </c>
      <c r="D36" s="250">
        <f t="shared" si="16"/>
        <v>18.333333333333332</v>
      </c>
      <c r="E36" s="255">
        <f>h27国調人口!BD37</f>
        <v>30238</v>
      </c>
      <c r="F36" s="249">
        <f t="shared" si="12"/>
        <v>6.0630112220825887E-4</v>
      </c>
      <c r="G36" s="249">
        <f t="shared" si="18"/>
        <v>3.0269175522693618E-3</v>
      </c>
      <c r="H36" s="250">
        <f t="shared" si="17"/>
        <v>98969.039898099712</v>
      </c>
      <c r="I36" s="250">
        <f t="shared" si="13"/>
        <v>299.57112399880134</v>
      </c>
      <c r="J36" s="251">
        <f t="shared" si="19"/>
        <v>494096.27168050152</v>
      </c>
      <c r="K36" s="251">
        <f t="shared" si="14"/>
        <v>4824935.0258313948</v>
      </c>
      <c r="L36" s="589">
        <f t="shared" si="15"/>
        <v>48.751963551422079</v>
      </c>
      <c r="N36" s="256" t="s">
        <v>158</v>
      </c>
      <c r="O36" s="237" t="s">
        <v>97</v>
      </c>
      <c r="P36" s="237" t="s">
        <v>98</v>
      </c>
      <c r="Q36" s="219"/>
    </row>
    <row r="37" spans="1:17">
      <c r="A37" s="245"/>
      <c r="B37" s="245" t="s">
        <v>72</v>
      </c>
      <c r="C37" s="255">
        <f>h26_h28死亡数!BD38</f>
        <v>87</v>
      </c>
      <c r="D37" s="250">
        <f t="shared" si="16"/>
        <v>29</v>
      </c>
      <c r="E37" s="255">
        <f>h27国調人口!BD38</f>
        <v>28202</v>
      </c>
      <c r="F37" s="249">
        <f t="shared" si="12"/>
        <v>1.028295865541451E-3</v>
      </c>
      <c r="G37" s="249">
        <f t="shared" si="18"/>
        <v>5.1282958142495894E-3</v>
      </c>
      <c r="H37" s="250">
        <f t="shared" si="17"/>
        <v>98669.468774100911</v>
      </c>
      <c r="I37" s="250">
        <f t="shared" si="13"/>
        <v>506.0062237084494</v>
      </c>
      <c r="J37" s="251">
        <f t="shared" si="19"/>
        <v>492082.32831123343</v>
      </c>
      <c r="K37" s="251">
        <f t="shared" si="14"/>
        <v>4330838.7541508935</v>
      </c>
      <c r="L37" s="589">
        <f t="shared" si="15"/>
        <v>43.89238948945944</v>
      </c>
      <c r="N37" s="418" t="s">
        <v>159</v>
      </c>
      <c r="O37" s="237">
        <f>J41*P24</f>
        <v>464432.98593046603</v>
      </c>
      <c r="P37" s="237">
        <f>SUM(O37,P38)</f>
        <v>2084290.1903659874</v>
      </c>
      <c r="Q37" s="219"/>
    </row>
    <row r="38" spans="1:17">
      <c r="A38" s="245"/>
      <c r="B38" s="245" t="s">
        <v>73</v>
      </c>
      <c r="C38" s="255">
        <f>h26_h28死亡数!BD39</f>
        <v>97</v>
      </c>
      <c r="D38" s="250">
        <f t="shared" si="16"/>
        <v>32.333333333333336</v>
      </c>
      <c r="E38" s="255">
        <f>h27国調人口!BD39</f>
        <v>25013</v>
      </c>
      <c r="F38" s="249">
        <f t="shared" si="12"/>
        <v>1.292661149535575E-3</v>
      </c>
      <c r="G38" s="249">
        <f t="shared" si="18"/>
        <v>6.4424858697023843E-3</v>
      </c>
      <c r="H38" s="250">
        <f t="shared" si="17"/>
        <v>98163.462550392462</v>
      </c>
      <c r="I38" s="250">
        <f t="shared" si="13"/>
        <v>632.41672040196136</v>
      </c>
      <c r="J38" s="251">
        <f t="shared" si="19"/>
        <v>489236.27095095743</v>
      </c>
      <c r="K38" s="251">
        <f t="shared" si="14"/>
        <v>3838756.4258396598</v>
      </c>
      <c r="L38" s="589">
        <f t="shared" si="15"/>
        <v>39.10575611438955</v>
      </c>
      <c r="N38" s="418" t="s">
        <v>160</v>
      </c>
      <c r="O38" s="237">
        <f>J42*P25</f>
        <v>444848.80851418141</v>
      </c>
      <c r="P38" s="237">
        <f>SUM(O38,P39)</f>
        <v>1619857.2044355213</v>
      </c>
      <c r="Q38" s="219"/>
    </row>
    <row r="39" spans="1:17">
      <c r="A39" s="245"/>
      <c r="B39" s="245" t="s">
        <v>74</v>
      </c>
      <c r="C39" s="255">
        <f>h26_h28死亡数!BD40</f>
        <v>149</v>
      </c>
      <c r="D39" s="250">
        <f t="shared" si="16"/>
        <v>49.666666666666664</v>
      </c>
      <c r="E39" s="255">
        <f>h27国調人口!BD40</f>
        <v>22346</v>
      </c>
      <c r="F39" s="249">
        <f t="shared" si="12"/>
        <v>2.2226200065634414E-3</v>
      </c>
      <c r="G39" s="249">
        <f t="shared" si="18"/>
        <v>1.1051690760341491E-2</v>
      </c>
      <c r="H39" s="250">
        <f t="shared" si="17"/>
        <v>97531.0458299905</v>
      </c>
      <c r="I39" s="250">
        <f t="shared" si="13"/>
        <v>1077.8829580457532</v>
      </c>
      <c r="J39" s="251">
        <f t="shared" si="19"/>
        <v>484960.52175483812</v>
      </c>
      <c r="K39" s="251">
        <f t="shared" si="14"/>
        <v>3349520.1548887026</v>
      </c>
      <c r="L39" s="589">
        <f t="shared" si="15"/>
        <v>34.343117377489818</v>
      </c>
      <c r="N39" s="418" t="s">
        <v>1022</v>
      </c>
      <c r="O39" s="237">
        <f>J43*P26</f>
        <v>407004.25160218193</v>
      </c>
      <c r="P39" s="237">
        <f t="shared" ref="P39:P40" si="21">SUM(O39,P40)</f>
        <v>1175008.39592134</v>
      </c>
    </row>
    <row r="40" spans="1:17">
      <c r="A40" s="245"/>
      <c r="B40" s="245" t="s">
        <v>75</v>
      </c>
      <c r="C40" s="255">
        <f>h26_h28死亡数!BD41</f>
        <v>246</v>
      </c>
      <c r="D40" s="250">
        <f t="shared" si="16"/>
        <v>82</v>
      </c>
      <c r="E40" s="255">
        <f>h27国調人口!BD41</f>
        <v>24439</v>
      </c>
      <c r="F40" s="249">
        <f t="shared" si="12"/>
        <v>3.355292769753263E-3</v>
      </c>
      <c r="G40" s="249">
        <f t="shared" si="18"/>
        <v>1.6636909592598604E-2</v>
      </c>
      <c r="H40" s="250">
        <f t="shared" si="17"/>
        <v>96453.162871944747</v>
      </c>
      <c r="I40" s="250">
        <f t="shared" si="13"/>
        <v>1604.6825506207242</v>
      </c>
      <c r="J40" s="251">
        <f t="shared" si="19"/>
        <v>478254.10798317194</v>
      </c>
      <c r="K40" s="251">
        <f t="shared" si="14"/>
        <v>2864559.6331338645</v>
      </c>
      <c r="L40" s="589">
        <f t="shared" si="15"/>
        <v>29.698970441611891</v>
      </c>
      <c r="N40" s="418" t="s">
        <v>1023</v>
      </c>
      <c r="O40" s="237">
        <f>SUM(J44:J46)*P27</f>
        <v>768004.14431915805</v>
      </c>
      <c r="P40" s="237">
        <f t="shared" si="21"/>
        <v>768004.14431915805</v>
      </c>
    </row>
    <row r="41" spans="1:17">
      <c r="A41" s="245"/>
      <c r="B41" s="245" t="s">
        <v>76</v>
      </c>
      <c r="C41" s="255">
        <f>h26_h28死亡数!BD42</f>
        <v>388</v>
      </c>
      <c r="D41" s="250">
        <f t="shared" si="16"/>
        <v>129.33333333333334</v>
      </c>
      <c r="E41" s="255">
        <f>h27国調人口!BD42</f>
        <v>29377</v>
      </c>
      <c r="F41" s="249">
        <f t="shared" si="12"/>
        <v>4.4025371322236216E-3</v>
      </c>
      <c r="G41" s="249">
        <f t="shared" si="18"/>
        <v>2.1773044073579419E-2</v>
      </c>
      <c r="H41" s="250">
        <f t="shared" si="17"/>
        <v>94848.480321324023</v>
      </c>
      <c r="I41" s="250">
        <f t="shared" si="13"/>
        <v>2065.1401423482166</v>
      </c>
      <c r="J41" s="251">
        <f t="shared" si="19"/>
        <v>469079.55125074956</v>
      </c>
      <c r="K41" s="251">
        <f t="shared" si="14"/>
        <v>2386305.5251506926</v>
      </c>
      <c r="L41" s="589">
        <f t="shared" si="15"/>
        <v>25.159132935672336</v>
      </c>
      <c r="N41" s="219" t="s">
        <v>166</v>
      </c>
    </row>
    <row r="42" spans="1:17">
      <c r="A42" s="245"/>
      <c r="B42" s="245" t="s">
        <v>77</v>
      </c>
      <c r="C42" s="255">
        <f>h26_h28死亡数!BD43</f>
        <v>619</v>
      </c>
      <c r="D42" s="250">
        <f t="shared" si="16"/>
        <v>206.33333333333334</v>
      </c>
      <c r="E42" s="255">
        <f>h27国調人口!BD43</f>
        <v>25002</v>
      </c>
      <c r="F42" s="249">
        <f t="shared" si="12"/>
        <v>8.2526731194837756E-3</v>
      </c>
      <c r="G42" s="249">
        <f t="shared" si="18"/>
        <v>4.0429242294604428E-2</v>
      </c>
      <c r="H42" s="250">
        <f t="shared" si="17"/>
        <v>92783.340178975806</v>
      </c>
      <c r="I42" s="250">
        <f t="shared" si="13"/>
        <v>3751.160140998516</v>
      </c>
      <c r="J42" s="251">
        <f t="shared" si="19"/>
        <v>454538.80054238276</v>
      </c>
      <c r="K42" s="251">
        <f t="shared" si="14"/>
        <v>1917225.9738999431</v>
      </c>
      <c r="L42" s="589">
        <f t="shared" si="15"/>
        <v>20.663472237598704</v>
      </c>
      <c r="N42" s="420"/>
      <c r="O42" s="256" t="s">
        <v>122</v>
      </c>
      <c r="P42" s="256" t="s">
        <v>123</v>
      </c>
    </row>
    <row r="43" spans="1:17">
      <c r="A43" s="245"/>
      <c r="B43" s="245" t="s">
        <v>78</v>
      </c>
      <c r="C43" s="255">
        <f>h26_h28死亡数!BD44</f>
        <v>879</v>
      </c>
      <c r="D43" s="250">
        <f t="shared" si="16"/>
        <v>293</v>
      </c>
      <c r="E43" s="255">
        <f>h27国調人口!BD44</f>
        <v>19620</v>
      </c>
      <c r="F43" s="249">
        <f t="shared" si="12"/>
        <v>1.4933741080530071E-2</v>
      </c>
      <c r="G43" s="249">
        <f t="shared" si="18"/>
        <v>7.1981329075052197E-2</v>
      </c>
      <c r="H43" s="250">
        <f t="shared" si="17"/>
        <v>89032.18003797729</v>
      </c>
      <c r="I43" s="250">
        <f t="shared" si="13"/>
        <v>6408.6546495829389</v>
      </c>
      <c r="J43" s="251">
        <f t="shared" si="19"/>
        <v>429139.26356592914</v>
      </c>
      <c r="K43" s="251">
        <f t="shared" si="14"/>
        <v>1462687.1733575603</v>
      </c>
      <c r="L43" s="589">
        <f t="shared" si="15"/>
        <v>16.428747142141649</v>
      </c>
      <c r="N43" s="256" t="s">
        <v>167</v>
      </c>
      <c r="O43" s="257">
        <f>L19</f>
        <v>20.651091778881067</v>
      </c>
      <c r="P43" s="257">
        <f>L41</f>
        <v>25.159132935672336</v>
      </c>
      <c r="Q43" s="222" t="s">
        <v>168</v>
      </c>
    </row>
    <row r="44" spans="1:17">
      <c r="A44" s="245"/>
      <c r="B44" s="245" t="s">
        <v>79</v>
      </c>
      <c r="C44" s="255">
        <f>h26_h28死亡数!BD45</f>
        <v>1262</v>
      </c>
      <c r="D44" s="250">
        <f t="shared" si="16"/>
        <v>420.66666666666669</v>
      </c>
      <c r="E44" s="255">
        <f>h27国調人口!BD45</f>
        <v>15246</v>
      </c>
      <c r="F44" s="249">
        <f t="shared" si="12"/>
        <v>2.7591936682845774E-2</v>
      </c>
      <c r="G44" s="249">
        <f t="shared" si="18"/>
        <v>0.12905732927003866</v>
      </c>
      <c r="H44" s="250">
        <f t="shared" si="17"/>
        <v>82623.525388394351</v>
      </c>
      <c r="I44" s="250">
        <f t="shared" si="13"/>
        <v>10663.171521501412</v>
      </c>
      <c r="J44" s="251">
        <f t="shared" si="19"/>
        <v>386459.69813821826</v>
      </c>
      <c r="K44" s="251">
        <f t="shared" si="14"/>
        <v>1033547.9097916313</v>
      </c>
      <c r="L44" s="589">
        <f t="shared" si="15"/>
        <v>12.509123823186655</v>
      </c>
      <c r="N44" s="256" t="s">
        <v>169</v>
      </c>
      <c r="O44" s="258">
        <f>P31/H19</f>
        <v>16.286694825184728</v>
      </c>
      <c r="P44" s="258">
        <f>P37/H41</f>
        <v>21.974945547940351</v>
      </c>
      <c r="Q44" s="222" t="s">
        <v>170</v>
      </c>
    </row>
    <row r="45" spans="1:17">
      <c r="A45" s="245"/>
      <c r="B45" s="245" t="s">
        <v>80</v>
      </c>
      <c r="C45" s="255">
        <f>h26_h28死亡数!BD46</f>
        <v>1781</v>
      </c>
      <c r="D45" s="250">
        <f t="shared" si="16"/>
        <v>593.66666666666663</v>
      </c>
      <c r="E45" s="255">
        <f>h27国調人口!BD46</f>
        <v>9993</v>
      </c>
      <c r="F45" s="249">
        <f t="shared" si="12"/>
        <v>5.9408252443377024E-2</v>
      </c>
      <c r="G45" s="249">
        <f t="shared" si="18"/>
        <v>0.25862945268141085</v>
      </c>
      <c r="H45" s="250">
        <f t="shared" si="17"/>
        <v>71960.35386689294</v>
      </c>
      <c r="I45" s="250">
        <f t="shared" si="13"/>
        <v>18611.066935355164</v>
      </c>
      <c r="J45" s="251">
        <f t="shared" si="19"/>
        <v>313274.10199607676</v>
      </c>
      <c r="K45" s="251">
        <f t="shared" si="14"/>
        <v>647088.21165341302</v>
      </c>
      <c r="L45" s="589">
        <f t="shared" si="15"/>
        <v>8.9922877929470726</v>
      </c>
      <c r="N45" s="256" t="s">
        <v>171</v>
      </c>
      <c r="O45" s="257">
        <f>O43-O44</f>
        <v>4.364396953696339</v>
      </c>
      <c r="P45" s="257">
        <f>P43-P44</f>
        <v>3.1841873877319848</v>
      </c>
      <c r="Q45" s="222" t="s">
        <v>172</v>
      </c>
    </row>
    <row r="46" spans="1:17">
      <c r="A46" s="245"/>
      <c r="B46" s="245" t="s">
        <v>100</v>
      </c>
      <c r="C46" s="255">
        <f>h26_h28死亡数!BD47</f>
        <v>3080</v>
      </c>
      <c r="D46" s="250">
        <f t="shared" si="16"/>
        <v>1026.6666666666667</v>
      </c>
      <c r="E46" s="255">
        <f>h27国調人口!BD47</f>
        <v>6424</v>
      </c>
      <c r="F46" s="249">
        <f t="shared" si="12"/>
        <v>0.15981735159817353</v>
      </c>
      <c r="G46" s="249">
        <f t="shared" si="18"/>
        <v>0.5709624796084829</v>
      </c>
      <c r="H46" s="250">
        <f t="shared" si="17"/>
        <v>53349.286931537776</v>
      </c>
      <c r="I46" s="250">
        <f t="shared" si="13"/>
        <v>53349.286931537776</v>
      </c>
      <c r="J46" s="251">
        <f>I46/F46</f>
        <v>333814.10965733632</v>
      </c>
      <c r="K46" s="251">
        <f>J46</f>
        <v>333814.10965733632</v>
      </c>
      <c r="L46" s="589">
        <f t="shared" si="15"/>
        <v>6.2571428571428562</v>
      </c>
      <c r="N46" s="256" t="s">
        <v>173</v>
      </c>
      <c r="O46" s="257">
        <f>L5</f>
        <v>82.543596528907585</v>
      </c>
      <c r="P46" s="257">
        <f>L27</f>
        <v>88.053566222311701</v>
      </c>
      <c r="Q46" s="222" t="s">
        <v>174</v>
      </c>
    </row>
    <row r="47" spans="1:17">
      <c r="A47" s="229"/>
      <c r="B47" s="265" t="s">
        <v>101</v>
      </c>
      <c r="C47" s="266">
        <f>SUM(C27:C46)</f>
        <v>8759</v>
      </c>
      <c r="D47" s="266">
        <f>SUM(D27:D46)</f>
        <v>2919.666666666667</v>
      </c>
      <c r="E47" s="266">
        <f>SUM(E27:E46)</f>
        <v>379218</v>
      </c>
      <c r="F47" s="267"/>
      <c r="G47" s="267"/>
      <c r="H47" s="266"/>
      <c r="I47" s="265"/>
      <c r="J47" s="268"/>
      <c r="K47" s="268"/>
      <c r="L47" s="257"/>
      <c r="N47" s="256" t="s">
        <v>175</v>
      </c>
      <c r="O47" s="257">
        <f>O46-O45</f>
        <v>78.179199575211243</v>
      </c>
      <c r="P47" s="257">
        <f>P46-P45</f>
        <v>84.86937883457972</v>
      </c>
      <c r="Q47" s="222" t="s">
        <v>176</v>
      </c>
    </row>
    <row r="50" spans="1:12">
      <c r="C50" s="219" t="s">
        <v>122</v>
      </c>
      <c r="D50" s="219" t="s">
        <v>123</v>
      </c>
      <c r="E50" s="221"/>
      <c r="F50" s="220"/>
      <c r="G50" s="219"/>
      <c r="H50" s="222"/>
      <c r="I50" s="222"/>
      <c r="J50" s="223"/>
      <c r="L50" s="259"/>
    </row>
    <row r="51" spans="1:12">
      <c r="A51" s="219" t="s">
        <v>103</v>
      </c>
      <c r="B51" s="219" t="s">
        <v>1067</v>
      </c>
      <c r="C51" s="220">
        <f>C5</f>
        <v>10</v>
      </c>
      <c r="D51" s="220">
        <f>C27</f>
        <v>21</v>
      </c>
      <c r="E51" s="221"/>
      <c r="F51" s="220"/>
      <c r="G51" s="219"/>
      <c r="H51" s="222"/>
      <c r="I51" s="222"/>
      <c r="J51" s="223"/>
      <c r="L51" s="259"/>
    </row>
    <row r="52" spans="1:12">
      <c r="A52" s="219" t="s">
        <v>104</v>
      </c>
      <c r="B52" s="219" t="s">
        <v>1067</v>
      </c>
      <c r="C52" s="260">
        <f>SUM(伊丹市!C52,宝塚市!C52,川西市!C52,三田市!C52,猪名川町!C52)</f>
        <v>11435</v>
      </c>
      <c r="D52" s="260">
        <f>SUM(伊丹市!D52,宝塚市!D52,川西市!D52,三田市!D52,猪名川町!D52)</f>
        <v>10681</v>
      </c>
      <c r="E52" s="221"/>
      <c r="F52" s="220"/>
      <c r="G52" s="219"/>
      <c r="H52" s="222"/>
      <c r="I52" s="222"/>
      <c r="J52" s="223"/>
      <c r="L52" s="259"/>
    </row>
    <row r="53" spans="1:12">
      <c r="A53" s="219" t="s">
        <v>105</v>
      </c>
      <c r="C53" s="261">
        <f>C51/C52</f>
        <v>8.7450808919982512E-4</v>
      </c>
      <c r="D53" s="261">
        <f>D51/D52</f>
        <v>1.9661080423181349E-3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10.625" style="389" customWidth="1"/>
    <col min="3" max="82" width="8.125" style="389" customWidth="1"/>
  </cols>
  <sheetData>
    <row r="1" spans="1:86" ht="18.75" thickTop="1" thickBot="1">
      <c r="A1" s="373" t="s">
        <v>993</v>
      </c>
      <c r="B1" s="374"/>
      <c r="C1" s="373"/>
      <c r="D1" s="373"/>
      <c r="E1" s="373"/>
      <c r="F1" s="373"/>
      <c r="G1" s="373"/>
      <c r="H1" s="805" t="s">
        <v>1021</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8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row>
    <row r="3" spans="1:8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row>
    <row r="4" spans="1:86" ht="13.5" customHeight="1">
      <c r="A4" s="808" t="s">
        <v>996</v>
      </c>
      <c r="B4" s="811" t="s">
        <v>997</v>
      </c>
      <c r="C4" s="814" t="s">
        <v>998</v>
      </c>
      <c r="D4" s="815"/>
      <c r="E4" s="815"/>
      <c r="F4" s="816"/>
      <c r="G4" s="816"/>
      <c r="H4" s="816"/>
      <c r="I4" s="816"/>
      <c r="J4" s="817"/>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5"/>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9"/>
      <c r="CE4" s="799" t="s">
        <v>1074</v>
      </c>
      <c r="CF4" s="800"/>
      <c r="CG4" s="800"/>
      <c r="CH4" s="801"/>
    </row>
    <row r="5" spans="1:86" ht="13.5" customHeight="1">
      <c r="A5" s="809"/>
      <c r="B5" s="812"/>
      <c r="C5" s="818"/>
      <c r="D5" s="819"/>
      <c r="E5" s="819"/>
      <c r="F5" s="819"/>
      <c r="G5" s="819"/>
      <c r="H5" s="819"/>
      <c r="I5" s="819"/>
      <c r="J5" s="820"/>
      <c r="K5" s="824"/>
      <c r="L5" s="825"/>
      <c r="M5" s="825"/>
      <c r="N5" s="825"/>
      <c r="O5" s="825"/>
      <c r="P5" s="825"/>
      <c r="Q5" s="825"/>
      <c r="R5" s="826"/>
      <c r="S5" s="836"/>
      <c r="T5" s="837"/>
      <c r="U5" s="837"/>
      <c r="V5" s="837"/>
      <c r="W5" s="837"/>
      <c r="X5" s="837"/>
      <c r="Y5" s="837"/>
      <c r="Z5" s="838"/>
      <c r="AA5" s="836"/>
      <c r="AB5" s="837"/>
      <c r="AC5" s="837"/>
      <c r="AD5" s="837"/>
      <c r="AE5" s="837"/>
      <c r="AF5" s="837"/>
      <c r="AG5" s="837"/>
      <c r="AH5" s="838"/>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2"/>
      <c r="CE5" s="802"/>
      <c r="CF5" s="803"/>
      <c r="CG5" s="803"/>
      <c r="CH5" s="804"/>
    </row>
    <row r="6" spans="1:86" ht="13.5" customHeight="1"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85" t="s">
        <v>62</v>
      </c>
      <c r="AI6" s="382" t="s">
        <v>1007</v>
      </c>
      <c r="AJ6" s="383" t="s">
        <v>1008</v>
      </c>
      <c r="AK6" s="384" t="s">
        <v>1009</v>
      </c>
      <c r="AL6" s="384" t="s">
        <v>1010</v>
      </c>
      <c r="AM6" s="384" t="s">
        <v>1011</v>
      </c>
      <c r="AN6" s="384" t="s">
        <v>1012</v>
      </c>
      <c r="AO6" s="384" t="s">
        <v>1013</v>
      </c>
      <c r="AP6" s="385" t="s">
        <v>62</v>
      </c>
      <c r="AQ6" s="382" t="s">
        <v>1007</v>
      </c>
      <c r="AR6" s="383" t="s">
        <v>1008</v>
      </c>
      <c r="AS6" s="384" t="s">
        <v>1009</v>
      </c>
      <c r="AT6" s="384" t="s">
        <v>1010</v>
      </c>
      <c r="AU6" s="384" t="s">
        <v>1011</v>
      </c>
      <c r="AV6" s="384" t="s">
        <v>1012</v>
      </c>
      <c r="AW6" s="384" t="s">
        <v>1013</v>
      </c>
      <c r="AX6" s="385"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85" t="s">
        <v>62</v>
      </c>
      <c r="CE6" s="451" t="s">
        <v>159</v>
      </c>
      <c r="CF6" s="437" t="s">
        <v>160</v>
      </c>
      <c r="CG6" s="437" t="s">
        <v>1022</v>
      </c>
      <c r="CH6" s="484" t="s">
        <v>1023</v>
      </c>
    </row>
    <row r="7" spans="1:86">
      <c r="A7" s="405" t="s">
        <v>63</v>
      </c>
      <c r="B7" s="406" t="s">
        <v>1037</v>
      </c>
      <c r="C7" s="393">
        <f t="shared" ref="C7:AH7" si="0">SUM(C8:C47)</f>
        <v>15755</v>
      </c>
      <c r="D7" s="394">
        <f t="shared" si="0"/>
        <v>13292</v>
      </c>
      <c r="E7" s="394">
        <f t="shared" si="0"/>
        <v>15655</v>
      </c>
      <c r="F7" s="394">
        <f t="shared" si="0"/>
        <v>14036</v>
      </c>
      <c r="G7" s="394">
        <f t="shared" si="0"/>
        <v>10842</v>
      </c>
      <c r="H7" s="394">
        <f t="shared" si="0"/>
        <v>8711</v>
      </c>
      <c r="I7" s="394">
        <f t="shared" si="0"/>
        <v>6830</v>
      </c>
      <c r="J7" s="396">
        <f t="shared" si="0"/>
        <v>85121</v>
      </c>
      <c r="K7" s="393">
        <f t="shared" si="0"/>
        <v>15424</v>
      </c>
      <c r="L7" s="394">
        <f t="shared" si="0"/>
        <v>12744</v>
      </c>
      <c r="M7" s="394">
        <f t="shared" si="0"/>
        <v>15163</v>
      </c>
      <c r="N7" s="394">
        <f t="shared" si="0"/>
        <v>13440</v>
      </c>
      <c r="O7" s="394">
        <f t="shared" si="0"/>
        <v>10353</v>
      </c>
      <c r="P7" s="394">
        <f t="shared" si="0"/>
        <v>8366</v>
      </c>
      <c r="Q7" s="394">
        <f t="shared" si="0"/>
        <v>6413</v>
      </c>
      <c r="R7" s="396">
        <f t="shared" si="0"/>
        <v>81903</v>
      </c>
      <c r="S7" s="393">
        <f t="shared" si="0"/>
        <v>1059</v>
      </c>
      <c r="T7" s="394">
        <f t="shared" si="0"/>
        <v>1141</v>
      </c>
      <c r="U7" s="394">
        <f t="shared" si="0"/>
        <v>998</v>
      </c>
      <c r="V7" s="394">
        <f t="shared" si="0"/>
        <v>1087</v>
      </c>
      <c r="W7" s="394">
        <f t="shared" si="0"/>
        <v>768</v>
      </c>
      <c r="X7" s="394">
        <f t="shared" si="0"/>
        <v>661</v>
      </c>
      <c r="Y7" s="394">
        <f t="shared" si="0"/>
        <v>655</v>
      </c>
      <c r="Z7" s="396">
        <f t="shared" si="0"/>
        <v>6369</v>
      </c>
      <c r="AA7" s="393">
        <f t="shared" si="0"/>
        <v>1913</v>
      </c>
      <c r="AB7" s="394">
        <f t="shared" si="0"/>
        <v>1689</v>
      </c>
      <c r="AC7" s="394">
        <f t="shared" si="0"/>
        <v>1722</v>
      </c>
      <c r="AD7" s="394">
        <f t="shared" si="0"/>
        <v>1753</v>
      </c>
      <c r="AE7" s="394">
        <f t="shared" si="0"/>
        <v>1314</v>
      </c>
      <c r="AF7" s="394">
        <f t="shared" si="0"/>
        <v>1074</v>
      </c>
      <c r="AG7" s="394">
        <f t="shared" si="0"/>
        <v>896</v>
      </c>
      <c r="AH7" s="396">
        <f t="shared" si="0"/>
        <v>10361</v>
      </c>
      <c r="AI7" s="393">
        <f t="shared" ref="AI7:BV7" si="1">SUM(AI8:AI47)</f>
        <v>2933</v>
      </c>
      <c r="AJ7" s="394">
        <f t="shared" si="1"/>
        <v>2353</v>
      </c>
      <c r="AK7" s="394">
        <f t="shared" si="1"/>
        <v>2797</v>
      </c>
      <c r="AL7" s="394">
        <f t="shared" si="1"/>
        <v>2320</v>
      </c>
      <c r="AM7" s="394">
        <f t="shared" si="1"/>
        <v>1795</v>
      </c>
      <c r="AN7" s="394">
        <f t="shared" si="1"/>
        <v>1545</v>
      </c>
      <c r="AO7" s="394">
        <f t="shared" si="1"/>
        <v>1276</v>
      </c>
      <c r="AP7" s="396">
        <f t="shared" si="1"/>
        <v>15019</v>
      </c>
      <c r="AQ7" s="397">
        <f>AY7+BG7+BO7</f>
        <v>9519</v>
      </c>
      <c r="AR7" s="400">
        <f t="shared" ref="AR7:AX7" si="2">AZ7+BH7+BP7</f>
        <v>7561</v>
      </c>
      <c r="AS7" s="400">
        <f t="shared" si="2"/>
        <v>9646</v>
      </c>
      <c r="AT7" s="400">
        <f t="shared" si="2"/>
        <v>8280</v>
      </c>
      <c r="AU7" s="400">
        <f t="shared" si="2"/>
        <v>6476</v>
      </c>
      <c r="AV7" s="400">
        <f t="shared" si="2"/>
        <v>5086</v>
      </c>
      <c r="AW7" s="400">
        <f t="shared" si="2"/>
        <v>3586</v>
      </c>
      <c r="AX7" s="411">
        <f t="shared" si="2"/>
        <v>50154</v>
      </c>
      <c r="AY7" s="393">
        <f t="shared" si="1"/>
        <v>4402</v>
      </c>
      <c r="AZ7" s="394">
        <f t="shared" si="1"/>
        <v>3339</v>
      </c>
      <c r="BA7" s="394">
        <f t="shared" si="1"/>
        <v>3845</v>
      </c>
      <c r="BB7" s="394">
        <f t="shared" si="1"/>
        <v>3372</v>
      </c>
      <c r="BC7" s="394">
        <f t="shared" si="1"/>
        <v>2477</v>
      </c>
      <c r="BD7" s="394">
        <f t="shared" si="1"/>
        <v>1936</v>
      </c>
      <c r="BE7" s="394">
        <f t="shared" si="1"/>
        <v>1519</v>
      </c>
      <c r="BF7" s="396">
        <f t="shared" si="1"/>
        <v>20890</v>
      </c>
      <c r="BG7" s="393">
        <f t="shared" si="1"/>
        <v>3673</v>
      </c>
      <c r="BH7" s="394">
        <f t="shared" si="1"/>
        <v>2814</v>
      </c>
      <c r="BI7" s="394">
        <f t="shared" si="1"/>
        <v>3728</v>
      </c>
      <c r="BJ7" s="394">
        <f t="shared" si="1"/>
        <v>3013</v>
      </c>
      <c r="BK7" s="394">
        <f t="shared" si="1"/>
        <v>2362</v>
      </c>
      <c r="BL7" s="394">
        <f t="shared" si="1"/>
        <v>1862</v>
      </c>
      <c r="BM7" s="394">
        <f t="shared" si="1"/>
        <v>1265</v>
      </c>
      <c r="BN7" s="396">
        <f t="shared" si="1"/>
        <v>18717</v>
      </c>
      <c r="BO7" s="393">
        <f t="shared" si="1"/>
        <v>1444</v>
      </c>
      <c r="BP7" s="394">
        <f t="shared" si="1"/>
        <v>1408</v>
      </c>
      <c r="BQ7" s="394">
        <f t="shared" si="1"/>
        <v>2073</v>
      </c>
      <c r="BR7" s="394">
        <f t="shared" si="1"/>
        <v>1895</v>
      </c>
      <c r="BS7" s="394">
        <f t="shared" si="1"/>
        <v>1637</v>
      </c>
      <c r="BT7" s="394">
        <f t="shared" si="1"/>
        <v>1288</v>
      </c>
      <c r="BU7" s="394">
        <f t="shared" si="1"/>
        <v>802</v>
      </c>
      <c r="BV7" s="396">
        <f t="shared" si="1"/>
        <v>10547</v>
      </c>
      <c r="BW7" s="393">
        <f t="shared" ref="BW7:CD7" si="3">SUM(BW8:BW47)</f>
        <v>331</v>
      </c>
      <c r="BX7" s="394">
        <f t="shared" si="3"/>
        <v>548</v>
      </c>
      <c r="BY7" s="394">
        <f t="shared" si="3"/>
        <v>492</v>
      </c>
      <c r="BZ7" s="394">
        <f t="shared" si="3"/>
        <v>596</v>
      </c>
      <c r="CA7" s="394">
        <f t="shared" si="3"/>
        <v>489</v>
      </c>
      <c r="CB7" s="394">
        <f t="shared" si="3"/>
        <v>345</v>
      </c>
      <c r="CC7" s="394">
        <f t="shared" si="3"/>
        <v>417</v>
      </c>
      <c r="CD7" s="395">
        <f t="shared" si="3"/>
        <v>3218</v>
      </c>
      <c r="CE7" s="465">
        <f>SUM(V7:Y7)</f>
        <v>3171</v>
      </c>
      <c r="CF7" s="466">
        <f>SUM(AD7:AG7)</f>
        <v>5037</v>
      </c>
      <c r="CG7" s="466">
        <f>SUM(AL7:AO7)</f>
        <v>6936</v>
      </c>
      <c r="CH7" s="467">
        <f>SUM(AT7:AW7)</f>
        <v>23428</v>
      </c>
    </row>
    <row r="8" spans="1:86">
      <c r="A8" s="407" t="s">
        <v>281</v>
      </c>
      <c r="B8" s="408" t="s">
        <v>0</v>
      </c>
      <c r="C8" s="397">
        <v>4854</v>
      </c>
      <c r="D8" s="398">
        <v>4655</v>
      </c>
      <c r="E8" s="398">
        <v>3391</v>
      </c>
      <c r="F8" s="398">
        <v>3983</v>
      </c>
      <c r="G8" s="398">
        <v>2849</v>
      </c>
      <c r="H8" s="398">
        <v>2521</v>
      </c>
      <c r="I8" s="398">
        <v>1932</v>
      </c>
      <c r="J8" s="399">
        <v>24185</v>
      </c>
      <c r="K8" s="397">
        <v>4765</v>
      </c>
      <c r="L8" s="398">
        <v>4479</v>
      </c>
      <c r="M8" s="398">
        <v>3307</v>
      </c>
      <c r="N8" s="398">
        <v>3803</v>
      </c>
      <c r="O8" s="398">
        <v>2722</v>
      </c>
      <c r="P8" s="398">
        <v>2421</v>
      </c>
      <c r="Q8" s="398">
        <v>1821</v>
      </c>
      <c r="R8" s="399">
        <v>23318</v>
      </c>
      <c r="S8" s="397">
        <v>351</v>
      </c>
      <c r="T8" s="398">
        <v>430</v>
      </c>
      <c r="U8" s="398">
        <v>201</v>
      </c>
      <c r="V8" s="398">
        <v>318</v>
      </c>
      <c r="W8" s="398">
        <v>209</v>
      </c>
      <c r="X8" s="398">
        <v>206</v>
      </c>
      <c r="Y8" s="398">
        <v>192</v>
      </c>
      <c r="Z8" s="399">
        <v>1907</v>
      </c>
      <c r="AA8" s="397">
        <v>548</v>
      </c>
      <c r="AB8" s="398">
        <v>580</v>
      </c>
      <c r="AC8" s="398">
        <v>346</v>
      </c>
      <c r="AD8" s="398">
        <v>508</v>
      </c>
      <c r="AE8" s="398">
        <v>356</v>
      </c>
      <c r="AF8" s="398">
        <v>307</v>
      </c>
      <c r="AG8" s="398">
        <v>302</v>
      </c>
      <c r="AH8" s="399">
        <v>2947</v>
      </c>
      <c r="AI8" s="397">
        <v>866</v>
      </c>
      <c r="AJ8" s="398">
        <v>816</v>
      </c>
      <c r="AK8" s="398">
        <v>627</v>
      </c>
      <c r="AL8" s="398">
        <v>677</v>
      </c>
      <c r="AM8" s="398">
        <v>489</v>
      </c>
      <c r="AN8" s="398">
        <v>459</v>
      </c>
      <c r="AO8" s="398">
        <v>365</v>
      </c>
      <c r="AP8" s="399">
        <v>4299</v>
      </c>
      <c r="AQ8" s="397">
        <f t="shared" ref="AQ8:AQ47" si="4">AY8+BG8+BO8</f>
        <v>3000</v>
      </c>
      <c r="AR8" s="400">
        <f t="shared" ref="AR8:AR47" si="5">AZ8+BH8+BP8</f>
        <v>2653</v>
      </c>
      <c r="AS8" s="400">
        <f t="shared" ref="AS8:AS47" si="6">BA8+BI8+BQ8</f>
        <v>2133</v>
      </c>
      <c r="AT8" s="400">
        <f t="shared" ref="AT8:AT47" si="7">BB8+BJ8+BR8</f>
        <v>2300</v>
      </c>
      <c r="AU8" s="400">
        <f t="shared" ref="AU8:AU47" si="8">BC8+BK8+BS8</f>
        <v>1668</v>
      </c>
      <c r="AV8" s="400">
        <f t="shared" ref="AV8:AV47" si="9">BD8+BL8+BT8</f>
        <v>1449</v>
      </c>
      <c r="AW8" s="400">
        <f t="shared" ref="AW8:AW47" si="10">BE8+BM8+BU8</f>
        <v>962</v>
      </c>
      <c r="AX8" s="411">
        <f t="shared" ref="AX8:AX47" si="11">BF8+BN8+BV8</f>
        <v>14165</v>
      </c>
      <c r="AY8" s="397">
        <v>1367</v>
      </c>
      <c r="AZ8" s="398">
        <v>1187</v>
      </c>
      <c r="BA8" s="398">
        <v>832</v>
      </c>
      <c r="BB8" s="398">
        <v>946</v>
      </c>
      <c r="BC8" s="398">
        <v>638</v>
      </c>
      <c r="BD8" s="398">
        <v>579</v>
      </c>
      <c r="BE8" s="398">
        <v>406</v>
      </c>
      <c r="BF8" s="399">
        <v>5955</v>
      </c>
      <c r="BG8" s="397">
        <v>1145</v>
      </c>
      <c r="BH8" s="398">
        <v>988</v>
      </c>
      <c r="BI8" s="398">
        <v>845</v>
      </c>
      <c r="BJ8" s="398">
        <v>836</v>
      </c>
      <c r="BK8" s="398">
        <v>615</v>
      </c>
      <c r="BL8" s="398">
        <v>531</v>
      </c>
      <c r="BM8" s="398">
        <v>327</v>
      </c>
      <c r="BN8" s="399">
        <v>5287</v>
      </c>
      <c r="BO8" s="397">
        <v>488</v>
      </c>
      <c r="BP8" s="398">
        <v>478</v>
      </c>
      <c r="BQ8" s="398">
        <v>456</v>
      </c>
      <c r="BR8" s="398">
        <v>518</v>
      </c>
      <c r="BS8" s="398">
        <v>415</v>
      </c>
      <c r="BT8" s="398">
        <v>339</v>
      </c>
      <c r="BU8" s="398">
        <v>229</v>
      </c>
      <c r="BV8" s="399">
        <v>2923</v>
      </c>
      <c r="BW8" s="397">
        <v>89</v>
      </c>
      <c r="BX8" s="398">
        <v>176</v>
      </c>
      <c r="BY8" s="398">
        <v>84</v>
      </c>
      <c r="BZ8" s="398">
        <v>180</v>
      </c>
      <c r="CA8" s="398">
        <v>127</v>
      </c>
      <c r="CB8" s="398">
        <v>100</v>
      </c>
      <c r="CC8" s="398">
        <v>111</v>
      </c>
      <c r="CD8" s="412">
        <v>867</v>
      </c>
      <c r="CE8" s="454">
        <f t="shared" ref="CE8:CE48" si="12">SUM(V8:Y8)</f>
        <v>925</v>
      </c>
      <c r="CF8" s="423">
        <f t="shared" ref="CF8:CF48" si="13">SUM(AD8:AG8)</f>
        <v>1473</v>
      </c>
      <c r="CG8" s="423">
        <f t="shared" ref="CG8:CG48" si="14">SUM(AL8:AO8)</f>
        <v>1990</v>
      </c>
      <c r="CH8" s="468">
        <f t="shared" ref="CH8:CH48" si="15">SUM(AT8:AW8)</f>
        <v>6379</v>
      </c>
    </row>
    <row r="9" spans="1:86">
      <c r="A9" s="407" t="s">
        <v>281</v>
      </c>
      <c r="B9" s="408" t="s">
        <v>2</v>
      </c>
      <c r="C9" s="397">
        <v>1771</v>
      </c>
      <c r="D9" s="398">
        <v>1253</v>
      </c>
      <c r="E9" s="398">
        <v>1991</v>
      </c>
      <c r="F9" s="398">
        <v>1197</v>
      </c>
      <c r="G9" s="398">
        <v>1137</v>
      </c>
      <c r="H9" s="398">
        <v>732</v>
      </c>
      <c r="I9" s="398">
        <v>633</v>
      </c>
      <c r="J9" s="399">
        <v>8714</v>
      </c>
      <c r="K9" s="397">
        <v>1738</v>
      </c>
      <c r="L9" s="398">
        <v>1212</v>
      </c>
      <c r="M9" s="398">
        <v>1905</v>
      </c>
      <c r="N9" s="398">
        <v>1138</v>
      </c>
      <c r="O9" s="398">
        <v>1075</v>
      </c>
      <c r="P9" s="398">
        <v>707</v>
      </c>
      <c r="Q9" s="398">
        <v>582</v>
      </c>
      <c r="R9" s="399">
        <v>8357</v>
      </c>
      <c r="S9" s="397">
        <v>133</v>
      </c>
      <c r="T9" s="398">
        <v>111</v>
      </c>
      <c r="U9" s="398">
        <v>150</v>
      </c>
      <c r="V9" s="398">
        <v>107</v>
      </c>
      <c r="W9" s="398">
        <v>98</v>
      </c>
      <c r="X9" s="398">
        <v>69</v>
      </c>
      <c r="Y9" s="398">
        <v>57</v>
      </c>
      <c r="Z9" s="399">
        <v>725</v>
      </c>
      <c r="AA9" s="397">
        <v>266</v>
      </c>
      <c r="AB9" s="398">
        <v>171</v>
      </c>
      <c r="AC9" s="398">
        <v>262</v>
      </c>
      <c r="AD9" s="398">
        <v>167</v>
      </c>
      <c r="AE9" s="398">
        <v>152</v>
      </c>
      <c r="AF9" s="398">
        <v>104</v>
      </c>
      <c r="AG9" s="398">
        <v>94</v>
      </c>
      <c r="AH9" s="399">
        <v>1216</v>
      </c>
      <c r="AI9" s="397">
        <v>353</v>
      </c>
      <c r="AJ9" s="398">
        <v>236</v>
      </c>
      <c r="AK9" s="398">
        <v>379</v>
      </c>
      <c r="AL9" s="398">
        <v>176</v>
      </c>
      <c r="AM9" s="398">
        <v>191</v>
      </c>
      <c r="AN9" s="398">
        <v>132</v>
      </c>
      <c r="AO9" s="398">
        <v>133</v>
      </c>
      <c r="AP9" s="399">
        <v>1600</v>
      </c>
      <c r="AQ9" s="397">
        <f t="shared" si="4"/>
        <v>986</v>
      </c>
      <c r="AR9" s="400">
        <f t="shared" si="5"/>
        <v>694</v>
      </c>
      <c r="AS9" s="400">
        <f t="shared" si="6"/>
        <v>1114</v>
      </c>
      <c r="AT9" s="400">
        <f t="shared" si="7"/>
        <v>688</v>
      </c>
      <c r="AU9" s="400">
        <f t="shared" si="8"/>
        <v>634</v>
      </c>
      <c r="AV9" s="400">
        <f t="shared" si="9"/>
        <v>402</v>
      </c>
      <c r="AW9" s="400">
        <f t="shared" si="10"/>
        <v>298</v>
      </c>
      <c r="AX9" s="411">
        <f t="shared" si="11"/>
        <v>4816</v>
      </c>
      <c r="AY9" s="397">
        <v>513</v>
      </c>
      <c r="AZ9" s="398">
        <v>326</v>
      </c>
      <c r="BA9" s="398">
        <v>482</v>
      </c>
      <c r="BB9" s="398">
        <v>288</v>
      </c>
      <c r="BC9" s="398">
        <v>279</v>
      </c>
      <c r="BD9" s="398">
        <v>164</v>
      </c>
      <c r="BE9" s="398">
        <v>121</v>
      </c>
      <c r="BF9" s="399">
        <v>2173</v>
      </c>
      <c r="BG9" s="397">
        <v>373</v>
      </c>
      <c r="BH9" s="398">
        <v>246</v>
      </c>
      <c r="BI9" s="398">
        <v>408</v>
      </c>
      <c r="BJ9" s="398">
        <v>253</v>
      </c>
      <c r="BK9" s="398">
        <v>207</v>
      </c>
      <c r="BL9" s="398">
        <v>142</v>
      </c>
      <c r="BM9" s="398">
        <v>114</v>
      </c>
      <c r="BN9" s="399">
        <v>1743</v>
      </c>
      <c r="BO9" s="397">
        <v>100</v>
      </c>
      <c r="BP9" s="398">
        <v>122</v>
      </c>
      <c r="BQ9" s="398">
        <v>224</v>
      </c>
      <c r="BR9" s="398">
        <v>147</v>
      </c>
      <c r="BS9" s="398">
        <v>148</v>
      </c>
      <c r="BT9" s="398">
        <v>96</v>
      </c>
      <c r="BU9" s="398">
        <v>63</v>
      </c>
      <c r="BV9" s="399">
        <v>900</v>
      </c>
      <c r="BW9" s="397">
        <v>33</v>
      </c>
      <c r="BX9" s="398">
        <v>41</v>
      </c>
      <c r="BY9" s="398">
        <v>86</v>
      </c>
      <c r="BZ9" s="398">
        <v>59</v>
      </c>
      <c r="CA9" s="398">
        <v>62</v>
      </c>
      <c r="CB9" s="398">
        <v>25</v>
      </c>
      <c r="CC9" s="398">
        <v>51</v>
      </c>
      <c r="CD9" s="412">
        <v>357</v>
      </c>
      <c r="CE9" s="454">
        <f t="shared" si="12"/>
        <v>331</v>
      </c>
      <c r="CF9" s="423">
        <f t="shared" si="13"/>
        <v>517</v>
      </c>
      <c r="CG9" s="423">
        <f t="shared" si="14"/>
        <v>632</v>
      </c>
      <c r="CH9" s="468">
        <f t="shared" si="15"/>
        <v>2022</v>
      </c>
    </row>
    <row r="10" spans="1:86">
      <c r="A10" s="407" t="s">
        <v>281</v>
      </c>
      <c r="B10" s="408" t="s">
        <v>4</v>
      </c>
      <c r="C10" s="397">
        <v>1612</v>
      </c>
      <c r="D10" s="398">
        <v>1321</v>
      </c>
      <c r="E10" s="398">
        <v>1399</v>
      </c>
      <c r="F10" s="398">
        <v>1498</v>
      </c>
      <c r="G10" s="398">
        <v>1062</v>
      </c>
      <c r="H10" s="398">
        <v>797</v>
      </c>
      <c r="I10" s="398">
        <v>673</v>
      </c>
      <c r="J10" s="399">
        <v>8362</v>
      </c>
      <c r="K10" s="397">
        <v>1586</v>
      </c>
      <c r="L10" s="398">
        <v>1255</v>
      </c>
      <c r="M10" s="398">
        <v>1351</v>
      </c>
      <c r="N10" s="398">
        <v>1430</v>
      </c>
      <c r="O10" s="398">
        <v>1011</v>
      </c>
      <c r="P10" s="398">
        <v>772</v>
      </c>
      <c r="Q10" s="398">
        <v>619</v>
      </c>
      <c r="R10" s="399">
        <v>8024</v>
      </c>
      <c r="S10" s="397">
        <v>120</v>
      </c>
      <c r="T10" s="398">
        <v>131</v>
      </c>
      <c r="U10" s="398">
        <v>101</v>
      </c>
      <c r="V10" s="398">
        <v>158</v>
      </c>
      <c r="W10" s="398">
        <v>87</v>
      </c>
      <c r="X10" s="398">
        <v>76</v>
      </c>
      <c r="Y10" s="398">
        <v>78</v>
      </c>
      <c r="Z10" s="399">
        <v>751</v>
      </c>
      <c r="AA10" s="397">
        <v>254</v>
      </c>
      <c r="AB10" s="398">
        <v>214</v>
      </c>
      <c r="AC10" s="398">
        <v>189</v>
      </c>
      <c r="AD10" s="398">
        <v>243</v>
      </c>
      <c r="AE10" s="398">
        <v>156</v>
      </c>
      <c r="AF10" s="398">
        <v>133</v>
      </c>
      <c r="AG10" s="398">
        <v>88</v>
      </c>
      <c r="AH10" s="399">
        <v>1277</v>
      </c>
      <c r="AI10" s="397">
        <v>321</v>
      </c>
      <c r="AJ10" s="398">
        <v>280</v>
      </c>
      <c r="AK10" s="398">
        <v>276</v>
      </c>
      <c r="AL10" s="398">
        <v>296</v>
      </c>
      <c r="AM10" s="398">
        <v>205</v>
      </c>
      <c r="AN10" s="398">
        <v>168</v>
      </c>
      <c r="AO10" s="398">
        <v>141</v>
      </c>
      <c r="AP10" s="399">
        <v>1687</v>
      </c>
      <c r="AQ10" s="397">
        <f t="shared" si="4"/>
        <v>891</v>
      </c>
      <c r="AR10" s="400">
        <f t="shared" si="5"/>
        <v>630</v>
      </c>
      <c r="AS10" s="400">
        <f t="shared" si="6"/>
        <v>785</v>
      </c>
      <c r="AT10" s="400">
        <f t="shared" si="7"/>
        <v>733</v>
      </c>
      <c r="AU10" s="400">
        <f t="shared" si="8"/>
        <v>563</v>
      </c>
      <c r="AV10" s="400">
        <f t="shared" si="9"/>
        <v>395</v>
      </c>
      <c r="AW10" s="400">
        <f t="shared" si="10"/>
        <v>312</v>
      </c>
      <c r="AX10" s="411">
        <f t="shared" si="11"/>
        <v>4309</v>
      </c>
      <c r="AY10" s="397">
        <v>462</v>
      </c>
      <c r="AZ10" s="398">
        <v>319</v>
      </c>
      <c r="BA10" s="398">
        <v>368</v>
      </c>
      <c r="BB10" s="398">
        <v>328</v>
      </c>
      <c r="BC10" s="398">
        <v>251</v>
      </c>
      <c r="BD10" s="398">
        <v>164</v>
      </c>
      <c r="BE10" s="398">
        <v>150</v>
      </c>
      <c r="BF10" s="399">
        <v>2042</v>
      </c>
      <c r="BG10" s="397">
        <v>337</v>
      </c>
      <c r="BH10" s="398">
        <v>216</v>
      </c>
      <c r="BI10" s="398">
        <v>271</v>
      </c>
      <c r="BJ10" s="398">
        <v>270</v>
      </c>
      <c r="BK10" s="398">
        <v>193</v>
      </c>
      <c r="BL10" s="398">
        <v>137</v>
      </c>
      <c r="BM10" s="398">
        <v>98</v>
      </c>
      <c r="BN10" s="399">
        <v>1522</v>
      </c>
      <c r="BO10" s="397">
        <v>92</v>
      </c>
      <c r="BP10" s="398">
        <v>95</v>
      </c>
      <c r="BQ10" s="398">
        <v>146</v>
      </c>
      <c r="BR10" s="398">
        <v>135</v>
      </c>
      <c r="BS10" s="398">
        <v>119</v>
      </c>
      <c r="BT10" s="398">
        <v>94</v>
      </c>
      <c r="BU10" s="398">
        <v>64</v>
      </c>
      <c r="BV10" s="399">
        <v>745</v>
      </c>
      <c r="BW10" s="397">
        <v>26</v>
      </c>
      <c r="BX10" s="398">
        <v>66</v>
      </c>
      <c r="BY10" s="398">
        <v>48</v>
      </c>
      <c r="BZ10" s="398">
        <v>68</v>
      </c>
      <c r="CA10" s="398">
        <v>51</v>
      </c>
      <c r="CB10" s="398">
        <v>25</v>
      </c>
      <c r="CC10" s="398">
        <v>54</v>
      </c>
      <c r="CD10" s="412">
        <v>338</v>
      </c>
      <c r="CE10" s="454">
        <f t="shared" si="12"/>
        <v>399</v>
      </c>
      <c r="CF10" s="423">
        <f t="shared" si="13"/>
        <v>620</v>
      </c>
      <c r="CG10" s="423">
        <f t="shared" si="14"/>
        <v>810</v>
      </c>
      <c r="CH10" s="468">
        <f t="shared" si="15"/>
        <v>2003</v>
      </c>
    </row>
    <row r="11" spans="1:86">
      <c r="A11" s="407" t="s">
        <v>281</v>
      </c>
      <c r="B11" s="408" t="s">
        <v>6</v>
      </c>
      <c r="C11" s="397">
        <v>775</v>
      </c>
      <c r="D11" s="398">
        <v>720</v>
      </c>
      <c r="E11" s="398">
        <v>686</v>
      </c>
      <c r="F11" s="398">
        <v>711</v>
      </c>
      <c r="G11" s="398">
        <v>496</v>
      </c>
      <c r="H11" s="398">
        <v>435</v>
      </c>
      <c r="I11" s="398">
        <v>343</v>
      </c>
      <c r="J11" s="399">
        <v>4166</v>
      </c>
      <c r="K11" s="397">
        <v>754</v>
      </c>
      <c r="L11" s="398">
        <v>685</v>
      </c>
      <c r="M11" s="398">
        <v>671</v>
      </c>
      <c r="N11" s="398">
        <v>676</v>
      </c>
      <c r="O11" s="398">
        <v>480</v>
      </c>
      <c r="P11" s="398">
        <v>408</v>
      </c>
      <c r="Q11" s="398">
        <v>320</v>
      </c>
      <c r="R11" s="399">
        <v>3994</v>
      </c>
      <c r="S11" s="397">
        <v>59</v>
      </c>
      <c r="T11" s="398">
        <v>65</v>
      </c>
      <c r="U11" s="398">
        <v>42</v>
      </c>
      <c r="V11" s="398">
        <v>52</v>
      </c>
      <c r="W11" s="398">
        <v>34</v>
      </c>
      <c r="X11" s="398">
        <v>37</v>
      </c>
      <c r="Y11" s="398">
        <v>35</v>
      </c>
      <c r="Z11" s="399">
        <v>324</v>
      </c>
      <c r="AA11" s="397">
        <v>91</v>
      </c>
      <c r="AB11" s="398">
        <v>100</v>
      </c>
      <c r="AC11" s="398">
        <v>71</v>
      </c>
      <c r="AD11" s="398">
        <v>104</v>
      </c>
      <c r="AE11" s="398">
        <v>73</v>
      </c>
      <c r="AF11" s="398">
        <v>54</v>
      </c>
      <c r="AG11" s="398">
        <v>45</v>
      </c>
      <c r="AH11" s="399">
        <v>538</v>
      </c>
      <c r="AI11" s="397">
        <v>160</v>
      </c>
      <c r="AJ11" s="398">
        <v>140</v>
      </c>
      <c r="AK11" s="398">
        <v>131</v>
      </c>
      <c r="AL11" s="398">
        <v>128</v>
      </c>
      <c r="AM11" s="398">
        <v>97</v>
      </c>
      <c r="AN11" s="398">
        <v>78</v>
      </c>
      <c r="AO11" s="398">
        <v>73</v>
      </c>
      <c r="AP11" s="399">
        <v>807</v>
      </c>
      <c r="AQ11" s="397">
        <f t="shared" si="4"/>
        <v>444</v>
      </c>
      <c r="AR11" s="400">
        <f t="shared" si="5"/>
        <v>380</v>
      </c>
      <c r="AS11" s="400">
        <f t="shared" si="6"/>
        <v>427</v>
      </c>
      <c r="AT11" s="400">
        <f t="shared" si="7"/>
        <v>392</v>
      </c>
      <c r="AU11" s="400">
        <f t="shared" si="8"/>
        <v>276</v>
      </c>
      <c r="AV11" s="400">
        <f t="shared" si="9"/>
        <v>239</v>
      </c>
      <c r="AW11" s="400">
        <f t="shared" si="10"/>
        <v>167</v>
      </c>
      <c r="AX11" s="411">
        <f t="shared" si="11"/>
        <v>2325</v>
      </c>
      <c r="AY11" s="397">
        <v>195</v>
      </c>
      <c r="AZ11" s="398">
        <v>163</v>
      </c>
      <c r="BA11" s="398">
        <v>176</v>
      </c>
      <c r="BB11" s="398">
        <v>164</v>
      </c>
      <c r="BC11" s="398">
        <v>124</v>
      </c>
      <c r="BD11" s="398">
        <v>101</v>
      </c>
      <c r="BE11" s="398">
        <v>84</v>
      </c>
      <c r="BF11" s="399">
        <v>1007</v>
      </c>
      <c r="BG11" s="397">
        <v>174</v>
      </c>
      <c r="BH11" s="398">
        <v>147</v>
      </c>
      <c r="BI11" s="398">
        <v>161</v>
      </c>
      <c r="BJ11" s="398">
        <v>140</v>
      </c>
      <c r="BK11" s="398">
        <v>96</v>
      </c>
      <c r="BL11" s="398">
        <v>80</v>
      </c>
      <c r="BM11" s="398">
        <v>56</v>
      </c>
      <c r="BN11" s="399">
        <v>854</v>
      </c>
      <c r="BO11" s="397">
        <v>75</v>
      </c>
      <c r="BP11" s="398">
        <v>70</v>
      </c>
      <c r="BQ11" s="398">
        <v>90</v>
      </c>
      <c r="BR11" s="398">
        <v>88</v>
      </c>
      <c r="BS11" s="398">
        <v>56</v>
      </c>
      <c r="BT11" s="398">
        <v>58</v>
      </c>
      <c r="BU11" s="398">
        <v>27</v>
      </c>
      <c r="BV11" s="399">
        <v>464</v>
      </c>
      <c r="BW11" s="397">
        <v>21</v>
      </c>
      <c r="BX11" s="398">
        <v>35</v>
      </c>
      <c r="BY11" s="398">
        <v>15</v>
      </c>
      <c r="BZ11" s="398">
        <v>35</v>
      </c>
      <c r="CA11" s="398">
        <v>16</v>
      </c>
      <c r="CB11" s="398">
        <v>27</v>
      </c>
      <c r="CC11" s="398">
        <v>23</v>
      </c>
      <c r="CD11" s="412">
        <v>172</v>
      </c>
      <c r="CE11" s="454">
        <f t="shared" si="12"/>
        <v>158</v>
      </c>
      <c r="CF11" s="423">
        <f t="shared" si="13"/>
        <v>276</v>
      </c>
      <c r="CG11" s="423">
        <f t="shared" si="14"/>
        <v>376</v>
      </c>
      <c r="CH11" s="468">
        <f t="shared" si="15"/>
        <v>1074</v>
      </c>
    </row>
    <row r="12" spans="1:86">
      <c r="A12" s="407" t="s">
        <v>281</v>
      </c>
      <c r="B12" s="408" t="s">
        <v>8</v>
      </c>
      <c r="C12" s="397">
        <v>1127</v>
      </c>
      <c r="D12" s="398">
        <v>832</v>
      </c>
      <c r="E12" s="398">
        <v>1108</v>
      </c>
      <c r="F12" s="398">
        <v>773</v>
      </c>
      <c r="G12" s="398">
        <v>749</v>
      </c>
      <c r="H12" s="398">
        <v>467</v>
      </c>
      <c r="I12" s="398">
        <v>452</v>
      </c>
      <c r="J12" s="399">
        <v>5508</v>
      </c>
      <c r="K12" s="397">
        <v>1103</v>
      </c>
      <c r="L12" s="398">
        <v>796</v>
      </c>
      <c r="M12" s="398">
        <v>1054</v>
      </c>
      <c r="N12" s="398">
        <v>749</v>
      </c>
      <c r="O12" s="398">
        <v>716</v>
      </c>
      <c r="P12" s="398">
        <v>448</v>
      </c>
      <c r="Q12" s="398">
        <v>426</v>
      </c>
      <c r="R12" s="399">
        <v>5292</v>
      </c>
      <c r="S12" s="397">
        <v>85</v>
      </c>
      <c r="T12" s="398">
        <v>65</v>
      </c>
      <c r="U12" s="398">
        <v>84</v>
      </c>
      <c r="V12" s="398">
        <v>61</v>
      </c>
      <c r="W12" s="398">
        <v>55</v>
      </c>
      <c r="X12" s="398">
        <v>42</v>
      </c>
      <c r="Y12" s="398">
        <v>49</v>
      </c>
      <c r="Z12" s="399">
        <v>441</v>
      </c>
      <c r="AA12" s="397">
        <v>115</v>
      </c>
      <c r="AB12" s="398">
        <v>101</v>
      </c>
      <c r="AC12" s="398">
        <v>131</v>
      </c>
      <c r="AD12" s="398">
        <v>88</v>
      </c>
      <c r="AE12" s="398">
        <v>88</v>
      </c>
      <c r="AF12" s="398">
        <v>60</v>
      </c>
      <c r="AG12" s="398">
        <v>48</v>
      </c>
      <c r="AH12" s="399">
        <v>631</v>
      </c>
      <c r="AI12" s="397">
        <v>207</v>
      </c>
      <c r="AJ12" s="398">
        <v>120</v>
      </c>
      <c r="AK12" s="398">
        <v>190</v>
      </c>
      <c r="AL12" s="398">
        <v>138</v>
      </c>
      <c r="AM12" s="398">
        <v>121</v>
      </c>
      <c r="AN12" s="398">
        <v>77</v>
      </c>
      <c r="AO12" s="398">
        <v>78</v>
      </c>
      <c r="AP12" s="399">
        <v>931</v>
      </c>
      <c r="AQ12" s="397">
        <f t="shared" si="4"/>
        <v>696</v>
      </c>
      <c r="AR12" s="400">
        <f t="shared" si="5"/>
        <v>510</v>
      </c>
      <c r="AS12" s="400">
        <f t="shared" si="6"/>
        <v>649</v>
      </c>
      <c r="AT12" s="400">
        <f t="shared" si="7"/>
        <v>462</v>
      </c>
      <c r="AU12" s="400">
        <f t="shared" si="8"/>
        <v>452</v>
      </c>
      <c r="AV12" s="400">
        <f t="shared" si="9"/>
        <v>269</v>
      </c>
      <c r="AW12" s="400">
        <f t="shared" si="10"/>
        <v>251</v>
      </c>
      <c r="AX12" s="411">
        <f t="shared" si="11"/>
        <v>3289</v>
      </c>
      <c r="AY12" s="397">
        <v>322</v>
      </c>
      <c r="AZ12" s="398">
        <v>243</v>
      </c>
      <c r="BA12" s="398">
        <v>239</v>
      </c>
      <c r="BB12" s="398">
        <v>194</v>
      </c>
      <c r="BC12" s="398">
        <v>159</v>
      </c>
      <c r="BD12" s="398">
        <v>97</v>
      </c>
      <c r="BE12" s="398">
        <v>107</v>
      </c>
      <c r="BF12" s="399">
        <v>1361</v>
      </c>
      <c r="BG12" s="397">
        <v>272</v>
      </c>
      <c r="BH12" s="398">
        <v>165</v>
      </c>
      <c r="BI12" s="398">
        <v>277</v>
      </c>
      <c r="BJ12" s="398">
        <v>156</v>
      </c>
      <c r="BK12" s="398">
        <v>169</v>
      </c>
      <c r="BL12" s="398">
        <v>89</v>
      </c>
      <c r="BM12" s="398">
        <v>92</v>
      </c>
      <c r="BN12" s="399">
        <v>1220</v>
      </c>
      <c r="BO12" s="397">
        <v>102</v>
      </c>
      <c r="BP12" s="398">
        <v>102</v>
      </c>
      <c r="BQ12" s="398">
        <v>133</v>
      </c>
      <c r="BR12" s="398">
        <v>112</v>
      </c>
      <c r="BS12" s="398">
        <v>124</v>
      </c>
      <c r="BT12" s="398">
        <v>83</v>
      </c>
      <c r="BU12" s="398">
        <v>52</v>
      </c>
      <c r="BV12" s="399">
        <v>708</v>
      </c>
      <c r="BW12" s="397">
        <v>24</v>
      </c>
      <c r="BX12" s="398">
        <v>36</v>
      </c>
      <c r="BY12" s="398">
        <v>54</v>
      </c>
      <c r="BZ12" s="398">
        <v>24</v>
      </c>
      <c r="CA12" s="398">
        <v>33</v>
      </c>
      <c r="CB12" s="398">
        <v>19</v>
      </c>
      <c r="CC12" s="398">
        <v>26</v>
      </c>
      <c r="CD12" s="412">
        <v>216</v>
      </c>
      <c r="CE12" s="454">
        <f t="shared" si="12"/>
        <v>207</v>
      </c>
      <c r="CF12" s="423">
        <f t="shared" si="13"/>
        <v>284</v>
      </c>
      <c r="CG12" s="423">
        <f t="shared" si="14"/>
        <v>414</v>
      </c>
      <c r="CH12" s="468">
        <f t="shared" si="15"/>
        <v>1434</v>
      </c>
    </row>
    <row r="13" spans="1:86">
      <c r="A13" s="407" t="s">
        <v>281</v>
      </c>
      <c r="B13" s="408" t="s">
        <v>9</v>
      </c>
      <c r="C13" s="397">
        <v>94</v>
      </c>
      <c r="D13" s="398">
        <v>89</v>
      </c>
      <c r="E13" s="398">
        <v>196</v>
      </c>
      <c r="F13" s="398">
        <v>180</v>
      </c>
      <c r="G13" s="398">
        <v>142</v>
      </c>
      <c r="H13" s="398">
        <v>114</v>
      </c>
      <c r="I13" s="398">
        <v>61</v>
      </c>
      <c r="J13" s="399">
        <v>876</v>
      </c>
      <c r="K13" s="397">
        <v>92</v>
      </c>
      <c r="L13" s="398">
        <v>86</v>
      </c>
      <c r="M13" s="398">
        <v>190</v>
      </c>
      <c r="N13" s="398">
        <v>174</v>
      </c>
      <c r="O13" s="398">
        <v>132</v>
      </c>
      <c r="P13" s="398">
        <v>112</v>
      </c>
      <c r="Q13" s="398">
        <v>57</v>
      </c>
      <c r="R13" s="399">
        <v>843</v>
      </c>
      <c r="S13" s="397">
        <v>7</v>
      </c>
      <c r="T13" s="398">
        <v>5</v>
      </c>
      <c r="U13" s="398">
        <v>18</v>
      </c>
      <c r="V13" s="398">
        <v>9</v>
      </c>
      <c r="W13" s="398">
        <v>12</v>
      </c>
      <c r="X13" s="398">
        <v>3</v>
      </c>
      <c r="Y13" s="398">
        <v>7</v>
      </c>
      <c r="Z13" s="399">
        <v>61</v>
      </c>
      <c r="AA13" s="397">
        <v>4</v>
      </c>
      <c r="AB13" s="398">
        <v>14</v>
      </c>
      <c r="AC13" s="398">
        <v>15</v>
      </c>
      <c r="AD13" s="398">
        <v>14</v>
      </c>
      <c r="AE13" s="398">
        <v>12</v>
      </c>
      <c r="AF13" s="398">
        <v>15</v>
      </c>
      <c r="AG13" s="398">
        <v>7</v>
      </c>
      <c r="AH13" s="399">
        <v>81</v>
      </c>
      <c r="AI13" s="397">
        <v>10</v>
      </c>
      <c r="AJ13" s="398">
        <v>17</v>
      </c>
      <c r="AK13" s="398">
        <v>28</v>
      </c>
      <c r="AL13" s="398">
        <v>26</v>
      </c>
      <c r="AM13" s="398">
        <v>11</v>
      </c>
      <c r="AN13" s="398">
        <v>22</v>
      </c>
      <c r="AO13" s="398">
        <v>7</v>
      </c>
      <c r="AP13" s="399">
        <v>121</v>
      </c>
      <c r="AQ13" s="397">
        <f t="shared" si="4"/>
        <v>71</v>
      </c>
      <c r="AR13" s="400">
        <f t="shared" si="5"/>
        <v>50</v>
      </c>
      <c r="AS13" s="400">
        <f t="shared" si="6"/>
        <v>129</v>
      </c>
      <c r="AT13" s="400">
        <f t="shared" si="7"/>
        <v>125</v>
      </c>
      <c r="AU13" s="400">
        <f t="shared" si="8"/>
        <v>97</v>
      </c>
      <c r="AV13" s="400">
        <f t="shared" si="9"/>
        <v>72</v>
      </c>
      <c r="AW13" s="400">
        <f t="shared" si="10"/>
        <v>36</v>
      </c>
      <c r="AX13" s="411">
        <f t="shared" si="11"/>
        <v>580</v>
      </c>
      <c r="AY13" s="397">
        <v>30</v>
      </c>
      <c r="AZ13" s="398">
        <v>21</v>
      </c>
      <c r="BA13" s="398">
        <v>37</v>
      </c>
      <c r="BB13" s="398">
        <v>48</v>
      </c>
      <c r="BC13" s="398">
        <v>33</v>
      </c>
      <c r="BD13" s="398">
        <v>29</v>
      </c>
      <c r="BE13" s="398">
        <v>15</v>
      </c>
      <c r="BF13" s="399">
        <v>213</v>
      </c>
      <c r="BG13" s="397">
        <v>35</v>
      </c>
      <c r="BH13" s="398">
        <v>21</v>
      </c>
      <c r="BI13" s="398">
        <v>50</v>
      </c>
      <c r="BJ13" s="398">
        <v>49</v>
      </c>
      <c r="BK13" s="398">
        <v>30</v>
      </c>
      <c r="BL13" s="398">
        <v>19</v>
      </c>
      <c r="BM13" s="398">
        <v>14</v>
      </c>
      <c r="BN13" s="399">
        <v>218</v>
      </c>
      <c r="BO13" s="397">
        <v>6</v>
      </c>
      <c r="BP13" s="398">
        <v>8</v>
      </c>
      <c r="BQ13" s="398">
        <v>42</v>
      </c>
      <c r="BR13" s="398">
        <v>28</v>
      </c>
      <c r="BS13" s="398">
        <v>34</v>
      </c>
      <c r="BT13" s="398">
        <v>24</v>
      </c>
      <c r="BU13" s="398">
        <v>7</v>
      </c>
      <c r="BV13" s="399">
        <v>149</v>
      </c>
      <c r="BW13" s="397">
        <v>2</v>
      </c>
      <c r="BX13" s="398">
        <v>3</v>
      </c>
      <c r="BY13" s="398">
        <v>6</v>
      </c>
      <c r="BZ13" s="398">
        <v>6</v>
      </c>
      <c r="CA13" s="398">
        <v>10</v>
      </c>
      <c r="CB13" s="398">
        <v>2</v>
      </c>
      <c r="CC13" s="398">
        <v>4</v>
      </c>
      <c r="CD13" s="412">
        <v>33</v>
      </c>
      <c r="CE13" s="454">
        <f t="shared" si="12"/>
        <v>31</v>
      </c>
      <c r="CF13" s="423">
        <f t="shared" si="13"/>
        <v>48</v>
      </c>
      <c r="CG13" s="423">
        <f t="shared" si="14"/>
        <v>66</v>
      </c>
      <c r="CH13" s="468">
        <f t="shared" si="15"/>
        <v>330</v>
      </c>
    </row>
    <row r="14" spans="1:86">
      <c r="A14" s="407" t="s">
        <v>281</v>
      </c>
      <c r="B14" s="408" t="s">
        <v>11</v>
      </c>
      <c r="C14" s="397">
        <v>351</v>
      </c>
      <c r="D14" s="398">
        <v>188</v>
      </c>
      <c r="E14" s="398">
        <v>311</v>
      </c>
      <c r="F14" s="398">
        <v>182</v>
      </c>
      <c r="G14" s="398">
        <v>178</v>
      </c>
      <c r="H14" s="398">
        <v>127</v>
      </c>
      <c r="I14" s="398">
        <v>110</v>
      </c>
      <c r="J14" s="399">
        <v>1447</v>
      </c>
      <c r="K14" s="397">
        <v>348</v>
      </c>
      <c r="L14" s="398">
        <v>185</v>
      </c>
      <c r="M14" s="398">
        <v>306</v>
      </c>
      <c r="N14" s="398">
        <v>177</v>
      </c>
      <c r="O14" s="398">
        <v>173</v>
      </c>
      <c r="P14" s="398">
        <v>121</v>
      </c>
      <c r="Q14" s="398">
        <v>105</v>
      </c>
      <c r="R14" s="399">
        <v>1415</v>
      </c>
      <c r="S14" s="397">
        <v>10</v>
      </c>
      <c r="T14" s="398">
        <v>11</v>
      </c>
      <c r="U14" s="398">
        <v>20</v>
      </c>
      <c r="V14" s="398">
        <v>7</v>
      </c>
      <c r="W14" s="398">
        <v>11</v>
      </c>
      <c r="X14" s="398">
        <v>6</v>
      </c>
      <c r="Y14" s="398">
        <v>6</v>
      </c>
      <c r="Z14" s="399">
        <v>71</v>
      </c>
      <c r="AA14" s="397">
        <v>27</v>
      </c>
      <c r="AB14" s="398">
        <v>14</v>
      </c>
      <c r="AC14" s="398">
        <v>23</v>
      </c>
      <c r="AD14" s="398">
        <v>14</v>
      </c>
      <c r="AE14" s="398">
        <v>18</v>
      </c>
      <c r="AF14" s="398">
        <v>8</v>
      </c>
      <c r="AG14" s="398">
        <v>11</v>
      </c>
      <c r="AH14" s="399">
        <v>115</v>
      </c>
      <c r="AI14" s="397">
        <v>61</v>
      </c>
      <c r="AJ14" s="398">
        <v>32</v>
      </c>
      <c r="AK14" s="398">
        <v>57</v>
      </c>
      <c r="AL14" s="398">
        <v>23</v>
      </c>
      <c r="AM14" s="398">
        <v>20</v>
      </c>
      <c r="AN14" s="398">
        <v>16</v>
      </c>
      <c r="AO14" s="398">
        <v>16</v>
      </c>
      <c r="AP14" s="399">
        <v>225</v>
      </c>
      <c r="AQ14" s="397">
        <f t="shared" si="4"/>
        <v>250</v>
      </c>
      <c r="AR14" s="400">
        <f t="shared" si="5"/>
        <v>128</v>
      </c>
      <c r="AS14" s="400">
        <f t="shared" si="6"/>
        <v>206</v>
      </c>
      <c r="AT14" s="400">
        <f t="shared" si="7"/>
        <v>133</v>
      </c>
      <c r="AU14" s="400">
        <f t="shared" si="8"/>
        <v>124</v>
      </c>
      <c r="AV14" s="400">
        <f t="shared" si="9"/>
        <v>91</v>
      </c>
      <c r="AW14" s="400">
        <f t="shared" si="10"/>
        <v>72</v>
      </c>
      <c r="AX14" s="411">
        <f t="shared" si="11"/>
        <v>1004</v>
      </c>
      <c r="AY14" s="397">
        <v>103</v>
      </c>
      <c r="AZ14" s="398">
        <v>52</v>
      </c>
      <c r="BA14" s="398">
        <v>82</v>
      </c>
      <c r="BB14" s="398">
        <v>59</v>
      </c>
      <c r="BC14" s="398">
        <v>43</v>
      </c>
      <c r="BD14" s="398">
        <v>24</v>
      </c>
      <c r="BE14" s="398">
        <v>27</v>
      </c>
      <c r="BF14" s="399">
        <v>390</v>
      </c>
      <c r="BG14" s="397">
        <v>104</v>
      </c>
      <c r="BH14" s="398">
        <v>47</v>
      </c>
      <c r="BI14" s="398">
        <v>80</v>
      </c>
      <c r="BJ14" s="398">
        <v>30</v>
      </c>
      <c r="BK14" s="398">
        <v>50</v>
      </c>
      <c r="BL14" s="398">
        <v>39</v>
      </c>
      <c r="BM14" s="398">
        <v>26</v>
      </c>
      <c r="BN14" s="399">
        <v>376</v>
      </c>
      <c r="BO14" s="397">
        <v>43</v>
      </c>
      <c r="BP14" s="398">
        <v>29</v>
      </c>
      <c r="BQ14" s="398">
        <v>44</v>
      </c>
      <c r="BR14" s="398">
        <v>44</v>
      </c>
      <c r="BS14" s="398">
        <v>31</v>
      </c>
      <c r="BT14" s="398">
        <v>28</v>
      </c>
      <c r="BU14" s="398">
        <v>19</v>
      </c>
      <c r="BV14" s="399">
        <v>238</v>
      </c>
      <c r="BW14" s="397">
        <v>3</v>
      </c>
      <c r="BX14" s="398">
        <v>3</v>
      </c>
      <c r="BY14" s="398">
        <v>5</v>
      </c>
      <c r="BZ14" s="398">
        <v>5</v>
      </c>
      <c r="CA14" s="398">
        <v>5</v>
      </c>
      <c r="CB14" s="398">
        <v>6</v>
      </c>
      <c r="CC14" s="398">
        <v>5</v>
      </c>
      <c r="CD14" s="412">
        <v>32</v>
      </c>
      <c r="CE14" s="454">
        <f t="shared" si="12"/>
        <v>30</v>
      </c>
      <c r="CF14" s="423">
        <f t="shared" si="13"/>
        <v>51</v>
      </c>
      <c r="CG14" s="423">
        <f t="shared" si="14"/>
        <v>75</v>
      </c>
      <c r="CH14" s="468">
        <f t="shared" si="15"/>
        <v>420</v>
      </c>
    </row>
    <row r="15" spans="1:86">
      <c r="A15" s="407" t="s">
        <v>281</v>
      </c>
      <c r="B15" s="408" t="s">
        <v>12</v>
      </c>
      <c r="C15" s="397">
        <v>425</v>
      </c>
      <c r="D15" s="398">
        <v>413</v>
      </c>
      <c r="E15" s="398">
        <v>575</v>
      </c>
      <c r="F15" s="398">
        <v>423</v>
      </c>
      <c r="G15" s="398">
        <v>348</v>
      </c>
      <c r="H15" s="398">
        <v>256</v>
      </c>
      <c r="I15" s="398">
        <v>123</v>
      </c>
      <c r="J15" s="399">
        <v>2563</v>
      </c>
      <c r="K15" s="397">
        <v>418</v>
      </c>
      <c r="L15" s="398">
        <v>386</v>
      </c>
      <c r="M15" s="398">
        <v>559</v>
      </c>
      <c r="N15" s="398">
        <v>407</v>
      </c>
      <c r="O15" s="398">
        <v>327</v>
      </c>
      <c r="P15" s="398">
        <v>243</v>
      </c>
      <c r="Q15" s="398">
        <v>116</v>
      </c>
      <c r="R15" s="399">
        <v>2456</v>
      </c>
      <c r="S15" s="397">
        <v>33</v>
      </c>
      <c r="T15" s="398">
        <v>34</v>
      </c>
      <c r="U15" s="398">
        <v>38</v>
      </c>
      <c r="V15" s="398">
        <v>33</v>
      </c>
      <c r="W15" s="398">
        <v>22</v>
      </c>
      <c r="X15" s="398">
        <v>23</v>
      </c>
      <c r="Y15" s="398">
        <v>16</v>
      </c>
      <c r="Z15" s="399">
        <v>199</v>
      </c>
      <c r="AA15" s="397">
        <v>46</v>
      </c>
      <c r="AB15" s="398">
        <v>57</v>
      </c>
      <c r="AC15" s="398">
        <v>68</v>
      </c>
      <c r="AD15" s="398">
        <v>69</v>
      </c>
      <c r="AE15" s="398">
        <v>48</v>
      </c>
      <c r="AF15" s="398">
        <v>33</v>
      </c>
      <c r="AG15" s="398">
        <v>22</v>
      </c>
      <c r="AH15" s="399">
        <v>343</v>
      </c>
      <c r="AI15" s="397">
        <v>106</v>
      </c>
      <c r="AJ15" s="398">
        <v>64</v>
      </c>
      <c r="AK15" s="398">
        <v>120</v>
      </c>
      <c r="AL15" s="398">
        <v>75</v>
      </c>
      <c r="AM15" s="398">
        <v>61</v>
      </c>
      <c r="AN15" s="398">
        <v>48</v>
      </c>
      <c r="AO15" s="398">
        <v>26</v>
      </c>
      <c r="AP15" s="399">
        <v>500</v>
      </c>
      <c r="AQ15" s="397">
        <f t="shared" si="4"/>
        <v>233</v>
      </c>
      <c r="AR15" s="400">
        <f t="shared" si="5"/>
        <v>231</v>
      </c>
      <c r="AS15" s="400">
        <f t="shared" si="6"/>
        <v>333</v>
      </c>
      <c r="AT15" s="400">
        <f t="shared" si="7"/>
        <v>230</v>
      </c>
      <c r="AU15" s="400">
        <f t="shared" si="8"/>
        <v>196</v>
      </c>
      <c r="AV15" s="400">
        <f t="shared" si="9"/>
        <v>139</v>
      </c>
      <c r="AW15" s="400">
        <f t="shared" si="10"/>
        <v>52</v>
      </c>
      <c r="AX15" s="411">
        <f t="shared" si="11"/>
        <v>1414</v>
      </c>
      <c r="AY15" s="397">
        <v>105</v>
      </c>
      <c r="AZ15" s="398">
        <v>98</v>
      </c>
      <c r="BA15" s="398">
        <v>133</v>
      </c>
      <c r="BB15" s="398">
        <v>99</v>
      </c>
      <c r="BC15" s="398">
        <v>81</v>
      </c>
      <c r="BD15" s="398">
        <v>48</v>
      </c>
      <c r="BE15" s="398">
        <v>20</v>
      </c>
      <c r="BF15" s="399">
        <v>584</v>
      </c>
      <c r="BG15" s="397">
        <v>91</v>
      </c>
      <c r="BH15" s="398">
        <v>93</v>
      </c>
      <c r="BI15" s="398">
        <v>122</v>
      </c>
      <c r="BJ15" s="398">
        <v>82</v>
      </c>
      <c r="BK15" s="398">
        <v>69</v>
      </c>
      <c r="BL15" s="398">
        <v>57</v>
      </c>
      <c r="BM15" s="398">
        <v>21</v>
      </c>
      <c r="BN15" s="399">
        <v>535</v>
      </c>
      <c r="BO15" s="397">
        <v>37</v>
      </c>
      <c r="BP15" s="398">
        <v>40</v>
      </c>
      <c r="BQ15" s="398">
        <v>78</v>
      </c>
      <c r="BR15" s="398">
        <v>49</v>
      </c>
      <c r="BS15" s="398">
        <v>46</v>
      </c>
      <c r="BT15" s="398">
        <v>34</v>
      </c>
      <c r="BU15" s="398">
        <v>11</v>
      </c>
      <c r="BV15" s="399">
        <v>295</v>
      </c>
      <c r="BW15" s="397">
        <v>7</v>
      </c>
      <c r="BX15" s="398">
        <v>27</v>
      </c>
      <c r="BY15" s="398">
        <v>16</v>
      </c>
      <c r="BZ15" s="398">
        <v>16</v>
      </c>
      <c r="CA15" s="398">
        <v>21</v>
      </c>
      <c r="CB15" s="398">
        <v>13</v>
      </c>
      <c r="CC15" s="398">
        <v>7</v>
      </c>
      <c r="CD15" s="412">
        <v>107</v>
      </c>
      <c r="CE15" s="454">
        <f t="shared" si="12"/>
        <v>94</v>
      </c>
      <c r="CF15" s="423">
        <f t="shared" si="13"/>
        <v>172</v>
      </c>
      <c r="CG15" s="423">
        <f t="shared" si="14"/>
        <v>210</v>
      </c>
      <c r="CH15" s="468">
        <f t="shared" si="15"/>
        <v>617</v>
      </c>
    </row>
    <row r="16" spans="1:86">
      <c r="A16" s="407" t="s">
        <v>281</v>
      </c>
      <c r="B16" s="408" t="s">
        <v>14</v>
      </c>
      <c r="C16" s="397">
        <v>130</v>
      </c>
      <c r="D16" s="398">
        <v>57</v>
      </c>
      <c r="E16" s="398">
        <v>113</v>
      </c>
      <c r="F16" s="398">
        <v>62</v>
      </c>
      <c r="G16" s="398">
        <v>51</v>
      </c>
      <c r="H16" s="398">
        <v>50</v>
      </c>
      <c r="I16" s="398">
        <v>37</v>
      </c>
      <c r="J16" s="399">
        <v>500</v>
      </c>
      <c r="K16" s="397">
        <v>128</v>
      </c>
      <c r="L16" s="398">
        <v>55</v>
      </c>
      <c r="M16" s="398">
        <v>110</v>
      </c>
      <c r="N16" s="398">
        <v>58</v>
      </c>
      <c r="O16" s="398">
        <v>50</v>
      </c>
      <c r="P16" s="398">
        <v>46</v>
      </c>
      <c r="Q16" s="398">
        <v>36</v>
      </c>
      <c r="R16" s="399">
        <v>483</v>
      </c>
      <c r="S16" s="397">
        <v>7</v>
      </c>
      <c r="T16" s="398">
        <v>6</v>
      </c>
      <c r="U16" s="398">
        <v>9</v>
      </c>
      <c r="V16" s="398">
        <v>4</v>
      </c>
      <c r="W16" s="398">
        <v>2</v>
      </c>
      <c r="X16" s="398">
        <v>1</v>
      </c>
      <c r="Y16" s="398">
        <v>1</v>
      </c>
      <c r="Z16" s="399">
        <v>30</v>
      </c>
      <c r="AA16" s="397">
        <v>14</v>
      </c>
      <c r="AB16" s="398">
        <v>5</v>
      </c>
      <c r="AC16" s="398">
        <v>10</v>
      </c>
      <c r="AD16" s="398">
        <v>6</v>
      </c>
      <c r="AE16" s="398">
        <v>7</v>
      </c>
      <c r="AF16" s="398">
        <v>4</v>
      </c>
      <c r="AG16" s="398">
        <v>6</v>
      </c>
      <c r="AH16" s="399">
        <v>52</v>
      </c>
      <c r="AI16" s="397">
        <v>27</v>
      </c>
      <c r="AJ16" s="398">
        <v>10</v>
      </c>
      <c r="AK16" s="398">
        <v>28</v>
      </c>
      <c r="AL16" s="398">
        <v>12</v>
      </c>
      <c r="AM16" s="398">
        <v>8</v>
      </c>
      <c r="AN16" s="398">
        <v>7</v>
      </c>
      <c r="AO16" s="398">
        <v>6</v>
      </c>
      <c r="AP16" s="399">
        <v>98</v>
      </c>
      <c r="AQ16" s="397">
        <f t="shared" si="4"/>
        <v>80</v>
      </c>
      <c r="AR16" s="400">
        <f t="shared" si="5"/>
        <v>34</v>
      </c>
      <c r="AS16" s="400">
        <f t="shared" si="6"/>
        <v>63</v>
      </c>
      <c r="AT16" s="400">
        <f t="shared" si="7"/>
        <v>36</v>
      </c>
      <c r="AU16" s="400">
        <f t="shared" si="8"/>
        <v>33</v>
      </c>
      <c r="AV16" s="400">
        <f t="shared" si="9"/>
        <v>34</v>
      </c>
      <c r="AW16" s="400">
        <f t="shared" si="10"/>
        <v>23</v>
      </c>
      <c r="AX16" s="411">
        <f t="shared" si="11"/>
        <v>303</v>
      </c>
      <c r="AY16" s="397">
        <v>26</v>
      </c>
      <c r="AZ16" s="398">
        <v>16</v>
      </c>
      <c r="BA16" s="398">
        <v>25</v>
      </c>
      <c r="BB16" s="398">
        <v>8</v>
      </c>
      <c r="BC16" s="398">
        <v>15</v>
      </c>
      <c r="BD16" s="398">
        <v>14</v>
      </c>
      <c r="BE16" s="398">
        <v>12</v>
      </c>
      <c r="BF16" s="399">
        <v>116</v>
      </c>
      <c r="BG16" s="397">
        <v>41</v>
      </c>
      <c r="BH16" s="398">
        <v>10</v>
      </c>
      <c r="BI16" s="398">
        <v>25</v>
      </c>
      <c r="BJ16" s="398">
        <v>15</v>
      </c>
      <c r="BK16" s="398">
        <v>10</v>
      </c>
      <c r="BL16" s="398">
        <v>8</v>
      </c>
      <c r="BM16" s="398">
        <v>3</v>
      </c>
      <c r="BN16" s="399">
        <v>112</v>
      </c>
      <c r="BO16" s="397">
        <v>13</v>
      </c>
      <c r="BP16" s="398">
        <v>8</v>
      </c>
      <c r="BQ16" s="398">
        <v>13</v>
      </c>
      <c r="BR16" s="398">
        <v>13</v>
      </c>
      <c r="BS16" s="398">
        <v>8</v>
      </c>
      <c r="BT16" s="398">
        <v>12</v>
      </c>
      <c r="BU16" s="398">
        <v>8</v>
      </c>
      <c r="BV16" s="399">
        <v>75</v>
      </c>
      <c r="BW16" s="397">
        <v>2</v>
      </c>
      <c r="BX16" s="398">
        <v>2</v>
      </c>
      <c r="BY16" s="398">
        <v>3</v>
      </c>
      <c r="BZ16" s="398">
        <v>4</v>
      </c>
      <c r="CA16" s="398">
        <v>1</v>
      </c>
      <c r="CB16" s="398">
        <v>4</v>
      </c>
      <c r="CC16" s="398">
        <v>1</v>
      </c>
      <c r="CD16" s="412">
        <v>17</v>
      </c>
      <c r="CE16" s="454">
        <f t="shared" si="12"/>
        <v>8</v>
      </c>
      <c r="CF16" s="423">
        <f t="shared" si="13"/>
        <v>23</v>
      </c>
      <c r="CG16" s="423">
        <f t="shared" si="14"/>
        <v>33</v>
      </c>
      <c r="CH16" s="468">
        <f t="shared" si="15"/>
        <v>126</v>
      </c>
    </row>
    <row r="17" spans="1:86">
      <c r="A17" s="407" t="s">
        <v>281</v>
      </c>
      <c r="B17" s="408" t="s">
        <v>16</v>
      </c>
      <c r="C17" s="397">
        <v>243</v>
      </c>
      <c r="D17" s="398">
        <v>115</v>
      </c>
      <c r="E17" s="398">
        <v>339</v>
      </c>
      <c r="F17" s="398">
        <v>207</v>
      </c>
      <c r="G17" s="398">
        <v>166</v>
      </c>
      <c r="H17" s="398">
        <v>185</v>
      </c>
      <c r="I17" s="398">
        <v>141</v>
      </c>
      <c r="J17" s="399">
        <v>1396</v>
      </c>
      <c r="K17" s="397">
        <v>234</v>
      </c>
      <c r="L17" s="398">
        <v>112</v>
      </c>
      <c r="M17" s="398">
        <v>332</v>
      </c>
      <c r="N17" s="398">
        <v>200</v>
      </c>
      <c r="O17" s="398">
        <v>159</v>
      </c>
      <c r="P17" s="398">
        <v>177</v>
      </c>
      <c r="Q17" s="398">
        <v>134</v>
      </c>
      <c r="R17" s="399">
        <v>1348</v>
      </c>
      <c r="S17" s="397">
        <v>14</v>
      </c>
      <c r="T17" s="398">
        <v>10</v>
      </c>
      <c r="U17" s="398">
        <v>15</v>
      </c>
      <c r="V17" s="398">
        <v>10</v>
      </c>
      <c r="W17" s="398">
        <v>7</v>
      </c>
      <c r="X17" s="398">
        <v>6</v>
      </c>
      <c r="Y17" s="398">
        <v>5</v>
      </c>
      <c r="Z17" s="399">
        <v>67</v>
      </c>
      <c r="AA17" s="397">
        <v>21</v>
      </c>
      <c r="AB17" s="398">
        <v>8</v>
      </c>
      <c r="AC17" s="398">
        <v>28</v>
      </c>
      <c r="AD17" s="398">
        <v>19</v>
      </c>
      <c r="AE17" s="398">
        <v>18</v>
      </c>
      <c r="AF17" s="398">
        <v>11</v>
      </c>
      <c r="AG17" s="398">
        <v>12</v>
      </c>
      <c r="AH17" s="399">
        <v>117</v>
      </c>
      <c r="AI17" s="397">
        <v>41</v>
      </c>
      <c r="AJ17" s="398">
        <v>17</v>
      </c>
      <c r="AK17" s="398">
        <v>47</v>
      </c>
      <c r="AL17" s="398">
        <v>27</v>
      </c>
      <c r="AM17" s="398">
        <v>22</v>
      </c>
      <c r="AN17" s="398">
        <v>27</v>
      </c>
      <c r="AO17" s="398">
        <v>21</v>
      </c>
      <c r="AP17" s="399">
        <v>202</v>
      </c>
      <c r="AQ17" s="397">
        <f t="shared" si="4"/>
        <v>158</v>
      </c>
      <c r="AR17" s="400">
        <f t="shared" si="5"/>
        <v>77</v>
      </c>
      <c r="AS17" s="400">
        <f t="shared" si="6"/>
        <v>242</v>
      </c>
      <c r="AT17" s="400">
        <f t="shared" si="7"/>
        <v>144</v>
      </c>
      <c r="AU17" s="400">
        <f t="shared" si="8"/>
        <v>112</v>
      </c>
      <c r="AV17" s="400">
        <f t="shared" si="9"/>
        <v>133</v>
      </c>
      <c r="AW17" s="400">
        <f t="shared" si="10"/>
        <v>96</v>
      </c>
      <c r="AX17" s="411">
        <f t="shared" si="11"/>
        <v>962</v>
      </c>
      <c r="AY17" s="397">
        <v>59</v>
      </c>
      <c r="AZ17" s="398">
        <v>26</v>
      </c>
      <c r="BA17" s="398">
        <v>71</v>
      </c>
      <c r="BB17" s="398">
        <v>50</v>
      </c>
      <c r="BC17" s="398">
        <v>35</v>
      </c>
      <c r="BD17" s="398">
        <v>44</v>
      </c>
      <c r="BE17" s="398">
        <v>35</v>
      </c>
      <c r="BF17" s="399">
        <v>320</v>
      </c>
      <c r="BG17" s="397">
        <v>72</v>
      </c>
      <c r="BH17" s="398">
        <v>32</v>
      </c>
      <c r="BI17" s="398">
        <v>106</v>
      </c>
      <c r="BJ17" s="398">
        <v>56</v>
      </c>
      <c r="BK17" s="398">
        <v>39</v>
      </c>
      <c r="BL17" s="398">
        <v>47</v>
      </c>
      <c r="BM17" s="398">
        <v>42</v>
      </c>
      <c r="BN17" s="399">
        <v>394</v>
      </c>
      <c r="BO17" s="397">
        <v>27</v>
      </c>
      <c r="BP17" s="398">
        <v>19</v>
      </c>
      <c r="BQ17" s="398">
        <v>65</v>
      </c>
      <c r="BR17" s="398">
        <v>38</v>
      </c>
      <c r="BS17" s="398">
        <v>38</v>
      </c>
      <c r="BT17" s="398">
        <v>42</v>
      </c>
      <c r="BU17" s="398">
        <v>19</v>
      </c>
      <c r="BV17" s="399">
        <v>248</v>
      </c>
      <c r="BW17" s="397">
        <v>9</v>
      </c>
      <c r="BX17" s="398">
        <v>3</v>
      </c>
      <c r="BY17" s="398">
        <v>7</v>
      </c>
      <c r="BZ17" s="398">
        <v>7</v>
      </c>
      <c r="CA17" s="398">
        <v>7</v>
      </c>
      <c r="CB17" s="398">
        <v>8</v>
      </c>
      <c r="CC17" s="398">
        <v>7</v>
      </c>
      <c r="CD17" s="412">
        <v>48</v>
      </c>
      <c r="CE17" s="454">
        <f t="shared" si="12"/>
        <v>28</v>
      </c>
      <c r="CF17" s="423">
        <f t="shared" si="13"/>
        <v>60</v>
      </c>
      <c r="CG17" s="423">
        <f t="shared" si="14"/>
        <v>97</v>
      </c>
      <c r="CH17" s="468">
        <f t="shared" si="15"/>
        <v>485</v>
      </c>
    </row>
    <row r="18" spans="1:86">
      <c r="A18" s="407" t="s">
        <v>281</v>
      </c>
      <c r="B18" s="408" t="s">
        <v>18</v>
      </c>
      <c r="C18" s="397">
        <v>763</v>
      </c>
      <c r="D18" s="398">
        <v>718</v>
      </c>
      <c r="E18" s="398">
        <v>449</v>
      </c>
      <c r="F18" s="398">
        <v>572</v>
      </c>
      <c r="G18" s="398">
        <v>444</v>
      </c>
      <c r="H18" s="398">
        <v>393</v>
      </c>
      <c r="I18" s="398">
        <v>246</v>
      </c>
      <c r="J18" s="399">
        <v>3585</v>
      </c>
      <c r="K18" s="397">
        <v>743</v>
      </c>
      <c r="L18" s="398">
        <v>685</v>
      </c>
      <c r="M18" s="398">
        <v>438</v>
      </c>
      <c r="N18" s="398">
        <v>545</v>
      </c>
      <c r="O18" s="398">
        <v>422</v>
      </c>
      <c r="P18" s="398">
        <v>376</v>
      </c>
      <c r="Q18" s="398">
        <v>232</v>
      </c>
      <c r="R18" s="399">
        <v>3441</v>
      </c>
      <c r="S18" s="397">
        <v>53</v>
      </c>
      <c r="T18" s="398">
        <v>69</v>
      </c>
      <c r="U18" s="398">
        <v>33</v>
      </c>
      <c r="V18" s="398">
        <v>52</v>
      </c>
      <c r="W18" s="398">
        <v>30</v>
      </c>
      <c r="X18" s="398">
        <v>28</v>
      </c>
      <c r="Y18" s="398">
        <v>31</v>
      </c>
      <c r="Z18" s="399">
        <v>296</v>
      </c>
      <c r="AA18" s="397">
        <v>112</v>
      </c>
      <c r="AB18" s="398">
        <v>98</v>
      </c>
      <c r="AC18" s="398">
        <v>57</v>
      </c>
      <c r="AD18" s="398">
        <v>82</v>
      </c>
      <c r="AE18" s="398">
        <v>59</v>
      </c>
      <c r="AF18" s="398">
        <v>54</v>
      </c>
      <c r="AG18" s="398">
        <v>29</v>
      </c>
      <c r="AH18" s="399">
        <v>491</v>
      </c>
      <c r="AI18" s="397">
        <v>159</v>
      </c>
      <c r="AJ18" s="398">
        <v>133</v>
      </c>
      <c r="AK18" s="398">
        <v>92</v>
      </c>
      <c r="AL18" s="398">
        <v>97</v>
      </c>
      <c r="AM18" s="398">
        <v>74</v>
      </c>
      <c r="AN18" s="398">
        <v>81</v>
      </c>
      <c r="AO18" s="398">
        <v>55</v>
      </c>
      <c r="AP18" s="399">
        <v>691</v>
      </c>
      <c r="AQ18" s="397">
        <f t="shared" si="4"/>
        <v>419</v>
      </c>
      <c r="AR18" s="400">
        <f t="shared" si="5"/>
        <v>385</v>
      </c>
      <c r="AS18" s="400">
        <f t="shared" si="6"/>
        <v>256</v>
      </c>
      <c r="AT18" s="400">
        <f t="shared" si="7"/>
        <v>314</v>
      </c>
      <c r="AU18" s="400">
        <f t="shared" si="8"/>
        <v>259</v>
      </c>
      <c r="AV18" s="400">
        <f t="shared" si="9"/>
        <v>213</v>
      </c>
      <c r="AW18" s="400">
        <f t="shared" si="10"/>
        <v>117</v>
      </c>
      <c r="AX18" s="411">
        <f t="shared" si="11"/>
        <v>1963</v>
      </c>
      <c r="AY18" s="397">
        <v>213</v>
      </c>
      <c r="AZ18" s="398">
        <v>159</v>
      </c>
      <c r="BA18" s="398">
        <v>103</v>
      </c>
      <c r="BB18" s="398">
        <v>131</v>
      </c>
      <c r="BC18" s="398">
        <v>94</v>
      </c>
      <c r="BD18" s="398">
        <v>85</v>
      </c>
      <c r="BE18" s="398">
        <v>48</v>
      </c>
      <c r="BF18" s="399">
        <v>833</v>
      </c>
      <c r="BG18" s="397">
        <v>150</v>
      </c>
      <c r="BH18" s="398">
        <v>153</v>
      </c>
      <c r="BI18" s="398">
        <v>98</v>
      </c>
      <c r="BJ18" s="398">
        <v>125</v>
      </c>
      <c r="BK18" s="398">
        <v>95</v>
      </c>
      <c r="BL18" s="398">
        <v>83</v>
      </c>
      <c r="BM18" s="398">
        <v>44</v>
      </c>
      <c r="BN18" s="399">
        <v>748</v>
      </c>
      <c r="BO18" s="397">
        <v>56</v>
      </c>
      <c r="BP18" s="398">
        <v>73</v>
      </c>
      <c r="BQ18" s="398">
        <v>55</v>
      </c>
      <c r="BR18" s="398">
        <v>58</v>
      </c>
      <c r="BS18" s="398">
        <v>70</v>
      </c>
      <c r="BT18" s="398">
        <v>45</v>
      </c>
      <c r="BU18" s="398">
        <v>25</v>
      </c>
      <c r="BV18" s="399">
        <v>382</v>
      </c>
      <c r="BW18" s="397">
        <v>20</v>
      </c>
      <c r="BX18" s="398">
        <v>33</v>
      </c>
      <c r="BY18" s="398">
        <v>11</v>
      </c>
      <c r="BZ18" s="398">
        <v>27</v>
      </c>
      <c r="CA18" s="398">
        <v>22</v>
      </c>
      <c r="CB18" s="398">
        <v>17</v>
      </c>
      <c r="CC18" s="398">
        <v>14</v>
      </c>
      <c r="CD18" s="412">
        <v>144</v>
      </c>
      <c r="CE18" s="454">
        <f t="shared" si="12"/>
        <v>141</v>
      </c>
      <c r="CF18" s="423">
        <f t="shared" si="13"/>
        <v>224</v>
      </c>
      <c r="CG18" s="423">
        <f t="shared" si="14"/>
        <v>307</v>
      </c>
      <c r="CH18" s="468">
        <f t="shared" si="15"/>
        <v>903</v>
      </c>
    </row>
    <row r="19" spans="1:86">
      <c r="A19" s="407" t="s">
        <v>281</v>
      </c>
      <c r="B19" s="408" t="s">
        <v>19</v>
      </c>
      <c r="C19" s="397">
        <v>89</v>
      </c>
      <c r="D19" s="398">
        <v>75</v>
      </c>
      <c r="E19" s="398">
        <v>169</v>
      </c>
      <c r="F19" s="398">
        <v>148</v>
      </c>
      <c r="G19" s="398">
        <v>118</v>
      </c>
      <c r="H19" s="398">
        <v>86</v>
      </c>
      <c r="I19" s="398">
        <v>81</v>
      </c>
      <c r="J19" s="399">
        <v>766</v>
      </c>
      <c r="K19" s="397">
        <v>86</v>
      </c>
      <c r="L19" s="398">
        <v>71</v>
      </c>
      <c r="M19" s="398">
        <v>168</v>
      </c>
      <c r="N19" s="398">
        <v>143</v>
      </c>
      <c r="O19" s="398">
        <v>117</v>
      </c>
      <c r="P19" s="398">
        <v>81</v>
      </c>
      <c r="Q19" s="398">
        <v>79</v>
      </c>
      <c r="R19" s="399">
        <v>745</v>
      </c>
      <c r="S19" s="397">
        <v>6</v>
      </c>
      <c r="T19" s="398">
        <v>5</v>
      </c>
      <c r="U19" s="398">
        <v>7</v>
      </c>
      <c r="V19" s="398">
        <v>21</v>
      </c>
      <c r="W19" s="398">
        <v>6</v>
      </c>
      <c r="X19" s="398">
        <v>5</v>
      </c>
      <c r="Y19" s="398">
        <v>5</v>
      </c>
      <c r="Z19" s="399">
        <v>55</v>
      </c>
      <c r="AA19" s="397">
        <v>9</v>
      </c>
      <c r="AB19" s="398">
        <v>3</v>
      </c>
      <c r="AC19" s="398">
        <v>24</v>
      </c>
      <c r="AD19" s="398">
        <v>15</v>
      </c>
      <c r="AE19" s="398">
        <v>7</v>
      </c>
      <c r="AF19" s="398">
        <v>4</v>
      </c>
      <c r="AG19" s="398">
        <v>8</v>
      </c>
      <c r="AH19" s="399">
        <v>70</v>
      </c>
      <c r="AI19" s="397">
        <v>14</v>
      </c>
      <c r="AJ19" s="398">
        <v>17</v>
      </c>
      <c r="AK19" s="398">
        <v>28</v>
      </c>
      <c r="AL19" s="398">
        <v>25</v>
      </c>
      <c r="AM19" s="398">
        <v>21</v>
      </c>
      <c r="AN19" s="398">
        <v>12</v>
      </c>
      <c r="AO19" s="398">
        <v>11</v>
      </c>
      <c r="AP19" s="399">
        <v>128</v>
      </c>
      <c r="AQ19" s="397">
        <f t="shared" si="4"/>
        <v>57</v>
      </c>
      <c r="AR19" s="400">
        <f t="shared" si="5"/>
        <v>46</v>
      </c>
      <c r="AS19" s="400">
        <f t="shared" si="6"/>
        <v>109</v>
      </c>
      <c r="AT19" s="400">
        <f t="shared" si="7"/>
        <v>82</v>
      </c>
      <c r="AU19" s="400">
        <f t="shared" si="8"/>
        <v>83</v>
      </c>
      <c r="AV19" s="400">
        <f t="shared" si="9"/>
        <v>60</v>
      </c>
      <c r="AW19" s="400">
        <f t="shared" si="10"/>
        <v>55</v>
      </c>
      <c r="AX19" s="411">
        <f t="shared" si="11"/>
        <v>492</v>
      </c>
      <c r="AY19" s="397">
        <v>25</v>
      </c>
      <c r="AZ19" s="398">
        <v>18</v>
      </c>
      <c r="BA19" s="398">
        <v>37</v>
      </c>
      <c r="BB19" s="398">
        <v>34</v>
      </c>
      <c r="BC19" s="398">
        <v>31</v>
      </c>
      <c r="BD19" s="398">
        <v>20</v>
      </c>
      <c r="BE19" s="398">
        <v>22</v>
      </c>
      <c r="BF19" s="399">
        <v>187</v>
      </c>
      <c r="BG19" s="397">
        <v>27</v>
      </c>
      <c r="BH19" s="398">
        <v>20</v>
      </c>
      <c r="BI19" s="398">
        <v>50</v>
      </c>
      <c r="BJ19" s="398">
        <v>27</v>
      </c>
      <c r="BK19" s="398">
        <v>31</v>
      </c>
      <c r="BL19" s="398">
        <v>26</v>
      </c>
      <c r="BM19" s="398">
        <v>21</v>
      </c>
      <c r="BN19" s="399">
        <v>202</v>
      </c>
      <c r="BO19" s="397">
        <v>5</v>
      </c>
      <c r="BP19" s="398">
        <v>8</v>
      </c>
      <c r="BQ19" s="398">
        <v>22</v>
      </c>
      <c r="BR19" s="398">
        <v>21</v>
      </c>
      <c r="BS19" s="398">
        <v>21</v>
      </c>
      <c r="BT19" s="398">
        <v>14</v>
      </c>
      <c r="BU19" s="398">
        <v>12</v>
      </c>
      <c r="BV19" s="399">
        <v>103</v>
      </c>
      <c r="BW19" s="397">
        <v>3</v>
      </c>
      <c r="BX19" s="398">
        <v>4</v>
      </c>
      <c r="BY19" s="398">
        <v>1</v>
      </c>
      <c r="BZ19" s="398">
        <v>5</v>
      </c>
      <c r="CA19" s="398">
        <v>1</v>
      </c>
      <c r="CB19" s="398">
        <v>5</v>
      </c>
      <c r="CC19" s="398">
        <v>2</v>
      </c>
      <c r="CD19" s="412">
        <v>21</v>
      </c>
      <c r="CE19" s="454">
        <f t="shared" si="12"/>
        <v>37</v>
      </c>
      <c r="CF19" s="423">
        <f t="shared" si="13"/>
        <v>34</v>
      </c>
      <c r="CG19" s="423">
        <f t="shared" si="14"/>
        <v>69</v>
      </c>
      <c r="CH19" s="468">
        <f t="shared" si="15"/>
        <v>280</v>
      </c>
    </row>
    <row r="20" spans="1:86">
      <c r="A20" s="407" t="s">
        <v>281</v>
      </c>
      <c r="B20" s="408" t="s">
        <v>20</v>
      </c>
      <c r="C20" s="397">
        <v>74</v>
      </c>
      <c r="D20" s="398">
        <v>69</v>
      </c>
      <c r="E20" s="398">
        <v>161</v>
      </c>
      <c r="F20" s="398">
        <v>126</v>
      </c>
      <c r="G20" s="398">
        <v>114</v>
      </c>
      <c r="H20" s="398">
        <v>87</v>
      </c>
      <c r="I20" s="398">
        <v>87</v>
      </c>
      <c r="J20" s="399">
        <v>718</v>
      </c>
      <c r="K20" s="397">
        <v>73</v>
      </c>
      <c r="L20" s="398">
        <v>66</v>
      </c>
      <c r="M20" s="398">
        <v>155</v>
      </c>
      <c r="N20" s="398">
        <v>121</v>
      </c>
      <c r="O20" s="398">
        <v>108</v>
      </c>
      <c r="P20" s="398">
        <v>86</v>
      </c>
      <c r="Q20" s="398">
        <v>82</v>
      </c>
      <c r="R20" s="399">
        <v>691</v>
      </c>
      <c r="S20" s="397">
        <v>7</v>
      </c>
      <c r="T20" s="398">
        <v>3</v>
      </c>
      <c r="U20" s="398">
        <v>6</v>
      </c>
      <c r="V20" s="398">
        <v>6</v>
      </c>
      <c r="W20" s="398">
        <v>5</v>
      </c>
      <c r="X20" s="398">
        <v>6</v>
      </c>
      <c r="Y20" s="398">
        <v>8</v>
      </c>
      <c r="Z20" s="399">
        <v>41</v>
      </c>
      <c r="AA20" s="397">
        <v>13</v>
      </c>
      <c r="AB20" s="398">
        <v>11</v>
      </c>
      <c r="AC20" s="398">
        <v>16</v>
      </c>
      <c r="AD20" s="398">
        <v>12</v>
      </c>
      <c r="AE20" s="398">
        <v>10</v>
      </c>
      <c r="AF20" s="398">
        <v>16</v>
      </c>
      <c r="AG20" s="398">
        <v>12</v>
      </c>
      <c r="AH20" s="399">
        <v>90</v>
      </c>
      <c r="AI20" s="397">
        <v>15</v>
      </c>
      <c r="AJ20" s="398">
        <v>9</v>
      </c>
      <c r="AK20" s="398">
        <v>36</v>
      </c>
      <c r="AL20" s="398">
        <v>13</v>
      </c>
      <c r="AM20" s="398">
        <v>20</v>
      </c>
      <c r="AN20" s="398">
        <v>15</v>
      </c>
      <c r="AO20" s="398">
        <v>21</v>
      </c>
      <c r="AP20" s="399">
        <v>129</v>
      </c>
      <c r="AQ20" s="397">
        <f t="shared" si="4"/>
        <v>38</v>
      </c>
      <c r="AR20" s="400">
        <f t="shared" si="5"/>
        <v>43</v>
      </c>
      <c r="AS20" s="400">
        <f t="shared" si="6"/>
        <v>97</v>
      </c>
      <c r="AT20" s="400">
        <f t="shared" si="7"/>
        <v>90</v>
      </c>
      <c r="AU20" s="400">
        <f t="shared" si="8"/>
        <v>73</v>
      </c>
      <c r="AV20" s="400">
        <f t="shared" si="9"/>
        <v>49</v>
      </c>
      <c r="AW20" s="400">
        <f t="shared" si="10"/>
        <v>41</v>
      </c>
      <c r="AX20" s="411">
        <f t="shared" si="11"/>
        <v>431</v>
      </c>
      <c r="AY20" s="397">
        <v>22</v>
      </c>
      <c r="AZ20" s="398">
        <v>25</v>
      </c>
      <c r="BA20" s="398">
        <v>40</v>
      </c>
      <c r="BB20" s="398">
        <v>38</v>
      </c>
      <c r="BC20" s="398">
        <v>26</v>
      </c>
      <c r="BD20" s="398">
        <v>14</v>
      </c>
      <c r="BE20" s="398">
        <v>23</v>
      </c>
      <c r="BF20" s="399">
        <v>188</v>
      </c>
      <c r="BG20" s="397">
        <v>11</v>
      </c>
      <c r="BH20" s="398">
        <v>9</v>
      </c>
      <c r="BI20" s="398">
        <v>39</v>
      </c>
      <c r="BJ20" s="398">
        <v>29</v>
      </c>
      <c r="BK20" s="398">
        <v>27</v>
      </c>
      <c r="BL20" s="398">
        <v>20</v>
      </c>
      <c r="BM20" s="398">
        <v>12</v>
      </c>
      <c r="BN20" s="399">
        <v>147</v>
      </c>
      <c r="BO20" s="397">
        <v>5</v>
      </c>
      <c r="BP20" s="398">
        <v>9</v>
      </c>
      <c r="BQ20" s="398">
        <v>18</v>
      </c>
      <c r="BR20" s="398">
        <v>23</v>
      </c>
      <c r="BS20" s="398">
        <v>20</v>
      </c>
      <c r="BT20" s="398">
        <v>15</v>
      </c>
      <c r="BU20" s="398">
        <v>6</v>
      </c>
      <c r="BV20" s="399">
        <v>96</v>
      </c>
      <c r="BW20" s="397">
        <v>1</v>
      </c>
      <c r="BX20" s="398">
        <v>3</v>
      </c>
      <c r="BY20" s="398">
        <v>6</v>
      </c>
      <c r="BZ20" s="398">
        <v>5</v>
      </c>
      <c r="CA20" s="398">
        <v>6</v>
      </c>
      <c r="CB20" s="398">
        <v>1</v>
      </c>
      <c r="CC20" s="398">
        <v>5</v>
      </c>
      <c r="CD20" s="412">
        <v>27</v>
      </c>
      <c r="CE20" s="454">
        <f t="shared" si="12"/>
        <v>25</v>
      </c>
      <c r="CF20" s="423">
        <f t="shared" si="13"/>
        <v>50</v>
      </c>
      <c r="CG20" s="423">
        <f t="shared" si="14"/>
        <v>69</v>
      </c>
      <c r="CH20" s="468">
        <f t="shared" si="15"/>
        <v>253</v>
      </c>
    </row>
    <row r="21" spans="1:86">
      <c r="A21" s="407" t="s">
        <v>281</v>
      </c>
      <c r="B21" s="408" t="s">
        <v>22</v>
      </c>
      <c r="C21" s="397">
        <v>703</v>
      </c>
      <c r="D21" s="398">
        <v>427</v>
      </c>
      <c r="E21" s="398">
        <v>707</v>
      </c>
      <c r="F21" s="398">
        <v>493</v>
      </c>
      <c r="G21" s="398">
        <v>399</v>
      </c>
      <c r="H21" s="398">
        <v>324</v>
      </c>
      <c r="I21" s="398">
        <v>248</v>
      </c>
      <c r="J21" s="399">
        <v>3301</v>
      </c>
      <c r="K21" s="397">
        <v>696</v>
      </c>
      <c r="L21" s="398">
        <v>420</v>
      </c>
      <c r="M21" s="398">
        <v>689</v>
      </c>
      <c r="N21" s="398">
        <v>477</v>
      </c>
      <c r="O21" s="398">
        <v>382</v>
      </c>
      <c r="P21" s="398">
        <v>314</v>
      </c>
      <c r="Q21" s="398">
        <v>235</v>
      </c>
      <c r="R21" s="399">
        <v>3213</v>
      </c>
      <c r="S21" s="397">
        <v>31</v>
      </c>
      <c r="T21" s="398">
        <v>22</v>
      </c>
      <c r="U21" s="398">
        <v>48</v>
      </c>
      <c r="V21" s="398">
        <v>37</v>
      </c>
      <c r="W21" s="398">
        <v>23</v>
      </c>
      <c r="X21" s="398">
        <v>19</v>
      </c>
      <c r="Y21" s="398">
        <v>18</v>
      </c>
      <c r="Z21" s="399">
        <v>198</v>
      </c>
      <c r="AA21" s="397">
        <v>69</v>
      </c>
      <c r="AB21" s="398">
        <v>43</v>
      </c>
      <c r="AC21" s="398">
        <v>67</v>
      </c>
      <c r="AD21" s="398">
        <v>59</v>
      </c>
      <c r="AE21" s="398">
        <v>54</v>
      </c>
      <c r="AF21" s="398">
        <v>32</v>
      </c>
      <c r="AG21" s="398">
        <v>33</v>
      </c>
      <c r="AH21" s="399">
        <v>357</v>
      </c>
      <c r="AI21" s="397">
        <v>134</v>
      </c>
      <c r="AJ21" s="398">
        <v>71</v>
      </c>
      <c r="AK21" s="398">
        <v>114</v>
      </c>
      <c r="AL21" s="398">
        <v>86</v>
      </c>
      <c r="AM21" s="398">
        <v>52</v>
      </c>
      <c r="AN21" s="398">
        <v>60</v>
      </c>
      <c r="AO21" s="398">
        <v>47</v>
      </c>
      <c r="AP21" s="399">
        <v>564</v>
      </c>
      <c r="AQ21" s="397">
        <f t="shared" si="4"/>
        <v>462</v>
      </c>
      <c r="AR21" s="400">
        <f t="shared" si="5"/>
        <v>284</v>
      </c>
      <c r="AS21" s="400">
        <f t="shared" si="6"/>
        <v>460</v>
      </c>
      <c r="AT21" s="400">
        <f t="shared" si="7"/>
        <v>295</v>
      </c>
      <c r="AU21" s="400">
        <f t="shared" si="8"/>
        <v>253</v>
      </c>
      <c r="AV21" s="400">
        <f t="shared" si="9"/>
        <v>203</v>
      </c>
      <c r="AW21" s="400">
        <f t="shared" si="10"/>
        <v>137</v>
      </c>
      <c r="AX21" s="411">
        <f t="shared" si="11"/>
        <v>2094</v>
      </c>
      <c r="AY21" s="397">
        <v>214</v>
      </c>
      <c r="AZ21" s="398">
        <v>104</v>
      </c>
      <c r="BA21" s="398">
        <v>184</v>
      </c>
      <c r="BB21" s="398">
        <v>127</v>
      </c>
      <c r="BC21" s="398">
        <v>88</v>
      </c>
      <c r="BD21" s="398">
        <v>83</v>
      </c>
      <c r="BE21" s="398">
        <v>61</v>
      </c>
      <c r="BF21" s="399">
        <v>861</v>
      </c>
      <c r="BG21" s="397">
        <v>176</v>
      </c>
      <c r="BH21" s="398">
        <v>117</v>
      </c>
      <c r="BI21" s="398">
        <v>182</v>
      </c>
      <c r="BJ21" s="398">
        <v>100</v>
      </c>
      <c r="BK21" s="398">
        <v>101</v>
      </c>
      <c r="BL21" s="398">
        <v>67</v>
      </c>
      <c r="BM21" s="398">
        <v>41</v>
      </c>
      <c r="BN21" s="399">
        <v>784</v>
      </c>
      <c r="BO21" s="397">
        <v>72</v>
      </c>
      <c r="BP21" s="398">
        <v>63</v>
      </c>
      <c r="BQ21" s="398">
        <v>94</v>
      </c>
      <c r="BR21" s="398">
        <v>68</v>
      </c>
      <c r="BS21" s="398">
        <v>64</v>
      </c>
      <c r="BT21" s="398">
        <v>53</v>
      </c>
      <c r="BU21" s="398">
        <v>35</v>
      </c>
      <c r="BV21" s="399">
        <v>449</v>
      </c>
      <c r="BW21" s="397">
        <v>7</v>
      </c>
      <c r="BX21" s="398">
        <v>7</v>
      </c>
      <c r="BY21" s="398">
        <v>18</v>
      </c>
      <c r="BZ21" s="398">
        <v>16</v>
      </c>
      <c r="CA21" s="398">
        <v>17</v>
      </c>
      <c r="CB21" s="398">
        <v>10</v>
      </c>
      <c r="CC21" s="398">
        <v>13</v>
      </c>
      <c r="CD21" s="412">
        <v>88</v>
      </c>
      <c r="CE21" s="454">
        <f t="shared" si="12"/>
        <v>97</v>
      </c>
      <c r="CF21" s="423">
        <f t="shared" si="13"/>
        <v>178</v>
      </c>
      <c r="CG21" s="423">
        <f t="shared" si="14"/>
        <v>245</v>
      </c>
      <c r="CH21" s="468">
        <f t="shared" si="15"/>
        <v>888</v>
      </c>
    </row>
    <row r="22" spans="1:86">
      <c r="A22" s="407" t="s">
        <v>281</v>
      </c>
      <c r="B22" s="408" t="s">
        <v>23</v>
      </c>
      <c r="C22" s="397">
        <v>126</v>
      </c>
      <c r="D22" s="398">
        <v>233</v>
      </c>
      <c r="E22" s="398">
        <v>96</v>
      </c>
      <c r="F22" s="398">
        <v>226</v>
      </c>
      <c r="G22" s="398">
        <v>163</v>
      </c>
      <c r="H22" s="398">
        <v>174</v>
      </c>
      <c r="I22" s="398">
        <v>79</v>
      </c>
      <c r="J22" s="399">
        <v>1097</v>
      </c>
      <c r="K22" s="397">
        <v>125</v>
      </c>
      <c r="L22" s="398">
        <v>222</v>
      </c>
      <c r="M22" s="398">
        <v>94</v>
      </c>
      <c r="N22" s="398">
        <v>214</v>
      </c>
      <c r="O22" s="398">
        <v>157</v>
      </c>
      <c r="P22" s="398">
        <v>168</v>
      </c>
      <c r="Q22" s="398">
        <v>74</v>
      </c>
      <c r="R22" s="399">
        <v>1054</v>
      </c>
      <c r="S22" s="397">
        <v>6</v>
      </c>
      <c r="T22" s="398">
        <v>17</v>
      </c>
      <c r="U22" s="398">
        <v>3</v>
      </c>
      <c r="V22" s="398">
        <v>10</v>
      </c>
      <c r="W22" s="398">
        <v>11</v>
      </c>
      <c r="X22" s="398">
        <v>8</v>
      </c>
      <c r="Y22" s="398">
        <v>11</v>
      </c>
      <c r="Z22" s="399">
        <v>66</v>
      </c>
      <c r="AA22" s="397">
        <v>11</v>
      </c>
      <c r="AB22" s="398">
        <v>23</v>
      </c>
      <c r="AC22" s="398">
        <v>11</v>
      </c>
      <c r="AD22" s="398">
        <v>21</v>
      </c>
      <c r="AE22" s="398">
        <v>17</v>
      </c>
      <c r="AF22" s="398">
        <v>20</v>
      </c>
      <c r="AG22" s="398">
        <v>10</v>
      </c>
      <c r="AH22" s="399">
        <v>113</v>
      </c>
      <c r="AI22" s="397">
        <v>19</v>
      </c>
      <c r="AJ22" s="398">
        <v>39</v>
      </c>
      <c r="AK22" s="398">
        <v>16</v>
      </c>
      <c r="AL22" s="398">
        <v>32</v>
      </c>
      <c r="AM22" s="398">
        <v>28</v>
      </c>
      <c r="AN22" s="398">
        <v>21</v>
      </c>
      <c r="AO22" s="398">
        <v>12</v>
      </c>
      <c r="AP22" s="399">
        <v>167</v>
      </c>
      <c r="AQ22" s="397">
        <f t="shared" si="4"/>
        <v>89</v>
      </c>
      <c r="AR22" s="400">
        <f t="shared" si="5"/>
        <v>143</v>
      </c>
      <c r="AS22" s="400">
        <f t="shared" si="6"/>
        <v>64</v>
      </c>
      <c r="AT22" s="400">
        <f t="shared" si="7"/>
        <v>151</v>
      </c>
      <c r="AU22" s="400">
        <f t="shared" si="8"/>
        <v>101</v>
      </c>
      <c r="AV22" s="400">
        <f t="shared" si="9"/>
        <v>119</v>
      </c>
      <c r="AW22" s="400">
        <f t="shared" si="10"/>
        <v>41</v>
      </c>
      <c r="AX22" s="411">
        <f t="shared" si="11"/>
        <v>708</v>
      </c>
      <c r="AY22" s="397">
        <v>34</v>
      </c>
      <c r="AZ22" s="398">
        <v>52</v>
      </c>
      <c r="BA22" s="398">
        <v>27</v>
      </c>
      <c r="BB22" s="398">
        <v>45</v>
      </c>
      <c r="BC22" s="398">
        <v>42</v>
      </c>
      <c r="BD22" s="398">
        <v>54</v>
      </c>
      <c r="BE22" s="398">
        <v>21</v>
      </c>
      <c r="BF22" s="399">
        <v>275</v>
      </c>
      <c r="BG22" s="397">
        <v>41</v>
      </c>
      <c r="BH22" s="398">
        <v>55</v>
      </c>
      <c r="BI22" s="398">
        <v>18</v>
      </c>
      <c r="BJ22" s="398">
        <v>64</v>
      </c>
      <c r="BK22" s="398">
        <v>31</v>
      </c>
      <c r="BL22" s="398">
        <v>42</v>
      </c>
      <c r="BM22" s="398">
        <v>12</v>
      </c>
      <c r="BN22" s="399">
        <v>263</v>
      </c>
      <c r="BO22" s="397">
        <v>14</v>
      </c>
      <c r="BP22" s="398">
        <v>36</v>
      </c>
      <c r="BQ22" s="398">
        <v>19</v>
      </c>
      <c r="BR22" s="398">
        <v>42</v>
      </c>
      <c r="BS22" s="398">
        <v>28</v>
      </c>
      <c r="BT22" s="398">
        <v>23</v>
      </c>
      <c r="BU22" s="398">
        <v>8</v>
      </c>
      <c r="BV22" s="399">
        <v>170</v>
      </c>
      <c r="BW22" s="397">
        <v>1</v>
      </c>
      <c r="BX22" s="398">
        <v>11</v>
      </c>
      <c r="BY22" s="398">
        <v>2</v>
      </c>
      <c r="BZ22" s="398">
        <v>12</v>
      </c>
      <c r="CA22" s="398">
        <v>6</v>
      </c>
      <c r="CB22" s="398">
        <v>6</v>
      </c>
      <c r="CC22" s="398">
        <v>5</v>
      </c>
      <c r="CD22" s="412">
        <v>43</v>
      </c>
      <c r="CE22" s="454">
        <f t="shared" si="12"/>
        <v>40</v>
      </c>
      <c r="CF22" s="423">
        <f t="shared" si="13"/>
        <v>68</v>
      </c>
      <c r="CG22" s="423">
        <f t="shared" si="14"/>
        <v>93</v>
      </c>
      <c r="CH22" s="468">
        <f t="shared" si="15"/>
        <v>412</v>
      </c>
    </row>
    <row r="23" spans="1:86">
      <c r="A23" s="407" t="s">
        <v>281</v>
      </c>
      <c r="B23" s="408" t="s">
        <v>24</v>
      </c>
      <c r="C23" s="397">
        <v>278</v>
      </c>
      <c r="D23" s="398">
        <v>232</v>
      </c>
      <c r="E23" s="398">
        <v>362</v>
      </c>
      <c r="F23" s="398">
        <v>208</v>
      </c>
      <c r="G23" s="398">
        <v>128</v>
      </c>
      <c r="H23" s="398">
        <v>132</v>
      </c>
      <c r="I23" s="398">
        <v>101</v>
      </c>
      <c r="J23" s="399">
        <v>1441</v>
      </c>
      <c r="K23" s="397">
        <v>268</v>
      </c>
      <c r="L23" s="398">
        <v>226</v>
      </c>
      <c r="M23" s="398">
        <v>342</v>
      </c>
      <c r="N23" s="398">
        <v>195</v>
      </c>
      <c r="O23" s="398">
        <v>121</v>
      </c>
      <c r="P23" s="398">
        <v>124</v>
      </c>
      <c r="Q23" s="398">
        <v>93</v>
      </c>
      <c r="R23" s="399">
        <v>1369</v>
      </c>
      <c r="S23" s="397">
        <v>9</v>
      </c>
      <c r="T23" s="398">
        <v>17</v>
      </c>
      <c r="U23" s="398">
        <v>25</v>
      </c>
      <c r="V23" s="398">
        <v>23</v>
      </c>
      <c r="W23" s="398">
        <v>12</v>
      </c>
      <c r="X23" s="398">
        <v>10</v>
      </c>
      <c r="Y23" s="398">
        <v>9</v>
      </c>
      <c r="Z23" s="399">
        <v>105</v>
      </c>
      <c r="AA23" s="397">
        <v>48</v>
      </c>
      <c r="AB23" s="398">
        <v>30</v>
      </c>
      <c r="AC23" s="398">
        <v>51</v>
      </c>
      <c r="AD23" s="398">
        <v>28</v>
      </c>
      <c r="AE23" s="398">
        <v>16</v>
      </c>
      <c r="AF23" s="398">
        <v>19</v>
      </c>
      <c r="AG23" s="398">
        <v>12</v>
      </c>
      <c r="AH23" s="399">
        <v>204</v>
      </c>
      <c r="AI23" s="397">
        <v>54</v>
      </c>
      <c r="AJ23" s="398">
        <v>54</v>
      </c>
      <c r="AK23" s="398">
        <v>71</v>
      </c>
      <c r="AL23" s="398">
        <v>31</v>
      </c>
      <c r="AM23" s="398">
        <v>31</v>
      </c>
      <c r="AN23" s="398">
        <v>28</v>
      </c>
      <c r="AO23" s="398">
        <v>14</v>
      </c>
      <c r="AP23" s="399">
        <v>283</v>
      </c>
      <c r="AQ23" s="397">
        <f t="shared" si="4"/>
        <v>157</v>
      </c>
      <c r="AR23" s="400">
        <f t="shared" si="5"/>
        <v>125</v>
      </c>
      <c r="AS23" s="400">
        <f t="shared" si="6"/>
        <v>195</v>
      </c>
      <c r="AT23" s="400">
        <f t="shared" si="7"/>
        <v>113</v>
      </c>
      <c r="AU23" s="400">
        <f t="shared" si="8"/>
        <v>62</v>
      </c>
      <c r="AV23" s="400">
        <f t="shared" si="9"/>
        <v>67</v>
      </c>
      <c r="AW23" s="400">
        <f t="shared" si="10"/>
        <v>58</v>
      </c>
      <c r="AX23" s="411">
        <f t="shared" si="11"/>
        <v>777</v>
      </c>
      <c r="AY23" s="397">
        <v>84</v>
      </c>
      <c r="AZ23" s="398">
        <v>61</v>
      </c>
      <c r="BA23" s="398">
        <v>92</v>
      </c>
      <c r="BB23" s="398">
        <v>45</v>
      </c>
      <c r="BC23" s="398">
        <v>28</v>
      </c>
      <c r="BD23" s="398">
        <v>27</v>
      </c>
      <c r="BE23" s="398">
        <v>27</v>
      </c>
      <c r="BF23" s="399">
        <v>364</v>
      </c>
      <c r="BG23" s="397">
        <v>51</v>
      </c>
      <c r="BH23" s="398">
        <v>49</v>
      </c>
      <c r="BI23" s="398">
        <v>68</v>
      </c>
      <c r="BJ23" s="398">
        <v>47</v>
      </c>
      <c r="BK23" s="398">
        <v>23</v>
      </c>
      <c r="BL23" s="398">
        <v>26</v>
      </c>
      <c r="BM23" s="398">
        <v>19</v>
      </c>
      <c r="BN23" s="399">
        <v>283</v>
      </c>
      <c r="BO23" s="397">
        <v>22</v>
      </c>
      <c r="BP23" s="398">
        <v>15</v>
      </c>
      <c r="BQ23" s="398">
        <v>35</v>
      </c>
      <c r="BR23" s="398">
        <v>21</v>
      </c>
      <c r="BS23" s="398">
        <v>11</v>
      </c>
      <c r="BT23" s="398">
        <v>14</v>
      </c>
      <c r="BU23" s="398">
        <v>12</v>
      </c>
      <c r="BV23" s="399">
        <v>130</v>
      </c>
      <c r="BW23" s="397">
        <v>10</v>
      </c>
      <c r="BX23" s="398">
        <v>6</v>
      </c>
      <c r="BY23" s="398">
        <v>20</v>
      </c>
      <c r="BZ23" s="398">
        <v>13</v>
      </c>
      <c r="CA23" s="398">
        <v>7</v>
      </c>
      <c r="CB23" s="398">
        <v>8</v>
      </c>
      <c r="CC23" s="398">
        <v>8</v>
      </c>
      <c r="CD23" s="412">
        <v>72</v>
      </c>
      <c r="CE23" s="454">
        <f t="shared" si="12"/>
        <v>54</v>
      </c>
      <c r="CF23" s="423">
        <f t="shared" si="13"/>
        <v>75</v>
      </c>
      <c r="CG23" s="423">
        <f t="shared" si="14"/>
        <v>104</v>
      </c>
      <c r="CH23" s="468">
        <f t="shared" si="15"/>
        <v>300</v>
      </c>
    </row>
    <row r="24" spans="1:86">
      <c r="A24" s="407" t="s">
        <v>281</v>
      </c>
      <c r="B24" s="408" t="s">
        <v>25</v>
      </c>
      <c r="C24" s="397">
        <v>470</v>
      </c>
      <c r="D24" s="398">
        <v>328</v>
      </c>
      <c r="E24" s="398">
        <v>648</v>
      </c>
      <c r="F24" s="398">
        <v>453</v>
      </c>
      <c r="G24" s="398">
        <v>305</v>
      </c>
      <c r="H24" s="398">
        <v>232</v>
      </c>
      <c r="I24" s="398">
        <v>167</v>
      </c>
      <c r="J24" s="399">
        <v>2603</v>
      </c>
      <c r="K24" s="397">
        <v>463</v>
      </c>
      <c r="L24" s="398">
        <v>314</v>
      </c>
      <c r="M24" s="398">
        <v>622</v>
      </c>
      <c r="N24" s="398">
        <v>434</v>
      </c>
      <c r="O24" s="398">
        <v>289</v>
      </c>
      <c r="P24" s="398">
        <v>221</v>
      </c>
      <c r="Q24" s="398">
        <v>158</v>
      </c>
      <c r="R24" s="399">
        <v>2501</v>
      </c>
      <c r="S24" s="397">
        <v>14</v>
      </c>
      <c r="T24" s="398">
        <v>17</v>
      </c>
      <c r="U24" s="398">
        <v>35</v>
      </c>
      <c r="V24" s="398">
        <v>23</v>
      </c>
      <c r="W24" s="398">
        <v>21</v>
      </c>
      <c r="X24" s="398">
        <v>14</v>
      </c>
      <c r="Y24" s="398">
        <v>15</v>
      </c>
      <c r="Z24" s="399">
        <v>139</v>
      </c>
      <c r="AA24" s="397">
        <v>51</v>
      </c>
      <c r="AB24" s="398">
        <v>39</v>
      </c>
      <c r="AC24" s="398">
        <v>67</v>
      </c>
      <c r="AD24" s="398">
        <v>54</v>
      </c>
      <c r="AE24" s="398">
        <v>36</v>
      </c>
      <c r="AF24" s="398">
        <v>32</v>
      </c>
      <c r="AG24" s="398">
        <v>24</v>
      </c>
      <c r="AH24" s="399">
        <v>303</v>
      </c>
      <c r="AI24" s="397">
        <v>90</v>
      </c>
      <c r="AJ24" s="398">
        <v>57</v>
      </c>
      <c r="AK24" s="398">
        <v>115</v>
      </c>
      <c r="AL24" s="398">
        <v>68</v>
      </c>
      <c r="AM24" s="398">
        <v>54</v>
      </c>
      <c r="AN24" s="398">
        <v>53</v>
      </c>
      <c r="AO24" s="398">
        <v>46</v>
      </c>
      <c r="AP24" s="399">
        <v>483</v>
      </c>
      <c r="AQ24" s="397">
        <f t="shared" si="4"/>
        <v>308</v>
      </c>
      <c r="AR24" s="400">
        <f t="shared" si="5"/>
        <v>201</v>
      </c>
      <c r="AS24" s="400">
        <f t="shared" si="6"/>
        <v>405</v>
      </c>
      <c r="AT24" s="400">
        <f t="shared" si="7"/>
        <v>289</v>
      </c>
      <c r="AU24" s="400">
        <f t="shared" si="8"/>
        <v>178</v>
      </c>
      <c r="AV24" s="400">
        <f t="shared" si="9"/>
        <v>122</v>
      </c>
      <c r="AW24" s="400">
        <f t="shared" si="10"/>
        <v>73</v>
      </c>
      <c r="AX24" s="411">
        <f t="shared" si="11"/>
        <v>1576</v>
      </c>
      <c r="AY24" s="397">
        <v>149</v>
      </c>
      <c r="AZ24" s="398">
        <v>94</v>
      </c>
      <c r="BA24" s="398">
        <v>162</v>
      </c>
      <c r="BB24" s="398">
        <v>123</v>
      </c>
      <c r="BC24" s="398">
        <v>71</v>
      </c>
      <c r="BD24" s="398">
        <v>45</v>
      </c>
      <c r="BE24" s="398">
        <v>24</v>
      </c>
      <c r="BF24" s="399">
        <v>668</v>
      </c>
      <c r="BG24" s="397">
        <v>111</v>
      </c>
      <c r="BH24" s="398">
        <v>69</v>
      </c>
      <c r="BI24" s="398">
        <v>175</v>
      </c>
      <c r="BJ24" s="398">
        <v>106</v>
      </c>
      <c r="BK24" s="398">
        <v>73</v>
      </c>
      <c r="BL24" s="398">
        <v>48</v>
      </c>
      <c r="BM24" s="398">
        <v>25</v>
      </c>
      <c r="BN24" s="399">
        <v>607</v>
      </c>
      <c r="BO24" s="397">
        <v>48</v>
      </c>
      <c r="BP24" s="398">
        <v>38</v>
      </c>
      <c r="BQ24" s="398">
        <v>68</v>
      </c>
      <c r="BR24" s="398">
        <v>60</v>
      </c>
      <c r="BS24" s="398">
        <v>34</v>
      </c>
      <c r="BT24" s="398">
        <v>29</v>
      </c>
      <c r="BU24" s="398">
        <v>24</v>
      </c>
      <c r="BV24" s="399">
        <v>301</v>
      </c>
      <c r="BW24" s="397">
        <v>7</v>
      </c>
      <c r="BX24" s="398">
        <v>14</v>
      </c>
      <c r="BY24" s="398">
        <v>26</v>
      </c>
      <c r="BZ24" s="398">
        <v>19</v>
      </c>
      <c r="CA24" s="398">
        <v>16</v>
      </c>
      <c r="CB24" s="398">
        <v>11</v>
      </c>
      <c r="CC24" s="398">
        <v>9</v>
      </c>
      <c r="CD24" s="412">
        <v>102</v>
      </c>
      <c r="CE24" s="454">
        <f t="shared" si="12"/>
        <v>73</v>
      </c>
      <c r="CF24" s="423">
        <f t="shared" si="13"/>
        <v>146</v>
      </c>
      <c r="CG24" s="423">
        <f t="shared" si="14"/>
        <v>221</v>
      </c>
      <c r="CH24" s="468">
        <f t="shared" si="15"/>
        <v>662</v>
      </c>
    </row>
    <row r="25" spans="1:86">
      <c r="A25" s="407" t="s">
        <v>281</v>
      </c>
      <c r="B25" s="408" t="s">
        <v>26</v>
      </c>
      <c r="C25" s="397">
        <v>42</v>
      </c>
      <c r="D25" s="398">
        <v>87</v>
      </c>
      <c r="E25" s="398">
        <v>84</v>
      </c>
      <c r="F25" s="398">
        <v>161</v>
      </c>
      <c r="G25" s="398">
        <v>113</v>
      </c>
      <c r="H25" s="398">
        <v>92</v>
      </c>
      <c r="I25" s="398">
        <v>50</v>
      </c>
      <c r="J25" s="399">
        <v>629</v>
      </c>
      <c r="K25" s="397">
        <v>42</v>
      </c>
      <c r="L25" s="398">
        <v>82</v>
      </c>
      <c r="M25" s="398">
        <v>80</v>
      </c>
      <c r="N25" s="398">
        <v>157</v>
      </c>
      <c r="O25" s="398">
        <v>109</v>
      </c>
      <c r="P25" s="398">
        <v>86</v>
      </c>
      <c r="Q25" s="398">
        <v>47</v>
      </c>
      <c r="R25" s="399">
        <v>603</v>
      </c>
      <c r="S25" s="397">
        <v>0</v>
      </c>
      <c r="T25" s="398">
        <v>5</v>
      </c>
      <c r="U25" s="398">
        <v>4</v>
      </c>
      <c r="V25" s="398">
        <v>10</v>
      </c>
      <c r="W25" s="398">
        <v>9</v>
      </c>
      <c r="X25" s="398">
        <v>7</v>
      </c>
      <c r="Y25" s="398">
        <v>4</v>
      </c>
      <c r="Z25" s="399">
        <v>39</v>
      </c>
      <c r="AA25" s="397">
        <v>5</v>
      </c>
      <c r="AB25" s="398">
        <v>14</v>
      </c>
      <c r="AC25" s="398">
        <v>6</v>
      </c>
      <c r="AD25" s="398">
        <v>17</v>
      </c>
      <c r="AE25" s="398">
        <v>14</v>
      </c>
      <c r="AF25" s="398">
        <v>18</v>
      </c>
      <c r="AG25" s="398">
        <v>6</v>
      </c>
      <c r="AH25" s="399">
        <v>80</v>
      </c>
      <c r="AI25" s="397">
        <v>8</v>
      </c>
      <c r="AJ25" s="398">
        <v>16</v>
      </c>
      <c r="AK25" s="398">
        <v>15</v>
      </c>
      <c r="AL25" s="398">
        <v>22</v>
      </c>
      <c r="AM25" s="398">
        <v>22</v>
      </c>
      <c r="AN25" s="398">
        <v>15</v>
      </c>
      <c r="AO25" s="398">
        <v>10</v>
      </c>
      <c r="AP25" s="399">
        <v>108</v>
      </c>
      <c r="AQ25" s="397">
        <f t="shared" si="4"/>
        <v>29</v>
      </c>
      <c r="AR25" s="400">
        <f t="shared" si="5"/>
        <v>47</v>
      </c>
      <c r="AS25" s="400">
        <f t="shared" si="6"/>
        <v>55</v>
      </c>
      <c r="AT25" s="400">
        <f t="shared" si="7"/>
        <v>108</v>
      </c>
      <c r="AU25" s="400">
        <f t="shared" si="8"/>
        <v>64</v>
      </c>
      <c r="AV25" s="400">
        <f t="shared" si="9"/>
        <v>46</v>
      </c>
      <c r="AW25" s="400">
        <f t="shared" si="10"/>
        <v>27</v>
      </c>
      <c r="AX25" s="411">
        <f t="shared" si="11"/>
        <v>376</v>
      </c>
      <c r="AY25" s="397">
        <v>11</v>
      </c>
      <c r="AZ25" s="398">
        <v>20</v>
      </c>
      <c r="BA25" s="398">
        <v>23</v>
      </c>
      <c r="BB25" s="398">
        <v>41</v>
      </c>
      <c r="BC25" s="398">
        <v>25</v>
      </c>
      <c r="BD25" s="398">
        <v>21</v>
      </c>
      <c r="BE25" s="398">
        <v>7</v>
      </c>
      <c r="BF25" s="399">
        <v>148</v>
      </c>
      <c r="BG25" s="397">
        <v>13</v>
      </c>
      <c r="BH25" s="398">
        <v>19</v>
      </c>
      <c r="BI25" s="398">
        <v>22</v>
      </c>
      <c r="BJ25" s="398">
        <v>42</v>
      </c>
      <c r="BK25" s="398">
        <v>23</v>
      </c>
      <c r="BL25" s="398">
        <v>16</v>
      </c>
      <c r="BM25" s="398">
        <v>12</v>
      </c>
      <c r="BN25" s="399">
        <v>147</v>
      </c>
      <c r="BO25" s="397">
        <v>5</v>
      </c>
      <c r="BP25" s="398">
        <v>8</v>
      </c>
      <c r="BQ25" s="398">
        <v>10</v>
      </c>
      <c r="BR25" s="398">
        <v>25</v>
      </c>
      <c r="BS25" s="398">
        <v>16</v>
      </c>
      <c r="BT25" s="398">
        <v>9</v>
      </c>
      <c r="BU25" s="398">
        <v>8</v>
      </c>
      <c r="BV25" s="399">
        <v>81</v>
      </c>
      <c r="BW25" s="397">
        <v>0</v>
      </c>
      <c r="BX25" s="398">
        <v>5</v>
      </c>
      <c r="BY25" s="398">
        <v>4</v>
      </c>
      <c r="BZ25" s="398">
        <v>4</v>
      </c>
      <c r="CA25" s="398">
        <v>4</v>
      </c>
      <c r="CB25" s="398">
        <v>6</v>
      </c>
      <c r="CC25" s="398">
        <v>3</v>
      </c>
      <c r="CD25" s="412">
        <v>26</v>
      </c>
      <c r="CE25" s="454">
        <f t="shared" si="12"/>
        <v>30</v>
      </c>
      <c r="CF25" s="423">
        <f t="shared" si="13"/>
        <v>55</v>
      </c>
      <c r="CG25" s="423">
        <f t="shared" si="14"/>
        <v>69</v>
      </c>
      <c r="CH25" s="468">
        <f t="shared" si="15"/>
        <v>245</v>
      </c>
    </row>
    <row r="26" spans="1:86">
      <c r="A26" s="407" t="s">
        <v>281</v>
      </c>
      <c r="B26" s="408" t="s">
        <v>27</v>
      </c>
      <c r="C26" s="397">
        <v>223</v>
      </c>
      <c r="D26" s="398">
        <v>167</v>
      </c>
      <c r="E26" s="398">
        <v>290</v>
      </c>
      <c r="F26" s="398">
        <v>186</v>
      </c>
      <c r="G26" s="398">
        <v>164</v>
      </c>
      <c r="H26" s="398">
        <v>112</v>
      </c>
      <c r="I26" s="398">
        <v>107</v>
      </c>
      <c r="J26" s="399">
        <v>1249</v>
      </c>
      <c r="K26" s="397">
        <v>214</v>
      </c>
      <c r="L26" s="398">
        <v>157</v>
      </c>
      <c r="M26" s="398">
        <v>277</v>
      </c>
      <c r="N26" s="398">
        <v>177</v>
      </c>
      <c r="O26" s="398">
        <v>157</v>
      </c>
      <c r="P26" s="398">
        <v>109</v>
      </c>
      <c r="Q26" s="398">
        <v>99</v>
      </c>
      <c r="R26" s="399">
        <v>1190</v>
      </c>
      <c r="S26" s="397">
        <v>11</v>
      </c>
      <c r="T26" s="398">
        <v>18</v>
      </c>
      <c r="U26" s="398">
        <v>16</v>
      </c>
      <c r="V26" s="398">
        <v>13</v>
      </c>
      <c r="W26" s="398">
        <v>9</v>
      </c>
      <c r="X26" s="398">
        <v>12</v>
      </c>
      <c r="Y26" s="398">
        <v>14</v>
      </c>
      <c r="Z26" s="399">
        <v>93</v>
      </c>
      <c r="AA26" s="397">
        <v>32</v>
      </c>
      <c r="AB26" s="398">
        <v>15</v>
      </c>
      <c r="AC26" s="398">
        <v>21</v>
      </c>
      <c r="AD26" s="398">
        <v>17</v>
      </c>
      <c r="AE26" s="398">
        <v>20</v>
      </c>
      <c r="AF26" s="398">
        <v>11</v>
      </c>
      <c r="AG26" s="398">
        <v>7</v>
      </c>
      <c r="AH26" s="399">
        <v>123</v>
      </c>
      <c r="AI26" s="397">
        <v>44</v>
      </c>
      <c r="AJ26" s="398">
        <v>29</v>
      </c>
      <c r="AK26" s="398">
        <v>48</v>
      </c>
      <c r="AL26" s="398">
        <v>35</v>
      </c>
      <c r="AM26" s="398">
        <v>31</v>
      </c>
      <c r="AN26" s="398">
        <v>17</v>
      </c>
      <c r="AO26" s="398">
        <v>17</v>
      </c>
      <c r="AP26" s="399">
        <v>221</v>
      </c>
      <c r="AQ26" s="397">
        <f t="shared" si="4"/>
        <v>127</v>
      </c>
      <c r="AR26" s="400">
        <f t="shared" si="5"/>
        <v>95</v>
      </c>
      <c r="AS26" s="400">
        <f t="shared" si="6"/>
        <v>192</v>
      </c>
      <c r="AT26" s="400">
        <f t="shared" si="7"/>
        <v>112</v>
      </c>
      <c r="AU26" s="400">
        <f t="shared" si="8"/>
        <v>97</v>
      </c>
      <c r="AV26" s="400">
        <f t="shared" si="9"/>
        <v>69</v>
      </c>
      <c r="AW26" s="400">
        <f t="shared" si="10"/>
        <v>61</v>
      </c>
      <c r="AX26" s="411">
        <f t="shared" si="11"/>
        <v>753</v>
      </c>
      <c r="AY26" s="397">
        <v>57</v>
      </c>
      <c r="AZ26" s="398">
        <v>40</v>
      </c>
      <c r="BA26" s="398">
        <v>75</v>
      </c>
      <c r="BB26" s="398">
        <v>44</v>
      </c>
      <c r="BC26" s="398">
        <v>38</v>
      </c>
      <c r="BD26" s="398">
        <v>24</v>
      </c>
      <c r="BE26" s="398">
        <v>24</v>
      </c>
      <c r="BF26" s="399">
        <v>302</v>
      </c>
      <c r="BG26" s="397">
        <v>45</v>
      </c>
      <c r="BH26" s="398">
        <v>41</v>
      </c>
      <c r="BI26" s="398">
        <v>75</v>
      </c>
      <c r="BJ26" s="398">
        <v>45</v>
      </c>
      <c r="BK26" s="398">
        <v>35</v>
      </c>
      <c r="BL26" s="398">
        <v>32</v>
      </c>
      <c r="BM26" s="398">
        <v>20</v>
      </c>
      <c r="BN26" s="399">
        <v>293</v>
      </c>
      <c r="BO26" s="397">
        <v>25</v>
      </c>
      <c r="BP26" s="398">
        <v>14</v>
      </c>
      <c r="BQ26" s="398">
        <v>42</v>
      </c>
      <c r="BR26" s="398">
        <v>23</v>
      </c>
      <c r="BS26" s="398">
        <v>24</v>
      </c>
      <c r="BT26" s="398">
        <v>13</v>
      </c>
      <c r="BU26" s="398">
        <v>17</v>
      </c>
      <c r="BV26" s="399">
        <v>158</v>
      </c>
      <c r="BW26" s="397">
        <v>9</v>
      </c>
      <c r="BX26" s="398">
        <v>10</v>
      </c>
      <c r="BY26" s="398">
        <v>13</v>
      </c>
      <c r="BZ26" s="398">
        <v>9</v>
      </c>
      <c r="CA26" s="398">
        <v>7</v>
      </c>
      <c r="CB26" s="398">
        <v>3</v>
      </c>
      <c r="CC26" s="398">
        <v>8</v>
      </c>
      <c r="CD26" s="412">
        <v>59</v>
      </c>
      <c r="CE26" s="454">
        <f t="shared" si="12"/>
        <v>48</v>
      </c>
      <c r="CF26" s="423">
        <f t="shared" si="13"/>
        <v>55</v>
      </c>
      <c r="CG26" s="423">
        <f t="shared" si="14"/>
        <v>100</v>
      </c>
      <c r="CH26" s="468">
        <f t="shared" si="15"/>
        <v>339</v>
      </c>
    </row>
    <row r="27" spans="1:86">
      <c r="A27" s="407" t="s">
        <v>281</v>
      </c>
      <c r="B27" s="408" t="s">
        <v>28</v>
      </c>
      <c r="C27" s="397">
        <v>83</v>
      </c>
      <c r="D27" s="398">
        <v>149</v>
      </c>
      <c r="E27" s="398">
        <v>116</v>
      </c>
      <c r="F27" s="398">
        <v>165</v>
      </c>
      <c r="G27" s="398">
        <v>116</v>
      </c>
      <c r="H27" s="398">
        <v>79</v>
      </c>
      <c r="I27" s="398">
        <v>89</v>
      </c>
      <c r="J27" s="399">
        <v>797</v>
      </c>
      <c r="K27" s="397">
        <v>76</v>
      </c>
      <c r="L27" s="398">
        <v>142</v>
      </c>
      <c r="M27" s="398">
        <v>113</v>
      </c>
      <c r="N27" s="398">
        <v>159</v>
      </c>
      <c r="O27" s="398">
        <v>111</v>
      </c>
      <c r="P27" s="398">
        <v>78</v>
      </c>
      <c r="Q27" s="398">
        <v>84</v>
      </c>
      <c r="R27" s="399">
        <v>763</v>
      </c>
      <c r="S27" s="397">
        <v>8</v>
      </c>
      <c r="T27" s="398">
        <v>10</v>
      </c>
      <c r="U27" s="398">
        <v>5</v>
      </c>
      <c r="V27" s="398">
        <v>9</v>
      </c>
      <c r="W27" s="398">
        <v>6</v>
      </c>
      <c r="X27" s="398">
        <v>1</v>
      </c>
      <c r="Y27" s="398">
        <v>5</v>
      </c>
      <c r="Z27" s="399">
        <v>44</v>
      </c>
      <c r="AA27" s="397">
        <v>14</v>
      </c>
      <c r="AB27" s="398">
        <v>19</v>
      </c>
      <c r="AC27" s="398">
        <v>6</v>
      </c>
      <c r="AD27" s="398">
        <v>16</v>
      </c>
      <c r="AE27" s="398">
        <v>11</v>
      </c>
      <c r="AF27" s="398">
        <v>7</v>
      </c>
      <c r="AG27" s="398">
        <v>8</v>
      </c>
      <c r="AH27" s="399">
        <v>81</v>
      </c>
      <c r="AI27" s="397">
        <v>12</v>
      </c>
      <c r="AJ27" s="398">
        <v>30</v>
      </c>
      <c r="AK27" s="398">
        <v>14</v>
      </c>
      <c r="AL27" s="398">
        <v>26</v>
      </c>
      <c r="AM27" s="398">
        <v>11</v>
      </c>
      <c r="AN27" s="398">
        <v>10</v>
      </c>
      <c r="AO27" s="398">
        <v>12</v>
      </c>
      <c r="AP27" s="399">
        <v>115</v>
      </c>
      <c r="AQ27" s="397">
        <f t="shared" si="4"/>
        <v>42</v>
      </c>
      <c r="AR27" s="400">
        <f t="shared" si="5"/>
        <v>83</v>
      </c>
      <c r="AS27" s="400">
        <f t="shared" si="6"/>
        <v>88</v>
      </c>
      <c r="AT27" s="400">
        <f t="shared" si="7"/>
        <v>108</v>
      </c>
      <c r="AU27" s="400">
        <f t="shared" si="8"/>
        <v>83</v>
      </c>
      <c r="AV27" s="400">
        <f t="shared" si="9"/>
        <v>60</v>
      </c>
      <c r="AW27" s="400">
        <f t="shared" si="10"/>
        <v>59</v>
      </c>
      <c r="AX27" s="411">
        <f t="shared" si="11"/>
        <v>523</v>
      </c>
      <c r="AY27" s="397">
        <v>23</v>
      </c>
      <c r="AZ27" s="398">
        <v>35</v>
      </c>
      <c r="BA27" s="398">
        <v>30</v>
      </c>
      <c r="BB27" s="398">
        <v>39</v>
      </c>
      <c r="BC27" s="398">
        <v>25</v>
      </c>
      <c r="BD27" s="398">
        <v>17</v>
      </c>
      <c r="BE27" s="398">
        <v>20</v>
      </c>
      <c r="BF27" s="399">
        <v>189</v>
      </c>
      <c r="BG27" s="397">
        <v>16</v>
      </c>
      <c r="BH27" s="398">
        <v>25</v>
      </c>
      <c r="BI27" s="398">
        <v>34</v>
      </c>
      <c r="BJ27" s="398">
        <v>35</v>
      </c>
      <c r="BK27" s="398">
        <v>33</v>
      </c>
      <c r="BL27" s="398">
        <v>24</v>
      </c>
      <c r="BM27" s="398">
        <v>27</v>
      </c>
      <c r="BN27" s="399">
        <v>194</v>
      </c>
      <c r="BO27" s="397">
        <v>3</v>
      </c>
      <c r="BP27" s="398">
        <v>23</v>
      </c>
      <c r="BQ27" s="398">
        <v>24</v>
      </c>
      <c r="BR27" s="398">
        <v>34</v>
      </c>
      <c r="BS27" s="398">
        <v>25</v>
      </c>
      <c r="BT27" s="398">
        <v>19</v>
      </c>
      <c r="BU27" s="398">
        <v>12</v>
      </c>
      <c r="BV27" s="399">
        <v>140</v>
      </c>
      <c r="BW27" s="397">
        <v>7</v>
      </c>
      <c r="BX27" s="398">
        <v>7</v>
      </c>
      <c r="BY27" s="398">
        <v>3</v>
      </c>
      <c r="BZ27" s="398">
        <v>6</v>
      </c>
      <c r="CA27" s="398">
        <v>5</v>
      </c>
      <c r="CB27" s="398">
        <v>1</v>
      </c>
      <c r="CC27" s="398">
        <v>5</v>
      </c>
      <c r="CD27" s="412">
        <v>34</v>
      </c>
      <c r="CE27" s="454">
        <f t="shared" si="12"/>
        <v>21</v>
      </c>
      <c r="CF27" s="423">
        <f t="shared" si="13"/>
        <v>42</v>
      </c>
      <c r="CG27" s="423">
        <f t="shared" si="14"/>
        <v>59</v>
      </c>
      <c r="CH27" s="468">
        <f t="shared" si="15"/>
        <v>310</v>
      </c>
    </row>
    <row r="28" spans="1:86">
      <c r="A28" s="407" t="s">
        <v>281</v>
      </c>
      <c r="B28" s="408" t="s">
        <v>29</v>
      </c>
      <c r="C28" s="397">
        <v>92</v>
      </c>
      <c r="D28" s="398">
        <v>69</v>
      </c>
      <c r="E28" s="398">
        <v>177</v>
      </c>
      <c r="F28" s="398">
        <v>137</v>
      </c>
      <c r="G28" s="398">
        <v>106</v>
      </c>
      <c r="H28" s="398">
        <v>65</v>
      </c>
      <c r="I28" s="398">
        <v>58</v>
      </c>
      <c r="J28" s="399">
        <v>704</v>
      </c>
      <c r="K28" s="397">
        <v>92</v>
      </c>
      <c r="L28" s="398">
        <v>64</v>
      </c>
      <c r="M28" s="398">
        <v>173</v>
      </c>
      <c r="N28" s="398">
        <v>130</v>
      </c>
      <c r="O28" s="398">
        <v>102</v>
      </c>
      <c r="P28" s="398">
        <v>62</v>
      </c>
      <c r="Q28" s="398">
        <v>53</v>
      </c>
      <c r="R28" s="399">
        <v>676</v>
      </c>
      <c r="S28" s="397">
        <v>4</v>
      </c>
      <c r="T28" s="398">
        <v>7</v>
      </c>
      <c r="U28" s="398">
        <v>6</v>
      </c>
      <c r="V28" s="398">
        <v>4</v>
      </c>
      <c r="W28" s="398">
        <v>7</v>
      </c>
      <c r="X28" s="398">
        <v>2</v>
      </c>
      <c r="Y28" s="398">
        <v>2</v>
      </c>
      <c r="Z28" s="399">
        <v>32</v>
      </c>
      <c r="AA28" s="397">
        <v>10</v>
      </c>
      <c r="AB28" s="398">
        <v>9</v>
      </c>
      <c r="AC28" s="398">
        <v>9</v>
      </c>
      <c r="AD28" s="398">
        <v>9</v>
      </c>
      <c r="AE28" s="398">
        <v>12</v>
      </c>
      <c r="AF28" s="398">
        <v>11</v>
      </c>
      <c r="AG28" s="398">
        <v>9</v>
      </c>
      <c r="AH28" s="399">
        <v>69</v>
      </c>
      <c r="AI28" s="397">
        <v>11</v>
      </c>
      <c r="AJ28" s="398">
        <v>8</v>
      </c>
      <c r="AK28" s="398">
        <v>16</v>
      </c>
      <c r="AL28" s="398">
        <v>20</v>
      </c>
      <c r="AM28" s="398">
        <v>14</v>
      </c>
      <c r="AN28" s="398">
        <v>9</v>
      </c>
      <c r="AO28" s="398">
        <v>8</v>
      </c>
      <c r="AP28" s="399">
        <v>86</v>
      </c>
      <c r="AQ28" s="397">
        <f t="shared" si="4"/>
        <v>67</v>
      </c>
      <c r="AR28" s="400">
        <f t="shared" si="5"/>
        <v>40</v>
      </c>
      <c r="AS28" s="400">
        <f t="shared" si="6"/>
        <v>142</v>
      </c>
      <c r="AT28" s="400">
        <f t="shared" si="7"/>
        <v>97</v>
      </c>
      <c r="AU28" s="400">
        <f t="shared" si="8"/>
        <v>69</v>
      </c>
      <c r="AV28" s="400">
        <f t="shared" si="9"/>
        <v>40</v>
      </c>
      <c r="AW28" s="400">
        <f t="shared" si="10"/>
        <v>34</v>
      </c>
      <c r="AX28" s="411">
        <f t="shared" si="11"/>
        <v>489</v>
      </c>
      <c r="AY28" s="397">
        <v>27</v>
      </c>
      <c r="AZ28" s="398">
        <v>21</v>
      </c>
      <c r="BA28" s="398">
        <v>47</v>
      </c>
      <c r="BB28" s="398">
        <v>42</v>
      </c>
      <c r="BC28" s="398">
        <v>17</v>
      </c>
      <c r="BD28" s="398">
        <v>10</v>
      </c>
      <c r="BE28" s="398">
        <v>13</v>
      </c>
      <c r="BF28" s="399">
        <v>177</v>
      </c>
      <c r="BG28" s="397">
        <v>26</v>
      </c>
      <c r="BH28" s="398">
        <v>13</v>
      </c>
      <c r="BI28" s="398">
        <v>63</v>
      </c>
      <c r="BJ28" s="398">
        <v>35</v>
      </c>
      <c r="BK28" s="398">
        <v>33</v>
      </c>
      <c r="BL28" s="398">
        <v>14</v>
      </c>
      <c r="BM28" s="398">
        <v>14</v>
      </c>
      <c r="BN28" s="399">
        <v>198</v>
      </c>
      <c r="BO28" s="397">
        <v>14</v>
      </c>
      <c r="BP28" s="398">
        <v>6</v>
      </c>
      <c r="BQ28" s="398">
        <v>32</v>
      </c>
      <c r="BR28" s="398">
        <v>20</v>
      </c>
      <c r="BS28" s="398">
        <v>19</v>
      </c>
      <c r="BT28" s="398">
        <v>16</v>
      </c>
      <c r="BU28" s="398">
        <v>7</v>
      </c>
      <c r="BV28" s="399">
        <v>114</v>
      </c>
      <c r="BW28" s="397">
        <v>0</v>
      </c>
      <c r="BX28" s="398">
        <v>5</v>
      </c>
      <c r="BY28" s="398">
        <v>4</v>
      </c>
      <c r="BZ28" s="398">
        <v>7</v>
      </c>
      <c r="CA28" s="398">
        <v>4</v>
      </c>
      <c r="CB28" s="398">
        <v>3</v>
      </c>
      <c r="CC28" s="398">
        <v>5</v>
      </c>
      <c r="CD28" s="412">
        <v>28</v>
      </c>
      <c r="CE28" s="454">
        <f t="shared" si="12"/>
        <v>15</v>
      </c>
      <c r="CF28" s="423">
        <f t="shared" si="13"/>
        <v>41</v>
      </c>
      <c r="CG28" s="423">
        <f t="shared" si="14"/>
        <v>51</v>
      </c>
      <c r="CH28" s="468">
        <f t="shared" si="15"/>
        <v>240</v>
      </c>
    </row>
    <row r="29" spans="1:86">
      <c r="A29" s="407" t="s">
        <v>281</v>
      </c>
      <c r="B29" s="408" t="s">
        <v>31</v>
      </c>
      <c r="C29" s="397">
        <v>44</v>
      </c>
      <c r="D29" s="398">
        <v>42</v>
      </c>
      <c r="E29" s="398">
        <v>127</v>
      </c>
      <c r="F29" s="398">
        <v>102</v>
      </c>
      <c r="G29" s="398">
        <v>76</v>
      </c>
      <c r="H29" s="398">
        <v>69</v>
      </c>
      <c r="I29" s="398">
        <v>66</v>
      </c>
      <c r="J29" s="399">
        <v>526</v>
      </c>
      <c r="K29" s="397">
        <v>40</v>
      </c>
      <c r="L29" s="398">
        <v>41</v>
      </c>
      <c r="M29" s="398">
        <v>124</v>
      </c>
      <c r="N29" s="398">
        <v>100</v>
      </c>
      <c r="O29" s="398">
        <v>75</v>
      </c>
      <c r="P29" s="398">
        <v>65</v>
      </c>
      <c r="Q29" s="398">
        <v>62</v>
      </c>
      <c r="R29" s="399">
        <v>507</v>
      </c>
      <c r="S29" s="397">
        <v>1</v>
      </c>
      <c r="T29" s="398">
        <v>1</v>
      </c>
      <c r="U29" s="398">
        <v>8</v>
      </c>
      <c r="V29" s="398">
        <v>3</v>
      </c>
      <c r="W29" s="398">
        <v>2</v>
      </c>
      <c r="X29" s="398">
        <v>5</v>
      </c>
      <c r="Y29" s="398">
        <v>4</v>
      </c>
      <c r="Z29" s="399">
        <v>24</v>
      </c>
      <c r="AA29" s="397">
        <v>1</v>
      </c>
      <c r="AB29" s="398">
        <v>1</v>
      </c>
      <c r="AC29" s="398">
        <v>12</v>
      </c>
      <c r="AD29" s="398">
        <v>10</v>
      </c>
      <c r="AE29" s="398">
        <v>4</v>
      </c>
      <c r="AF29" s="398">
        <v>6</v>
      </c>
      <c r="AG29" s="398">
        <v>8</v>
      </c>
      <c r="AH29" s="399">
        <v>42</v>
      </c>
      <c r="AI29" s="397">
        <v>5</v>
      </c>
      <c r="AJ29" s="398">
        <v>8</v>
      </c>
      <c r="AK29" s="398">
        <v>11</v>
      </c>
      <c r="AL29" s="398">
        <v>10</v>
      </c>
      <c r="AM29" s="398">
        <v>9</v>
      </c>
      <c r="AN29" s="398">
        <v>12</v>
      </c>
      <c r="AO29" s="398">
        <v>9</v>
      </c>
      <c r="AP29" s="399">
        <v>64</v>
      </c>
      <c r="AQ29" s="397">
        <f t="shared" si="4"/>
        <v>33</v>
      </c>
      <c r="AR29" s="400">
        <f t="shared" si="5"/>
        <v>31</v>
      </c>
      <c r="AS29" s="400">
        <f t="shared" si="6"/>
        <v>93</v>
      </c>
      <c r="AT29" s="400">
        <f t="shared" si="7"/>
        <v>77</v>
      </c>
      <c r="AU29" s="400">
        <f t="shared" si="8"/>
        <v>60</v>
      </c>
      <c r="AV29" s="400">
        <f t="shared" si="9"/>
        <v>42</v>
      </c>
      <c r="AW29" s="400">
        <f t="shared" si="10"/>
        <v>41</v>
      </c>
      <c r="AX29" s="411">
        <f t="shared" si="11"/>
        <v>377</v>
      </c>
      <c r="AY29" s="397">
        <v>10</v>
      </c>
      <c r="AZ29" s="398">
        <v>10</v>
      </c>
      <c r="BA29" s="398">
        <v>33</v>
      </c>
      <c r="BB29" s="398">
        <v>29</v>
      </c>
      <c r="BC29" s="398">
        <v>12</v>
      </c>
      <c r="BD29" s="398">
        <v>9</v>
      </c>
      <c r="BE29" s="398">
        <v>19</v>
      </c>
      <c r="BF29" s="399">
        <v>122</v>
      </c>
      <c r="BG29" s="397">
        <v>19</v>
      </c>
      <c r="BH29" s="398">
        <v>17</v>
      </c>
      <c r="BI29" s="398">
        <v>38</v>
      </c>
      <c r="BJ29" s="398">
        <v>25</v>
      </c>
      <c r="BK29" s="398">
        <v>25</v>
      </c>
      <c r="BL29" s="398">
        <v>20</v>
      </c>
      <c r="BM29" s="398">
        <v>15</v>
      </c>
      <c r="BN29" s="399">
        <v>159</v>
      </c>
      <c r="BO29" s="397">
        <v>4</v>
      </c>
      <c r="BP29" s="398">
        <v>4</v>
      </c>
      <c r="BQ29" s="398">
        <v>22</v>
      </c>
      <c r="BR29" s="398">
        <v>23</v>
      </c>
      <c r="BS29" s="398">
        <v>23</v>
      </c>
      <c r="BT29" s="398">
        <v>13</v>
      </c>
      <c r="BU29" s="398">
        <v>7</v>
      </c>
      <c r="BV29" s="399">
        <v>96</v>
      </c>
      <c r="BW29" s="397">
        <v>4</v>
      </c>
      <c r="BX29" s="398">
        <v>1</v>
      </c>
      <c r="BY29" s="398">
        <v>3</v>
      </c>
      <c r="BZ29" s="398">
        <v>2</v>
      </c>
      <c r="CA29" s="398">
        <v>1</v>
      </c>
      <c r="CB29" s="398">
        <v>4</v>
      </c>
      <c r="CC29" s="398">
        <v>4</v>
      </c>
      <c r="CD29" s="412">
        <v>19</v>
      </c>
      <c r="CE29" s="454">
        <f t="shared" si="12"/>
        <v>14</v>
      </c>
      <c r="CF29" s="423">
        <f t="shared" si="13"/>
        <v>28</v>
      </c>
      <c r="CG29" s="423">
        <f t="shared" si="14"/>
        <v>40</v>
      </c>
      <c r="CH29" s="468">
        <f t="shared" si="15"/>
        <v>220</v>
      </c>
    </row>
    <row r="30" spans="1:86">
      <c r="A30" s="407" t="s">
        <v>281</v>
      </c>
      <c r="B30" s="408" t="s">
        <v>32</v>
      </c>
      <c r="C30" s="397">
        <v>120</v>
      </c>
      <c r="D30" s="398">
        <v>140</v>
      </c>
      <c r="E30" s="398">
        <v>276</v>
      </c>
      <c r="F30" s="398">
        <v>217</v>
      </c>
      <c r="G30" s="398">
        <v>158</v>
      </c>
      <c r="H30" s="398">
        <v>123</v>
      </c>
      <c r="I30" s="398">
        <v>102</v>
      </c>
      <c r="J30" s="399">
        <v>1136</v>
      </c>
      <c r="K30" s="397">
        <v>116</v>
      </c>
      <c r="L30" s="398">
        <v>135</v>
      </c>
      <c r="M30" s="398">
        <v>269</v>
      </c>
      <c r="N30" s="398">
        <v>206</v>
      </c>
      <c r="O30" s="398">
        <v>153</v>
      </c>
      <c r="P30" s="398">
        <v>118</v>
      </c>
      <c r="Q30" s="398">
        <v>99</v>
      </c>
      <c r="R30" s="399">
        <v>1096</v>
      </c>
      <c r="S30" s="397">
        <v>8</v>
      </c>
      <c r="T30" s="398">
        <v>11</v>
      </c>
      <c r="U30" s="398">
        <v>17</v>
      </c>
      <c r="V30" s="398">
        <v>11</v>
      </c>
      <c r="W30" s="398">
        <v>13</v>
      </c>
      <c r="X30" s="398">
        <v>7</v>
      </c>
      <c r="Y30" s="398">
        <v>8</v>
      </c>
      <c r="Z30" s="399">
        <v>75</v>
      </c>
      <c r="AA30" s="397">
        <v>16</v>
      </c>
      <c r="AB30" s="398">
        <v>13</v>
      </c>
      <c r="AC30" s="398">
        <v>31</v>
      </c>
      <c r="AD30" s="398">
        <v>17</v>
      </c>
      <c r="AE30" s="398">
        <v>11</v>
      </c>
      <c r="AF30" s="398">
        <v>7</v>
      </c>
      <c r="AG30" s="398">
        <v>9</v>
      </c>
      <c r="AH30" s="399">
        <v>104</v>
      </c>
      <c r="AI30" s="397">
        <v>20</v>
      </c>
      <c r="AJ30" s="398">
        <v>15</v>
      </c>
      <c r="AK30" s="398">
        <v>36</v>
      </c>
      <c r="AL30" s="398">
        <v>28</v>
      </c>
      <c r="AM30" s="398">
        <v>20</v>
      </c>
      <c r="AN30" s="398">
        <v>17</v>
      </c>
      <c r="AO30" s="398">
        <v>12</v>
      </c>
      <c r="AP30" s="399">
        <v>148</v>
      </c>
      <c r="AQ30" s="397">
        <f t="shared" si="4"/>
        <v>72</v>
      </c>
      <c r="AR30" s="400">
        <f t="shared" si="5"/>
        <v>96</v>
      </c>
      <c r="AS30" s="400">
        <f t="shared" si="6"/>
        <v>185</v>
      </c>
      <c r="AT30" s="400">
        <f t="shared" si="7"/>
        <v>150</v>
      </c>
      <c r="AU30" s="400">
        <f t="shared" si="8"/>
        <v>109</v>
      </c>
      <c r="AV30" s="400">
        <f t="shared" si="9"/>
        <v>87</v>
      </c>
      <c r="AW30" s="400">
        <f t="shared" si="10"/>
        <v>70</v>
      </c>
      <c r="AX30" s="411">
        <f t="shared" si="11"/>
        <v>769</v>
      </c>
      <c r="AY30" s="397">
        <v>32</v>
      </c>
      <c r="AZ30" s="398">
        <v>36</v>
      </c>
      <c r="BA30" s="398">
        <v>66</v>
      </c>
      <c r="BB30" s="398">
        <v>60</v>
      </c>
      <c r="BC30" s="398">
        <v>37</v>
      </c>
      <c r="BD30" s="398">
        <v>32</v>
      </c>
      <c r="BE30" s="398">
        <v>25</v>
      </c>
      <c r="BF30" s="399">
        <v>288</v>
      </c>
      <c r="BG30" s="397">
        <v>29</v>
      </c>
      <c r="BH30" s="398">
        <v>41</v>
      </c>
      <c r="BI30" s="398">
        <v>70</v>
      </c>
      <c r="BJ30" s="398">
        <v>50</v>
      </c>
      <c r="BK30" s="398">
        <v>35</v>
      </c>
      <c r="BL30" s="398">
        <v>32</v>
      </c>
      <c r="BM30" s="398">
        <v>22</v>
      </c>
      <c r="BN30" s="399">
        <v>279</v>
      </c>
      <c r="BO30" s="397">
        <v>11</v>
      </c>
      <c r="BP30" s="398">
        <v>19</v>
      </c>
      <c r="BQ30" s="398">
        <v>49</v>
      </c>
      <c r="BR30" s="398">
        <v>40</v>
      </c>
      <c r="BS30" s="398">
        <v>37</v>
      </c>
      <c r="BT30" s="398">
        <v>23</v>
      </c>
      <c r="BU30" s="398">
        <v>23</v>
      </c>
      <c r="BV30" s="399">
        <v>202</v>
      </c>
      <c r="BW30" s="397">
        <v>4</v>
      </c>
      <c r="BX30" s="398">
        <v>5</v>
      </c>
      <c r="BY30" s="398">
        <v>7</v>
      </c>
      <c r="BZ30" s="398">
        <v>11</v>
      </c>
      <c r="CA30" s="398">
        <v>5</v>
      </c>
      <c r="CB30" s="398">
        <v>5</v>
      </c>
      <c r="CC30" s="398">
        <v>3</v>
      </c>
      <c r="CD30" s="412">
        <v>40</v>
      </c>
      <c r="CE30" s="454">
        <f t="shared" si="12"/>
        <v>39</v>
      </c>
      <c r="CF30" s="423">
        <f t="shared" si="13"/>
        <v>44</v>
      </c>
      <c r="CG30" s="423">
        <f t="shared" si="14"/>
        <v>77</v>
      </c>
      <c r="CH30" s="468">
        <f t="shared" si="15"/>
        <v>416</v>
      </c>
    </row>
    <row r="31" spans="1:86">
      <c r="A31" s="407" t="s">
        <v>281</v>
      </c>
      <c r="B31" s="408" t="s">
        <v>33</v>
      </c>
      <c r="C31" s="397">
        <v>132</v>
      </c>
      <c r="D31" s="398">
        <v>91</v>
      </c>
      <c r="E31" s="398">
        <v>214</v>
      </c>
      <c r="F31" s="398">
        <v>170</v>
      </c>
      <c r="G31" s="398">
        <v>131</v>
      </c>
      <c r="H31" s="398">
        <v>125</v>
      </c>
      <c r="I31" s="398">
        <v>87</v>
      </c>
      <c r="J31" s="399">
        <v>950</v>
      </c>
      <c r="K31" s="397">
        <v>128</v>
      </c>
      <c r="L31" s="398">
        <v>86</v>
      </c>
      <c r="M31" s="398">
        <v>209</v>
      </c>
      <c r="N31" s="398">
        <v>162</v>
      </c>
      <c r="O31" s="398">
        <v>126</v>
      </c>
      <c r="P31" s="398">
        <v>123</v>
      </c>
      <c r="Q31" s="398">
        <v>84</v>
      </c>
      <c r="R31" s="399">
        <v>918</v>
      </c>
      <c r="S31" s="397">
        <v>8</v>
      </c>
      <c r="T31" s="398">
        <v>5</v>
      </c>
      <c r="U31" s="398">
        <v>13</v>
      </c>
      <c r="V31" s="398">
        <v>9</v>
      </c>
      <c r="W31" s="398">
        <v>9</v>
      </c>
      <c r="X31" s="398">
        <v>9</v>
      </c>
      <c r="Y31" s="398">
        <v>7</v>
      </c>
      <c r="Z31" s="399">
        <v>60</v>
      </c>
      <c r="AA31" s="397">
        <v>6</v>
      </c>
      <c r="AB31" s="398">
        <v>6</v>
      </c>
      <c r="AC31" s="398">
        <v>25</v>
      </c>
      <c r="AD31" s="398">
        <v>12</v>
      </c>
      <c r="AE31" s="398">
        <v>13</v>
      </c>
      <c r="AF31" s="398">
        <v>15</v>
      </c>
      <c r="AG31" s="398">
        <v>7</v>
      </c>
      <c r="AH31" s="399">
        <v>84</v>
      </c>
      <c r="AI31" s="397">
        <v>21</v>
      </c>
      <c r="AJ31" s="398">
        <v>12</v>
      </c>
      <c r="AK31" s="398">
        <v>25</v>
      </c>
      <c r="AL31" s="398">
        <v>25</v>
      </c>
      <c r="AM31" s="398">
        <v>18</v>
      </c>
      <c r="AN31" s="398">
        <v>22</v>
      </c>
      <c r="AO31" s="398">
        <v>18</v>
      </c>
      <c r="AP31" s="399">
        <v>141</v>
      </c>
      <c r="AQ31" s="397">
        <f t="shared" si="4"/>
        <v>93</v>
      </c>
      <c r="AR31" s="400">
        <f t="shared" si="5"/>
        <v>63</v>
      </c>
      <c r="AS31" s="400">
        <f t="shared" si="6"/>
        <v>146</v>
      </c>
      <c r="AT31" s="400">
        <f t="shared" si="7"/>
        <v>116</v>
      </c>
      <c r="AU31" s="400">
        <f t="shared" si="8"/>
        <v>86</v>
      </c>
      <c r="AV31" s="400">
        <f t="shared" si="9"/>
        <v>77</v>
      </c>
      <c r="AW31" s="400">
        <f t="shared" si="10"/>
        <v>52</v>
      </c>
      <c r="AX31" s="411">
        <f t="shared" si="11"/>
        <v>633</v>
      </c>
      <c r="AY31" s="397">
        <v>39</v>
      </c>
      <c r="AZ31" s="398">
        <v>24</v>
      </c>
      <c r="BA31" s="398">
        <v>59</v>
      </c>
      <c r="BB31" s="398">
        <v>40</v>
      </c>
      <c r="BC31" s="398">
        <v>26</v>
      </c>
      <c r="BD31" s="398">
        <v>22</v>
      </c>
      <c r="BE31" s="398">
        <v>18</v>
      </c>
      <c r="BF31" s="399">
        <v>228</v>
      </c>
      <c r="BG31" s="397">
        <v>31</v>
      </c>
      <c r="BH31" s="398">
        <v>23</v>
      </c>
      <c r="BI31" s="398">
        <v>53</v>
      </c>
      <c r="BJ31" s="398">
        <v>49</v>
      </c>
      <c r="BK31" s="398">
        <v>39</v>
      </c>
      <c r="BL31" s="398">
        <v>35</v>
      </c>
      <c r="BM31" s="398">
        <v>17</v>
      </c>
      <c r="BN31" s="399">
        <v>247</v>
      </c>
      <c r="BO31" s="397">
        <v>23</v>
      </c>
      <c r="BP31" s="398">
        <v>16</v>
      </c>
      <c r="BQ31" s="398">
        <v>34</v>
      </c>
      <c r="BR31" s="398">
        <v>27</v>
      </c>
      <c r="BS31" s="398">
        <v>21</v>
      </c>
      <c r="BT31" s="398">
        <v>20</v>
      </c>
      <c r="BU31" s="398">
        <v>17</v>
      </c>
      <c r="BV31" s="399">
        <v>158</v>
      </c>
      <c r="BW31" s="397">
        <v>4</v>
      </c>
      <c r="BX31" s="398">
        <v>5</v>
      </c>
      <c r="BY31" s="398">
        <v>5</v>
      </c>
      <c r="BZ31" s="398">
        <v>8</v>
      </c>
      <c r="CA31" s="398">
        <v>5</v>
      </c>
      <c r="CB31" s="398">
        <v>2</v>
      </c>
      <c r="CC31" s="398">
        <v>3</v>
      </c>
      <c r="CD31" s="412">
        <v>32</v>
      </c>
      <c r="CE31" s="454">
        <f t="shared" si="12"/>
        <v>34</v>
      </c>
      <c r="CF31" s="423">
        <f t="shared" si="13"/>
        <v>47</v>
      </c>
      <c r="CG31" s="423">
        <f t="shared" si="14"/>
        <v>83</v>
      </c>
      <c r="CH31" s="468">
        <f t="shared" si="15"/>
        <v>331</v>
      </c>
    </row>
    <row r="32" spans="1:86">
      <c r="A32" s="407" t="s">
        <v>281</v>
      </c>
      <c r="B32" s="408" t="s">
        <v>34</v>
      </c>
      <c r="C32" s="397">
        <v>181</v>
      </c>
      <c r="D32" s="398">
        <v>60</v>
      </c>
      <c r="E32" s="398">
        <v>153</v>
      </c>
      <c r="F32" s="398">
        <v>79</v>
      </c>
      <c r="G32" s="398">
        <v>56</v>
      </c>
      <c r="H32" s="398">
        <v>69</v>
      </c>
      <c r="I32" s="398">
        <v>72</v>
      </c>
      <c r="J32" s="399">
        <v>670</v>
      </c>
      <c r="K32" s="397">
        <v>175</v>
      </c>
      <c r="L32" s="398">
        <v>55</v>
      </c>
      <c r="M32" s="398">
        <v>149</v>
      </c>
      <c r="N32" s="398">
        <v>76</v>
      </c>
      <c r="O32" s="398">
        <v>52</v>
      </c>
      <c r="P32" s="398">
        <v>68</v>
      </c>
      <c r="Q32" s="398">
        <v>70</v>
      </c>
      <c r="R32" s="399">
        <v>645</v>
      </c>
      <c r="S32" s="397">
        <v>5</v>
      </c>
      <c r="T32" s="398">
        <v>4</v>
      </c>
      <c r="U32" s="398">
        <v>13</v>
      </c>
      <c r="V32" s="398">
        <v>3</v>
      </c>
      <c r="W32" s="398">
        <v>1</v>
      </c>
      <c r="X32" s="398">
        <v>3</v>
      </c>
      <c r="Y32" s="398">
        <v>2</v>
      </c>
      <c r="Z32" s="399">
        <v>31</v>
      </c>
      <c r="AA32" s="397">
        <v>15</v>
      </c>
      <c r="AB32" s="398">
        <v>3</v>
      </c>
      <c r="AC32" s="398">
        <v>12</v>
      </c>
      <c r="AD32" s="398">
        <v>7</v>
      </c>
      <c r="AE32" s="398">
        <v>3</v>
      </c>
      <c r="AF32" s="398">
        <v>7</v>
      </c>
      <c r="AG32" s="398">
        <v>7</v>
      </c>
      <c r="AH32" s="399">
        <v>54</v>
      </c>
      <c r="AI32" s="397">
        <v>13</v>
      </c>
      <c r="AJ32" s="398">
        <v>13</v>
      </c>
      <c r="AK32" s="398">
        <v>17</v>
      </c>
      <c r="AL32" s="398">
        <v>7</v>
      </c>
      <c r="AM32" s="398">
        <v>2</v>
      </c>
      <c r="AN32" s="398">
        <v>12</v>
      </c>
      <c r="AO32" s="398">
        <v>9</v>
      </c>
      <c r="AP32" s="399">
        <v>73</v>
      </c>
      <c r="AQ32" s="397">
        <f t="shared" si="4"/>
        <v>142</v>
      </c>
      <c r="AR32" s="400">
        <f t="shared" si="5"/>
        <v>35</v>
      </c>
      <c r="AS32" s="400">
        <f t="shared" si="6"/>
        <v>107</v>
      </c>
      <c r="AT32" s="400">
        <f t="shared" si="7"/>
        <v>59</v>
      </c>
      <c r="AU32" s="400">
        <f t="shared" si="8"/>
        <v>46</v>
      </c>
      <c r="AV32" s="400">
        <f t="shared" si="9"/>
        <v>46</v>
      </c>
      <c r="AW32" s="400">
        <f t="shared" si="10"/>
        <v>52</v>
      </c>
      <c r="AX32" s="411">
        <f t="shared" si="11"/>
        <v>487</v>
      </c>
      <c r="AY32" s="397">
        <v>50</v>
      </c>
      <c r="AZ32" s="398">
        <v>11</v>
      </c>
      <c r="BA32" s="398">
        <v>31</v>
      </c>
      <c r="BB32" s="398">
        <v>18</v>
      </c>
      <c r="BC32" s="398">
        <v>15</v>
      </c>
      <c r="BD32" s="398">
        <v>14</v>
      </c>
      <c r="BE32" s="398">
        <v>22</v>
      </c>
      <c r="BF32" s="399">
        <v>161</v>
      </c>
      <c r="BG32" s="397">
        <v>61</v>
      </c>
      <c r="BH32" s="398">
        <v>16</v>
      </c>
      <c r="BI32" s="398">
        <v>46</v>
      </c>
      <c r="BJ32" s="398">
        <v>21</v>
      </c>
      <c r="BK32" s="398">
        <v>13</v>
      </c>
      <c r="BL32" s="398">
        <v>18</v>
      </c>
      <c r="BM32" s="398">
        <v>21</v>
      </c>
      <c r="BN32" s="399">
        <v>196</v>
      </c>
      <c r="BO32" s="397">
        <v>31</v>
      </c>
      <c r="BP32" s="398">
        <v>8</v>
      </c>
      <c r="BQ32" s="398">
        <v>30</v>
      </c>
      <c r="BR32" s="398">
        <v>20</v>
      </c>
      <c r="BS32" s="398">
        <v>18</v>
      </c>
      <c r="BT32" s="398">
        <v>14</v>
      </c>
      <c r="BU32" s="398">
        <v>9</v>
      </c>
      <c r="BV32" s="399">
        <v>130</v>
      </c>
      <c r="BW32" s="397">
        <v>6</v>
      </c>
      <c r="BX32" s="398">
        <v>5</v>
      </c>
      <c r="BY32" s="398">
        <v>4</v>
      </c>
      <c r="BZ32" s="398">
        <v>3</v>
      </c>
      <c r="CA32" s="398">
        <v>4</v>
      </c>
      <c r="CB32" s="398">
        <v>1</v>
      </c>
      <c r="CC32" s="398">
        <v>2</v>
      </c>
      <c r="CD32" s="412">
        <v>25</v>
      </c>
      <c r="CE32" s="454">
        <f t="shared" si="12"/>
        <v>9</v>
      </c>
      <c r="CF32" s="423">
        <f t="shared" si="13"/>
        <v>24</v>
      </c>
      <c r="CG32" s="423">
        <f t="shared" si="14"/>
        <v>30</v>
      </c>
      <c r="CH32" s="468">
        <f t="shared" si="15"/>
        <v>203</v>
      </c>
    </row>
    <row r="33" spans="1:86">
      <c r="A33" s="407" t="s">
        <v>281</v>
      </c>
      <c r="B33" s="408" t="s">
        <v>35</v>
      </c>
      <c r="C33" s="397">
        <v>99</v>
      </c>
      <c r="D33" s="398">
        <v>93</v>
      </c>
      <c r="E33" s="398">
        <v>239</v>
      </c>
      <c r="F33" s="398">
        <v>207</v>
      </c>
      <c r="G33" s="398">
        <v>139</v>
      </c>
      <c r="H33" s="398">
        <v>104</v>
      </c>
      <c r="I33" s="398">
        <v>81</v>
      </c>
      <c r="J33" s="399">
        <v>962</v>
      </c>
      <c r="K33" s="397">
        <v>96</v>
      </c>
      <c r="L33" s="398">
        <v>89</v>
      </c>
      <c r="M33" s="398">
        <v>229</v>
      </c>
      <c r="N33" s="398">
        <v>198</v>
      </c>
      <c r="O33" s="398">
        <v>134</v>
      </c>
      <c r="P33" s="398">
        <v>101</v>
      </c>
      <c r="Q33" s="398">
        <v>78</v>
      </c>
      <c r="R33" s="399">
        <v>925</v>
      </c>
      <c r="S33" s="397">
        <v>9</v>
      </c>
      <c r="T33" s="398">
        <v>7</v>
      </c>
      <c r="U33" s="398">
        <v>15</v>
      </c>
      <c r="V33" s="398">
        <v>14</v>
      </c>
      <c r="W33" s="398">
        <v>7</v>
      </c>
      <c r="X33" s="398">
        <v>5</v>
      </c>
      <c r="Y33" s="398">
        <v>7</v>
      </c>
      <c r="Z33" s="399">
        <v>64</v>
      </c>
      <c r="AA33" s="397">
        <v>13</v>
      </c>
      <c r="AB33" s="398">
        <v>6</v>
      </c>
      <c r="AC33" s="398">
        <v>25</v>
      </c>
      <c r="AD33" s="398">
        <v>15</v>
      </c>
      <c r="AE33" s="398">
        <v>10</v>
      </c>
      <c r="AF33" s="398">
        <v>10</v>
      </c>
      <c r="AG33" s="398">
        <v>10</v>
      </c>
      <c r="AH33" s="399">
        <v>89</v>
      </c>
      <c r="AI33" s="397">
        <v>8</v>
      </c>
      <c r="AJ33" s="398">
        <v>10</v>
      </c>
      <c r="AK33" s="398">
        <v>34</v>
      </c>
      <c r="AL33" s="398">
        <v>23</v>
      </c>
      <c r="AM33" s="398">
        <v>20</v>
      </c>
      <c r="AN33" s="398">
        <v>14</v>
      </c>
      <c r="AO33" s="398">
        <v>10</v>
      </c>
      <c r="AP33" s="399">
        <v>119</v>
      </c>
      <c r="AQ33" s="397">
        <f t="shared" si="4"/>
        <v>66</v>
      </c>
      <c r="AR33" s="400">
        <f t="shared" si="5"/>
        <v>66</v>
      </c>
      <c r="AS33" s="400">
        <f t="shared" si="6"/>
        <v>155</v>
      </c>
      <c r="AT33" s="400">
        <f t="shared" si="7"/>
        <v>146</v>
      </c>
      <c r="AU33" s="400">
        <f t="shared" si="8"/>
        <v>97</v>
      </c>
      <c r="AV33" s="400">
        <f t="shared" si="9"/>
        <v>72</v>
      </c>
      <c r="AW33" s="400">
        <f t="shared" si="10"/>
        <v>51</v>
      </c>
      <c r="AX33" s="411">
        <f t="shared" si="11"/>
        <v>653</v>
      </c>
      <c r="AY33" s="397">
        <v>18</v>
      </c>
      <c r="AZ33" s="398">
        <v>29</v>
      </c>
      <c r="BA33" s="398">
        <v>53</v>
      </c>
      <c r="BB33" s="398">
        <v>46</v>
      </c>
      <c r="BC33" s="398">
        <v>28</v>
      </c>
      <c r="BD33" s="398">
        <v>29</v>
      </c>
      <c r="BE33" s="398">
        <v>21</v>
      </c>
      <c r="BF33" s="399">
        <v>224</v>
      </c>
      <c r="BG33" s="397">
        <v>33</v>
      </c>
      <c r="BH33" s="398">
        <v>23</v>
      </c>
      <c r="BI33" s="398">
        <v>58</v>
      </c>
      <c r="BJ33" s="398">
        <v>51</v>
      </c>
      <c r="BK33" s="398">
        <v>37</v>
      </c>
      <c r="BL33" s="398">
        <v>19</v>
      </c>
      <c r="BM33" s="398">
        <v>17</v>
      </c>
      <c r="BN33" s="399">
        <v>238</v>
      </c>
      <c r="BO33" s="397">
        <v>15</v>
      </c>
      <c r="BP33" s="398">
        <v>14</v>
      </c>
      <c r="BQ33" s="398">
        <v>44</v>
      </c>
      <c r="BR33" s="398">
        <v>49</v>
      </c>
      <c r="BS33" s="398">
        <v>32</v>
      </c>
      <c r="BT33" s="398">
        <v>24</v>
      </c>
      <c r="BU33" s="398">
        <v>13</v>
      </c>
      <c r="BV33" s="399">
        <v>191</v>
      </c>
      <c r="BW33" s="397">
        <v>3</v>
      </c>
      <c r="BX33" s="398">
        <v>4</v>
      </c>
      <c r="BY33" s="398">
        <v>10</v>
      </c>
      <c r="BZ33" s="398">
        <v>9</v>
      </c>
      <c r="CA33" s="398">
        <v>5</v>
      </c>
      <c r="CB33" s="398">
        <v>3</v>
      </c>
      <c r="CC33" s="398">
        <v>3</v>
      </c>
      <c r="CD33" s="412">
        <v>37</v>
      </c>
      <c r="CE33" s="454">
        <f t="shared" si="12"/>
        <v>33</v>
      </c>
      <c r="CF33" s="423">
        <f t="shared" si="13"/>
        <v>45</v>
      </c>
      <c r="CG33" s="423">
        <f t="shared" si="14"/>
        <v>67</v>
      </c>
      <c r="CH33" s="468">
        <f t="shared" si="15"/>
        <v>366</v>
      </c>
    </row>
    <row r="34" spans="1:86">
      <c r="A34" s="407" t="s">
        <v>281</v>
      </c>
      <c r="B34" s="408" t="s">
        <v>36</v>
      </c>
      <c r="C34" s="397">
        <v>81</v>
      </c>
      <c r="D34" s="398">
        <v>76</v>
      </c>
      <c r="E34" s="398">
        <v>163</v>
      </c>
      <c r="F34" s="398">
        <v>158</v>
      </c>
      <c r="G34" s="398">
        <v>104</v>
      </c>
      <c r="H34" s="398">
        <v>105</v>
      </c>
      <c r="I34" s="398">
        <v>94</v>
      </c>
      <c r="J34" s="399">
        <v>781</v>
      </c>
      <c r="K34" s="397">
        <v>79</v>
      </c>
      <c r="L34" s="398">
        <v>75</v>
      </c>
      <c r="M34" s="398">
        <v>158</v>
      </c>
      <c r="N34" s="398">
        <v>154</v>
      </c>
      <c r="O34" s="398">
        <v>97</v>
      </c>
      <c r="P34" s="398">
        <v>99</v>
      </c>
      <c r="Q34" s="398">
        <v>92</v>
      </c>
      <c r="R34" s="399">
        <v>754</v>
      </c>
      <c r="S34" s="397">
        <v>8</v>
      </c>
      <c r="T34" s="398">
        <v>4</v>
      </c>
      <c r="U34" s="398">
        <v>7</v>
      </c>
      <c r="V34" s="398">
        <v>8</v>
      </c>
      <c r="W34" s="398">
        <v>6</v>
      </c>
      <c r="X34" s="398">
        <v>7</v>
      </c>
      <c r="Y34" s="398">
        <v>6</v>
      </c>
      <c r="Z34" s="399">
        <v>46</v>
      </c>
      <c r="AA34" s="397">
        <v>6</v>
      </c>
      <c r="AB34" s="398">
        <v>13</v>
      </c>
      <c r="AC34" s="398">
        <v>12</v>
      </c>
      <c r="AD34" s="398">
        <v>12</v>
      </c>
      <c r="AE34" s="398">
        <v>10</v>
      </c>
      <c r="AF34" s="398">
        <v>9</v>
      </c>
      <c r="AG34" s="398">
        <v>7</v>
      </c>
      <c r="AH34" s="399">
        <v>69</v>
      </c>
      <c r="AI34" s="397">
        <v>10</v>
      </c>
      <c r="AJ34" s="398">
        <v>10</v>
      </c>
      <c r="AK34" s="398">
        <v>30</v>
      </c>
      <c r="AL34" s="398">
        <v>32</v>
      </c>
      <c r="AM34" s="398">
        <v>13</v>
      </c>
      <c r="AN34" s="398">
        <v>14</v>
      </c>
      <c r="AO34" s="398">
        <v>9</v>
      </c>
      <c r="AP34" s="399">
        <v>118</v>
      </c>
      <c r="AQ34" s="397">
        <f t="shared" si="4"/>
        <v>55</v>
      </c>
      <c r="AR34" s="400">
        <f t="shared" si="5"/>
        <v>48</v>
      </c>
      <c r="AS34" s="400">
        <f t="shared" si="6"/>
        <v>109</v>
      </c>
      <c r="AT34" s="400">
        <f t="shared" si="7"/>
        <v>102</v>
      </c>
      <c r="AU34" s="400">
        <f t="shared" si="8"/>
        <v>68</v>
      </c>
      <c r="AV34" s="400">
        <f t="shared" si="9"/>
        <v>69</v>
      </c>
      <c r="AW34" s="400">
        <f t="shared" si="10"/>
        <v>70</v>
      </c>
      <c r="AX34" s="411">
        <f t="shared" si="11"/>
        <v>521</v>
      </c>
      <c r="AY34" s="397">
        <v>24</v>
      </c>
      <c r="AZ34" s="398">
        <v>22</v>
      </c>
      <c r="BA34" s="398">
        <v>47</v>
      </c>
      <c r="BB34" s="398">
        <v>42</v>
      </c>
      <c r="BC34" s="398">
        <v>25</v>
      </c>
      <c r="BD34" s="398">
        <v>31</v>
      </c>
      <c r="BE34" s="398">
        <v>28</v>
      </c>
      <c r="BF34" s="399">
        <v>219</v>
      </c>
      <c r="BG34" s="397">
        <v>17</v>
      </c>
      <c r="BH34" s="398">
        <v>17</v>
      </c>
      <c r="BI34" s="398">
        <v>41</v>
      </c>
      <c r="BJ34" s="398">
        <v>38</v>
      </c>
      <c r="BK34" s="398">
        <v>29</v>
      </c>
      <c r="BL34" s="398">
        <v>22</v>
      </c>
      <c r="BM34" s="398">
        <v>28</v>
      </c>
      <c r="BN34" s="399">
        <v>192</v>
      </c>
      <c r="BO34" s="397">
        <v>14</v>
      </c>
      <c r="BP34" s="398">
        <v>9</v>
      </c>
      <c r="BQ34" s="398">
        <v>21</v>
      </c>
      <c r="BR34" s="398">
        <v>22</v>
      </c>
      <c r="BS34" s="398">
        <v>14</v>
      </c>
      <c r="BT34" s="398">
        <v>16</v>
      </c>
      <c r="BU34" s="398">
        <v>14</v>
      </c>
      <c r="BV34" s="399">
        <v>110</v>
      </c>
      <c r="BW34" s="397">
        <v>2</v>
      </c>
      <c r="BX34" s="398">
        <v>1</v>
      </c>
      <c r="BY34" s="398">
        <v>5</v>
      </c>
      <c r="BZ34" s="398">
        <v>4</v>
      </c>
      <c r="CA34" s="398">
        <v>7</v>
      </c>
      <c r="CB34" s="398">
        <v>6</v>
      </c>
      <c r="CC34" s="398">
        <v>2</v>
      </c>
      <c r="CD34" s="412">
        <v>27</v>
      </c>
      <c r="CE34" s="454">
        <f t="shared" si="12"/>
        <v>27</v>
      </c>
      <c r="CF34" s="423">
        <f t="shared" si="13"/>
        <v>38</v>
      </c>
      <c r="CG34" s="423">
        <f t="shared" si="14"/>
        <v>68</v>
      </c>
      <c r="CH34" s="468">
        <f t="shared" si="15"/>
        <v>309</v>
      </c>
    </row>
    <row r="35" spans="1:86">
      <c r="A35" s="407" t="s">
        <v>281</v>
      </c>
      <c r="B35" s="408" t="s">
        <v>37</v>
      </c>
      <c r="C35" s="397">
        <v>23</v>
      </c>
      <c r="D35" s="398">
        <v>41</v>
      </c>
      <c r="E35" s="398">
        <v>86</v>
      </c>
      <c r="F35" s="398">
        <v>111</v>
      </c>
      <c r="G35" s="398">
        <v>94</v>
      </c>
      <c r="H35" s="398">
        <v>80</v>
      </c>
      <c r="I35" s="398">
        <v>43</v>
      </c>
      <c r="J35" s="399">
        <v>478</v>
      </c>
      <c r="K35" s="397">
        <v>22</v>
      </c>
      <c r="L35" s="398">
        <v>40</v>
      </c>
      <c r="M35" s="398">
        <v>82</v>
      </c>
      <c r="N35" s="398">
        <v>106</v>
      </c>
      <c r="O35" s="398">
        <v>90</v>
      </c>
      <c r="P35" s="398">
        <v>79</v>
      </c>
      <c r="Q35" s="398">
        <v>39</v>
      </c>
      <c r="R35" s="399">
        <v>458</v>
      </c>
      <c r="S35" s="397">
        <v>0</v>
      </c>
      <c r="T35" s="398">
        <v>7</v>
      </c>
      <c r="U35" s="398">
        <v>5</v>
      </c>
      <c r="V35" s="398">
        <v>5</v>
      </c>
      <c r="W35" s="398">
        <v>5</v>
      </c>
      <c r="X35" s="398">
        <v>6</v>
      </c>
      <c r="Y35" s="398">
        <v>3</v>
      </c>
      <c r="Z35" s="399">
        <v>31</v>
      </c>
      <c r="AA35" s="397">
        <v>3</v>
      </c>
      <c r="AB35" s="398">
        <v>2</v>
      </c>
      <c r="AC35" s="398">
        <v>11</v>
      </c>
      <c r="AD35" s="398">
        <v>12</v>
      </c>
      <c r="AE35" s="398">
        <v>8</v>
      </c>
      <c r="AF35" s="398">
        <v>6</v>
      </c>
      <c r="AG35" s="398">
        <v>8</v>
      </c>
      <c r="AH35" s="399">
        <v>50</v>
      </c>
      <c r="AI35" s="397">
        <v>4</v>
      </c>
      <c r="AJ35" s="398">
        <v>5</v>
      </c>
      <c r="AK35" s="398">
        <v>12</v>
      </c>
      <c r="AL35" s="398">
        <v>14</v>
      </c>
      <c r="AM35" s="398">
        <v>16</v>
      </c>
      <c r="AN35" s="398">
        <v>12</v>
      </c>
      <c r="AO35" s="398">
        <v>6</v>
      </c>
      <c r="AP35" s="399">
        <v>69</v>
      </c>
      <c r="AQ35" s="397">
        <f t="shared" si="4"/>
        <v>15</v>
      </c>
      <c r="AR35" s="400">
        <f t="shared" si="5"/>
        <v>26</v>
      </c>
      <c r="AS35" s="400">
        <f t="shared" si="6"/>
        <v>54</v>
      </c>
      <c r="AT35" s="400">
        <f t="shared" si="7"/>
        <v>75</v>
      </c>
      <c r="AU35" s="400">
        <f t="shared" si="8"/>
        <v>61</v>
      </c>
      <c r="AV35" s="400">
        <f t="shared" si="9"/>
        <v>55</v>
      </c>
      <c r="AW35" s="400">
        <f t="shared" si="10"/>
        <v>22</v>
      </c>
      <c r="AX35" s="411">
        <f t="shared" si="11"/>
        <v>308</v>
      </c>
      <c r="AY35" s="397">
        <v>9</v>
      </c>
      <c r="AZ35" s="398">
        <v>9</v>
      </c>
      <c r="BA35" s="398">
        <v>23</v>
      </c>
      <c r="BB35" s="398">
        <v>23</v>
      </c>
      <c r="BC35" s="398">
        <v>23</v>
      </c>
      <c r="BD35" s="398">
        <v>18</v>
      </c>
      <c r="BE35" s="398">
        <v>12</v>
      </c>
      <c r="BF35" s="399">
        <v>117</v>
      </c>
      <c r="BG35" s="397">
        <v>5</v>
      </c>
      <c r="BH35" s="398">
        <v>7</v>
      </c>
      <c r="BI35" s="398">
        <v>17</v>
      </c>
      <c r="BJ35" s="398">
        <v>30</v>
      </c>
      <c r="BK35" s="398">
        <v>16</v>
      </c>
      <c r="BL35" s="398">
        <v>18</v>
      </c>
      <c r="BM35" s="398">
        <v>5</v>
      </c>
      <c r="BN35" s="399">
        <v>98</v>
      </c>
      <c r="BO35" s="397">
        <v>1</v>
      </c>
      <c r="BP35" s="398">
        <v>10</v>
      </c>
      <c r="BQ35" s="398">
        <v>14</v>
      </c>
      <c r="BR35" s="398">
        <v>22</v>
      </c>
      <c r="BS35" s="398">
        <v>22</v>
      </c>
      <c r="BT35" s="398">
        <v>19</v>
      </c>
      <c r="BU35" s="398">
        <v>5</v>
      </c>
      <c r="BV35" s="399">
        <v>93</v>
      </c>
      <c r="BW35" s="397">
        <v>1</v>
      </c>
      <c r="BX35" s="398">
        <v>1</v>
      </c>
      <c r="BY35" s="398">
        <v>4</v>
      </c>
      <c r="BZ35" s="398">
        <v>5</v>
      </c>
      <c r="CA35" s="398">
        <v>4</v>
      </c>
      <c r="CB35" s="398">
        <v>1</v>
      </c>
      <c r="CC35" s="398">
        <v>4</v>
      </c>
      <c r="CD35" s="412">
        <v>20</v>
      </c>
      <c r="CE35" s="454">
        <f t="shared" si="12"/>
        <v>19</v>
      </c>
      <c r="CF35" s="423">
        <f t="shared" si="13"/>
        <v>34</v>
      </c>
      <c r="CG35" s="423">
        <f t="shared" si="14"/>
        <v>48</v>
      </c>
      <c r="CH35" s="468">
        <f t="shared" si="15"/>
        <v>213</v>
      </c>
    </row>
    <row r="36" spans="1:86">
      <c r="A36" s="407" t="s">
        <v>281</v>
      </c>
      <c r="B36" s="408" t="s">
        <v>38</v>
      </c>
      <c r="C36" s="397">
        <v>149</v>
      </c>
      <c r="D36" s="398">
        <v>132</v>
      </c>
      <c r="E36" s="398">
        <v>249</v>
      </c>
      <c r="F36" s="398">
        <v>265</v>
      </c>
      <c r="G36" s="398">
        <v>176</v>
      </c>
      <c r="H36" s="398">
        <v>128</v>
      </c>
      <c r="I36" s="398">
        <v>100</v>
      </c>
      <c r="J36" s="399">
        <v>1199</v>
      </c>
      <c r="K36" s="397">
        <v>140</v>
      </c>
      <c r="L36" s="398">
        <v>127</v>
      </c>
      <c r="M36" s="398">
        <v>245</v>
      </c>
      <c r="N36" s="398">
        <v>258</v>
      </c>
      <c r="O36" s="398">
        <v>169</v>
      </c>
      <c r="P36" s="398">
        <v>123</v>
      </c>
      <c r="Q36" s="398">
        <v>91</v>
      </c>
      <c r="R36" s="399">
        <v>1153</v>
      </c>
      <c r="S36" s="397">
        <v>9</v>
      </c>
      <c r="T36" s="398">
        <v>11</v>
      </c>
      <c r="U36" s="398">
        <v>14</v>
      </c>
      <c r="V36" s="398">
        <v>25</v>
      </c>
      <c r="W36" s="398">
        <v>10</v>
      </c>
      <c r="X36" s="398">
        <v>11</v>
      </c>
      <c r="Y36" s="398">
        <v>9</v>
      </c>
      <c r="Z36" s="399">
        <v>89</v>
      </c>
      <c r="AA36" s="397">
        <v>13</v>
      </c>
      <c r="AB36" s="398">
        <v>19</v>
      </c>
      <c r="AC36" s="398">
        <v>23</v>
      </c>
      <c r="AD36" s="398">
        <v>42</v>
      </c>
      <c r="AE36" s="398">
        <v>15</v>
      </c>
      <c r="AF36" s="398">
        <v>18</v>
      </c>
      <c r="AG36" s="398">
        <v>14</v>
      </c>
      <c r="AH36" s="399">
        <v>144</v>
      </c>
      <c r="AI36" s="397">
        <v>34</v>
      </c>
      <c r="AJ36" s="398">
        <v>27</v>
      </c>
      <c r="AK36" s="398">
        <v>49</v>
      </c>
      <c r="AL36" s="398">
        <v>48</v>
      </c>
      <c r="AM36" s="398">
        <v>39</v>
      </c>
      <c r="AN36" s="398">
        <v>22</v>
      </c>
      <c r="AO36" s="398">
        <v>18</v>
      </c>
      <c r="AP36" s="399">
        <v>237</v>
      </c>
      <c r="AQ36" s="397">
        <f t="shared" si="4"/>
        <v>84</v>
      </c>
      <c r="AR36" s="400">
        <f t="shared" si="5"/>
        <v>70</v>
      </c>
      <c r="AS36" s="400">
        <f t="shared" si="6"/>
        <v>159</v>
      </c>
      <c r="AT36" s="400">
        <f t="shared" si="7"/>
        <v>143</v>
      </c>
      <c r="AU36" s="400">
        <f t="shared" si="8"/>
        <v>105</v>
      </c>
      <c r="AV36" s="400">
        <f t="shared" si="9"/>
        <v>72</v>
      </c>
      <c r="AW36" s="400">
        <f t="shared" si="10"/>
        <v>50</v>
      </c>
      <c r="AX36" s="411">
        <f t="shared" si="11"/>
        <v>683</v>
      </c>
      <c r="AY36" s="397">
        <v>34</v>
      </c>
      <c r="AZ36" s="398">
        <v>31</v>
      </c>
      <c r="BA36" s="398">
        <v>56</v>
      </c>
      <c r="BB36" s="398">
        <v>65</v>
      </c>
      <c r="BC36" s="398">
        <v>38</v>
      </c>
      <c r="BD36" s="398">
        <v>23</v>
      </c>
      <c r="BE36" s="398">
        <v>22</v>
      </c>
      <c r="BF36" s="399">
        <v>269</v>
      </c>
      <c r="BG36" s="397">
        <v>40</v>
      </c>
      <c r="BH36" s="398">
        <v>32</v>
      </c>
      <c r="BI36" s="398">
        <v>69</v>
      </c>
      <c r="BJ36" s="398">
        <v>51</v>
      </c>
      <c r="BK36" s="398">
        <v>40</v>
      </c>
      <c r="BL36" s="398">
        <v>32</v>
      </c>
      <c r="BM36" s="398">
        <v>21</v>
      </c>
      <c r="BN36" s="399">
        <v>285</v>
      </c>
      <c r="BO36" s="397">
        <v>10</v>
      </c>
      <c r="BP36" s="398">
        <v>7</v>
      </c>
      <c r="BQ36" s="398">
        <v>34</v>
      </c>
      <c r="BR36" s="398">
        <v>27</v>
      </c>
      <c r="BS36" s="398">
        <v>27</v>
      </c>
      <c r="BT36" s="398">
        <v>17</v>
      </c>
      <c r="BU36" s="398">
        <v>7</v>
      </c>
      <c r="BV36" s="399">
        <v>129</v>
      </c>
      <c r="BW36" s="397">
        <v>9</v>
      </c>
      <c r="BX36" s="398">
        <v>5</v>
      </c>
      <c r="BY36" s="398">
        <v>4</v>
      </c>
      <c r="BZ36" s="398">
        <v>7</v>
      </c>
      <c r="CA36" s="398">
        <v>7</v>
      </c>
      <c r="CB36" s="398">
        <v>5</v>
      </c>
      <c r="CC36" s="398">
        <v>9</v>
      </c>
      <c r="CD36" s="412">
        <v>46</v>
      </c>
      <c r="CE36" s="454">
        <f t="shared" si="12"/>
        <v>55</v>
      </c>
      <c r="CF36" s="423">
        <f t="shared" si="13"/>
        <v>89</v>
      </c>
      <c r="CG36" s="423">
        <f t="shared" si="14"/>
        <v>127</v>
      </c>
      <c r="CH36" s="468">
        <f t="shared" si="15"/>
        <v>370</v>
      </c>
    </row>
    <row r="37" spans="1:86">
      <c r="A37" s="407" t="s">
        <v>281</v>
      </c>
      <c r="B37" s="408" t="s">
        <v>39</v>
      </c>
      <c r="C37" s="397">
        <v>92</v>
      </c>
      <c r="D37" s="398">
        <v>39</v>
      </c>
      <c r="E37" s="398">
        <v>72</v>
      </c>
      <c r="F37" s="398">
        <v>61</v>
      </c>
      <c r="G37" s="398">
        <v>56</v>
      </c>
      <c r="H37" s="398">
        <v>42</v>
      </c>
      <c r="I37" s="398">
        <v>29</v>
      </c>
      <c r="J37" s="399">
        <v>391</v>
      </c>
      <c r="K37" s="397">
        <v>90</v>
      </c>
      <c r="L37" s="398">
        <v>37</v>
      </c>
      <c r="M37" s="398">
        <v>70</v>
      </c>
      <c r="N37" s="398">
        <v>56</v>
      </c>
      <c r="O37" s="398">
        <v>55</v>
      </c>
      <c r="P37" s="398">
        <v>39</v>
      </c>
      <c r="Q37" s="398">
        <v>29</v>
      </c>
      <c r="R37" s="399">
        <v>376</v>
      </c>
      <c r="S37" s="397">
        <v>4</v>
      </c>
      <c r="T37" s="398">
        <v>2</v>
      </c>
      <c r="U37" s="398">
        <v>5</v>
      </c>
      <c r="V37" s="398">
        <v>3</v>
      </c>
      <c r="W37" s="398">
        <v>5</v>
      </c>
      <c r="X37" s="398">
        <v>6</v>
      </c>
      <c r="Y37" s="398">
        <v>7</v>
      </c>
      <c r="Z37" s="399">
        <v>32</v>
      </c>
      <c r="AA37" s="397">
        <v>5</v>
      </c>
      <c r="AB37" s="398">
        <v>5</v>
      </c>
      <c r="AC37" s="398">
        <v>9</v>
      </c>
      <c r="AD37" s="398">
        <v>5</v>
      </c>
      <c r="AE37" s="398">
        <v>6</v>
      </c>
      <c r="AF37" s="398">
        <v>3</v>
      </c>
      <c r="AG37" s="398">
        <v>5</v>
      </c>
      <c r="AH37" s="399">
        <v>38</v>
      </c>
      <c r="AI37" s="397">
        <v>16</v>
      </c>
      <c r="AJ37" s="398">
        <v>4</v>
      </c>
      <c r="AK37" s="398">
        <v>12</v>
      </c>
      <c r="AL37" s="398">
        <v>6</v>
      </c>
      <c r="AM37" s="398">
        <v>9</v>
      </c>
      <c r="AN37" s="398">
        <v>7</v>
      </c>
      <c r="AO37" s="398">
        <v>4</v>
      </c>
      <c r="AP37" s="399">
        <v>58</v>
      </c>
      <c r="AQ37" s="397">
        <f t="shared" si="4"/>
        <v>65</v>
      </c>
      <c r="AR37" s="400">
        <f t="shared" si="5"/>
        <v>26</v>
      </c>
      <c r="AS37" s="400">
        <f t="shared" si="6"/>
        <v>44</v>
      </c>
      <c r="AT37" s="400">
        <f t="shared" si="7"/>
        <v>42</v>
      </c>
      <c r="AU37" s="400">
        <f t="shared" si="8"/>
        <v>35</v>
      </c>
      <c r="AV37" s="400">
        <f t="shared" si="9"/>
        <v>23</v>
      </c>
      <c r="AW37" s="400">
        <f t="shared" si="10"/>
        <v>13</v>
      </c>
      <c r="AX37" s="411">
        <f t="shared" si="11"/>
        <v>248</v>
      </c>
      <c r="AY37" s="397">
        <v>26</v>
      </c>
      <c r="AZ37" s="398">
        <v>8</v>
      </c>
      <c r="BA37" s="398">
        <v>23</v>
      </c>
      <c r="BB37" s="398">
        <v>19</v>
      </c>
      <c r="BC37" s="398">
        <v>9</v>
      </c>
      <c r="BD37" s="398">
        <v>4</v>
      </c>
      <c r="BE37" s="398">
        <v>8</v>
      </c>
      <c r="BF37" s="399">
        <v>97</v>
      </c>
      <c r="BG37" s="397">
        <v>21</v>
      </c>
      <c r="BH37" s="398">
        <v>10</v>
      </c>
      <c r="BI37" s="398">
        <v>13</v>
      </c>
      <c r="BJ37" s="398">
        <v>13</v>
      </c>
      <c r="BK37" s="398">
        <v>13</v>
      </c>
      <c r="BL37" s="398">
        <v>11</v>
      </c>
      <c r="BM37" s="398">
        <v>2</v>
      </c>
      <c r="BN37" s="399">
        <v>83</v>
      </c>
      <c r="BO37" s="397">
        <v>18</v>
      </c>
      <c r="BP37" s="398">
        <v>8</v>
      </c>
      <c r="BQ37" s="398">
        <v>8</v>
      </c>
      <c r="BR37" s="398">
        <v>10</v>
      </c>
      <c r="BS37" s="398">
        <v>13</v>
      </c>
      <c r="BT37" s="398">
        <v>8</v>
      </c>
      <c r="BU37" s="398">
        <v>3</v>
      </c>
      <c r="BV37" s="399">
        <v>68</v>
      </c>
      <c r="BW37" s="397">
        <v>2</v>
      </c>
      <c r="BX37" s="398">
        <v>2</v>
      </c>
      <c r="BY37" s="398">
        <v>2</v>
      </c>
      <c r="BZ37" s="398">
        <v>5</v>
      </c>
      <c r="CA37" s="398">
        <v>1</v>
      </c>
      <c r="CB37" s="398">
        <v>3</v>
      </c>
      <c r="CC37" s="398">
        <v>0</v>
      </c>
      <c r="CD37" s="412">
        <v>15</v>
      </c>
      <c r="CE37" s="454">
        <f t="shared" si="12"/>
        <v>21</v>
      </c>
      <c r="CF37" s="423">
        <f t="shared" si="13"/>
        <v>19</v>
      </c>
      <c r="CG37" s="423">
        <f t="shared" si="14"/>
        <v>26</v>
      </c>
      <c r="CH37" s="468">
        <f t="shared" si="15"/>
        <v>113</v>
      </c>
    </row>
    <row r="38" spans="1:86">
      <c r="A38" s="407" t="s">
        <v>281</v>
      </c>
      <c r="B38" s="408" t="s">
        <v>40</v>
      </c>
      <c r="C38" s="397">
        <v>26</v>
      </c>
      <c r="D38" s="398">
        <v>35</v>
      </c>
      <c r="E38" s="398">
        <v>72</v>
      </c>
      <c r="F38" s="398">
        <v>87</v>
      </c>
      <c r="G38" s="398">
        <v>60</v>
      </c>
      <c r="H38" s="398">
        <v>46</v>
      </c>
      <c r="I38" s="398">
        <v>39</v>
      </c>
      <c r="J38" s="399">
        <v>365</v>
      </c>
      <c r="K38" s="397">
        <v>26</v>
      </c>
      <c r="L38" s="398">
        <v>35</v>
      </c>
      <c r="M38" s="398">
        <v>70</v>
      </c>
      <c r="N38" s="398">
        <v>84</v>
      </c>
      <c r="O38" s="398">
        <v>59</v>
      </c>
      <c r="P38" s="398">
        <v>44</v>
      </c>
      <c r="Q38" s="398">
        <v>38</v>
      </c>
      <c r="R38" s="399">
        <v>356</v>
      </c>
      <c r="S38" s="397">
        <v>1</v>
      </c>
      <c r="T38" s="398">
        <v>1</v>
      </c>
      <c r="U38" s="398">
        <v>1</v>
      </c>
      <c r="V38" s="398">
        <v>4</v>
      </c>
      <c r="W38" s="398">
        <v>3</v>
      </c>
      <c r="X38" s="398">
        <v>3</v>
      </c>
      <c r="Y38" s="398">
        <v>4</v>
      </c>
      <c r="Z38" s="399">
        <v>17</v>
      </c>
      <c r="AA38" s="397">
        <v>4</v>
      </c>
      <c r="AB38" s="398">
        <v>6</v>
      </c>
      <c r="AC38" s="398">
        <v>11</v>
      </c>
      <c r="AD38" s="398">
        <v>5</v>
      </c>
      <c r="AE38" s="398">
        <v>5</v>
      </c>
      <c r="AF38" s="398">
        <v>5</v>
      </c>
      <c r="AG38" s="398">
        <v>4</v>
      </c>
      <c r="AH38" s="399">
        <v>40</v>
      </c>
      <c r="AI38" s="397">
        <v>7</v>
      </c>
      <c r="AJ38" s="398">
        <v>2</v>
      </c>
      <c r="AK38" s="398">
        <v>17</v>
      </c>
      <c r="AL38" s="398">
        <v>14</v>
      </c>
      <c r="AM38" s="398">
        <v>5</v>
      </c>
      <c r="AN38" s="398">
        <v>8</v>
      </c>
      <c r="AO38" s="398">
        <v>6</v>
      </c>
      <c r="AP38" s="399">
        <v>59</v>
      </c>
      <c r="AQ38" s="397">
        <f t="shared" si="4"/>
        <v>14</v>
      </c>
      <c r="AR38" s="400">
        <f t="shared" si="5"/>
        <v>26</v>
      </c>
      <c r="AS38" s="400">
        <f t="shared" si="6"/>
        <v>41</v>
      </c>
      <c r="AT38" s="400">
        <f t="shared" si="7"/>
        <v>61</v>
      </c>
      <c r="AU38" s="400">
        <f t="shared" si="8"/>
        <v>46</v>
      </c>
      <c r="AV38" s="400">
        <f t="shared" si="9"/>
        <v>28</v>
      </c>
      <c r="AW38" s="400">
        <f t="shared" si="10"/>
        <v>24</v>
      </c>
      <c r="AX38" s="411">
        <f t="shared" si="11"/>
        <v>240</v>
      </c>
      <c r="AY38" s="397">
        <v>4</v>
      </c>
      <c r="AZ38" s="398">
        <v>10</v>
      </c>
      <c r="BA38" s="398">
        <v>19</v>
      </c>
      <c r="BB38" s="398">
        <v>18</v>
      </c>
      <c r="BC38" s="398">
        <v>15</v>
      </c>
      <c r="BD38" s="398">
        <v>6</v>
      </c>
      <c r="BE38" s="398">
        <v>6</v>
      </c>
      <c r="BF38" s="399">
        <v>78</v>
      </c>
      <c r="BG38" s="397">
        <v>6</v>
      </c>
      <c r="BH38" s="398">
        <v>12</v>
      </c>
      <c r="BI38" s="398">
        <v>15</v>
      </c>
      <c r="BJ38" s="398">
        <v>23</v>
      </c>
      <c r="BK38" s="398">
        <v>18</v>
      </c>
      <c r="BL38" s="398">
        <v>11</v>
      </c>
      <c r="BM38" s="398">
        <v>13</v>
      </c>
      <c r="BN38" s="399">
        <v>98</v>
      </c>
      <c r="BO38" s="397">
        <v>4</v>
      </c>
      <c r="BP38" s="398">
        <v>4</v>
      </c>
      <c r="BQ38" s="398">
        <v>7</v>
      </c>
      <c r="BR38" s="398">
        <v>20</v>
      </c>
      <c r="BS38" s="398">
        <v>13</v>
      </c>
      <c r="BT38" s="398">
        <v>11</v>
      </c>
      <c r="BU38" s="398">
        <v>5</v>
      </c>
      <c r="BV38" s="399">
        <v>64</v>
      </c>
      <c r="BW38" s="397">
        <v>0</v>
      </c>
      <c r="BX38" s="398">
        <v>0</v>
      </c>
      <c r="BY38" s="398">
        <v>2</v>
      </c>
      <c r="BZ38" s="398">
        <v>3</v>
      </c>
      <c r="CA38" s="398">
        <v>1</v>
      </c>
      <c r="CB38" s="398">
        <v>2</v>
      </c>
      <c r="CC38" s="398">
        <v>1</v>
      </c>
      <c r="CD38" s="412">
        <v>9</v>
      </c>
      <c r="CE38" s="454">
        <f t="shared" si="12"/>
        <v>14</v>
      </c>
      <c r="CF38" s="423">
        <f t="shared" si="13"/>
        <v>19</v>
      </c>
      <c r="CG38" s="423">
        <f t="shared" si="14"/>
        <v>33</v>
      </c>
      <c r="CH38" s="468">
        <f t="shared" si="15"/>
        <v>159</v>
      </c>
    </row>
    <row r="39" spans="1:86">
      <c r="A39" s="407" t="s">
        <v>281</v>
      </c>
      <c r="B39" s="408" t="s">
        <v>41</v>
      </c>
      <c r="C39" s="397">
        <v>72</v>
      </c>
      <c r="D39" s="398">
        <v>61</v>
      </c>
      <c r="E39" s="398">
        <v>79</v>
      </c>
      <c r="F39" s="398">
        <v>47</v>
      </c>
      <c r="G39" s="398">
        <v>39</v>
      </c>
      <c r="H39" s="398">
        <v>34</v>
      </c>
      <c r="I39" s="398">
        <v>36</v>
      </c>
      <c r="J39" s="399">
        <v>368</v>
      </c>
      <c r="K39" s="397">
        <v>69</v>
      </c>
      <c r="L39" s="398">
        <v>56</v>
      </c>
      <c r="M39" s="398">
        <v>76</v>
      </c>
      <c r="N39" s="398">
        <v>46</v>
      </c>
      <c r="O39" s="398">
        <v>37</v>
      </c>
      <c r="P39" s="398">
        <v>32</v>
      </c>
      <c r="Q39" s="398">
        <v>33</v>
      </c>
      <c r="R39" s="399">
        <v>349</v>
      </c>
      <c r="S39" s="397">
        <v>11</v>
      </c>
      <c r="T39" s="398">
        <v>6</v>
      </c>
      <c r="U39" s="398">
        <v>6</v>
      </c>
      <c r="V39" s="398">
        <v>6</v>
      </c>
      <c r="W39" s="398">
        <v>6</v>
      </c>
      <c r="X39" s="398">
        <v>3</v>
      </c>
      <c r="Y39" s="398">
        <v>6</v>
      </c>
      <c r="Z39" s="399">
        <v>44</v>
      </c>
      <c r="AA39" s="397">
        <v>8</v>
      </c>
      <c r="AB39" s="398">
        <v>7</v>
      </c>
      <c r="AC39" s="398">
        <v>7</v>
      </c>
      <c r="AD39" s="398">
        <v>6</v>
      </c>
      <c r="AE39" s="398">
        <v>6</v>
      </c>
      <c r="AF39" s="398">
        <v>7</v>
      </c>
      <c r="AG39" s="398">
        <v>2</v>
      </c>
      <c r="AH39" s="399">
        <v>43</v>
      </c>
      <c r="AI39" s="397">
        <v>18</v>
      </c>
      <c r="AJ39" s="398">
        <v>8</v>
      </c>
      <c r="AK39" s="398">
        <v>12</v>
      </c>
      <c r="AL39" s="398">
        <v>10</v>
      </c>
      <c r="AM39" s="398">
        <v>5</v>
      </c>
      <c r="AN39" s="398">
        <v>6</v>
      </c>
      <c r="AO39" s="398">
        <v>8</v>
      </c>
      <c r="AP39" s="399">
        <v>67</v>
      </c>
      <c r="AQ39" s="397">
        <f t="shared" si="4"/>
        <v>32</v>
      </c>
      <c r="AR39" s="400">
        <f t="shared" si="5"/>
        <v>35</v>
      </c>
      <c r="AS39" s="400">
        <f t="shared" si="6"/>
        <v>51</v>
      </c>
      <c r="AT39" s="400">
        <f t="shared" si="7"/>
        <v>24</v>
      </c>
      <c r="AU39" s="400">
        <f t="shared" si="8"/>
        <v>20</v>
      </c>
      <c r="AV39" s="400">
        <f t="shared" si="9"/>
        <v>16</v>
      </c>
      <c r="AW39" s="400">
        <f t="shared" si="10"/>
        <v>17</v>
      </c>
      <c r="AX39" s="411">
        <f t="shared" si="11"/>
        <v>195</v>
      </c>
      <c r="AY39" s="397">
        <v>10</v>
      </c>
      <c r="AZ39" s="398">
        <v>10</v>
      </c>
      <c r="BA39" s="398">
        <v>31</v>
      </c>
      <c r="BB39" s="398">
        <v>12</v>
      </c>
      <c r="BC39" s="398">
        <v>9</v>
      </c>
      <c r="BD39" s="398">
        <v>5</v>
      </c>
      <c r="BE39" s="398">
        <v>6</v>
      </c>
      <c r="BF39" s="399">
        <v>83</v>
      </c>
      <c r="BG39" s="397">
        <v>11</v>
      </c>
      <c r="BH39" s="398">
        <v>17</v>
      </c>
      <c r="BI39" s="398">
        <v>13</v>
      </c>
      <c r="BJ39" s="398">
        <v>9</v>
      </c>
      <c r="BK39" s="398">
        <v>4</v>
      </c>
      <c r="BL39" s="398">
        <v>7</v>
      </c>
      <c r="BM39" s="398">
        <v>7</v>
      </c>
      <c r="BN39" s="399">
        <v>68</v>
      </c>
      <c r="BO39" s="397">
        <v>11</v>
      </c>
      <c r="BP39" s="398">
        <v>8</v>
      </c>
      <c r="BQ39" s="398">
        <v>7</v>
      </c>
      <c r="BR39" s="398">
        <v>3</v>
      </c>
      <c r="BS39" s="398">
        <v>7</v>
      </c>
      <c r="BT39" s="398">
        <v>4</v>
      </c>
      <c r="BU39" s="398">
        <v>4</v>
      </c>
      <c r="BV39" s="399">
        <v>44</v>
      </c>
      <c r="BW39" s="397">
        <v>3</v>
      </c>
      <c r="BX39" s="398">
        <v>5</v>
      </c>
      <c r="BY39" s="398">
        <v>3</v>
      </c>
      <c r="BZ39" s="398">
        <v>1</v>
      </c>
      <c r="CA39" s="398">
        <v>2</v>
      </c>
      <c r="CB39" s="398">
        <v>2</v>
      </c>
      <c r="CC39" s="398">
        <v>3</v>
      </c>
      <c r="CD39" s="412">
        <v>19</v>
      </c>
      <c r="CE39" s="454">
        <f t="shared" si="12"/>
        <v>21</v>
      </c>
      <c r="CF39" s="423">
        <f t="shared" si="13"/>
        <v>21</v>
      </c>
      <c r="CG39" s="423">
        <f t="shared" si="14"/>
        <v>29</v>
      </c>
      <c r="CH39" s="468">
        <f t="shared" si="15"/>
        <v>77</v>
      </c>
    </row>
    <row r="40" spans="1:86">
      <c r="A40" s="407" t="s">
        <v>281</v>
      </c>
      <c r="B40" s="408" t="s">
        <v>42</v>
      </c>
      <c r="C40" s="397">
        <v>87</v>
      </c>
      <c r="D40" s="398">
        <v>54</v>
      </c>
      <c r="E40" s="398">
        <v>91</v>
      </c>
      <c r="F40" s="398">
        <v>56</v>
      </c>
      <c r="G40" s="398">
        <v>62</v>
      </c>
      <c r="H40" s="398">
        <v>51</v>
      </c>
      <c r="I40" s="398">
        <v>25</v>
      </c>
      <c r="J40" s="399">
        <v>426</v>
      </c>
      <c r="K40" s="397">
        <v>87</v>
      </c>
      <c r="L40" s="398">
        <v>51</v>
      </c>
      <c r="M40" s="398">
        <v>88</v>
      </c>
      <c r="N40" s="398">
        <v>55</v>
      </c>
      <c r="O40" s="398">
        <v>54</v>
      </c>
      <c r="P40" s="398">
        <v>50</v>
      </c>
      <c r="Q40" s="398">
        <v>23</v>
      </c>
      <c r="R40" s="399">
        <v>408</v>
      </c>
      <c r="S40" s="397">
        <v>6</v>
      </c>
      <c r="T40" s="398">
        <v>10</v>
      </c>
      <c r="U40" s="398">
        <v>7</v>
      </c>
      <c r="V40" s="398">
        <v>3</v>
      </c>
      <c r="W40" s="398">
        <v>9</v>
      </c>
      <c r="X40" s="398">
        <v>3</v>
      </c>
      <c r="Y40" s="398">
        <v>3</v>
      </c>
      <c r="Z40" s="399">
        <v>41</v>
      </c>
      <c r="AA40" s="397">
        <v>19</v>
      </c>
      <c r="AB40" s="398">
        <v>11</v>
      </c>
      <c r="AC40" s="398">
        <v>14</v>
      </c>
      <c r="AD40" s="398">
        <v>8</v>
      </c>
      <c r="AE40" s="398">
        <v>5</v>
      </c>
      <c r="AF40" s="398">
        <v>4</v>
      </c>
      <c r="AG40" s="398">
        <v>2</v>
      </c>
      <c r="AH40" s="399">
        <v>63</v>
      </c>
      <c r="AI40" s="397">
        <v>18</v>
      </c>
      <c r="AJ40" s="398">
        <v>6</v>
      </c>
      <c r="AK40" s="398">
        <v>17</v>
      </c>
      <c r="AL40" s="398">
        <v>9</v>
      </c>
      <c r="AM40" s="398">
        <v>12</v>
      </c>
      <c r="AN40" s="398">
        <v>9</v>
      </c>
      <c r="AO40" s="398">
        <v>5</v>
      </c>
      <c r="AP40" s="399">
        <v>76</v>
      </c>
      <c r="AQ40" s="397">
        <f t="shared" si="4"/>
        <v>44</v>
      </c>
      <c r="AR40" s="400">
        <f t="shared" si="5"/>
        <v>24</v>
      </c>
      <c r="AS40" s="400">
        <f t="shared" si="6"/>
        <v>50</v>
      </c>
      <c r="AT40" s="400">
        <f t="shared" si="7"/>
        <v>35</v>
      </c>
      <c r="AU40" s="400">
        <f t="shared" si="8"/>
        <v>28</v>
      </c>
      <c r="AV40" s="400">
        <f t="shared" si="9"/>
        <v>34</v>
      </c>
      <c r="AW40" s="400">
        <f t="shared" si="10"/>
        <v>13</v>
      </c>
      <c r="AX40" s="411">
        <f t="shared" si="11"/>
        <v>228</v>
      </c>
      <c r="AY40" s="397">
        <v>21</v>
      </c>
      <c r="AZ40" s="398">
        <v>13</v>
      </c>
      <c r="BA40" s="398">
        <v>22</v>
      </c>
      <c r="BB40" s="398">
        <v>14</v>
      </c>
      <c r="BC40" s="398">
        <v>14</v>
      </c>
      <c r="BD40" s="398">
        <v>10</v>
      </c>
      <c r="BE40" s="398">
        <v>4</v>
      </c>
      <c r="BF40" s="399">
        <v>98</v>
      </c>
      <c r="BG40" s="397">
        <v>14</v>
      </c>
      <c r="BH40" s="398">
        <v>6</v>
      </c>
      <c r="BI40" s="398">
        <v>19</v>
      </c>
      <c r="BJ40" s="398">
        <v>13</v>
      </c>
      <c r="BK40" s="398">
        <v>10</v>
      </c>
      <c r="BL40" s="398">
        <v>16</v>
      </c>
      <c r="BM40" s="398">
        <v>6</v>
      </c>
      <c r="BN40" s="399">
        <v>84</v>
      </c>
      <c r="BO40" s="397">
        <v>9</v>
      </c>
      <c r="BP40" s="398">
        <v>5</v>
      </c>
      <c r="BQ40" s="398">
        <v>9</v>
      </c>
      <c r="BR40" s="398">
        <v>8</v>
      </c>
      <c r="BS40" s="398">
        <v>4</v>
      </c>
      <c r="BT40" s="398">
        <v>8</v>
      </c>
      <c r="BU40" s="398">
        <v>3</v>
      </c>
      <c r="BV40" s="399">
        <v>46</v>
      </c>
      <c r="BW40" s="397">
        <v>0</v>
      </c>
      <c r="BX40" s="398">
        <v>3</v>
      </c>
      <c r="BY40" s="398">
        <v>3</v>
      </c>
      <c r="BZ40" s="398">
        <v>1</v>
      </c>
      <c r="CA40" s="398">
        <v>8</v>
      </c>
      <c r="CB40" s="398">
        <v>1</v>
      </c>
      <c r="CC40" s="398">
        <v>2</v>
      </c>
      <c r="CD40" s="412">
        <v>18</v>
      </c>
      <c r="CE40" s="454">
        <f t="shared" si="12"/>
        <v>18</v>
      </c>
      <c r="CF40" s="423">
        <f t="shared" si="13"/>
        <v>19</v>
      </c>
      <c r="CG40" s="423">
        <f t="shared" si="14"/>
        <v>35</v>
      </c>
      <c r="CH40" s="468">
        <f t="shared" si="15"/>
        <v>110</v>
      </c>
    </row>
    <row r="41" spans="1:86">
      <c r="A41" s="407" t="s">
        <v>281</v>
      </c>
      <c r="B41" s="408" t="s">
        <v>43</v>
      </c>
      <c r="C41" s="397">
        <v>32</v>
      </c>
      <c r="D41" s="398">
        <v>29</v>
      </c>
      <c r="E41" s="398">
        <v>50</v>
      </c>
      <c r="F41" s="398">
        <v>30</v>
      </c>
      <c r="G41" s="398">
        <v>25</v>
      </c>
      <c r="H41" s="398">
        <v>32</v>
      </c>
      <c r="I41" s="398">
        <v>35</v>
      </c>
      <c r="J41" s="399">
        <v>233</v>
      </c>
      <c r="K41" s="397">
        <v>30</v>
      </c>
      <c r="L41" s="398">
        <v>26</v>
      </c>
      <c r="M41" s="398">
        <v>49</v>
      </c>
      <c r="N41" s="398">
        <v>29</v>
      </c>
      <c r="O41" s="398">
        <v>25</v>
      </c>
      <c r="P41" s="398">
        <v>30</v>
      </c>
      <c r="Q41" s="398">
        <v>33</v>
      </c>
      <c r="R41" s="399">
        <v>222</v>
      </c>
      <c r="S41" s="397">
        <v>5</v>
      </c>
      <c r="T41" s="398">
        <v>1</v>
      </c>
      <c r="U41" s="398">
        <v>4</v>
      </c>
      <c r="V41" s="398">
        <v>2</v>
      </c>
      <c r="W41" s="398">
        <v>2</v>
      </c>
      <c r="X41" s="398">
        <v>3</v>
      </c>
      <c r="Y41" s="398">
        <v>6</v>
      </c>
      <c r="Z41" s="399">
        <v>23</v>
      </c>
      <c r="AA41" s="397">
        <v>6</v>
      </c>
      <c r="AB41" s="398">
        <v>2</v>
      </c>
      <c r="AC41" s="398">
        <v>8</v>
      </c>
      <c r="AD41" s="398">
        <v>4</v>
      </c>
      <c r="AE41" s="398">
        <v>0</v>
      </c>
      <c r="AF41" s="398">
        <v>2</v>
      </c>
      <c r="AG41" s="398">
        <v>2</v>
      </c>
      <c r="AH41" s="399">
        <v>24</v>
      </c>
      <c r="AI41" s="397">
        <v>3</v>
      </c>
      <c r="AJ41" s="398">
        <v>5</v>
      </c>
      <c r="AK41" s="398">
        <v>6</v>
      </c>
      <c r="AL41" s="398">
        <v>5</v>
      </c>
      <c r="AM41" s="398">
        <v>3</v>
      </c>
      <c r="AN41" s="398">
        <v>3</v>
      </c>
      <c r="AO41" s="398">
        <v>5</v>
      </c>
      <c r="AP41" s="399">
        <v>30</v>
      </c>
      <c r="AQ41" s="397">
        <f t="shared" si="4"/>
        <v>16</v>
      </c>
      <c r="AR41" s="400">
        <f t="shared" si="5"/>
        <v>18</v>
      </c>
      <c r="AS41" s="400">
        <f t="shared" si="6"/>
        <v>31</v>
      </c>
      <c r="AT41" s="400">
        <f t="shared" si="7"/>
        <v>18</v>
      </c>
      <c r="AU41" s="400">
        <f t="shared" si="8"/>
        <v>20</v>
      </c>
      <c r="AV41" s="400">
        <f t="shared" si="9"/>
        <v>22</v>
      </c>
      <c r="AW41" s="400">
        <f t="shared" si="10"/>
        <v>20</v>
      </c>
      <c r="AX41" s="411">
        <f t="shared" si="11"/>
        <v>145</v>
      </c>
      <c r="AY41" s="397">
        <v>8</v>
      </c>
      <c r="AZ41" s="398">
        <v>7</v>
      </c>
      <c r="BA41" s="398">
        <v>8</v>
      </c>
      <c r="BB41" s="398">
        <v>9</v>
      </c>
      <c r="BC41" s="398">
        <v>5</v>
      </c>
      <c r="BD41" s="398">
        <v>4</v>
      </c>
      <c r="BE41" s="398">
        <v>9</v>
      </c>
      <c r="BF41" s="399">
        <v>50</v>
      </c>
      <c r="BG41" s="397">
        <v>3</v>
      </c>
      <c r="BH41" s="398">
        <v>6</v>
      </c>
      <c r="BI41" s="398">
        <v>12</v>
      </c>
      <c r="BJ41" s="398">
        <v>5</v>
      </c>
      <c r="BK41" s="398">
        <v>9</v>
      </c>
      <c r="BL41" s="398">
        <v>12</v>
      </c>
      <c r="BM41" s="398">
        <v>9</v>
      </c>
      <c r="BN41" s="399">
        <v>56</v>
      </c>
      <c r="BO41" s="397">
        <v>5</v>
      </c>
      <c r="BP41" s="398">
        <v>5</v>
      </c>
      <c r="BQ41" s="398">
        <v>11</v>
      </c>
      <c r="BR41" s="398">
        <v>4</v>
      </c>
      <c r="BS41" s="398">
        <v>6</v>
      </c>
      <c r="BT41" s="398">
        <v>6</v>
      </c>
      <c r="BU41" s="398">
        <v>2</v>
      </c>
      <c r="BV41" s="399">
        <v>39</v>
      </c>
      <c r="BW41" s="397">
        <v>2</v>
      </c>
      <c r="BX41" s="398">
        <v>3</v>
      </c>
      <c r="BY41" s="398">
        <v>1</v>
      </c>
      <c r="BZ41" s="398">
        <v>1</v>
      </c>
      <c r="CA41" s="398">
        <v>0</v>
      </c>
      <c r="CB41" s="398">
        <v>2</v>
      </c>
      <c r="CC41" s="398">
        <v>2</v>
      </c>
      <c r="CD41" s="412">
        <v>11</v>
      </c>
      <c r="CE41" s="454">
        <f t="shared" si="12"/>
        <v>13</v>
      </c>
      <c r="CF41" s="423">
        <f t="shared" si="13"/>
        <v>8</v>
      </c>
      <c r="CG41" s="423">
        <f t="shared" si="14"/>
        <v>16</v>
      </c>
      <c r="CH41" s="468">
        <f t="shared" si="15"/>
        <v>80</v>
      </c>
    </row>
    <row r="42" spans="1:86">
      <c r="A42" s="407" t="s">
        <v>281</v>
      </c>
      <c r="B42" s="483" t="s">
        <v>44</v>
      </c>
      <c r="C42" s="397">
        <v>53</v>
      </c>
      <c r="D42" s="398">
        <v>36</v>
      </c>
      <c r="E42" s="398">
        <v>66</v>
      </c>
      <c r="F42" s="398">
        <v>46</v>
      </c>
      <c r="G42" s="398">
        <v>32</v>
      </c>
      <c r="H42" s="398">
        <v>30</v>
      </c>
      <c r="I42" s="398">
        <v>33</v>
      </c>
      <c r="J42" s="399">
        <v>296</v>
      </c>
      <c r="K42" s="397">
        <v>50</v>
      </c>
      <c r="L42" s="398">
        <v>34</v>
      </c>
      <c r="M42" s="398">
        <v>66</v>
      </c>
      <c r="N42" s="398">
        <v>45</v>
      </c>
      <c r="O42" s="398">
        <v>29</v>
      </c>
      <c r="P42" s="398">
        <v>30</v>
      </c>
      <c r="Q42" s="398">
        <v>32</v>
      </c>
      <c r="R42" s="399">
        <v>286</v>
      </c>
      <c r="S42" s="397">
        <v>3</v>
      </c>
      <c r="T42" s="398">
        <v>3</v>
      </c>
      <c r="U42" s="398">
        <v>4</v>
      </c>
      <c r="V42" s="398">
        <v>4</v>
      </c>
      <c r="W42" s="398">
        <v>0</v>
      </c>
      <c r="X42" s="398">
        <v>1</v>
      </c>
      <c r="Y42" s="398">
        <v>2</v>
      </c>
      <c r="Z42" s="399">
        <v>17</v>
      </c>
      <c r="AA42" s="397">
        <v>7</v>
      </c>
      <c r="AB42" s="398">
        <v>5</v>
      </c>
      <c r="AC42" s="398">
        <v>6</v>
      </c>
      <c r="AD42" s="398">
        <v>5</v>
      </c>
      <c r="AE42" s="398">
        <v>9</v>
      </c>
      <c r="AF42" s="398">
        <v>4</v>
      </c>
      <c r="AG42" s="398">
        <v>5</v>
      </c>
      <c r="AH42" s="399">
        <v>41</v>
      </c>
      <c r="AI42" s="397">
        <v>9</v>
      </c>
      <c r="AJ42" s="398">
        <v>8</v>
      </c>
      <c r="AK42" s="398">
        <v>9</v>
      </c>
      <c r="AL42" s="398">
        <v>8</v>
      </c>
      <c r="AM42" s="398">
        <v>2</v>
      </c>
      <c r="AN42" s="398">
        <v>1</v>
      </c>
      <c r="AO42" s="398">
        <v>4</v>
      </c>
      <c r="AP42" s="399">
        <v>41</v>
      </c>
      <c r="AQ42" s="397">
        <f t="shared" si="4"/>
        <v>31</v>
      </c>
      <c r="AR42" s="400">
        <f t="shared" si="5"/>
        <v>18</v>
      </c>
      <c r="AS42" s="400">
        <f t="shared" si="6"/>
        <v>47</v>
      </c>
      <c r="AT42" s="400">
        <f t="shared" si="7"/>
        <v>28</v>
      </c>
      <c r="AU42" s="400">
        <f t="shared" si="8"/>
        <v>18</v>
      </c>
      <c r="AV42" s="400">
        <f t="shared" si="9"/>
        <v>24</v>
      </c>
      <c r="AW42" s="400">
        <f t="shared" si="10"/>
        <v>21</v>
      </c>
      <c r="AX42" s="411">
        <f t="shared" si="11"/>
        <v>187</v>
      </c>
      <c r="AY42" s="397">
        <v>11</v>
      </c>
      <c r="AZ42" s="398">
        <v>5</v>
      </c>
      <c r="BA42" s="398">
        <v>19</v>
      </c>
      <c r="BB42" s="398">
        <v>9</v>
      </c>
      <c r="BC42" s="398">
        <v>5</v>
      </c>
      <c r="BD42" s="398">
        <v>6</v>
      </c>
      <c r="BE42" s="398">
        <v>6</v>
      </c>
      <c r="BF42" s="399">
        <v>61</v>
      </c>
      <c r="BG42" s="397">
        <v>13</v>
      </c>
      <c r="BH42" s="398">
        <v>10</v>
      </c>
      <c r="BI42" s="398">
        <v>17</v>
      </c>
      <c r="BJ42" s="398">
        <v>11</v>
      </c>
      <c r="BK42" s="398">
        <v>7</v>
      </c>
      <c r="BL42" s="398">
        <v>13</v>
      </c>
      <c r="BM42" s="398">
        <v>11</v>
      </c>
      <c r="BN42" s="399">
        <v>82</v>
      </c>
      <c r="BO42" s="397">
        <v>7</v>
      </c>
      <c r="BP42" s="398">
        <v>3</v>
      </c>
      <c r="BQ42" s="398">
        <v>11</v>
      </c>
      <c r="BR42" s="398">
        <v>8</v>
      </c>
      <c r="BS42" s="398">
        <v>6</v>
      </c>
      <c r="BT42" s="398">
        <v>5</v>
      </c>
      <c r="BU42" s="398">
        <v>4</v>
      </c>
      <c r="BV42" s="399">
        <v>44</v>
      </c>
      <c r="BW42" s="397">
        <v>3</v>
      </c>
      <c r="BX42" s="398">
        <v>2</v>
      </c>
      <c r="BY42" s="398">
        <v>0</v>
      </c>
      <c r="BZ42" s="398">
        <v>1</v>
      </c>
      <c r="CA42" s="398">
        <v>3</v>
      </c>
      <c r="CB42" s="398">
        <v>0</v>
      </c>
      <c r="CC42" s="398">
        <v>1</v>
      </c>
      <c r="CD42" s="412">
        <v>10</v>
      </c>
      <c r="CE42" s="454">
        <f t="shared" si="12"/>
        <v>7</v>
      </c>
      <c r="CF42" s="423">
        <f t="shared" si="13"/>
        <v>23</v>
      </c>
      <c r="CG42" s="423">
        <f t="shared" si="14"/>
        <v>15</v>
      </c>
      <c r="CH42" s="468">
        <f t="shared" si="15"/>
        <v>91</v>
      </c>
    </row>
    <row r="43" spans="1:86">
      <c r="A43" s="407" t="s">
        <v>281</v>
      </c>
      <c r="B43" s="483" t="s">
        <v>45</v>
      </c>
      <c r="C43" s="397">
        <v>27</v>
      </c>
      <c r="D43" s="398">
        <v>23</v>
      </c>
      <c r="E43" s="398">
        <v>35</v>
      </c>
      <c r="F43" s="398">
        <v>46</v>
      </c>
      <c r="G43" s="398">
        <v>29</v>
      </c>
      <c r="H43" s="398">
        <v>21</v>
      </c>
      <c r="I43" s="398">
        <v>37</v>
      </c>
      <c r="J43" s="399">
        <v>218</v>
      </c>
      <c r="K43" s="397">
        <v>27</v>
      </c>
      <c r="L43" s="398">
        <v>21</v>
      </c>
      <c r="M43" s="398">
        <v>35</v>
      </c>
      <c r="N43" s="398">
        <v>46</v>
      </c>
      <c r="O43" s="398">
        <v>29</v>
      </c>
      <c r="P43" s="398">
        <v>21</v>
      </c>
      <c r="Q43" s="398">
        <v>35</v>
      </c>
      <c r="R43" s="399">
        <v>214</v>
      </c>
      <c r="S43" s="397">
        <v>1</v>
      </c>
      <c r="T43" s="398">
        <v>1</v>
      </c>
      <c r="U43" s="398">
        <v>0</v>
      </c>
      <c r="V43" s="398">
        <v>1</v>
      </c>
      <c r="W43" s="398">
        <v>0</v>
      </c>
      <c r="X43" s="398">
        <v>1</v>
      </c>
      <c r="Y43" s="398">
        <v>2</v>
      </c>
      <c r="Z43" s="399">
        <v>6</v>
      </c>
      <c r="AA43" s="397">
        <v>2</v>
      </c>
      <c r="AB43" s="398">
        <v>3</v>
      </c>
      <c r="AC43" s="398">
        <v>3</v>
      </c>
      <c r="AD43" s="398">
        <v>6</v>
      </c>
      <c r="AE43" s="398">
        <v>2</v>
      </c>
      <c r="AF43" s="398">
        <v>4</v>
      </c>
      <c r="AG43" s="398">
        <v>3</v>
      </c>
      <c r="AH43" s="399">
        <v>23</v>
      </c>
      <c r="AI43" s="397">
        <v>3</v>
      </c>
      <c r="AJ43" s="398">
        <v>2</v>
      </c>
      <c r="AK43" s="398">
        <v>6</v>
      </c>
      <c r="AL43" s="398">
        <v>7</v>
      </c>
      <c r="AM43" s="398">
        <v>4</v>
      </c>
      <c r="AN43" s="398">
        <v>2</v>
      </c>
      <c r="AO43" s="398">
        <v>8</v>
      </c>
      <c r="AP43" s="399">
        <v>32</v>
      </c>
      <c r="AQ43" s="397">
        <f t="shared" si="4"/>
        <v>21</v>
      </c>
      <c r="AR43" s="400">
        <f t="shared" si="5"/>
        <v>15</v>
      </c>
      <c r="AS43" s="400">
        <f t="shared" si="6"/>
        <v>26</v>
      </c>
      <c r="AT43" s="400">
        <f t="shared" si="7"/>
        <v>32</v>
      </c>
      <c r="AU43" s="400">
        <f t="shared" si="8"/>
        <v>23</v>
      </c>
      <c r="AV43" s="400">
        <f t="shared" si="9"/>
        <v>14</v>
      </c>
      <c r="AW43" s="400">
        <f t="shared" si="10"/>
        <v>22</v>
      </c>
      <c r="AX43" s="411">
        <f t="shared" si="11"/>
        <v>153</v>
      </c>
      <c r="AY43" s="397">
        <v>4</v>
      </c>
      <c r="AZ43" s="398">
        <v>5</v>
      </c>
      <c r="BA43" s="398">
        <v>15</v>
      </c>
      <c r="BB43" s="398">
        <v>9</v>
      </c>
      <c r="BC43" s="398">
        <v>8</v>
      </c>
      <c r="BD43" s="398">
        <v>5</v>
      </c>
      <c r="BE43" s="398">
        <v>8</v>
      </c>
      <c r="BF43" s="399">
        <v>54</v>
      </c>
      <c r="BG43" s="397">
        <v>13</v>
      </c>
      <c r="BH43" s="398">
        <v>8</v>
      </c>
      <c r="BI43" s="398">
        <v>5</v>
      </c>
      <c r="BJ43" s="398">
        <v>13</v>
      </c>
      <c r="BK43" s="398">
        <v>10</v>
      </c>
      <c r="BL43" s="398">
        <v>3</v>
      </c>
      <c r="BM43" s="398">
        <v>10</v>
      </c>
      <c r="BN43" s="399">
        <v>62</v>
      </c>
      <c r="BO43" s="397">
        <v>4</v>
      </c>
      <c r="BP43" s="398">
        <v>2</v>
      </c>
      <c r="BQ43" s="398">
        <v>6</v>
      </c>
      <c r="BR43" s="398">
        <v>10</v>
      </c>
      <c r="BS43" s="398">
        <v>5</v>
      </c>
      <c r="BT43" s="398">
        <v>6</v>
      </c>
      <c r="BU43" s="398">
        <v>4</v>
      </c>
      <c r="BV43" s="399">
        <v>37</v>
      </c>
      <c r="BW43" s="397">
        <v>0</v>
      </c>
      <c r="BX43" s="398">
        <v>2</v>
      </c>
      <c r="BY43" s="398">
        <v>0</v>
      </c>
      <c r="BZ43" s="398">
        <v>0</v>
      </c>
      <c r="CA43" s="398">
        <v>0</v>
      </c>
      <c r="CB43" s="398">
        <v>0</v>
      </c>
      <c r="CC43" s="398">
        <v>2</v>
      </c>
      <c r="CD43" s="412">
        <v>4</v>
      </c>
      <c r="CE43" s="454">
        <f t="shared" si="12"/>
        <v>4</v>
      </c>
      <c r="CF43" s="423">
        <f t="shared" si="13"/>
        <v>15</v>
      </c>
      <c r="CG43" s="423">
        <f t="shared" si="14"/>
        <v>21</v>
      </c>
      <c r="CH43" s="468">
        <f t="shared" si="15"/>
        <v>91</v>
      </c>
    </row>
    <row r="44" spans="1:86">
      <c r="A44" s="407" t="s">
        <v>281</v>
      </c>
      <c r="B44" s="483" t="s">
        <v>46</v>
      </c>
      <c r="C44" s="397">
        <v>60</v>
      </c>
      <c r="D44" s="398">
        <v>44</v>
      </c>
      <c r="E44" s="398">
        <v>89</v>
      </c>
      <c r="F44" s="398">
        <v>64</v>
      </c>
      <c r="G44" s="398">
        <v>57</v>
      </c>
      <c r="H44" s="398">
        <v>54</v>
      </c>
      <c r="I44" s="398">
        <v>32</v>
      </c>
      <c r="J44" s="399">
        <v>400</v>
      </c>
      <c r="K44" s="397">
        <v>58</v>
      </c>
      <c r="L44" s="398">
        <v>42</v>
      </c>
      <c r="M44" s="398">
        <v>88</v>
      </c>
      <c r="N44" s="398">
        <v>61</v>
      </c>
      <c r="O44" s="398">
        <v>54</v>
      </c>
      <c r="P44" s="398">
        <v>52</v>
      </c>
      <c r="Q44" s="398">
        <v>26</v>
      </c>
      <c r="R44" s="399">
        <v>381</v>
      </c>
      <c r="S44" s="397">
        <v>7</v>
      </c>
      <c r="T44" s="398">
        <v>2</v>
      </c>
      <c r="U44" s="398">
        <v>5</v>
      </c>
      <c r="V44" s="398">
        <v>5</v>
      </c>
      <c r="W44" s="398">
        <v>5</v>
      </c>
      <c r="X44" s="398">
        <v>3</v>
      </c>
      <c r="Y44" s="398">
        <v>6</v>
      </c>
      <c r="Z44" s="399">
        <v>33</v>
      </c>
      <c r="AA44" s="397">
        <v>12</v>
      </c>
      <c r="AB44" s="398">
        <v>11</v>
      </c>
      <c r="AC44" s="398">
        <v>15</v>
      </c>
      <c r="AD44" s="398">
        <v>7</v>
      </c>
      <c r="AE44" s="398">
        <v>9</v>
      </c>
      <c r="AF44" s="398">
        <v>3</v>
      </c>
      <c r="AG44" s="398">
        <v>2</v>
      </c>
      <c r="AH44" s="399">
        <v>59</v>
      </c>
      <c r="AI44" s="397">
        <v>12</v>
      </c>
      <c r="AJ44" s="398">
        <v>11</v>
      </c>
      <c r="AK44" s="398">
        <v>24</v>
      </c>
      <c r="AL44" s="398">
        <v>14</v>
      </c>
      <c r="AM44" s="398">
        <v>10</v>
      </c>
      <c r="AN44" s="398">
        <v>10</v>
      </c>
      <c r="AO44" s="398">
        <v>6</v>
      </c>
      <c r="AP44" s="399">
        <v>87</v>
      </c>
      <c r="AQ44" s="397">
        <f t="shared" si="4"/>
        <v>27</v>
      </c>
      <c r="AR44" s="400">
        <f t="shared" si="5"/>
        <v>18</v>
      </c>
      <c r="AS44" s="400">
        <f t="shared" si="6"/>
        <v>44</v>
      </c>
      <c r="AT44" s="400">
        <f t="shared" si="7"/>
        <v>35</v>
      </c>
      <c r="AU44" s="400">
        <f t="shared" si="8"/>
        <v>30</v>
      </c>
      <c r="AV44" s="400">
        <f t="shared" si="9"/>
        <v>36</v>
      </c>
      <c r="AW44" s="400">
        <f t="shared" si="10"/>
        <v>12</v>
      </c>
      <c r="AX44" s="411">
        <f t="shared" si="11"/>
        <v>202</v>
      </c>
      <c r="AY44" s="397">
        <v>13</v>
      </c>
      <c r="AZ44" s="398">
        <v>7</v>
      </c>
      <c r="BA44" s="398">
        <v>16</v>
      </c>
      <c r="BB44" s="398">
        <v>17</v>
      </c>
      <c r="BC44" s="398">
        <v>11</v>
      </c>
      <c r="BD44" s="398">
        <v>17</v>
      </c>
      <c r="BE44" s="398">
        <v>6</v>
      </c>
      <c r="BF44" s="399">
        <v>87</v>
      </c>
      <c r="BG44" s="397">
        <v>11</v>
      </c>
      <c r="BH44" s="398">
        <v>9</v>
      </c>
      <c r="BI44" s="398">
        <v>15</v>
      </c>
      <c r="BJ44" s="398">
        <v>13</v>
      </c>
      <c r="BK44" s="398">
        <v>13</v>
      </c>
      <c r="BL44" s="398">
        <v>11</v>
      </c>
      <c r="BM44" s="398">
        <v>5</v>
      </c>
      <c r="BN44" s="399">
        <v>77</v>
      </c>
      <c r="BO44" s="397">
        <v>3</v>
      </c>
      <c r="BP44" s="398">
        <v>2</v>
      </c>
      <c r="BQ44" s="398">
        <v>13</v>
      </c>
      <c r="BR44" s="398">
        <v>5</v>
      </c>
      <c r="BS44" s="398">
        <v>6</v>
      </c>
      <c r="BT44" s="398">
        <v>8</v>
      </c>
      <c r="BU44" s="398">
        <v>1</v>
      </c>
      <c r="BV44" s="399">
        <v>38</v>
      </c>
      <c r="BW44" s="397">
        <v>2</v>
      </c>
      <c r="BX44" s="398">
        <v>2</v>
      </c>
      <c r="BY44" s="398">
        <v>1</v>
      </c>
      <c r="BZ44" s="398">
        <v>3</v>
      </c>
      <c r="CA44" s="398">
        <v>3</v>
      </c>
      <c r="CB44" s="398">
        <v>2</v>
      </c>
      <c r="CC44" s="398">
        <v>6</v>
      </c>
      <c r="CD44" s="412">
        <v>19</v>
      </c>
      <c r="CE44" s="454">
        <f t="shared" si="12"/>
        <v>19</v>
      </c>
      <c r="CF44" s="423">
        <f t="shared" si="13"/>
        <v>21</v>
      </c>
      <c r="CG44" s="423">
        <f t="shared" si="14"/>
        <v>40</v>
      </c>
      <c r="CH44" s="468">
        <f t="shared" si="15"/>
        <v>113</v>
      </c>
    </row>
    <row r="45" spans="1:86">
      <c r="A45" s="407" t="s">
        <v>281</v>
      </c>
      <c r="B45" s="483" t="s">
        <v>47</v>
      </c>
      <c r="C45" s="397">
        <v>35</v>
      </c>
      <c r="D45" s="398">
        <v>32</v>
      </c>
      <c r="E45" s="398">
        <v>60</v>
      </c>
      <c r="F45" s="398">
        <v>56</v>
      </c>
      <c r="G45" s="398">
        <v>64</v>
      </c>
      <c r="H45" s="398">
        <v>32</v>
      </c>
      <c r="I45" s="398">
        <v>27</v>
      </c>
      <c r="J45" s="399">
        <v>306</v>
      </c>
      <c r="K45" s="397">
        <v>33</v>
      </c>
      <c r="L45" s="398">
        <v>29</v>
      </c>
      <c r="M45" s="398">
        <v>59</v>
      </c>
      <c r="N45" s="398">
        <v>55</v>
      </c>
      <c r="O45" s="398">
        <v>63</v>
      </c>
      <c r="P45" s="398">
        <v>30</v>
      </c>
      <c r="Q45" s="398">
        <v>26</v>
      </c>
      <c r="R45" s="399">
        <v>295</v>
      </c>
      <c r="S45" s="397">
        <v>1</v>
      </c>
      <c r="T45" s="398">
        <v>2</v>
      </c>
      <c r="U45" s="398">
        <v>3</v>
      </c>
      <c r="V45" s="398">
        <v>5</v>
      </c>
      <c r="W45" s="398">
        <v>5</v>
      </c>
      <c r="X45" s="398">
        <v>0</v>
      </c>
      <c r="Y45" s="398">
        <v>0</v>
      </c>
      <c r="Z45" s="399">
        <v>16</v>
      </c>
      <c r="AA45" s="397">
        <v>4</v>
      </c>
      <c r="AB45" s="398">
        <v>2</v>
      </c>
      <c r="AC45" s="398">
        <v>6</v>
      </c>
      <c r="AD45" s="398">
        <v>3</v>
      </c>
      <c r="AE45" s="398">
        <v>9</v>
      </c>
      <c r="AF45" s="398">
        <v>1</v>
      </c>
      <c r="AG45" s="398">
        <v>3</v>
      </c>
      <c r="AH45" s="399">
        <v>28</v>
      </c>
      <c r="AI45" s="397">
        <v>5</v>
      </c>
      <c r="AJ45" s="398">
        <v>2</v>
      </c>
      <c r="AK45" s="398">
        <v>11</v>
      </c>
      <c r="AL45" s="398">
        <v>7</v>
      </c>
      <c r="AM45" s="398">
        <v>7</v>
      </c>
      <c r="AN45" s="398">
        <v>9</v>
      </c>
      <c r="AO45" s="398">
        <v>6</v>
      </c>
      <c r="AP45" s="399">
        <v>47</v>
      </c>
      <c r="AQ45" s="397">
        <f t="shared" si="4"/>
        <v>23</v>
      </c>
      <c r="AR45" s="400">
        <f t="shared" si="5"/>
        <v>23</v>
      </c>
      <c r="AS45" s="400">
        <f t="shared" si="6"/>
        <v>39</v>
      </c>
      <c r="AT45" s="400">
        <f t="shared" si="7"/>
        <v>40</v>
      </c>
      <c r="AU45" s="400">
        <f t="shared" si="8"/>
        <v>42</v>
      </c>
      <c r="AV45" s="400">
        <f t="shared" si="9"/>
        <v>20</v>
      </c>
      <c r="AW45" s="400">
        <f t="shared" si="10"/>
        <v>17</v>
      </c>
      <c r="AX45" s="411">
        <f t="shared" si="11"/>
        <v>204</v>
      </c>
      <c r="AY45" s="397">
        <v>12</v>
      </c>
      <c r="AZ45" s="398">
        <v>8</v>
      </c>
      <c r="BA45" s="398">
        <v>17</v>
      </c>
      <c r="BB45" s="398">
        <v>17</v>
      </c>
      <c r="BC45" s="398">
        <v>14</v>
      </c>
      <c r="BD45" s="398">
        <v>10</v>
      </c>
      <c r="BE45" s="398">
        <v>10</v>
      </c>
      <c r="BF45" s="399">
        <v>88</v>
      </c>
      <c r="BG45" s="397">
        <v>4</v>
      </c>
      <c r="BH45" s="398">
        <v>8</v>
      </c>
      <c r="BI45" s="398">
        <v>13</v>
      </c>
      <c r="BJ45" s="398">
        <v>16</v>
      </c>
      <c r="BK45" s="398">
        <v>17</v>
      </c>
      <c r="BL45" s="398">
        <v>4</v>
      </c>
      <c r="BM45" s="398">
        <v>2</v>
      </c>
      <c r="BN45" s="399">
        <v>64</v>
      </c>
      <c r="BO45" s="397">
        <v>7</v>
      </c>
      <c r="BP45" s="398">
        <v>7</v>
      </c>
      <c r="BQ45" s="398">
        <v>9</v>
      </c>
      <c r="BR45" s="398">
        <v>7</v>
      </c>
      <c r="BS45" s="398">
        <v>11</v>
      </c>
      <c r="BT45" s="398">
        <v>6</v>
      </c>
      <c r="BU45" s="398">
        <v>5</v>
      </c>
      <c r="BV45" s="399">
        <v>52</v>
      </c>
      <c r="BW45" s="397">
        <v>2</v>
      </c>
      <c r="BX45" s="398">
        <v>3</v>
      </c>
      <c r="BY45" s="398">
        <v>1</v>
      </c>
      <c r="BZ45" s="398">
        <v>1</v>
      </c>
      <c r="CA45" s="398">
        <v>1</v>
      </c>
      <c r="CB45" s="398">
        <v>2</v>
      </c>
      <c r="CC45" s="398">
        <v>1</v>
      </c>
      <c r="CD45" s="412">
        <v>11</v>
      </c>
      <c r="CE45" s="454">
        <f t="shared" si="12"/>
        <v>10</v>
      </c>
      <c r="CF45" s="423">
        <f t="shared" si="13"/>
        <v>16</v>
      </c>
      <c r="CG45" s="423">
        <f t="shared" si="14"/>
        <v>29</v>
      </c>
      <c r="CH45" s="468">
        <f t="shared" si="15"/>
        <v>119</v>
      </c>
    </row>
    <row r="46" spans="1:86">
      <c r="A46" s="407" t="s">
        <v>281</v>
      </c>
      <c r="B46" s="483" t="s">
        <v>48</v>
      </c>
      <c r="C46" s="397">
        <v>21</v>
      </c>
      <c r="D46" s="398">
        <v>41</v>
      </c>
      <c r="E46" s="398">
        <v>79</v>
      </c>
      <c r="F46" s="398">
        <v>83</v>
      </c>
      <c r="G46" s="398">
        <v>85</v>
      </c>
      <c r="H46" s="398">
        <v>66</v>
      </c>
      <c r="I46" s="398">
        <v>39</v>
      </c>
      <c r="J46" s="399">
        <v>414</v>
      </c>
      <c r="K46" s="397">
        <v>20</v>
      </c>
      <c r="L46" s="398">
        <v>40</v>
      </c>
      <c r="M46" s="398">
        <v>78</v>
      </c>
      <c r="N46" s="398">
        <v>81</v>
      </c>
      <c r="O46" s="398">
        <v>81</v>
      </c>
      <c r="P46" s="398">
        <v>63</v>
      </c>
      <c r="Q46" s="398">
        <v>37</v>
      </c>
      <c r="R46" s="399">
        <v>400</v>
      </c>
      <c r="S46" s="397">
        <v>1</v>
      </c>
      <c r="T46" s="398">
        <v>3</v>
      </c>
      <c r="U46" s="398">
        <v>3</v>
      </c>
      <c r="V46" s="398">
        <v>3</v>
      </c>
      <c r="W46" s="398">
        <v>0</v>
      </c>
      <c r="X46" s="398">
        <v>2</v>
      </c>
      <c r="Y46" s="398">
        <v>3</v>
      </c>
      <c r="Z46" s="399">
        <v>15</v>
      </c>
      <c r="AA46" s="397">
        <v>1</v>
      </c>
      <c r="AB46" s="398">
        <v>3</v>
      </c>
      <c r="AC46" s="398">
        <v>5</v>
      </c>
      <c r="AD46" s="398">
        <v>11</v>
      </c>
      <c r="AE46" s="398">
        <v>3</v>
      </c>
      <c r="AF46" s="398">
        <v>6</v>
      </c>
      <c r="AG46" s="398">
        <v>3</v>
      </c>
      <c r="AH46" s="399">
        <v>32</v>
      </c>
      <c r="AI46" s="397">
        <v>4</v>
      </c>
      <c r="AJ46" s="398">
        <v>8</v>
      </c>
      <c r="AK46" s="398">
        <v>9</v>
      </c>
      <c r="AL46" s="398">
        <v>7</v>
      </c>
      <c r="AM46" s="398">
        <v>10</v>
      </c>
      <c r="AN46" s="398">
        <v>5</v>
      </c>
      <c r="AO46" s="398">
        <v>5</v>
      </c>
      <c r="AP46" s="399">
        <v>48</v>
      </c>
      <c r="AQ46" s="397">
        <f t="shared" si="4"/>
        <v>14</v>
      </c>
      <c r="AR46" s="400">
        <f t="shared" si="5"/>
        <v>26</v>
      </c>
      <c r="AS46" s="400">
        <f t="shared" si="6"/>
        <v>61</v>
      </c>
      <c r="AT46" s="400">
        <f t="shared" si="7"/>
        <v>60</v>
      </c>
      <c r="AU46" s="400">
        <f t="shared" si="8"/>
        <v>68</v>
      </c>
      <c r="AV46" s="400">
        <f t="shared" si="9"/>
        <v>50</v>
      </c>
      <c r="AW46" s="400">
        <f t="shared" si="10"/>
        <v>26</v>
      </c>
      <c r="AX46" s="411">
        <f t="shared" si="11"/>
        <v>305</v>
      </c>
      <c r="AY46" s="397">
        <v>7</v>
      </c>
      <c r="AZ46" s="398">
        <v>9</v>
      </c>
      <c r="BA46" s="398">
        <v>22</v>
      </c>
      <c r="BB46" s="398">
        <v>21</v>
      </c>
      <c r="BC46" s="398">
        <v>29</v>
      </c>
      <c r="BD46" s="398">
        <v>17</v>
      </c>
      <c r="BE46" s="398">
        <v>15</v>
      </c>
      <c r="BF46" s="399">
        <v>120</v>
      </c>
      <c r="BG46" s="397">
        <v>5</v>
      </c>
      <c r="BH46" s="398">
        <v>10</v>
      </c>
      <c r="BI46" s="398">
        <v>26</v>
      </c>
      <c r="BJ46" s="398">
        <v>27</v>
      </c>
      <c r="BK46" s="398">
        <v>29</v>
      </c>
      <c r="BL46" s="398">
        <v>20</v>
      </c>
      <c r="BM46" s="398">
        <v>5</v>
      </c>
      <c r="BN46" s="399">
        <v>122</v>
      </c>
      <c r="BO46" s="397">
        <v>2</v>
      </c>
      <c r="BP46" s="398">
        <v>7</v>
      </c>
      <c r="BQ46" s="398">
        <v>13</v>
      </c>
      <c r="BR46" s="398">
        <v>12</v>
      </c>
      <c r="BS46" s="398">
        <v>10</v>
      </c>
      <c r="BT46" s="398">
        <v>13</v>
      </c>
      <c r="BU46" s="398">
        <v>6</v>
      </c>
      <c r="BV46" s="399">
        <v>63</v>
      </c>
      <c r="BW46" s="397">
        <v>1</v>
      </c>
      <c r="BX46" s="398">
        <v>1</v>
      </c>
      <c r="BY46" s="398">
        <v>1</v>
      </c>
      <c r="BZ46" s="398">
        <v>2</v>
      </c>
      <c r="CA46" s="398">
        <v>4</v>
      </c>
      <c r="CB46" s="398">
        <v>3</v>
      </c>
      <c r="CC46" s="398">
        <v>2</v>
      </c>
      <c r="CD46" s="412">
        <v>14</v>
      </c>
      <c r="CE46" s="454">
        <f t="shared" si="12"/>
        <v>8</v>
      </c>
      <c r="CF46" s="423">
        <f t="shared" si="13"/>
        <v>23</v>
      </c>
      <c r="CG46" s="423">
        <f t="shared" si="14"/>
        <v>27</v>
      </c>
      <c r="CH46" s="468">
        <f t="shared" si="15"/>
        <v>204</v>
      </c>
    </row>
    <row r="47" spans="1:86">
      <c r="A47" s="407" t="s">
        <v>281</v>
      </c>
      <c r="B47" s="483" t="s">
        <v>49</v>
      </c>
      <c r="C47" s="397">
        <v>96</v>
      </c>
      <c r="D47" s="400">
        <v>26</v>
      </c>
      <c r="E47" s="400">
        <v>87</v>
      </c>
      <c r="F47" s="400">
        <v>60</v>
      </c>
      <c r="G47" s="400">
        <v>51</v>
      </c>
      <c r="H47" s="400">
        <v>40</v>
      </c>
      <c r="I47" s="400">
        <v>35</v>
      </c>
      <c r="J47" s="411">
        <v>395</v>
      </c>
      <c r="K47" s="397">
        <v>94</v>
      </c>
      <c r="L47" s="400">
        <v>25</v>
      </c>
      <c r="M47" s="400">
        <v>83</v>
      </c>
      <c r="N47" s="400">
        <v>58</v>
      </c>
      <c r="O47" s="400">
        <v>51</v>
      </c>
      <c r="P47" s="400">
        <v>39</v>
      </c>
      <c r="Q47" s="400">
        <v>34</v>
      </c>
      <c r="R47" s="411">
        <v>384</v>
      </c>
      <c r="S47" s="397">
        <v>3</v>
      </c>
      <c r="T47" s="400">
        <v>2</v>
      </c>
      <c r="U47" s="400">
        <v>2</v>
      </c>
      <c r="V47" s="400">
        <v>6</v>
      </c>
      <c r="W47" s="400">
        <v>4</v>
      </c>
      <c r="X47" s="400">
        <v>2</v>
      </c>
      <c r="Y47" s="400">
        <v>2</v>
      </c>
      <c r="Z47" s="411">
        <v>21</v>
      </c>
      <c r="AA47" s="397">
        <v>12</v>
      </c>
      <c r="AB47" s="400">
        <v>3</v>
      </c>
      <c r="AC47" s="400">
        <v>9</v>
      </c>
      <c r="AD47" s="400">
        <v>4</v>
      </c>
      <c r="AE47" s="400">
        <v>2</v>
      </c>
      <c r="AF47" s="400">
        <v>4</v>
      </c>
      <c r="AG47" s="400">
        <v>2</v>
      </c>
      <c r="AH47" s="411">
        <v>36</v>
      </c>
      <c r="AI47" s="397">
        <v>11</v>
      </c>
      <c r="AJ47" s="400">
        <v>2</v>
      </c>
      <c r="AK47" s="400">
        <v>12</v>
      </c>
      <c r="AL47" s="400">
        <v>13</v>
      </c>
      <c r="AM47" s="400">
        <v>8</v>
      </c>
      <c r="AN47" s="400">
        <v>5</v>
      </c>
      <c r="AO47" s="400">
        <v>9</v>
      </c>
      <c r="AP47" s="411">
        <v>60</v>
      </c>
      <c r="AQ47" s="397">
        <f t="shared" si="4"/>
        <v>68</v>
      </c>
      <c r="AR47" s="400">
        <f t="shared" si="5"/>
        <v>18</v>
      </c>
      <c r="AS47" s="400">
        <f t="shared" si="6"/>
        <v>60</v>
      </c>
      <c r="AT47" s="400">
        <f t="shared" si="7"/>
        <v>35</v>
      </c>
      <c r="AU47" s="400">
        <f t="shared" si="8"/>
        <v>37</v>
      </c>
      <c r="AV47" s="400">
        <f t="shared" si="9"/>
        <v>28</v>
      </c>
      <c r="AW47" s="400">
        <f t="shared" si="10"/>
        <v>21</v>
      </c>
      <c r="AX47" s="411">
        <f t="shared" si="11"/>
        <v>267</v>
      </c>
      <c r="AY47" s="397">
        <v>29</v>
      </c>
      <c r="AZ47" s="400">
        <v>5</v>
      </c>
      <c r="BA47" s="400">
        <v>20</v>
      </c>
      <c r="BB47" s="400">
        <v>11</v>
      </c>
      <c r="BC47" s="400">
        <v>11</v>
      </c>
      <c r="BD47" s="400">
        <v>10</v>
      </c>
      <c r="BE47" s="400">
        <v>7</v>
      </c>
      <c r="BF47" s="411">
        <v>93</v>
      </c>
      <c r="BG47" s="397">
        <v>26</v>
      </c>
      <c r="BH47" s="400">
        <v>7</v>
      </c>
      <c r="BI47" s="400">
        <v>19</v>
      </c>
      <c r="BJ47" s="400">
        <v>13</v>
      </c>
      <c r="BK47" s="400">
        <v>15</v>
      </c>
      <c r="BL47" s="400">
        <v>11</v>
      </c>
      <c r="BM47" s="400">
        <v>9</v>
      </c>
      <c r="BN47" s="411">
        <v>100</v>
      </c>
      <c r="BO47" s="397">
        <v>13</v>
      </c>
      <c r="BP47" s="400">
        <v>6</v>
      </c>
      <c r="BQ47" s="400">
        <v>21</v>
      </c>
      <c r="BR47" s="400">
        <v>11</v>
      </c>
      <c r="BS47" s="400">
        <v>11</v>
      </c>
      <c r="BT47" s="400">
        <v>7</v>
      </c>
      <c r="BU47" s="400">
        <v>5</v>
      </c>
      <c r="BV47" s="411">
        <v>74</v>
      </c>
      <c r="BW47" s="397">
        <v>2</v>
      </c>
      <c r="BX47" s="400">
        <v>1</v>
      </c>
      <c r="BY47" s="400">
        <v>4</v>
      </c>
      <c r="BZ47" s="400">
        <v>2</v>
      </c>
      <c r="CA47" s="400">
        <v>0</v>
      </c>
      <c r="CB47" s="400">
        <v>1</v>
      </c>
      <c r="CC47" s="400">
        <v>1</v>
      </c>
      <c r="CD47" s="400">
        <v>11</v>
      </c>
      <c r="CE47" s="454">
        <f t="shared" si="12"/>
        <v>14</v>
      </c>
      <c r="CF47" s="423">
        <f t="shared" si="13"/>
        <v>12</v>
      </c>
      <c r="CG47" s="423">
        <f t="shared" si="14"/>
        <v>35</v>
      </c>
      <c r="CH47" s="468">
        <f t="shared" si="15"/>
        <v>121</v>
      </c>
    </row>
    <row r="48" spans="1:86" s="193" customFormat="1" ht="14.25" thickBot="1">
      <c r="A48" s="409" t="s">
        <v>281</v>
      </c>
      <c r="B48" s="485" t="s">
        <v>50</v>
      </c>
      <c r="C48" s="486">
        <v>46</v>
      </c>
      <c r="D48" s="487">
        <v>28</v>
      </c>
      <c r="E48" s="487">
        <v>83</v>
      </c>
      <c r="F48" s="487">
        <v>42</v>
      </c>
      <c r="G48" s="487">
        <v>54</v>
      </c>
      <c r="H48" s="487">
        <v>37</v>
      </c>
      <c r="I48" s="487">
        <v>29</v>
      </c>
      <c r="J48" s="488">
        <v>319</v>
      </c>
      <c r="K48" s="486">
        <v>46</v>
      </c>
      <c r="L48" s="487">
        <v>27</v>
      </c>
      <c r="M48" s="487">
        <v>82</v>
      </c>
      <c r="N48" s="487">
        <v>40</v>
      </c>
      <c r="O48" s="487">
        <v>54</v>
      </c>
      <c r="P48" s="487">
        <v>35</v>
      </c>
      <c r="Q48" s="487">
        <v>29</v>
      </c>
      <c r="R48" s="488">
        <v>313</v>
      </c>
      <c r="S48" s="486">
        <v>5</v>
      </c>
      <c r="T48" s="487">
        <v>2</v>
      </c>
      <c r="U48" s="487">
        <v>3</v>
      </c>
      <c r="V48" s="487">
        <v>3</v>
      </c>
      <c r="W48" s="487">
        <v>3</v>
      </c>
      <c r="X48" s="487">
        <v>3</v>
      </c>
      <c r="Y48" s="487">
        <v>4</v>
      </c>
      <c r="Z48" s="488">
        <v>23</v>
      </c>
      <c r="AA48" s="486">
        <v>3</v>
      </c>
      <c r="AB48" s="487">
        <v>2</v>
      </c>
      <c r="AC48" s="487">
        <v>7</v>
      </c>
      <c r="AD48" s="487">
        <v>3</v>
      </c>
      <c r="AE48" s="487">
        <v>4</v>
      </c>
      <c r="AF48" s="487">
        <v>2</v>
      </c>
      <c r="AG48" s="487">
        <v>4</v>
      </c>
      <c r="AH48" s="488">
        <v>25</v>
      </c>
      <c r="AI48" s="486">
        <v>9</v>
      </c>
      <c r="AJ48" s="487">
        <v>5</v>
      </c>
      <c r="AK48" s="487">
        <v>11</v>
      </c>
      <c r="AL48" s="487">
        <v>6</v>
      </c>
      <c r="AM48" s="487">
        <v>6</v>
      </c>
      <c r="AN48" s="487">
        <v>3</v>
      </c>
      <c r="AO48" s="487">
        <v>7</v>
      </c>
      <c r="AP48" s="488">
        <v>47</v>
      </c>
      <c r="AQ48" s="401">
        <f t="shared" ref="AQ48" si="16">AY48+BG48+BO48</f>
        <v>29</v>
      </c>
      <c r="AR48" s="404">
        <f t="shared" ref="AR48" si="17">AZ48+BH48+BP48</f>
        <v>18</v>
      </c>
      <c r="AS48" s="404">
        <f t="shared" ref="AS48" si="18">BA48+BI48+BQ48</f>
        <v>61</v>
      </c>
      <c r="AT48" s="404">
        <f t="shared" ref="AT48" si="19">BB48+BJ48+BR48</f>
        <v>28</v>
      </c>
      <c r="AU48" s="404">
        <f t="shared" ref="AU48" si="20">BC48+BK48+BS48</f>
        <v>41</v>
      </c>
      <c r="AV48" s="404">
        <f t="shared" ref="AV48" si="21">BD48+BL48+BT48</f>
        <v>27</v>
      </c>
      <c r="AW48" s="404">
        <f t="shared" ref="AW48" si="22">BE48+BM48+BU48</f>
        <v>14</v>
      </c>
      <c r="AX48" s="414">
        <f t="shared" ref="AX48" si="23">BF48+BN48+BV48</f>
        <v>218</v>
      </c>
      <c r="AY48" s="486">
        <v>11</v>
      </c>
      <c r="AZ48" s="487">
        <v>9</v>
      </c>
      <c r="BA48" s="487">
        <v>22</v>
      </c>
      <c r="BB48" s="487">
        <v>11</v>
      </c>
      <c r="BC48" s="487">
        <v>12</v>
      </c>
      <c r="BD48" s="487">
        <v>9</v>
      </c>
      <c r="BE48" s="487">
        <v>4</v>
      </c>
      <c r="BF48" s="488">
        <v>78</v>
      </c>
      <c r="BG48" s="486">
        <v>11</v>
      </c>
      <c r="BH48" s="487">
        <v>5</v>
      </c>
      <c r="BI48" s="487">
        <v>20</v>
      </c>
      <c r="BJ48" s="487">
        <v>11</v>
      </c>
      <c r="BK48" s="487">
        <v>15</v>
      </c>
      <c r="BL48" s="487">
        <v>12</v>
      </c>
      <c r="BM48" s="487">
        <v>6</v>
      </c>
      <c r="BN48" s="488">
        <v>80</v>
      </c>
      <c r="BO48" s="486">
        <v>7</v>
      </c>
      <c r="BP48" s="487">
        <v>4</v>
      </c>
      <c r="BQ48" s="487">
        <v>19</v>
      </c>
      <c r="BR48" s="487">
        <v>6</v>
      </c>
      <c r="BS48" s="487">
        <v>14</v>
      </c>
      <c r="BT48" s="487">
        <v>6</v>
      </c>
      <c r="BU48" s="487">
        <v>4</v>
      </c>
      <c r="BV48" s="488">
        <v>60</v>
      </c>
      <c r="BW48" s="486">
        <v>0</v>
      </c>
      <c r="BX48" s="487">
        <v>1</v>
      </c>
      <c r="BY48" s="487">
        <v>1</v>
      </c>
      <c r="BZ48" s="487">
        <v>2</v>
      </c>
      <c r="CA48" s="487">
        <v>0</v>
      </c>
      <c r="CB48" s="487">
        <v>2</v>
      </c>
      <c r="CC48" s="487">
        <v>0</v>
      </c>
      <c r="CD48" s="487">
        <v>6</v>
      </c>
      <c r="CE48" s="456">
        <f t="shared" si="12"/>
        <v>13</v>
      </c>
      <c r="CF48" s="457">
        <f t="shared" si="13"/>
        <v>13</v>
      </c>
      <c r="CG48" s="457">
        <f t="shared" si="14"/>
        <v>22</v>
      </c>
      <c r="CH48" s="469">
        <f t="shared" si="15"/>
        <v>110</v>
      </c>
    </row>
    <row r="49" spans="1:1">
      <c r="A49" s="381" t="s">
        <v>1018</v>
      </c>
    </row>
  </sheetData>
  <mergeCells count="14">
    <mergeCell ref="CE4:CH5"/>
    <mergeCell ref="H1:J1"/>
    <mergeCell ref="A4:A6"/>
    <mergeCell ref="B4:B6"/>
    <mergeCell ref="C4:J5"/>
    <mergeCell ref="K4:R5"/>
    <mergeCell ref="BW4:CD5"/>
    <mergeCell ref="S4:Z5"/>
    <mergeCell ref="AA4:AH5"/>
    <mergeCell ref="AI4:AP5"/>
    <mergeCell ref="AY4:BF5"/>
    <mergeCell ref="BG4:BN5"/>
    <mergeCell ref="BO4:BV5"/>
    <mergeCell ref="AQ4:AX5"/>
  </mergeCells>
  <phoneticPr fontId="49"/>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10.375" style="389" customWidth="1"/>
    <col min="3" max="82" width="8.125" style="389" customWidth="1"/>
  </cols>
  <sheetData>
    <row r="1" spans="1:86" ht="18.75" thickTop="1" thickBot="1">
      <c r="A1" s="373" t="s">
        <v>993</v>
      </c>
      <c r="B1" s="374"/>
      <c r="C1" s="373"/>
      <c r="D1" s="373"/>
      <c r="E1" s="373"/>
      <c r="F1" s="373"/>
      <c r="G1" s="373"/>
      <c r="H1" s="805" t="s">
        <v>1019</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8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row>
    <row r="3" spans="1:8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row>
    <row r="4" spans="1:86" ht="13.5" customHeight="1">
      <c r="A4" s="808" t="s">
        <v>996</v>
      </c>
      <c r="B4" s="811" t="s">
        <v>997</v>
      </c>
      <c r="C4" s="851" t="s">
        <v>998</v>
      </c>
      <c r="D4" s="852"/>
      <c r="E4" s="852"/>
      <c r="F4" s="853"/>
      <c r="G4" s="853"/>
      <c r="H4" s="853"/>
      <c r="I4" s="853"/>
      <c r="J4" s="854"/>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4"/>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8"/>
      <c r="CE4" s="799" t="s">
        <v>1074</v>
      </c>
      <c r="CF4" s="800"/>
      <c r="CG4" s="800"/>
      <c r="CH4" s="801"/>
    </row>
    <row r="5" spans="1:86">
      <c r="A5" s="809"/>
      <c r="B5" s="812"/>
      <c r="C5" s="855"/>
      <c r="D5" s="856"/>
      <c r="E5" s="856"/>
      <c r="F5" s="856"/>
      <c r="G5" s="856"/>
      <c r="H5" s="856"/>
      <c r="I5" s="856"/>
      <c r="J5" s="857"/>
      <c r="K5" s="824"/>
      <c r="L5" s="825"/>
      <c r="M5" s="825"/>
      <c r="N5" s="825"/>
      <c r="O5" s="825"/>
      <c r="P5" s="825"/>
      <c r="Q5" s="825"/>
      <c r="R5" s="826"/>
      <c r="S5" s="836"/>
      <c r="T5" s="837"/>
      <c r="U5" s="837"/>
      <c r="V5" s="837"/>
      <c r="W5" s="837"/>
      <c r="X5" s="837"/>
      <c r="Y5" s="837"/>
      <c r="Z5" s="838"/>
      <c r="AA5" s="836"/>
      <c r="AB5" s="837"/>
      <c r="AC5" s="837"/>
      <c r="AD5" s="837"/>
      <c r="AE5" s="837"/>
      <c r="AF5" s="837"/>
      <c r="AG5" s="837"/>
      <c r="AH5" s="837"/>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1"/>
      <c r="CE5" s="802"/>
      <c r="CF5" s="803"/>
      <c r="CG5" s="803"/>
      <c r="CH5" s="804"/>
    </row>
    <row r="6" spans="1:86" ht="14.25"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92" t="s">
        <v>62</v>
      </c>
      <c r="AI6" s="382" t="s">
        <v>1007</v>
      </c>
      <c r="AJ6" s="383" t="s">
        <v>1008</v>
      </c>
      <c r="AK6" s="384" t="s">
        <v>1009</v>
      </c>
      <c r="AL6" s="384" t="s">
        <v>1010</v>
      </c>
      <c r="AM6" s="384" t="s">
        <v>1011</v>
      </c>
      <c r="AN6" s="384" t="s">
        <v>1012</v>
      </c>
      <c r="AO6" s="384" t="s">
        <v>1013</v>
      </c>
      <c r="AP6" s="385" t="s">
        <v>62</v>
      </c>
      <c r="AQ6" s="382" t="s">
        <v>1007</v>
      </c>
      <c r="AR6" s="383" t="s">
        <v>1008</v>
      </c>
      <c r="AS6" s="384" t="s">
        <v>1009</v>
      </c>
      <c r="AT6" s="384" t="s">
        <v>1010</v>
      </c>
      <c r="AU6" s="384" t="s">
        <v>1011</v>
      </c>
      <c r="AV6" s="384" t="s">
        <v>1012</v>
      </c>
      <c r="AW6" s="384" t="s">
        <v>1013</v>
      </c>
      <c r="AX6" s="385"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92" t="s">
        <v>62</v>
      </c>
      <c r="CE6" s="451" t="s">
        <v>159</v>
      </c>
      <c r="CF6" s="437" t="s">
        <v>160</v>
      </c>
      <c r="CG6" s="437" t="s">
        <v>1022</v>
      </c>
      <c r="CH6" s="484" t="s">
        <v>1023</v>
      </c>
    </row>
    <row r="7" spans="1:86">
      <c r="A7" s="405" t="s">
        <v>63</v>
      </c>
      <c r="B7" s="406" t="s">
        <v>1037</v>
      </c>
      <c r="C7" s="393">
        <f t="shared" ref="C7:AH7" si="0">SUM(C8:C47)</f>
        <v>15975</v>
      </c>
      <c r="D7" s="394">
        <f t="shared" si="0"/>
        <v>13920</v>
      </c>
      <c r="E7" s="394">
        <f t="shared" si="0"/>
        <v>16451</v>
      </c>
      <c r="F7" s="394">
        <f t="shared" si="0"/>
        <v>14604</v>
      </c>
      <c r="G7" s="394">
        <f t="shared" si="0"/>
        <v>11176</v>
      </c>
      <c r="H7" s="394">
        <f t="shared" si="0"/>
        <v>9093</v>
      </c>
      <c r="I7" s="394">
        <f t="shared" si="0"/>
        <v>6798</v>
      </c>
      <c r="J7" s="395">
        <f t="shared" si="0"/>
        <v>88017</v>
      </c>
      <c r="K7" s="393">
        <f t="shared" si="0"/>
        <v>15632</v>
      </c>
      <c r="L7" s="394">
        <f t="shared" si="0"/>
        <v>13384</v>
      </c>
      <c r="M7" s="394">
        <f t="shared" si="0"/>
        <v>15966</v>
      </c>
      <c r="N7" s="394">
        <f t="shared" si="0"/>
        <v>14047</v>
      </c>
      <c r="O7" s="394">
        <f t="shared" si="0"/>
        <v>10724</v>
      </c>
      <c r="P7" s="394">
        <f t="shared" si="0"/>
        <v>8734</v>
      </c>
      <c r="Q7" s="394">
        <f t="shared" si="0"/>
        <v>6365</v>
      </c>
      <c r="R7" s="395">
        <f t="shared" si="0"/>
        <v>84852</v>
      </c>
      <c r="S7" s="393">
        <f t="shared" si="0"/>
        <v>1159</v>
      </c>
      <c r="T7" s="394">
        <f t="shared" si="0"/>
        <v>1199</v>
      </c>
      <c r="U7" s="394">
        <f t="shared" si="0"/>
        <v>1164</v>
      </c>
      <c r="V7" s="394">
        <f t="shared" si="0"/>
        <v>1214</v>
      </c>
      <c r="W7" s="394">
        <f t="shared" si="0"/>
        <v>832</v>
      </c>
      <c r="X7" s="394">
        <f t="shared" si="0"/>
        <v>687</v>
      </c>
      <c r="Y7" s="394">
        <f t="shared" si="0"/>
        <v>669</v>
      </c>
      <c r="Z7" s="395">
        <f t="shared" si="0"/>
        <v>6924</v>
      </c>
      <c r="AA7" s="393">
        <f t="shared" si="0"/>
        <v>1724</v>
      </c>
      <c r="AB7" s="394">
        <f t="shared" si="0"/>
        <v>1717</v>
      </c>
      <c r="AC7" s="394">
        <f t="shared" si="0"/>
        <v>1713</v>
      </c>
      <c r="AD7" s="394">
        <f t="shared" si="0"/>
        <v>1703</v>
      </c>
      <c r="AE7" s="394">
        <f t="shared" si="0"/>
        <v>1224</v>
      </c>
      <c r="AF7" s="394">
        <f t="shared" si="0"/>
        <v>1023</v>
      </c>
      <c r="AG7" s="394">
        <f t="shared" si="0"/>
        <v>897</v>
      </c>
      <c r="AH7" s="395">
        <f t="shared" si="0"/>
        <v>10001</v>
      </c>
      <c r="AI7" s="393">
        <f t="shared" ref="AI7:BV7" si="1">SUM(AI8:AI47)</f>
        <v>2909</v>
      </c>
      <c r="AJ7" s="394">
        <f t="shared" si="1"/>
        <v>2381</v>
      </c>
      <c r="AK7" s="394">
        <f t="shared" si="1"/>
        <v>2730</v>
      </c>
      <c r="AL7" s="394">
        <f t="shared" si="1"/>
        <v>2438</v>
      </c>
      <c r="AM7" s="394">
        <f t="shared" si="1"/>
        <v>1779</v>
      </c>
      <c r="AN7" s="394">
        <f t="shared" si="1"/>
        <v>1563</v>
      </c>
      <c r="AO7" s="394">
        <f t="shared" si="1"/>
        <v>1191</v>
      </c>
      <c r="AP7" s="395">
        <f t="shared" si="1"/>
        <v>14991</v>
      </c>
      <c r="AQ7" s="478">
        <f>AY7+BG7+BO7</f>
        <v>9840</v>
      </c>
      <c r="AR7" s="395">
        <f t="shared" ref="AR7:AX22" si="2">AZ7+BH7+BP7</f>
        <v>8087</v>
      </c>
      <c r="AS7" s="395">
        <f t="shared" si="2"/>
        <v>10359</v>
      </c>
      <c r="AT7" s="395">
        <f t="shared" si="2"/>
        <v>8692</v>
      </c>
      <c r="AU7" s="395">
        <f t="shared" si="2"/>
        <v>6889</v>
      </c>
      <c r="AV7" s="395">
        <f t="shared" si="2"/>
        <v>5461</v>
      </c>
      <c r="AW7" s="395">
        <f t="shared" si="2"/>
        <v>3608</v>
      </c>
      <c r="AX7" s="396">
        <f t="shared" si="2"/>
        <v>52936</v>
      </c>
      <c r="AY7" s="473">
        <f t="shared" si="1"/>
        <v>4439</v>
      </c>
      <c r="AZ7" s="394">
        <f t="shared" si="1"/>
        <v>3499</v>
      </c>
      <c r="BA7" s="394">
        <f t="shared" si="1"/>
        <v>4163</v>
      </c>
      <c r="BB7" s="394">
        <f t="shared" si="1"/>
        <v>3420</v>
      </c>
      <c r="BC7" s="394">
        <f t="shared" si="1"/>
        <v>2621</v>
      </c>
      <c r="BD7" s="394">
        <f t="shared" si="1"/>
        <v>2020</v>
      </c>
      <c r="BE7" s="394">
        <f t="shared" si="1"/>
        <v>1518</v>
      </c>
      <c r="BF7" s="395">
        <f t="shared" si="1"/>
        <v>21680</v>
      </c>
      <c r="BG7" s="393">
        <f t="shared" si="1"/>
        <v>3738</v>
      </c>
      <c r="BH7" s="394">
        <f t="shared" si="1"/>
        <v>3061</v>
      </c>
      <c r="BI7" s="394">
        <f t="shared" si="1"/>
        <v>3926</v>
      </c>
      <c r="BJ7" s="394">
        <f t="shared" si="1"/>
        <v>3190</v>
      </c>
      <c r="BK7" s="394">
        <f t="shared" si="1"/>
        <v>2538</v>
      </c>
      <c r="BL7" s="394">
        <f t="shared" si="1"/>
        <v>1941</v>
      </c>
      <c r="BM7" s="394">
        <f t="shared" si="1"/>
        <v>1233</v>
      </c>
      <c r="BN7" s="395">
        <f t="shared" si="1"/>
        <v>19627</v>
      </c>
      <c r="BO7" s="393">
        <f t="shared" si="1"/>
        <v>1663</v>
      </c>
      <c r="BP7" s="394">
        <f t="shared" si="1"/>
        <v>1527</v>
      </c>
      <c r="BQ7" s="394">
        <f t="shared" si="1"/>
        <v>2270</v>
      </c>
      <c r="BR7" s="394">
        <f t="shared" si="1"/>
        <v>2082</v>
      </c>
      <c r="BS7" s="394">
        <f t="shared" si="1"/>
        <v>1730</v>
      </c>
      <c r="BT7" s="394">
        <f t="shared" si="1"/>
        <v>1500</v>
      </c>
      <c r="BU7" s="394">
        <f t="shared" si="1"/>
        <v>857</v>
      </c>
      <c r="BV7" s="395">
        <f t="shared" si="1"/>
        <v>11629</v>
      </c>
      <c r="BW7" s="393">
        <f t="shared" ref="BW7:CD7" si="3">SUM(BW8:BW47)</f>
        <v>343</v>
      </c>
      <c r="BX7" s="394">
        <f t="shared" si="3"/>
        <v>536</v>
      </c>
      <c r="BY7" s="394">
        <f t="shared" si="3"/>
        <v>485</v>
      </c>
      <c r="BZ7" s="394">
        <f t="shared" si="3"/>
        <v>557</v>
      </c>
      <c r="CA7" s="394">
        <f t="shared" si="3"/>
        <v>452</v>
      </c>
      <c r="CB7" s="394">
        <f t="shared" si="3"/>
        <v>359</v>
      </c>
      <c r="CC7" s="394">
        <f t="shared" si="3"/>
        <v>433</v>
      </c>
      <c r="CD7" s="395">
        <f t="shared" si="3"/>
        <v>3165</v>
      </c>
      <c r="CE7" s="465">
        <f>SUM(V7:Y7)</f>
        <v>3402</v>
      </c>
      <c r="CF7" s="466">
        <f>SUM(AD7:AG7)</f>
        <v>4847</v>
      </c>
      <c r="CG7" s="466">
        <f>SUM(AL7:AO7)</f>
        <v>6971</v>
      </c>
      <c r="CH7" s="467">
        <f>SUM(AT7:AW7)</f>
        <v>24650</v>
      </c>
    </row>
    <row r="8" spans="1:86">
      <c r="A8" s="407" t="s">
        <v>281</v>
      </c>
      <c r="B8" s="408" t="s">
        <v>0</v>
      </c>
      <c r="C8" s="397">
        <v>4800</v>
      </c>
      <c r="D8" s="398">
        <v>4771</v>
      </c>
      <c r="E8" s="398">
        <v>3656</v>
      </c>
      <c r="F8" s="398">
        <v>4125</v>
      </c>
      <c r="G8" s="398">
        <v>3006</v>
      </c>
      <c r="H8" s="398">
        <v>2591</v>
      </c>
      <c r="I8" s="398">
        <v>1970</v>
      </c>
      <c r="J8" s="399">
        <v>24919</v>
      </c>
      <c r="K8" s="397">
        <v>4698</v>
      </c>
      <c r="L8" s="398">
        <v>4608</v>
      </c>
      <c r="M8" s="398">
        <v>3582</v>
      </c>
      <c r="N8" s="398">
        <v>3976</v>
      </c>
      <c r="O8" s="398">
        <v>2882</v>
      </c>
      <c r="P8" s="398">
        <v>2489</v>
      </c>
      <c r="Q8" s="398">
        <v>1848</v>
      </c>
      <c r="R8" s="399">
        <v>24083</v>
      </c>
      <c r="S8" s="397">
        <v>376</v>
      </c>
      <c r="T8" s="398">
        <v>439</v>
      </c>
      <c r="U8" s="398">
        <v>245</v>
      </c>
      <c r="V8" s="398">
        <v>357</v>
      </c>
      <c r="W8" s="398">
        <v>231</v>
      </c>
      <c r="X8" s="398">
        <v>206</v>
      </c>
      <c r="Y8" s="398">
        <v>202</v>
      </c>
      <c r="Z8" s="399">
        <v>2056</v>
      </c>
      <c r="AA8" s="397">
        <v>504</v>
      </c>
      <c r="AB8" s="398">
        <v>581</v>
      </c>
      <c r="AC8" s="398">
        <v>370</v>
      </c>
      <c r="AD8" s="398">
        <v>461</v>
      </c>
      <c r="AE8" s="398">
        <v>325</v>
      </c>
      <c r="AF8" s="398">
        <v>324</v>
      </c>
      <c r="AG8" s="398">
        <v>270</v>
      </c>
      <c r="AH8" s="399">
        <v>2835</v>
      </c>
      <c r="AI8" s="397">
        <v>813</v>
      </c>
      <c r="AJ8" s="398">
        <v>827</v>
      </c>
      <c r="AK8" s="398">
        <v>607</v>
      </c>
      <c r="AL8" s="398">
        <v>710</v>
      </c>
      <c r="AM8" s="398">
        <v>479</v>
      </c>
      <c r="AN8" s="398">
        <v>444</v>
      </c>
      <c r="AO8" s="398">
        <v>347</v>
      </c>
      <c r="AP8" s="412">
        <v>4227</v>
      </c>
      <c r="AQ8" s="397">
        <f t="shared" ref="AQ8:AX47" si="4">AY8+BG8+BO8</f>
        <v>3005</v>
      </c>
      <c r="AR8" s="400">
        <f t="shared" si="2"/>
        <v>2761</v>
      </c>
      <c r="AS8" s="400">
        <f t="shared" si="2"/>
        <v>2360</v>
      </c>
      <c r="AT8" s="400">
        <f t="shared" si="2"/>
        <v>2448</v>
      </c>
      <c r="AU8" s="400">
        <f t="shared" si="2"/>
        <v>1847</v>
      </c>
      <c r="AV8" s="400">
        <f t="shared" si="2"/>
        <v>1515</v>
      </c>
      <c r="AW8" s="400">
        <f t="shared" si="2"/>
        <v>1029</v>
      </c>
      <c r="AX8" s="411">
        <f t="shared" si="2"/>
        <v>14965</v>
      </c>
      <c r="AY8" s="400">
        <v>1343</v>
      </c>
      <c r="AZ8" s="398">
        <v>1243</v>
      </c>
      <c r="BA8" s="398">
        <v>923</v>
      </c>
      <c r="BB8" s="398">
        <v>980</v>
      </c>
      <c r="BC8" s="398">
        <v>734</v>
      </c>
      <c r="BD8" s="398">
        <v>607</v>
      </c>
      <c r="BE8" s="398">
        <v>447</v>
      </c>
      <c r="BF8" s="399">
        <v>6277</v>
      </c>
      <c r="BG8" s="397">
        <v>1134</v>
      </c>
      <c r="BH8" s="398">
        <v>1020</v>
      </c>
      <c r="BI8" s="398">
        <v>919</v>
      </c>
      <c r="BJ8" s="398">
        <v>883</v>
      </c>
      <c r="BK8" s="398">
        <v>630</v>
      </c>
      <c r="BL8" s="398">
        <v>537</v>
      </c>
      <c r="BM8" s="398">
        <v>346</v>
      </c>
      <c r="BN8" s="399">
        <v>5469</v>
      </c>
      <c r="BO8" s="397">
        <v>528</v>
      </c>
      <c r="BP8" s="398">
        <v>498</v>
      </c>
      <c r="BQ8" s="398">
        <v>518</v>
      </c>
      <c r="BR8" s="398">
        <v>585</v>
      </c>
      <c r="BS8" s="398">
        <v>483</v>
      </c>
      <c r="BT8" s="398">
        <v>371</v>
      </c>
      <c r="BU8" s="398">
        <v>236</v>
      </c>
      <c r="BV8" s="399">
        <v>3219</v>
      </c>
      <c r="BW8" s="397">
        <v>102</v>
      </c>
      <c r="BX8" s="398">
        <v>163</v>
      </c>
      <c r="BY8" s="398">
        <v>74</v>
      </c>
      <c r="BZ8" s="398">
        <v>149</v>
      </c>
      <c r="CA8" s="398">
        <v>124</v>
      </c>
      <c r="CB8" s="398">
        <v>102</v>
      </c>
      <c r="CC8" s="398">
        <v>122</v>
      </c>
      <c r="CD8" s="412">
        <v>836</v>
      </c>
      <c r="CE8" s="454">
        <f t="shared" ref="CE8:CE48" si="5">SUM(V8:Y8)</f>
        <v>996</v>
      </c>
      <c r="CF8" s="423">
        <f t="shared" ref="CF8:CF48" si="6">SUM(AD8:AG8)</f>
        <v>1380</v>
      </c>
      <c r="CG8" s="423">
        <f t="shared" ref="CG8:CG48" si="7">SUM(AL8:AO8)</f>
        <v>1980</v>
      </c>
      <c r="CH8" s="468">
        <f t="shared" ref="CH8:CH48" si="8">SUM(AT8:AW8)</f>
        <v>6839</v>
      </c>
    </row>
    <row r="9" spans="1:86">
      <c r="A9" s="407" t="s">
        <v>281</v>
      </c>
      <c r="B9" s="408" t="s">
        <v>2</v>
      </c>
      <c r="C9" s="397">
        <v>1871</v>
      </c>
      <c r="D9" s="398">
        <v>1303</v>
      </c>
      <c r="E9" s="398">
        <v>2040</v>
      </c>
      <c r="F9" s="398">
        <v>1299</v>
      </c>
      <c r="G9" s="398">
        <v>1050</v>
      </c>
      <c r="H9" s="398">
        <v>906</v>
      </c>
      <c r="I9" s="398">
        <v>644</v>
      </c>
      <c r="J9" s="399">
        <v>9113</v>
      </c>
      <c r="K9" s="397">
        <v>1843</v>
      </c>
      <c r="L9" s="398">
        <v>1264</v>
      </c>
      <c r="M9" s="398">
        <v>1957</v>
      </c>
      <c r="N9" s="398">
        <v>1238</v>
      </c>
      <c r="O9" s="398">
        <v>1005</v>
      </c>
      <c r="P9" s="398">
        <v>876</v>
      </c>
      <c r="Q9" s="398">
        <v>586</v>
      </c>
      <c r="R9" s="399">
        <v>8769</v>
      </c>
      <c r="S9" s="397">
        <v>152</v>
      </c>
      <c r="T9" s="398">
        <v>117</v>
      </c>
      <c r="U9" s="398">
        <v>187</v>
      </c>
      <c r="V9" s="398">
        <v>123</v>
      </c>
      <c r="W9" s="398">
        <v>88</v>
      </c>
      <c r="X9" s="398">
        <v>81</v>
      </c>
      <c r="Y9" s="398">
        <v>63</v>
      </c>
      <c r="Z9" s="399">
        <v>811</v>
      </c>
      <c r="AA9" s="397">
        <v>235</v>
      </c>
      <c r="AB9" s="398">
        <v>169</v>
      </c>
      <c r="AC9" s="398">
        <v>249</v>
      </c>
      <c r="AD9" s="398">
        <v>171</v>
      </c>
      <c r="AE9" s="398">
        <v>132</v>
      </c>
      <c r="AF9" s="398">
        <v>112</v>
      </c>
      <c r="AG9" s="398">
        <v>91</v>
      </c>
      <c r="AH9" s="399">
        <v>1159</v>
      </c>
      <c r="AI9" s="397">
        <v>389</v>
      </c>
      <c r="AJ9" s="398">
        <v>234</v>
      </c>
      <c r="AK9" s="398">
        <v>393</v>
      </c>
      <c r="AL9" s="398">
        <v>214</v>
      </c>
      <c r="AM9" s="398">
        <v>165</v>
      </c>
      <c r="AN9" s="398">
        <v>188</v>
      </c>
      <c r="AO9" s="398">
        <v>130</v>
      </c>
      <c r="AP9" s="412">
        <v>1713</v>
      </c>
      <c r="AQ9" s="397">
        <f t="shared" si="4"/>
        <v>1067</v>
      </c>
      <c r="AR9" s="400">
        <f t="shared" si="2"/>
        <v>744</v>
      </c>
      <c r="AS9" s="400">
        <f t="shared" si="2"/>
        <v>1128</v>
      </c>
      <c r="AT9" s="400">
        <f t="shared" si="2"/>
        <v>730</v>
      </c>
      <c r="AU9" s="400">
        <f t="shared" si="2"/>
        <v>620</v>
      </c>
      <c r="AV9" s="400">
        <f t="shared" si="2"/>
        <v>495</v>
      </c>
      <c r="AW9" s="400">
        <f t="shared" si="2"/>
        <v>302</v>
      </c>
      <c r="AX9" s="411">
        <f t="shared" si="2"/>
        <v>5086</v>
      </c>
      <c r="AY9" s="400">
        <v>529</v>
      </c>
      <c r="AZ9" s="398">
        <v>349</v>
      </c>
      <c r="BA9" s="398">
        <v>494</v>
      </c>
      <c r="BB9" s="398">
        <v>300</v>
      </c>
      <c r="BC9" s="398">
        <v>236</v>
      </c>
      <c r="BD9" s="398">
        <v>195</v>
      </c>
      <c r="BE9" s="398">
        <v>128</v>
      </c>
      <c r="BF9" s="399">
        <v>2231</v>
      </c>
      <c r="BG9" s="397">
        <v>397</v>
      </c>
      <c r="BH9" s="398">
        <v>273</v>
      </c>
      <c r="BI9" s="398">
        <v>419</v>
      </c>
      <c r="BJ9" s="398">
        <v>279</v>
      </c>
      <c r="BK9" s="398">
        <v>238</v>
      </c>
      <c r="BL9" s="398">
        <v>175</v>
      </c>
      <c r="BM9" s="398">
        <v>111</v>
      </c>
      <c r="BN9" s="399">
        <v>1892</v>
      </c>
      <c r="BO9" s="397">
        <v>141</v>
      </c>
      <c r="BP9" s="398">
        <v>122</v>
      </c>
      <c r="BQ9" s="398">
        <v>215</v>
      </c>
      <c r="BR9" s="398">
        <v>151</v>
      </c>
      <c r="BS9" s="398">
        <v>146</v>
      </c>
      <c r="BT9" s="398">
        <v>125</v>
      </c>
      <c r="BU9" s="398">
        <v>63</v>
      </c>
      <c r="BV9" s="399">
        <v>963</v>
      </c>
      <c r="BW9" s="397">
        <v>28</v>
      </c>
      <c r="BX9" s="398">
        <v>39</v>
      </c>
      <c r="BY9" s="398">
        <v>83</v>
      </c>
      <c r="BZ9" s="398">
        <v>61</v>
      </c>
      <c r="CA9" s="398">
        <v>45</v>
      </c>
      <c r="CB9" s="398">
        <v>30</v>
      </c>
      <c r="CC9" s="398">
        <v>58</v>
      </c>
      <c r="CD9" s="412">
        <v>344</v>
      </c>
      <c r="CE9" s="454">
        <f t="shared" si="5"/>
        <v>355</v>
      </c>
      <c r="CF9" s="423">
        <f t="shared" si="6"/>
        <v>506</v>
      </c>
      <c r="CG9" s="423">
        <f t="shared" si="7"/>
        <v>697</v>
      </c>
      <c r="CH9" s="468">
        <f t="shared" si="8"/>
        <v>2147</v>
      </c>
    </row>
    <row r="10" spans="1:86">
      <c r="A10" s="407" t="s">
        <v>281</v>
      </c>
      <c r="B10" s="408" t="s">
        <v>4</v>
      </c>
      <c r="C10" s="397">
        <v>1568</v>
      </c>
      <c r="D10" s="398">
        <v>1381</v>
      </c>
      <c r="E10" s="398">
        <v>1528</v>
      </c>
      <c r="F10" s="398">
        <v>1624</v>
      </c>
      <c r="G10" s="398">
        <v>1062</v>
      </c>
      <c r="H10" s="398">
        <v>902</v>
      </c>
      <c r="I10" s="398">
        <v>691</v>
      </c>
      <c r="J10" s="399">
        <v>8756</v>
      </c>
      <c r="K10" s="397">
        <v>1542</v>
      </c>
      <c r="L10" s="398">
        <v>1316</v>
      </c>
      <c r="M10" s="398">
        <v>1488</v>
      </c>
      <c r="N10" s="398">
        <v>1554</v>
      </c>
      <c r="O10" s="398">
        <v>1015</v>
      </c>
      <c r="P10" s="398">
        <v>872</v>
      </c>
      <c r="Q10" s="398">
        <v>649</v>
      </c>
      <c r="R10" s="399">
        <v>8436</v>
      </c>
      <c r="S10" s="397">
        <v>120</v>
      </c>
      <c r="T10" s="398">
        <v>158</v>
      </c>
      <c r="U10" s="398">
        <v>109</v>
      </c>
      <c r="V10" s="398">
        <v>167</v>
      </c>
      <c r="W10" s="398">
        <v>104</v>
      </c>
      <c r="X10" s="398">
        <v>79</v>
      </c>
      <c r="Y10" s="398">
        <v>70</v>
      </c>
      <c r="Z10" s="399">
        <v>807</v>
      </c>
      <c r="AA10" s="397">
        <v>200</v>
      </c>
      <c r="AB10" s="398">
        <v>202</v>
      </c>
      <c r="AC10" s="398">
        <v>200</v>
      </c>
      <c r="AD10" s="398">
        <v>256</v>
      </c>
      <c r="AE10" s="398">
        <v>157</v>
      </c>
      <c r="AF10" s="398">
        <v>127</v>
      </c>
      <c r="AG10" s="398">
        <v>96</v>
      </c>
      <c r="AH10" s="399">
        <v>1238</v>
      </c>
      <c r="AI10" s="397">
        <v>336</v>
      </c>
      <c r="AJ10" s="398">
        <v>272</v>
      </c>
      <c r="AK10" s="398">
        <v>278</v>
      </c>
      <c r="AL10" s="398">
        <v>311</v>
      </c>
      <c r="AM10" s="398">
        <v>199</v>
      </c>
      <c r="AN10" s="398">
        <v>195</v>
      </c>
      <c r="AO10" s="398">
        <v>147</v>
      </c>
      <c r="AP10" s="412">
        <v>1738</v>
      </c>
      <c r="AQ10" s="397">
        <f t="shared" si="4"/>
        <v>886</v>
      </c>
      <c r="AR10" s="400">
        <f t="shared" si="2"/>
        <v>684</v>
      </c>
      <c r="AS10" s="400">
        <f t="shared" si="2"/>
        <v>901</v>
      </c>
      <c r="AT10" s="400">
        <f t="shared" si="2"/>
        <v>820</v>
      </c>
      <c r="AU10" s="400">
        <f t="shared" si="2"/>
        <v>555</v>
      </c>
      <c r="AV10" s="400">
        <f t="shared" si="2"/>
        <v>471</v>
      </c>
      <c r="AW10" s="400">
        <f t="shared" si="2"/>
        <v>336</v>
      </c>
      <c r="AX10" s="411">
        <f t="shared" si="2"/>
        <v>4653</v>
      </c>
      <c r="AY10" s="400">
        <v>455</v>
      </c>
      <c r="AZ10" s="398">
        <v>309</v>
      </c>
      <c r="BA10" s="398">
        <v>417</v>
      </c>
      <c r="BB10" s="398">
        <v>379</v>
      </c>
      <c r="BC10" s="398">
        <v>247</v>
      </c>
      <c r="BD10" s="398">
        <v>200</v>
      </c>
      <c r="BE10" s="398">
        <v>157</v>
      </c>
      <c r="BF10" s="399">
        <v>2164</v>
      </c>
      <c r="BG10" s="397">
        <v>314</v>
      </c>
      <c r="BH10" s="398">
        <v>266</v>
      </c>
      <c r="BI10" s="398">
        <v>319</v>
      </c>
      <c r="BJ10" s="398">
        <v>286</v>
      </c>
      <c r="BK10" s="398">
        <v>192</v>
      </c>
      <c r="BL10" s="398">
        <v>159</v>
      </c>
      <c r="BM10" s="398">
        <v>110</v>
      </c>
      <c r="BN10" s="399">
        <v>1646</v>
      </c>
      <c r="BO10" s="397">
        <v>117</v>
      </c>
      <c r="BP10" s="398">
        <v>109</v>
      </c>
      <c r="BQ10" s="398">
        <v>165</v>
      </c>
      <c r="BR10" s="398">
        <v>155</v>
      </c>
      <c r="BS10" s="398">
        <v>116</v>
      </c>
      <c r="BT10" s="398">
        <v>112</v>
      </c>
      <c r="BU10" s="398">
        <v>69</v>
      </c>
      <c r="BV10" s="399">
        <v>843</v>
      </c>
      <c r="BW10" s="397">
        <v>26</v>
      </c>
      <c r="BX10" s="398">
        <v>65</v>
      </c>
      <c r="BY10" s="398">
        <v>40</v>
      </c>
      <c r="BZ10" s="398">
        <v>70</v>
      </c>
      <c r="CA10" s="398">
        <v>47</v>
      </c>
      <c r="CB10" s="398">
        <v>30</v>
      </c>
      <c r="CC10" s="398">
        <v>42</v>
      </c>
      <c r="CD10" s="412">
        <v>320</v>
      </c>
      <c r="CE10" s="454">
        <f t="shared" si="5"/>
        <v>420</v>
      </c>
      <c r="CF10" s="423">
        <f t="shared" si="6"/>
        <v>636</v>
      </c>
      <c r="CG10" s="423">
        <f t="shared" si="7"/>
        <v>852</v>
      </c>
      <c r="CH10" s="468">
        <f t="shared" si="8"/>
        <v>2182</v>
      </c>
    </row>
    <row r="11" spans="1:86">
      <c r="A11" s="407" t="s">
        <v>281</v>
      </c>
      <c r="B11" s="408" t="s">
        <v>6</v>
      </c>
      <c r="C11" s="397">
        <v>763</v>
      </c>
      <c r="D11" s="398">
        <v>789</v>
      </c>
      <c r="E11" s="398">
        <v>684</v>
      </c>
      <c r="F11" s="398">
        <v>709</v>
      </c>
      <c r="G11" s="398">
        <v>552</v>
      </c>
      <c r="H11" s="398">
        <v>442</v>
      </c>
      <c r="I11" s="398">
        <v>329</v>
      </c>
      <c r="J11" s="399">
        <v>4268</v>
      </c>
      <c r="K11" s="397">
        <v>738</v>
      </c>
      <c r="L11" s="398">
        <v>751</v>
      </c>
      <c r="M11" s="398">
        <v>670</v>
      </c>
      <c r="N11" s="398">
        <v>678</v>
      </c>
      <c r="O11" s="398">
        <v>529</v>
      </c>
      <c r="P11" s="398">
        <v>422</v>
      </c>
      <c r="Q11" s="398">
        <v>298</v>
      </c>
      <c r="R11" s="399">
        <v>4086</v>
      </c>
      <c r="S11" s="397">
        <v>61</v>
      </c>
      <c r="T11" s="398">
        <v>67</v>
      </c>
      <c r="U11" s="398">
        <v>47</v>
      </c>
      <c r="V11" s="398">
        <v>51</v>
      </c>
      <c r="W11" s="398">
        <v>27</v>
      </c>
      <c r="X11" s="398">
        <v>32</v>
      </c>
      <c r="Y11" s="398">
        <v>42</v>
      </c>
      <c r="Z11" s="399">
        <v>327</v>
      </c>
      <c r="AA11" s="397">
        <v>82</v>
      </c>
      <c r="AB11" s="398">
        <v>87</v>
      </c>
      <c r="AC11" s="398">
        <v>77</v>
      </c>
      <c r="AD11" s="398">
        <v>85</v>
      </c>
      <c r="AE11" s="398">
        <v>68</v>
      </c>
      <c r="AF11" s="398">
        <v>47</v>
      </c>
      <c r="AG11" s="398">
        <v>45</v>
      </c>
      <c r="AH11" s="399">
        <v>491</v>
      </c>
      <c r="AI11" s="397">
        <v>157</v>
      </c>
      <c r="AJ11" s="398">
        <v>145</v>
      </c>
      <c r="AK11" s="398">
        <v>137</v>
      </c>
      <c r="AL11" s="398">
        <v>133</v>
      </c>
      <c r="AM11" s="398">
        <v>101</v>
      </c>
      <c r="AN11" s="398">
        <v>80</v>
      </c>
      <c r="AO11" s="398">
        <v>65</v>
      </c>
      <c r="AP11" s="412">
        <v>818</v>
      </c>
      <c r="AQ11" s="397">
        <f t="shared" si="4"/>
        <v>438</v>
      </c>
      <c r="AR11" s="400">
        <f t="shared" si="2"/>
        <v>452</v>
      </c>
      <c r="AS11" s="400">
        <f t="shared" si="2"/>
        <v>409</v>
      </c>
      <c r="AT11" s="400">
        <f t="shared" si="2"/>
        <v>409</v>
      </c>
      <c r="AU11" s="400">
        <f t="shared" si="2"/>
        <v>333</v>
      </c>
      <c r="AV11" s="400">
        <f t="shared" si="2"/>
        <v>263</v>
      </c>
      <c r="AW11" s="400">
        <f t="shared" si="2"/>
        <v>146</v>
      </c>
      <c r="AX11" s="411">
        <f t="shared" si="2"/>
        <v>2450</v>
      </c>
      <c r="AY11" s="400">
        <v>195</v>
      </c>
      <c r="AZ11" s="398">
        <v>194</v>
      </c>
      <c r="BA11" s="398">
        <v>172</v>
      </c>
      <c r="BB11" s="398">
        <v>159</v>
      </c>
      <c r="BC11" s="398">
        <v>130</v>
      </c>
      <c r="BD11" s="398">
        <v>108</v>
      </c>
      <c r="BE11" s="398">
        <v>63</v>
      </c>
      <c r="BF11" s="399">
        <v>1021</v>
      </c>
      <c r="BG11" s="397">
        <v>176</v>
      </c>
      <c r="BH11" s="398">
        <v>168</v>
      </c>
      <c r="BI11" s="398">
        <v>148</v>
      </c>
      <c r="BJ11" s="398">
        <v>151</v>
      </c>
      <c r="BK11" s="398">
        <v>132</v>
      </c>
      <c r="BL11" s="398">
        <v>74</v>
      </c>
      <c r="BM11" s="398">
        <v>59</v>
      </c>
      <c r="BN11" s="399">
        <v>908</v>
      </c>
      <c r="BO11" s="397">
        <v>67</v>
      </c>
      <c r="BP11" s="398">
        <v>90</v>
      </c>
      <c r="BQ11" s="398">
        <v>89</v>
      </c>
      <c r="BR11" s="398">
        <v>99</v>
      </c>
      <c r="BS11" s="398">
        <v>71</v>
      </c>
      <c r="BT11" s="398">
        <v>81</v>
      </c>
      <c r="BU11" s="398">
        <v>24</v>
      </c>
      <c r="BV11" s="399">
        <v>521</v>
      </c>
      <c r="BW11" s="397">
        <v>25</v>
      </c>
      <c r="BX11" s="398">
        <v>38</v>
      </c>
      <c r="BY11" s="398">
        <v>14</v>
      </c>
      <c r="BZ11" s="398">
        <v>31</v>
      </c>
      <c r="CA11" s="398">
        <v>23</v>
      </c>
      <c r="CB11" s="398">
        <v>20</v>
      </c>
      <c r="CC11" s="398">
        <v>31</v>
      </c>
      <c r="CD11" s="412">
        <v>182</v>
      </c>
      <c r="CE11" s="454">
        <f t="shared" si="5"/>
        <v>152</v>
      </c>
      <c r="CF11" s="423">
        <f t="shared" si="6"/>
        <v>245</v>
      </c>
      <c r="CG11" s="423">
        <f t="shared" si="7"/>
        <v>379</v>
      </c>
      <c r="CH11" s="468">
        <f t="shared" si="8"/>
        <v>1151</v>
      </c>
    </row>
    <row r="12" spans="1:86">
      <c r="A12" s="407" t="s">
        <v>281</v>
      </c>
      <c r="B12" s="408" t="s">
        <v>8</v>
      </c>
      <c r="C12" s="397">
        <v>1112</v>
      </c>
      <c r="D12" s="398">
        <v>973</v>
      </c>
      <c r="E12" s="398">
        <v>1181</v>
      </c>
      <c r="F12" s="398">
        <v>818</v>
      </c>
      <c r="G12" s="398">
        <v>779</v>
      </c>
      <c r="H12" s="398">
        <v>492</v>
      </c>
      <c r="I12" s="398">
        <v>451</v>
      </c>
      <c r="J12" s="399">
        <v>5806</v>
      </c>
      <c r="K12" s="397">
        <v>1091</v>
      </c>
      <c r="L12" s="398">
        <v>937</v>
      </c>
      <c r="M12" s="398">
        <v>1128</v>
      </c>
      <c r="N12" s="398">
        <v>800</v>
      </c>
      <c r="O12" s="398">
        <v>750</v>
      </c>
      <c r="P12" s="398">
        <v>469</v>
      </c>
      <c r="Q12" s="398">
        <v>421</v>
      </c>
      <c r="R12" s="399">
        <v>5596</v>
      </c>
      <c r="S12" s="397">
        <v>94</v>
      </c>
      <c r="T12" s="398">
        <v>63</v>
      </c>
      <c r="U12" s="398">
        <v>94</v>
      </c>
      <c r="V12" s="398">
        <v>72</v>
      </c>
      <c r="W12" s="398">
        <v>66</v>
      </c>
      <c r="X12" s="398">
        <v>50</v>
      </c>
      <c r="Y12" s="398">
        <v>43</v>
      </c>
      <c r="Z12" s="399">
        <v>482</v>
      </c>
      <c r="AA12" s="397">
        <v>103</v>
      </c>
      <c r="AB12" s="398">
        <v>136</v>
      </c>
      <c r="AC12" s="398">
        <v>128</v>
      </c>
      <c r="AD12" s="398">
        <v>94</v>
      </c>
      <c r="AE12" s="398">
        <v>78</v>
      </c>
      <c r="AF12" s="398">
        <v>48</v>
      </c>
      <c r="AG12" s="398">
        <v>65</v>
      </c>
      <c r="AH12" s="399">
        <v>652</v>
      </c>
      <c r="AI12" s="397">
        <v>201</v>
      </c>
      <c r="AJ12" s="398">
        <v>155</v>
      </c>
      <c r="AK12" s="398">
        <v>177</v>
      </c>
      <c r="AL12" s="398">
        <v>118</v>
      </c>
      <c r="AM12" s="398">
        <v>123</v>
      </c>
      <c r="AN12" s="398">
        <v>78</v>
      </c>
      <c r="AO12" s="398">
        <v>80</v>
      </c>
      <c r="AP12" s="412">
        <v>932</v>
      </c>
      <c r="AQ12" s="397">
        <f t="shared" si="4"/>
        <v>693</v>
      </c>
      <c r="AR12" s="400">
        <f t="shared" si="2"/>
        <v>583</v>
      </c>
      <c r="AS12" s="400">
        <f t="shared" si="2"/>
        <v>729</v>
      </c>
      <c r="AT12" s="400">
        <f t="shared" si="2"/>
        <v>516</v>
      </c>
      <c r="AU12" s="400">
        <f t="shared" si="2"/>
        <v>483</v>
      </c>
      <c r="AV12" s="400">
        <f t="shared" si="2"/>
        <v>293</v>
      </c>
      <c r="AW12" s="400">
        <f t="shared" si="2"/>
        <v>233</v>
      </c>
      <c r="AX12" s="411">
        <f t="shared" si="2"/>
        <v>3530</v>
      </c>
      <c r="AY12" s="400">
        <v>306</v>
      </c>
      <c r="AZ12" s="398">
        <v>268</v>
      </c>
      <c r="BA12" s="398">
        <v>289</v>
      </c>
      <c r="BB12" s="398">
        <v>219</v>
      </c>
      <c r="BC12" s="398">
        <v>183</v>
      </c>
      <c r="BD12" s="398">
        <v>106</v>
      </c>
      <c r="BE12" s="398">
        <v>96</v>
      </c>
      <c r="BF12" s="399">
        <v>1467</v>
      </c>
      <c r="BG12" s="397">
        <v>267</v>
      </c>
      <c r="BH12" s="398">
        <v>190</v>
      </c>
      <c r="BI12" s="398">
        <v>280</v>
      </c>
      <c r="BJ12" s="398">
        <v>190</v>
      </c>
      <c r="BK12" s="398">
        <v>179</v>
      </c>
      <c r="BL12" s="398">
        <v>107</v>
      </c>
      <c r="BM12" s="398">
        <v>79</v>
      </c>
      <c r="BN12" s="399">
        <v>1292</v>
      </c>
      <c r="BO12" s="397">
        <v>120</v>
      </c>
      <c r="BP12" s="398">
        <v>125</v>
      </c>
      <c r="BQ12" s="398">
        <v>160</v>
      </c>
      <c r="BR12" s="398">
        <v>107</v>
      </c>
      <c r="BS12" s="398">
        <v>121</v>
      </c>
      <c r="BT12" s="398">
        <v>80</v>
      </c>
      <c r="BU12" s="398">
        <v>58</v>
      </c>
      <c r="BV12" s="399">
        <v>771</v>
      </c>
      <c r="BW12" s="397">
        <v>21</v>
      </c>
      <c r="BX12" s="398">
        <v>36</v>
      </c>
      <c r="BY12" s="398">
        <v>53</v>
      </c>
      <c r="BZ12" s="398">
        <v>18</v>
      </c>
      <c r="CA12" s="398">
        <v>29</v>
      </c>
      <c r="CB12" s="398">
        <v>23</v>
      </c>
      <c r="CC12" s="398">
        <v>30</v>
      </c>
      <c r="CD12" s="412">
        <v>210</v>
      </c>
      <c r="CE12" s="454">
        <f t="shared" si="5"/>
        <v>231</v>
      </c>
      <c r="CF12" s="423">
        <f t="shared" si="6"/>
        <v>285</v>
      </c>
      <c r="CG12" s="423">
        <f t="shared" si="7"/>
        <v>399</v>
      </c>
      <c r="CH12" s="468">
        <f t="shared" si="8"/>
        <v>1525</v>
      </c>
    </row>
    <row r="13" spans="1:86">
      <c r="A13" s="407" t="s">
        <v>281</v>
      </c>
      <c r="B13" s="408" t="s">
        <v>9</v>
      </c>
      <c r="C13" s="397">
        <v>94</v>
      </c>
      <c r="D13" s="398">
        <v>90</v>
      </c>
      <c r="E13" s="398">
        <v>205</v>
      </c>
      <c r="F13" s="398">
        <v>180</v>
      </c>
      <c r="G13" s="398">
        <v>124</v>
      </c>
      <c r="H13" s="398">
        <v>112</v>
      </c>
      <c r="I13" s="398">
        <v>57</v>
      </c>
      <c r="J13" s="399">
        <v>862</v>
      </c>
      <c r="K13" s="397">
        <v>92</v>
      </c>
      <c r="L13" s="398">
        <v>87</v>
      </c>
      <c r="M13" s="398">
        <v>200</v>
      </c>
      <c r="N13" s="398">
        <v>175</v>
      </c>
      <c r="O13" s="398">
        <v>119</v>
      </c>
      <c r="P13" s="398">
        <v>108</v>
      </c>
      <c r="Q13" s="398">
        <v>53</v>
      </c>
      <c r="R13" s="399">
        <v>834</v>
      </c>
      <c r="S13" s="397">
        <v>5</v>
      </c>
      <c r="T13" s="398">
        <v>8</v>
      </c>
      <c r="U13" s="398">
        <v>17</v>
      </c>
      <c r="V13" s="398">
        <v>12</v>
      </c>
      <c r="W13" s="398">
        <v>13</v>
      </c>
      <c r="X13" s="398">
        <v>6</v>
      </c>
      <c r="Y13" s="398">
        <v>7</v>
      </c>
      <c r="Z13" s="399">
        <v>68</v>
      </c>
      <c r="AA13" s="397">
        <v>5</v>
      </c>
      <c r="AB13" s="398">
        <v>16</v>
      </c>
      <c r="AC13" s="398">
        <v>10</v>
      </c>
      <c r="AD13" s="398">
        <v>22</v>
      </c>
      <c r="AE13" s="398">
        <v>12</v>
      </c>
      <c r="AF13" s="398">
        <v>10</v>
      </c>
      <c r="AG13" s="398">
        <v>2</v>
      </c>
      <c r="AH13" s="399">
        <v>77</v>
      </c>
      <c r="AI13" s="397">
        <v>14</v>
      </c>
      <c r="AJ13" s="398">
        <v>7</v>
      </c>
      <c r="AK13" s="398">
        <v>21</v>
      </c>
      <c r="AL13" s="398">
        <v>18</v>
      </c>
      <c r="AM13" s="398">
        <v>9</v>
      </c>
      <c r="AN13" s="398">
        <v>20</v>
      </c>
      <c r="AO13" s="398">
        <v>6</v>
      </c>
      <c r="AP13" s="412">
        <v>95</v>
      </c>
      <c r="AQ13" s="397">
        <f t="shared" si="4"/>
        <v>68</v>
      </c>
      <c r="AR13" s="400">
        <f t="shared" si="2"/>
        <v>56</v>
      </c>
      <c r="AS13" s="400">
        <f t="shared" si="2"/>
        <v>152</v>
      </c>
      <c r="AT13" s="400">
        <f t="shared" si="2"/>
        <v>123</v>
      </c>
      <c r="AU13" s="400">
        <f t="shared" si="2"/>
        <v>85</v>
      </c>
      <c r="AV13" s="400">
        <f t="shared" si="2"/>
        <v>72</v>
      </c>
      <c r="AW13" s="400">
        <f t="shared" si="2"/>
        <v>38</v>
      </c>
      <c r="AX13" s="411">
        <f t="shared" si="2"/>
        <v>594</v>
      </c>
      <c r="AY13" s="400">
        <v>27</v>
      </c>
      <c r="AZ13" s="398">
        <v>22</v>
      </c>
      <c r="BA13" s="398">
        <v>46</v>
      </c>
      <c r="BB13" s="398">
        <v>40</v>
      </c>
      <c r="BC13" s="398">
        <v>33</v>
      </c>
      <c r="BD13" s="398">
        <v>20</v>
      </c>
      <c r="BE13" s="398">
        <v>16</v>
      </c>
      <c r="BF13" s="399">
        <v>204</v>
      </c>
      <c r="BG13" s="397">
        <v>29</v>
      </c>
      <c r="BH13" s="398">
        <v>21</v>
      </c>
      <c r="BI13" s="398">
        <v>62</v>
      </c>
      <c r="BJ13" s="398">
        <v>47</v>
      </c>
      <c r="BK13" s="398">
        <v>29</v>
      </c>
      <c r="BL13" s="398">
        <v>22</v>
      </c>
      <c r="BM13" s="398">
        <v>17</v>
      </c>
      <c r="BN13" s="399">
        <v>227</v>
      </c>
      <c r="BO13" s="397">
        <v>12</v>
      </c>
      <c r="BP13" s="398">
        <v>13</v>
      </c>
      <c r="BQ13" s="398">
        <v>44</v>
      </c>
      <c r="BR13" s="398">
        <v>36</v>
      </c>
      <c r="BS13" s="398">
        <v>23</v>
      </c>
      <c r="BT13" s="398">
        <v>30</v>
      </c>
      <c r="BU13" s="398">
        <v>5</v>
      </c>
      <c r="BV13" s="399">
        <v>163</v>
      </c>
      <c r="BW13" s="397">
        <v>2</v>
      </c>
      <c r="BX13" s="398">
        <v>3</v>
      </c>
      <c r="BY13" s="398">
        <v>5</v>
      </c>
      <c r="BZ13" s="398">
        <v>5</v>
      </c>
      <c r="CA13" s="398">
        <v>5</v>
      </c>
      <c r="CB13" s="398">
        <v>4</v>
      </c>
      <c r="CC13" s="398">
        <v>4</v>
      </c>
      <c r="CD13" s="412">
        <v>28</v>
      </c>
      <c r="CE13" s="454">
        <f t="shared" si="5"/>
        <v>38</v>
      </c>
      <c r="CF13" s="423">
        <f t="shared" si="6"/>
        <v>46</v>
      </c>
      <c r="CG13" s="423">
        <f t="shared" si="7"/>
        <v>53</v>
      </c>
      <c r="CH13" s="468">
        <f t="shared" si="8"/>
        <v>318</v>
      </c>
    </row>
    <row r="14" spans="1:86">
      <c r="A14" s="407" t="s">
        <v>281</v>
      </c>
      <c r="B14" s="408" t="s">
        <v>11</v>
      </c>
      <c r="C14" s="397">
        <v>343</v>
      </c>
      <c r="D14" s="398">
        <v>183</v>
      </c>
      <c r="E14" s="398">
        <v>316</v>
      </c>
      <c r="F14" s="398">
        <v>193</v>
      </c>
      <c r="G14" s="398">
        <v>184</v>
      </c>
      <c r="H14" s="398">
        <v>140</v>
      </c>
      <c r="I14" s="398">
        <v>115</v>
      </c>
      <c r="J14" s="399">
        <v>1474</v>
      </c>
      <c r="K14" s="397">
        <v>341</v>
      </c>
      <c r="L14" s="398">
        <v>177</v>
      </c>
      <c r="M14" s="398">
        <v>311</v>
      </c>
      <c r="N14" s="398">
        <v>190</v>
      </c>
      <c r="O14" s="398">
        <v>180</v>
      </c>
      <c r="P14" s="398">
        <v>134</v>
      </c>
      <c r="Q14" s="398">
        <v>108</v>
      </c>
      <c r="R14" s="399">
        <v>1441</v>
      </c>
      <c r="S14" s="397">
        <v>16</v>
      </c>
      <c r="T14" s="398">
        <v>7</v>
      </c>
      <c r="U14" s="398">
        <v>15</v>
      </c>
      <c r="V14" s="398">
        <v>15</v>
      </c>
      <c r="W14" s="398">
        <v>8</v>
      </c>
      <c r="X14" s="398">
        <v>8</v>
      </c>
      <c r="Y14" s="398">
        <v>7</v>
      </c>
      <c r="Z14" s="399">
        <v>76</v>
      </c>
      <c r="AA14" s="397">
        <v>20</v>
      </c>
      <c r="AB14" s="398">
        <v>14</v>
      </c>
      <c r="AC14" s="398">
        <v>33</v>
      </c>
      <c r="AD14" s="398">
        <v>17</v>
      </c>
      <c r="AE14" s="398">
        <v>9</v>
      </c>
      <c r="AF14" s="398">
        <v>11</v>
      </c>
      <c r="AG14" s="398">
        <v>11</v>
      </c>
      <c r="AH14" s="399">
        <v>115</v>
      </c>
      <c r="AI14" s="397">
        <v>52</v>
      </c>
      <c r="AJ14" s="398">
        <v>23</v>
      </c>
      <c r="AK14" s="398">
        <v>50</v>
      </c>
      <c r="AL14" s="398">
        <v>21</v>
      </c>
      <c r="AM14" s="398">
        <v>26</v>
      </c>
      <c r="AN14" s="398">
        <v>11</v>
      </c>
      <c r="AO14" s="398">
        <v>20</v>
      </c>
      <c r="AP14" s="412">
        <v>203</v>
      </c>
      <c r="AQ14" s="397">
        <f t="shared" si="4"/>
        <v>253</v>
      </c>
      <c r="AR14" s="400">
        <f t="shared" si="2"/>
        <v>133</v>
      </c>
      <c r="AS14" s="400">
        <f t="shared" si="2"/>
        <v>213</v>
      </c>
      <c r="AT14" s="400">
        <f t="shared" si="2"/>
        <v>137</v>
      </c>
      <c r="AU14" s="400">
        <f t="shared" si="2"/>
        <v>137</v>
      </c>
      <c r="AV14" s="400">
        <f t="shared" si="2"/>
        <v>104</v>
      </c>
      <c r="AW14" s="400">
        <f t="shared" si="2"/>
        <v>70</v>
      </c>
      <c r="AX14" s="411">
        <f t="shared" si="2"/>
        <v>1047</v>
      </c>
      <c r="AY14" s="400">
        <v>107</v>
      </c>
      <c r="AZ14" s="398">
        <v>57</v>
      </c>
      <c r="BA14" s="398">
        <v>78</v>
      </c>
      <c r="BB14" s="398">
        <v>51</v>
      </c>
      <c r="BC14" s="398">
        <v>47</v>
      </c>
      <c r="BD14" s="398">
        <v>36</v>
      </c>
      <c r="BE14" s="398">
        <v>25</v>
      </c>
      <c r="BF14" s="399">
        <v>401</v>
      </c>
      <c r="BG14" s="397">
        <v>105</v>
      </c>
      <c r="BH14" s="398">
        <v>49</v>
      </c>
      <c r="BI14" s="398">
        <v>83</v>
      </c>
      <c r="BJ14" s="398">
        <v>39</v>
      </c>
      <c r="BK14" s="398">
        <v>51</v>
      </c>
      <c r="BL14" s="398">
        <v>37</v>
      </c>
      <c r="BM14" s="398">
        <v>22</v>
      </c>
      <c r="BN14" s="399">
        <v>386</v>
      </c>
      <c r="BO14" s="397">
        <v>41</v>
      </c>
      <c r="BP14" s="398">
        <v>27</v>
      </c>
      <c r="BQ14" s="398">
        <v>52</v>
      </c>
      <c r="BR14" s="398">
        <v>47</v>
      </c>
      <c r="BS14" s="398">
        <v>39</v>
      </c>
      <c r="BT14" s="398">
        <v>31</v>
      </c>
      <c r="BU14" s="398">
        <v>23</v>
      </c>
      <c r="BV14" s="399">
        <v>260</v>
      </c>
      <c r="BW14" s="397">
        <v>2</v>
      </c>
      <c r="BX14" s="398">
        <v>6</v>
      </c>
      <c r="BY14" s="398">
        <v>5</v>
      </c>
      <c r="BZ14" s="398">
        <v>3</v>
      </c>
      <c r="CA14" s="398">
        <v>4</v>
      </c>
      <c r="CB14" s="398">
        <v>6</v>
      </c>
      <c r="CC14" s="398">
        <v>7</v>
      </c>
      <c r="CD14" s="412">
        <v>33</v>
      </c>
      <c r="CE14" s="454">
        <f t="shared" si="5"/>
        <v>38</v>
      </c>
      <c r="CF14" s="423">
        <f t="shared" si="6"/>
        <v>48</v>
      </c>
      <c r="CG14" s="423">
        <f t="shared" si="7"/>
        <v>78</v>
      </c>
      <c r="CH14" s="468">
        <f t="shared" si="8"/>
        <v>448</v>
      </c>
    </row>
    <row r="15" spans="1:86">
      <c r="A15" s="407" t="s">
        <v>281</v>
      </c>
      <c r="B15" s="408" t="s">
        <v>12</v>
      </c>
      <c r="C15" s="397">
        <v>478</v>
      </c>
      <c r="D15" s="398">
        <v>439</v>
      </c>
      <c r="E15" s="398">
        <v>574</v>
      </c>
      <c r="F15" s="398">
        <v>429</v>
      </c>
      <c r="G15" s="398">
        <v>384</v>
      </c>
      <c r="H15" s="398">
        <v>265</v>
      </c>
      <c r="I15" s="398">
        <v>143</v>
      </c>
      <c r="J15" s="399">
        <v>2712</v>
      </c>
      <c r="K15" s="397">
        <v>471</v>
      </c>
      <c r="L15" s="398">
        <v>417</v>
      </c>
      <c r="M15" s="398">
        <v>560</v>
      </c>
      <c r="N15" s="398">
        <v>414</v>
      </c>
      <c r="O15" s="398">
        <v>362</v>
      </c>
      <c r="P15" s="398">
        <v>256</v>
      </c>
      <c r="Q15" s="398">
        <v>133</v>
      </c>
      <c r="R15" s="399">
        <v>2613</v>
      </c>
      <c r="S15" s="397">
        <v>32</v>
      </c>
      <c r="T15" s="398">
        <v>38</v>
      </c>
      <c r="U15" s="398">
        <v>46</v>
      </c>
      <c r="V15" s="398">
        <v>43</v>
      </c>
      <c r="W15" s="398">
        <v>22</v>
      </c>
      <c r="X15" s="398">
        <v>24</v>
      </c>
      <c r="Y15" s="398">
        <v>12</v>
      </c>
      <c r="Z15" s="399">
        <v>217</v>
      </c>
      <c r="AA15" s="397">
        <v>56</v>
      </c>
      <c r="AB15" s="398">
        <v>61</v>
      </c>
      <c r="AC15" s="398">
        <v>77</v>
      </c>
      <c r="AD15" s="398">
        <v>60</v>
      </c>
      <c r="AE15" s="398">
        <v>47</v>
      </c>
      <c r="AF15" s="398">
        <v>39</v>
      </c>
      <c r="AG15" s="398">
        <v>19</v>
      </c>
      <c r="AH15" s="399">
        <v>359</v>
      </c>
      <c r="AI15" s="397">
        <v>93</v>
      </c>
      <c r="AJ15" s="398">
        <v>76</v>
      </c>
      <c r="AK15" s="398">
        <v>114</v>
      </c>
      <c r="AL15" s="398">
        <v>76</v>
      </c>
      <c r="AM15" s="398">
        <v>67</v>
      </c>
      <c r="AN15" s="398">
        <v>50</v>
      </c>
      <c r="AO15" s="398">
        <v>22</v>
      </c>
      <c r="AP15" s="412">
        <v>498</v>
      </c>
      <c r="AQ15" s="397">
        <f t="shared" si="4"/>
        <v>290</v>
      </c>
      <c r="AR15" s="400">
        <f t="shared" si="2"/>
        <v>242</v>
      </c>
      <c r="AS15" s="400">
        <f t="shared" si="2"/>
        <v>323</v>
      </c>
      <c r="AT15" s="400">
        <f t="shared" si="2"/>
        <v>235</v>
      </c>
      <c r="AU15" s="400">
        <f t="shared" si="2"/>
        <v>226</v>
      </c>
      <c r="AV15" s="400">
        <f t="shared" si="2"/>
        <v>143</v>
      </c>
      <c r="AW15" s="400">
        <f t="shared" si="2"/>
        <v>80</v>
      </c>
      <c r="AX15" s="411">
        <f t="shared" si="2"/>
        <v>1539</v>
      </c>
      <c r="AY15" s="400">
        <v>133</v>
      </c>
      <c r="AZ15" s="398">
        <v>105</v>
      </c>
      <c r="BA15" s="398">
        <v>146</v>
      </c>
      <c r="BB15" s="398">
        <v>98</v>
      </c>
      <c r="BC15" s="398">
        <v>91</v>
      </c>
      <c r="BD15" s="398">
        <v>51</v>
      </c>
      <c r="BE15" s="398">
        <v>37</v>
      </c>
      <c r="BF15" s="399">
        <v>661</v>
      </c>
      <c r="BG15" s="397">
        <v>103</v>
      </c>
      <c r="BH15" s="398">
        <v>88</v>
      </c>
      <c r="BI15" s="398">
        <v>116</v>
      </c>
      <c r="BJ15" s="398">
        <v>79</v>
      </c>
      <c r="BK15" s="398">
        <v>84</v>
      </c>
      <c r="BL15" s="398">
        <v>53</v>
      </c>
      <c r="BM15" s="398">
        <v>27</v>
      </c>
      <c r="BN15" s="399">
        <v>550</v>
      </c>
      <c r="BO15" s="397">
        <v>54</v>
      </c>
      <c r="BP15" s="398">
        <v>49</v>
      </c>
      <c r="BQ15" s="398">
        <v>61</v>
      </c>
      <c r="BR15" s="398">
        <v>58</v>
      </c>
      <c r="BS15" s="398">
        <v>51</v>
      </c>
      <c r="BT15" s="398">
        <v>39</v>
      </c>
      <c r="BU15" s="398">
        <v>16</v>
      </c>
      <c r="BV15" s="399">
        <v>328</v>
      </c>
      <c r="BW15" s="397">
        <v>7</v>
      </c>
      <c r="BX15" s="398">
        <v>22</v>
      </c>
      <c r="BY15" s="398">
        <v>14</v>
      </c>
      <c r="BZ15" s="398">
        <v>15</v>
      </c>
      <c r="CA15" s="398">
        <v>22</v>
      </c>
      <c r="CB15" s="398">
        <v>9</v>
      </c>
      <c r="CC15" s="398">
        <v>10</v>
      </c>
      <c r="CD15" s="412">
        <v>99</v>
      </c>
      <c r="CE15" s="454">
        <f t="shared" si="5"/>
        <v>101</v>
      </c>
      <c r="CF15" s="423">
        <f t="shared" si="6"/>
        <v>165</v>
      </c>
      <c r="CG15" s="423">
        <f t="shared" si="7"/>
        <v>215</v>
      </c>
      <c r="CH15" s="468">
        <f t="shared" si="8"/>
        <v>684</v>
      </c>
    </row>
    <row r="16" spans="1:86">
      <c r="A16" s="407" t="s">
        <v>281</v>
      </c>
      <c r="B16" s="408" t="s">
        <v>14</v>
      </c>
      <c r="C16" s="397">
        <v>113</v>
      </c>
      <c r="D16" s="398">
        <v>79</v>
      </c>
      <c r="E16" s="398">
        <v>120</v>
      </c>
      <c r="F16" s="398">
        <v>82</v>
      </c>
      <c r="G16" s="398">
        <v>59</v>
      </c>
      <c r="H16" s="398">
        <v>54</v>
      </c>
      <c r="I16" s="398">
        <v>31</v>
      </c>
      <c r="J16" s="399">
        <v>538</v>
      </c>
      <c r="K16" s="397">
        <v>112</v>
      </c>
      <c r="L16" s="398">
        <v>76</v>
      </c>
      <c r="M16" s="398">
        <v>117</v>
      </c>
      <c r="N16" s="398">
        <v>79</v>
      </c>
      <c r="O16" s="398">
        <v>58</v>
      </c>
      <c r="P16" s="398">
        <v>50</v>
      </c>
      <c r="Q16" s="398">
        <v>30</v>
      </c>
      <c r="R16" s="399">
        <v>522</v>
      </c>
      <c r="S16" s="397">
        <v>5</v>
      </c>
      <c r="T16" s="398">
        <v>11</v>
      </c>
      <c r="U16" s="398">
        <v>9</v>
      </c>
      <c r="V16" s="398">
        <v>7</v>
      </c>
      <c r="W16" s="398">
        <v>4</v>
      </c>
      <c r="X16" s="398">
        <v>3</v>
      </c>
      <c r="Y16" s="398">
        <v>0</v>
      </c>
      <c r="Z16" s="399">
        <v>39</v>
      </c>
      <c r="AA16" s="397">
        <v>10</v>
      </c>
      <c r="AB16" s="398">
        <v>4</v>
      </c>
      <c r="AC16" s="398">
        <v>13</v>
      </c>
      <c r="AD16" s="398">
        <v>8</v>
      </c>
      <c r="AE16" s="398">
        <v>7</v>
      </c>
      <c r="AF16" s="398">
        <v>4</v>
      </c>
      <c r="AG16" s="398">
        <v>1</v>
      </c>
      <c r="AH16" s="399">
        <v>47</v>
      </c>
      <c r="AI16" s="397">
        <v>18</v>
      </c>
      <c r="AJ16" s="398">
        <v>12</v>
      </c>
      <c r="AK16" s="398">
        <v>15</v>
      </c>
      <c r="AL16" s="398">
        <v>17</v>
      </c>
      <c r="AM16" s="398">
        <v>17</v>
      </c>
      <c r="AN16" s="398">
        <v>3</v>
      </c>
      <c r="AO16" s="398">
        <v>7</v>
      </c>
      <c r="AP16" s="412">
        <v>89</v>
      </c>
      <c r="AQ16" s="397">
        <f t="shared" si="4"/>
        <v>79</v>
      </c>
      <c r="AR16" s="400">
        <f t="shared" si="2"/>
        <v>49</v>
      </c>
      <c r="AS16" s="400">
        <f t="shared" si="2"/>
        <v>80</v>
      </c>
      <c r="AT16" s="400">
        <f t="shared" si="2"/>
        <v>47</v>
      </c>
      <c r="AU16" s="400">
        <f t="shared" si="2"/>
        <v>30</v>
      </c>
      <c r="AV16" s="400">
        <f t="shared" si="2"/>
        <v>40</v>
      </c>
      <c r="AW16" s="400">
        <f t="shared" si="2"/>
        <v>22</v>
      </c>
      <c r="AX16" s="411">
        <f t="shared" si="2"/>
        <v>347</v>
      </c>
      <c r="AY16" s="400">
        <v>32</v>
      </c>
      <c r="AZ16" s="398">
        <v>19</v>
      </c>
      <c r="BA16" s="398">
        <v>35</v>
      </c>
      <c r="BB16" s="398">
        <v>14</v>
      </c>
      <c r="BC16" s="398">
        <v>12</v>
      </c>
      <c r="BD16" s="398">
        <v>11</v>
      </c>
      <c r="BE16" s="398">
        <v>10</v>
      </c>
      <c r="BF16" s="399">
        <v>133</v>
      </c>
      <c r="BG16" s="397">
        <v>32</v>
      </c>
      <c r="BH16" s="398">
        <v>19</v>
      </c>
      <c r="BI16" s="398">
        <v>24</v>
      </c>
      <c r="BJ16" s="398">
        <v>14</v>
      </c>
      <c r="BK16" s="398">
        <v>7</v>
      </c>
      <c r="BL16" s="398">
        <v>14</v>
      </c>
      <c r="BM16" s="398">
        <v>7</v>
      </c>
      <c r="BN16" s="399">
        <v>117</v>
      </c>
      <c r="BO16" s="397">
        <v>15</v>
      </c>
      <c r="BP16" s="398">
        <v>11</v>
      </c>
      <c r="BQ16" s="398">
        <v>21</v>
      </c>
      <c r="BR16" s="398">
        <v>19</v>
      </c>
      <c r="BS16" s="398">
        <v>11</v>
      </c>
      <c r="BT16" s="398">
        <v>15</v>
      </c>
      <c r="BU16" s="398">
        <v>5</v>
      </c>
      <c r="BV16" s="399">
        <v>97</v>
      </c>
      <c r="BW16" s="397">
        <v>1</v>
      </c>
      <c r="BX16" s="398">
        <v>3</v>
      </c>
      <c r="BY16" s="398">
        <v>3</v>
      </c>
      <c r="BZ16" s="398">
        <v>3</v>
      </c>
      <c r="CA16" s="398">
        <v>1</v>
      </c>
      <c r="CB16" s="398">
        <v>4</v>
      </c>
      <c r="CC16" s="398">
        <v>1</v>
      </c>
      <c r="CD16" s="412">
        <v>16</v>
      </c>
      <c r="CE16" s="454">
        <f t="shared" si="5"/>
        <v>14</v>
      </c>
      <c r="CF16" s="423">
        <f t="shared" si="6"/>
        <v>20</v>
      </c>
      <c r="CG16" s="423">
        <f t="shared" si="7"/>
        <v>44</v>
      </c>
      <c r="CH16" s="468">
        <f t="shared" si="8"/>
        <v>139</v>
      </c>
    </row>
    <row r="17" spans="1:86">
      <c r="A17" s="407" t="s">
        <v>281</v>
      </c>
      <c r="B17" s="408" t="s">
        <v>16</v>
      </c>
      <c r="C17" s="397">
        <v>221</v>
      </c>
      <c r="D17" s="398">
        <v>106</v>
      </c>
      <c r="E17" s="398">
        <v>324</v>
      </c>
      <c r="F17" s="398">
        <v>221</v>
      </c>
      <c r="G17" s="398">
        <v>186</v>
      </c>
      <c r="H17" s="398">
        <v>208</v>
      </c>
      <c r="I17" s="398">
        <v>145</v>
      </c>
      <c r="J17" s="399">
        <v>1411</v>
      </c>
      <c r="K17" s="397">
        <v>215</v>
      </c>
      <c r="L17" s="398">
        <v>101</v>
      </c>
      <c r="M17" s="398">
        <v>314</v>
      </c>
      <c r="N17" s="398">
        <v>217</v>
      </c>
      <c r="O17" s="398">
        <v>176</v>
      </c>
      <c r="P17" s="398">
        <v>200</v>
      </c>
      <c r="Q17" s="398">
        <v>139</v>
      </c>
      <c r="R17" s="399">
        <v>1362</v>
      </c>
      <c r="S17" s="397">
        <v>13</v>
      </c>
      <c r="T17" s="398">
        <v>7</v>
      </c>
      <c r="U17" s="398">
        <v>19</v>
      </c>
      <c r="V17" s="398">
        <v>15</v>
      </c>
      <c r="W17" s="398">
        <v>9</v>
      </c>
      <c r="X17" s="398">
        <v>8</v>
      </c>
      <c r="Y17" s="398">
        <v>11</v>
      </c>
      <c r="Z17" s="399">
        <v>82</v>
      </c>
      <c r="AA17" s="397">
        <v>23</v>
      </c>
      <c r="AB17" s="398">
        <v>8</v>
      </c>
      <c r="AC17" s="398">
        <v>21</v>
      </c>
      <c r="AD17" s="398">
        <v>19</v>
      </c>
      <c r="AE17" s="398">
        <v>13</v>
      </c>
      <c r="AF17" s="398">
        <v>16</v>
      </c>
      <c r="AG17" s="398">
        <v>12</v>
      </c>
      <c r="AH17" s="399">
        <v>112</v>
      </c>
      <c r="AI17" s="397">
        <v>39</v>
      </c>
      <c r="AJ17" s="398">
        <v>15</v>
      </c>
      <c r="AK17" s="398">
        <v>39</v>
      </c>
      <c r="AL17" s="398">
        <v>31</v>
      </c>
      <c r="AM17" s="398">
        <v>22</v>
      </c>
      <c r="AN17" s="398">
        <v>27</v>
      </c>
      <c r="AO17" s="398">
        <v>18</v>
      </c>
      <c r="AP17" s="412">
        <v>191</v>
      </c>
      <c r="AQ17" s="397">
        <f t="shared" si="4"/>
        <v>140</v>
      </c>
      <c r="AR17" s="400">
        <f t="shared" si="2"/>
        <v>71</v>
      </c>
      <c r="AS17" s="400">
        <f t="shared" si="2"/>
        <v>235</v>
      </c>
      <c r="AT17" s="400">
        <f t="shared" si="2"/>
        <v>152</v>
      </c>
      <c r="AU17" s="400">
        <f t="shared" si="2"/>
        <v>132</v>
      </c>
      <c r="AV17" s="400">
        <f t="shared" si="2"/>
        <v>149</v>
      </c>
      <c r="AW17" s="400">
        <f t="shared" si="2"/>
        <v>98</v>
      </c>
      <c r="AX17" s="411">
        <f t="shared" si="2"/>
        <v>977</v>
      </c>
      <c r="AY17" s="400">
        <v>55</v>
      </c>
      <c r="AZ17" s="398">
        <v>17</v>
      </c>
      <c r="BA17" s="398">
        <v>77</v>
      </c>
      <c r="BB17" s="398">
        <v>49</v>
      </c>
      <c r="BC17" s="398">
        <v>44</v>
      </c>
      <c r="BD17" s="398">
        <v>48</v>
      </c>
      <c r="BE17" s="398">
        <v>35</v>
      </c>
      <c r="BF17" s="399">
        <v>325</v>
      </c>
      <c r="BG17" s="397">
        <v>65</v>
      </c>
      <c r="BH17" s="398">
        <v>37</v>
      </c>
      <c r="BI17" s="398">
        <v>80</v>
      </c>
      <c r="BJ17" s="398">
        <v>60</v>
      </c>
      <c r="BK17" s="398">
        <v>42</v>
      </c>
      <c r="BL17" s="398">
        <v>59</v>
      </c>
      <c r="BM17" s="398">
        <v>32</v>
      </c>
      <c r="BN17" s="399">
        <v>375</v>
      </c>
      <c r="BO17" s="397">
        <v>20</v>
      </c>
      <c r="BP17" s="398">
        <v>17</v>
      </c>
      <c r="BQ17" s="398">
        <v>78</v>
      </c>
      <c r="BR17" s="398">
        <v>43</v>
      </c>
      <c r="BS17" s="398">
        <v>46</v>
      </c>
      <c r="BT17" s="398">
        <v>42</v>
      </c>
      <c r="BU17" s="398">
        <v>31</v>
      </c>
      <c r="BV17" s="399">
        <v>277</v>
      </c>
      <c r="BW17" s="397">
        <v>6</v>
      </c>
      <c r="BX17" s="398">
        <v>5</v>
      </c>
      <c r="BY17" s="398">
        <v>10</v>
      </c>
      <c r="BZ17" s="398">
        <v>4</v>
      </c>
      <c r="CA17" s="398">
        <v>10</v>
      </c>
      <c r="CB17" s="398">
        <v>8</v>
      </c>
      <c r="CC17" s="398">
        <v>6</v>
      </c>
      <c r="CD17" s="412">
        <v>49</v>
      </c>
      <c r="CE17" s="454">
        <f t="shared" si="5"/>
        <v>43</v>
      </c>
      <c r="CF17" s="423">
        <f t="shared" si="6"/>
        <v>60</v>
      </c>
      <c r="CG17" s="423">
        <f t="shared" si="7"/>
        <v>98</v>
      </c>
      <c r="CH17" s="468">
        <f t="shared" si="8"/>
        <v>531</v>
      </c>
    </row>
    <row r="18" spans="1:86">
      <c r="A18" s="407" t="s">
        <v>281</v>
      </c>
      <c r="B18" s="408" t="s">
        <v>18</v>
      </c>
      <c r="C18" s="397">
        <v>773</v>
      </c>
      <c r="D18" s="398">
        <v>757</v>
      </c>
      <c r="E18" s="398">
        <v>518</v>
      </c>
      <c r="F18" s="398">
        <v>586</v>
      </c>
      <c r="G18" s="398">
        <v>419</v>
      </c>
      <c r="H18" s="398">
        <v>390</v>
      </c>
      <c r="I18" s="398">
        <v>265</v>
      </c>
      <c r="J18" s="399">
        <v>3708</v>
      </c>
      <c r="K18" s="397">
        <v>758</v>
      </c>
      <c r="L18" s="398">
        <v>727</v>
      </c>
      <c r="M18" s="398">
        <v>506</v>
      </c>
      <c r="N18" s="398">
        <v>556</v>
      </c>
      <c r="O18" s="398">
        <v>405</v>
      </c>
      <c r="P18" s="398">
        <v>375</v>
      </c>
      <c r="Q18" s="398">
        <v>254</v>
      </c>
      <c r="R18" s="399">
        <v>3581</v>
      </c>
      <c r="S18" s="397">
        <v>60</v>
      </c>
      <c r="T18" s="398">
        <v>64</v>
      </c>
      <c r="U18" s="398">
        <v>36</v>
      </c>
      <c r="V18" s="398">
        <v>49</v>
      </c>
      <c r="W18" s="398">
        <v>41</v>
      </c>
      <c r="X18" s="398">
        <v>29</v>
      </c>
      <c r="Y18" s="398">
        <v>38</v>
      </c>
      <c r="Z18" s="399">
        <v>317</v>
      </c>
      <c r="AA18" s="397">
        <v>98</v>
      </c>
      <c r="AB18" s="398">
        <v>100</v>
      </c>
      <c r="AC18" s="398">
        <v>49</v>
      </c>
      <c r="AD18" s="398">
        <v>83</v>
      </c>
      <c r="AE18" s="398">
        <v>54</v>
      </c>
      <c r="AF18" s="398">
        <v>52</v>
      </c>
      <c r="AG18" s="398">
        <v>43</v>
      </c>
      <c r="AH18" s="399">
        <v>479</v>
      </c>
      <c r="AI18" s="397">
        <v>157</v>
      </c>
      <c r="AJ18" s="398">
        <v>141</v>
      </c>
      <c r="AK18" s="398">
        <v>101</v>
      </c>
      <c r="AL18" s="398">
        <v>118</v>
      </c>
      <c r="AM18" s="398">
        <v>68</v>
      </c>
      <c r="AN18" s="398">
        <v>74</v>
      </c>
      <c r="AO18" s="398">
        <v>46</v>
      </c>
      <c r="AP18" s="412">
        <v>705</v>
      </c>
      <c r="AQ18" s="397">
        <f t="shared" si="4"/>
        <v>443</v>
      </c>
      <c r="AR18" s="400">
        <f t="shared" si="2"/>
        <v>422</v>
      </c>
      <c r="AS18" s="400">
        <f t="shared" si="2"/>
        <v>320</v>
      </c>
      <c r="AT18" s="400">
        <f t="shared" si="2"/>
        <v>306</v>
      </c>
      <c r="AU18" s="400">
        <f t="shared" si="2"/>
        <v>242</v>
      </c>
      <c r="AV18" s="400">
        <f t="shared" si="2"/>
        <v>220</v>
      </c>
      <c r="AW18" s="400">
        <f t="shared" si="2"/>
        <v>127</v>
      </c>
      <c r="AX18" s="411">
        <f t="shared" si="2"/>
        <v>2080</v>
      </c>
      <c r="AY18" s="400">
        <v>220</v>
      </c>
      <c r="AZ18" s="398">
        <v>184</v>
      </c>
      <c r="BA18" s="398">
        <v>116</v>
      </c>
      <c r="BB18" s="398">
        <v>110</v>
      </c>
      <c r="BC18" s="398">
        <v>95</v>
      </c>
      <c r="BD18" s="398">
        <v>76</v>
      </c>
      <c r="BE18" s="398">
        <v>47</v>
      </c>
      <c r="BF18" s="399">
        <v>848</v>
      </c>
      <c r="BG18" s="397">
        <v>153</v>
      </c>
      <c r="BH18" s="398">
        <v>159</v>
      </c>
      <c r="BI18" s="398">
        <v>139</v>
      </c>
      <c r="BJ18" s="398">
        <v>129</v>
      </c>
      <c r="BK18" s="398">
        <v>92</v>
      </c>
      <c r="BL18" s="398">
        <v>85</v>
      </c>
      <c r="BM18" s="398">
        <v>51</v>
      </c>
      <c r="BN18" s="399">
        <v>808</v>
      </c>
      <c r="BO18" s="397">
        <v>70</v>
      </c>
      <c r="BP18" s="398">
        <v>79</v>
      </c>
      <c r="BQ18" s="398">
        <v>65</v>
      </c>
      <c r="BR18" s="398">
        <v>67</v>
      </c>
      <c r="BS18" s="398">
        <v>55</v>
      </c>
      <c r="BT18" s="398">
        <v>59</v>
      </c>
      <c r="BU18" s="398">
        <v>29</v>
      </c>
      <c r="BV18" s="399">
        <v>424</v>
      </c>
      <c r="BW18" s="397">
        <v>15</v>
      </c>
      <c r="BX18" s="398">
        <v>30</v>
      </c>
      <c r="BY18" s="398">
        <v>12</v>
      </c>
      <c r="BZ18" s="398">
        <v>30</v>
      </c>
      <c r="CA18" s="398">
        <v>14</v>
      </c>
      <c r="CB18" s="398">
        <v>15</v>
      </c>
      <c r="CC18" s="398">
        <v>11</v>
      </c>
      <c r="CD18" s="412">
        <v>127</v>
      </c>
      <c r="CE18" s="454">
        <f t="shared" si="5"/>
        <v>157</v>
      </c>
      <c r="CF18" s="423">
        <f t="shared" si="6"/>
        <v>232</v>
      </c>
      <c r="CG18" s="423">
        <f t="shared" si="7"/>
        <v>306</v>
      </c>
      <c r="CH18" s="468">
        <f t="shared" si="8"/>
        <v>895</v>
      </c>
    </row>
    <row r="19" spans="1:86">
      <c r="A19" s="407" t="s">
        <v>281</v>
      </c>
      <c r="B19" s="408" t="s">
        <v>19</v>
      </c>
      <c r="C19" s="397">
        <v>86</v>
      </c>
      <c r="D19" s="398">
        <v>105</v>
      </c>
      <c r="E19" s="398">
        <v>182</v>
      </c>
      <c r="F19" s="398">
        <v>149</v>
      </c>
      <c r="G19" s="398">
        <v>128</v>
      </c>
      <c r="H19" s="398">
        <v>79</v>
      </c>
      <c r="I19" s="398">
        <v>68</v>
      </c>
      <c r="J19" s="399">
        <v>797</v>
      </c>
      <c r="K19" s="397">
        <v>83</v>
      </c>
      <c r="L19" s="398">
        <v>102</v>
      </c>
      <c r="M19" s="398">
        <v>179</v>
      </c>
      <c r="N19" s="398">
        <v>143</v>
      </c>
      <c r="O19" s="398">
        <v>126</v>
      </c>
      <c r="P19" s="398">
        <v>75</v>
      </c>
      <c r="Q19" s="398">
        <v>66</v>
      </c>
      <c r="R19" s="399">
        <v>774</v>
      </c>
      <c r="S19" s="397">
        <v>6</v>
      </c>
      <c r="T19" s="398">
        <v>7</v>
      </c>
      <c r="U19" s="398">
        <v>13</v>
      </c>
      <c r="V19" s="398">
        <v>15</v>
      </c>
      <c r="W19" s="398">
        <v>9</v>
      </c>
      <c r="X19" s="398">
        <v>3</v>
      </c>
      <c r="Y19" s="398">
        <v>6</v>
      </c>
      <c r="Z19" s="399">
        <v>59</v>
      </c>
      <c r="AA19" s="397">
        <v>9</v>
      </c>
      <c r="AB19" s="398">
        <v>11</v>
      </c>
      <c r="AC19" s="398">
        <v>15</v>
      </c>
      <c r="AD19" s="398">
        <v>17</v>
      </c>
      <c r="AE19" s="398">
        <v>8</v>
      </c>
      <c r="AF19" s="398">
        <v>7</v>
      </c>
      <c r="AG19" s="398">
        <v>13</v>
      </c>
      <c r="AH19" s="399">
        <v>80</v>
      </c>
      <c r="AI19" s="397">
        <v>14</v>
      </c>
      <c r="AJ19" s="398">
        <v>21</v>
      </c>
      <c r="AK19" s="398">
        <v>21</v>
      </c>
      <c r="AL19" s="398">
        <v>18</v>
      </c>
      <c r="AM19" s="398">
        <v>21</v>
      </c>
      <c r="AN19" s="398">
        <v>8</v>
      </c>
      <c r="AO19" s="398">
        <v>11</v>
      </c>
      <c r="AP19" s="412">
        <v>114</v>
      </c>
      <c r="AQ19" s="397">
        <f t="shared" si="4"/>
        <v>54</v>
      </c>
      <c r="AR19" s="400">
        <f t="shared" si="2"/>
        <v>63</v>
      </c>
      <c r="AS19" s="400">
        <f t="shared" si="2"/>
        <v>130</v>
      </c>
      <c r="AT19" s="400">
        <f t="shared" si="2"/>
        <v>93</v>
      </c>
      <c r="AU19" s="400">
        <f t="shared" si="2"/>
        <v>88</v>
      </c>
      <c r="AV19" s="400">
        <f t="shared" si="2"/>
        <v>57</v>
      </c>
      <c r="AW19" s="400">
        <f t="shared" si="2"/>
        <v>36</v>
      </c>
      <c r="AX19" s="411">
        <f t="shared" si="2"/>
        <v>521</v>
      </c>
      <c r="AY19" s="400">
        <v>25</v>
      </c>
      <c r="AZ19" s="398">
        <v>27</v>
      </c>
      <c r="BA19" s="398">
        <v>45</v>
      </c>
      <c r="BB19" s="398">
        <v>34</v>
      </c>
      <c r="BC19" s="398">
        <v>30</v>
      </c>
      <c r="BD19" s="398">
        <v>16</v>
      </c>
      <c r="BE19" s="398">
        <v>19</v>
      </c>
      <c r="BF19" s="399">
        <v>196</v>
      </c>
      <c r="BG19" s="397">
        <v>22</v>
      </c>
      <c r="BH19" s="398">
        <v>28</v>
      </c>
      <c r="BI19" s="398">
        <v>51</v>
      </c>
      <c r="BJ19" s="398">
        <v>38</v>
      </c>
      <c r="BK19" s="398">
        <v>41</v>
      </c>
      <c r="BL19" s="398">
        <v>20</v>
      </c>
      <c r="BM19" s="398">
        <v>10</v>
      </c>
      <c r="BN19" s="399">
        <v>210</v>
      </c>
      <c r="BO19" s="397">
        <v>7</v>
      </c>
      <c r="BP19" s="398">
        <v>8</v>
      </c>
      <c r="BQ19" s="398">
        <v>34</v>
      </c>
      <c r="BR19" s="398">
        <v>21</v>
      </c>
      <c r="BS19" s="398">
        <v>17</v>
      </c>
      <c r="BT19" s="398">
        <v>21</v>
      </c>
      <c r="BU19" s="398">
        <v>7</v>
      </c>
      <c r="BV19" s="399">
        <v>115</v>
      </c>
      <c r="BW19" s="397">
        <v>3</v>
      </c>
      <c r="BX19" s="398">
        <v>3</v>
      </c>
      <c r="BY19" s="398">
        <v>3</v>
      </c>
      <c r="BZ19" s="398">
        <v>6</v>
      </c>
      <c r="CA19" s="398">
        <v>2</v>
      </c>
      <c r="CB19" s="398">
        <v>4</v>
      </c>
      <c r="CC19" s="398">
        <v>2</v>
      </c>
      <c r="CD19" s="412">
        <v>23</v>
      </c>
      <c r="CE19" s="454">
        <f t="shared" si="5"/>
        <v>33</v>
      </c>
      <c r="CF19" s="423">
        <f t="shared" si="6"/>
        <v>45</v>
      </c>
      <c r="CG19" s="423">
        <f t="shared" si="7"/>
        <v>58</v>
      </c>
      <c r="CH19" s="468">
        <f t="shared" si="8"/>
        <v>274</v>
      </c>
    </row>
    <row r="20" spans="1:86">
      <c r="A20" s="407" t="s">
        <v>281</v>
      </c>
      <c r="B20" s="408" t="s">
        <v>20</v>
      </c>
      <c r="C20" s="397">
        <v>76</v>
      </c>
      <c r="D20" s="398">
        <v>66</v>
      </c>
      <c r="E20" s="398">
        <v>177</v>
      </c>
      <c r="F20" s="398">
        <v>129</v>
      </c>
      <c r="G20" s="398">
        <v>109</v>
      </c>
      <c r="H20" s="398">
        <v>100</v>
      </c>
      <c r="I20" s="398">
        <v>73</v>
      </c>
      <c r="J20" s="399">
        <v>730</v>
      </c>
      <c r="K20" s="397">
        <v>75</v>
      </c>
      <c r="L20" s="398">
        <v>63</v>
      </c>
      <c r="M20" s="398">
        <v>173</v>
      </c>
      <c r="N20" s="398">
        <v>124</v>
      </c>
      <c r="O20" s="398">
        <v>104</v>
      </c>
      <c r="P20" s="398">
        <v>99</v>
      </c>
      <c r="Q20" s="398">
        <v>70</v>
      </c>
      <c r="R20" s="399">
        <v>708</v>
      </c>
      <c r="S20" s="397">
        <v>8</v>
      </c>
      <c r="T20" s="398">
        <v>2</v>
      </c>
      <c r="U20" s="398">
        <v>8</v>
      </c>
      <c r="V20" s="398">
        <v>12</v>
      </c>
      <c r="W20" s="398">
        <v>3</v>
      </c>
      <c r="X20" s="398">
        <v>9</v>
      </c>
      <c r="Y20" s="398">
        <v>7</v>
      </c>
      <c r="Z20" s="399">
        <v>49</v>
      </c>
      <c r="AA20" s="397">
        <v>9</v>
      </c>
      <c r="AB20" s="398">
        <v>9</v>
      </c>
      <c r="AC20" s="398">
        <v>17</v>
      </c>
      <c r="AD20" s="398">
        <v>6</v>
      </c>
      <c r="AE20" s="398">
        <v>8</v>
      </c>
      <c r="AF20" s="398">
        <v>9</v>
      </c>
      <c r="AG20" s="398">
        <v>13</v>
      </c>
      <c r="AH20" s="399">
        <v>71</v>
      </c>
      <c r="AI20" s="397">
        <v>14</v>
      </c>
      <c r="AJ20" s="398">
        <v>6</v>
      </c>
      <c r="AK20" s="398">
        <v>41</v>
      </c>
      <c r="AL20" s="398">
        <v>16</v>
      </c>
      <c r="AM20" s="398">
        <v>15</v>
      </c>
      <c r="AN20" s="398">
        <v>10</v>
      </c>
      <c r="AO20" s="398">
        <v>14</v>
      </c>
      <c r="AP20" s="412">
        <v>116</v>
      </c>
      <c r="AQ20" s="397">
        <f t="shared" si="4"/>
        <v>44</v>
      </c>
      <c r="AR20" s="400">
        <f t="shared" si="2"/>
        <v>46</v>
      </c>
      <c r="AS20" s="400">
        <f t="shared" si="2"/>
        <v>107</v>
      </c>
      <c r="AT20" s="400">
        <f t="shared" si="2"/>
        <v>90</v>
      </c>
      <c r="AU20" s="400">
        <f t="shared" si="2"/>
        <v>78</v>
      </c>
      <c r="AV20" s="400">
        <f t="shared" si="2"/>
        <v>71</v>
      </c>
      <c r="AW20" s="400">
        <f t="shared" si="2"/>
        <v>36</v>
      </c>
      <c r="AX20" s="411">
        <f t="shared" si="2"/>
        <v>472</v>
      </c>
      <c r="AY20" s="400">
        <v>21</v>
      </c>
      <c r="AZ20" s="398">
        <v>23</v>
      </c>
      <c r="BA20" s="398">
        <v>44</v>
      </c>
      <c r="BB20" s="398">
        <v>31</v>
      </c>
      <c r="BC20" s="398">
        <v>29</v>
      </c>
      <c r="BD20" s="398">
        <v>24</v>
      </c>
      <c r="BE20" s="398">
        <v>16</v>
      </c>
      <c r="BF20" s="399">
        <v>188</v>
      </c>
      <c r="BG20" s="397">
        <v>16</v>
      </c>
      <c r="BH20" s="398">
        <v>14</v>
      </c>
      <c r="BI20" s="398">
        <v>36</v>
      </c>
      <c r="BJ20" s="398">
        <v>39</v>
      </c>
      <c r="BK20" s="398">
        <v>37</v>
      </c>
      <c r="BL20" s="398">
        <v>21</v>
      </c>
      <c r="BM20" s="398">
        <v>11</v>
      </c>
      <c r="BN20" s="399">
        <v>174</v>
      </c>
      <c r="BO20" s="397">
        <v>7</v>
      </c>
      <c r="BP20" s="398">
        <v>9</v>
      </c>
      <c r="BQ20" s="398">
        <v>27</v>
      </c>
      <c r="BR20" s="398">
        <v>20</v>
      </c>
      <c r="BS20" s="398">
        <v>12</v>
      </c>
      <c r="BT20" s="398">
        <v>26</v>
      </c>
      <c r="BU20" s="398">
        <v>9</v>
      </c>
      <c r="BV20" s="399">
        <v>110</v>
      </c>
      <c r="BW20" s="397">
        <v>1</v>
      </c>
      <c r="BX20" s="398">
        <v>3</v>
      </c>
      <c r="BY20" s="398">
        <v>4</v>
      </c>
      <c r="BZ20" s="398">
        <v>5</v>
      </c>
      <c r="CA20" s="398">
        <v>5</v>
      </c>
      <c r="CB20" s="398">
        <v>1</v>
      </c>
      <c r="CC20" s="398">
        <v>3</v>
      </c>
      <c r="CD20" s="412">
        <v>22</v>
      </c>
      <c r="CE20" s="454">
        <f t="shared" si="5"/>
        <v>31</v>
      </c>
      <c r="CF20" s="423">
        <f t="shared" si="6"/>
        <v>36</v>
      </c>
      <c r="CG20" s="423">
        <f t="shared" si="7"/>
        <v>55</v>
      </c>
      <c r="CH20" s="468">
        <f t="shared" si="8"/>
        <v>275</v>
      </c>
    </row>
    <row r="21" spans="1:86">
      <c r="A21" s="407" t="s">
        <v>281</v>
      </c>
      <c r="B21" s="408" t="s">
        <v>22</v>
      </c>
      <c r="C21" s="397">
        <v>756</v>
      </c>
      <c r="D21" s="398">
        <v>417</v>
      </c>
      <c r="E21" s="398">
        <v>745</v>
      </c>
      <c r="F21" s="398">
        <v>531</v>
      </c>
      <c r="G21" s="398">
        <v>421</v>
      </c>
      <c r="H21" s="398">
        <v>343</v>
      </c>
      <c r="I21" s="398">
        <v>261</v>
      </c>
      <c r="J21" s="399">
        <v>3474</v>
      </c>
      <c r="K21" s="397">
        <v>746</v>
      </c>
      <c r="L21" s="398">
        <v>409</v>
      </c>
      <c r="M21" s="398">
        <v>724</v>
      </c>
      <c r="N21" s="398">
        <v>509</v>
      </c>
      <c r="O21" s="398">
        <v>404</v>
      </c>
      <c r="P21" s="398">
        <v>328</v>
      </c>
      <c r="Q21" s="398">
        <v>241</v>
      </c>
      <c r="R21" s="399">
        <v>3361</v>
      </c>
      <c r="S21" s="397">
        <v>39</v>
      </c>
      <c r="T21" s="398">
        <v>27</v>
      </c>
      <c r="U21" s="398">
        <v>47</v>
      </c>
      <c r="V21" s="398">
        <v>43</v>
      </c>
      <c r="W21" s="398">
        <v>23</v>
      </c>
      <c r="X21" s="398">
        <v>19</v>
      </c>
      <c r="Y21" s="398">
        <v>20</v>
      </c>
      <c r="Z21" s="399">
        <v>218</v>
      </c>
      <c r="AA21" s="397">
        <v>78</v>
      </c>
      <c r="AB21" s="398">
        <v>54</v>
      </c>
      <c r="AC21" s="398">
        <v>79</v>
      </c>
      <c r="AD21" s="398">
        <v>57</v>
      </c>
      <c r="AE21" s="398">
        <v>55</v>
      </c>
      <c r="AF21" s="398">
        <v>32</v>
      </c>
      <c r="AG21" s="398">
        <v>34</v>
      </c>
      <c r="AH21" s="399">
        <v>389</v>
      </c>
      <c r="AI21" s="397">
        <v>105</v>
      </c>
      <c r="AJ21" s="398">
        <v>63</v>
      </c>
      <c r="AK21" s="398">
        <v>124</v>
      </c>
      <c r="AL21" s="398">
        <v>90</v>
      </c>
      <c r="AM21" s="398">
        <v>64</v>
      </c>
      <c r="AN21" s="398">
        <v>57</v>
      </c>
      <c r="AO21" s="398">
        <v>38</v>
      </c>
      <c r="AP21" s="412">
        <v>541</v>
      </c>
      <c r="AQ21" s="397">
        <f t="shared" si="4"/>
        <v>524</v>
      </c>
      <c r="AR21" s="400">
        <f t="shared" si="2"/>
        <v>265</v>
      </c>
      <c r="AS21" s="400">
        <f t="shared" si="2"/>
        <v>474</v>
      </c>
      <c r="AT21" s="400">
        <f t="shared" si="2"/>
        <v>319</v>
      </c>
      <c r="AU21" s="400">
        <f t="shared" si="2"/>
        <v>262</v>
      </c>
      <c r="AV21" s="400">
        <f t="shared" si="2"/>
        <v>220</v>
      </c>
      <c r="AW21" s="400">
        <f t="shared" si="2"/>
        <v>149</v>
      </c>
      <c r="AX21" s="411">
        <f t="shared" si="2"/>
        <v>2213</v>
      </c>
      <c r="AY21" s="400">
        <v>234</v>
      </c>
      <c r="AZ21" s="398">
        <v>97</v>
      </c>
      <c r="BA21" s="398">
        <v>189</v>
      </c>
      <c r="BB21" s="398">
        <v>136</v>
      </c>
      <c r="BC21" s="398">
        <v>107</v>
      </c>
      <c r="BD21" s="398">
        <v>77</v>
      </c>
      <c r="BE21" s="398">
        <v>59</v>
      </c>
      <c r="BF21" s="399">
        <v>899</v>
      </c>
      <c r="BG21" s="397">
        <v>204</v>
      </c>
      <c r="BH21" s="398">
        <v>116</v>
      </c>
      <c r="BI21" s="398">
        <v>191</v>
      </c>
      <c r="BJ21" s="398">
        <v>109</v>
      </c>
      <c r="BK21" s="398">
        <v>85</v>
      </c>
      <c r="BL21" s="398">
        <v>79</v>
      </c>
      <c r="BM21" s="398">
        <v>47</v>
      </c>
      <c r="BN21" s="399">
        <v>831</v>
      </c>
      <c r="BO21" s="397">
        <v>86</v>
      </c>
      <c r="BP21" s="398">
        <v>52</v>
      </c>
      <c r="BQ21" s="398">
        <v>94</v>
      </c>
      <c r="BR21" s="398">
        <v>74</v>
      </c>
      <c r="BS21" s="398">
        <v>70</v>
      </c>
      <c r="BT21" s="398">
        <v>64</v>
      </c>
      <c r="BU21" s="398">
        <v>43</v>
      </c>
      <c r="BV21" s="399">
        <v>483</v>
      </c>
      <c r="BW21" s="397">
        <v>10</v>
      </c>
      <c r="BX21" s="398">
        <v>8</v>
      </c>
      <c r="BY21" s="398">
        <v>21</v>
      </c>
      <c r="BZ21" s="398">
        <v>22</v>
      </c>
      <c r="CA21" s="398">
        <v>17</v>
      </c>
      <c r="CB21" s="398">
        <v>15</v>
      </c>
      <c r="CC21" s="398">
        <v>20</v>
      </c>
      <c r="CD21" s="412">
        <v>113</v>
      </c>
      <c r="CE21" s="454">
        <f t="shared" si="5"/>
        <v>105</v>
      </c>
      <c r="CF21" s="423">
        <f t="shared" si="6"/>
        <v>178</v>
      </c>
      <c r="CG21" s="423">
        <f t="shared" si="7"/>
        <v>249</v>
      </c>
      <c r="CH21" s="468">
        <f t="shared" si="8"/>
        <v>950</v>
      </c>
    </row>
    <row r="22" spans="1:86">
      <c r="A22" s="407" t="s">
        <v>281</v>
      </c>
      <c r="B22" s="408" t="s">
        <v>23</v>
      </c>
      <c r="C22" s="397">
        <v>144</v>
      </c>
      <c r="D22" s="398">
        <v>219</v>
      </c>
      <c r="E22" s="398">
        <v>125</v>
      </c>
      <c r="F22" s="398">
        <v>227</v>
      </c>
      <c r="G22" s="398">
        <v>160</v>
      </c>
      <c r="H22" s="398">
        <v>160</v>
      </c>
      <c r="I22" s="398">
        <v>76</v>
      </c>
      <c r="J22" s="399">
        <v>1111</v>
      </c>
      <c r="K22" s="397">
        <v>142</v>
      </c>
      <c r="L22" s="398">
        <v>205</v>
      </c>
      <c r="M22" s="398">
        <v>121</v>
      </c>
      <c r="N22" s="398">
        <v>218</v>
      </c>
      <c r="O22" s="398">
        <v>156</v>
      </c>
      <c r="P22" s="398">
        <v>156</v>
      </c>
      <c r="Q22" s="398">
        <v>72</v>
      </c>
      <c r="R22" s="399">
        <v>1070</v>
      </c>
      <c r="S22" s="397">
        <v>7</v>
      </c>
      <c r="T22" s="398">
        <v>15</v>
      </c>
      <c r="U22" s="398">
        <v>7</v>
      </c>
      <c r="V22" s="398">
        <v>14</v>
      </c>
      <c r="W22" s="398">
        <v>12</v>
      </c>
      <c r="X22" s="398">
        <v>8</v>
      </c>
      <c r="Y22" s="398">
        <v>11</v>
      </c>
      <c r="Z22" s="399">
        <v>74</v>
      </c>
      <c r="AA22" s="397">
        <v>7</v>
      </c>
      <c r="AB22" s="398">
        <v>21</v>
      </c>
      <c r="AC22" s="398">
        <v>10</v>
      </c>
      <c r="AD22" s="398">
        <v>21</v>
      </c>
      <c r="AE22" s="398">
        <v>13</v>
      </c>
      <c r="AF22" s="398">
        <v>17</v>
      </c>
      <c r="AG22" s="398">
        <v>10</v>
      </c>
      <c r="AH22" s="399">
        <v>99</v>
      </c>
      <c r="AI22" s="397">
        <v>23</v>
      </c>
      <c r="AJ22" s="398">
        <v>35</v>
      </c>
      <c r="AK22" s="398">
        <v>23</v>
      </c>
      <c r="AL22" s="398">
        <v>40</v>
      </c>
      <c r="AM22" s="398">
        <v>21</v>
      </c>
      <c r="AN22" s="398">
        <v>23</v>
      </c>
      <c r="AO22" s="398">
        <v>13</v>
      </c>
      <c r="AP22" s="412">
        <v>178</v>
      </c>
      <c r="AQ22" s="397">
        <f t="shared" si="4"/>
        <v>105</v>
      </c>
      <c r="AR22" s="400">
        <f t="shared" si="2"/>
        <v>134</v>
      </c>
      <c r="AS22" s="400">
        <f t="shared" si="2"/>
        <v>81</v>
      </c>
      <c r="AT22" s="400">
        <f t="shared" si="2"/>
        <v>143</v>
      </c>
      <c r="AU22" s="400">
        <f t="shared" si="2"/>
        <v>110</v>
      </c>
      <c r="AV22" s="400">
        <f t="shared" si="2"/>
        <v>108</v>
      </c>
      <c r="AW22" s="400">
        <f t="shared" si="2"/>
        <v>38</v>
      </c>
      <c r="AX22" s="411">
        <f t="shared" si="2"/>
        <v>719</v>
      </c>
      <c r="AY22" s="400">
        <v>29</v>
      </c>
      <c r="AZ22" s="398">
        <v>52</v>
      </c>
      <c r="BA22" s="398">
        <v>33</v>
      </c>
      <c r="BB22" s="398">
        <v>34</v>
      </c>
      <c r="BC22" s="398">
        <v>51</v>
      </c>
      <c r="BD22" s="398">
        <v>37</v>
      </c>
      <c r="BE22" s="398">
        <v>22</v>
      </c>
      <c r="BF22" s="399">
        <v>258</v>
      </c>
      <c r="BG22" s="397">
        <v>51</v>
      </c>
      <c r="BH22" s="398">
        <v>54</v>
      </c>
      <c r="BI22" s="398">
        <v>32</v>
      </c>
      <c r="BJ22" s="398">
        <v>54</v>
      </c>
      <c r="BK22" s="398">
        <v>33</v>
      </c>
      <c r="BL22" s="398">
        <v>42</v>
      </c>
      <c r="BM22" s="398">
        <v>10</v>
      </c>
      <c r="BN22" s="399">
        <v>276</v>
      </c>
      <c r="BO22" s="397">
        <v>25</v>
      </c>
      <c r="BP22" s="398">
        <v>28</v>
      </c>
      <c r="BQ22" s="398">
        <v>16</v>
      </c>
      <c r="BR22" s="398">
        <v>55</v>
      </c>
      <c r="BS22" s="398">
        <v>26</v>
      </c>
      <c r="BT22" s="398">
        <v>29</v>
      </c>
      <c r="BU22" s="398">
        <v>6</v>
      </c>
      <c r="BV22" s="399">
        <v>185</v>
      </c>
      <c r="BW22" s="397">
        <v>2</v>
      </c>
      <c r="BX22" s="398">
        <v>14</v>
      </c>
      <c r="BY22" s="398">
        <v>4</v>
      </c>
      <c r="BZ22" s="398">
        <v>9</v>
      </c>
      <c r="CA22" s="398">
        <v>4</v>
      </c>
      <c r="CB22" s="398">
        <v>4</v>
      </c>
      <c r="CC22" s="398">
        <v>4</v>
      </c>
      <c r="CD22" s="412">
        <v>41</v>
      </c>
      <c r="CE22" s="454">
        <f t="shared" si="5"/>
        <v>45</v>
      </c>
      <c r="CF22" s="423">
        <f t="shared" si="6"/>
        <v>61</v>
      </c>
      <c r="CG22" s="423">
        <f t="shared" si="7"/>
        <v>97</v>
      </c>
      <c r="CH22" s="468">
        <f t="shared" si="8"/>
        <v>399</v>
      </c>
    </row>
    <row r="23" spans="1:86">
      <c r="A23" s="407" t="s">
        <v>281</v>
      </c>
      <c r="B23" s="408" t="s">
        <v>24</v>
      </c>
      <c r="C23" s="397">
        <v>271</v>
      </c>
      <c r="D23" s="398">
        <v>279</v>
      </c>
      <c r="E23" s="398">
        <v>366</v>
      </c>
      <c r="F23" s="398">
        <v>224</v>
      </c>
      <c r="G23" s="398">
        <v>149</v>
      </c>
      <c r="H23" s="398">
        <v>118</v>
      </c>
      <c r="I23" s="398">
        <v>96</v>
      </c>
      <c r="J23" s="399">
        <v>1503</v>
      </c>
      <c r="K23" s="397">
        <v>260</v>
      </c>
      <c r="L23" s="398">
        <v>270</v>
      </c>
      <c r="M23" s="398">
        <v>343</v>
      </c>
      <c r="N23" s="398">
        <v>211</v>
      </c>
      <c r="O23" s="398">
        <v>143</v>
      </c>
      <c r="P23" s="398">
        <v>111</v>
      </c>
      <c r="Q23" s="398">
        <v>89</v>
      </c>
      <c r="R23" s="399">
        <v>1427</v>
      </c>
      <c r="S23" s="397">
        <v>12</v>
      </c>
      <c r="T23" s="398">
        <v>22</v>
      </c>
      <c r="U23" s="398">
        <v>29</v>
      </c>
      <c r="V23" s="398">
        <v>26</v>
      </c>
      <c r="W23" s="398">
        <v>12</v>
      </c>
      <c r="X23" s="398">
        <v>6</v>
      </c>
      <c r="Y23" s="398">
        <v>10</v>
      </c>
      <c r="Z23" s="399">
        <v>117</v>
      </c>
      <c r="AA23" s="397">
        <v>35</v>
      </c>
      <c r="AB23" s="398">
        <v>39</v>
      </c>
      <c r="AC23" s="398">
        <v>41</v>
      </c>
      <c r="AD23" s="398">
        <v>33</v>
      </c>
      <c r="AE23" s="398">
        <v>20</v>
      </c>
      <c r="AF23" s="398">
        <v>15</v>
      </c>
      <c r="AG23" s="398">
        <v>11</v>
      </c>
      <c r="AH23" s="399">
        <v>194</v>
      </c>
      <c r="AI23" s="397">
        <v>56</v>
      </c>
      <c r="AJ23" s="398">
        <v>59</v>
      </c>
      <c r="AK23" s="398">
        <v>60</v>
      </c>
      <c r="AL23" s="398">
        <v>39</v>
      </c>
      <c r="AM23" s="398">
        <v>32</v>
      </c>
      <c r="AN23" s="398">
        <v>28</v>
      </c>
      <c r="AO23" s="398">
        <v>20</v>
      </c>
      <c r="AP23" s="412">
        <v>294</v>
      </c>
      <c r="AQ23" s="397">
        <f t="shared" si="4"/>
        <v>157</v>
      </c>
      <c r="AR23" s="400">
        <f t="shared" si="4"/>
        <v>150</v>
      </c>
      <c r="AS23" s="400">
        <f t="shared" si="4"/>
        <v>213</v>
      </c>
      <c r="AT23" s="400">
        <f t="shared" si="4"/>
        <v>113</v>
      </c>
      <c r="AU23" s="400">
        <f t="shared" si="4"/>
        <v>79</v>
      </c>
      <c r="AV23" s="400">
        <f t="shared" si="4"/>
        <v>62</v>
      </c>
      <c r="AW23" s="400">
        <f t="shared" si="4"/>
        <v>48</v>
      </c>
      <c r="AX23" s="411">
        <f t="shared" si="4"/>
        <v>822</v>
      </c>
      <c r="AY23" s="400">
        <v>76</v>
      </c>
      <c r="AZ23" s="398">
        <v>60</v>
      </c>
      <c r="BA23" s="398">
        <v>98</v>
      </c>
      <c r="BB23" s="398">
        <v>58</v>
      </c>
      <c r="BC23" s="398">
        <v>32</v>
      </c>
      <c r="BD23" s="398">
        <v>24</v>
      </c>
      <c r="BE23" s="398">
        <v>22</v>
      </c>
      <c r="BF23" s="399">
        <v>370</v>
      </c>
      <c r="BG23" s="397">
        <v>66</v>
      </c>
      <c r="BH23" s="398">
        <v>64</v>
      </c>
      <c r="BI23" s="398">
        <v>79</v>
      </c>
      <c r="BJ23" s="398">
        <v>37</v>
      </c>
      <c r="BK23" s="398">
        <v>29</v>
      </c>
      <c r="BL23" s="398">
        <v>23</v>
      </c>
      <c r="BM23" s="398">
        <v>15</v>
      </c>
      <c r="BN23" s="399">
        <v>313</v>
      </c>
      <c r="BO23" s="397">
        <v>15</v>
      </c>
      <c r="BP23" s="398">
        <v>26</v>
      </c>
      <c r="BQ23" s="398">
        <v>36</v>
      </c>
      <c r="BR23" s="398">
        <v>18</v>
      </c>
      <c r="BS23" s="398">
        <v>18</v>
      </c>
      <c r="BT23" s="398">
        <v>15</v>
      </c>
      <c r="BU23" s="398">
        <v>11</v>
      </c>
      <c r="BV23" s="399">
        <v>139</v>
      </c>
      <c r="BW23" s="397">
        <v>11</v>
      </c>
      <c r="BX23" s="398">
        <v>9</v>
      </c>
      <c r="BY23" s="398">
        <v>23</v>
      </c>
      <c r="BZ23" s="398">
        <v>13</v>
      </c>
      <c r="CA23" s="398">
        <v>6</v>
      </c>
      <c r="CB23" s="398">
        <v>7</v>
      </c>
      <c r="CC23" s="398">
        <v>7</v>
      </c>
      <c r="CD23" s="412">
        <v>76</v>
      </c>
      <c r="CE23" s="454">
        <f t="shared" si="5"/>
        <v>54</v>
      </c>
      <c r="CF23" s="423">
        <f t="shared" si="6"/>
        <v>79</v>
      </c>
      <c r="CG23" s="423">
        <f t="shared" si="7"/>
        <v>119</v>
      </c>
      <c r="CH23" s="468">
        <f t="shared" si="8"/>
        <v>302</v>
      </c>
    </row>
    <row r="24" spans="1:86">
      <c r="A24" s="407" t="s">
        <v>281</v>
      </c>
      <c r="B24" s="408" t="s">
        <v>25</v>
      </c>
      <c r="C24" s="397">
        <v>538</v>
      </c>
      <c r="D24" s="398">
        <v>339</v>
      </c>
      <c r="E24" s="398">
        <v>660</v>
      </c>
      <c r="F24" s="398">
        <v>478</v>
      </c>
      <c r="G24" s="398">
        <v>343</v>
      </c>
      <c r="H24" s="398">
        <v>234</v>
      </c>
      <c r="I24" s="398">
        <v>158</v>
      </c>
      <c r="J24" s="399">
        <v>2750</v>
      </c>
      <c r="K24" s="397">
        <v>531</v>
      </c>
      <c r="L24" s="398">
        <v>331</v>
      </c>
      <c r="M24" s="398">
        <v>635</v>
      </c>
      <c r="N24" s="398">
        <v>457</v>
      </c>
      <c r="O24" s="398">
        <v>328</v>
      </c>
      <c r="P24" s="398">
        <v>221</v>
      </c>
      <c r="Q24" s="398">
        <v>151</v>
      </c>
      <c r="R24" s="399">
        <v>2654</v>
      </c>
      <c r="S24" s="397">
        <v>13</v>
      </c>
      <c r="T24" s="398">
        <v>23</v>
      </c>
      <c r="U24" s="398">
        <v>43</v>
      </c>
      <c r="V24" s="398">
        <v>28</v>
      </c>
      <c r="W24" s="398">
        <v>24</v>
      </c>
      <c r="X24" s="398">
        <v>12</v>
      </c>
      <c r="Y24" s="398">
        <v>13</v>
      </c>
      <c r="Z24" s="399">
        <v>156</v>
      </c>
      <c r="AA24" s="397">
        <v>64</v>
      </c>
      <c r="AB24" s="398">
        <v>35</v>
      </c>
      <c r="AC24" s="398">
        <v>61</v>
      </c>
      <c r="AD24" s="398">
        <v>44</v>
      </c>
      <c r="AE24" s="398">
        <v>36</v>
      </c>
      <c r="AF24" s="398">
        <v>22</v>
      </c>
      <c r="AG24" s="398">
        <v>23</v>
      </c>
      <c r="AH24" s="399">
        <v>285</v>
      </c>
      <c r="AI24" s="397">
        <v>108</v>
      </c>
      <c r="AJ24" s="398">
        <v>54</v>
      </c>
      <c r="AK24" s="398">
        <v>112</v>
      </c>
      <c r="AL24" s="398">
        <v>93</v>
      </c>
      <c r="AM24" s="398">
        <v>60</v>
      </c>
      <c r="AN24" s="398">
        <v>42</v>
      </c>
      <c r="AO24" s="398">
        <v>35</v>
      </c>
      <c r="AP24" s="412">
        <v>504</v>
      </c>
      <c r="AQ24" s="397">
        <f t="shared" si="4"/>
        <v>346</v>
      </c>
      <c r="AR24" s="400">
        <f t="shared" si="4"/>
        <v>219</v>
      </c>
      <c r="AS24" s="400">
        <f t="shared" si="4"/>
        <v>419</v>
      </c>
      <c r="AT24" s="400">
        <f t="shared" si="4"/>
        <v>292</v>
      </c>
      <c r="AU24" s="400">
        <f t="shared" si="4"/>
        <v>208</v>
      </c>
      <c r="AV24" s="400">
        <f t="shared" si="4"/>
        <v>145</v>
      </c>
      <c r="AW24" s="400">
        <f t="shared" si="4"/>
        <v>80</v>
      </c>
      <c r="AX24" s="411">
        <f t="shared" si="4"/>
        <v>1709</v>
      </c>
      <c r="AY24" s="400">
        <v>149</v>
      </c>
      <c r="AZ24" s="398">
        <v>98</v>
      </c>
      <c r="BA24" s="398">
        <v>184</v>
      </c>
      <c r="BB24" s="398">
        <v>117</v>
      </c>
      <c r="BC24" s="398">
        <v>71</v>
      </c>
      <c r="BD24" s="398">
        <v>57</v>
      </c>
      <c r="BE24" s="398">
        <v>38</v>
      </c>
      <c r="BF24" s="399">
        <v>714</v>
      </c>
      <c r="BG24" s="397">
        <v>140</v>
      </c>
      <c r="BH24" s="398">
        <v>79</v>
      </c>
      <c r="BI24" s="398">
        <v>155</v>
      </c>
      <c r="BJ24" s="398">
        <v>106</v>
      </c>
      <c r="BK24" s="398">
        <v>93</v>
      </c>
      <c r="BL24" s="398">
        <v>50</v>
      </c>
      <c r="BM24" s="398">
        <v>21</v>
      </c>
      <c r="BN24" s="399">
        <v>644</v>
      </c>
      <c r="BO24" s="397">
        <v>57</v>
      </c>
      <c r="BP24" s="398">
        <v>42</v>
      </c>
      <c r="BQ24" s="398">
        <v>80</v>
      </c>
      <c r="BR24" s="398">
        <v>69</v>
      </c>
      <c r="BS24" s="398">
        <v>44</v>
      </c>
      <c r="BT24" s="398">
        <v>38</v>
      </c>
      <c r="BU24" s="398">
        <v>21</v>
      </c>
      <c r="BV24" s="399">
        <v>351</v>
      </c>
      <c r="BW24" s="397">
        <v>7</v>
      </c>
      <c r="BX24" s="398">
        <v>8</v>
      </c>
      <c r="BY24" s="398">
        <v>25</v>
      </c>
      <c r="BZ24" s="398">
        <v>21</v>
      </c>
      <c r="CA24" s="398">
        <v>15</v>
      </c>
      <c r="CB24" s="398">
        <v>13</v>
      </c>
      <c r="CC24" s="398">
        <v>7</v>
      </c>
      <c r="CD24" s="412">
        <v>96</v>
      </c>
      <c r="CE24" s="454">
        <f t="shared" si="5"/>
        <v>77</v>
      </c>
      <c r="CF24" s="423">
        <f t="shared" si="6"/>
        <v>125</v>
      </c>
      <c r="CG24" s="423">
        <f t="shared" si="7"/>
        <v>230</v>
      </c>
      <c r="CH24" s="468">
        <f t="shared" si="8"/>
        <v>725</v>
      </c>
    </row>
    <row r="25" spans="1:86">
      <c r="A25" s="407" t="s">
        <v>281</v>
      </c>
      <c r="B25" s="408" t="s">
        <v>26</v>
      </c>
      <c r="C25" s="397">
        <v>60</v>
      </c>
      <c r="D25" s="398">
        <v>106</v>
      </c>
      <c r="E25" s="398">
        <v>90</v>
      </c>
      <c r="F25" s="398">
        <v>146</v>
      </c>
      <c r="G25" s="398">
        <v>119</v>
      </c>
      <c r="H25" s="398">
        <v>83</v>
      </c>
      <c r="I25" s="398">
        <v>56</v>
      </c>
      <c r="J25" s="399">
        <v>660</v>
      </c>
      <c r="K25" s="397">
        <v>58</v>
      </c>
      <c r="L25" s="398">
        <v>99</v>
      </c>
      <c r="M25" s="398">
        <v>85</v>
      </c>
      <c r="N25" s="398">
        <v>143</v>
      </c>
      <c r="O25" s="398">
        <v>114</v>
      </c>
      <c r="P25" s="398">
        <v>79</v>
      </c>
      <c r="Q25" s="398">
        <v>50</v>
      </c>
      <c r="R25" s="399">
        <v>628</v>
      </c>
      <c r="S25" s="397">
        <v>6</v>
      </c>
      <c r="T25" s="398">
        <v>4</v>
      </c>
      <c r="U25" s="398">
        <v>6</v>
      </c>
      <c r="V25" s="398">
        <v>6</v>
      </c>
      <c r="W25" s="398">
        <v>12</v>
      </c>
      <c r="X25" s="398">
        <v>3</v>
      </c>
      <c r="Y25" s="398">
        <v>8</v>
      </c>
      <c r="Z25" s="399">
        <v>45</v>
      </c>
      <c r="AA25" s="397">
        <v>12</v>
      </c>
      <c r="AB25" s="398">
        <v>12</v>
      </c>
      <c r="AC25" s="398">
        <v>11</v>
      </c>
      <c r="AD25" s="398">
        <v>12</v>
      </c>
      <c r="AE25" s="398">
        <v>11</v>
      </c>
      <c r="AF25" s="398">
        <v>12</v>
      </c>
      <c r="AG25" s="398">
        <v>5</v>
      </c>
      <c r="AH25" s="399">
        <v>75</v>
      </c>
      <c r="AI25" s="397">
        <v>10</v>
      </c>
      <c r="AJ25" s="398">
        <v>18</v>
      </c>
      <c r="AK25" s="398">
        <v>16</v>
      </c>
      <c r="AL25" s="398">
        <v>27</v>
      </c>
      <c r="AM25" s="398">
        <v>19</v>
      </c>
      <c r="AN25" s="398">
        <v>22</v>
      </c>
      <c r="AO25" s="398">
        <v>10</v>
      </c>
      <c r="AP25" s="412">
        <v>122</v>
      </c>
      <c r="AQ25" s="397">
        <f t="shared" si="4"/>
        <v>30</v>
      </c>
      <c r="AR25" s="400">
        <f t="shared" si="4"/>
        <v>65</v>
      </c>
      <c r="AS25" s="400">
        <f t="shared" si="4"/>
        <v>52</v>
      </c>
      <c r="AT25" s="400">
        <f t="shared" si="4"/>
        <v>98</v>
      </c>
      <c r="AU25" s="400">
        <f t="shared" si="4"/>
        <v>72</v>
      </c>
      <c r="AV25" s="400">
        <f t="shared" si="4"/>
        <v>42</v>
      </c>
      <c r="AW25" s="400">
        <f t="shared" si="4"/>
        <v>27</v>
      </c>
      <c r="AX25" s="411">
        <f t="shared" si="4"/>
        <v>386</v>
      </c>
      <c r="AY25" s="400">
        <v>13</v>
      </c>
      <c r="AZ25" s="398">
        <v>29</v>
      </c>
      <c r="BA25" s="398">
        <v>22</v>
      </c>
      <c r="BB25" s="398">
        <v>36</v>
      </c>
      <c r="BC25" s="398">
        <v>23</v>
      </c>
      <c r="BD25" s="398">
        <v>18</v>
      </c>
      <c r="BE25" s="398">
        <v>12</v>
      </c>
      <c r="BF25" s="399">
        <v>153</v>
      </c>
      <c r="BG25" s="397">
        <v>8</v>
      </c>
      <c r="BH25" s="398">
        <v>22</v>
      </c>
      <c r="BI25" s="398">
        <v>19</v>
      </c>
      <c r="BJ25" s="398">
        <v>35</v>
      </c>
      <c r="BK25" s="398">
        <v>34</v>
      </c>
      <c r="BL25" s="398">
        <v>13</v>
      </c>
      <c r="BM25" s="398">
        <v>7</v>
      </c>
      <c r="BN25" s="399">
        <v>138</v>
      </c>
      <c r="BO25" s="397">
        <v>9</v>
      </c>
      <c r="BP25" s="398">
        <v>14</v>
      </c>
      <c r="BQ25" s="398">
        <v>11</v>
      </c>
      <c r="BR25" s="398">
        <v>27</v>
      </c>
      <c r="BS25" s="398">
        <v>15</v>
      </c>
      <c r="BT25" s="398">
        <v>11</v>
      </c>
      <c r="BU25" s="398">
        <v>8</v>
      </c>
      <c r="BV25" s="399">
        <v>95</v>
      </c>
      <c r="BW25" s="397">
        <v>2</v>
      </c>
      <c r="BX25" s="398">
        <v>7</v>
      </c>
      <c r="BY25" s="398">
        <v>5</v>
      </c>
      <c r="BZ25" s="398">
        <v>3</v>
      </c>
      <c r="CA25" s="398">
        <v>5</v>
      </c>
      <c r="CB25" s="398">
        <v>4</v>
      </c>
      <c r="CC25" s="398">
        <v>6</v>
      </c>
      <c r="CD25" s="412">
        <v>32</v>
      </c>
      <c r="CE25" s="454">
        <f t="shared" si="5"/>
        <v>29</v>
      </c>
      <c r="CF25" s="423">
        <f t="shared" si="6"/>
        <v>40</v>
      </c>
      <c r="CG25" s="423">
        <f t="shared" si="7"/>
        <v>78</v>
      </c>
      <c r="CH25" s="468">
        <f t="shared" si="8"/>
        <v>239</v>
      </c>
    </row>
    <row r="26" spans="1:86">
      <c r="A26" s="407" t="s">
        <v>281</v>
      </c>
      <c r="B26" s="408" t="s">
        <v>27</v>
      </c>
      <c r="C26" s="397">
        <v>223</v>
      </c>
      <c r="D26" s="398">
        <v>165</v>
      </c>
      <c r="E26" s="398">
        <v>304</v>
      </c>
      <c r="F26" s="398">
        <v>206</v>
      </c>
      <c r="G26" s="398">
        <v>157</v>
      </c>
      <c r="H26" s="398">
        <v>114</v>
      </c>
      <c r="I26" s="398">
        <v>99</v>
      </c>
      <c r="J26" s="399">
        <v>1268</v>
      </c>
      <c r="K26" s="397">
        <v>213</v>
      </c>
      <c r="L26" s="398">
        <v>160</v>
      </c>
      <c r="M26" s="398">
        <v>286</v>
      </c>
      <c r="N26" s="398">
        <v>197</v>
      </c>
      <c r="O26" s="398">
        <v>150</v>
      </c>
      <c r="P26" s="398">
        <v>111</v>
      </c>
      <c r="Q26" s="398">
        <v>90</v>
      </c>
      <c r="R26" s="399">
        <v>1207</v>
      </c>
      <c r="S26" s="397">
        <v>13</v>
      </c>
      <c r="T26" s="398">
        <v>17</v>
      </c>
      <c r="U26" s="398">
        <v>16</v>
      </c>
      <c r="V26" s="398">
        <v>16</v>
      </c>
      <c r="W26" s="398">
        <v>12</v>
      </c>
      <c r="X26" s="398">
        <v>9</v>
      </c>
      <c r="Y26" s="398">
        <v>16</v>
      </c>
      <c r="Z26" s="399">
        <v>99</v>
      </c>
      <c r="AA26" s="397">
        <v>23</v>
      </c>
      <c r="AB26" s="398">
        <v>17</v>
      </c>
      <c r="AC26" s="398">
        <v>26</v>
      </c>
      <c r="AD26" s="398">
        <v>21</v>
      </c>
      <c r="AE26" s="398">
        <v>14</v>
      </c>
      <c r="AF26" s="398">
        <v>10</v>
      </c>
      <c r="AG26" s="398">
        <v>8</v>
      </c>
      <c r="AH26" s="399">
        <v>119</v>
      </c>
      <c r="AI26" s="397">
        <v>33</v>
      </c>
      <c r="AJ26" s="398">
        <v>33</v>
      </c>
      <c r="AK26" s="398">
        <v>42</v>
      </c>
      <c r="AL26" s="398">
        <v>33</v>
      </c>
      <c r="AM26" s="398">
        <v>28</v>
      </c>
      <c r="AN26" s="398">
        <v>24</v>
      </c>
      <c r="AO26" s="398">
        <v>15</v>
      </c>
      <c r="AP26" s="412">
        <v>208</v>
      </c>
      <c r="AQ26" s="397">
        <f t="shared" si="4"/>
        <v>144</v>
      </c>
      <c r="AR26" s="400">
        <f t="shared" si="4"/>
        <v>93</v>
      </c>
      <c r="AS26" s="400">
        <f t="shared" si="4"/>
        <v>202</v>
      </c>
      <c r="AT26" s="400">
        <f t="shared" si="4"/>
        <v>127</v>
      </c>
      <c r="AU26" s="400">
        <f t="shared" si="4"/>
        <v>96</v>
      </c>
      <c r="AV26" s="400">
        <f t="shared" si="4"/>
        <v>68</v>
      </c>
      <c r="AW26" s="400">
        <f t="shared" si="4"/>
        <v>51</v>
      </c>
      <c r="AX26" s="411">
        <f t="shared" si="4"/>
        <v>781</v>
      </c>
      <c r="AY26" s="400">
        <v>54</v>
      </c>
      <c r="AZ26" s="398">
        <v>45</v>
      </c>
      <c r="BA26" s="398">
        <v>79</v>
      </c>
      <c r="BB26" s="398">
        <v>52</v>
      </c>
      <c r="BC26" s="398">
        <v>40</v>
      </c>
      <c r="BD26" s="398">
        <v>27</v>
      </c>
      <c r="BE26" s="398">
        <v>22</v>
      </c>
      <c r="BF26" s="399">
        <v>319</v>
      </c>
      <c r="BG26" s="397">
        <v>59</v>
      </c>
      <c r="BH26" s="398">
        <v>33</v>
      </c>
      <c r="BI26" s="398">
        <v>82</v>
      </c>
      <c r="BJ26" s="398">
        <v>46</v>
      </c>
      <c r="BK26" s="398">
        <v>37</v>
      </c>
      <c r="BL26" s="398">
        <v>22</v>
      </c>
      <c r="BM26" s="398">
        <v>11</v>
      </c>
      <c r="BN26" s="399">
        <v>290</v>
      </c>
      <c r="BO26" s="397">
        <v>31</v>
      </c>
      <c r="BP26" s="398">
        <v>15</v>
      </c>
      <c r="BQ26" s="398">
        <v>41</v>
      </c>
      <c r="BR26" s="398">
        <v>29</v>
      </c>
      <c r="BS26" s="398">
        <v>19</v>
      </c>
      <c r="BT26" s="398">
        <v>19</v>
      </c>
      <c r="BU26" s="398">
        <v>18</v>
      </c>
      <c r="BV26" s="399">
        <v>172</v>
      </c>
      <c r="BW26" s="397">
        <v>10</v>
      </c>
      <c r="BX26" s="398">
        <v>5</v>
      </c>
      <c r="BY26" s="398">
        <v>18</v>
      </c>
      <c r="BZ26" s="398">
        <v>9</v>
      </c>
      <c r="CA26" s="398">
        <v>7</v>
      </c>
      <c r="CB26" s="398">
        <v>3</v>
      </c>
      <c r="CC26" s="398">
        <v>9</v>
      </c>
      <c r="CD26" s="412">
        <v>61</v>
      </c>
      <c r="CE26" s="454">
        <f t="shared" si="5"/>
        <v>53</v>
      </c>
      <c r="CF26" s="423">
        <f t="shared" si="6"/>
        <v>53</v>
      </c>
      <c r="CG26" s="423">
        <f t="shared" si="7"/>
        <v>100</v>
      </c>
      <c r="CH26" s="468">
        <f t="shared" si="8"/>
        <v>342</v>
      </c>
    </row>
    <row r="27" spans="1:86">
      <c r="A27" s="407" t="s">
        <v>281</v>
      </c>
      <c r="B27" s="408" t="s">
        <v>28</v>
      </c>
      <c r="C27" s="397">
        <v>88</v>
      </c>
      <c r="D27" s="398">
        <v>156</v>
      </c>
      <c r="E27" s="398">
        <v>102</v>
      </c>
      <c r="F27" s="398">
        <v>163</v>
      </c>
      <c r="G27" s="398">
        <v>102</v>
      </c>
      <c r="H27" s="398">
        <v>95</v>
      </c>
      <c r="I27" s="398">
        <v>85</v>
      </c>
      <c r="J27" s="399">
        <v>791</v>
      </c>
      <c r="K27" s="397">
        <v>81</v>
      </c>
      <c r="L27" s="398">
        <v>149</v>
      </c>
      <c r="M27" s="398">
        <v>100</v>
      </c>
      <c r="N27" s="398">
        <v>154</v>
      </c>
      <c r="O27" s="398">
        <v>100</v>
      </c>
      <c r="P27" s="398">
        <v>94</v>
      </c>
      <c r="Q27" s="398">
        <v>82</v>
      </c>
      <c r="R27" s="399">
        <v>760</v>
      </c>
      <c r="S27" s="397">
        <v>5</v>
      </c>
      <c r="T27" s="398">
        <v>10</v>
      </c>
      <c r="U27" s="398">
        <v>5</v>
      </c>
      <c r="V27" s="398">
        <v>8</v>
      </c>
      <c r="W27" s="398">
        <v>7</v>
      </c>
      <c r="X27" s="398">
        <v>4</v>
      </c>
      <c r="Y27" s="398">
        <v>5</v>
      </c>
      <c r="Z27" s="399">
        <v>44</v>
      </c>
      <c r="AA27" s="397">
        <v>13</v>
      </c>
      <c r="AB27" s="398">
        <v>19</v>
      </c>
      <c r="AC27" s="398">
        <v>6</v>
      </c>
      <c r="AD27" s="398">
        <v>15</v>
      </c>
      <c r="AE27" s="398">
        <v>9</v>
      </c>
      <c r="AF27" s="398">
        <v>8</v>
      </c>
      <c r="AG27" s="398">
        <v>6</v>
      </c>
      <c r="AH27" s="399">
        <v>76</v>
      </c>
      <c r="AI27" s="397">
        <v>14</v>
      </c>
      <c r="AJ27" s="398">
        <v>23</v>
      </c>
      <c r="AK27" s="398">
        <v>12</v>
      </c>
      <c r="AL27" s="398">
        <v>22</v>
      </c>
      <c r="AM27" s="398">
        <v>14</v>
      </c>
      <c r="AN27" s="398">
        <v>6</v>
      </c>
      <c r="AO27" s="398">
        <v>10</v>
      </c>
      <c r="AP27" s="412">
        <v>101</v>
      </c>
      <c r="AQ27" s="397">
        <f t="shared" si="4"/>
        <v>49</v>
      </c>
      <c r="AR27" s="400">
        <f t="shared" si="4"/>
        <v>97</v>
      </c>
      <c r="AS27" s="400">
        <f t="shared" si="4"/>
        <v>77</v>
      </c>
      <c r="AT27" s="400">
        <f t="shared" si="4"/>
        <v>109</v>
      </c>
      <c r="AU27" s="400">
        <f t="shared" si="4"/>
        <v>70</v>
      </c>
      <c r="AV27" s="400">
        <f t="shared" si="4"/>
        <v>76</v>
      </c>
      <c r="AW27" s="400">
        <f t="shared" si="4"/>
        <v>61</v>
      </c>
      <c r="AX27" s="411">
        <f t="shared" si="4"/>
        <v>539</v>
      </c>
      <c r="AY27" s="400">
        <v>16</v>
      </c>
      <c r="AZ27" s="398">
        <v>31</v>
      </c>
      <c r="BA27" s="398">
        <v>37</v>
      </c>
      <c r="BB27" s="398">
        <v>37</v>
      </c>
      <c r="BC27" s="398">
        <v>17</v>
      </c>
      <c r="BD27" s="398">
        <v>23</v>
      </c>
      <c r="BE27" s="398">
        <v>14</v>
      </c>
      <c r="BF27" s="399">
        <v>175</v>
      </c>
      <c r="BG27" s="397">
        <v>21</v>
      </c>
      <c r="BH27" s="398">
        <v>45</v>
      </c>
      <c r="BI27" s="398">
        <v>25</v>
      </c>
      <c r="BJ27" s="398">
        <v>43</v>
      </c>
      <c r="BK27" s="398">
        <v>24</v>
      </c>
      <c r="BL27" s="398">
        <v>30</v>
      </c>
      <c r="BM27" s="398">
        <v>28</v>
      </c>
      <c r="BN27" s="399">
        <v>216</v>
      </c>
      <c r="BO27" s="397">
        <v>12</v>
      </c>
      <c r="BP27" s="398">
        <v>21</v>
      </c>
      <c r="BQ27" s="398">
        <v>15</v>
      </c>
      <c r="BR27" s="398">
        <v>29</v>
      </c>
      <c r="BS27" s="398">
        <v>29</v>
      </c>
      <c r="BT27" s="398">
        <v>23</v>
      </c>
      <c r="BU27" s="398">
        <v>19</v>
      </c>
      <c r="BV27" s="399">
        <v>148</v>
      </c>
      <c r="BW27" s="397">
        <v>7</v>
      </c>
      <c r="BX27" s="398">
        <v>7</v>
      </c>
      <c r="BY27" s="398">
        <v>2</v>
      </c>
      <c r="BZ27" s="398">
        <v>9</v>
      </c>
      <c r="CA27" s="398">
        <v>2</v>
      </c>
      <c r="CB27" s="398">
        <v>1</v>
      </c>
      <c r="CC27" s="398">
        <v>3</v>
      </c>
      <c r="CD27" s="412">
        <v>31</v>
      </c>
      <c r="CE27" s="454">
        <f t="shared" si="5"/>
        <v>24</v>
      </c>
      <c r="CF27" s="423">
        <f t="shared" si="6"/>
        <v>38</v>
      </c>
      <c r="CG27" s="423">
        <f t="shared" si="7"/>
        <v>52</v>
      </c>
      <c r="CH27" s="468">
        <f t="shared" si="8"/>
        <v>316</v>
      </c>
    </row>
    <row r="28" spans="1:86">
      <c r="A28" s="407" t="s">
        <v>281</v>
      </c>
      <c r="B28" s="408" t="s">
        <v>29</v>
      </c>
      <c r="C28" s="397">
        <v>83</v>
      </c>
      <c r="D28" s="398">
        <v>85</v>
      </c>
      <c r="E28" s="398">
        <v>192</v>
      </c>
      <c r="F28" s="398">
        <v>149</v>
      </c>
      <c r="G28" s="398">
        <v>109</v>
      </c>
      <c r="H28" s="398">
        <v>70</v>
      </c>
      <c r="I28" s="398">
        <v>54</v>
      </c>
      <c r="J28" s="399">
        <v>742</v>
      </c>
      <c r="K28" s="397">
        <v>80</v>
      </c>
      <c r="L28" s="398">
        <v>77</v>
      </c>
      <c r="M28" s="398">
        <v>188</v>
      </c>
      <c r="N28" s="398">
        <v>141</v>
      </c>
      <c r="O28" s="398">
        <v>106</v>
      </c>
      <c r="P28" s="398">
        <v>66</v>
      </c>
      <c r="Q28" s="398">
        <v>49</v>
      </c>
      <c r="R28" s="399">
        <v>707</v>
      </c>
      <c r="S28" s="397">
        <v>3</v>
      </c>
      <c r="T28" s="398">
        <v>8</v>
      </c>
      <c r="U28" s="398">
        <v>11</v>
      </c>
      <c r="V28" s="398">
        <v>6</v>
      </c>
      <c r="W28" s="398">
        <v>6</v>
      </c>
      <c r="X28" s="398">
        <v>3</v>
      </c>
      <c r="Y28" s="398">
        <v>2</v>
      </c>
      <c r="Z28" s="399">
        <v>39</v>
      </c>
      <c r="AA28" s="397">
        <v>7</v>
      </c>
      <c r="AB28" s="398">
        <v>6</v>
      </c>
      <c r="AC28" s="398">
        <v>13</v>
      </c>
      <c r="AD28" s="398">
        <v>13</v>
      </c>
      <c r="AE28" s="398">
        <v>11</v>
      </c>
      <c r="AF28" s="398">
        <v>8</v>
      </c>
      <c r="AG28" s="398">
        <v>7</v>
      </c>
      <c r="AH28" s="399">
        <v>65</v>
      </c>
      <c r="AI28" s="397">
        <v>10</v>
      </c>
      <c r="AJ28" s="398">
        <v>10</v>
      </c>
      <c r="AK28" s="398">
        <v>18</v>
      </c>
      <c r="AL28" s="398">
        <v>20</v>
      </c>
      <c r="AM28" s="398">
        <v>14</v>
      </c>
      <c r="AN28" s="398">
        <v>10</v>
      </c>
      <c r="AO28" s="398">
        <v>9</v>
      </c>
      <c r="AP28" s="412">
        <v>91</v>
      </c>
      <c r="AQ28" s="397">
        <f t="shared" si="4"/>
        <v>60</v>
      </c>
      <c r="AR28" s="400">
        <f t="shared" si="4"/>
        <v>53</v>
      </c>
      <c r="AS28" s="400">
        <f t="shared" si="4"/>
        <v>146</v>
      </c>
      <c r="AT28" s="400">
        <f t="shared" si="4"/>
        <v>102</v>
      </c>
      <c r="AU28" s="400">
        <f t="shared" si="4"/>
        <v>75</v>
      </c>
      <c r="AV28" s="400">
        <f t="shared" si="4"/>
        <v>45</v>
      </c>
      <c r="AW28" s="400">
        <f t="shared" si="4"/>
        <v>31</v>
      </c>
      <c r="AX28" s="411">
        <f t="shared" si="4"/>
        <v>512</v>
      </c>
      <c r="AY28" s="400">
        <v>21</v>
      </c>
      <c r="AZ28" s="398">
        <v>14</v>
      </c>
      <c r="BA28" s="398">
        <v>53</v>
      </c>
      <c r="BB28" s="398">
        <v>44</v>
      </c>
      <c r="BC28" s="398">
        <v>21</v>
      </c>
      <c r="BD28" s="398">
        <v>11</v>
      </c>
      <c r="BE28" s="398">
        <v>13</v>
      </c>
      <c r="BF28" s="399">
        <v>177</v>
      </c>
      <c r="BG28" s="397">
        <v>27</v>
      </c>
      <c r="BH28" s="398">
        <v>25</v>
      </c>
      <c r="BI28" s="398">
        <v>56</v>
      </c>
      <c r="BJ28" s="398">
        <v>31</v>
      </c>
      <c r="BK28" s="398">
        <v>34</v>
      </c>
      <c r="BL28" s="398">
        <v>21</v>
      </c>
      <c r="BM28" s="398">
        <v>11</v>
      </c>
      <c r="BN28" s="399">
        <v>205</v>
      </c>
      <c r="BO28" s="397">
        <v>12</v>
      </c>
      <c r="BP28" s="398">
        <v>14</v>
      </c>
      <c r="BQ28" s="398">
        <v>37</v>
      </c>
      <c r="BR28" s="398">
        <v>27</v>
      </c>
      <c r="BS28" s="398">
        <v>20</v>
      </c>
      <c r="BT28" s="398">
        <v>13</v>
      </c>
      <c r="BU28" s="398">
        <v>7</v>
      </c>
      <c r="BV28" s="399">
        <v>130</v>
      </c>
      <c r="BW28" s="397">
        <v>3</v>
      </c>
      <c r="BX28" s="398">
        <v>8</v>
      </c>
      <c r="BY28" s="398">
        <v>4</v>
      </c>
      <c r="BZ28" s="398">
        <v>8</v>
      </c>
      <c r="CA28" s="398">
        <v>3</v>
      </c>
      <c r="CB28" s="398">
        <v>4</v>
      </c>
      <c r="CC28" s="398">
        <v>5</v>
      </c>
      <c r="CD28" s="412">
        <v>35</v>
      </c>
      <c r="CE28" s="454">
        <f t="shared" si="5"/>
        <v>17</v>
      </c>
      <c r="CF28" s="423">
        <f t="shared" si="6"/>
        <v>39</v>
      </c>
      <c r="CG28" s="423">
        <f t="shared" si="7"/>
        <v>53</v>
      </c>
      <c r="CH28" s="468">
        <f t="shared" si="8"/>
        <v>253</v>
      </c>
    </row>
    <row r="29" spans="1:86">
      <c r="A29" s="407" t="s">
        <v>281</v>
      </c>
      <c r="B29" s="408" t="s">
        <v>31</v>
      </c>
      <c r="C29" s="397">
        <v>40</v>
      </c>
      <c r="D29" s="398">
        <v>52</v>
      </c>
      <c r="E29" s="398">
        <v>121</v>
      </c>
      <c r="F29" s="398">
        <v>99</v>
      </c>
      <c r="G29" s="398">
        <v>102</v>
      </c>
      <c r="H29" s="398">
        <v>60</v>
      </c>
      <c r="I29" s="398">
        <v>51</v>
      </c>
      <c r="J29" s="399">
        <v>525</v>
      </c>
      <c r="K29" s="397">
        <v>38</v>
      </c>
      <c r="L29" s="398">
        <v>49</v>
      </c>
      <c r="M29" s="398">
        <v>118</v>
      </c>
      <c r="N29" s="398">
        <v>98</v>
      </c>
      <c r="O29" s="398">
        <v>99</v>
      </c>
      <c r="P29" s="398">
        <v>56</v>
      </c>
      <c r="Q29" s="398">
        <v>48</v>
      </c>
      <c r="R29" s="399">
        <v>506</v>
      </c>
      <c r="S29" s="397">
        <v>2</v>
      </c>
      <c r="T29" s="398">
        <v>3</v>
      </c>
      <c r="U29" s="398">
        <v>7</v>
      </c>
      <c r="V29" s="398">
        <v>4</v>
      </c>
      <c r="W29" s="398">
        <v>4</v>
      </c>
      <c r="X29" s="398">
        <v>6</v>
      </c>
      <c r="Y29" s="398">
        <v>2</v>
      </c>
      <c r="Z29" s="399">
        <v>28</v>
      </c>
      <c r="AA29" s="397">
        <v>2</v>
      </c>
      <c r="AB29" s="398">
        <v>2</v>
      </c>
      <c r="AC29" s="398">
        <v>9</v>
      </c>
      <c r="AD29" s="398">
        <v>9</v>
      </c>
      <c r="AE29" s="398">
        <v>8</v>
      </c>
      <c r="AF29" s="398">
        <v>4</v>
      </c>
      <c r="AG29" s="398">
        <v>10</v>
      </c>
      <c r="AH29" s="399">
        <v>44</v>
      </c>
      <c r="AI29" s="397">
        <v>4</v>
      </c>
      <c r="AJ29" s="398">
        <v>8</v>
      </c>
      <c r="AK29" s="398">
        <v>9</v>
      </c>
      <c r="AL29" s="398">
        <v>11</v>
      </c>
      <c r="AM29" s="398">
        <v>7</v>
      </c>
      <c r="AN29" s="398">
        <v>7</v>
      </c>
      <c r="AO29" s="398">
        <v>6</v>
      </c>
      <c r="AP29" s="412">
        <v>52</v>
      </c>
      <c r="AQ29" s="397">
        <f t="shared" si="4"/>
        <v>30</v>
      </c>
      <c r="AR29" s="400">
        <f t="shared" si="4"/>
        <v>36</v>
      </c>
      <c r="AS29" s="400">
        <f t="shared" si="4"/>
        <v>93</v>
      </c>
      <c r="AT29" s="400">
        <f t="shared" si="4"/>
        <v>74</v>
      </c>
      <c r="AU29" s="400">
        <f t="shared" si="4"/>
        <v>80</v>
      </c>
      <c r="AV29" s="400">
        <f t="shared" si="4"/>
        <v>39</v>
      </c>
      <c r="AW29" s="400">
        <f t="shared" si="4"/>
        <v>30</v>
      </c>
      <c r="AX29" s="411">
        <f t="shared" si="4"/>
        <v>382</v>
      </c>
      <c r="AY29" s="400">
        <v>8</v>
      </c>
      <c r="AZ29" s="398">
        <v>15</v>
      </c>
      <c r="BA29" s="398">
        <v>26</v>
      </c>
      <c r="BB29" s="398">
        <v>22</v>
      </c>
      <c r="BC29" s="398">
        <v>23</v>
      </c>
      <c r="BD29" s="398">
        <v>6</v>
      </c>
      <c r="BE29" s="398">
        <v>14</v>
      </c>
      <c r="BF29" s="399">
        <v>114</v>
      </c>
      <c r="BG29" s="397">
        <v>15</v>
      </c>
      <c r="BH29" s="398">
        <v>15</v>
      </c>
      <c r="BI29" s="398">
        <v>42</v>
      </c>
      <c r="BJ29" s="398">
        <v>26</v>
      </c>
      <c r="BK29" s="398">
        <v>26</v>
      </c>
      <c r="BL29" s="398">
        <v>20</v>
      </c>
      <c r="BM29" s="398">
        <v>9</v>
      </c>
      <c r="BN29" s="399">
        <v>153</v>
      </c>
      <c r="BO29" s="397">
        <v>7</v>
      </c>
      <c r="BP29" s="398">
        <v>6</v>
      </c>
      <c r="BQ29" s="398">
        <v>25</v>
      </c>
      <c r="BR29" s="398">
        <v>26</v>
      </c>
      <c r="BS29" s="398">
        <v>31</v>
      </c>
      <c r="BT29" s="398">
        <v>13</v>
      </c>
      <c r="BU29" s="398">
        <v>7</v>
      </c>
      <c r="BV29" s="399">
        <v>115</v>
      </c>
      <c r="BW29" s="397">
        <v>2</v>
      </c>
      <c r="BX29" s="398">
        <v>3</v>
      </c>
      <c r="BY29" s="398">
        <v>3</v>
      </c>
      <c r="BZ29" s="398">
        <v>1</v>
      </c>
      <c r="CA29" s="398">
        <v>3</v>
      </c>
      <c r="CB29" s="398">
        <v>4</v>
      </c>
      <c r="CC29" s="398">
        <v>3</v>
      </c>
      <c r="CD29" s="412">
        <v>19</v>
      </c>
      <c r="CE29" s="454">
        <f t="shared" si="5"/>
        <v>16</v>
      </c>
      <c r="CF29" s="423">
        <f t="shared" si="6"/>
        <v>31</v>
      </c>
      <c r="CG29" s="423">
        <f t="shared" si="7"/>
        <v>31</v>
      </c>
      <c r="CH29" s="468">
        <f t="shared" si="8"/>
        <v>223</v>
      </c>
    </row>
    <row r="30" spans="1:86">
      <c r="A30" s="407" t="s">
        <v>281</v>
      </c>
      <c r="B30" s="408" t="s">
        <v>32</v>
      </c>
      <c r="C30" s="397">
        <v>117</v>
      </c>
      <c r="D30" s="398">
        <v>146</v>
      </c>
      <c r="E30" s="398">
        <v>296</v>
      </c>
      <c r="F30" s="398">
        <v>218</v>
      </c>
      <c r="G30" s="398">
        <v>165</v>
      </c>
      <c r="H30" s="398">
        <v>127</v>
      </c>
      <c r="I30" s="398">
        <v>96</v>
      </c>
      <c r="J30" s="399">
        <v>1165</v>
      </c>
      <c r="K30" s="397">
        <v>112</v>
      </c>
      <c r="L30" s="398">
        <v>142</v>
      </c>
      <c r="M30" s="398">
        <v>287</v>
      </c>
      <c r="N30" s="398">
        <v>209</v>
      </c>
      <c r="O30" s="398">
        <v>162</v>
      </c>
      <c r="P30" s="398">
        <v>123</v>
      </c>
      <c r="Q30" s="398">
        <v>90</v>
      </c>
      <c r="R30" s="399">
        <v>1125</v>
      </c>
      <c r="S30" s="397">
        <v>11</v>
      </c>
      <c r="T30" s="398">
        <v>7</v>
      </c>
      <c r="U30" s="398">
        <v>22</v>
      </c>
      <c r="V30" s="398">
        <v>13</v>
      </c>
      <c r="W30" s="398">
        <v>13</v>
      </c>
      <c r="X30" s="398">
        <v>5</v>
      </c>
      <c r="Y30" s="398">
        <v>4</v>
      </c>
      <c r="Z30" s="399">
        <v>75</v>
      </c>
      <c r="AA30" s="397">
        <v>7</v>
      </c>
      <c r="AB30" s="398">
        <v>16</v>
      </c>
      <c r="AC30" s="398">
        <v>27</v>
      </c>
      <c r="AD30" s="398">
        <v>18</v>
      </c>
      <c r="AE30" s="398">
        <v>10</v>
      </c>
      <c r="AF30" s="398">
        <v>7</v>
      </c>
      <c r="AG30" s="398">
        <v>13</v>
      </c>
      <c r="AH30" s="399">
        <v>98</v>
      </c>
      <c r="AI30" s="397">
        <v>18</v>
      </c>
      <c r="AJ30" s="398">
        <v>20</v>
      </c>
      <c r="AK30" s="398">
        <v>32</v>
      </c>
      <c r="AL30" s="398">
        <v>28</v>
      </c>
      <c r="AM30" s="398">
        <v>17</v>
      </c>
      <c r="AN30" s="398">
        <v>17</v>
      </c>
      <c r="AO30" s="398">
        <v>6</v>
      </c>
      <c r="AP30" s="412">
        <v>138</v>
      </c>
      <c r="AQ30" s="397">
        <f t="shared" si="4"/>
        <v>76</v>
      </c>
      <c r="AR30" s="400">
        <f t="shared" si="4"/>
        <v>99</v>
      </c>
      <c r="AS30" s="400">
        <f t="shared" si="4"/>
        <v>206</v>
      </c>
      <c r="AT30" s="400">
        <f t="shared" si="4"/>
        <v>150</v>
      </c>
      <c r="AU30" s="400">
        <f t="shared" si="4"/>
        <v>122</v>
      </c>
      <c r="AV30" s="400">
        <f t="shared" si="4"/>
        <v>94</v>
      </c>
      <c r="AW30" s="400">
        <f t="shared" si="4"/>
        <v>67</v>
      </c>
      <c r="AX30" s="411">
        <f t="shared" si="4"/>
        <v>814</v>
      </c>
      <c r="AY30" s="400">
        <v>36</v>
      </c>
      <c r="AZ30" s="398">
        <v>32</v>
      </c>
      <c r="BA30" s="398">
        <v>61</v>
      </c>
      <c r="BB30" s="398">
        <v>53</v>
      </c>
      <c r="BC30" s="398">
        <v>38</v>
      </c>
      <c r="BD30" s="398">
        <v>34</v>
      </c>
      <c r="BE30" s="398">
        <v>26</v>
      </c>
      <c r="BF30" s="399">
        <v>280</v>
      </c>
      <c r="BG30" s="397">
        <v>22</v>
      </c>
      <c r="BH30" s="398">
        <v>44</v>
      </c>
      <c r="BI30" s="398">
        <v>79</v>
      </c>
      <c r="BJ30" s="398">
        <v>49</v>
      </c>
      <c r="BK30" s="398">
        <v>46</v>
      </c>
      <c r="BL30" s="398">
        <v>30</v>
      </c>
      <c r="BM30" s="398">
        <v>18</v>
      </c>
      <c r="BN30" s="399">
        <v>288</v>
      </c>
      <c r="BO30" s="397">
        <v>18</v>
      </c>
      <c r="BP30" s="398">
        <v>23</v>
      </c>
      <c r="BQ30" s="398">
        <v>66</v>
      </c>
      <c r="BR30" s="398">
        <v>48</v>
      </c>
      <c r="BS30" s="398">
        <v>38</v>
      </c>
      <c r="BT30" s="398">
        <v>30</v>
      </c>
      <c r="BU30" s="398">
        <v>23</v>
      </c>
      <c r="BV30" s="399">
        <v>246</v>
      </c>
      <c r="BW30" s="397">
        <v>5</v>
      </c>
      <c r="BX30" s="398">
        <v>4</v>
      </c>
      <c r="BY30" s="398">
        <v>9</v>
      </c>
      <c r="BZ30" s="398">
        <v>9</v>
      </c>
      <c r="CA30" s="398">
        <v>3</v>
      </c>
      <c r="CB30" s="398">
        <v>4</v>
      </c>
      <c r="CC30" s="398">
        <v>6</v>
      </c>
      <c r="CD30" s="412">
        <v>40</v>
      </c>
      <c r="CE30" s="454">
        <f t="shared" si="5"/>
        <v>35</v>
      </c>
      <c r="CF30" s="423">
        <f t="shared" si="6"/>
        <v>48</v>
      </c>
      <c r="CG30" s="423">
        <f t="shared" si="7"/>
        <v>68</v>
      </c>
      <c r="CH30" s="468">
        <f t="shared" si="8"/>
        <v>433</v>
      </c>
    </row>
    <row r="31" spans="1:86">
      <c r="A31" s="407" t="s">
        <v>281</v>
      </c>
      <c r="B31" s="408" t="s">
        <v>33</v>
      </c>
      <c r="C31" s="397">
        <v>148</v>
      </c>
      <c r="D31" s="398">
        <v>92</v>
      </c>
      <c r="E31" s="398">
        <v>245</v>
      </c>
      <c r="F31" s="398">
        <v>159</v>
      </c>
      <c r="G31" s="398">
        <v>133</v>
      </c>
      <c r="H31" s="398">
        <v>102</v>
      </c>
      <c r="I31" s="398">
        <v>87</v>
      </c>
      <c r="J31" s="399">
        <v>966</v>
      </c>
      <c r="K31" s="397">
        <v>144</v>
      </c>
      <c r="L31" s="398">
        <v>86</v>
      </c>
      <c r="M31" s="398">
        <v>236</v>
      </c>
      <c r="N31" s="398">
        <v>150</v>
      </c>
      <c r="O31" s="398">
        <v>129</v>
      </c>
      <c r="P31" s="398">
        <v>97</v>
      </c>
      <c r="Q31" s="398">
        <v>82</v>
      </c>
      <c r="R31" s="399">
        <v>924</v>
      </c>
      <c r="S31" s="397">
        <v>11</v>
      </c>
      <c r="T31" s="398">
        <v>8</v>
      </c>
      <c r="U31" s="398">
        <v>14</v>
      </c>
      <c r="V31" s="398">
        <v>7</v>
      </c>
      <c r="W31" s="398">
        <v>10</v>
      </c>
      <c r="X31" s="398">
        <v>10</v>
      </c>
      <c r="Y31" s="398">
        <v>6</v>
      </c>
      <c r="Z31" s="399">
        <v>66</v>
      </c>
      <c r="AA31" s="397">
        <v>13</v>
      </c>
      <c r="AB31" s="398">
        <v>14</v>
      </c>
      <c r="AC31" s="398">
        <v>20</v>
      </c>
      <c r="AD31" s="398">
        <v>16</v>
      </c>
      <c r="AE31" s="398">
        <v>13</v>
      </c>
      <c r="AF31" s="398">
        <v>8</v>
      </c>
      <c r="AG31" s="398">
        <v>10</v>
      </c>
      <c r="AH31" s="399">
        <v>94</v>
      </c>
      <c r="AI31" s="397">
        <v>18</v>
      </c>
      <c r="AJ31" s="398">
        <v>9</v>
      </c>
      <c r="AK31" s="398">
        <v>24</v>
      </c>
      <c r="AL31" s="398">
        <v>16</v>
      </c>
      <c r="AM31" s="398">
        <v>21</v>
      </c>
      <c r="AN31" s="398">
        <v>13</v>
      </c>
      <c r="AO31" s="398">
        <v>10</v>
      </c>
      <c r="AP31" s="412">
        <v>111</v>
      </c>
      <c r="AQ31" s="397">
        <f t="shared" si="4"/>
        <v>102</v>
      </c>
      <c r="AR31" s="400">
        <f t="shared" si="4"/>
        <v>55</v>
      </c>
      <c r="AS31" s="400">
        <f t="shared" si="4"/>
        <v>178</v>
      </c>
      <c r="AT31" s="400">
        <f t="shared" si="4"/>
        <v>111</v>
      </c>
      <c r="AU31" s="400">
        <f t="shared" si="4"/>
        <v>85</v>
      </c>
      <c r="AV31" s="400">
        <f t="shared" si="4"/>
        <v>66</v>
      </c>
      <c r="AW31" s="400">
        <f t="shared" si="4"/>
        <v>56</v>
      </c>
      <c r="AX31" s="411">
        <f t="shared" si="4"/>
        <v>653</v>
      </c>
      <c r="AY31" s="400">
        <v>44</v>
      </c>
      <c r="AZ31" s="398">
        <v>20</v>
      </c>
      <c r="BA31" s="398">
        <v>69</v>
      </c>
      <c r="BB31" s="398">
        <v>39</v>
      </c>
      <c r="BC31" s="398">
        <v>30</v>
      </c>
      <c r="BD31" s="398">
        <v>18</v>
      </c>
      <c r="BE31" s="398">
        <v>23</v>
      </c>
      <c r="BF31" s="399">
        <v>243</v>
      </c>
      <c r="BG31" s="397">
        <v>36</v>
      </c>
      <c r="BH31" s="398">
        <v>27</v>
      </c>
      <c r="BI31" s="398">
        <v>69</v>
      </c>
      <c r="BJ31" s="398">
        <v>44</v>
      </c>
      <c r="BK31" s="398">
        <v>31</v>
      </c>
      <c r="BL31" s="398">
        <v>25</v>
      </c>
      <c r="BM31" s="398">
        <v>19</v>
      </c>
      <c r="BN31" s="399">
        <v>251</v>
      </c>
      <c r="BO31" s="397">
        <v>22</v>
      </c>
      <c r="BP31" s="398">
        <v>8</v>
      </c>
      <c r="BQ31" s="398">
        <v>40</v>
      </c>
      <c r="BR31" s="398">
        <v>28</v>
      </c>
      <c r="BS31" s="398">
        <v>24</v>
      </c>
      <c r="BT31" s="398">
        <v>23</v>
      </c>
      <c r="BU31" s="398">
        <v>14</v>
      </c>
      <c r="BV31" s="399">
        <v>159</v>
      </c>
      <c r="BW31" s="397">
        <v>4</v>
      </c>
      <c r="BX31" s="398">
        <v>6</v>
      </c>
      <c r="BY31" s="398">
        <v>9</v>
      </c>
      <c r="BZ31" s="398">
        <v>9</v>
      </c>
      <c r="CA31" s="398">
        <v>4</v>
      </c>
      <c r="CB31" s="398">
        <v>5</v>
      </c>
      <c r="CC31" s="398">
        <v>5</v>
      </c>
      <c r="CD31" s="412">
        <v>42</v>
      </c>
      <c r="CE31" s="454">
        <f t="shared" si="5"/>
        <v>33</v>
      </c>
      <c r="CF31" s="423">
        <f t="shared" si="6"/>
        <v>47</v>
      </c>
      <c r="CG31" s="423">
        <f t="shared" si="7"/>
        <v>60</v>
      </c>
      <c r="CH31" s="468">
        <f t="shared" si="8"/>
        <v>318</v>
      </c>
    </row>
    <row r="32" spans="1:86">
      <c r="A32" s="407" t="s">
        <v>281</v>
      </c>
      <c r="B32" s="408" t="s">
        <v>34</v>
      </c>
      <c r="C32" s="397">
        <v>200</v>
      </c>
      <c r="D32" s="398">
        <v>65</v>
      </c>
      <c r="E32" s="398">
        <v>158</v>
      </c>
      <c r="F32" s="398">
        <v>83</v>
      </c>
      <c r="G32" s="398">
        <v>54</v>
      </c>
      <c r="H32" s="398">
        <v>75</v>
      </c>
      <c r="I32" s="398">
        <v>58</v>
      </c>
      <c r="J32" s="399">
        <v>693</v>
      </c>
      <c r="K32" s="397">
        <v>193</v>
      </c>
      <c r="L32" s="398">
        <v>59</v>
      </c>
      <c r="M32" s="398">
        <v>155</v>
      </c>
      <c r="N32" s="398">
        <v>80</v>
      </c>
      <c r="O32" s="398">
        <v>50</v>
      </c>
      <c r="P32" s="398">
        <v>73</v>
      </c>
      <c r="Q32" s="398">
        <v>56</v>
      </c>
      <c r="R32" s="399">
        <v>666</v>
      </c>
      <c r="S32" s="397">
        <v>10</v>
      </c>
      <c r="T32" s="398">
        <v>2</v>
      </c>
      <c r="U32" s="398">
        <v>13</v>
      </c>
      <c r="V32" s="398">
        <v>6</v>
      </c>
      <c r="W32" s="398">
        <v>3</v>
      </c>
      <c r="X32" s="398">
        <v>4</v>
      </c>
      <c r="Y32" s="398">
        <v>2</v>
      </c>
      <c r="Z32" s="399">
        <v>40</v>
      </c>
      <c r="AA32" s="397">
        <v>11</v>
      </c>
      <c r="AB32" s="398">
        <v>6</v>
      </c>
      <c r="AC32" s="398">
        <v>9</v>
      </c>
      <c r="AD32" s="398">
        <v>7</v>
      </c>
      <c r="AE32" s="398">
        <v>4</v>
      </c>
      <c r="AF32" s="398">
        <v>3</v>
      </c>
      <c r="AG32" s="398">
        <v>5</v>
      </c>
      <c r="AH32" s="399">
        <v>45</v>
      </c>
      <c r="AI32" s="397">
        <v>24</v>
      </c>
      <c r="AJ32" s="398">
        <v>7</v>
      </c>
      <c r="AK32" s="398">
        <v>11</v>
      </c>
      <c r="AL32" s="398">
        <v>11</v>
      </c>
      <c r="AM32" s="398">
        <v>2</v>
      </c>
      <c r="AN32" s="398">
        <v>8</v>
      </c>
      <c r="AO32" s="398">
        <v>8</v>
      </c>
      <c r="AP32" s="412">
        <v>71</v>
      </c>
      <c r="AQ32" s="397">
        <f t="shared" si="4"/>
        <v>148</v>
      </c>
      <c r="AR32" s="400">
        <f t="shared" si="4"/>
        <v>44</v>
      </c>
      <c r="AS32" s="400">
        <f t="shared" si="4"/>
        <v>122</v>
      </c>
      <c r="AT32" s="400">
        <f t="shared" si="4"/>
        <v>56</v>
      </c>
      <c r="AU32" s="400">
        <f t="shared" si="4"/>
        <v>41</v>
      </c>
      <c r="AV32" s="400">
        <f t="shared" si="4"/>
        <v>58</v>
      </c>
      <c r="AW32" s="400">
        <f t="shared" si="4"/>
        <v>41</v>
      </c>
      <c r="AX32" s="411">
        <f t="shared" si="4"/>
        <v>510</v>
      </c>
      <c r="AY32" s="400">
        <v>42</v>
      </c>
      <c r="AZ32" s="398">
        <v>19</v>
      </c>
      <c r="BA32" s="398">
        <v>35</v>
      </c>
      <c r="BB32" s="398">
        <v>20</v>
      </c>
      <c r="BC32" s="398">
        <v>12</v>
      </c>
      <c r="BD32" s="398">
        <v>12</v>
      </c>
      <c r="BE32" s="398">
        <v>15</v>
      </c>
      <c r="BF32" s="399">
        <v>155</v>
      </c>
      <c r="BG32" s="397">
        <v>74</v>
      </c>
      <c r="BH32" s="398">
        <v>16</v>
      </c>
      <c r="BI32" s="398">
        <v>52</v>
      </c>
      <c r="BJ32" s="398">
        <v>21</v>
      </c>
      <c r="BK32" s="398">
        <v>15</v>
      </c>
      <c r="BL32" s="398">
        <v>24</v>
      </c>
      <c r="BM32" s="398">
        <v>17</v>
      </c>
      <c r="BN32" s="399">
        <v>219</v>
      </c>
      <c r="BO32" s="397">
        <v>32</v>
      </c>
      <c r="BP32" s="398">
        <v>9</v>
      </c>
      <c r="BQ32" s="398">
        <v>35</v>
      </c>
      <c r="BR32" s="398">
        <v>15</v>
      </c>
      <c r="BS32" s="398">
        <v>14</v>
      </c>
      <c r="BT32" s="398">
        <v>22</v>
      </c>
      <c r="BU32" s="398">
        <v>9</v>
      </c>
      <c r="BV32" s="399">
        <v>136</v>
      </c>
      <c r="BW32" s="397">
        <v>7</v>
      </c>
      <c r="BX32" s="398">
        <v>6</v>
      </c>
      <c r="BY32" s="398">
        <v>3</v>
      </c>
      <c r="BZ32" s="398">
        <v>3</v>
      </c>
      <c r="CA32" s="398">
        <v>4</v>
      </c>
      <c r="CB32" s="398">
        <v>2</v>
      </c>
      <c r="CC32" s="398">
        <v>2</v>
      </c>
      <c r="CD32" s="412">
        <v>27</v>
      </c>
      <c r="CE32" s="454">
        <f t="shared" si="5"/>
        <v>15</v>
      </c>
      <c r="CF32" s="423">
        <f t="shared" si="6"/>
        <v>19</v>
      </c>
      <c r="CG32" s="423">
        <f t="shared" si="7"/>
        <v>29</v>
      </c>
      <c r="CH32" s="468">
        <f t="shared" si="8"/>
        <v>196</v>
      </c>
    </row>
    <row r="33" spans="1:86">
      <c r="A33" s="407" t="s">
        <v>281</v>
      </c>
      <c r="B33" s="408" t="s">
        <v>35</v>
      </c>
      <c r="C33" s="397">
        <v>97</v>
      </c>
      <c r="D33" s="398">
        <v>84</v>
      </c>
      <c r="E33" s="398">
        <v>200</v>
      </c>
      <c r="F33" s="398">
        <v>219</v>
      </c>
      <c r="G33" s="398">
        <v>144</v>
      </c>
      <c r="H33" s="398">
        <v>106</v>
      </c>
      <c r="I33" s="398">
        <v>74</v>
      </c>
      <c r="J33" s="399">
        <v>924</v>
      </c>
      <c r="K33" s="397">
        <v>93</v>
      </c>
      <c r="L33" s="398">
        <v>82</v>
      </c>
      <c r="M33" s="398">
        <v>194</v>
      </c>
      <c r="N33" s="398">
        <v>208</v>
      </c>
      <c r="O33" s="398">
        <v>136</v>
      </c>
      <c r="P33" s="398">
        <v>103</v>
      </c>
      <c r="Q33" s="398">
        <v>73</v>
      </c>
      <c r="R33" s="399">
        <v>889</v>
      </c>
      <c r="S33" s="397">
        <v>7</v>
      </c>
      <c r="T33" s="398">
        <v>10</v>
      </c>
      <c r="U33" s="398">
        <v>13</v>
      </c>
      <c r="V33" s="398">
        <v>13</v>
      </c>
      <c r="W33" s="398">
        <v>6</v>
      </c>
      <c r="X33" s="398">
        <v>6</v>
      </c>
      <c r="Y33" s="398">
        <v>5</v>
      </c>
      <c r="Z33" s="399">
        <v>60</v>
      </c>
      <c r="AA33" s="397">
        <v>3</v>
      </c>
      <c r="AB33" s="398">
        <v>9</v>
      </c>
      <c r="AC33" s="398">
        <v>19</v>
      </c>
      <c r="AD33" s="398">
        <v>19</v>
      </c>
      <c r="AE33" s="398">
        <v>12</v>
      </c>
      <c r="AF33" s="398">
        <v>9</v>
      </c>
      <c r="AG33" s="398">
        <v>9</v>
      </c>
      <c r="AH33" s="399">
        <v>80</v>
      </c>
      <c r="AI33" s="397">
        <v>11</v>
      </c>
      <c r="AJ33" s="398">
        <v>4</v>
      </c>
      <c r="AK33" s="398">
        <v>21</v>
      </c>
      <c r="AL33" s="398">
        <v>27</v>
      </c>
      <c r="AM33" s="398">
        <v>11</v>
      </c>
      <c r="AN33" s="398">
        <v>13</v>
      </c>
      <c r="AO33" s="398">
        <v>9</v>
      </c>
      <c r="AP33" s="412">
        <v>96</v>
      </c>
      <c r="AQ33" s="397">
        <f t="shared" si="4"/>
        <v>72</v>
      </c>
      <c r="AR33" s="400">
        <f t="shared" si="4"/>
        <v>59</v>
      </c>
      <c r="AS33" s="400">
        <f t="shared" si="4"/>
        <v>141</v>
      </c>
      <c r="AT33" s="400">
        <f t="shared" si="4"/>
        <v>149</v>
      </c>
      <c r="AU33" s="400">
        <f t="shared" si="4"/>
        <v>107</v>
      </c>
      <c r="AV33" s="400">
        <f t="shared" si="4"/>
        <v>75</v>
      </c>
      <c r="AW33" s="400">
        <f t="shared" si="4"/>
        <v>50</v>
      </c>
      <c r="AX33" s="411">
        <f t="shared" si="4"/>
        <v>653</v>
      </c>
      <c r="AY33" s="400">
        <v>29</v>
      </c>
      <c r="AZ33" s="398">
        <v>17</v>
      </c>
      <c r="BA33" s="398">
        <v>55</v>
      </c>
      <c r="BB33" s="398">
        <v>39</v>
      </c>
      <c r="BC33" s="398">
        <v>26</v>
      </c>
      <c r="BD33" s="398">
        <v>23</v>
      </c>
      <c r="BE33" s="398">
        <v>19</v>
      </c>
      <c r="BF33" s="399">
        <v>208</v>
      </c>
      <c r="BG33" s="397">
        <v>28</v>
      </c>
      <c r="BH33" s="398">
        <v>28</v>
      </c>
      <c r="BI33" s="398">
        <v>47</v>
      </c>
      <c r="BJ33" s="398">
        <v>65</v>
      </c>
      <c r="BK33" s="398">
        <v>43</v>
      </c>
      <c r="BL33" s="398">
        <v>24</v>
      </c>
      <c r="BM33" s="398">
        <v>12</v>
      </c>
      <c r="BN33" s="399">
        <v>247</v>
      </c>
      <c r="BO33" s="397">
        <v>15</v>
      </c>
      <c r="BP33" s="398">
        <v>14</v>
      </c>
      <c r="BQ33" s="398">
        <v>39</v>
      </c>
      <c r="BR33" s="398">
        <v>45</v>
      </c>
      <c r="BS33" s="398">
        <v>38</v>
      </c>
      <c r="BT33" s="398">
        <v>28</v>
      </c>
      <c r="BU33" s="398">
        <v>19</v>
      </c>
      <c r="BV33" s="399">
        <v>198</v>
      </c>
      <c r="BW33" s="397">
        <v>4</v>
      </c>
      <c r="BX33" s="398">
        <v>2</v>
      </c>
      <c r="BY33" s="398">
        <v>6</v>
      </c>
      <c r="BZ33" s="398">
        <v>11</v>
      </c>
      <c r="CA33" s="398">
        <v>8</v>
      </c>
      <c r="CB33" s="398">
        <v>3</v>
      </c>
      <c r="CC33" s="398">
        <v>1</v>
      </c>
      <c r="CD33" s="412">
        <v>35</v>
      </c>
      <c r="CE33" s="454">
        <f t="shared" si="5"/>
        <v>30</v>
      </c>
      <c r="CF33" s="423">
        <f t="shared" si="6"/>
        <v>49</v>
      </c>
      <c r="CG33" s="423">
        <f t="shared" si="7"/>
        <v>60</v>
      </c>
      <c r="CH33" s="468">
        <f t="shared" si="8"/>
        <v>381</v>
      </c>
    </row>
    <row r="34" spans="1:86">
      <c r="A34" s="407" t="s">
        <v>281</v>
      </c>
      <c r="B34" s="408" t="s">
        <v>36</v>
      </c>
      <c r="C34" s="397">
        <v>90</v>
      </c>
      <c r="D34" s="398">
        <v>77</v>
      </c>
      <c r="E34" s="398">
        <v>167</v>
      </c>
      <c r="F34" s="398">
        <v>171</v>
      </c>
      <c r="G34" s="398">
        <v>107</v>
      </c>
      <c r="H34" s="398">
        <v>93</v>
      </c>
      <c r="I34" s="398">
        <v>79</v>
      </c>
      <c r="J34" s="399">
        <v>784</v>
      </c>
      <c r="K34" s="397">
        <v>88</v>
      </c>
      <c r="L34" s="398">
        <v>74</v>
      </c>
      <c r="M34" s="398">
        <v>162</v>
      </c>
      <c r="N34" s="398">
        <v>164</v>
      </c>
      <c r="O34" s="398">
        <v>101</v>
      </c>
      <c r="P34" s="398">
        <v>87</v>
      </c>
      <c r="Q34" s="398">
        <v>76</v>
      </c>
      <c r="R34" s="399">
        <v>752</v>
      </c>
      <c r="S34" s="397">
        <v>8</v>
      </c>
      <c r="T34" s="398">
        <v>5</v>
      </c>
      <c r="U34" s="398">
        <v>12</v>
      </c>
      <c r="V34" s="398">
        <v>11</v>
      </c>
      <c r="W34" s="398">
        <v>5</v>
      </c>
      <c r="X34" s="398">
        <v>8</v>
      </c>
      <c r="Y34" s="398">
        <v>6</v>
      </c>
      <c r="Z34" s="399">
        <v>55</v>
      </c>
      <c r="AA34" s="397">
        <v>9</v>
      </c>
      <c r="AB34" s="398">
        <v>5</v>
      </c>
      <c r="AC34" s="398">
        <v>14</v>
      </c>
      <c r="AD34" s="398">
        <v>11</v>
      </c>
      <c r="AE34" s="398">
        <v>9</v>
      </c>
      <c r="AF34" s="398">
        <v>9</v>
      </c>
      <c r="AG34" s="398">
        <v>7</v>
      </c>
      <c r="AH34" s="399">
        <v>64</v>
      </c>
      <c r="AI34" s="397">
        <v>19</v>
      </c>
      <c r="AJ34" s="398">
        <v>10</v>
      </c>
      <c r="AK34" s="398">
        <v>29</v>
      </c>
      <c r="AL34" s="398">
        <v>24</v>
      </c>
      <c r="AM34" s="398">
        <v>22</v>
      </c>
      <c r="AN34" s="398">
        <v>9</v>
      </c>
      <c r="AO34" s="398">
        <v>10</v>
      </c>
      <c r="AP34" s="412">
        <v>123</v>
      </c>
      <c r="AQ34" s="397">
        <f t="shared" si="4"/>
        <v>52</v>
      </c>
      <c r="AR34" s="400">
        <f t="shared" si="4"/>
        <v>54</v>
      </c>
      <c r="AS34" s="400">
        <f t="shared" si="4"/>
        <v>107</v>
      </c>
      <c r="AT34" s="400">
        <f t="shared" si="4"/>
        <v>118</v>
      </c>
      <c r="AU34" s="400">
        <f t="shared" si="4"/>
        <v>65</v>
      </c>
      <c r="AV34" s="400">
        <f t="shared" si="4"/>
        <v>61</v>
      </c>
      <c r="AW34" s="400">
        <f t="shared" si="4"/>
        <v>53</v>
      </c>
      <c r="AX34" s="411">
        <f t="shared" si="4"/>
        <v>510</v>
      </c>
      <c r="AY34" s="400">
        <v>17</v>
      </c>
      <c r="AZ34" s="398">
        <v>16</v>
      </c>
      <c r="BA34" s="398">
        <v>48</v>
      </c>
      <c r="BB34" s="398">
        <v>50</v>
      </c>
      <c r="BC34" s="398">
        <v>22</v>
      </c>
      <c r="BD34" s="398">
        <v>29</v>
      </c>
      <c r="BE34" s="398">
        <v>20</v>
      </c>
      <c r="BF34" s="399">
        <v>202</v>
      </c>
      <c r="BG34" s="397">
        <v>23</v>
      </c>
      <c r="BH34" s="398">
        <v>23</v>
      </c>
      <c r="BI34" s="398">
        <v>37</v>
      </c>
      <c r="BJ34" s="398">
        <v>38</v>
      </c>
      <c r="BK34" s="398">
        <v>30</v>
      </c>
      <c r="BL34" s="398">
        <v>18</v>
      </c>
      <c r="BM34" s="398">
        <v>21</v>
      </c>
      <c r="BN34" s="399">
        <v>190</v>
      </c>
      <c r="BO34" s="397">
        <v>12</v>
      </c>
      <c r="BP34" s="398">
        <v>15</v>
      </c>
      <c r="BQ34" s="398">
        <v>22</v>
      </c>
      <c r="BR34" s="398">
        <v>30</v>
      </c>
      <c r="BS34" s="398">
        <v>13</v>
      </c>
      <c r="BT34" s="398">
        <v>14</v>
      </c>
      <c r="BU34" s="398">
        <v>12</v>
      </c>
      <c r="BV34" s="399">
        <v>118</v>
      </c>
      <c r="BW34" s="397">
        <v>2</v>
      </c>
      <c r="BX34" s="398">
        <v>3</v>
      </c>
      <c r="BY34" s="398">
        <v>5</v>
      </c>
      <c r="BZ34" s="398">
        <v>7</v>
      </c>
      <c r="CA34" s="398">
        <v>6</v>
      </c>
      <c r="CB34" s="398">
        <v>6</v>
      </c>
      <c r="CC34" s="398">
        <v>3</v>
      </c>
      <c r="CD34" s="412">
        <v>32</v>
      </c>
      <c r="CE34" s="454">
        <f t="shared" si="5"/>
        <v>30</v>
      </c>
      <c r="CF34" s="423">
        <f t="shared" si="6"/>
        <v>36</v>
      </c>
      <c r="CG34" s="423">
        <f t="shared" si="7"/>
        <v>65</v>
      </c>
      <c r="CH34" s="468">
        <f t="shared" si="8"/>
        <v>297</v>
      </c>
    </row>
    <row r="35" spans="1:86">
      <c r="A35" s="407" t="s">
        <v>281</v>
      </c>
      <c r="B35" s="408" t="s">
        <v>37</v>
      </c>
      <c r="C35" s="397">
        <v>31</v>
      </c>
      <c r="D35" s="398">
        <v>30</v>
      </c>
      <c r="E35" s="398">
        <v>89</v>
      </c>
      <c r="F35" s="398">
        <v>100</v>
      </c>
      <c r="G35" s="398">
        <v>116</v>
      </c>
      <c r="H35" s="398">
        <v>66</v>
      </c>
      <c r="I35" s="398">
        <v>39</v>
      </c>
      <c r="J35" s="399">
        <v>471</v>
      </c>
      <c r="K35" s="397">
        <v>30</v>
      </c>
      <c r="L35" s="398">
        <v>29</v>
      </c>
      <c r="M35" s="398">
        <v>86</v>
      </c>
      <c r="N35" s="398">
        <v>98</v>
      </c>
      <c r="O35" s="398">
        <v>114</v>
      </c>
      <c r="P35" s="398">
        <v>63</v>
      </c>
      <c r="Q35" s="398">
        <v>36</v>
      </c>
      <c r="R35" s="399">
        <v>456</v>
      </c>
      <c r="S35" s="397">
        <v>4</v>
      </c>
      <c r="T35" s="398">
        <v>3</v>
      </c>
      <c r="U35" s="398">
        <v>7</v>
      </c>
      <c r="V35" s="398">
        <v>2</v>
      </c>
      <c r="W35" s="398">
        <v>5</v>
      </c>
      <c r="X35" s="398">
        <v>4</v>
      </c>
      <c r="Y35" s="398">
        <v>6</v>
      </c>
      <c r="Z35" s="399">
        <v>31</v>
      </c>
      <c r="AA35" s="397">
        <v>4</v>
      </c>
      <c r="AB35" s="398">
        <v>0</v>
      </c>
      <c r="AC35" s="398">
        <v>5</v>
      </c>
      <c r="AD35" s="398">
        <v>17</v>
      </c>
      <c r="AE35" s="398">
        <v>12</v>
      </c>
      <c r="AF35" s="398">
        <v>3</v>
      </c>
      <c r="AG35" s="398">
        <v>5</v>
      </c>
      <c r="AH35" s="399">
        <v>46</v>
      </c>
      <c r="AI35" s="397">
        <v>3</v>
      </c>
      <c r="AJ35" s="398">
        <v>5</v>
      </c>
      <c r="AK35" s="398">
        <v>16</v>
      </c>
      <c r="AL35" s="398">
        <v>15</v>
      </c>
      <c r="AM35" s="398">
        <v>18</v>
      </c>
      <c r="AN35" s="398">
        <v>10</v>
      </c>
      <c r="AO35" s="398">
        <v>4</v>
      </c>
      <c r="AP35" s="412">
        <v>71</v>
      </c>
      <c r="AQ35" s="397">
        <f t="shared" si="4"/>
        <v>19</v>
      </c>
      <c r="AR35" s="400">
        <f t="shared" si="4"/>
        <v>21</v>
      </c>
      <c r="AS35" s="400">
        <f t="shared" si="4"/>
        <v>58</v>
      </c>
      <c r="AT35" s="400">
        <f t="shared" si="4"/>
        <v>64</v>
      </c>
      <c r="AU35" s="400">
        <f t="shared" si="4"/>
        <v>79</v>
      </c>
      <c r="AV35" s="400">
        <f t="shared" si="4"/>
        <v>46</v>
      </c>
      <c r="AW35" s="400">
        <f t="shared" si="4"/>
        <v>21</v>
      </c>
      <c r="AX35" s="411">
        <f t="shared" si="4"/>
        <v>308</v>
      </c>
      <c r="AY35" s="400">
        <v>8</v>
      </c>
      <c r="AZ35" s="398">
        <v>6</v>
      </c>
      <c r="BA35" s="398">
        <v>27</v>
      </c>
      <c r="BB35" s="398">
        <v>19</v>
      </c>
      <c r="BC35" s="398">
        <v>28</v>
      </c>
      <c r="BD35" s="398">
        <v>10</v>
      </c>
      <c r="BE35" s="398">
        <v>9</v>
      </c>
      <c r="BF35" s="399">
        <v>107</v>
      </c>
      <c r="BG35" s="397">
        <v>6</v>
      </c>
      <c r="BH35" s="398">
        <v>9</v>
      </c>
      <c r="BI35" s="398">
        <v>20</v>
      </c>
      <c r="BJ35" s="398">
        <v>25</v>
      </c>
      <c r="BK35" s="398">
        <v>28</v>
      </c>
      <c r="BL35" s="398">
        <v>14</v>
      </c>
      <c r="BM35" s="398">
        <v>7</v>
      </c>
      <c r="BN35" s="399">
        <v>109</v>
      </c>
      <c r="BO35" s="397">
        <v>5</v>
      </c>
      <c r="BP35" s="398">
        <v>6</v>
      </c>
      <c r="BQ35" s="398">
        <v>11</v>
      </c>
      <c r="BR35" s="398">
        <v>20</v>
      </c>
      <c r="BS35" s="398">
        <v>23</v>
      </c>
      <c r="BT35" s="398">
        <v>22</v>
      </c>
      <c r="BU35" s="398">
        <v>5</v>
      </c>
      <c r="BV35" s="399">
        <v>92</v>
      </c>
      <c r="BW35" s="397">
        <v>1</v>
      </c>
      <c r="BX35" s="398">
        <v>1</v>
      </c>
      <c r="BY35" s="398">
        <v>3</v>
      </c>
      <c r="BZ35" s="398">
        <v>2</v>
      </c>
      <c r="CA35" s="398">
        <v>2</v>
      </c>
      <c r="CB35" s="398">
        <v>3</v>
      </c>
      <c r="CC35" s="398">
        <v>3</v>
      </c>
      <c r="CD35" s="412">
        <v>15</v>
      </c>
      <c r="CE35" s="454">
        <f t="shared" si="5"/>
        <v>17</v>
      </c>
      <c r="CF35" s="423">
        <f t="shared" si="6"/>
        <v>37</v>
      </c>
      <c r="CG35" s="423">
        <f t="shared" si="7"/>
        <v>47</v>
      </c>
      <c r="CH35" s="468">
        <f t="shared" si="8"/>
        <v>210</v>
      </c>
    </row>
    <row r="36" spans="1:86">
      <c r="A36" s="407" t="s">
        <v>281</v>
      </c>
      <c r="B36" s="408" t="s">
        <v>38</v>
      </c>
      <c r="C36" s="397">
        <v>187</v>
      </c>
      <c r="D36" s="398">
        <v>146</v>
      </c>
      <c r="E36" s="398">
        <v>262</v>
      </c>
      <c r="F36" s="398">
        <v>246</v>
      </c>
      <c r="G36" s="398">
        <v>173</v>
      </c>
      <c r="H36" s="398">
        <v>132</v>
      </c>
      <c r="I36" s="398">
        <v>92</v>
      </c>
      <c r="J36" s="399">
        <v>1238</v>
      </c>
      <c r="K36" s="397">
        <v>180</v>
      </c>
      <c r="L36" s="398">
        <v>141</v>
      </c>
      <c r="M36" s="398">
        <v>258</v>
      </c>
      <c r="N36" s="398">
        <v>239</v>
      </c>
      <c r="O36" s="398">
        <v>169</v>
      </c>
      <c r="P36" s="398">
        <v>122</v>
      </c>
      <c r="Q36" s="398">
        <v>85</v>
      </c>
      <c r="R36" s="399">
        <v>1194</v>
      </c>
      <c r="S36" s="397">
        <v>14</v>
      </c>
      <c r="T36" s="398">
        <v>9</v>
      </c>
      <c r="U36" s="398">
        <v>15</v>
      </c>
      <c r="V36" s="398">
        <v>25</v>
      </c>
      <c r="W36" s="398">
        <v>13</v>
      </c>
      <c r="X36" s="398">
        <v>15</v>
      </c>
      <c r="Y36" s="398">
        <v>6</v>
      </c>
      <c r="Z36" s="399">
        <v>97</v>
      </c>
      <c r="AA36" s="397">
        <v>19</v>
      </c>
      <c r="AB36" s="398">
        <v>19</v>
      </c>
      <c r="AC36" s="398">
        <v>22</v>
      </c>
      <c r="AD36" s="398">
        <v>30</v>
      </c>
      <c r="AE36" s="398">
        <v>14</v>
      </c>
      <c r="AF36" s="398">
        <v>12</v>
      </c>
      <c r="AG36" s="398">
        <v>14</v>
      </c>
      <c r="AH36" s="399">
        <v>130</v>
      </c>
      <c r="AI36" s="397">
        <v>43</v>
      </c>
      <c r="AJ36" s="398">
        <v>32</v>
      </c>
      <c r="AK36" s="398">
        <v>44</v>
      </c>
      <c r="AL36" s="398">
        <v>44</v>
      </c>
      <c r="AM36" s="398">
        <v>29</v>
      </c>
      <c r="AN36" s="398">
        <v>28</v>
      </c>
      <c r="AO36" s="398">
        <v>15</v>
      </c>
      <c r="AP36" s="412">
        <v>235</v>
      </c>
      <c r="AQ36" s="397">
        <f t="shared" si="4"/>
        <v>104</v>
      </c>
      <c r="AR36" s="400">
        <f t="shared" si="4"/>
        <v>81</v>
      </c>
      <c r="AS36" s="400">
        <f t="shared" si="4"/>
        <v>177</v>
      </c>
      <c r="AT36" s="400">
        <f t="shared" si="4"/>
        <v>140</v>
      </c>
      <c r="AU36" s="400">
        <f t="shared" si="4"/>
        <v>113</v>
      </c>
      <c r="AV36" s="400">
        <f t="shared" si="4"/>
        <v>67</v>
      </c>
      <c r="AW36" s="400">
        <f t="shared" si="4"/>
        <v>50</v>
      </c>
      <c r="AX36" s="411">
        <f t="shared" si="4"/>
        <v>732</v>
      </c>
      <c r="AY36" s="400">
        <v>41</v>
      </c>
      <c r="AZ36" s="398">
        <v>40</v>
      </c>
      <c r="BA36" s="398">
        <v>68</v>
      </c>
      <c r="BB36" s="398">
        <v>53</v>
      </c>
      <c r="BC36" s="398">
        <v>45</v>
      </c>
      <c r="BD36" s="398">
        <v>19</v>
      </c>
      <c r="BE36" s="398">
        <v>17</v>
      </c>
      <c r="BF36" s="399">
        <v>283</v>
      </c>
      <c r="BG36" s="397">
        <v>43</v>
      </c>
      <c r="BH36" s="398">
        <v>33</v>
      </c>
      <c r="BI36" s="398">
        <v>72</v>
      </c>
      <c r="BJ36" s="398">
        <v>54</v>
      </c>
      <c r="BK36" s="398">
        <v>44</v>
      </c>
      <c r="BL36" s="398">
        <v>31</v>
      </c>
      <c r="BM36" s="398">
        <v>24</v>
      </c>
      <c r="BN36" s="399">
        <v>301</v>
      </c>
      <c r="BO36" s="397">
        <v>20</v>
      </c>
      <c r="BP36" s="398">
        <v>8</v>
      </c>
      <c r="BQ36" s="398">
        <v>37</v>
      </c>
      <c r="BR36" s="398">
        <v>33</v>
      </c>
      <c r="BS36" s="398">
        <v>24</v>
      </c>
      <c r="BT36" s="398">
        <v>17</v>
      </c>
      <c r="BU36" s="398">
        <v>9</v>
      </c>
      <c r="BV36" s="399">
        <v>148</v>
      </c>
      <c r="BW36" s="397">
        <v>7</v>
      </c>
      <c r="BX36" s="398">
        <v>5</v>
      </c>
      <c r="BY36" s="398">
        <v>4</v>
      </c>
      <c r="BZ36" s="398">
        <v>7</v>
      </c>
      <c r="CA36" s="398">
        <v>4</v>
      </c>
      <c r="CB36" s="398">
        <v>10</v>
      </c>
      <c r="CC36" s="398">
        <v>7</v>
      </c>
      <c r="CD36" s="412">
        <v>44</v>
      </c>
      <c r="CE36" s="454">
        <f t="shared" si="5"/>
        <v>59</v>
      </c>
      <c r="CF36" s="423">
        <f t="shared" si="6"/>
        <v>70</v>
      </c>
      <c r="CG36" s="423">
        <f t="shared" si="7"/>
        <v>116</v>
      </c>
      <c r="CH36" s="468">
        <f t="shared" si="8"/>
        <v>370</v>
      </c>
    </row>
    <row r="37" spans="1:86">
      <c r="A37" s="407" t="s">
        <v>281</v>
      </c>
      <c r="B37" s="408" t="s">
        <v>39</v>
      </c>
      <c r="C37" s="397">
        <v>98</v>
      </c>
      <c r="D37" s="398">
        <v>43</v>
      </c>
      <c r="E37" s="398">
        <v>80</v>
      </c>
      <c r="F37" s="398">
        <v>56</v>
      </c>
      <c r="G37" s="398">
        <v>59</v>
      </c>
      <c r="H37" s="398">
        <v>44</v>
      </c>
      <c r="I37" s="398">
        <v>31</v>
      </c>
      <c r="J37" s="399">
        <v>411</v>
      </c>
      <c r="K37" s="397">
        <v>95</v>
      </c>
      <c r="L37" s="398">
        <v>41</v>
      </c>
      <c r="M37" s="398">
        <v>78</v>
      </c>
      <c r="N37" s="398">
        <v>54</v>
      </c>
      <c r="O37" s="398">
        <v>56</v>
      </c>
      <c r="P37" s="398">
        <v>40</v>
      </c>
      <c r="Q37" s="398">
        <v>31</v>
      </c>
      <c r="R37" s="399">
        <v>395</v>
      </c>
      <c r="S37" s="397">
        <v>7</v>
      </c>
      <c r="T37" s="398">
        <v>4</v>
      </c>
      <c r="U37" s="398">
        <v>4</v>
      </c>
      <c r="V37" s="398">
        <v>5</v>
      </c>
      <c r="W37" s="398">
        <v>6</v>
      </c>
      <c r="X37" s="398">
        <v>4</v>
      </c>
      <c r="Y37" s="398">
        <v>4</v>
      </c>
      <c r="Z37" s="399">
        <v>34</v>
      </c>
      <c r="AA37" s="397">
        <v>7</v>
      </c>
      <c r="AB37" s="398">
        <v>4</v>
      </c>
      <c r="AC37" s="398">
        <v>13</v>
      </c>
      <c r="AD37" s="398">
        <v>5</v>
      </c>
      <c r="AE37" s="398">
        <v>4</v>
      </c>
      <c r="AF37" s="398">
        <v>5</v>
      </c>
      <c r="AG37" s="398">
        <v>8</v>
      </c>
      <c r="AH37" s="399">
        <v>46</v>
      </c>
      <c r="AI37" s="397">
        <v>21</v>
      </c>
      <c r="AJ37" s="398">
        <v>4</v>
      </c>
      <c r="AK37" s="398">
        <v>7</v>
      </c>
      <c r="AL37" s="398">
        <v>7</v>
      </c>
      <c r="AM37" s="398">
        <v>9</v>
      </c>
      <c r="AN37" s="398">
        <v>1</v>
      </c>
      <c r="AO37" s="398">
        <v>5</v>
      </c>
      <c r="AP37" s="412">
        <v>54</v>
      </c>
      <c r="AQ37" s="397">
        <f t="shared" si="4"/>
        <v>60</v>
      </c>
      <c r="AR37" s="400">
        <f t="shared" si="4"/>
        <v>29</v>
      </c>
      <c r="AS37" s="400">
        <f t="shared" si="4"/>
        <v>54</v>
      </c>
      <c r="AT37" s="400">
        <f t="shared" si="4"/>
        <v>37</v>
      </c>
      <c r="AU37" s="400">
        <f t="shared" si="4"/>
        <v>37</v>
      </c>
      <c r="AV37" s="400">
        <f t="shared" si="4"/>
        <v>30</v>
      </c>
      <c r="AW37" s="400">
        <f t="shared" si="4"/>
        <v>14</v>
      </c>
      <c r="AX37" s="411">
        <f t="shared" si="4"/>
        <v>261</v>
      </c>
      <c r="AY37" s="400">
        <v>28</v>
      </c>
      <c r="AZ37" s="398">
        <v>9</v>
      </c>
      <c r="BA37" s="398">
        <v>22</v>
      </c>
      <c r="BB37" s="398">
        <v>16</v>
      </c>
      <c r="BC37" s="398">
        <v>10</v>
      </c>
      <c r="BD37" s="398">
        <v>8</v>
      </c>
      <c r="BE37" s="398">
        <v>7</v>
      </c>
      <c r="BF37" s="399">
        <v>100</v>
      </c>
      <c r="BG37" s="397">
        <v>15</v>
      </c>
      <c r="BH37" s="398">
        <v>7</v>
      </c>
      <c r="BI37" s="398">
        <v>20</v>
      </c>
      <c r="BJ37" s="398">
        <v>15</v>
      </c>
      <c r="BK37" s="398">
        <v>16</v>
      </c>
      <c r="BL37" s="398">
        <v>12</v>
      </c>
      <c r="BM37" s="398">
        <v>3</v>
      </c>
      <c r="BN37" s="399">
        <v>88</v>
      </c>
      <c r="BO37" s="397">
        <v>17</v>
      </c>
      <c r="BP37" s="398">
        <v>13</v>
      </c>
      <c r="BQ37" s="398">
        <v>12</v>
      </c>
      <c r="BR37" s="398">
        <v>6</v>
      </c>
      <c r="BS37" s="398">
        <v>11</v>
      </c>
      <c r="BT37" s="398">
        <v>10</v>
      </c>
      <c r="BU37" s="398">
        <v>4</v>
      </c>
      <c r="BV37" s="399">
        <v>73</v>
      </c>
      <c r="BW37" s="397">
        <v>3</v>
      </c>
      <c r="BX37" s="398">
        <v>2</v>
      </c>
      <c r="BY37" s="398">
        <v>2</v>
      </c>
      <c r="BZ37" s="398">
        <v>2</v>
      </c>
      <c r="CA37" s="398">
        <v>3</v>
      </c>
      <c r="CB37" s="398">
        <v>4</v>
      </c>
      <c r="CC37" s="398">
        <v>0</v>
      </c>
      <c r="CD37" s="412">
        <v>16</v>
      </c>
      <c r="CE37" s="454">
        <f t="shared" si="5"/>
        <v>19</v>
      </c>
      <c r="CF37" s="423">
        <f t="shared" si="6"/>
        <v>22</v>
      </c>
      <c r="CG37" s="423">
        <f t="shared" si="7"/>
        <v>22</v>
      </c>
      <c r="CH37" s="468">
        <f t="shared" si="8"/>
        <v>118</v>
      </c>
    </row>
    <row r="38" spans="1:86">
      <c r="A38" s="407" t="s">
        <v>281</v>
      </c>
      <c r="B38" s="408" t="s">
        <v>40</v>
      </c>
      <c r="C38" s="397">
        <v>25</v>
      </c>
      <c r="D38" s="398">
        <v>31</v>
      </c>
      <c r="E38" s="398">
        <v>77</v>
      </c>
      <c r="F38" s="398">
        <v>92</v>
      </c>
      <c r="G38" s="398">
        <v>67</v>
      </c>
      <c r="H38" s="398">
        <v>44</v>
      </c>
      <c r="I38" s="398">
        <v>34</v>
      </c>
      <c r="J38" s="399">
        <v>370</v>
      </c>
      <c r="K38" s="397">
        <v>25</v>
      </c>
      <c r="L38" s="398">
        <v>30</v>
      </c>
      <c r="M38" s="398">
        <v>75</v>
      </c>
      <c r="N38" s="398">
        <v>88</v>
      </c>
      <c r="O38" s="398">
        <v>65</v>
      </c>
      <c r="P38" s="398">
        <v>43</v>
      </c>
      <c r="Q38" s="398">
        <v>34</v>
      </c>
      <c r="R38" s="399">
        <v>360</v>
      </c>
      <c r="S38" s="397">
        <v>2</v>
      </c>
      <c r="T38" s="398">
        <v>4</v>
      </c>
      <c r="U38" s="398">
        <v>2</v>
      </c>
      <c r="V38" s="398">
        <v>7</v>
      </c>
      <c r="W38" s="398">
        <v>2</v>
      </c>
      <c r="X38" s="398">
        <v>1</v>
      </c>
      <c r="Y38" s="398">
        <v>3</v>
      </c>
      <c r="Z38" s="399">
        <v>21</v>
      </c>
      <c r="AA38" s="397">
        <v>4</v>
      </c>
      <c r="AB38" s="398">
        <v>2</v>
      </c>
      <c r="AC38" s="398">
        <v>11</v>
      </c>
      <c r="AD38" s="398">
        <v>5</v>
      </c>
      <c r="AE38" s="398">
        <v>6</v>
      </c>
      <c r="AF38" s="398">
        <v>3</v>
      </c>
      <c r="AG38" s="398">
        <v>3</v>
      </c>
      <c r="AH38" s="399">
        <v>34</v>
      </c>
      <c r="AI38" s="397">
        <v>5</v>
      </c>
      <c r="AJ38" s="398">
        <v>4</v>
      </c>
      <c r="AK38" s="398">
        <v>17</v>
      </c>
      <c r="AL38" s="398">
        <v>10</v>
      </c>
      <c r="AM38" s="398">
        <v>10</v>
      </c>
      <c r="AN38" s="398">
        <v>6</v>
      </c>
      <c r="AO38" s="398">
        <v>3</v>
      </c>
      <c r="AP38" s="412">
        <v>55</v>
      </c>
      <c r="AQ38" s="397">
        <f t="shared" si="4"/>
        <v>14</v>
      </c>
      <c r="AR38" s="400">
        <f t="shared" si="4"/>
        <v>20</v>
      </c>
      <c r="AS38" s="400">
        <f t="shared" si="4"/>
        <v>45</v>
      </c>
      <c r="AT38" s="400">
        <f t="shared" si="4"/>
        <v>66</v>
      </c>
      <c r="AU38" s="400">
        <f t="shared" si="4"/>
        <v>47</v>
      </c>
      <c r="AV38" s="400">
        <f t="shared" si="4"/>
        <v>33</v>
      </c>
      <c r="AW38" s="400">
        <f t="shared" si="4"/>
        <v>25</v>
      </c>
      <c r="AX38" s="411">
        <f t="shared" si="4"/>
        <v>250</v>
      </c>
      <c r="AY38" s="400">
        <v>5</v>
      </c>
      <c r="AZ38" s="398">
        <v>11</v>
      </c>
      <c r="BA38" s="398">
        <v>17</v>
      </c>
      <c r="BB38" s="398">
        <v>19</v>
      </c>
      <c r="BC38" s="398">
        <v>19</v>
      </c>
      <c r="BD38" s="398">
        <v>6</v>
      </c>
      <c r="BE38" s="398">
        <v>10</v>
      </c>
      <c r="BF38" s="399">
        <v>87</v>
      </c>
      <c r="BG38" s="397">
        <v>5</v>
      </c>
      <c r="BH38" s="398">
        <v>8</v>
      </c>
      <c r="BI38" s="398">
        <v>14</v>
      </c>
      <c r="BJ38" s="398">
        <v>29</v>
      </c>
      <c r="BK38" s="398">
        <v>15</v>
      </c>
      <c r="BL38" s="398">
        <v>16</v>
      </c>
      <c r="BM38" s="398">
        <v>11</v>
      </c>
      <c r="BN38" s="399">
        <v>98</v>
      </c>
      <c r="BO38" s="397">
        <v>4</v>
      </c>
      <c r="BP38" s="398">
        <v>1</v>
      </c>
      <c r="BQ38" s="398">
        <v>14</v>
      </c>
      <c r="BR38" s="398">
        <v>18</v>
      </c>
      <c r="BS38" s="398">
        <v>13</v>
      </c>
      <c r="BT38" s="398">
        <v>11</v>
      </c>
      <c r="BU38" s="398">
        <v>4</v>
      </c>
      <c r="BV38" s="399">
        <v>65</v>
      </c>
      <c r="BW38" s="397">
        <v>0</v>
      </c>
      <c r="BX38" s="398">
        <v>1</v>
      </c>
      <c r="BY38" s="398">
        <v>2</v>
      </c>
      <c r="BZ38" s="398">
        <v>4</v>
      </c>
      <c r="CA38" s="398">
        <v>2</v>
      </c>
      <c r="CB38" s="398">
        <v>1</v>
      </c>
      <c r="CC38" s="398">
        <v>0</v>
      </c>
      <c r="CD38" s="412">
        <v>10</v>
      </c>
      <c r="CE38" s="454">
        <f t="shared" si="5"/>
        <v>13</v>
      </c>
      <c r="CF38" s="423">
        <f t="shared" si="6"/>
        <v>17</v>
      </c>
      <c r="CG38" s="423">
        <f t="shared" si="7"/>
        <v>29</v>
      </c>
      <c r="CH38" s="468">
        <f t="shared" si="8"/>
        <v>171</v>
      </c>
    </row>
    <row r="39" spans="1:86">
      <c r="A39" s="407" t="s">
        <v>281</v>
      </c>
      <c r="B39" s="408" t="s">
        <v>41</v>
      </c>
      <c r="C39" s="397">
        <v>66</v>
      </c>
      <c r="D39" s="398">
        <v>66</v>
      </c>
      <c r="E39" s="398">
        <v>77</v>
      </c>
      <c r="F39" s="398">
        <v>51</v>
      </c>
      <c r="G39" s="398">
        <v>47</v>
      </c>
      <c r="H39" s="398">
        <v>30</v>
      </c>
      <c r="I39" s="398">
        <v>34</v>
      </c>
      <c r="J39" s="399">
        <v>371</v>
      </c>
      <c r="K39" s="397">
        <v>64</v>
      </c>
      <c r="L39" s="398">
        <v>61</v>
      </c>
      <c r="M39" s="398">
        <v>74</v>
      </c>
      <c r="N39" s="398">
        <v>50</v>
      </c>
      <c r="O39" s="398">
        <v>45</v>
      </c>
      <c r="P39" s="398">
        <v>29</v>
      </c>
      <c r="Q39" s="398">
        <v>31</v>
      </c>
      <c r="R39" s="399">
        <v>354</v>
      </c>
      <c r="S39" s="397">
        <v>5</v>
      </c>
      <c r="T39" s="398">
        <v>6</v>
      </c>
      <c r="U39" s="398">
        <v>4</v>
      </c>
      <c r="V39" s="398">
        <v>3</v>
      </c>
      <c r="W39" s="398">
        <v>5</v>
      </c>
      <c r="X39" s="398">
        <v>5</v>
      </c>
      <c r="Y39" s="398">
        <v>7</v>
      </c>
      <c r="Z39" s="399">
        <v>35</v>
      </c>
      <c r="AA39" s="397">
        <v>7</v>
      </c>
      <c r="AB39" s="398">
        <v>7</v>
      </c>
      <c r="AC39" s="398">
        <v>6</v>
      </c>
      <c r="AD39" s="398">
        <v>6</v>
      </c>
      <c r="AE39" s="398">
        <v>6</v>
      </c>
      <c r="AF39" s="398">
        <v>4</v>
      </c>
      <c r="AG39" s="398">
        <v>3</v>
      </c>
      <c r="AH39" s="399">
        <v>39</v>
      </c>
      <c r="AI39" s="397">
        <v>16</v>
      </c>
      <c r="AJ39" s="398">
        <v>10</v>
      </c>
      <c r="AK39" s="398">
        <v>17</v>
      </c>
      <c r="AL39" s="398">
        <v>8</v>
      </c>
      <c r="AM39" s="398">
        <v>8</v>
      </c>
      <c r="AN39" s="398">
        <v>6</v>
      </c>
      <c r="AO39" s="398">
        <v>8</v>
      </c>
      <c r="AP39" s="412">
        <v>73</v>
      </c>
      <c r="AQ39" s="397">
        <f t="shared" si="4"/>
        <v>36</v>
      </c>
      <c r="AR39" s="400">
        <f t="shared" si="4"/>
        <v>38</v>
      </c>
      <c r="AS39" s="400">
        <f t="shared" si="4"/>
        <v>47</v>
      </c>
      <c r="AT39" s="400">
        <f t="shared" si="4"/>
        <v>33</v>
      </c>
      <c r="AU39" s="400">
        <f t="shared" si="4"/>
        <v>26</v>
      </c>
      <c r="AV39" s="400">
        <f t="shared" si="4"/>
        <v>14</v>
      </c>
      <c r="AW39" s="400">
        <f t="shared" si="4"/>
        <v>13</v>
      </c>
      <c r="AX39" s="411">
        <f t="shared" si="4"/>
        <v>207</v>
      </c>
      <c r="AY39" s="400">
        <v>20</v>
      </c>
      <c r="AZ39" s="398">
        <v>16</v>
      </c>
      <c r="BA39" s="398">
        <v>20</v>
      </c>
      <c r="BB39" s="398">
        <v>13</v>
      </c>
      <c r="BC39" s="398">
        <v>11</v>
      </c>
      <c r="BD39" s="398">
        <v>3</v>
      </c>
      <c r="BE39" s="398">
        <v>5</v>
      </c>
      <c r="BF39" s="399">
        <v>88</v>
      </c>
      <c r="BG39" s="397">
        <v>9</v>
      </c>
      <c r="BH39" s="398">
        <v>10</v>
      </c>
      <c r="BI39" s="398">
        <v>18</v>
      </c>
      <c r="BJ39" s="398">
        <v>15</v>
      </c>
      <c r="BK39" s="398">
        <v>10</v>
      </c>
      <c r="BL39" s="398">
        <v>8</v>
      </c>
      <c r="BM39" s="398">
        <v>5</v>
      </c>
      <c r="BN39" s="399">
        <v>75</v>
      </c>
      <c r="BO39" s="397">
        <v>7</v>
      </c>
      <c r="BP39" s="398">
        <v>12</v>
      </c>
      <c r="BQ39" s="398">
        <v>9</v>
      </c>
      <c r="BR39" s="398">
        <v>5</v>
      </c>
      <c r="BS39" s="398">
        <v>5</v>
      </c>
      <c r="BT39" s="398">
        <v>3</v>
      </c>
      <c r="BU39" s="398">
        <v>3</v>
      </c>
      <c r="BV39" s="399">
        <v>44</v>
      </c>
      <c r="BW39" s="397">
        <v>2</v>
      </c>
      <c r="BX39" s="398">
        <v>5</v>
      </c>
      <c r="BY39" s="398">
        <v>3</v>
      </c>
      <c r="BZ39" s="398">
        <v>1</v>
      </c>
      <c r="CA39" s="398">
        <v>2</v>
      </c>
      <c r="CB39" s="398">
        <v>1</v>
      </c>
      <c r="CC39" s="398">
        <v>3</v>
      </c>
      <c r="CD39" s="412">
        <v>17</v>
      </c>
      <c r="CE39" s="454">
        <f t="shared" si="5"/>
        <v>20</v>
      </c>
      <c r="CF39" s="423">
        <f t="shared" si="6"/>
        <v>19</v>
      </c>
      <c r="CG39" s="423">
        <f t="shared" si="7"/>
        <v>30</v>
      </c>
      <c r="CH39" s="468">
        <f t="shared" si="8"/>
        <v>86</v>
      </c>
    </row>
    <row r="40" spans="1:86">
      <c r="A40" s="407" t="s">
        <v>281</v>
      </c>
      <c r="B40" s="408" t="s">
        <v>42</v>
      </c>
      <c r="C40" s="397">
        <v>87</v>
      </c>
      <c r="D40" s="398">
        <v>53</v>
      </c>
      <c r="E40" s="398">
        <v>92</v>
      </c>
      <c r="F40" s="398">
        <v>70</v>
      </c>
      <c r="G40" s="398">
        <v>62</v>
      </c>
      <c r="H40" s="398">
        <v>51</v>
      </c>
      <c r="I40" s="398">
        <v>27</v>
      </c>
      <c r="J40" s="399">
        <v>442</v>
      </c>
      <c r="K40" s="397">
        <v>83</v>
      </c>
      <c r="L40" s="398">
        <v>49</v>
      </c>
      <c r="M40" s="398">
        <v>87</v>
      </c>
      <c r="N40" s="398">
        <v>68</v>
      </c>
      <c r="O40" s="398">
        <v>58</v>
      </c>
      <c r="P40" s="398">
        <v>48</v>
      </c>
      <c r="Q40" s="398">
        <v>26</v>
      </c>
      <c r="R40" s="399">
        <v>419</v>
      </c>
      <c r="S40" s="397">
        <v>6</v>
      </c>
      <c r="T40" s="398">
        <v>9</v>
      </c>
      <c r="U40" s="398">
        <v>9</v>
      </c>
      <c r="V40" s="398">
        <v>7</v>
      </c>
      <c r="W40" s="398">
        <v>7</v>
      </c>
      <c r="X40" s="398">
        <v>2</v>
      </c>
      <c r="Y40" s="398">
        <v>3</v>
      </c>
      <c r="Z40" s="399">
        <v>43</v>
      </c>
      <c r="AA40" s="397">
        <v>13</v>
      </c>
      <c r="AB40" s="398">
        <v>8</v>
      </c>
      <c r="AC40" s="398">
        <v>11</v>
      </c>
      <c r="AD40" s="398">
        <v>7</v>
      </c>
      <c r="AE40" s="398">
        <v>4</v>
      </c>
      <c r="AF40" s="398">
        <v>7</v>
      </c>
      <c r="AG40" s="398">
        <v>3</v>
      </c>
      <c r="AH40" s="399">
        <v>53</v>
      </c>
      <c r="AI40" s="397">
        <v>15</v>
      </c>
      <c r="AJ40" s="398">
        <v>9</v>
      </c>
      <c r="AK40" s="398">
        <v>20</v>
      </c>
      <c r="AL40" s="398">
        <v>15</v>
      </c>
      <c r="AM40" s="398">
        <v>16</v>
      </c>
      <c r="AN40" s="398">
        <v>11</v>
      </c>
      <c r="AO40" s="398">
        <v>4</v>
      </c>
      <c r="AP40" s="412">
        <v>90</v>
      </c>
      <c r="AQ40" s="397">
        <f t="shared" si="4"/>
        <v>49</v>
      </c>
      <c r="AR40" s="400">
        <f t="shared" si="4"/>
        <v>23</v>
      </c>
      <c r="AS40" s="400">
        <f t="shared" si="4"/>
        <v>47</v>
      </c>
      <c r="AT40" s="400">
        <f t="shared" si="4"/>
        <v>39</v>
      </c>
      <c r="AU40" s="400">
        <f t="shared" si="4"/>
        <v>31</v>
      </c>
      <c r="AV40" s="400">
        <f t="shared" si="4"/>
        <v>28</v>
      </c>
      <c r="AW40" s="400">
        <f t="shared" si="4"/>
        <v>16</v>
      </c>
      <c r="AX40" s="411">
        <f t="shared" si="4"/>
        <v>233</v>
      </c>
      <c r="AY40" s="400">
        <v>26</v>
      </c>
      <c r="AZ40" s="398">
        <v>9</v>
      </c>
      <c r="BA40" s="398">
        <v>15</v>
      </c>
      <c r="BB40" s="398">
        <v>15</v>
      </c>
      <c r="BC40" s="398">
        <v>10</v>
      </c>
      <c r="BD40" s="398">
        <v>13</v>
      </c>
      <c r="BE40" s="398">
        <v>6</v>
      </c>
      <c r="BF40" s="399">
        <v>94</v>
      </c>
      <c r="BG40" s="397">
        <v>16</v>
      </c>
      <c r="BH40" s="398">
        <v>9</v>
      </c>
      <c r="BI40" s="398">
        <v>17</v>
      </c>
      <c r="BJ40" s="398">
        <v>17</v>
      </c>
      <c r="BK40" s="398">
        <v>17</v>
      </c>
      <c r="BL40" s="398">
        <v>9</v>
      </c>
      <c r="BM40" s="398">
        <v>8</v>
      </c>
      <c r="BN40" s="399">
        <v>93</v>
      </c>
      <c r="BO40" s="397">
        <v>7</v>
      </c>
      <c r="BP40" s="398">
        <v>5</v>
      </c>
      <c r="BQ40" s="398">
        <v>15</v>
      </c>
      <c r="BR40" s="398">
        <v>7</v>
      </c>
      <c r="BS40" s="398">
        <v>4</v>
      </c>
      <c r="BT40" s="398">
        <v>6</v>
      </c>
      <c r="BU40" s="398">
        <v>2</v>
      </c>
      <c r="BV40" s="399">
        <v>46</v>
      </c>
      <c r="BW40" s="397">
        <v>4</v>
      </c>
      <c r="BX40" s="398">
        <v>4</v>
      </c>
      <c r="BY40" s="398">
        <v>5</v>
      </c>
      <c r="BZ40" s="398">
        <v>2</v>
      </c>
      <c r="CA40" s="398">
        <v>4</v>
      </c>
      <c r="CB40" s="398">
        <v>3</v>
      </c>
      <c r="CC40" s="398">
        <v>1</v>
      </c>
      <c r="CD40" s="412">
        <v>23</v>
      </c>
      <c r="CE40" s="454">
        <f t="shared" si="5"/>
        <v>19</v>
      </c>
      <c r="CF40" s="423">
        <f t="shared" si="6"/>
        <v>21</v>
      </c>
      <c r="CG40" s="423">
        <f t="shared" si="7"/>
        <v>46</v>
      </c>
      <c r="CH40" s="468">
        <f t="shared" si="8"/>
        <v>114</v>
      </c>
    </row>
    <row r="41" spans="1:86">
      <c r="A41" s="407" t="s">
        <v>281</v>
      </c>
      <c r="B41" s="408" t="s">
        <v>43</v>
      </c>
      <c r="C41" s="397">
        <v>32</v>
      </c>
      <c r="D41" s="398">
        <v>25</v>
      </c>
      <c r="E41" s="398">
        <v>59</v>
      </c>
      <c r="F41" s="398">
        <v>32</v>
      </c>
      <c r="G41" s="398">
        <v>23</v>
      </c>
      <c r="H41" s="398">
        <v>26</v>
      </c>
      <c r="I41" s="398">
        <v>25</v>
      </c>
      <c r="J41" s="399">
        <v>222</v>
      </c>
      <c r="K41" s="397">
        <v>30</v>
      </c>
      <c r="L41" s="398">
        <v>24</v>
      </c>
      <c r="M41" s="398">
        <v>58</v>
      </c>
      <c r="N41" s="398">
        <v>32</v>
      </c>
      <c r="O41" s="398">
        <v>23</v>
      </c>
      <c r="P41" s="398">
        <v>26</v>
      </c>
      <c r="Q41" s="398">
        <v>23</v>
      </c>
      <c r="R41" s="399">
        <v>216</v>
      </c>
      <c r="S41" s="397">
        <v>4</v>
      </c>
      <c r="T41" s="398">
        <v>0</v>
      </c>
      <c r="U41" s="398">
        <v>5</v>
      </c>
      <c r="V41" s="398">
        <v>6</v>
      </c>
      <c r="W41" s="398">
        <v>1</v>
      </c>
      <c r="X41" s="398">
        <v>3</v>
      </c>
      <c r="Y41" s="398">
        <v>4</v>
      </c>
      <c r="Z41" s="399">
        <v>23</v>
      </c>
      <c r="AA41" s="397">
        <v>3</v>
      </c>
      <c r="AB41" s="398">
        <v>2</v>
      </c>
      <c r="AC41" s="398">
        <v>6</v>
      </c>
      <c r="AD41" s="398">
        <v>4</v>
      </c>
      <c r="AE41" s="398">
        <v>3</v>
      </c>
      <c r="AF41" s="398">
        <v>1</v>
      </c>
      <c r="AG41" s="398">
        <v>1</v>
      </c>
      <c r="AH41" s="399">
        <v>20</v>
      </c>
      <c r="AI41" s="397">
        <v>2</v>
      </c>
      <c r="AJ41" s="398">
        <v>1</v>
      </c>
      <c r="AK41" s="398">
        <v>8</v>
      </c>
      <c r="AL41" s="398">
        <v>2</v>
      </c>
      <c r="AM41" s="398">
        <v>1</v>
      </c>
      <c r="AN41" s="398">
        <v>5</v>
      </c>
      <c r="AO41" s="398">
        <v>3</v>
      </c>
      <c r="AP41" s="412">
        <v>22</v>
      </c>
      <c r="AQ41" s="397">
        <f t="shared" si="4"/>
        <v>21</v>
      </c>
      <c r="AR41" s="400">
        <f t="shared" si="4"/>
        <v>21</v>
      </c>
      <c r="AS41" s="400">
        <f t="shared" si="4"/>
        <v>39</v>
      </c>
      <c r="AT41" s="400">
        <f t="shared" si="4"/>
        <v>20</v>
      </c>
      <c r="AU41" s="400">
        <f t="shared" si="4"/>
        <v>18</v>
      </c>
      <c r="AV41" s="400">
        <f t="shared" si="4"/>
        <v>17</v>
      </c>
      <c r="AW41" s="400">
        <f t="shared" si="4"/>
        <v>15</v>
      </c>
      <c r="AX41" s="411">
        <f t="shared" si="4"/>
        <v>151</v>
      </c>
      <c r="AY41" s="400">
        <v>9</v>
      </c>
      <c r="AZ41" s="398">
        <v>7</v>
      </c>
      <c r="BA41" s="398">
        <v>9</v>
      </c>
      <c r="BB41" s="398">
        <v>7</v>
      </c>
      <c r="BC41" s="398">
        <v>6</v>
      </c>
      <c r="BD41" s="398">
        <v>3</v>
      </c>
      <c r="BE41" s="398">
        <v>5</v>
      </c>
      <c r="BF41" s="399">
        <v>46</v>
      </c>
      <c r="BG41" s="397">
        <v>7</v>
      </c>
      <c r="BH41" s="398">
        <v>7</v>
      </c>
      <c r="BI41" s="398">
        <v>13</v>
      </c>
      <c r="BJ41" s="398">
        <v>7</v>
      </c>
      <c r="BK41" s="398">
        <v>6</v>
      </c>
      <c r="BL41" s="398">
        <v>8</v>
      </c>
      <c r="BM41" s="398">
        <v>8</v>
      </c>
      <c r="BN41" s="399">
        <v>56</v>
      </c>
      <c r="BO41" s="397">
        <v>5</v>
      </c>
      <c r="BP41" s="398">
        <v>7</v>
      </c>
      <c r="BQ41" s="398">
        <v>17</v>
      </c>
      <c r="BR41" s="398">
        <v>6</v>
      </c>
      <c r="BS41" s="398">
        <v>6</v>
      </c>
      <c r="BT41" s="398">
        <v>6</v>
      </c>
      <c r="BU41" s="398">
        <v>2</v>
      </c>
      <c r="BV41" s="399">
        <v>49</v>
      </c>
      <c r="BW41" s="397">
        <v>2</v>
      </c>
      <c r="BX41" s="398">
        <v>1</v>
      </c>
      <c r="BY41" s="398">
        <v>1</v>
      </c>
      <c r="BZ41" s="398">
        <v>0</v>
      </c>
      <c r="CA41" s="398">
        <v>0</v>
      </c>
      <c r="CB41" s="398">
        <v>0</v>
      </c>
      <c r="CC41" s="398">
        <v>2</v>
      </c>
      <c r="CD41" s="412">
        <v>6</v>
      </c>
      <c r="CE41" s="454">
        <f t="shared" si="5"/>
        <v>14</v>
      </c>
      <c r="CF41" s="423">
        <f t="shared" si="6"/>
        <v>9</v>
      </c>
      <c r="CG41" s="423">
        <f t="shared" si="7"/>
        <v>11</v>
      </c>
      <c r="CH41" s="468">
        <f t="shared" si="8"/>
        <v>70</v>
      </c>
    </row>
    <row r="42" spans="1:86">
      <c r="A42" s="407" t="s">
        <v>281</v>
      </c>
      <c r="B42" s="408" t="s">
        <v>44</v>
      </c>
      <c r="C42" s="397">
        <v>34</v>
      </c>
      <c r="D42" s="398">
        <v>37</v>
      </c>
      <c r="E42" s="398">
        <v>62</v>
      </c>
      <c r="F42" s="398">
        <v>50</v>
      </c>
      <c r="G42" s="398">
        <v>47</v>
      </c>
      <c r="H42" s="398">
        <v>39</v>
      </c>
      <c r="I42" s="398">
        <v>36</v>
      </c>
      <c r="J42" s="399">
        <v>305</v>
      </c>
      <c r="K42" s="397">
        <v>32</v>
      </c>
      <c r="L42" s="398">
        <v>36</v>
      </c>
      <c r="M42" s="398">
        <v>61</v>
      </c>
      <c r="N42" s="398">
        <v>49</v>
      </c>
      <c r="O42" s="398">
        <v>44</v>
      </c>
      <c r="P42" s="398">
        <v>39</v>
      </c>
      <c r="Q42" s="398">
        <v>35</v>
      </c>
      <c r="R42" s="399">
        <v>296</v>
      </c>
      <c r="S42" s="397">
        <v>3</v>
      </c>
      <c r="T42" s="398">
        <v>4</v>
      </c>
      <c r="U42" s="398">
        <v>1</v>
      </c>
      <c r="V42" s="398">
        <v>7</v>
      </c>
      <c r="W42" s="398">
        <v>4</v>
      </c>
      <c r="X42" s="398">
        <v>2</v>
      </c>
      <c r="Y42" s="398">
        <v>3</v>
      </c>
      <c r="Z42" s="399">
        <v>24</v>
      </c>
      <c r="AA42" s="397">
        <v>4</v>
      </c>
      <c r="AB42" s="398">
        <v>5</v>
      </c>
      <c r="AC42" s="398">
        <v>6</v>
      </c>
      <c r="AD42" s="398">
        <v>1</v>
      </c>
      <c r="AE42" s="398">
        <v>5</v>
      </c>
      <c r="AF42" s="398">
        <v>5</v>
      </c>
      <c r="AG42" s="398">
        <v>6</v>
      </c>
      <c r="AH42" s="399">
        <v>32</v>
      </c>
      <c r="AI42" s="397">
        <v>6</v>
      </c>
      <c r="AJ42" s="398">
        <v>6</v>
      </c>
      <c r="AK42" s="398">
        <v>9</v>
      </c>
      <c r="AL42" s="398">
        <v>8</v>
      </c>
      <c r="AM42" s="398">
        <v>7</v>
      </c>
      <c r="AN42" s="398">
        <v>2</v>
      </c>
      <c r="AO42" s="398">
        <v>3</v>
      </c>
      <c r="AP42" s="412">
        <v>41</v>
      </c>
      <c r="AQ42" s="397">
        <f t="shared" si="4"/>
        <v>19</v>
      </c>
      <c r="AR42" s="400">
        <f t="shared" si="4"/>
        <v>21</v>
      </c>
      <c r="AS42" s="400">
        <f t="shared" si="4"/>
        <v>45</v>
      </c>
      <c r="AT42" s="400">
        <f t="shared" si="4"/>
        <v>33</v>
      </c>
      <c r="AU42" s="400">
        <f t="shared" si="4"/>
        <v>28</v>
      </c>
      <c r="AV42" s="400">
        <f t="shared" si="4"/>
        <v>30</v>
      </c>
      <c r="AW42" s="400">
        <f t="shared" si="4"/>
        <v>23</v>
      </c>
      <c r="AX42" s="411">
        <f t="shared" si="4"/>
        <v>199</v>
      </c>
      <c r="AY42" s="400">
        <v>9</v>
      </c>
      <c r="AZ42" s="398">
        <v>8</v>
      </c>
      <c r="BA42" s="398">
        <v>14</v>
      </c>
      <c r="BB42" s="398">
        <v>12</v>
      </c>
      <c r="BC42" s="398">
        <v>9</v>
      </c>
      <c r="BD42" s="398">
        <v>11</v>
      </c>
      <c r="BE42" s="398">
        <v>6</v>
      </c>
      <c r="BF42" s="399">
        <v>69</v>
      </c>
      <c r="BG42" s="397">
        <v>4</v>
      </c>
      <c r="BH42" s="398">
        <v>10</v>
      </c>
      <c r="BI42" s="398">
        <v>20</v>
      </c>
      <c r="BJ42" s="398">
        <v>15</v>
      </c>
      <c r="BK42" s="398">
        <v>11</v>
      </c>
      <c r="BL42" s="398">
        <v>10</v>
      </c>
      <c r="BM42" s="398">
        <v>9</v>
      </c>
      <c r="BN42" s="399">
        <v>79</v>
      </c>
      <c r="BO42" s="397">
        <v>6</v>
      </c>
      <c r="BP42" s="398">
        <v>3</v>
      </c>
      <c r="BQ42" s="398">
        <v>11</v>
      </c>
      <c r="BR42" s="398">
        <v>6</v>
      </c>
      <c r="BS42" s="398">
        <v>8</v>
      </c>
      <c r="BT42" s="398">
        <v>9</v>
      </c>
      <c r="BU42" s="398">
        <v>8</v>
      </c>
      <c r="BV42" s="399">
        <v>51</v>
      </c>
      <c r="BW42" s="397">
        <v>2</v>
      </c>
      <c r="BX42" s="398">
        <v>1</v>
      </c>
      <c r="BY42" s="398">
        <v>1</v>
      </c>
      <c r="BZ42" s="398">
        <v>1</v>
      </c>
      <c r="CA42" s="398">
        <v>3</v>
      </c>
      <c r="CB42" s="398">
        <v>0</v>
      </c>
      <c r="CC42" s="398">
        <v>1</v>
      </c>
      <c r="CD42" s="412">
        <v>9</v>
      </c>
      <c r="CE42" s="454">
        <f t="shared" si="5"/>
        <v>16</v>
      </c>
      <c r="CF42" s="423">
        <f t="shared" si="6"/>
        <v>17</v>
      </c>
      <c r="CG42" s="423">
        <f t="shared" si="7"/>
        <v>20</v>
      </c>
      <c r="CH42" s="468">
        <f t="shared" si="8"/>
        <v>114</v>
      </c>
    </row>
    <row r="43" spans="1:86">
      <c r="A43" s="407" t="s">
        <v>281</v>
      </c>
      <c r="B43" s="408" t="s">
        <v>45</v>
      </c>
      <c r="C43" s="397">
        <v>25</v>
      </c>
      <c r="D43" s="398">
        <v>26</v>
      </c>
      <c r="E43" s="398">
        <v>31</v>
      </c>
      <c r="F43" s="398">
        <v>38</v>
      </c>
      <c r="G43" s="398">
        <v>28</v>
      </c>
      <c r="H43" s="398">
        <v>26</v>
      </c>
      <c r="I43" s="398">
        <v>36</v>
      </c>
      <c r="J43" s="399">
        <v>210</v>
      </c>
      <c r="K43" s="397">
        <v>25</v>
      </c>
      <c r="L43" s="398">
        <v>25</v>
      </c>
      <c r="M43" s="398">
        <v>31</v>
      </c>
      <c r="N43" s="398">
        <v>38</v>
      </c>
      <c r="O43" s="398">
        <v>27</v>
      </c>
      <c r="P43" s="398">
        <v>25</v>
      </c>
      <c r="Q43" s="398">
        <v>36</v>
      </c>
      <c r="R43" s="399">
        <v>207</v>
      </c>
      <c r="S43" s="397">
        <v>2</v>
      </c>
      <c r="T43" s="398">
        <v>2</v>
      </c>
      <c r="U43" s="398">
        <v>2</v>
      </c>
      <c r="V43" s="398">
        <v>0</v>
      </c>
      <c r="W43" s="398">
        <v>0</v>
      </c>
      <c r="X43" s="398">
        <v>1</v>
      </c>
      <c r="Y43" s="398">
        <v>3</v>
      </c>
      <c r="Z43" s="399">
        <v>10</v>
      </c>
      <c r="AA43" s="397">
        <v>2</v>
      </c>
      <c r="AB43" s="398">
        <v>2</v>
      </c>
      <c r="AC43" s="398">
        <v>0</v>
      </c>
      <c r="AD43" s="398">
        <v>4</v>
      </c>
      <c r="AE43" s="398">
        <v>3</v>
      </c>
      <c r="AF43" s="398">
        <v>2</v>
      </c>
      <c r="AG43" s="398">
        <v>3</v>
      </c>
      <c r="AH43" s="399">
        <v>16</v>
      </c>
      <c r="AI43" s="397">
        <v>2</v>
      </c>
      <c r="AJ43" s="398">
        <v>1</v>
      </c>
      <c r="AK43" s="398">
        <v>2</v>
      </c>
      <c r="AL43" s="398">
        <v>8</v>
      </c>
      <c r="AM43" s="398">
        <v>5</v>
      </c>
      <c r="AN43" s="398">
        <v>2</v>
      </c>
      <c r="AO43" s="398">
        <v>8</v>
      </c>
      <c r="AP43" s="412">
        <v>28</v>
      </c>
      <c r="AQ43" s="397">
        <f t="shared" si="4"/>
        <v>19</v>
      </c>
      <c r="AR43" s="400">
        <f t="shared" si="4"/>
        <v>20</v>
      </c>
      <c r="AS43" s="400">
        <f t="shared" si="4"/>
        <v>27</v>
      </c>
      <c r="AT43" s="400">
        <f t="shared" si="4"/>
        <v>26</v>
      </c>
      <c r="AU43" s="400">
        <f t="shared" si="4"/>
        <v>19</v>
      </c>
      <c r="AV43" s="400">
        <f t="shared" si="4"/>
        <v>20</v>
      </c>
      <c r="AW43" s="400">
        <f t="shared" si="4"/>
        <v>22</v>
      </c>
      <c r="AX43" s="411">
        <f t="shared" si="4"/>
        <v>153</v>
      </c>
      <c r="AY43" s="400">
        <v>9</v>
      </c>
      <c r="AZ43" s="398">
        <v>4</v>
      </c>
      <c r="BA43" s="398">
        <v>16</v>
      </c>
      <c r="BB43" s="398">
        <v>8</v>
      </c>
      <c r="BC43" s="398">
        <v>7</v>
      </c>
      <c r="BD43" s="398">
        <v>5</v>
      </c>
      <c r="BE43" s="398">
        <v>7</v>
      </c>
      <c r="BF43" s="399">
        <v>56</v>
      </c>
      <c r="BG43" s="397">
        <v>8</v>
      </c>
      <c r="BH43" s="398">
        <v>11</v>
      </c>
      <c r="BI43" s="398">
        <v>7</v>
      </c>
      <c r="BJ43" s="398">
        <v>9</v>
      </c>
      <c r="BK43" s="398">
        <v>6</v>
      </c>
      <c r="BL43" s="398">
        <v>7</v>
      </c>
      <c r="BM43" s="398">
        <v>7</v>
      </c>
      <c r="BN43" s="399">
        <v>55</v>
      </c>
      <c r="BO43" s="397">
        <v>2</v>
      </c>
      <c r="BP43" s="398">
        <v>5</v>
      </c>
      <c r="BQ43" s="398">
        <v>4</v>
      </c>
      <c r="BR43" s="398">
        <v>9</v>
      </c>
      <c r="BS43" s="398">
        <v>6</v>
      </c>
      <c r="BT43" s="398">
        <v>8</v>
      </c>
      <c r="BU43" s="398">
        <v>8</v>
      </c>
      <c r="BV43" s="399">
        <v>42</v>
      </c>
      <c r="BW43" s="397">
        <v>0</v>
      </c>
      <c r="BX43" s="398">
        <v>1</v>
      </c>
      <c r="BY43" s="398">
        <v>0</v>
      </c>
      <c r="BZ43" s="398">
        <v>0</v>
      </c>
      <c r="CA43" s="398">
        <v>1</v>
      </c>
      <c r="CB43" s="398">
        <v>1</v>
      </c>
      <c r="CC43" s="398">
        <v>0</v>
      </c>
      <c r="CD43" s="412">
        <v>3</v>
      </c>
      <c r="CE43" s="454">
        <f t="shared" si="5"/>
        <v>4</v>
      </c>
      <c r="CF43" s="423">
        <f t="shared" si="6"/>
        <v>12</v>
      </c>
      <c r="CG43" s="423">
        <f t="shared" si="7"/>
        <v>23</v>
      </c>
      <c r="CH43" s="468">
        <f t="shared" si="8"/>
        <v>87</v>
      </c>
    </row>
    <row r="44" spans="1:86">
      <c r="A44" s="407" t="s">
        <v>281</v>
      </c>
      <c r="B44" s="408" t="s">
        <v>46</v>
      </c>
      <c r="C44" s="397">
        <v>64</v>
      </c>
      <c r="D44" s="398">
        <v>36</v>
      </c>
      <c r="E44" s="398">
        <v>109</v>
      </c>
      <c r="F44" s="398">
        <v>64</v>
      </c>
      <c r="G44" s="398">
        <v>57</v>
      </c>
      <c r="H44" s="398">
        <v>45</v>
      </c>
      <c r="I44" s="398">
        <v>33</v>
      </c>
      <c r="J44" s="399">
        <v>408</v>
      </c>
      <c r="K44" s="397">
        <v>63</v>
      </c>
      <c r="L44" s="398">
        <v>32</v>
      </c>
      <c r="M44" s="398">
        <v>107</v>
      </c>
      <c r="N44" s="398">
        <v>62</v>
      </c>
      <c r="O44" s="398">
        <v>51</v>
      </c>
      <c r="P44" s="398">
        <v>43</v>
      </c>
      <c r="Q44" s="398">
        <v>28</v>
      </c>
      <c r="R44" s="399">
        <v>386</v>
      </c>
      <c r="S44" s="397">
        <v>9</v>
      </c>
      <c r="T44" s="398">
        <v>1</v>
      </c>
      <c r="U44" s="398">
        <v>10</v>
      </c>
      <c r="V44" s="398">
        <v>9</v>
      </c>
      <c r="W44" s="398">
        <v>5</v>
      </c>
      <c r="X44" s="398">
        <v>2</v>
      </c>
      <c r="Y44" s="398">
        <v>6</v>
      </c>
      <c r="Z44" s="399">
        <v>42</v>
      </c>
      <c r="AA44" s="397">
        <v>11</v>
      </c>
      <c r="AB44" s="398">
        <v>5</v>
      </c>
      <c r="AC44" s="398">
        <v>14</v>
      </c>
      <c r="AD44" s="398">
        <v>7</v>
      </c>
      <c r="AE44" s="398">
        <v>7</v>
      </c>
      <c r="AF44" s="398">
        <v>6</v>
      </c>
      <c r="AG44" s="398">
        <v>5</v>
      </c>
      <c r="AH44" s="399">
        <v>55</v>
      </c>
      <c r="AI44" s="397">
        <v>16</v>
      </c>
      <c r="AJ44" s="398">
        <v>9</v>
      </c>
      <c r="AK44" s="398">
        <v>18</v>
      </c>
      <c r="AL44" s="398">
        <v>13</v>
      </c>
      <c r="AM44" s="398">
        <v>12</v>
      </c>
      <c r="AN44" s="398">
        <v>6</v>
      </c>
      <c r="AO44" s="398">
        <v>4</v>
      </c>
      <c r="AP44" s="412">
        <v>78</v>
      </c>
      <c r="AQ44" s="397">
        <f t="shared" si="4"/>
        <v>27</v>
      </c>
      <c r="AR44" s="400">
        <f t="shared" si="4"/>
        <v>17</v>
      </c>
      <c r="AS44" s="400">
        <f t="shared" si="4"/>
        <v>65</v>
      </c>
      <c r="AT44" s="400">
        <f t="shared" si="4"/>
        <v>33</v>
      </c>
      <c r="AU44" s="400">
        <f t="shared" si="4"/>
        <v>27</v>
      </c>
      <c r="AV44" s="400">
        <f t="shared" si="4"/>
        <v>29</v>
      </c>
      <c r="AW44" s="400">
        <f t="shared" si="4"/>
        <v>13</v>
      </c>
      <c r="AX44" s="411">
        <f t="shared" si="4"/>
        <v>211</v>
      </c>
      <c r="AY44" s="400">
        <v>14</v>
      </c>
      <c r="AZ44" s="398">
        <v>9</v>
      </c>
      <c r="BA44" s="398">
        <v>31</v>
      </c>
      <c r="BB44" s="398">
        <v>15</v>
      </c>
      <c r="BC44" s="398">
        <v>12</v>
      </c>
      <c r="BD44" s="398">
        <v>11</v>
      </c>
      <c r="BE44" s="398">
        <v>8</v>
      </c>
      <c r="BF44" s="399">
        <v>100</v>
      </c>
      <c r="BG44" s="397">
        <v>10</v>
      </c>
      <c r="BH44" s="398">
        <v>4</v>
      </c>
      <c r="BI44" s="398">
        <v>22</v>
      </c>
      <c r="BJ44" s="398">
        <v>12</v>
      </c>
      <c r="BK44" s="398">
        <v>11</v>
      </c>
      <c r="BL44" s="398">
        <v>9</v>
      </c>
      <c r="BM44" s="398">
        <v>2</v>
      </c>
      <c r="BN44" s="399">
        <v>70</v>
      </c>
      <c r="BO44" s="397">
        <v>3</v>
      </c>
      <c r="BP44" s="398">
        <v>4</v>
      </c>
      <c r="BQ44" s="398">
        <v>12</v>
      </c>
      <c r="BR44" s="398">
        <v>6</v>
      </c>
      <c r="BS44" s="398">
        <v>4</v>
      </c>
      <c r="BT44" s="398">
        <v>9</v>
      </c>
      <c r="BU44" s="398">
        <v>3</v>
      </c>
      <c r="BV44" s="399">
        <v>41</v>
      </c>
      <c r="BW44" s="397">
        <v>1</v>
      </c>
      <c r="BX44" s="398">
        <v>4</v>
      </c>
      <c r="BY44" s="398">
        <v>2</v>
      </c>
      <c r="BZ44" s="398">
        <v>2</v>
      </c>
      <c r="CA44" s="398">
        <v>6</v>
      </c>
      <c r="CB44" s="398">
        <v>2</v>
      </c>
      <c r="CC44" s="398">
        <v>5</v>
      </c>
      <c r="CD44" s="412">
        <v>22</v>
      </c>
      <c r="CE44" s="454">
        <f t="shared" si="5"/>
        <v>22</v>
      </c>
      <c r="CF44" s="423">
        <f t="shared" si="6"/>
        <v>25</v>
      </c>
      <c r="CG44" s="423">
        <f t="shared" si="7"/>
        <v>35</v>
      </c>
      <c r="CH44" s="468">
        <f t="shared" si="8"/>
        <v>102</v>
      </c>
    </row>
    <row r="45" spans="1:86">
      <c r="A45" s="407" t="s">
        <v>281</v>
      </c>
      <c r="B45" s="408" t="s">
        <v>47</v>
      </c>
      <c r="C45" s="397">
        <v>45</v>
      </c>
      <c r="D45" s="398">
        <v>34</v>
      </c>
      <c r="E45" s="398">
        <v>79</v>
      </c>
      <c r="F45" s="398">
        <v>45</v>
      </c>
      <c r="G45" s="398">
        <v>51</v>
      </c>
      <c r="H45" s="398">
        <v>25</v>
      </c>
      <c r="I45" s="398">
        <v>23</v>
      </c>
      <c r="J45" s="399">
        <v>302</v>
      </c>
      <c r="K45" s="397">
        <v>44</v>
      </c>
      <c r="L45" s="398">
        <v>33</v>
      </c>
      <c r="M45" s="398">
        <v>76</v>
      </c>
      <c r="N45" s="398">
        <v>45</v>
      </c>
      <c r="O45" s="398">
        <v>49</v>
      </c>
      <c r="P45" s="398">
        <v>25</v>
      </c>
      <c r="Q45" s="398">
        <v>22</v>
      </c>
      <c r="R45" s="399">
        <v>294</v>
      </c>
      <c r="S45" s="397">
        <v>3</v>
      </c>
      <c r="T45" s="398">
        <v>4</v>
      </c>
      <c r="U45" s="398">
        <v>8</v>
      </c>
      <c r="V45" s="398">
        <v>1</v>
      </c>
      <c r="W45" s="398">
        <v>6</v>
      </c>
      <c r="X45" s="398">
        <v>0</v>
      </c>
      <c r="Y45" s="398">
        <v>0</v>
      </c>
      <c r="Z45" s="399">
        <v>22</v>
      </c>
      <c r="AA45" s="397">
        <v>6</v>
      </c>
      <c r="AB45" s="398">
        <v>6</v>
      </c>
      <c r="AC45" s="398">
        <v>4</v>
      </c>
      <c r="AD45" s="398">
        <v>7</v>
      </c>
      <c r="AE45" s="398">
        <v>3</v>
      </c>
      <c r="AF45" s="398">
        <v>0</v>
      </c>
      <c r="AG45" s="398">
        <v>2</v>
      </c>
      <c r="AH45" s="399">
        <v>28</v>
      </c>
      <c r="AI45" s="397">
        <v>7</v>
      </c>
      <c r="AJ45" s="398">
        <v>6</v>
      </c>
      <c r="AK45" s="398">
        <v>13</v>
      </c>
      <c r="AL45" s="398">
        <v>7</v>
      </c>
      <c r="AM45" s="398">
        <v>7</v>
      </c>
      <c r="AN45" s="398">
        <v>8</v>
      </c>
      <c r="AO45" s="398">
        <v>4</v>
      </c>
      <c r="AP45" s="412">
        <v>52</v>
      </c>
      <c r="AQ45" s="397">
        <f t="shared" si="4"/>
        <v>28</v>
      </c>
      <c r="AR45" s="400">
        <f t="shared" si="4"/>
        <v>17</v>
      </c>
      <c r="AS45" s="400">
        <f t="shared" si="4"/>
        <v>51</v>
      </c>
      <c r="AT45" s="400">
        <f t="shared" si="4"/>
        <v>30</v>
      </c>
      <c r="AU45" s="400">
        <f t="shared" si="4"/>
        <v>33</v>
      </c>
      <c r="AV45" s="400">
        <f t="shared" si="4"/>
        <v>17</v>
      </c>
      <c r="AW45" s="400">
        <f t="shared" si="4"/>
        <v>16</v>
      </c>
      <c r="AX45" s="411">
        <f t="shared" si="4"/>
        <v>192</v>
      </c>
      <c r="AY45" s="400">
        <v>15</v>
      </c>
      <c r="AZ45" s="398">
        <v>6</v>
      </c>
      <c r="BA45" s="398">
        <v>18</v>
      </c>
      <c r="BB45" s="398">
        <v>12</v>
      </c>
      <c r="BC45" s="398">
        <v>10</v>
      </c>
      <c r="BD45" s="398">
        <v>9</v>
      </c>
      <c r="BE45" s="398">
        <v>7</v>
      </c>
      <c r="BF45" s="399">
        <v>77</v>
      </c>
      <c r="BG45" s="397">
        <v>6</v>
      </c>
      <c r="BH45" s="398">
        <v>6</v>
      </c>
      <c r="BI45" s="398">
        <v>21</v>
      </c>
      <c r="BJ45" s="398">
        <v>14</v>
      </c>
      <c r="BK45" s="398">
        <v>13</v>
      </c>
      <c r="BL45" s="398">
        <v>4</v>
      </c>
      <c r="BM45" s="398">
        <v>5</v>
      </c>
      <c r="BN45" s="399">
        <v>69</v>
      </c>
      <c r="BO45" s="397">
        <v>7</v>
      </c>
      <c r="BP45" s="398">
        <v>5</v>
      </c>
      <c r="BQ45" s="398">
        <v>12</v>
      </c>
      <c r="BR45" s="398">
        <v>4</v>
      </c>
      <c r="BS45" s="398">
        <v>10</v>
      </c>
      <c r="BT45" s="398">
        <v>4</v>
      </c>
      <c r="BU45" s="398">
        <v>4</v>
      </c>
      <c r="BV45" s="399">
        <v>46</v>
      </c>
      <c r="BW45" s="397">
        <v>1</v>
      </c>
      <c r="BX45" s="398">
        <v>1</v>
      </c>
      <c r="BY45" s="398">
        <v>3</v>
      </c>
      <c r="BZ45" s="398">
        <v>0</v>
      </c>
      <c r="CA45" s="398">
        <v>2</v>
      </c>
      <c r="CB45" s="398">
        <v>0</v>
      </c>
      <c r="CC45" s="398">
        <v>1</v>
      </c>
      <c r="CD45" s="412">
        <v>8</v>
      </c>
      <c r="CE45" s="454">
        <f t="shared" si="5"/>
        <v>7</v>
      </c>
      <c r="CF45" s="423">
        <f t="shared" si="6"/>
        <v>12</v>
      </c>
      <c r="CG45" s="423">
        <f t="shared" si="7"/>
        <v>26</v>
      </c>
      <c r="CH45" s="468">
        <f t="shared" si="8"/>
        <v>96</v>
      </c>
    </row>
    <row r="46" spans="1:86">
      <c r="A46" s="407" t="s">
        <v>281</v>
      </c>
      <c r="B46" s="408" t="s">
        <v>48</v>
      </c>
      <c r="C46" s="397">
        <v>34</v>
      </c>
      <c r="D46" s="398">
        <v>43</v>
      </c>
      <c r="E46" s="398">
        <v>73</v>
      </c>
      <c r="F46" s="398">
        <v>92</v>
      </c>
      <c r="G46" s="398">
        <v>80</v>
      </c>
      <c r="H46" s="398">
        <v>52</v>
      </c>
      <c r="I46" s="398">
        <v>46</v>
      </c>
      <c r="J46" s="399">
        <v>420</v>
      </c>
      <c r="K46" s="397">
        <v>34</v>
      </c>
      <c r="L46" s="398">
        <v>40</v>
      </c>
      <c r="M46" s="398">
        <v>72</v>
      </c>
      <c r="N46" s="398">
        <v>91</v>
      </c>
      <c r="O46" s="398">
        <v>77</v>
      </c>
      <c r="P46" s="398">
        <v>49</v>
      </c>
      <c r="Q46" s="398">
        <v>46</v>
      </c>
      <c r="R46" s="399">
        <v>409</v>
      </c>
      <c r="S46" s="397">
        <v>0</v>
      </c>
      <c r="T46" s="398">
        <v>3</v>
      </c>
      <c r="U46" s="398">
        <v>3</v>
      </c>
      <c r="V46" s="398">
        <v>0</v>
      </c>
      <c r="W46" s="398">
        <v>1</v>
      </c>
      <c r="X46" s="398">
        <v>1</v>
      </c>
      <c r="Y46" s="398">
        <v>4</v>
      </c>
      <c r="Z46" s="399">
        <v>12</v>
      </c>
      <c r="AA46" s="397">
        <v>3</v>
      </c>
      <c r="AB46" s="398">
        <v>2</v>
      </c>
      <c r="AC46" s="398">
        <v>4</v>
      </c>
      <c r="AD46" s="398">
        <v>9</v>
      </c>
      <c r="AE46" s="398">
        <v>8</v>
      </c>
      <c r="AF46" s="398">
        <v>2</v>
      </c>
      <c r="AG46" s="398">
        <v>3</v>
      </c>
      <c r="AH46" s="399">
        <v>31</v>
      </c>
      <c r="AI46" s="397">
        <v>10</v>
      </c>
      <c r="AJ46" s="398">
        <v>5</v>
      </c>
      <c r="AK46" s="398">
        <v>16</v>
      </c>
      <c r="AL46" s="398">
        <v>7</v>
      </c>
      <c r="AM46" s="398">
        <v>7</v>
      </c>
      <c r="AN46" s="398">
        <v>5</v>
      </c>
      <c r="AO46" s="398">
        <v>8</v>
      </c>
      <c r="AP46" s="412">
        <v>58</v>
      </c>
      <c r="AQ46" s="397">
        <f t="shared" si="4"/>
        <v>21</v>
      </c>
      <c r="AR46" s="400">
        <f t="shared" si="4"/>
        <v>30</v>
      </c>
      <c r="AS46" s="400">
        <f t="shared" si="4"/>
        <v>49</v>
      </c>
      <c r="AT46" s="400">
        <f t="shared" si="4"/>
        <v>75</v>
      </c>
      <c r="AU46" s="400">
        <f t="shared" si="4"/>
        <v>61</v>
      </c>
      <c r="AV46" s="400">
        <f t="shared" si="4"/>
        <v>41</v>
      </c>
      <c r="AW46" s="400">
        <f t="shared" si="4"/>
        <v>31</v>
      </c>
      <c r="AX46" s="411">
        <f t="shared" si="4"/>
        <v>308</v>
      </c>
      <c r="AY46" s="400">
        <v>12</v>
      </c>
      <c r="AZ46" s="398">
        <v>6</v>
      </c>
      <c r="BA46" s="398">
        <v>14</v>
      </c>
      <c r="BB46" s="398">
        <v>21</v>
      </c>
      <c r="BC46" s="398">
        <v>17</v>
      </c>
      <c r="BD46" s="398">
        <v>14</v>
      </c>
      <c r="BE46" s="398">
        <v>14</v>
      </c>
      <c r="BF46" s="399">
        <v>98</v>
      </c>
      <c r="BG46" s="397">
        <v>4</v>
      </c>
      <c r="BH46" s="398">
        <v>16</v>
      </c>
      <c r="BI46" s="398">
        <v>20</v>
      </c>
      <c r="BJ46" s="398">
        <v>33</v>
      </c>
      <c r="BK46" s="398">
        <v>25</v>
      </c>
      <c r="BL46" s="398">
        <v>15</v>
      </c>
      <c r="BM46" s="398">
        <v>10</v>
      </c>
      <c r="BN46" s="399">
        <v>123</v>
      </c>
      <c r="BO46" s="397">
        <v>5</v>
      </c>
      <c r="BP46" s="398">
        <v>8</v>
      </c>
      <c r="BQ46" s="398">
        <v>15</v>
      </c>
      <c r="BR46" s="398">
        <v>21</v>
      </c>
      <c r="BS46" s="398">
        <v>19</v>
      </c>
      <c r="BT46" s="398">
        <v>12</v>
      </c>
      <c r="BU46" s="398">
        <v>7</v>
      </c>
      <c r="BV46" s="399">
        <v>87</v>
      </c>
      <c r="BW46" s="397">
        <v>0</v>
      </c>
      <c r="BX46" s="398">
        <v>3</v>
      </c>
      <c r="BY46" s="398">
        <v>1</v>
      </c>
      <c r="BZ46" s="398">
        <v>1</v>
      </c>
      <c r="CA46" s="398">
        <v>3</v>
      </c>
      <c r="CB46" s="398">
        <v>3</v>
      </c>
      <c r="CC46" s="398">
        <v>0</v>
      </c>
      <c r="CD46" s="412">
        <v>11</v>
      </c>
      <c r="CE46" s="454">
        <f t="shared" si="5"/>
        <v>6</v>
      </c>
      <c r="CF46" s="423">
        <f t="shared" si="6"/>
        <v>22</v>
      </c>
      <c r="CG46" s="423">
        <f t="shared" si="7"/>
        <v>27</v>
      </c>
      <c r="CH46" s="468">
        <f t="shared" si="8"/>
        <v>208</v>
      </c>
    </row>
    <row r="47" spans="1:86">
      <c r="A47" s="407" t="s">
        <v>281</v>
      </c>
      <c r="B47" s="408" t="s">
        <v>49</v>
      </c>
      <c r="C47" s="397">
        <v>94</v>
      </c>
      <c r="D47" s="398">
        <v>26</v>
      </c>
      <c r="E47" s="398">
        <v>85</v>
      </c>
      <c r="F47" s="398">
        <v>51</v>
      </c>
      <c r="G47" s="398">
        <v>59</v>
      </c>
      <c r="H47" s="398">
        <v>52</v>
      </c>
      <c r="I47" s="398">
        <v>30</v>
      </c>
      <c r="J47" s="399">
        <v>397</v>
      </c>
      <c r="K47" s="397">
        <v>89</v>
      </c>
      <c r="L47" s="398">
        <v>25</v>
      </c>
      <c r="M47" s="398">
        <v>84</v>
      </c>
      <c r="N47" s="398">
        <v>50</v>
      </c>
      <c r="O47" s="398">
        <v>57</v>
      </c>
      <c r="P47" s="398">
        <v>52</v>
      </c>
      <c r="Q47" s="398">
        <v>28</v>
      </c>
      <c r="R47" s="399">
        <v>385</v>
      </c>
      <c r="S47" s="397">
        <v>5</v>
      </c>
      <c r="T47" s="398">
        <v>1</v>
      </c>
      <c r="U47" s="398">
        <v>4</v>
      </c>
      <c r="V47" s="398">
        <v>3</v>
      </c>
      <c r="W47" s="398">
        <v>3</v>
      </c>
      <c r="X47" s="398">
        <v>6</v>
      </c>
      <c r="Y47" s="398">
        <v>2</v>
      </c>
      <c r="Z47" s="399">
        <v>24</v>
      </c>
      <c r="AA47" s="397">
        <v>3</v>
      </c>
      <c r="AB47" s="398">
        <v>2</v>
      </c>
      <c r="AC47" s="398">
        <v>7</v>
      </c>
      <c r="AD47" s="398">
        <v>6</v>
      </c>
      <c r="AE47" s="398">
        <v>6</v>
      </c>
      <c r="AF47" s="398">
        <v>3</v>
      </c>
      <c r="AG47" s="398">
        <v>2</v>
      </c>
      <c r="AH47" s="399">
        <v>29</v>
      </c>
      <c r="AI47" s="397">
        <v>13</v>
      </c>
      <c r="AJ47" s="398">
        <v>2</v>
      </c>
      <c r="AK47" s="398">
        <v>16</v>
      </c>
      <c r="AL47" s="398">
        <v>12</v>
      </c>
      <c r="AM47" s="398">
        <v>6</v>
      </c>
      <c r="AN47" s="398">
        <v>6</v>
      </c>
      <c r="AO47" s="398">
        <v>10</v>
      </c>
      <c r="AP47" s="412">
        <v>65</v>
      </c>
      <c r="AQ47" s="397">
        <f t="shared" si="4"/>
        <v>68</v>
      </c>
      <c r="AR47" s="400">
        <f t="shared" si="4"/>
        <v>20</v>
      </c>
      <c r="AS47" s="400">
        <f t="shared" si="4"/>
        <v>57</v>
      </c>
      <c r="AT47" s="400">
        <f t="shared" si="4"/>
        <v>29</v>
      </c>
      <c r="AU47" s="400">
        <f t="shared" si="4"/>
        <v>42</v>
      </c>
      <c r="AV47" s="400">
        <f t="shared" si="4"/>
        <v>37</v>
      </c>
      <c r="AW47" s="400">
        <f t="shared" si="4"/>
        <v>14</v>
      </c>
      <c r="AX47" s="411">
        <f t="shared" si="4"/>
        <v>267</v>
      </c>
      <c r="AY47" s="400">
        <v>27</v>
      </c>
      <c r="AZ47" s="398">
        <v>6</v>
      </c>
      <c r="BA47" s="398">
        <v>21</v>
      </c>
      <c r="BB47" s="398">
        <v>9</v>
      </c>
      <c r="BC47" s="398">
        <v>13</v>
      </c>
      <c r="BD47" s="398">
        <v>14</v>
      </c>
      <c r="BE47" s="398">
        <v>2</v>
      </c>
      <c r="BF47" s="399">
        <v>92</v>
      </c>
      <c r="BG47" s="397">
        <v>18</v>
      </c>
      <c r="BH47" s="398">
        <v>8</v>
      </c>
      <c r="BI47" s="398">
        <v>21</v>
      </c>
      <c r="BJ47" s="398">
        <v>7</v>
      </c>
      <c r="BK47" s="398">
        <v>22</v>
      </c>
      <c r="BL47" s="398">
        <v>14</v>
      </c>
      <c r="BM47" s="398">
        <v>6</v>
      </c>
      <c r="BN47" s="399">
        <v>96</v>
      </c>
      <c r="BO47" s="397">
        <v>23</v>
      </c>
      <c r="BP47" s="398">
        <v>6</v>
      </c>
      <c r="BQ47" s="398">
        <v>15</v>
      </c>
      <c r="BR47" s="398">
        <v>13</v>
      </c>
      <c r="BS47" s="398">
        <v>7</v>
      </c>
      <c r="BT47" s="398">
        <v>9</v>
      </c>
      <c r="BU47" s="398">
        <v>6</v>
      </c>
      <c r="BV47" s="399">
        <v>79</v>
      </c>
      <c r="BW47" s="397">
        <v>5</v>
      </c>
      <c r="BX47" s="398">
        <v>1</v>
      </c>
      <c r="BY47" s="398">
        <v>1</v>
      </c>
      <c r="BZ47" s="398">
        <v>1</v>
      </c>
      <c r="CA47" s="398">
        <v>2</v>
      </c>
      <c r="CB47" s="398">
        <v>0</v>
      </c>
      <c r="CC47" s="398">
        <v>2</v>
      </c>
      <c r="CD47" s="412">
        <v>12</v>
      </c>
      <c r="CE47" s="454">
        <f t="shared" si="5"/>
        <v>14</v>
      </c>
      <c r="CF47" s="423">
        <f t="shared" si="6"/>
        <v>17</v>
      </c>
      <c r="CG47" s="423">
        <f t="shared" si="7"/>
        <v>34</v>
      </c>
      <c r="CH47" s="468">
        <f t="shared" si="8"/>
        <v>122</v>
      </c>
    </row>
    <row r="48" spans="1:86" ht="14.25" thickBot="1">
      <c r="A48" s="409" t="s">
        <v>281</v>
      </c>
      <c r="B48" s="410" t="s">
        <v>50</v>
      </c>
      <c r="C48" s="401">
        <v>39</v>
      </c>
      <c r="D48" s="402">
        <v>36</v>
      </c>
      <c r="E48" s="402">
        <v>88</v>
      </c>
      <c r="F48" s="402">
        <v>42</v>
      </c>
      <c r="G48" s="402">
        <v>46</v>
      </c>
      <c r="H48" s="402">
        <v>44</v>
      </c>
      <c r="I48" s="402">
        <v>31</v>
      </c>
      <c r="J48" s="403">
        <v>326</v>
      </c>
      <c r="K48" s="401">
        <v>39</v>
      </c>
      <c r="L48" s="402">
        <v>36</v>
      </c>
      <c r="M48" s="402">
        <v>86</v>
      </c>
      <c r="N48" s="402">
        <v>40</v>
      </c>
      <c r="O48" s="402">
        <v>44</v>
      </c>
      <c r="P48" s="402">
        <v>43</v>
      </c>
      <c r="Q48" s="402">
        <v>29</v>
      </c>
      <c r="R48" s="403">
        <v>317</v>
      </c>
      <c r="S48" s="401">
        <v>6</v>
      </c>
      <c r="T48" s="402">
        <v>2</v>
      </c>
      <c r="U48" s="402">
        <v>4</v>
      </c>
      <c r="V48" s="402">
        <v>2</v>
      </c>
      <c r="W48" s="402">
        <v>5</v>
      </c>
      <c r="X48" s="402">
        <v>1</v>
      </c>
      <c r="Y48" s="402">
        <v>2</v>
      </c>
      <c r="Z48" s="403">
        <v>22</v>
      </c>
      <c r="AA48" s="401">
        <v>7</v>
      </c>
      <c r="AB48" s="402">
        <v>2</v>
      </c>
      <c r="AC48" s="402">
        <v>8</v>
      </c>
      <c r="AD48" s="402">
        <v>3</v>
      </c>
      <c r="AE48" s="402">
        <v>5</v>
      </c>
      <c r="AF48" s="402">
        <v>2</v>
      </c>
      <c r="AG48" s="402">
        <v>3</v>
      </c>
      <c r="AH48" s="403">
        <v>30</v>
      </c>
      <c r="AI48" s="401">
        <v>5</v>
      </c>
      <c r="AJ48" s="402">
        <v>8</v>
      </c>
      <c r="AK48" s="402">
        <v>12</v>
      </c>
      <c r="AL48" s="402">
        <v>2</v>
      </c>
      <c r="AM48" s="402">
        <v>4</v>
      </c>
      <c r="AN48" s="402">
        <v>9</v>
      </c>
      <c r="AO48" s="402">
        <v>6</v>
      </c>
      <c r="AP48" s="413">
        <v>46</v>
      </c>
      <c r="AQ48" s="401">
        <f t="shared" ref="AQ48" si="9">AY48+BG48+BO48</f>
        <v>21</v>
      </c>
      <c r="AR48" s="404">
        <f t="shared" ref="AR48" si="10">AZ48+BH48+BP48</f>
        <v>24</v>
      </c>
      <c r="AS48" s="404">
        <f t="shared" ref="AS48" si="11">BA48+BI48+BQ48</f>
        <v>62</v>
      </c>
      <c r="AT48" s="404">
        <f t="shared" ref="AT48" si="12">BB48+BJ48+BR48</f>
        <v>33</v>
      </c>
      <c r="AU48" s="404">
        <f t="shared" ref="AU48" si="13">BC48+BK48+BS48</f>
        <v>30</v>
      </c>
      <c r="AV48" s="404">
        <f t="shared" ref="AV48" si="14">BD48+BL48+BT48</f>
        <v>31</v>
      </c>
      <c r="AW48" s="404">
        <f t="shared" ref="AW48" si="15">BE48+BM48+BU48</f>
        <v>18</v>
      </c>
      <c r="AX48" s="414">
        <f t="shared" ref="AX48" si="16">BF48+BN48+BV48</f>
        <v>219</v>
      </c>
      <c r="AY48" s="404">
        <v>10</v>
      </c>
      <c r="AZ48" s="402">
        <v>15</v>
      </c>
      <c r="BA48" s="402">
        <v>24</v>
      </c>
      <c r="BB48" s="402">
        <v>9</v>
      </c>
      <c r="BC48" s="402">
        <v>9</v>
      </c>
      <c r="BD48" s="402">
        <v>8</v>
      </c>
      <c r="BE48" s="402">
        <v>4</v>
      </c>
      <c r="BF48" s="403">
        <v>79</v>
      </c>
      <c r="BG48" s="401">
        <v>6</v>
      </c>
      <c r="BH48" s="402">
        <v>4</v>
      </c>
      <c r="BI48" s="402">
        <v>24</v>
      </c>
      <c r="BJ48" s="402">
        <v>17</v>
      </c>
      <c r="BK48" s="402">
        <v>8</v>
      </c>
      <c r="BL48" s="402">
        <v>18</v>
      </c>
      <c r="BM48" s="402">
        <v>6</v>
      </c>
      <c r="BN48" s="403">
        <v>83</v>
      </c>
      <c r="BO48" s="401">
        <v>5</v>
      </c>
      <c r="BP48" s="402">
        <v>5</v>
      </c>
      <c r="BQ48" s="402">
        <v>14</v>
      </c>
      <c r="BR48" s="402">
        <v>7</v>
      </c>
      <c r="BS48" s="402">
        <v>13</v>
      </c>
      <c r="BT48" s="402">
        <v>5</v>
      </c>
      <c r="BU48" s="402">
        <v>8</v>
      </c>
      <c r="BV48" s="403">
        <v>57</v>
      </c>
      <c r="BW48" s="401">
        <v>0</v>
      </c>
      <c r="BX48" s="402">
        <v>0</v>
      </c>
      <c r="BY48" s="402">
        <v>2</v>
      </c>
      <c r="BZ48" s="402">
        <v>2</v>
      </c>
      <c r="CA48" s="402">
        <v>2</v>
      </c>
      <c r="CB48" s="402">
        <v>1</v>
      </c>
      <c r="CC48" s="402">
        <v>2</v>
      </c>
      <c r="CD48" s="413">
        <v>9</v>
      </c>
      <c r="CE48" s="456">
        <f t="shared" si="5"/>
        <v>10</v>
      </c>
      <c r="CF48" s="457">
        <f t="shared" si="6"/>
        <v>13</v>
      </c>
      <c r="CG48" s="457">
        <f t="shared" si="7"/>
        <v>21</v>
      </c>
      <c r="CH48" s="469">
        <f t="shared" si="8"/>
        <v>112</v>
      </c>
    </row>
    <row r="49" spans="1:82">
      <c r="A49" s="381" t="s">
        <v>1018</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row>
  </sheetData>
  <mergeCells count="14">
    <mergeCell ref="CE4:CH5"/>
    <mergeCell ref="H1:J1"/>
    <mergeCell ref="A4:A6"/>
    <mergeCell ref="B4:B6"/>
    <mergeCell ref="C4:J5"/>
    <mergeCell ref="K4:R5"/>
    <mergeCell ref="BW4:CD5"/>
    <mergeCell ref="S4:Z5"/>
    <mergeCell ref="AA4:AH5"/>
    <mergeCell ref="AI4:AP5"/>
    <mergeCell ref="AY4:BF5"/>
    <mergeCell ref="BG4:BN5"/>
    <mergeCell ref="BO4:BV5"/>
    <mergeCell ref="AQ4:AX5"/>
  </mergeCells>
  <phoneticPr fontId="49"/>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R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11.5" style="389" customWidth="1"/>
    <col min="3" max="82" width="8.125" style="389" customWidth="1"/>
  </cols>
  <sheetData>
    <row r="1" spans="1:96" ht="18.75" thickTop="1" thickBot="1">
      <c r="A1" s="373" t="s">
        <v>993</v>
      </c>
      <c r="B1" s="374"/>
      <c r="C1" s="373"/>
      <c r="D1" s="373"/>
      <c r="E1" s="373"/>
      <c r="F1" s="373"/>
      <c r="G1" s="373"/>
      <c r="H1" s="805" t="s">
        <v>994</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9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c r="CQ2" s="434"/>
    </row>
    <row r="3" spans="1:9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c r="CI3" s="434" t="s">
        <v>1029</v>
      </c>
      <c r="CJ3" s="434"/>
      <c r="CK3" s="434" t="s">
        <v>1030</v>
      </c>
      <c r="CL3" s="434"/>
      <c r="CM3" s="434"/>
      <c r="CN3" s="434" t="s">
        <v>1028</v>
      </c>
      <c r="CO3" s="434"/>
      <c r="CP3" s="434" t="s">
        <v>1030</v>
      </c>
      <c r="CQ3" s="434"/>
    </row>
    <row r="4" spans="1:96" ht="13.5" customHeight="1">
      <c r="A4" s="808" t="s">
        <v>996</v>
      </c>
      <c r="B4" s="811" t="s">
        <v>997</v>
      </c>
      <c r="C4" s="851" t="s">
        <v>998</v>
      </c>
      <c r="D4" s="852"/>
      <c r="E4" s="852"/>
      <c r="F4" s="853"/>
      <c r="G4" s="853"/>
      <c r="H4" s="853"/>
      <c r="I4" s="853"/>
      <c r="J4" s="854"/>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4"/>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8"/>
      <c r="CE4" s="799" t="s">
        <v>1074</v>
      </c>
      <c r="CF4" s="800"/>
      <c r="CG4" s="800"/>
      <c r="CH4" s="801"/>
      <c r="CI4" s="858" t="s">
        <v>1034</v>
      </c>
      <c r="CJ4" s="859"/>
      <c r="CK4" s="859"/>
      <c r="CL4" s="859"/>
      <c r="CM4" s="860"/>
      <c r="CN4" s="864" t="s">
        <v>1074</v>
      </c>
      <c r="CO4" s="865"/>
      <c r="CP4" s="865"/>
      <c r="CQ4" s="865"/>
      <c r="CR4" s="866"/>
    </row>
    <row r="5" spans="1:96">
      <c r="A5" s="809"/>
      <c r="B5" s="812"/>
      <c r="C5" s="855"/>
      <c r="D5" s="856"/>
      <c r="E5" s="856"/>
      <c r="F5" s="856"/>
      <c r="G5" s="856"/>
      <c r="H5" s="856"/>
      <c r="I5" s="856"/>
      <c r="J5" s="857"/>
      <c r="K5" s="824"/>
      <c r="L5" s="825"/>
      <c r="M5" s="825"/>
      <c r="N5" s="825"/>
      <c r="O5" s="825"/>
      <c r="P5" s="825"/>
      <c r="Q5" s="825"/>
      <c r="R5" s="826"/>
      <c r="S5" s="836"/>
      <c r="T5" s="837"/>
      <c r="U5" s="837"/>
      <c r="V5" s="837"/>
      <c r="W5" s="837"/>
      <c r="X5" s="837"/>
      <c r="Y5" s="837"/>
      <c r="Z5" s="838"/>
      <c r="AA5" s="836"/>
      <c r="AB5" s="837"/>
      <c r="AC5" s="837"/>
      <c r="AD5" s="837"/>
      <c r="AE5" s="837"/>
      <c r="AF5" s="837"/>
      <c r="AG5" s="837"/>
      <c r="AH5" s="837"/>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1"/>
      <c r="CE5" s="802"/>
      <c r="CF5" s="803"/>
      <c r="CG5" s="803"/>
      <c r="CH5" s="804"/>
      <c r="CI5" s="861"/>
      <c r="CJ5" s="862"/>
      <c r="CK5" s="862"/>
      <c r="CL5" s="862"/>
      <c r="CM5" s="863"/>
      <c r="CN5" s="867"/>
      <c r="CO5" s="868"/>
      <c r="CP5" s="868"/>
      <c r="CQ5" s="868"/>
      <c r="CR5" s="869"/>
    </row>
    <row r="6" spans="1:96" ht="14.25"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92" t="s">
        <v>62</v>
      </c>
      <c r="AI6" s="382" t="s">
        <v>1007</v>
      </c>
      <c r="AJ6" s="383" t="s">
        <v>1008</v>
      </c>
      <c r="AK6" s="384" t="s">
        <v>1009</v>
      </c>
      <c r="AL6" s="384" t="s">
        <v>1010</v>
      </c>
      <c r="AM6" s="384" t="s">
        <v>1011</v>
      </c>
      <c r="AN6" s="384" t="s">
        <v>1012</v>
      </c>
      <c r="AO6" s="384" t="s">
        <v>1013</v>
      </c>
      <c r="AP6" s="385" t="s">
        <v>62</v>
      </c>
      <c r="AQ6" s="474" t="s">
        <v>1007</v>
      </c>
      <c r="AR6" s="475" t="s">
        <v>1008</v>
      </c>
      <c r="AS6" s="476" t="s">
        <v>1009</v>
      </c>
      <c r="AT6" s="476" t="s">
        <v>1010</v>
      </c>
      <c r="AU6" s="476" t="s">
        <v>1011</v>
      </c>
      <c r="AV6" s="476" t="s">
        <v>1012</v>
      </c>
      <c r="AW6" s="476" t="s">
        <v>1013</v>
      </c>
      <c r="AX6" s="477"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92" t="s">
        <v>62</v>
      </c>
      <c r="CE6" s="470" t="s">
        <v>159</v>
      </c>
      <c r="CF6" s="471" t="s">
        <v>160</v>
      </c>
      <c r="CG6" s="471" t="s">
        <v>1022</v>
      </c>
      <c r="CH6" s="472" t="s">
        <v>1023</v>
      </c>
      <c r="CI6" s="424" t="s">
        <v>159</v>
      </c>
      <c r="CJ6" s="425" t="s">
        <v>160</v>
      </c>
      <c r="CK6" s="425" t="s">
        <v>1022</v>
      </c>
      <c r="CL6" s="425" t="s">
        <v>1023</v>
      </c>
      <c r="CM6" s="438" t="s">
        <v>1035</v>
      </c>
      <c r="CN6" s="435" t="s">
        <v>159</v>
      </c>
      <c r="CO6" s="435" t="s">
        <v>160</v>
      </c>
      <c r="CP6" s="435" t="s">
        <v>1022</v>
      </c>
      <c r="CQ6" s="436" t="s">
        <v>1023</v>
      </c>
      <c r="CR6" s="438" t="s">
        <v>1035</v>
      </c>
    </row>
    <row r="7" spans="1:96">
      <c r="A7" s="405" t="s">
        <v>63</v>
      </c>
      <c r="B7" s="406" t="s">
        <v>1037</v>
      </c>
      <c r="C7" s="393">
        <f t="shared" ref="C7:AH7" si="0">SUM(C8:C47)</f>
        <v>16507</v>
      </c>
      <c r="D7" s="394">
        <f t="shared" si="0"/>
        <v>14459</v>
      </c>
      <c r="E7" s="394">
        <f t="shared" si="0"/>
        <v>17356</v>
      </c>
      <c r="F7" s="394">
        <f t="shared" si="0"/>
        <v>14870</v>
      </c>
      <c r="G7" s="394">
        <f t="shared" si="0"/>
        <v>11576</v>
      </c>
      <c r="H7" s="394">
        <f t="shared" si="0"/>
        <v>9367</v>
      </c>
      <c r="I7" s="394">
        <f t="shared" si="0"/>
        <v>6816</v>
      </c>
      <c r="J7" s="395">
        <f t="shared" si="0"/>
        <v>90951</v>
      </c>
      <c r="K7" s="393">
        <f t="shared" si="0"/>
        <v>16162</v>
      </c>
      <c r="L7" s="394">
        <f t="shared" si="0"/>
        <v>13966</v>
      </c>
      <c r="M7" s="394">
        <f t="shared" si="0"/>
        <v>16824</v>
      </c>
      <c r="N7" s="394">
        <f t="shared" si="0"/>
        <v>14330</v>
      </c>
      <c r="O7" s="394">
        <f t="shared" si="0"/>
        <v>11139</v>
      </c>
      <c r="P7" s="394">
        <f t="shared" si="0"/>
        <v>9031</v>
      </c>
      <c r="Q7" s="394">
        <f t="shared" si="0"/>
        <v>6384</v>
      </c>
      <c r="R7" s="395">
        <f t="shared" si="0"/>
        <v>87836</v>
      </c>
      <c r="S7" s="393">
        <f t="shared" si="0"/>
        <v>1193</v>
      </c>
      <c r="T7" s="394">
        <f t="shared" si="0"/>
        <v>1230</v>
      </c>
      <c r="U7" s="394">
        <f t="shared" si="0"/>
        <v>1218</v>
      </c>
      <c r="V7" s="394">
        <f t="shared" si="0"/>
        <v>1175</v>
      </c>
      <c r="W7" s="394">
        <f t="shared" si="0"/>
        <v>869</v>
      </c>
      <c r="X7" s="394">
        <f t="shared" si="0"/>
        <v>713</v>
      </c>
      <c r="Y7" s="394">
        <f t="shared" si="0"/>
        <v>692</v>
      </c>
      <c r="Z7" s="395">
        <f t="shared" si="0"/>
        <v>7090</v>
      </c>
      <c r="AA7" s="393">
        <f t="shared" si="0"/>
        <v>1735</v>
      </c>
      <c r="AB7" s="394">
        <f t="shared" si="0"/>
        <v>1689</v>
      </c>
      <c r="AC7" s="394">
        <f t="shared" si="0"/>
        <v>1702</v>
      </c>
      <c r="AD7" s="394">
        <f t="shared" si="0"/>
        <v>1693</v>
      </c>
      <c r="AE7" s="394">
        <f t="shared" si="0"/>
        <v>1186</v>
      </c>
      <c r="AF7" s="394">
        <f t="shared" si="0"/>
        <v>1020</v>
      </c>
      <c r="AG7" s="394">
        <f t="shared" si="0"/>
        <v>823</v>
      </c>
      <c r="AH7" s="395">
        <f t="shared" si="0"/>
        <v>9848</v>
      </c>
      <c r="AI7" s="393">
        <f t="shared" ref="AI7:BV7" si="1">SUM(AI8:AI47)</f>
        <v>2991</v>
      </c>
      <c r="AJ7" s="394">
        <f t="shared" si="1"/>
        <v>2523</v>
      </c>
      <c r="AK7" s="394">
        <f t="shared" si="1"/>
        <v>2813</v>
      </c>
      <c r="AL7" s="394">
        <f t="shared" si="1"/>
        <v>2547</v>
      </c>
      <c r="AM7" s="394">
        <f t="shared" si="1"/>
        <v>1888</v>
      </c>
      <c r="AN7" s="394">
        <f t="shared" si="1"/>
        <v>1581</v>
      </c>
      <c r="AO7" s="394">
        <f t="shared" si="1"/>
        <v>1204</v>
      </c>
      <c r="AP7" s="395">
        <f t="shared" si="1"/>
        <v>15547</v>
      </c>
      <c r="AQ7" s="478">
        <f>AY7+BG7+BO7</f>
        <v>10243</v>
      </c>
      <c r="AR7" s="395">
        <f t="shared" ref="AR7:AX22" si="2">AZ7+BH7+BP7</f>
        <v>8524</v>
      </c>
      <c r="AS7" s="395">
        <f t="shared" si="2"/>
        <v>11091</v>
      </c>
      <c r="AT7" s="395">
        <f t="shared" si="2"/>
        <v>8915</v>
      </c>
      <c r="AU7" s="395">
        <f t="shared" si="2"/>
        <v>7196</v>
      </c>
      <c r="AV7" s="395">
        <f t="shared" si="2"/>
        <v>5717</v>
      </c>
      <c r="AW7" s="395">
        <f t="shared" si="2"/>
        <v>3665</v>
      </c>
      <c r="AX7" s="396">
        <f t="shared" si="2"/>
        <v>55351</v>
      </c>
      <c r="AY7" s="473">
        <f t="shared" si="1"/>
        <v>4528</v>
      </c>
      <c r="AZ7" s="394">
        <f t="shared" si="1"/>
        <v>3560</v>
      </c>
      <c r="BA7" s="394">
        <f t="shared" si="1"/>
        <v>4395</v>
      </c>
      <c r="BB7" s="394">
        <f t="shared" si="1"/>
        <v>3447</v>
      </c>
      <c r="BC7" s="394">
        <f t="shared" si="1"/>
        <v>2597</v>
      </c>
      <c r="BD7" s="394">
        <f t="shared" si="1"/>
        <v>2139</v>
      </c>
      <c r="BE7" s="394">
        <f t="shared" si="1"/>
        <v>1482</v>
      </c>
      <c r="BF7" s="395">
        <f t="shared" si="1"/>
        <v>22148</v>
      </c>
      <c r="BG7" s="393">
        <f t="shared" si="1"/>
        <v>3899</v>
      </c>
      <c r="BH7" s="394">
        <f t="shared" si="1"/>
        <v>3241</v>
      </c>
      <c r="BI7" s="394">
        <f t="shared" si="1"/>
        <v>4167</v>
      </c>
      <c r="BJ7" s="394">
        <f t="shared" si="1"/>
        <v>3221</v>
      </c>
      <c r="BK7" s="394">
        <f t="shared" si="1"/>
        <v>2618</v>
      </c>
      <c r="BL7" s="394">
        <f t="shared" si="1"/>
        <v>2025</v>
      </c>
      <c r="BM7" s="394">
        <f t="shared" si="1"/>
        <v>1271</v>
      </c>
      <c r="BN7" s="395">
        <f t="shared" si="1"/>
        <v>20442</v>
      </c>
      <c r="BO7" s="393">
        <f t="shared" si="1"/>
        <v>1816</v>
      </c>
      <c r="BP7" s="394">
        <f t="shared" si="1"/>
        <v>1723</v>
      </c>
      <c r="BQ7" s="394">
        <f t="shared" si="1"/>
        <v>2529</v>
      </c>
      <c r="BR7" s="394">
        <f t="shared" si="1"/>
        <v>2247</v>
      </c>
      <c r="BS7" s="394">
        <f t="shared" si="1"/>
        <v>1981</v>
      </c>
      <c r="BT7" s="394">
        <f t="shared" si="1"/>
        <v>1553</v>
      </c>
      <c r="BU7" s="394">
        <f t="shared" si="1"/>
        <v>912</v>
      </c>
      <c r="BV7" s="395">
        <f t="shared" si="1"/>
        <v>12761</v>
      </c>
      <c r="BW7" s="393">
        <f t="shared" ref="BW7:CD7" si="3">SUM(BW8:BW47)</f>
        <v>345</v>
      </c>
      <c r="BX7" s="394">
        <f t="shared" si="3"/>
        <v>493</v>
      </c>
      <c r="BY7" s="394">
        <f t="shared" si="3"/>
        <v>532</v>
      </c>
      <c r="BZ7" s="394">
        <f t="shared" si="3"/>
        <v>540</v>
      </c>
      <c r="CA7" s="394">
        <f t="shared" si="3"/>
        <v>437</v>
      </c>
      <c r="CB7" s="394">
        <f t="shared" si="3"/>
        <v>336</v>
      </c>
      <c r="CC7" s="394">
        <f t="shared" si="3"/>
        <v>432</v>
      </c>
      <c r="CD7" s="395">
        <f t="shared" si="3"/>
        <v>3115</v>
      </c>
      <c r="CE7" s="465">
        <f>SUM(V7:Y7)</f>
        <v>3449</v>
      </c>
      <c r="CF7" s="466">
        <f>SUM(AD7:AG7)</f>
        <v>4722</v>
      </c>
      <c r="CG7" s="466">
        <f>SUM(AL7:AO7)</f>
        <v>7220</v>
      </c>
      <c r="CH7" s="467">
        <f>SUM(AT7:AW7)</f>
        <v>25493</v>
      </c>
      <c r="CI7" s="432">
        <f>h27国調1!AU62</f>
        <v>210513</v>
      </c>
      <c r="CJ7" s="432">
        <f>h27国調1!AV62</f>
        <v>165479</v>
      </c>
      <c r="CK7" s="432">
        <f>h27国調1!AW62</f>
        <v>123300</v>
      </c>
      <c r="CL7" s="432">
        <f>h27国調1!BB62</f>
        <v>149869</v>
      </c>
      <c r="CM7" s="439">
        <f>SUM(CI7:CL7)</f>
        <v>649161</v>
      </c>
      <c r="CN7" s="432">
        <f>ROUND((h27_3男!CF7+h28_3男!CF7+h29_3男!CF7)/3,0)</f>
        <v>4869</v>
      </c>
      <c r="CO7" s="432">
        <f>ROUND((h27_3男!CG7+h28_3男!CG7+h29_3男!CG7)/3,0)</f>
        <v>7042</v>
      </c>
      <c r="CP7" s="432">
        <f>ROUND((h27_3男!CH7+h28_3男!CH7+h29_3男!CH7)/3,0)</f>
        <v>24524</v>
      </c>
      <c r="CQ7" s="433">
        <f>ROUND((h27_3男!CI7+h28_3男!CI7+h29_3男!CI7)/3,0)</f>
        <v>70171</v>
      </c>
      <c r="CR7" s="439">
        <f>SUM(CN7:CQ7)</f>
        <v>106606</v>
      </c>
    </row>
    <row r="8" spans="1:96">
      <c r="A8" s="407" t="s">
        <v>281</v>
      </c>
      <c r="B8" s="408" t="s">
        <v>0</v>
      </c>
      <c r="C8" s="397">
        <v>4848</v>
      </c>
      <c r="D8" s="398">
        <v>5008</v>
      </c>
      <c r="E8" s="398">
        <v>3984</v>
      </c>
      <c r="F8" s="398">
        <v>4241</v>
      </c>
      <c r="G8" s="398">
        <v>3219</v>
      </c>
      <c r="H8" s="398">
        <v>2716</v>
      </c>
      <c r="I8" s="398">
        <v>1900</v>
      </c>
      <c r="J8" s="399">
        <v>25916</v>
      </c>
      <c r="K8" s="397">
        <v>4760</v>
      </c>
      <c r="L8" s="398">
        <v>4853</v>
      </c>
      <c r="M8" s="398">
        <v>3902</v>
      </c>
      <c r="N8" s="398">
        <v>4099</v>
      </c>
      <c r="O8" s="398">
        <v>3105</v>
      </c>
      <c r="P8" s="398">
        <v>2618</v>
      </c>
      <c r="Q8" s="398">
        <v>1787</v>
      </c>
      <c r="R8" s="399">
        <v>25124</v>
      </c>
      <c r="S8" s="397">
        <v>378</v>
      </c>
      <c r="T8" s="398">
        <v>446</v>
      </c>
      <c r="U8" s="398">
        <v>248</v>
      </c>
      <c r="V8" s="398">
        <v>343</v>
      </c>
      <c r="W8" s="398">
        <v>250</v>
      </c>
      <c r="X8" s="398">
        <v>224</v>
      </c>
      <c r="Y8" s="398">
        <v>184</v>
      </c>
      <c r="Z8" s="399">
        <v>2073</v>
      </c>
      <c r="AA8" s="397">
        <v>505</v>
      </c>
      <c r="AB8" s="398">
        <v>610</v>
      </c>
      <c r="AC8" s="398">
        <v>392</v>
      </c>
      <c r="AD8" s="398">
        <v>452</v>
      </c>
      <c r="AE8" s="398">
        <v>350</v>
      </c>
      <c r="AF8" s="398">
        <v>322</v>
      </c>
      <c r="AG8" s="398">
        <v>246</v>
      </c>
      <c r="AH8" s="399">
        <v>2877</v>
      </c>
      <c r="AI8" s="397">
        <v>838</v>
      </c>
      <c r="AJ8" s="398">
        <v>843</v>
      </c>
      <c r="AK8" s="398">
        <v>633</v>
      </c>
      <c r="AL8" s="398">
        <v>742</v>
      </c>
      <c r="AM8" s="398">
        <v>514</v>
      </c>
      <c r="AN8" s="398">
        <v>440</v>
      </c>
      <c r="AO8" s="398">
        <v>331</v>
      </c>
      <c r="AP8" s="412">
        <v>4341</v>
      </c>
      <c r="AQ8" s="397">
        <f t="shared" ref="AQ8:AX47" si="4">AY8+BG8+BO8</f>
        <v>3039</v>
      </c>
      <c r="AR8" s="400">
        <f t="shared" si="2"/>
        <v>2954</v>
      </c>
      <c r="AS8" s="400">
        <f t="shared" si="2"/>
        <v>2629</v>
      </c>
      <c r="AT8" s="400">
        <f t="shared" si="2"/>
        <v>2562</v>
      </c>
      <c r="AU8" s="400">
        <f t="shared" si="2"/>
        <v>1991</v>
      </c>
      <c r="AV8" s="400">
        <f t="shared" si="2"/>
        <v>1632</v>
      </c>
      <c r="AW8" s="400">
        <f t="shared" si="2"/>
        <v>1026</v>
      </c>
      <c r="AX8" s="411">
        <f t="shared" si="2"/>
        <v>15833</v>
      </c>
      <c r="AY8" s="400">
        <v>1287</v>
      </c>
      <c r="AZ8" s="398">
        <v>1276</v>
      </c>
      <c r="BA8" s="398">
        <v>1026</v>
      </c>
      <c r="BB8" s="398">
        <v>1026</v>
      </c>
      <c r="BC8" s="398">
        <v>728</v>
      </c>
      <c r="BD8" s="398">
        <v>630</v>
      </c>
      <c r="BE8" s="398">
        <v>448</v>
      </c>
      <c r="BF8" s="399">
        <v>6421</v>
      </c>
      <c r="BG8" s="397">
        <v>1203</v>
      </c>
      <c r="BH8" s="398">
        <v>1102</v>
      </c>
      <c r="BI8" s="398">
        <v>1023</v>
      </c>
      <c r="BJ8" s="398">
        <v>879</v>
      </c>
      <c r="BK8" s="398">
        <v>689</v>
      </c>
      <c r="BL8" s="398">
        <v>585</v>
      </c>
      <c r="BM8" s="398">
        <v>344</v>
      </c>
      <c r="BN8" s="399">
        <v>5825</v>
      </c>
      <c r="BO8" s="397">
        <v>549</v>
      </c>
      <c r="BP8" s="398">
        <v>576</v>
      </c>
      <c r="BQ8" s="398">
        <v>580</v>
      </c>
      <c r="BR8" s="398">
        <v>657</v>
      </c>
      <c r="BS8" s="398">
        <v>574</v>
      </c>
      <c r="BT8" s="398">
        <v>417</v>
      </c>
      <c r="BU8" s="398">
        <v>234</v>
      </c>
      <c r="BV8" s="399">
        <v>3587</v>
      </c>
      <c r="BW8" s="397">
        <v>88</v>
      </c>
      <c r="BX8" s="398">
        <v>155</v>
      </c>
      <c r="BY8" s="398">
        <v>82</v>
      </c>
      <c r="BZ8" s="398">
        <v>142</v>
      </c>
      <c r="CA8" s="398">
        <v>114</v>
      </c>
      <c r="CB8" s="398">
        <v>98</v>
      </c>
      <c r="CC8" s="398">
        <v>113</v>
      </c>
      <c r="CD8" s="412">
        <v>792</v>
      </c>
      <c r="CE8" s="454">
        <f t="shared" ref="CE8:CE48" si="5">SUM(V8:Y8)</f>
        <v>1001</v>
      </c>
      <c r="CF8" s="423">
        <f t="shared" ref="CF8:CF48" si="6">SUM(AD8:AG8)</f>
        <v>1370</v>
      </c>
      <c r="CG8" s="423">
        <f t="shared" ref="CG8:CG48" si="7">SUM(AL8:AO8)</f>
        <v>2027</v>
      </c>
      <c r="CH8" s="468">
        <f t="shared" ref="CH8:CH48" si="8">SUM(AT8:AW8)</f>
        <v>7211</v>
      </c>
      <c r="CI8" s="427">
        <f>h27国調1!AU63</f>
        <v>58124</v>
      </c>
      <c r="CJ8" s="427">
        <f>h27国調1!AV63</f>
        <v>45236</v>
      </c>
      <c r="CK8" s="427">
        <f>h27国調1!AW63</f>
        <v>33601</v>
      </c>
      <c r="CL8" s="427">
        <f>h27国調1!BB63</f>
        <v>41521</v>
      </c>
      <c r="CM8" s="440">
        <f t="shared" ref="CM8:CM48" si="9">SUM(CI8:CL8)</f>
        <v>178482</v>
      </c>
      <c r="CN8" s="427">
        <f>ROUND((h27_3男!CF8+h28_3男!CF8+h29_3男!CF8)/3,0)</f>
        <v>1408</v>
      </c>
      <c r="CO8" s="427">
        <f>ROUND((h27_3男!CG8+h28_3男!CG8+h29_3男!CG8)/3,0)</f>
        <v>1999</v>
      </c>
      <c r="CP8" s="427">
        <f>ROUND((h27_3男!CH8+h28_3男!CH8+h29_3男!CH8)/3,0)</f>
        <v>6810</v>
      </c>
      <c r="CQ8" s="428">
        <f>ROUND((h27_3男!CI8+h28_3男!CI8+h29_3男!CI8)/3,0)</f>
        <v>19375</v>
      </c>
      <c r="CR8" s="440">
        <f t="shared" ref="CR8:CR48" si="10">SUM(CN8:CQ8)</f>
        <v>29592</v>
      </c>
    </row>
    <row r="9" spans="1:96">
      <c r="A9" s="407" t="s">
        <v>281</v>
      </c>
      <c r="B9" s="408" t="s">
        <v>2</v>
      </c>
      <c r="C9" s="397">
        <v>2005</v>
      </c>
      <c r="D9" s="398">
        <v>1289</v>
      </c>
      <c r="E9" s="398">
        <v>2163</v>
      </c>
      <c r="F9" s="398">
        <v>1219</v>
      </c>
      <c r="G9" s="398">
        <v>1053</v>
      </c>
      <c r="H9" s="398">
        <v>914</v>
      </c>
      <c r="I9" s="398">
        <v>652</v>
      </c>
      <c r="J9" s="399">
        <v>9295</v>
      </c>
      <c r="K9" s="397">
        <v>1973</v>
      </c>
      <c r="L9" s="398">
        <v>1256</v>
      </c>
      <c r="M9" s="398">
        <v>2068</v>
      </c>
      <c r="N9" s="398">
        <v>1161</v>
      </c>
      <c r="O9" s="398">
        <v>1003</v>
      </c>
      <c r="P9" s="398">
        <v>876</v>
      </c>
      <c r="Q9" s="398">
        <v>605</v>
      </c>
      <c r="R9" s="399">
        <v>8942</v>
      </c>
      <c r="S9" s="397">
        <v>155</v>
      </c>
      <c r="T9" s="398">
        <v>107</v>
      </c>
      <c r="U9" s="398">
        <v>191</v>
      </c>
      <c r="V9" s="398">
        <v>113</v>
      </c>
      <c r="W9" s="398">
        <v>106</v>
      </c>
      <c r="X9" s="398">
        <v>81</v>
      </c>
      <c r="Y9" s="398">
        <v>81</v>
      </c>
      <c r="Z9" s="399">
        <v>834</v>
      </c>
      <c r="AA9" s="397">
        <v>221</v>
      </c>
      <c r="AB9" s="398">
        <v>160</v>
      </c>
      <c r="AC9" s="398">
        <v>246</v>
      </c>
      <c r="AD9" s="398">
        <v>157</v>
      </c>
      <c r="AE9" s="398">
        <v>111</v>
      </c>
      <c r="AF9" s="398">
        <v>104</v>
      </c>
      <c r="AG9" s="398">
        <v>87</v>
      </c>
      <c r="AH9" s="399">
        <v>1086</v>
      </c>
      <c r="AI9" s="397">
        <v>413</v>
      </c>
      <c r="AJ9" s="398">
        <v>252</v>
      </c>
      <c r="AK9" s="398">
        <v>407</v>
      </c>
      <c r="AL9" s="398">
        <v>210</v>
      </c>
      <c r="AM9" s="398">
        <v>176</v>
      </c>
      <c r="AN9" s="398">
        <v>174</v>
      </c>
      <c r="AO9" s="398">
        <v>123</v>
      </c>
      <c r="AP9" s="412">
        <v>1755</v>
      </c>
      <c r="AQ9" s="397">
        <f t="shared" si="4"/>
        <v>1184</v>
      </c>
      <c r="AR9" s="400">
        <f t="shared" si="2"/>
        <v>737</v>
      </c>
      <c r="AS9" s="400">
        <f t="shared" si="2"/>
        <v>1224</v>
      </c>
      <c r="AT9" s="400">
        <f t="shared" si="2"/>
        <v>681</v>
      </c>
      <c r="AU9" s="400">
        <f t="shared" si="2"/>
        <v>610</v>
      </c>
      <c r="AV9" s="400">
        <f t="shared" si="2"/>
        <v>517</v>
      </c>
      <c r="AW9" s="400">
        <f t="shared" si="2"/>
        <v>314</v>
      </c>
      <c r="AX9" s="411">
        <f t="shared" si="2"/>
        <v>5267</v>
      </c>
      <c r="AY9" s="400">
        <v>597</v>
      </c>
      <c r="AZ9" s="398">
        <v>335</v>
      </c>
      <c r="BA9" s="398">
        <v>548</v>
      </c>
      <c r="BB9" s="398">
        <v>270</v>
      </c>
      <c r="BC9" s="398">
        <v>236</v>
      </c>
      <c r="BD9" s="398">
        <v>204</v>
      </c>
      <c r="BE9" s="398">
        <v>129</v>
      </c>
      <c r="BF9" s="399">
        <v>2319</v>
      </c>
      <c r="BG9" s="397">
        <v>424</v>
      </c>
      <c r="BH9" s="398">
        <v>252</v>
      </c>
      <c r="BI9" s="398">
        <v>433</v>
      </c>
      <c r="BJ9" s="398">
        <v>250</v>
      </c>
      <c r="BK9" s="398">
        <v>222</v>
      </c>
      <c r="BL9" s="398">
        <v>184</v>
      </c>
      <c r="BM9" s="398">
        <v>121</v>
      </c>
      <c r="BN9" s="399">
        <v>1886</v>
      </c>
      <c r="BO9" s="397">
        <v>163</v>
      </c>
      <c r="BP9" s="398">
        <v>150</v>
      </c>
      <c r="BQ9" s="398">
        <v>243</v>
      </c>
      <c r="BR9" s="398">
        <v>161</v>
      </c>
      <c r="BS9" s="398">
        <v>152</v>
      </c>
      <c r="BT9" s="398">
        <v>129</v>
      </c>
      <c r="BU9" s="398">
        <v>64</v>
      </c>
      <c r="BV9" s="399">
        <v>1062</v>
      </c>
      <c r="BW9" s="397">
        <v>32</v>
      </c>
      <c r="BX9" s="398">
        <v>33</v>
      </c>
      <c r="BY9" s="398">
        <v>95</v>
      </c>
      <c r="BZ9" s="398">
        <v>58</v>
      </c>
      <c r="CA9" s="398">
        <v>50</v>
      </c>
      <c r="CB9" s="398">
        <v>38</v>
      </c>
      <c r="CC9" s="398">
        <v>47</v>
      </c>
      <c r="CD9" s="412">
        <v>353</v>
      </c>
      <c r="CE9" s="454">
        <f t="shared" si="5"/>
        <v>381</v>
      </c>
      <c r="CF9" s="423">
        <f t="shared" si="6"/>
        <v>459</v>
      </c>
      <c r="CG9" s="423">
        <f t="shared" si="7"/>
        <v>683</v>
      </c>
      <c r="CH9" s="468">
        <f t="shared" si="8"/>
        <v>2122</v>
      </c>
      <c r="CI9" s="427">
        <f>h27国調1!AU73</f>
        <v>19250</v>
      </c>
      <c r="CJ9" s="427">
        <f>h27国調1!AV73</f>
        <v>15264</v>
      </c>
      <c r="CK9" s="427">
        <f>h27国調1!AW73</f>
        <v>11001</v>
      </c>
      <c r="CL9" s="427">
        <f>h27国調1!BB73</f>
        <v>12472</v>
      </c>
      <c r="CM9" s="440">
        <f t="shared" si="9"/>
        <v>57987</v>
      </c>
      <c r="CN9" s="427">
        <f>ROUND((h27_3男!CF9+h28_3男!CF9+h29_3男!CF9)/3,0)</f>
        <v>494</v>
      </c>
      <c r="CO9" s="427">
        <f>ROUND((h27_3男!CG9+h28_3男!CG9+h29_3男!CG9)/3,0)</f>
        <v>671</v>
      </c>
      <c r="CP9" s="427">
        <f>ROUND((h27_3男!CH9+h28_3男!CH9+h29_3男!CH9)/3,0)</f>
        <v>2097</v>
      </c>
      <c r="CQ9" s="428">
        <f>ROUND((h27_3男!CI9+h28_3男!CI9+h29_3男!CI9)/3,0)</f>
        <v>6417</v>
      </c>
      <c r="CR9" s="440">
        <f t="shared" si="10"/>
        <v>9679</v>
      </c>
    </row>
    <row r="10" spans="1:96">
      <c r="A10" s="407" t="s">
        <v>281</v>
      </c>
      <c r="B10" s="408" t="s">
        <v>4</v>
      </c>
      <c r="C10" s="397">
        <v>1530</v>
      </c>
      <c r="D10" s="398">
        <v>1383</v>
      </c>
      <c r="E10" s="398">
        <v>1519</v>
      </c>
      <c r="F10" s="398">
        <v>1693</v>
      </c>
      <c r="G10" s="398">
        <v>1134</v>
      </c>
      <c r="H10" s="398">
        <v>921</v>
      </c>
      <c r="I10" s="398">
        <v>705</v>
      </c>
      <c r="J10" s="399">
        <v>8885</v>
      </c>
      <c r="K10" s="397">
        <v>1506</v>
      </c>
      <c r="L10" s="398">
        <v>1330</v>
      </c>
      <c r="M10" s="398">
        <v>1478</v>
      </c>
      <c r="N10" s="398">
        <v>1626</v>
      </c>
      <c r="O10" s="398">
        <v>1093</v>
      </c>
      <c r="P10" s="398">
        <v>886</v>
      </c>
      <c r="Q10" s="398">
        <v>668</v>
      </c>
      <c r="R10" s="399">
        <v>8587</v>
      </c>
      <c r="S10" s="397">
        <v>126</v>
      </c>
      <c r="T10" s="398">
        <v>149</v>
      </c>
      <c r="U10" s="398">
        <v>126</v>
      </c>
      <c r="V10" s="398">
        <v>159</v>
      </c>
      <c r="W10" s="398">
        <v>89</v>
      </c>
      <c r="X10" s="398">
        <v>69</v>
      </c>
      <c r="Y10" s="398">
        <v>90</v>
      </c>
      <c r="Z10" s="399">
        <v>808</v>
      </c>
      <c r="AA10" s="397">
        <v>206</v>
      </c>
      <c r="AB10" s="398">
        <v>200</v>
      </c>
      <c r="AC10" s="398">
        <v>189</v>
      </c>
      <c r="AD10" s="398">
        <v>233</v>
      </c>
      <c r="AE10" s="398">
        <v>142</v>
      </c>
      <c r="AF10" s="398">
        <v>127</v>
      </c>
      <c r="AG10" s="398">
        <v>78</v>
      </c>
      <c r="AH10" s="399">
        <v>1175</v>
      </c>
      <c r="AI10" s="397">
        <v>315</v>
      </c>
      <c r="AJ10" s="398">
        <v>286</v>
      </c>
      <c r="AK10" s="398">
        <v>248</v>
      </c>
      <c r="AL10" s="398">
        <v>339</v>
      </c>
      <c r="AM10" s="398">
        <v>248</v>
      </c>
      <c r="AN10" s="398">
        <v>193</v>
      </c>
      <c r="AO10" s="398">
        <v>151</v>
      </c>
      <c r="AP10" s="412">
        <v>1780</v>
      </c>
      <c r="AQ10" s="397">
        <f t="shared" si="4"/>
        <v>859</v>
      </c>
      <c r="AR10" s="400">
        <f t="shared" si="2"/>
        <v>695</v>
      </c>
      <c r="AS10" s="400">
        <f t="shared" si="2"/>
        <v>915</v>
      </c>
      <c r="AT10" s="400">
        <f t="shared" si="2"/>
        <v>895</v>
      </c>
      <c r="AU10" s="400">
        <f t="shared" si="2"/>
        <v>614</v>
      </c>
      <c r="AV10" s="400">
        <f t="shared" si="2"/>
        <v>497</v>
      </c>
      <c r="AW10" s="400">
        <f t="shared" si="2"/>
        <v>349</v>
      </c>
      <c r="AX10" s="411">
        <f t="shared" si="2"/>
        <v>4824</v>
      </c>
      <c r="AY10" s="400">
        <v>430</v>
      </c>
      <c r="AZ10" s="398">
        <v>332</v>
      </c>
      <c r="BA10" s="398">
        <v>407</v>
      </c>
      <c r="BB10" s="398">
        <v>380</v>
      </c>
      <c r="BC10" s="398">
        <v>258</v>
      </c>
      <c r="BD10" s="398">
        <v>220</v>
      </c>
      <c r="BE10" s="398">
        <v>163</v>
      </c>
      <c r="BF10" s="399">
        <v>2190</v>
      </c>
      <c r="BG10" s="397">
        <v>305</v>
      </c>
      <c r="BH10" s="398">
        <v>256</v>
      </c>
      <c r="BI10" s="398">
        <v>336</v>
      </c>
      <c r="BJ10" s="398">
        <v>332</v>
      </c>
      <c r="BK10" s="398">
        <v>221</v>
      </c>
      <c r="BL10" s="398">
        <v>167</v>
      </c>
      <c r="BM10" s="398">
        <v>118</v>
      </c>
      <c r="BN10" s="399">
        <v>1735</v>
      </c>
      <c r="BO10" s="397">
        <v>124</v>
      </c>
      <c r="BP10" s="398">
        <v>107</v>
      </c>
      <c r="BQ10" s="398">
        <v>172</v>
      </c>
      <c r="BR10" s="398">
        <v>183</v>
      </c>
      <c r="BS10" s="398">
        <v>135</v>
      </c>
      <c r="BT10" s="398">
        <v>110</v>
      </c>
      <c r="BU10" s="398">
        <v>68</v>
      </c>
      <c r="BV10" s="399">
        <v>899</v>
      </c>
      <c r="BW10" s="397">
        <v>24</v>
      </c>
      <c r="BX10" s="398">
        <v>53</v>
      </c>
      <c r="BY10" s="398">
        <v>41</v>
      </c>
      <c r="BZ10" s="398">
        <v>67</v>
      </c>
      <c r="CA10" s="398">
        <v>41</v>
      </c>
      <c r="CB10" s="398">
        <v>35</v>
      </c>
      <c r="CC10" s="398">
        <v>37</v>
      </c>
      <c r="CD10" s="412">
        <v>298</v>
      </c>
      <c r="CE10" s="454">
        <f t="shared" si="5"/>
        <v>407</v>
      </c>
      <c r="CF10" s="423">
        <f t="shared" si="6"/>
        <v>580</v>
      </c>
      <c r="CG10" s="423">
        <f t="shared" si="7"/>
        <v>931</v>
      </c>
      <c r="CH10" s="468">
        <f t="shared" si="8"/>
        <v>2355</v>
      </c>
      <c r="CI10" s="427">
        <f>h27国調1!AU74</f>
        <v>17746</v>
      </c>
      <c r="CJ10" s="427">
        <f>h27国調1!AV74</f>
        <v>14859</v>
      </c>
      <c r="CK10" s="427">
        <f>h27国調1!AW74</f>
        <v>11026</v>
      </c>
      <c r="CL10" s="427">
        <f>h27国調1!BB74</f>
        <v>11262</v>
      </c>
      <c r="CM10" s="440">
        <f t="shared" si="9"/>
        <v>54893</v>
      </c>
      <c r="CN10" s="427">
        <f>ROUND((h27_3男!CF10+h28_3男!CF10+h29_3男!CF10)/3,0)</f>
        <v>612</v>
      </c>
      <c r="CO10" s="427">
        <f>ROUND((h27_3男!CG10+h28_3男!CG10+h29_3男!CG10)/3,0)</f>
        <v>864</v>
      </c>
      <c r="CP10" s="427">
        <f>ROUND((h27_3男!CH10+h28_3男!CH10+h29_3男!CH10)/3,0)</f>
        <v>2180</v>
      </c>
      <c r="CQ10" s="428">
        <f>ROUND((h27_3男!CI10+h28_3男!CI10+h29_3男!CI10)/3,0)</f>
        <v>5915</v>
      </c>
      <c r="CR10" s="440">
        <f t="shared" si="10"/>
        <v>9571</v>
      </c>
    </row>
    <row r="11" spans="1:96">
      <c r="A11" s="407" t="s">
        <v>281</v>
      </c>
      <c r="B11" s="408" t="s">
        <v>6</v>
      </c>
      <c r="C11" s="397">
        <v>698</v>
      </c>
      <c r="D11" s="398">
        <v>817</v>
      </c>
      <c r="E11" s="398">
        <v>669</v>
      </c>
      <c r="F11" s="398">
        <v>727</v>
      </c>
      <c r="G11" s="398">
        <v>571</v>
      </c>
      <c r="H11" s="398">
        <v>443</v>
      </c>
      <c r="I11" s="398">
        <v>345</v>
      </c>
      <c r="J11" s="399">
        <v>4270</v>
      </c>
      <c r="K11" s="397">
        <v>674</v>
      </c>
      <c r="L11" s="398">
        <v>777</v>
      </c>
      <c r="M11" s="398">
        <v>661</v>
      </c>
      <c r="N11" s="398">
        <v>703</v>
      </c>
      <c r="O11" s="398">
        <v>546</v>
      </c>
      <c r="P11" s="398">
        <v>429</v>
      </c>
      <c r="Q11" s="398">
        <v>318</v>
      </c>
      <c r="R11" s="399">
        <v>4108</v>
      </c>
      <c r="S11" s="397">
        <v>56</v>
      </c>
      <c r="T11" s="398">
        <v>83</v>
      </c>
      <c r="U11" s="398">
        <v>43</v>
      </c>
      <c r="V11" s="398">
        <v>48</v>
      </c>
      <c r="W11" s="398">
        <v>41</v>
      </c>
      <c r="X11" s="398">
        <v>36</v>
      </c>
      <c r="Y11" s="398">
        <v>39</v>
      </c>
      <c r="Z11" s="399">
        <v>346</v>
      </c>
      <c r="AA11" s="397">
        <v>75</v>
      </c>
      <c r="AB11" s="398">
        <v>94</v>
      </c>
      <c r="AC11" s="398">
        <v>59</v>
      </c>
      <c r="AD11" s="398">
        <v>96</v>
      </c>
      <c r="AE11" s="398">
        <v>57</v>
      </c>
      <c r="AF11" s="398">
        <v>38</v>
      </c>
      <c r="AG11" s="398">
        <v>48</v>
      </c>
      <c r="AH11" s="399">
        <v>467</v>
      </c>
      <c r="AI11" s="397">
        <v>128</v>
      </c>
      <c r="AJ11" s="398">
        <v>143</v>
      </c>
      <c r="AK11" s="398">
        <v>122</v>
      </c>
      <c r="AL11" s="398">
        <v>137</v>
      </c>
      <c r="AM11" s="398">
        <v>112</v>
      </c>
      <c r="AN11" s="398">
        <v>96</v>
      </c>
      <c r="AO11" s="398">
        <v>66</v>
      </c>
      <c r="AP11" s="412">
        <v>804</v>
      </c>
      <c r="AQ11" s="397">
        <f t="shared" si="4"/>
        <v>415</v>
      </c>
      <c r="AR11" s="400">
        <f t="shared" si="2"/>
        <v>457</v>
      </c>
      <c r="AS11" s="400">
        <f t="shared" si="2"/>
        <v>437</v>
      </c>
      <c r="AT11" s="400">
        <f t="shared" si="2"/>
        <v>422</v>
      </c>
      <c r="AU11" s="400">
        <f t="shared" si="2"/>
        <v>336</v>
      </c>
      <c r="AV11" s="400">
        <f t="shared" si="2"/>
        <v>259</v>
      </c>
      <c r="AW11" s="400">
        <f t="shared" si="2"/>
        <v>165</v>
      </c>
      <c r="AX11" s="411">
        <f t="shared" si="2"/>
        <v>2491</v>
      </c>
      <c r="AY11" s="400">
        <v>182</v>
      </c>
      <c r="AZ11" s="398">
        <v>184</v>
      </c>
      <c r="BA11" s="398">
        <v>180</v>
      </c>
      <c r="BB11" s="398">
        <v>184</v>
      </c>
      <c r="BC11" s="398">
        <v>132</v>
      </c>
      <c r="BD11" s="398">
        <v>105</v>
      </c>
      <c r="BE11" s="398">
        <v>65</v>
      </c>
      <c r="BF11" s="399">
        <v>1032</v>
      </c>
      <c r="BG11" s="397">
        <v>153</v>
      </c>
      <c r="BH11" s="398">
        <v>189</v>
      </c>
      <c r="BI11" s="398">
        <v>160</v>
      </c>
      <c r="BJ11" s="398">
        <v>142</v>
      </c>
      <c r="BK11" s="398">
        <v>120</v>
      </c>
      <c r="BL11" s="398">
        <v>90</v>
      </c>
      <c r="BM11" s="398">
        <v>62</v>
      </c>
      <c r="BN11" s="399">
        <v>916</v>
      </c>
      <c r="BO11" s="397">
        <v>80</v>
      </c>
      <c r="BP11" s="398">
        <v>84</v>
      </c>
      <c r="BQ11" s="398">
        <v>97</v>
      </c>
      <c r="BR11" s="398">
        <v>96</v>
      </c>
      <c r="BS11" s="398">
        <v>84</v>
      </c>
      <c r="BT11" s="398">
        <v>64</v>
      </c>
      <c r="BU11" s="398">
        <v>38</v>
      </c>
      <c r="BV11" s="399">
        <v>543</v>
      </c>
      <c r="BW11" s="397">
        <v>24</v>
      </c>
      <c r="BX11" s="398">
        <v>40</v>
      </c>
      <c r="BY11" s="398">
        <v>8</v>
      </c>
      <c r="BZ11" s="398">
        <v>24</v>
      </c>
      <c r="CA11" s="398">
        <v>25</v>
      </c>
      <c r="CB11" s="398">
        <v>14</v>
      </c>
      <c r="CC11" s="398">
        <v>27</v>
      </c>
      <c r="CD11" s="412">
        <v>162</v>
      </c>
      <c r="CE11" s="454">
        <f t="shared" si="5"/>
        <v>164</v>
      </c>
      <c r="CF11" s="423">
        <f t="shared" si="6"/>
        <v>239</v>
      </c>
      <c r="CG11" s="423">
        <f t="shared" si="7"/>
        <v>411</v>
      </c>
      <c r="CH11" s="468">
        <f t="shared" si="8"/>
        <v>1182</v>
      </c>
      <c r="CI11" s="427">
        <f>h27国調1!AU75</f>
        <v>10884</v>
      </c>
      <c r="CJ11" s="427">
        <f>h27国調1!AV75</f>
        <v>8651</v>
      </c>
      <c r="CK11" s="427">
        <f>h27国調1!AW75</f>
        <v>6197</v>
      </c>
      <c r="CL11" s="427">
        <f>h27国調1!BB75</f>
        <v>6795</v>
      </c>
      <c r="CM11" s="440">
        <f t="shared" si="9"/>
        <v>32527</v>
      </c>
      <c r="CN11" s="427">
        <f>ROUND((h27_3男!CF11+h28_3男!CF11+h29_3男!CF11)/3,0)</f>
        <v>253</v>
      </c>
      <c r="CO11" s="427">
        <f>ROUND((h27_3男!CG11+h28_3男!CG11+h29_3男!CG11)/3,0)</f>
        <v>389</v>
      </c>
      <c r="CP11" s="427">
        <f>ROUND((h27_3男!CH11+h28_3男!CH11+h29_3男!CH11)/3,0)</f>
        <v>1136</v>
      </c>
      <c r="CQ11" s="428">
        <f>ROUND((h27_3男!CI11+h28_3男!CI11+h29_3男!CI11)/3,0)</f>
        <v>3628</v>
      </c>
      <c r="CR11" s="440">
        <f t="shared" si="10"/>
        <v>5406</v>
      </c>
    </row>
    <row r="12" spans="1:96">
      <c r="A12" s="407" t="s">
        <v>281</v>
      </c>
      <c r="B12" s="408" t="s">
        <v>8</v>
      </c>
      <c r="C12" s="397">
        <v>1214</v>
      </c>
      <c r="D12" s="398">
        <v>1045</v>
      </c>
      <c r="E12" s="398">
        <v>1288</v>
      </c>
      <c r="F12" s="398">
        <v>823</v>
      </c>
      <c r="G12" s="398">
        <v>814</v>
      </c>
      <c r="H12" s="398">
        <v>504</v>
      </c>
      <c r="I12" s="398">
        <v>450</v>
      </c>
      <c r="J12" s="399">
        <v>6138</v>
      </c>
      <c r="K12" s="397">
        <v>1187</v>
      </c>
      <c r="L12" s="398">
        <v>1009</v>
      </c>
      <c r="M12" s="398">
        <v>1228</v>
      </c>
      <c r="N12" s="398">
        <v>797</v>
      </c>
      <c r="O12" s="398">
        <v>785</v>
      </c>
      <c r="P12" s="398">
        <v>486</v>
      </c>
      <c r="Q12" s="398">
        <v>421</v>
      </c>
      <c r="R12" s="399">
        <v>5913</v>
      </c>
      <c r="S12" s="397">
        <v>87</v>
      </c>
      <c r="T12" s="398">
        <v>81</v>
      </c>
      <c r="U12" s="398">
        <v>104</v>
      </c>
      <c r="V12" s="398">
        <v>70</v>
      </c>
      <c r="W12" s="398">
        <v>64</v>
      </c>
      <c r="X12" s="398">
        <v>46</v>
      </c>
      <c r="Y12" s="398">
        <v>41</v>
      </c>
      <c r="Z12" s="399">
        <v>493</v>
      </c>
      <c r="AA12" s="397">
        <v>114</v>
      </c>
      <c r="AB12" s="398">
        <v>110</v>
      </c>
      <c r="AC12" s="398">
        <v>133</v>
      </c>
      <c r="AD12" s="398">
        <v>89</v>
      </c>
      <c r="AE12" s="398">
        <v>81</v>
      </c>
      <c r="AF12" s="398">
        <v>56</v>
      </c>
      <c r="AG12" s="398">
        <v>57</v>
      </c>
      <c r="AH12" s="399">
        <v>640</v>
      </c>
      <c r="AI12" s="397">
        <v>203</v>
      </c>
      <c r="AJ12" s="398">
        <v>174</v>
      </c>
      <c r="AK12" s="398">
        <v>205</v>
      </c>
      <c r="AL12" s="398">
        <v>139</v>
      </c>
      <c r="AM12" s="398">
        <v>112</v>
      </c>
      <c r="AN12" s="398">
        <v>83</v>
      </c>
      <c r="AO12" s="398">
        <v>86</v>
      </c>
      <c r="AP12" s="412">
        <v>1002</v>
      </c>
      <c r="AQ12" s="397">
        <f t="shared" si="4"/>
        <v>783</v>
      </c>
      <c r="AR12" s="400">
        <f t="shared" si="2"/>
        <v>644</v>
      </c>
      <c r="AS12" s="400">
        <f t="shared" si="2"/>
        <v>786</v>
      </c>
      <c r="AT12" s="400">
        <f t="shared" si="2"/>
        <v>499</v>
      </c>
      <c r="AU12" s="400">
        <f t="shared" si="2"/>
        <v>528</v>
      </c>
      <c r="AV12" s="400">
        <f t="shared" si="2"/>
        <v>301</v>
      </c>
      <c r="AW12" s="400">
        <f t="shared" si="2"/>
        <v>237</v>
      </c>
      <c r="AX12" s="411">
        <f t="shared" si="2"/>
        <v>3778</v>
      </c>
      <c r="AY12" s="400">
        <v>363</v>
      </c>
      <c r="AZ12" s="398">
        <v>260</v>
      </c>
      <c r="BA12" s="398">
        <v>311</v>
      </c>
      <c r="BB12" s="398">
        <v>187</v>
      </c>
      <c r="BC12" s="398">
        <v>208</v>
      </c>
      <c r="BD12" s="398">
        <v>106</v>
      </c>
      <c r="BE12" s="398">
        <v>83</v>
      </c>
      <c r="BF12" s="399">
        <v>1518</v>
      </c>
      <c r="BG12" s="397">
        <v>278</v>
      </c>
      <c r="BH12" s="398">
        <v>243</v>
      </c>
      <c r="BI12" s="398">
        <v>292</v>
      </c>
      <c r="BJ12" s="398">
        <v>187</v>
      </c>
      <c r="BK12" s="398">
        <v>189</v>
      </c>
      <c r="BL12" s="398">
        <v>101</v>
      </c>
      <c r="BM12" s="398">
        <v>87</v>
      </c>
      <c r="BN12" s="399">
        <v>1377</v>
      </c>
      <c r="BO12" s="397">
        <v>142</v>
      </c>
      <c r="BP12" s="398">
        <v>141</v>
      </c>
      <c r="BQ12" s="398">
        <v>183</v>
      </c>
      <c r="BR12" s="398">
        <v>125</v>
      </c>
      <c r="BS12" s="398">
        <v>131</v>
      </c>
      <c r="BT12" s="398">
        <v>94</v>
      </c>
      <c r="BU12" s="398">
        <v>67</v>
      </c>
      <c r="BV12" s="399">
        <v>883</v>
      </c>
      <c r="BW12" s="397">
        <v>27</v>
      </c>
      <c r="BX12" s="398">
        <v>36</v>
      </c>
      <c r="BY12" s="398">
        <v>60</v>
      </c>
      <c r="BZ12" s="398">
        <v>26</v>
      </c>
      <c r="CA12" s="398">
        <v>29</v>
      </c>
      <c r="CB12" s="398">
        <v>18</v>
      </c>
      <c r="CC12" s="398">
        <v>29</v>
      </c>
      <c r="CD12" s="412">
        <v>225</v>
      </c>
      <c r="CE12" s="454">
        <f t="shared" si="5"/>
        <v>221</v>
      </c>
      <c r="CF12" s="423">
        <f t="shared" si="6"/>
        <v>283</v>
      </c>
      <c r="CG12" s="423">
        <f t="shared" si="7"/>
        <v>420</v>
      </c>
      <c r="CH12" s="468">
        <f t="shared" si="8"/>
        <v>1565</v>
      </c>
      <c r="CI12" s="427">
        <f>h27国調1!AU76</f>
        <v>16422</v>
      </c>
      <c r="CJ12" s="427">
        <f>h27国調1!AV76</f>
        <v>12425</v>
      </c>
      <c r="CK12" s="427">
        <f>h27国調1!AW76</f>
        <v>9283</v>
      </c>
      <c r="CL12" s="427">
        <f>h27国調1!BB76</f>
        <v>10804</v>
      </c>
      <c r="CM12" s="440">
        <f t="shared" si="9"/>
        <v>48934</v>
      </c>
      <c r="CN12" s="427">
        <f>ROUND((h27_3男!CF12+h28_3男!CF12+h29_3男!CF12)/3,0)</f>
        <v>284</v>
      </c>
      <c r="CO12" s="427">
        <f>ROUND((h27_3男!CG12+h28_3男!CG12+h29_3男!CG12)/3,0)</f>
        <v>411</v>
      </c>
      <c r="CP12" s="427">
        <f>ROUND((h27_3男!CH12+h28_3男!CH12+h29_3男!CH12)/3,0)</f>
        <v>1508</v>
      </c>
      <c r="CQ12" s="428">
        <f>ROUND((h27_3男!CI12+h28_3男!CI12+h29_3男!CI12)/3,0)</f>
        <v>5474</v>
      </c>
      <c r="CR12" s="440">
        <f t="shared" si="10"/>
        <v>7677</v>
      </c>
    </row>
    <row r="13" spans="1:96">
      <c r="A13" s="407" t="s">
        <v>281</v>
      </c>
      <c r="B13" s="408" t="s">
        <v>9</v>
      </c>
      <c r="C13" s="397">
        <v>85</v>
      </c>
      <c r="D13" s="398">
        <v>116</v>
      </c>
      <c r="E13" s="398">
        <v>190</v>
      </c>
      <c r="F13" s="398">
        <v>171</v>
      </c>
      <c r="G13" s="398">
        <v>145</v>
      </c>
      <c r="H13" s="398">
        <v>92</v>
      </c>
      <c r="I13" s="398">
        <v>66</v>
      </c>
      <c r="J13" s="399">
        <v>865</v>
      </c>
      <c r="K13" s="397">
        <v>82</v>
      </c>
      <c r="L13" s="398">
        <v>113</v>
      </c>
      <c r="M13" s="398">
        <v>186</v>
      </c>
      <c r="N13" s="398">
        <v>160</v>
      </c>
      <c r="O13" s="398">
        <v>142</v>
      </c>
      <c r="P13" s="398">
        <v>86</v>
      </c>
      <c r="Q13" s="398">
        <v>62</v>
      </c>
      <c r="R13" s="399">
        <v>831</v>
      </c>
      <c r="S13" s="397">
        <v>5</v>
      </c>
      <c r="T13" s="398">
        <v>8</v>
      </c>
      <c r="U13" s="398">
        <v>15</v>
      </c>
      <c r="V13" s="398">
        <v>9</v>
      </c>
      <c r="W13" s="398">
        <v>14</v>
      </c>
      <c r="X13" s="398">
        <v>4</v>
      </c>
      <c r="Y13" s="398">
        <v>7</v>
      </c>
      <c r="Z13" s="399">
        <v>62</v>
      </c>
      <c r="AA13" s="397">
        <v>8</v>
      </c>
      <c r="AB13" s="398">
        <v>14</v>
      </c>
      <c r="AC13" s="398">
        <v>11</v>
      </c>
      <c r="AD13" s="398">
        <v>15</v>
      </c>
      <c r="AE13" s="398">
        <v>16</v>
      </c>
      <c r="AF13" s="398">
        <v>10</v>
      </c>
      <c r="AG13" s="398">
        <v>9</v>
      </c>
      <c r="AH13" s="399">
        <v>83</v>
      </c>
      <c r="AI13" s="397">
        <v>14</v>
      </c>
      <c r="AJ13" s="398">
        <v>11</v>
      </c>
      <c r="AK13" s="398">
        <v>18</v>
      </c>
      <c r="AL13" s="398">
        <v>23</v>
      </c>
      <c r="AM13" s="398">
        <v>14</v>
      </c>
      <c r="AN13" s="398">
        <v>15</v>
      </c>
      <c r="AO13" s="398">
        <v>9</v>
      </c>
      <c r="AP13" s="412">
        <v>104</v>
      </c>
      <c r="AQ13" s="397">
        <f t="shared" si="4"/>
        <v>55</v>
      </c>
      <c r="AR13" s="400">
        <f t="shared" si="2"/>
        <v>80</v>
      </c>
      <c r="AS13" s="400">
        <f t="shared" si="2"/>
        <v>142</v>
      </c>
      <c r="AT13" s="400">
        <f t="shared" si="2"/>
        <v>113</v>
      </c>
      <c r="AU13" s="400">
        <f t="shared" si="2"/>
        <v>98</v>
      </c>
      <c r="AV13" s="400">
        <f t="shared" si="2"/>
        <v>57</v>
      </c>
      <c r="AW13" s="400">
        <f t="shared" si="2"/>
        <v>37</v>
      </c>
      <c r="AX13" s="411">
        <f t="shared" si="2"/>
        <v>582</v>
      </c>
      <c r="AY13" s="400">
        <v>24</v>
      </c>
      <c r="AZ13" s="398">
        <v>21</v>
      </c>
      <c r="BA13" s="398">
        <v>47</v>
      </c>
      <c r="BB13" s="398">
        <v>32</v>
      </c>
      <c r="BC13" s="398">
        <v>31</v>
      </c>
      <c r="BD13" s="398">
        <v>20</v>
      </c>
      <c r="BE13" s="398">
        <v>15</v>
      </c>
      <c r="BF13" s="399">
        <v>190</v>
      </c>
      <c r="BG13" s="397">
        <v>22</v>
      </c>
      <c r="BH13" s="398">
        <v>34</v>
      </c>
      <c r="BI13" s="398">
        <v>50</v>
      </c>
      <c r="BJ13" s="398">
        <v>44</v>
      </c>
      <c r="BK13" s="398">
        <v>28</v>
      </c>
      <c r="BL13" s="398">
        <v>11</v>
      </c>
      <c r="BM13" s="398">
        <v>13</v>
      </c>
      <c r="BN13" s="399">
        <v>202</v>
      </c>
      <c r="BO13" s="397">
        <v>9</v>
      </c>
      <c r="BP13" s="398">
        <v>25</v>
      </c>
      <c r="BQ13" s="398">
        <v>45</v>
      </c>
      <c r="BR13" s="398">
        <v>37</v>
      </c>
      <c r="BS13" s="398">
        <v>39</v>
      </c>
      <c r="BT13" s="398">
        <v>26</v>
      </c>
      <c r="BU13" s="398">
        <v>9</v>
      </c>
      <c r="BV13" s="399">
        <v>190</v>
      </c>
      <c r="BW13" s="397">
        <v>3</v>
      </c>
      <c r="BX13" s="398">
        <v>3</v>
      </c>
      <c r="BY13" s="398">
        <v>4</v>
      </c>
      <c r="BZ13" s="398">
        <v>11</v>
      </c>
      <c r="CA13" s="398">
        <v>3</v>
      </c>
      <c r="CB13" s="398">
        <v>6</v>
      </c>
      <c r="CC13" s="398">
        <v>4</v>
      </c>
      <c r="CD13" s="412">
        <v>34</v>
      </c>
      <c r="CE13" s="454">
        <f t="shared" si="5"/>
        <v>34</v>
      </c>
      <c r="CF13" s="423">
        <f t="shared" si="6"/>
        <v>50</v>
      </c>
      <c r="CG13" s="423">
        <f t="shared" si="7"/>
        <v>61</v>
      </c>
      <c r="CH13" s="468">
        <f t="shared" si="8"/>
        <v>305</v>
      </c>
      <c r="CI13" s="427">
        <f>h27国調1!AU77</f>
        <v>2046</v>
      </c>
      <c r="CJ13" s="427">
        <f>h27国調1!AV77</f>
        <v>1417</v>
      </c>
      <c r="CK13" s="427">
        <f>h27国調1!AW77</f>
        <v>1118</v>
      </c>
      <c r="CL13" s="427">
        <f>h27国調1!BB77</f>
        <v>1847</v>
      </c>
      <c r="CM13" s="440">
        <f t="shared" si="9"/>
        <v>6428</v>
      </c>
      <c r="CN13" s="427">
        <f>ROUND((h27_3男!CF13+h28_3男!CF13+h29_3男!CF13)/3,0)</f>
        <v>48</v>
      </c>
      <c r="CO13" s="427">
        <f>ROUND((h27_3男!CG13+h28_3男!CG13+h29_3男!CG13)/3,0)</f>
        <v>60</v>
      </c>
      <c r="CP13" s="427">
        <f>ROUND((h27_3男!CH13+h28_3男!CH13+h29_3男!CH13)/3,0)</f>
        <v>318</v>
      </c>
      <c r="CQ13" s="428">
        <f>ROUND((h27_3男!CI13+h28_3男!CI13+h29_3男!CI13)/3,0)</f>
        <v>682</v>
      </c>
      <c r="CR13" s="440">
        <f t="shared" si="10"/>
        <v>1108</v>
      </c>
    </row>
    <row r="14" spans="1:96">
      <c r="A14" s="407" t="s">
        <v>281</v>
      </c>
      <c r="B14" s="408" t="s">
        <v>11</v>
      </c>
      <c r="C14" s="397">
        <v>373</v>
      </c>
      <c r="D14" s="398">
        <v>197</v>
      </c>
      <c r="E14" s="398">
        <v>310</v>
      </c>
      <c r="F14" s="398">
        <v>190</v>
      </c>
      <c r="G14" s="398">
        <v>182</v>
      </c>
      <c r="H14" s="398">
        <v>133</v>
      </c>
      <c r="I14" s="398">
        <v>125</v>
      </c>
      <c r="J14" s="399">
        <v>1510</v>
      </c>
      <c r="K14" s="397">
        <v>369</v>
      </c>
      <c r="L14" s="398">
        <v>193</v>
      </c>
      <c r="M14" s="398">
        <v>307</v>
      </c>
      <c r="N14" s="398">
        <v>186</v>
      </c>
      <c r="O14" s="398">
        <v>178</v>
      </c>
      <c r="P14" s="398">
        <v>129</v>
      </c>
      <c r="Q14" s="398">
        <v>117</v>
      </c>
      <c r="R14" s="399">
        <v>1479</v>
      </c>
      <c r="S14" s="397">
        <v>16</v>
      </c>
      <c r="T14" s="398">
        <v>11</v>
      </c>
      <c r="U14" s="398">
        <v>24</v>
      </c>
      <c r="V14" s="398">
        <v>11</v>
      </c>
      <c r="W14" s="398">
        <v>7</v>
      </c>
      <c r="X14" s="398">
        <v>10</v>
      </c>
      <c r="Y14" s="398">
        <v>3</v>
      </c>
      <c r="Z14" s="399">
        <v>82</v>
      </c>
      <c r="AA14" s="397">
        <v>19</v>
      </c>
      <c r="AB14" s="398">
        <v>17</v>
      </c>
      <c r="AC14" s="398">
        <v>30</v>
      </c>
      <c r="AD14" s="398">
        <v>21</v>
      </c>
      <c r="AE14" s="398">
        <v>14</v>
      </c>
      <c r="AF14" s="398">
        <v>7</v>
      </c>
      <c r="AG14" s="398">
        <v>12</v>
      </c>
      <c r="AH14" s="399">
        <v>120</v>
      </c>
      <c r="AI14" s="397">
        <v>52</v>
      </c>
      <c r="AJ14" s="398">
        <v>22</v>
      </c>
      <c r="AK14" s="398">
        <v>43</v>
      </c>
      <c r="AL14" s="398">
        <v>23</v>
      </c>
      <c r="AM14" s="398">
        <v>24</v>
      </c>
      <c r="AN14" s="398">
        <v>14</v>
      </c>
      <c r="AO14" s="398">
        <v>20</v>
      </c>
      <c r="AP14" s="412">
        <v>198</v>
      </c>
      <c r="AQ14" s="397">
        <f t="shared" si="4"/>
        <v>282</v>
      </c>
      <c r="AR14" s="400">
        <f t="shared" si="2"/>
        <v>143</v>
      </c>
      <c r="AS14" s="400">
        <f t="shared" si="2"/>
        <v>210</v>
      </c>
      <c r="AT14" s="400">
        <f t="shared" si="2"/>
        <v>131</v>
      </c>
      <c r="AU14" s="400">
        <f t="shared" si="2"/>
        <v>133</v>
      </c>
      <c r="AV14" s="400">
        <f t="shared" si="2"/>
        <v>98</v>
      </c>
      <c r="AW14" s="400">
        <f t="shared" si="2"/>
        <v>82</v>
      </c>
      <c r="AX14" s="411">
        <f t="shared" si="2"/>
        <v>1079</v>
      </c>
      <c r="AY14" s="400">
        <v>123</v>
      </c>
      <c r="AZ14" s="398">
        <v>56</v>
      </c>
      <c r="BA14" s="398">
        <v>71</v>
      </c>
      <c r="BB14" s="398">
        <v>44</v>
      </c>
      <c r="BC14" s="398">
        <v>48</v>
      </c>
      <c r="BD14" s="398">
        <v>34</v>
      </c>
      <c r="BE14" s="398">
        <v>26</v>
      </c>
      <c r="BF14" s="399">
        <v>402</v>
      </c>
      <c r="BG14" s="397">
        <v>109</v>
      </c>
      <c r="BH14" s="398">
        <v>48</v>
      </c>
      <c r="BI14" s="398">
        <v>83</v>
      </c>
      <c r="BJ14" s="398">
        <v>45</v>
      </c>
      <c r="BK14" s="398">
        <v>43</v>
      </c>
      <c r="BL14" s="398">
        <v>34</v>
      </c>
      <c r="BM14" s="398">
        <v>32</v>
      </c>
      <c r="BN14" s="399">
        <v>394</v>
      </c>
      <c r="BO14" s="397">
        <v>50</v>
      </c>
      <c r="BP14" s="398">
        <v>39</v>
      </c>
      <c r="BQ14" s="398">
        <v>56</v>
      </c>
      <c r="BR14" s="398">
        <v>42</v>
      </c>
      <c r="BS14" s="398">
        <v>42</v>
      </c>
      <c r="BT14" s="398">
        <v>30</v>
      </c>
      <c r="BU14" s="398">
        <v>24</v>
      </c>
      <c r="BV14" s="399">
        <v>283</v>
      </c>
      <c r="BW14" s="397">
        <v>4</v>
      </c>
      <c r="BX14" s="398">
        <v>4</v>
      </c>
      <c r="BY14" s="398">
        <v>3</v>
      </c>
      <c r="BZ14" s="398">
        <v>4</v>
      </c>
      <c r="CA14" s="398">
        <v>4</v>
      </c>
      <c r="CB14" s="398">
        <v>4</v>
      </c>
      <c r="CC14" s="398">
        <v>8</v>
      </c>
      <c r="CD14" s="412">
        <v>31</v>
      </c>
      <c r="CE14" s="454">
        <f t="shared" si="5"/>
        <v>31</v>
      </c>
      <c r="CF14" s="423">
        <f t="shared" si="6"/>
        <v>54</v>
      </c>
      <c r="CG14" s="423">
        <f t="shared" si="7"/>
        <v>81</v>
      </c>
      <c r="CH14" s="468">
        <f t="shared" si="8"/>
        <v>444</v>
      </c>
      <c r="CI14" s="427">
        <f>h27国調1!AU78</f>
        <v>3409</v>
      </c>
      <c r="CJ14" s="427">
        <f>h27国調1!AV78</f>
        <v>2601</v>
      </c>
      <c r="CK14" s="427">
        <f>h27国調1!AW78</f>
        <v>1999</v>
      </c>
      <c r="CL14" s="427">
        <f>h27国調1!BB78</f>
        <v>2846</v>
      </c>
      <c r="CM14" s="440">
        <f t="shared" si="9"/>
        <v>10855</v>
      </c>
      <c r="CN14" s="427">
        <f>ROUND((h27_3男!CF14+h28_3男!CF14+h29_3男!CF14)/3,0)</f>
        <v>51</v>
      </c>
      <c r="CO14" s="427">
        <f>ROUND((h27_3男!CG14+h28_3男!CG14+h29_3男!CG14)/3,0)</f>
        <v>78</v>
      </c>
      <c r="CP14" s="427">
        <f>ROUND((h27_3男!CH14+h28_3男!CH14+h29_3男!CH14)/3,0)</f>
        <v>437</v>
      </c>
      <c r="CQ14" s="428">
        <f>ROUND((h27_3男!CI14+h28_3男!CI14+h29_3男!CI14)/3,0)</f>
        <v>1136</v>
      </c>
      <c r="CR14" s="440">
        <f t="shared" si="10"/>
        <v>1702</v>
      </c>
    </row>
    <row r="15" spans="1:96">
      <c r="A15" s="407" t="s">
        <v>281</v>
      </c>
      <c r="B15" s="408" t="s">
        <v>12</v>
      </c>
      <c r="C15" s="397">
        <v>491</v>
      </c>
      <c r="D15" s="398">
        <v>449</v>
      </c>
      <c r="E15" s="398">
        <v>608</v>
      </c>
      <c r="F15" s="398">
        <v>486</v>
      </c>
      <c r="G15" s="398">
        <v>399</v>
      </c>
      <c r="H15" s="398">
        <v>288</v>
      </c>
      <c r="I15" s="398">
        <v>154</v>
      </c>
      <c r="J15" s="399">
        <v>2875</v>
      </c>
      <c r="K15" s="397">
        <v>484</v>
      </c>
      <c r="L15" s="398">
        <v>426</v>
      </c>
      <c r="M15" s="398">
        <v>582</v>
      </c>
      <c r="N15" s="398">
        <v>472</v>
      </c>
      <c r="O15" s="398">
        <v>379</v>
      </c>
      <c r="P15" s="398">
        <v>278</v>
      </c>
      <c r="Q15" s="398">
        <v>141</v>
      </c>
      <c r="R15" s="399">
        <v>2762</v>
      </c>
      <c r="S15" s="397">
        <v>33</v>
      </c>
      <c r="T15" s="398">
        <v>33</v>
      </c>
      <c r="U15" s="398">
        <v>35</v>
      </c>
      <c r="V15" s="398">
        <v>37</v>
      </c>
      <c r="W15" s="398">
        <v>24</v>
      </c>
      <c r="X15" s="398">
        <v>27</v>
      </c>
      <c r="Y15" s="398">
        <v>15</v>
      </c>
      <c r="Z15" s="399">
        <v>204</v>
      </c>
      <c r="AA15" s="397">
        <v>63</v>
      </c>
      <c r="AB15" s="398">
        <v>54</v>
      </c>
      <c r="AC15" s="398">
        <v>75</v>
      </c>
      <c r="AD15" s="398">
        <v>74</v>
      </c>
      <c r="AE15" s="398">
        <v>48</v>
      </c>
      <c r="AF15" s="398">
        <v>32</v>
      </c>
      <c r="AG15" s="398">
        <v>17</v>
      </c>
      <c r="AH15" s="399">
        <v>363</v>
      </c>
      <c r="AI15" s="397">
        <v>94</v>
      </c>
      <c r="AJ15" s="398">
        <v>89</v>
      </c>
      <c r="AK15" s="398">
        <v>109</v>
      </c>
      <c r="AL15" s="398">
        <v>90</v>
      </c>
      <c r="AM15" s="398">
        <v>74</v>
      </c>
      <c r="AN15" s="398">
        <v>60</v>
      </c>
      <c r="AO15" s="398">
        <v>23</v>
      </c>
      <c r="AP15" s="412">
        <v>539</v>
      </c>
      <c r="AQ15" s="397">
        <f t="shared" si="4"/>
        <v>294</v>
      </c>
      <c r="AR15" s="400">
        <f t="shared" si="2"/>
        <v>250</v>
      </c>
      <c r="AS15" s="400">
        <f t="shared" si="2"/>
        <v>363</v>
      </c>
      <c r="AT15" s="400">
        <f t="shared" si="2"/>
        <v>271</v>
      </c>
      <c r="AU15" s="400">
        <f t="shared" si="2"/>
        <v>233</v>
      </c>
      <c r="AV15" s="400">
        <f t="shared" si="2"/>
        <v>159</v>
      </c>
      <c r="AW15" s="400">
        <f t="shared" si="2"/>
        <v>86</v>
      </c>
      <c r="AX15" s="411">
        <f t="shared" si="2"/>
        <v>1656</v>
      </c>
      <c r="AY15" s="400">
        <v>133</v>
      </c>
      <c r="AZ15" s="398">
        <v>110</v>
      </c>
      <c r="BA15" s="398">
        <v>149</v>
      </c>
      <c r="BB15" s="398">
        <v>121</v>
      </c>
      <c r="BC15" s="398">
        <v>93</v>
      </c>
      <c r="BD15" s="398">
        <v>58</v>
      </c>
      <c r="BE15" s="398">
        <v>39</v>
      </c>
      <c r="BF15" s="399">
        <v>703</v>
      </c>
      <c r="BG15" s="397">
        <v>115</v>
      </c>
      <c r="BH15" s="398">
        <v>87</v>
      </c>
      <c r="BI15" s="398">
        <v>140</v>
      </c>
      <c r="BJ15" s="398">
        <v>83</v>
      </c>
      <c r="BK15" s="398">
        <v>84</v>
      </c>
      <c r="BL15" s="398">
        <v>59</v>
      </c>
      <c r="BM15" s="398">
        <v>25</v>
      </c>
      <c r="BN15" s="399">
        <v>593</v>
      </c>
      <c r="BO15" s="397">
        <v>46</v>
      </c>
      <c r="BP15" s="398">
        <v>53</v>
      </c>
      <c r="BQ15" s="398">
        <v>74</v>
      </c>
      <c r="BR15" s="398">
        <v>67</v>
      </c>
      <c r="BS15" s="398">
        <v>56</v>
      </c>
      <c r="BT15" s="398">
        <v>42</v>
      </c>
      <c r="BU15" s="398">
        <v>22</v>
      </c>
      <c r="BV15" s="399">
        <v>360</v>
      </c>
      <c r="BW15" s="397">
        <v>7</v>
      </c>
      <c r="BX15" s="398">
        <v>23</v>
      </c>
      <c r="BY15" s="398">
        <v>26</v>
      </c>
      <c r="BZ15" s="398">
        <v>14</v>
      </c>
      <c r="CA15" s="398">
        <v>20</v>
      </c>
      <c r="CB15" s="398">
        <v>10</v>
      </c>
      <c r="CC15" s="398">
        <v>13</v>
      </c>
      <c r="CD15" s="412">
        <v>113</v>
      </c>
      <c r="CE15" s="454">
        <f t="shared" si="5"/>
        <v>103</v>
      </c>
      <c r="CF15" s="423">
        <f t="shared" si="6"/>
        <v>171</v>
      </c>
      <c r="CG15" s="423">
        <f t="shared" si="7"/>
        <v>247</v>
      </c>
      <c r="CH15" s="468">
        <f t="shared" si="8"/>
        <v>749</v>
      </c>
      <c r="CI15" s="427">
        <f>h27国調1!AU79</f>
        <v>6616</v>
      </c>
      <c r="CJ15" s="427">
        <f>h27国調1!AV79</f>
        <v>5441</v>
      </c>
      <c r="CK15" s="427">
        <f>h27国調1!AW79</f>
        <v>4222</v>
      </c>
      <c r="CL15" s="427">
        <f>h27国調1!BB79</f>
        <v>4423</v>
      </c>
      <c r="CM15" s="440">
        <f t="shared" si="9"/>
        <v>20702</v>
      </c>
      <c r="CN15" s="427">
        <f>ROUND((h27_3男!CF15+h28_3男!CF15+h29_3男!CF15)/3,0)</f>
        <v>169</v>
      </c>
      <c r="CO15" s="427">
        <f>ROUND((h27_3男!CG15+h28_3男!CG15+h29_3男!CG15)/3,0)</f>
        <v>224</v>
      </c>
      <c r="CP15" s="427">
        <f>ROUND((h27_3男!CH15+h28_3男!CH15+h29_3男!CH15)/3,0)</f>
        <v>683</v>
      </c>
      <c r="CQ15" s="428">
        <f>ROUND((h27_3男!CI15+h28_3男!CI15+h29_3男!CI15)/3,0)</f>
        <v>2205</v>
      </c>
      <c r="CR15" s="440">
        <f t="shared" si="10"/>
        <v>3281</v>
      </c>
    </row>
    <row r="16" spans="1:96">
      <c r="A16" s="407" t="s">
        <v>281</v>
      </c>
      <c r="B16" s="408" t="s">
        <v>14</v>
      </c>
      <c r="C16" s="397">
        <v>108</v>
      </c>
      <c r="D16" s="398">
        <v>80</v>
      </c>
      <c r="E16" s="398">
        <v>122</v>
      </c>
      <c r="F16" s="398">
        <v>83</v>
      </c>
      <c r="G16" s="398">
        <v>64</v>
      </c>
      <c r="H16" s="398">
        <v>51</v>
      </c>
      <c r="I16" s="398">
        <v>32</v>
      </c>
      <c r="J16" s="399">
        <v>540</v>
      </c>
      <c r="K16" s="397">
        <v>105</v>
      </c>
      <c r="L16" s="398">
        <v>77</v>
      </c>
      <c r="M16" s="398">
        <v>119</v>
      </c>
      <c r="N16" s="398">
        <v>78</v>
      </c>
      <c r="O16" s="398">
        <v>62</v>
      </c>
      <c r="P16" s="398">
        <v>49</v>
      </c>
      <c r="Q16" s="398">
        <v>29</v>
      </c>
      <c r="R16" s="399">
        <v>519</v>
      </c>
      <c r="S16" s="397">
        <v>4</v>
      </c>
      <c r="T16" s="398">
        <v>7</v>
      </c>
      <c r="U16" s="398">
        <v>12</v>
      </c>
      <c r="V16" s="398">
        <v>8</v>
      </c>
      <c r="W16" s="398">
        <v>5</v>
      </c>
      <c r="X16" s="398">
        <v>6</v>
      </c>
      <c r="Y16" s="398">
        <v>2</v>
      </c>
      <c r="Z16" s="399">
        <v>44</v>
      </c>
      <c r="AA16" s="397">
        <v>7</v>
      </c>
      <c r="AB16" s="398">
        <v>5</v>
      </c>
      <c r="AC16" s="398">
        <v>12</v>
      </c>
      <c r="AD16" s="398">
        <v>6</v>
      </c>
      <c r="AE16" s="398">
        <v>11</v>
      </c>
      <c r="AF16" s="398">
        <v>2</v>
      </c>
      <c r="AG16" s="398">
        <v>1</v>
      </c>
      <c r="AH16" s="399">
        <v>44</v>
      </c>
      <c r="AI16" s="397">
        <v>26</v>
      </c>
      <c r="AJ16" s="398">
        <v>11</v>
      </c>
      <c r="AK16" s="398">
        <v>17</v>
      </c>
      <c r="AL16" s="398">
        <v>9</v>
      </c>
      <c r="AM16" s="398">
        <v>9</v>
      </c>
      <c r="AN16" s="398">
        <v>7</v>
      </c>
      <c r="AO16" s="398">
        <v>6</v>
      </c>
      <c r="AP16" s="412">
        <v>85</v>
      </c>
      <c r="AQ16" s="397">
        <f t="shared" si="4"/>
        <v>68</v>
      </c>
      <c r="AR16" s="400">
        <f t="shared" si="2"/>
        <v>54</v>
      </c>
      <c r="AS16" s="400">
        <f t="shared" si="2"/>
        <v>78</v>
      </c>
      <c r="AT16" s="400">
        <f t="shared" si="2"/>
        <v>55</v>
      </c>
      <c r="AU16" s="400">
        <f t="shared" si="2"/>
        <v>37</v>
      </c>
      <c r="AV16" s="400">
        <f t="shared" si="2"/>
        <v>34</v>
      </c>
      <c r="AW16" s="400">
        <f t="shared" si="2"/>
        <v>20</v>
      </c>
      <c r="AX16" s="411">
        <f t="shared" si="2"/>
        <v>346</v>
      </c>
      <c r="AY16" s="400">
        <v>37</v>
      </c>
      <c r="AZ16" s="398">
        <v>13</v>
      </c>
      <c r="BA16" s="398">
        <v>29</v>
      </c>
      <c r="BB16" s="398">
        <v>17</v>
      </c>
      <c r="BC16" s="398">
        <v>15</v>
      </c>
      <c r="BD16" s="398">
        <v>12</v>
      </c>
      <c r="BE16" s="398">
        <v>9</v>
      </c>
      <c r="BF16" s="399">
        <v>132</v>
      </c>
      <c r="BG16" s="397">
        <v>20</v>
      </c>
      <c r="BH16" s="398">
        <v>22</v>
      </c>
      <c r="BI16" s="398">
        <v>30</v>
      </c>
      <c r="BJ16" s="398">
        <v>15</v>
      </c>
      <c r="BK16" s="398">
        <v>12</v>
      </c>
      <c r="BL16" s="398">
        <v>12</v>
      </c>
      <c r="BM16" s="398">
        <v>4</v>
      </c>
      <c r="BN16" s="399">
        <v>115</v>
      </c>
      <c r="BO16" s="397">
        <v>11</v>
      </c>
      <c r="BP16" s="398">
        <v>19</v>
      </c>
      <c r="BQ16" s="398">
        <v>19</v>
      </c>
      <c r="BR16" s="398">
        <v>23</v>
      </c>
      <c r="BS16" s="398">
        <v>10</v>
      </c>
      <c r="BT16" s="398">
        <v>10</v>
      </c>
      <c r="BU16" s="398">
        <v>7</v>
      </c>
      <c r="BV16" s="399">
        <v>99</v>
      </c>
      <c r="BW16" s="397">
        <v>3</v>
      </c>
      <c r="BX16" s="398">
        <v>3</v>
      </c>
      <c r="BY16" s="398">
        <v>3</v>
      </c>
      <c r="BZ16" s="398">
        <v>5</v>
      </c>
      <c r="CA16" s="398">
        <v>2</v>
      </c>
      <c r="CB16" s="398">
        <v>2</v>
      </c>
      <c r="CC16" s="398">
        <v>3</v>
      </c>
      <c r="CD16" s="412">
        <v>21</v>
      </c>
      <c r="CE16" s="454">
        <f t="shared" si="5"/>
        <v>21</v>
      </c>
      <c r="CF16" s="423">
        <f t="shared" si="6"/>
        <v>20</v>
      </c>
      <c r="CG16" s="423">
        <f t="shared" si="7"/>
        <v>31</v>
      </c>
      <c r="CH16" s="468">
        <f t="shared" si="8"/>
        <v>146</v>
      </c>
      <c r="CI16" s="427">
        <f>h27国調1!AU80</f>
        <v>1450</v>
      </c>
      <c r="CJ16" s="427">
        <f>h27国調1!AV80</f>
        <v>1130</v>
      </c>
      <c r="CK16" s="427">
        <f>h27国調1!AW80</f>
        <v>827</v>
      </c>
      <c r="CL16" s="427">
        <f>h27国調1!BB80</f>
        <v>1039</v>
      </c>
      <c r="CM16" s="440">
        <f t="shared" si="9"/>
        <v>4446</v>
      </c>
      <c r="CN16" s="427">
        <f>ROUND((h27_3男!CF16+h28_3男!CF16+h29_3男!CF16)/3,0)</f>
        <v>21</v>
      </c>
      <c r="CO16" s="427">
        <f>ROUND((h27_3男!CG16+h28_3男!CG16+h29_3男!CG16)/3,0)</f>
        <v>36</v>
      </c>
      <c r="CP16" s="427">
        <f>ROUND((h27_3男!CH16+h28_3男!CH16+h29_3男!CH16)/3,0)</f>
        <v>137</v>
      </c>
      <c r="CQ16" s="428">
        <f>ROUND((h27_3男!CI16+h28_3男!CI16+h29_3男!CI16)/3,0)</f>
        <v>483</v>
      </c>
      <c r="CR16" s="440">
        <f t="shared" si="10"/>
        <v>677</v>
      </c>
    </row>
    <row r="17" spans="1:96">
      <c r="A17" s="407" t="s">
        <v>281</v>
      </c>
      <c r="B17" s="408" t="s">
        <v>16</v>
      </c>
      <c r="C17" s="397">
        <v>250</v>
      </c>
      <c r="D17" s="398">
        <v>103</v>
      </c>
      <c r="E17" s="398">
        <v>349</v>
      </c>
      <c r="F17" s="398">
        <v>215</v>
      </c>
      <c r="G17" s="398">
        <v>153</v>
      </c>
      <c r="H17" s="398">
        <v>192</v>
      </c>
      <c r="I17" s="398">
        <v>159</v>
      </c>
      <c r="J17" s="399">
        <v>1421</v>
      </c>
      <c r="K17" s="397">
        <v>246</v>
      </c>
      <c r="L17" s="398">
        <v>99</v>
      </c>
      <c r="M17" s="398">
        <v>338</v>
      </c>
      <c r="N17" s="398">
        <v>210</v>
      </c>
      <c r="O17" s="398">
        <v>147</v>
      </c>
      <c r="P17" s="398">
        <v>185</v>
      </c>
      <c r="Q17" s="398">
        <v>155</v>
      </c>
      <c r="R17" s="399">
        <v>1380</v>
      </c>
      <c r="S17" s="397">
        <v>17</v>
      </c>
      <c r="T17" s="398">
        <v>6</v>
      </c>
      <c r="U17" s="398">
        <v>20</v>
      </c>
      <c r="V17" s="398">
        <v>16</v>
      </c>
      <c r="W17" s="398">
        <v>7</v>
      </c>
      <c r="X17" s="398">
        <v>9</v>
      </c>
      <c r="Y17" s="398">
        <v>10</v>
      </c>
      <c r="Z17" s="399">
        <v>85</v>
      </c>
      <c r="AA17" s="397">
        <v>24</v>
      </c>
      <c r="AB17" s="398">
        <v>10</v>
      </c>
      <c r="AC17" s="398">
        <v>17</v>
      </c>
      <c r="AD17" s="398">
        <v>15</v>
      </c>
      <c r="AE17" s="398">
        <v>10</v>
      </c>
      <c r="AF17" s="398">
        <v>20</v>
      </c>
      <c r="AG17" s="398">
        <v>15</v>
      </c>
      <c r="AH17" s="399">
        <v>111</v>
      </c>
      <c r="AI17" s="397">
        <v>35</v>
      </c>
      <c r="AJ17" s="398">
        <v>15</v>
      </c>
      <c r="AK17" s="398">
        <v>40</v>
      </c>
      <c r="AL17" s="398">
        <v>24</v>
      </c>
      <c r="AM17" s="398">
        <v>30</v>
      </c>
      <c r="AN17" s="398">
        <v>27</v>
      </c>
      <c r="AO17" s="398">
        <v>21</v>
      </c>
      <c r="AP17" s="412">
        <v>192</v>
      </c>
      <c r="AQ17" s="397">
        <f t="shared" si="4"/>
        <v>170</v>
      </c>
      <c r="AR17" s="400">
        <f t="shared" si="2"/>
        <v>68</v>
      </c>
      <c r="AS17" s="400">
        <f t="shared" si="2"/>
        <v>261</v>
      </c>
      <c r="AT17" s="400">
        <f t="shared" si="2"/>
        <v>155</v>
      </c>
      <c r="AU17" s="400">
        <f t="shared" si="2"/>
        <v>100</v>
      </c>
      <c r="AV17" s="400">
        <f t="shared" si="2"/>
        <v>129</v>
      </c>
      <c r="AW17" s="400">
        <f t="shared" si="2"/>
        <v>109</v>
      </c>
      <c r="AX17" s="411">
        <f t="shared" si="2"/>
        <v>992</v>
      </c>
      <c r="AY17" s="400">
        <v>75</v>
      </c>
      <c r="AZ17" s="398">
        <v>22</v>
      </c>
      <c r="BA17" s="398">
        <v>75</v>
      </c>
      <c r="BB17" s="398">
        <v>54</v>
      </c>
      <c r="BC17" s="398">
        <v>25</v>
      </c>
      <c r="BD17" s="398">
        <v>38</v>
      </c>
      <c r="BE17" s="398">
        <v>36</v>
      </c>
      <c r="BF17" s="399">
        <v>325</v>
      </c>
      <c r="BG17" s="397">
        <v>59</v>
      </c>
      <c r="BH17" s="398">
        <v>26</v>
      </c>
      <c r="BI17" s="398">
        <v>96</v>
      </c>
      <c r="BJ17" s="398">
        <v>50</v>
      </c>
      <c r="BK17" s="398">
        <v>36</v>
      </c>
      <c r="BL17" s="398">
        <v>48</v>
      </c>
      <c r="BM17" s="398">
        <v>37</v>
      </c>
      <c r="BN17" s="399">
        <v>352</v>
      </c>
      <c r="BO17" s="397">
        <v>36</v>
      </c>
      <c r="BP17" s="398">
        <v>20</v>
      </c>
      <c r="BQ17" s="398">
        <v>90</v>
      </c>
      <c r="BR17" s="398">
        <v>51</v>
      </c>
      <c r="BS17" s="398">
        <v>39</v>
      </c>
      <c r="BT17" s="398">
        <v>43</v>
      </c>
      <c r="BU17" s="398">
        <v>36</v>
      </c>
      <c r="BV17" s="399">
        <v>315</v>
      </c>
      <c r="BW17" s="397">
        <v>4</v>
      </c>
      <c r="BX17" s="398">
        <v>4</v>
      </c>
      <c r="BY17" s="398">
        <v>11</v>
      </c>
      <c r="BZ17" s="398">
        <v>5</v>
      </c>
      <c r="CA17" s="398">
        <v>6</v>
      </c>
      <c r="CB17" s="398">
        <v>7</v>
      </c>
      <c r="CC17" s="398">
        <v>4</v>
      </c>
      <c r="CD17" s="412">
        <v>41</v>
      </c>
      <c r="CE17" s="454">
        <f t="shared" si="5"/>
        <v>42</v>
      </c>
      <c r="CF17" s="423">
        <f t="shared" si="6"/>
        <v>60</v>
      </c>
      <c r="CG17" s="423">
        <f t="shared" si="7"/>
        <v>102</v>
      </c>
      <c r="CH17" s="468">
        <f t="shared" si="8"/>
        <v>493</v>
      </c>
      <c r="CI17" s="427">
        <f>h27国調1!AU81</f>
        <v>3368</v>
      </c>
      <c r="CJ17" s="427">
        <f>h27国調1!AV81</f>
        <v>2470</v>
      </c>
      <c r="CK17" s="427">
        <f>h27国調1!AW81</f>
        <v>2003</v>
      </c>
      <c r="CL17" s="427">
        <f>h27国調1!BB81</f>
        <v>3276</v>
      </c>
      <c r="CM17" s="440">
        <f t="shared" si="9"/>
        <v>11117</v>
      </c>
      <c r="CN17" s="427">
        <f>ROUND((h27_3男!CF17+h28_3男!CF17+h29_3男!CF17)/3,0)</f>
        <v>60</v>
      </c>
      <c r="CO17" s="427">
        <f>ROUND((h27_3男!CG17+h28_3男!CG17+h29_3男!CG17)/3,0)</f>
        <v>99</v>
      </c>
      <c r="CP17" s="427">
        <f>ROUND((h27_3男!CH17+h28_3男!CH17+h29_3男!CH17)/3,0)</f>
        <v>503</v>
      </c>
      <c r="CQ17" s="428">
        <f>ROUND((h27_3男!CI17+h28_3男!CI17+h29_3男!CI17)/3,0)</f>
        <v>1123</v>
      </c>
      <c r="CR17" s="440">
        <f t="shared" si="10"/>
        <v>1785</v>
      </c>
    </row>
    <row r="18" spans="1:96">
      <c r="A18" s="407" t="s">
        <v>281</v>
      </c>
      <c r="B18" s="408" t="s">
        <v>18</v>
      </c>
      <c r="C18" s="397">
        <v>845</v>
      </c>
      <c r="D18" s="398">
        <v>873</v>
      </c>
      <c r="E18" s="398">
        <v>501</v>
      </c>
      <c r="F18" s="398">
        <v>613</v>
      </c>
      <c r="G18" s="398">
        <v>442</v>
      </c>
      <c r="H18" s="398">
        <v>382</v>
      </c>
      <c r="I18" s="398">
        <v>263</v>
      </c>
      <c r="J18" s="399">
        <v>3919</v>
      </c>
      <c r="K18" s="397">
        <v>824</v>
      </c>
      <c r="L18" s="398">
        <v>838</v>
      </c>
      <c r="M18" s="398">
        <v>491</v>
      </c>
      <c r="N18" s="398">
        <v>583</v>
      </c>
      <c r="O18" s="398">
        <v>425</v>
      </c>
      <c r="P18" s="398">
        <v>369</v>
      </c>
      <c r="Q18" s="398">
        <v>251</v>
      </c>
      <c r="R18" s="399">
        <v>3781</v>
      </c>
      <c r="S18" s="397">
        <v>50</v>
      </c>
      <c r="T18" s="398">
        <v>68</v>
      </c>
      <c r="U18" s="398">
        <v>34</v>
      </c>
      <c r="V18" s="398">
        <v>51</v>
      </c>
      <c r="W18" s="398">
        <v>41</v>
      </c>
      <c r="X18" s="398">
        <v>28</v>
      </c>
      <c r="Y18" s="398">
        <v>46</v>
      </c>
      <c r="Z18" s="399">
        <v>318</v>
      </c>
      <c r="AA18" s="397">
        <v>98</v>
      </c>
      <c r="AB18" s="398">
        <v>97</v>
      </c>
      <c r="AC18" s="398">
        <v>52</v>
      </c>
      <c r="AD18" s="398">
        <v>91</v>
      </c>
      <c r="AE18" s="398">
        <v>52</v>
      </c>
      <c r="AF18" s="398">
        <v>49</v>
      </c>
      <c r="AG18" s="398">
        <v>43</v>
      </c>
      <c r="AH18" s="399">
        <v>482</v>
      </c>
      <c r="AI18" s="397">
        <v>188</v>
      </c>
      <c r="AJ18" s="398">
        <v>171</v>
      </c>
      <c r="AK18" s="398">
        <v>87</v>
      </c>
      <c r="AL18" s="398">
        <v>113</v>
      </c>
      <c r="AM18" s="398">
        <v>84</v>
      </c>
      <c r="AN18" s="398">
        <v>78</v>
      </c>
      <c r="AO18" s="398">
        <v>42</v>
      </c>
      <c r="AP18" s="412">
        <v>763</v>
      </c>
      <c r="AQ18" s="397">
        <f t="shared" si="4"/>
        <v>488</v>
      </c>
      <c r="AR18" s="400">
        <f t="shared" si="2"/>
        <v>502</v>
      </c>
      <c r="AS18" s="400">
        <f t="shared" si="2"/>
        <v>318</v>
      </c>
      <c r="AT18" s="400">
        <f t="shared" si="2"/>
        <v>328</v>
      </c>
      <c r="AU18" s="400">
        <f t="shared" si="2"/>
        <v>248</v>
      </c>
      <c r="AV18" s="400">
        <f t="shared" si="2"/>
        <v>214</v>
      </c>
      <c r="AW18" s="400">
        <f t="shared" si="2"/>
        <v>120</v>
      </c>
      <c r="AX18" s="411">
        <f t="shared" si="2"/>
        <v>2218</v>
      </c>
      <c r="AY18" s="400">
        <v>222</v>
      </c>
      <c r="AZ18" s="398">
        <v>223</v>
      </c>
      <c r="BA18" s="398">
        <v>124</v>
      </c>
      <c r="BB18" s="398">
        <v>130</v>
      </c>
      <c r="BC18" s="398">
        <v>87</v>
      </c>
      <c r="BD18" s="398">
        <v>83</v>
      </c>
      <c r="BE18" s="398">
        <v>50</v>
      </c>
      <c r="BF18" s="399">
        <v>919</v>
      </c>
      <c r="BG18" s="397">
        <v>185</v>
      </c>
      <c r="BH18" s="398">
        <v>192</v>
      </c>
      <c r="BI18" s="398">
        <v>120</v>
      </c>
      <c r="BJ18" s="398">
        <v>122</v>
      </c>
      <c r="BK18" s="398">
        <v>95</v>
      </c>
      <c r="BL18" s="398">
        <v>70</v>
      </c>
      <c r="BM18" s="398">
        <v>41</v>
      </c>
      <c r="BN18" s="399">
        <v>825</v>
      </c>
      <c r="BO18" s="397">
        <v>81</v>
      </c>
      <c r="BP18" s="398">
        <v>87</v>
      </c>
      <c r="BQ18" s="398">
        <v>74</v>
      </c>
      <c r="BR18" s="398">
        <v>76</v>
      </c>
      <c r="BS18" s="398">
        <v>66</v>
      </c>
      <c r="BT18" s="398">
        <v>61</v>
      </c>
      <c r="BU18" s="398">
        <v>29</v>
      </c>
      <c r="BV18" s="399">
        <v>474</v>
      </c>
      <c r="BW18" s="397">
        <v>21</v>
      </c>
      <c r="BX18" s="398">
        <v>35</v>
      </c>
      <c r="BY18" s="398">
        <v>10</v>
      </c>
      <c r="BZ18" s="398">
        <v>30</v>
      </c>
      <c r="CA18" s="398">
        <v>17</v>
      </c>
      <c r="CB18" s="398">
        <v>13</v>
      </c>
      <c r="CC18" s="398">
        <v>12</v>
      </c>
      <c r="CD18" s="412">
        <v>138</v>
      </c>
      <c r="CE18" s="454">
        <f t="shared" si="5"/>
        <v>166</v>
      </c>
      <c r="CF18" s="423">
        <f t="shared" si="6"/>
        <v>235</v>
      </c>
      <c r="CG18" s="423">
        <f t="shared" si="7"/>
        <v>317</v>
      </c>
      <c r="CH18" s="468">
        <f t="shared" si="8"/>
        <v>910</v>
      </c>
      <c r="CI18" s="427">
        <f>h27国調1!AU82</f>
        <v>10014</v>
      </c>
      <c r="CJ18" s="427">
        <f>h27国調1!AV82</f>
        <v>8329</v>
      </c>
      <c r="CK18" s="427">
        <f>h27国調1!AW82</f>
        <v>5759</v>
      </c>
      <c r="CL18" s="427">
        <f>h27国調1!BB82</f>
        <v>5892</v>
      </c>
      <c r="CM18" s="440">
        <f t="shared" si="9"/>
        <v>29994</v>
      </c>
      <c r="CN18" s="427">
        <f>ROUND((h27_3男!CF18+h28_3男!CF18+h29_3男!CF18)/3,0)</f>
        <v>230</v>
      </c>
      <c r="CO18" s="427">
        <f>ROUND((h27_3男!CG18+h28_3男!CG18+h29_3男!CG18)/3,0)</f>
        <v>310</v>
      </c>
      <c r="CP18" s="427">
        <f>ROUND((h27_3男!CH18+h28_3男!CH18+h29_3男!CH18)/3,0)</f>
        <v>903</v>
      </c>
      <c r="CQ18" s="428">
        <f>ROUND((h27_3男!CI18+h28_3男!CI18+h29_3男!CI18)/3,0)</f>
        <v>3338</v>
      </c>
      <c r="CR18" s="440">
        <f t="shared" si="10"/>
        <v>4781</v>
      </c>
    </row>
    <row r="19" spans="1:96">
      <c r="A19" s="407" t="s">
        <v>281</v>
      </c>
      <c r="B19" s="408" t="s">
        <v>19</v>
      </c>
      <c r="C19" s="397">
        <v>111</v>
      </c>
      <c r="D19" s="398">
        <v>93</v>
      </c>
      <c r="E19" s="398">
        <v>178</v>
      </c>
      <c r="F19" s="398">
        <v>137</v>
      </c>
      <c r="G19" s="398">
        <v>120</v>
      </c>
      <c r="H19" s="398">
        <v>107</v>
      </c>
      <c r="I19" s="398">
        <v>70</v>
      </c>
      <c r="J19" s="399">
        <v>816</v>
      </c>
      <c r="K19" s="397">
        <v>110</v>
      </c>
      <c r="L19" s="398">
        <v>89</v>
      </c>
      <c r="M19" s="398">
        <v>175</v>
      </c>
      <c r="N19" s="398">
        <v>134</v>
      </c>
      <c r="O19" s="398">
        <v>116</v>
      </c>
      <c r="P19" s="398">
        <v>105</v>
      </c>
      <c r="Q19" s="398">
        <v>68</v>
      </c>
      <c r="R19" s="399">
        <v>797</v>
      </c>
      <c r="S19" s="397">
        <v>7</v>
      </c>
      <c r="T19" s="398">
        <v>9</v>
      </c>
      <c r="U19" s="398">
        <v>14</v>
      </c>
      <c r="V19" s="398">
        <v>13</v>
      </c>
      <c r="W19" s="398">
        <v>6</v>
      </c>
      <c r="X19" s="398">
        <v>5</v>
      </c>
      <c r="Y19" s="398">
        <v>5</v>
      </c>
      <c r="Z19" s="399">
        <v>59</v>
      </c>
      <c r="AA19" s="397">
        <v>11</v>
      </c>
      <c r="AB19" s="398">
        <v>8</v>
      </c>
      <c r="AC19" s="398">
        <v>10</v>
      </c>
      <c r="AD19" s="398">
        <v>22</v>
      </c>
      <c r="AE19" s="398">
        <v>11</v>
      </c>
      <c r="AF19" s="398">
        <v>10</v>
      </c>
      <c r="AG19" s="398">
        <v>9</v>
      </c>
      <c r="AH19" s="399">
        <v>81</v>
      </c>
      <c r="AI19" s="397">
        <v>16</v>
      </c>
      <c r="AJ19" s="398">
        <v>13</v>
      </c>
      <c r="AK19" s="398">
        <v>31</v>
      </c>
      <c r="AL19" s="398">
        <v>18</v>
      </c>
      <c r="AM19" s="398">
        <v>20</v>
      </c>
      <c r="AN19" s="398">
        <v>14</v>
      </c>
      <c r="AO19" s="398">
        <v>10</v>
      </c>
      <c r="AP19" s="412">
        <v>122</v>
      </c>
      <c r="AQ19" s="397">
        <f t="shared" si="4"/>
        <v>76</v>
      </c>
      <c r="AR19" s="400">
        <f t="shared" si="2"/>
        <v>59</v>
      </c>
      <c r="AS19" s="400">
        <f t="shared" si="2"/>
        <v>120</v>
      </c>
      <c r="AT19" s="400">
        <f t="shared" si="2"/>
        <v>81</v>
      </c>
      <c r="AU19" s="400">
        <f t="shared" si="2"/>
        <v>79</v>
      </c>
      <c r="AV19" s="400">
        <f t="shared" si="2"/>
        <v>76</v>
      </c>
      <c r="AW19" s="400">
        <f t="shared" si="2"/>
        <v>44</v>
      </c>
      <c r="AX19" s="411">
        <f t="shared" si="2"/>
        <v>535</v>
      </c>
      <c r="AY19" s="400">
        <v>34</v>
      </c>
      <c r="AZ19" s="398">
        <v>21</v>
      </c>
      <c r="BA19" s="398">
        <v>48</v>
      </c>
      <c r="BB19" s="398">
        <v>35</v>
      </c>
      <c r="BC19" s="398">
        <v>24</v>
      </c>
      <c r="BD19" s="398">
        <v>22</v>
      </c>
      <c r="BE19" s="398">
        <v>20</v>
      </c>
      <c r="BF19" s="399">
        <v>204</v>
      </c>
      <c r="BG19" s="397">
        <v>32</v>
      </c>
      <c r="BH19" s="398">
        <v>26</v>
      </c>
      <c r="BI19" s="398">
        <v>43</v>
      </c>
      <c r="BJ19" s="398">
        <v>23</v>
      </c>
      <c r="BK19" s="398">
        <v>34</v>
      </c>
      <c r="BL19" s="398">
        <v>31</v>
      </c>
      <c r="BM19" s="398">
        <v>15</v>
      </c>
      <c r="BN19" s="399">
        <v>204</v>
      </c>
      <c r="BO19" s="397">
        <v>10</v>
      </c>
      <c r="BP19" s="398">
        <v>12</v>
      </c>
      <c r="BQ19" s="398">
        <v>29</v>
      </c>
      <c r="BR19" s="398">
        <v>23</v>
      </c>
      <c r="BS19" s="398">
        <v>21</v>
      </c>
      <c r="BT19" s="398">
        <v>23</v>
      </c>
      <c r="BU19" s="398">
        <v>9</v>
      </c>
      <c r="BV19" s="399">
        <v>127</v>
      </c>
      <c r="BW19" s="397">
        <v>1</v>
      </c>
      <c r="BX19" s="398">
        <v>4</v>
      </c>
      <c r="BY19" s="398">
        <v>3</v>
      </c>
      <c r="BZ19" s="398">
        <v>3</v>
      </c>
      <c r="CA19" s="398">
        <v>4</v>
      </c>
      <c r="CB19" s="398">
        <v>2</v>
      </c>
      <c r="CC19" s="398">
        <v>2</v>
      </c>
      <c r="CD19" s="412">
        <v>19</v>
      </c>
      <c r="CE19" s="454">
        <f t="shared" si="5"/>
        <v>29</v>
      </c>
      <c r="CF19" s="423">
        <f t="shared" si="6"/>
        <v>52</v>
      </c>
      <c r="CG19" s="423">
        <f t="shared" si="7"/>
        <v>62</v>
      </c>
      <c r="CH19" s="468">
        <f t="shared" si="8"/>
        <v>280</v>
      </c>
      <c r="CI19" s="427">
        <f>h27国調1!AU83</f>
        <v>2005</v>
      </c>
      <c r="CJ19" s="427">
        <f>h27国調1!AV83</f>
        <v>1524</v>
      </c>
      <c r="CK19" s="427">
        <f>h27国調1!AW83</f>
        <v>1217</v>
      </c>
      <c r="CL19" s="427">
        <f>h27国調1!BB83</f>
        <v>1546</v>
      </c>
      <c r="CM19" s="440">
        <f t="shared" si="9"/>
        <v>6292</v>
      </c>
      <c r="CN19" s="427">
        <f>ROUND((h27_3男!CF19+h28_3男!CF19+h29_3男!CF19)/3,0)</f>
        <v>44</v>
      </c>
      <c r="CO19" s="427">
        <f>ROUND((h27_3男!CG19+h28_3男!CG19+h29_3男!CG19)/3,0)</f>
        <v>63</v>
      </c>
      <c r="CP19" s="427">
        <f>ROUND((h27_3男!CH19+h28_3男!CH19+h29_3男!CH19)/3,0)</f>
        <v>278</v>
      </c>
      <c r="CQ19" s="428">
        <f>ROUND((h27_3男!CI19+h28_3男!CI19+h29_3男!CI19)/3,0)</f>
        <v>668</v>
      </c>
      <c r="CR19" s="440">
        <f t="shared" si="10"/>
        <v>1053</v>
      </c>
    </row>
    <row r="20" spans="1:96">
      <c r="A20" s="407" t="s">
        <v>281</v>
      </c>
      <c r="B20" s="408" t="s">
        <v>20</v>
      </c>
      <c r="C20" s="397">
        <v>64</v>
      </c>
      <c r="D20" s="398">
        <v>75</v>
      </c>
      <c r="E20" s="398">
        <v>175</v>
      </c>
      <c r="F20" s="398">
        <v>145</v>
      </c>
      <c r="G20" s="398">
        <v>104</v>
      </c>
      <c r="H20" s="398">
        <v>81</v>
      </c>
      <c r="I20" s="398">
        <v>84</v>
      </c>
      <c r="J20" s="399">
        <v>728</v>
      </c>
      <c r="K20" s="397">
        <v>63</v>
      </c>
      <c r="L20" s="398">
        <v>74</v>
      </c>
      <c r="M20" s="398">
        <v>171</v>
      </c>
      <c r="N20" s="398">
        <v>136</v>
      </c>
      <c r="O20" s="398">
        <v>101</v>
      </c>
      <c r="P20" s="398">
        <v>80</v>
      </c>
      <c r="Q20" s="398">
        <v>82</v>
      </c>
      <c r="R20" s="399">
        <v>707</v>
      </c>
      <c r="S20" s="397">
        <v>5</v>
      </c>
      <c r="T20" s="398">
        <v>6</v>
      </c>
      <c r="U20" s="398">
        <v>12</v>
      </c>
      <c r="V20" s="398">
        <v>11</v>
      </c>
      <c r="W20" s="398">
        <v>6</v>
      </c>
      <c r="X20" s="398">
        <v>9</v>
      </c>
      <c r="Y20" s="398">
        <v>4</v>
      </c>
      <c r="Z20" s="399">
        <v>53</v>
      </c>
      <c r="AA20" s="397">
        <v>5</v>
      </c>
      <c r="AB20" s="398">
        <v>7</v>
      </c>
      <c r="AC20" s="398">
        <v>13</v>
      </c>
      <c r="AD20" s="398">
        <v>9</v>
      </c>
      <c r="AE20" s="398">
        <v>6</v>
      </c>
      <c r="AF20" s="398">
        <v>9</v>
      </c>
      <c r="AG20" s="398">
        <v>10</v>
      </c>
      <c r="AH20" s="399">
        <v>59</v>
      </c>
      <c r="AI20" s="397">
        <v>15</v>
      </c>
      <c r="AJ20" s="398">
        <v>10</v>
      </c>
      <c r="AK20" s="398">
        <v>30</v>
      </c>
      <c r="AL20" s="398">
        <v>19</v>
      </c>
      <c r="AM20" s="398">
        <v>19</v>
      </c>
      <c r="AN20" s="398">
        <v>8</v>
      </c>
      <c r="AO20" s="398">
        <v>14</v>
      </c>
      <c r="AP20" s="412">
        <v>115</v>
      </c>
      <c r="AQ20" s="397">
        <f t="shared" si="4"/>
        <v>38</v>
      </c>
      <c r="AR20" s="400">
        <f t="shared" si="2"/>
        <v>51</v>
      </c>
      <c r="AS20" s="400">
        <f t="shared" si="2"/>
        <v>116</v>
      </c>
      <c r="AT20" s="400">
        <f t="shared" si="2"/>
        <v>97</v>
      </c>
      <c r="AU20" s="400">
        <f t="shared" si="2"/>
        <v>70</v>
      </c>
      <c r="AV20" s="400">
        <f t="shared" si="2"/>
        <v>54</v>
      </c>
      <c r="AW20" s="400">
        <f t="shared" si="2"/>
        <v>54</v>
      </c>
      <c r="AX20" s="411">
        <f t="shared" si="2"/>
        <v>480</v>
      </c>
      <c r="AY20" s="400">
        <v>16</v>
      </c>
      <c r="AZ20" s="398">
        <v>19</v>
      </c>
      <c r="BA20" s="398">
        <v>56</v>
      </c>
      <c r="BB20" s="398">
        <v>35</v>
      </c>
      <c r="BC20" s="398">
        <v>26</v>
      </c>
      <c r="BD20" s="398">
        <v>23</v>
      </c>
      <c r="BE20" s="398">
        <v>23</v>
      </c>
      <c r="BF20" s="399">
        <v>198</v>
      </c>
      <c r="BG20" s="397">
        <v>16</v>
      </c>
      <c r="BH20" s="398">
        <v>21</v>
      </c>
      <c r="BI20" s="398">
        <v>38</v>
      </c>
      <c r="BJ20" s="398">
        <v>41</v>
      </c>
      <c r="BK20" s="398">
        <v>28</v>
      </c>
      <c r="BL20" s="398">
        <v>20</v>
      </c>
      <c r="BM20" s="398">
        <v>14</v>
      </c>
      <c r="BN20" s="399">
        <v>178</v>
      </c>
      <c r="BO20" s="397">
        <v>6</v>
      </c>
      <c r="BP20" s="398">
        <v>11</v>
      </c>
      <c r="BQ20" s="398">
        <v>22</v>
      </c>
      <c r="BR20" s="398">
        <v>21</v>
      </c>
      <c r="BS20" s="398">
        <v>16</v>
      </c>
      <c r="BT20" s="398">
        <v>11</v>
      </c>
      <c r="BU20" s="398">
        <v>17</v>
      </c>
      <c r="BV20" s="399">
        <v>104</v>
      </c>
      <c r="BW20" s="397">
        <v>1</v>
      </c>
      <c r="BX20" s="398">
        <v>1</v>
      </c>
      <c r="BY20" s="398">
        <v>4</v>
      </c>
      <c r="BZ20" s="398">
        <v>9</v>
      </c>
      <c r="CA20" s="398">
        <v>3</v>
      </c>
      <c r="CB20" s="398">
        <v>1</v>
      </c>
      <c r="CC20" s="398">
        <v>2</v>
      </c>
      <c r="CD20" s="412">
        <v>21</v>
      </c>
      <c r="CE20" s="454">
        <f t="shared" si="5"/>
        <v>30</v>
      </c>
      <c r="CF20" s="423">
        <f t="shared" si="6"/>
        <v>34</v>
      </c>
      <c r="CG20" s="423">
        <f t="shared" si="7"/>
        <v>60</v>
      </c>
      <c r="CH20" s="468">
        <f t="shared" si="8"/>
        <v>275</v>
      </c>
      <c r="CI20" s="427">
        <f>h27国調1!AU84</f>
        <v>1614</v>
      </c>
      <c r="CJ20" s="427">
        <f>h27国調1!AV84</f>
        <v>1266</v>
      </c>
      <c r="CK20" s="427">
        <f>h27国調1!AW84</f>
        <v>1080</v>
      </c>
      <c r="CL20" s="427">
        <f>h27国調1!BB84</f>
        <v>1396</v>
      </c>
      <c r="CM20" s="440">
        <f t="shared" si="9"/>
        <v>5356</v>
      </c>
      <c r="CN20" s="427">
        <f>ROUND((h27_3男!CF20+h28_3男!CF20+h29_3男!CF20)/3,0)</f>
        <v>40</v>
      </c>
      <c r="CO20" s="427">
        <f>ROUND((h27_3男!CG20+h28_3男!CG20+h29_3男!CG20)/3,0)</f>
        <v>61</v>
      </c>
      <c r="CP20" s="427">
        <f>ROUND((h27_3男!CH20+h28_3男!CH20+h29_3男!CH20)/3,0)</f>
        <v>268</v>
      </c>
      <c r="CQ20" s="428">
        <f>ROUND((h27_3男!CI20+h28_3男!CI20+h29_3男!CI20)/3,0)</f>
        <v>538</v>
      </c>
      <c r="CR20" s="440">
        <f t="shared" si="10"/>
        <v>907</v>
      </c>
    </row>
    <row r="21" spans="1:96">
      <c r="A21" s="407" t="s">
        <v>281</v>
      </c>
      <c r="B21" s="408" t="s">
        <v>22</v>
      </c>
      <c r="C21" s="397">
        <v>750</v>
      </c>
      <c r="D21" s="398">
        <v>461</v>
      </c>
      <c r="E21" s="398">
        <v>849</v>
      </c>
      <c r="F21" s="398">
        <v>578</v>
      </c>
      <c r="G21" s="398">
        <v>438</v>
      </c>
      <c r="H21" s="398">
        <v>325</v>
      </c>
      <c r="I21" s="398">
        <v>249</v>
      </c>
      <c r="J21" s="399">
        <v>3650</v>
      </c>
      <c r="K21" s="397">
        <v>736</v>
      </c>
      <c r="L21" s="398">
        <v>455</v>
      </c>
      <c r="M21" s="398">
        <v>824</v>
      </c>
      <c r="N21" s="398">
        <v>560</v>
      </c>
      <c r="O21" s="398">
        <v>425</v>
      </c>
      <c r="P21" s="398">
        <v>312</v>
      </c>
      <c r="Q21" s="398">
        <v>231</v>
      </c>
      <c r="R21" s="399">
        <v>3543</v>
      </c>
      <c r="S21" s="397">
        <v>41</v>
      </c>
      <c r="T21" s="398">
        <v>26</v>
      </c>
      <c r="U21" s="398">
        <v>50</v>
      </c>
      <c r="V21" s="398">
        <v>43</v>
      </c>
      <c r="W21" s="398">
        <v>41</v>
      </c>
      <c r="X21" s="398">
        <v>21</v>
      </c>
      <c r="Y21" s="398">
        <v>21</v>
      </c>
      <c r="Z21" s="399">
        <v>243</v>
      </c>
      <c r="AA21" s="397">
        <v>73</v>
      </c>
      <c r="AB21" s="398">
        <v>58</v>
      </c>
      <c r="AC21" s="398">
        <v>69</v>
      </c>
      <c r="AD21" s="398">
        <v>66</v>
      </c>
      <c r="AE21" s="398">
        <v>51</v>
      </c>
      <c r="AF21" s="398">
        <v>35</v>
      </c>
      <c r="AG21" s="398">
        <v>21</v>
      </c>
      <c r="AH21" s="399">
        <v>373</v>
      </c>
      <c r="AI21" s="397">
        <v>111</v>
      </c>
      <c r="AJ21" s="398">
        <v>66</v>
      </c>
      <c r="AK21" s="398">
        <v>141</v>
      </c>
      <c r="AL21" s="398">
        <v>105</v>
      </c>
      <c r="AM21" s="398">
        <v>66</v>
      </c>
      <c r="AN21" s="398">
        <v>52</v>
      </c>
      <c r="AO21" s="398">
        <v>35</v>
      </c>
      <c r="AP21" s="412">
        <v>576</v>
      </c>
      <c r="AQ21" s="397">
        <f t="shared" si="4"/>
        <v>511</v>
      </c>
      <c r="AR21" s="400">
        <f t="shared" si="2"/>
        <v>305</v>
      </c>
      <c r="AS21" s="400">
        <f t="shared" si="2"/>
        <v>564</v>
      </c>
      <c r="AT21" s="400">
        <f t="shared" si="2"/>
        <v>346</v>
      </c>
      <c r="AU21" s="400">
        <f t="shared" si="2"/>
        <v>267</v>
      </c>
      <c r="AV21" s="400">
        <f t="shared" si="2"/>
        <v>204</v>
      </c>
      <c r="AW21" s="400">
        <f t="shared" si="2"/>
        <v>154</v>
      </c>
      <c r="AX21" s="411">
        <f t="shared" si="2"/>
        <v>2351</v>
      </c>
      <c r="AY21" s="400">
        <v>219</v>
      </c>
      <c r="AZ21" s="398">
        <v>115</v>
      </c>
      <c r="BA21" s="398">
        <v>236</v>
      </c>
      <c r="BB21" s="398">
        <v>137</v>
      </c>
      <c r="BC21" s="398">
        <v>94</v>
      </c>
      <c r="BD21" s="398">
        <v>74</v>
      </c>
      <c r="BE21" s="398">
        <v>65</v>
      </c>
      <c r="BF21" s="399">
        <v>940</v>
      </c>
      <c r="BG21" s="397">
        <v>199</v>
      </c>
      <c r="BH21" s="398">
        <v>122</v>
      </c>
      <c r="BI21" s="398">
        <v>199</v>
      </c>
      <c r="BJ21" s="398">
        <v>124</v>
      </c>
      <c r="BK21" s="398">
        <v>106</v>
      </c>
      <c r="BL21" s="398">
        <v>74</v>
      </c>
      <c r="BM21" s="398">
        <v>54</v>
      </c>
      <c r="BN21" s="399">
        <v>878</v>
      </c>
      <c r="BO21" s="397">
        <v>93</v>
      </c>
      <c r="BP21" s="398">
        <v>68</v>
      </c>
      <c r="BQ21" s="398">
        <v>129</v>
      </c>
      <c r="BR21" s="398">
        <v>85</v>
      </c>
      <c r="BS21" s="398">
        <v>67</v>
      </c>
      <c r="BT21" s="398">
        <v>56</v>
      </c>
      <c r="BU21" s="398">
        <v>35</v>
      </c>
      <c r="BV21" s="399">
        <v>533</v>
      </c>
      <c r="BW21" s="397">
        <v>14</v>
      </c>
      <c r="BX21" s="398">
        <v>6</v>
      </c>
      <c r="BY21" s="398">
        <v>25</v>
      </c>
      <c r="BZ21" s="398">
        <v>18</v>
      </c>
      <c r="CA21" s="398">
        <v>13</v>
      </c>
      <c r="CB21" s="398">
        <v>13</v>
      </c>
      <c r="CC21" s="398">
        <v>18</v>
      </c>
      <c r="CD21" s="412">
        <v>107</v>
      </c>
      <c r="CE21" s="454">
        <f t="shared" si="5"/>
        <v>126</v>
      </c>
      <c r="CF21" s="423">
        <f t="shared" si="6"/>
        <v>173</v>
      </c>
      <c r="CG21" s="423">
        <f t="shared" si="7"/>
        <v>258</v>
      </c>
      <c r="CH21" s="468">
        <f t="shared" si="8"/>
        <v>971</v>
      </c>
      <c r="CI21" s="427">
        <f>h27国調1!AU85</f>
        <v>8332</v>
      </c>
      <c r="CJ21" s="427">
        <f>h27国調1!AV85</f>
        <v>6766</v>
      </c>
      <c r="CK21" s="427">
        <f>h27国調1!AW85</f>
        <v>5272</v>
      </c>
      <c r="CL21" s="427">
        <f>h27国調1!BB85</f>
        <v>6112</v>
      </c>
      <c r="CM21" s="440">
        <f t="shared" si="9"/>
        <v>26482</v>
      </c>
      <c r="CN21" s="427">
        <f>ROUND((h27_3男!CF21+h28_3男!CF21+h29_3男!CF21)/3,0)</f>
        <v>176</v>
      </c>
      <c r="CO21" s="427">
        <f>ROUND((h27_3男!CG21+h28_3男!CG21+h29_3男!CG21)/3,0)</f>
        <v>251</v>
      </c>
      <c r="CP21" s="427">
        <f>ROUND((h27_3男!CH21+h28_3男!CH21+h29_3男!CH21)/3,0)</f>
        <v>936</v>
      </c>
      <c r="CQ21" s="428">
        <f>ROUND((h27_3男!CI21+h28_3男!CI21+h29_3男!CI21)/3,0)</f>
        <v>2777</v>
      </c>
      <c r="CR21" s="440">
        <f t="shared" si="10"/>
        <v>4140</v>
      </c>
    </row>
    <row r="22" spans="1:96">
      <c r="A22" s="407" t="s">
        <v>281</v>
      </c>
      <c r="B22" s="408" t="s">
        <v>23</v>
      </c>
      <c r="C22" s="397">
        <v>159</v>
      </c>
      <c r="D22" s="398">
        <v>221</v>
      </c>
      <c r="E22" s="398">
        <v>166</v>
      </c>
      <c r="F22" s="398">
        <v>238</v>
      </c>
      <c r="G22" s="398">
        <v>172</v>
      </c>
      <c r="H22" s="398">
        <v>169</v>
      </c>
      <c r="I22" s="398">
        <v>94</v>
      </c>
      <c r="J22" s="399">
        <v>1219</v>
      </c>
      <c r="K22" s="397">
        <v>157</v>
      </c>
      <c r="L22" s="398">
        <v>214</v>
      </c>
      <c r="M22" s="398">
        <v>163</v>
      </c>
      <c r="N22" s="398">
        <v>227</v>
      </c>
      <c r="O22" s="398">
        <v>164</v>
      </c>
      <c r="P22" s="398">
        <v>168</v>
      </c>
      <c r="Q22" s="398">
        <v>89</v>
      </c>
      <c r="R22" s="399">
        <v>1182</v>
      </c>
      <c r="S22" s="397">
        <v>9</v>
      </c>
      <c r="T22" s="398">
        <v>15</v>
      </c>
      <c r="U22" s="398">
        <v>9</v>
      </c>
      <c r="V22" s="398">
        <v>13</v>
      </c>
      <c r="W22" s="398">
        <v>13</v>
      </c>
      <c r="X22" s="398">
        <v>8</v>
      </c>
      <c r="Y22" s="398">
        <v>12</v>
      </c>
      <c r="Z22" s="399">
        <v>79</v>
      </c>
      <c r="AA22" s="397">
        <v>14</v>
      </c>
      <c r="AB22" s="398">
        <v>26</v>
      </c>
      <c r="AC22" s="398">
        <v>9</v>
      </c>
      <c r="AD22" s="398">
        <v>22</v>
      </c>
      <c r="AE22" s="398">
        <v>12</v>
      </c>
      <c r="AF22" s="398">
        <v>11</v>
      </c>
      <c r="AG22" s="398">
        <v>7</v>
      </c>
      <c r="AH22" s="399">
        <v>101</v>
      </c>
      <c r="AI22" s="397">
        <v>24</v>
      </c>
      <c r="AJ22" s="398">
        <v>37</v>
      </c>
      <c r="AK22" s="398">
        <v>26</v>
      </c>
      <c r="AL22" s="398">
        <v>42</v>
      </c>
      <c r="AM22" s="398">
        <v>27</v>
      </c>
      <c r="AN22" s="398">
        <v>34</v>
      </c>
      <c r="AO22" s="398">
        <v>19</v>
      </c>
      <c r="AP22" s="412">
        <v>209</v>
      </c>
      <c r="AQ22" s="397">
        <f t="shared" si="4"/>
        <v>110</v>
      </c>
      <c r="AR22" s="400">
        <f t="shared" si="2"/>
        <v>136</v>
      </c>
      <c r="AS22" s="400">
        <f t="shared" si="2"/>
        <v>119</v>
      </c>
      <c r="AT22" s="400">
        <f t="shared" si="2"/>
        <v>150</v>
      </c>
      <c r="AU22" s="400">
        <f t="shared" si="2"/>
        <v>112</v>
      </c>
      <c r="AV22" s="400">
        <f t="shared" si="2"/>
        <v>115</v>
      </c>
      <c r="AW22" s="400">
        <f t="shared" si="2"/>
        <v>51</v>
      </c>
      <c r="AX22" s="411">
        <f t="shared" si="2"/>
        <v>793</v>
      </c>
      <c r="AY22" s="400">
        <v>45</v>
      </c>
      <c r="AZ22" s="398">
        <v>46</v>
      </c>
      <c r="BA22" s="398">
        <v>33</v>
      </c>
      <c r="BB22" s="398">
        <v>49</v>
      </c>
      <c r="BC22" s="398">
        <v>40</v>
      </c>
      <c r="BD22" s="398">
        <v>40</v>
      </c>
      <c r="BE22" s="398">
        <v>20</v>
      </c>
      <c r="BF22" s="399">
        <v>273</v>
      </c>
      <c r="BG22" s="397">
        <v>39</v>
      </c>
      <c r="BH22" s="398">
        <v>60</v>
      </c>
      <c r="BI22" s="398">
        <v>55</v>
      </c>
      <c r="BJ22" s="398">
        <v>54</v>
      </c>
      <c r="BK22" s="398">
        <v>45</v>
      </c>
      <c r="BL22" s="398">
        <v>44</v>
      </c>
      <c r="BM22" s="398">
        <v>22</v>
      </c>
      <c r="BN22" s="399">
        <v>319</v>
      </c>
      <c r="BO22" s="397">
        <v>26</v>
      </c>
      <c r="BP22" s="398">
        <v>30</v>
      </c>
      <c r="BQ22" s="398">
        <v>31</v>
      </c>
      <c r="BR22" s="398">
        <v>47</v>
      </c>
      <c r="BS22" s="398">
        <v>27</v>
      </c>
      <c r="BT22" s="398">
        <v>31</v>
      </c>
      <c r="BU22" s="398">
        <v>9</v>
      </c>
      <c r="BV22" s="399">
        <v>201</v>
      </c>
      <c r="BW22" s="397">
        <v>2</v>
      </c>
      <c r="BX22" s="398">
        <v>7</v>
      </c>
      <c r="BY22" s="398">
        <v>3</v>
      </c>
      <c r="BZ22" s="398">
        <v>11</v>
      </c>
      <c r="CA22" s="398">
        <v>8</v>
      </c>
      <c r="CB22" s="398">
        <v>1</v>
      </c>
      <c r="CC22" s="398">
        <v>5</v>
      </c>
      <c r="CD22" s="412">
        <v>37</v>
      </c>
      <c r="CE22" s="454">
        <f t="shared" si="5"/>
        <v>46</v>
      </c>
      <c r="CF22" s="423">
        <f t="shared" si="6"/>
        <v>52</v>
      </c>
      <c r="CG22" s="423">
        <f t="shared" si="7"/>
        <v>122</v>
      </c>
      <c r="CH22" s="468">
        <f t="shared" si="8"/>
        <v>428</v>
      </c>
      <c r="CI22" s="427">
        <f>h27国調1!AU86</f>
        <v>3413</v>
      </c>
      <c r="CJ22" s="427">
        <f>h27国調1!AV86</f>
        <v>2943</v>
      </c>
      <c r="CK22" s="427">
        <f>h27国調1!AW86</f>
        <v>2141</v>
      </c>
      <c r="CL22" s="427">
        <f>h27国調1!BB86</f>
        <v>2466</v>
      </c>
      <c r="CM22" s="440">
        <f t="shared" si="9"/>
        <v>10963</v>
      </c>
      <c r="CN22" s="427">
        <f>ROUND((h27_3男!CF22+h28_3男!CF22+h29_3男!CF22)/3,0)</f>
        <v>60</v>
      </c>
      <c r="CO22" s="427">
        <f>ROUND((h27_3男!CG22+h28_3男!CG22+h29_3男!CG22)/3,0)</f>
        <v>104</v>
      </c>
      <c r="CP22" s="427">
        <f>ROUND((h27_3男!CH22+h28_3男!CH22+h29_3男!CH22)/3,0)</f>
        <v>413</v>
      </c>
      <c r="CQ22" s="428">
        <f>ROUND((h27_3男!CI22+h28_3男!CI22+h29_3男!CI22)/3,0)</f>
        <v>1138</v>
      </c>
      <c r="CR22" s="440">
        <f t="shared" si="10"/>
        <v>1715</v>
      </c>
    </row>
    <row r="23" spans="1:96">
      <c r="A23" s="407" t="s">
        <v>281</v>
      </c>
      <c r="B23" s="408" t="s">
        <v>24</v>
      </c>
      <c r="C23" s="397">
        <v>288</v>
      </c>
      <c r="D23" s="398">
        <v>283</v>
      </c>
      <c r="E23" s="398">
        <v>388</v>
      </c>
      <c r="F23" s="398">
        <v>212</v>
      </c>
      <c r="G23" s="398">
        <v>144</v>
      </c>
      <c r="H23" s="398">
        <v>136</v>
      </c>
      <c r="I23" s="398">
        <v>96</v>
      </c>
      <c r="J23" s="399">
        <v>1547</v>
      </c>
      <c r="K23" s="397">
        <v>279</v>
      </c>
      <c r="L23" s="398">
        <v>274</v>
      </c>
      <c r="M23" s="398">
        <v>366</v>
      </c>
      <c r="N23" s="398">
        <v>206</v>
      </c>
      <c r="O23" s="398">
        <v>140</v>
      </c>
      <c r="P23" s="398">
        <v>128</v>
      </c>
      <c r="Q23" s="398">
        <v>86</v>
      </c>
      <c r="R23" s="399">
        <v>1479</v>
      </c>
      <c r="S23" s="397">
        <v>25</v>
      </c>
      <c r="T23" s="398">
        <v>25</v>
      </c>
      <c r="U23" s="398">
        <v>31</v>
      </c>
      <c r="V23" s="398">
        <v>26</v>
      </c>
      <c r="W23" s="398">
        <v>14</v>
      </c>
      <c r="X23" s="398">
        <v>10</v>
      </c>
      <c r="Y23" s="398">
        <v>5</v>
      </c>
      <c r="Z23" s="399">
        <v>136</v>
      </c>
      <c r="AA23" s="397">
        <v>26</v>
      </c>
      <c r="AB23" s="398">
        <v>29</v>
      </c>
      <c r="AC23" s="398">
        <v>51</v>
      </c>
      <c r="AD23" s="398">
        <v>31</v>
      </c>
      <c r="AE23" s="398">
        <v>10</v>
      </c>
      <c r="AF23" s="398">
        <v>14</v>
      </c>
      <c r="AG23" s="398">
        <v>13</v>
      </c>
      <c r="AH23" s="399">
        <v>174</v>
      </c>
      <c r="AI23" s="397">
        <v>65</v>
      </c>
      <c r="AJ23" s="398">
        <v>60</v>
      </c>
      <c r="AK23" s="398">
        <v>76</v>
      </c>
      <c r="AL23" s="398">
        <v>42</v>
      </c>
      <c r="AM23" s="398">
        <v>25</v>
      </c>
      <c r="AN23" s="398">
        <v>26</v>
      </c>
      <c r="AO23" s="398">
        <v>20</v>
      </c>
      <c r="AP23" s="412">
        <v>314</v>
      </c>
      <c r="AQ23" s="397">
        <f t="shared" si="4"/>
        <v>163</v>
      </c>
      <c r="AR23" s="400">
        <f t="shared" si="4"/>
        <v>160</v>
      </c>
      <c r="AS23" s="400">
        <f t="shared" si="4"/>
        <v>208</v>
      </c>
      <c r="AT23" s="400">
        <f t="shared" si="4"/>
        <v>107</v>
      </c>
      <c r="AU23" s="400">
        <f t="shared" si="4"/>
        <v>91</v>
      </c>
      <c r="AV23" s="400">
        <f t="shared" si="4"/>
        <v>78</v>
      </c>
      <c r="AW23" s="400">
        <f t="shared" si="4"/>
        <v>48</v>
      </c>
      <c r="AX23" s="411">
        <f t="shared" si="4"/>
        <v>855</v>
      </c>
      <c r="AY23" s="400">
        <v>70</v>
      </c>
      <c r="AZ23" s="398">
        <v>72</v>
      </c>
      <c r="BA23" s="398">
        <v>90</v>
      </c>
      <c r="BB23" s="398">
        <v>46</v>
      </c>
      <c r="BC23" s="398">
        <v>38</v>
      </c>
      <c r="BD23" s="398">
        <v>28</v>
      </c>
      <c r="BE23" s="398">
        <v>23</v>
      </c>
      <c r="BF23" s="399">
        <v>367</v>
      </c>
      <c r="BG23" s="397">
        <v>68</v>
      </c>
      <c r="BH23" s="398">
        <v>62</v>
      </c>
      <c r="BI23" s="398">
        <v>74</v>
      </c>
      <c r="BJ23" s="398">
        <v>46</v>
      </c>
      <c r="BK23" s="398">
        <v>38</v>
      </c>
      <c r="BL23" s="398">
        <v>33</v>
      </c>
      <c r="BM23" s="398">
        <v>16</v>
      </c>
      <c r="BN23" s="399">
        <v>337</v>
      </c>
      <c r="BO23" s="397">
        <v>25</v>
      </c>
      <c r="BP23" s="398">
        <v>26</v>
      </c>
      <c r="BQ23" s="398">
        <v>44</v>
      </c>
      <c r="BR23" s="398">
        <v>15</v>
      </c>
      <c r="BS23" s="398">
        <v>15</v>
      </c>
      <c r="BT23" s="398">
        <v>17</v>
      </c>
      <c r="BU23" s="398">
        <v>9</v>
      </c>
      <c r="BV23" s="399">
        <v>151</v>
      </c>
      <c r="BW23" s="397">
        <v>9</v>
      </c>
      <c r="BX23" s="398">
        <v>9</v>
      </c>
      <c r="BY23" s="398">
        <v>22</v>
      </c>
      <c r="BZ23" s="398">
        <v>6</v>
      </c>
      <c r="CA23" s="398">
        <v>4</v>
      </c>
      <c r="CB23" s="398">
        <v>8</v>
      </c>
      <c r="CC23" s="398">
        <v>10</v>
      </c>
      <c r="CD23" s="412">
        <v>68</v>
      </c>
      <c r="CE23" s="454">
        <f t="shared" si="5"/>
        <v>55</v>
      </c>
      <c r="CF23" s="423">
        <f t="shared" si="6"/>
        <v>68</v>
      </c>
      <c r="CG23" s="423">
        <f t="shared" si="7"/>
        <v>113</v>
      </c>
      <c r="CH23" s="468">
        <f t="shared" si="8"/>
        <v>324</v>
      </c>
      <c r="CI23" s="427">
        <f>h27国調1!AU87</f>
        <v>3730</v>
      </c>
      <c r="CJ23" s="427">
        <f>h27国調1!AV87</f>
        <v>2963</v>
      </c>
      <c r="CK23" s="427">
        <f>h27国調1!AW87</f>
        <v>1958</v>
      </c>
      <c r="CL23" s="427">
        <f>h27国調1!BB87</f>
        <v>2007</v>
      </c>
      <c r="CM23" s="440">
        <f t="shared" si="9"/>
        <v>10658</v>
      </c>
      <c r="CN23" s="427">
        <f>ROUND((h27_3男!CF23+h28_3男!CF23+h29_3男!CF23)/3,0)</f>
        <v>74</v>
      </c>
      <c r="CO23" s="427">
        <f>ROUND((h27_3男!CG23+h28_3男!CG23+h29_3男!CG23)/3,0)</f>
        <v>112</v>
      </c>
      <c r="CP23" s="427">
        <f>ROUND((h27_3男!CH23+h28_3男!CH23+h29_3男!CH23)/3,0)</f>
        <v>309</v>
      </c>
      <c r="CQ23" s="428">
        <f>ROUND((h27_3男!CI23+h28_3男!CI23+h29_3男!CI23)/3,0)</f>
        <v>1243</v>
      </c>
      <c r="CR23" s="440">
        <f t="shared" si="10"/>
        <v>1738</v>
      </c>
    </row>
    <row r="24" spans="1:96">
      <c r="A24" s="407" t="s">
        <v>281</v>
      </c>
      <c r="B24" s="408" t="s">
        <v>25</v>
      </c>
      <c r="C24" s="397">
        <v>614</v>
      </c>
      <c r="D24" s="398">
        <v>351</v>
      </c>
      <c r="E24" s="398">
        <v>723</v>
      </c>
      <c r="F24" s="398">
        <v>459</v>
      </c>
      <c r="G24" s="398">
        <v>353</v>
      </c>
      <c r="H24" s="398">
        <v>251</v>
      </c>
      <c r="I24" s="398">
        <v>184</v>
      </c>
      <c r="J24" s="399">
        <v>2935</v>
      </c>
      <c r="K24" s="397">
        <v>600</v>
      </c>
      <c r="L24" s="398">
        <v>344</v>
      </c>
      <c r="M24" s="398">
        <v>697</v>
      </c>
      <c r="N24" s="398">
        <v>438</v>
      </c>
      <c r="O24" s="398">
        <v>338</v>
      </c>
      <c r="P24" s="398">
        <v>235</v>
      </c>
      <c r="Q24" s="398">
        <v>170</v>
      </c>
      <c r="R24" s="399">
        <v>2822</v>
      </c>
      <c r="S24" s="397">
        <v>20</v>
      </c>
      <c r="T24" s="398">
        <v>20</v>
      </c>
      <c r="U24" s="398">
        <v>48</v>
      </c>
      <c r="V24" s="398">
        <v>22</v>
      </c>
      <c r="W24" s="398">
        <v>23</v>
      </c>
      <c r="X24" s="398">
        <v>13</v>
      </c>
      <c r="Y24" s="398">
        <v>15</v>
      </c>
      <c r="Z24" s="399">
        <v>161</v>
      </c>
      <c r="AA24" s="397">
        <v>64</v>
      </c>
      <c r="AB24" s="398">
        <v>34</v>
      </c>
      <c r="AC24" s="398">
        <v>64</v>
      </c>
      <c r="AD24" s="398">
        <v>39</v>
      </c>
      <c r="AE24" s="398">
        <v>24</v>
      </c>
      <c r="AF24" s="398">
        <v>16</v>
      </c>
      <c r="AG24" s="398">
        <v>24</v>
      </c>
      <c r="AH24" s="399">
        <v>265</v>
      </c>
      <c r="AI24" s="397">
        <v>113</v>
      </c>
      <c r="AJ24" s="398">
        <v>57</v>
      </c>
      <c r="AK24" s="398">
        <v>127</v>
      </c>
      <c r="AL24" s="398">
        <v>92</v>
      </c>
      <c r="AM24" s="398">
        <v>58</v>
      </c>
      <c r="AN24" s="398">
        <v>49</v>
      </c>
      <c r="AO24" s="398">
        <v>36</v>
      </c>
      <c r="AP24" s="412">
        <v>532</v>
      </c>
      <c r="AQ24" s="397">
        <f t="shared" si="4"/>
        <v>403</v>
      </c>
      <c r="AR24" s="400">
        <f t="shared" si="4"/>
        <v>233</v>
      </c>
      <c r="AS24" s="400">
        <f t="shared" si="4"/>
        <v>458</v>
      </c>
      <c r="AT24" s="400">
        <f t="shared" si="4"/>
        <v>285</v>
      </c>
      <c r="AU24" s="400">
        <f t="shared" si="4"/>
        <v>233</v>
      </c>
      <c r="AV24" s="400">
        <f t="shared" si="4"/>
        <v>157</v>
      </c>
      <c r="AW24" s="400">
        <f t="shared" si="4"/>
        <v>95</v>
      </c>
      <c r="AX24" s="411">
        <f t="shared" si="4"/>
        <v>1864</v>
      </c>
      <c r="AY24" s="400">
        <v>169</v>
      </c>
      <c r="AZ24" s="398">
        <v>104</v>
      </c>
      <c r="BA24" s="398">
        <v>195</v>
      </c>
      <c r="BB24" s="398">
        <v>106</v>
      </c>
      <c r="BC24" s="398">
        <v>94</v>
      </c>
      <c r="BD24" s="398">
        <v>58</v>
      </c>
      <c r="BE24" s="398">
        <v>36</v>
      </c>
      <c r="BF24" s="399">
        <v>762</v>
      </c>
      <c r="BG24" s="397">
        <v>170</v>
      </c>
      <c r="BH24" s="398">
        <v>92</v>
      </c>
      <c r="BI24" s="398">
        <v>166</v>
      </c>
      <c r="BJ24" s="398">
        <v>110</v>
      </c>
      <c r="BK24" s="398">
        <v>80</v>
      </c>
      <c r="BL24" s="398">
        <v>58</v>
      </c>
      <c r="BM24" s="398">
        <v>33</v>
      </c>
      <c r="BN24" s="399">
        <v>709</v>
      </c>
      <c r="BO24" s="397">
        <v>64</v>
      </c>
      <c r="BP24" s="398">
        <v>37</v>
      </c>
      <c r="BQ24" s="398">
        <v>97</v>
      </c>
      <c r="BR24" s="398">
        <v>69</v>
      </c>
      <c r="BS24" s="398">
        <v>59</v>
      </c>
      <c r="BT24" s="398">
        <v>41</v>
      </c>
      <c r="BU24" s="398">
        <v>26</v>
      </c>
      <c r="BV24" s="399">
        <v>393</v>
      </c>
      <c r="BW24" s="397">
        <v>14</v>
      </c>
      <c r="BX24" s="398">
        <v>7</v>
      </c>
      <c r="BY24" s="398">
        <v>26</v>
      </c>
      <c r="BZ24" s="398">
        <v>21</v>
      </c>
      <c r="CA24" s="398">
        <v>15</v>
      </c>
      <c r="CB24" s="398">
        <v>16</v>
      </c>
      <c r="CC24" s="398">
        <v>14</v>
      </c>
      <c r="CD24" s="412">
        <v>113</v>
      </c>
      <c r="CE24" s="454">
        <f t="shared" si="5"/>
        <v>73</v>
      </c>
      <c r="CF24" s="423">
        <f t="shared" si="6"/>
        <v>103</v>
      </c>
      <c r="CG24" s="423">
        <f t="shared" si="7"/>
        <v>235</v>
      </c>
      <c r="CH24" s="468">
        <f t="shared" si="8"/>
        <v>770</v>
      </c>
      <c r="CI24" s="427">
        <f>h27国調1!AU88</f>
        <v>5761</v>
      </c>
      <c r="CJ24" s="427">
        <f>h27国調1!AV88</f>
        <v>5505</v>
      </c>
      <c r="CK24" s="427">
        <f>h27国調1!AW88</f>
        <v>4740</v>
      </c>
      <c r="CL24" s="427">
        <f>h27国調1!BB88</f>
        <v>4870</v>
      </c>
      <c r="CM24" s="440">
        <f t="shared" si="9"/>
        <v>20876</v>
      </c>
      <c r="CN24" s="427">
        <f>ROUND((h27_3男!CF24+h28_3男!CF24+h29_3男!CF24)/3,0)</f>
        <v>125</v>
      </c>
      <c r="CO24" s="427">
        <f>ROUND((h27_3男!CG24+h28_3男!CG24+h29_3男!CG24)/3,0)</f>
        <v>229</v>
      </c>
      <c r="CP24" s="427">
        <f>ROUND((h27_3男!CH24+h28_3男!CH24+h29_3男!CH24)/3,0)</f>
        <v>719</v>
      </c>
      <c r="CQ24" s="428">
        <f>ROUND((h27_3男!CI24+h28_3男!CI24+h29_3男!CI24)/3,0)</f>
        <v>1920</v>
      </c>
      <c r="CR24" s="440">
        <f t="shared" si="10"/>
        <v>2993</v>
      </c>
    </row>
    <row r="25" spans="1:96">
      <c r="A25" s="407" t="s">
        <v>281</v>
      </c>
      <c r="B25" s="408" t="s">
        <v>26</v>
      </c>
      <c r="C25" s="397">
        <v>68</v>
      </c>
      <c r="D25" s="398">
        <v>109</v>
      </c>
      <c r="E25" s="398">
        <v>96</v>
      </c>
      <c r="F25" s="398">
        <v>161</v>
      </c>
      <c r="G25" s="398">
        <v>113</v>
      </c>
      <c r="H25" s="398">
        <v>94</v>
      </c>
      <c r="I25" s="398">
        <v>52</v>
      </c>
      <c r="J25" s="399">
        <v>693</v>
      </c>
      <c r="K25" s="397">
        <v>66</v>
      </c>
      <c r="L25" s="398">
        <v>105</v>
      </c>
      <c r="M25" s="398">
        <v>94</v>
      </c>
      <c r="N25" s="398">
        <v>158</v>
      </c>
      <c r="O25" s="398">
        <v>107</v>
      </c>
      <c r="P25" s="398">
        <v>90</v>
      </c>
      <c r="Q25" s="398">
        <v>44</v>
      </c>
      <c r="R25" s="399">
        <v>664</v>
      </c>
      <c r="S25" s="397">
        <v>5</v>
      </c>
      <c r="T25" s="398">
        <v>7</v>
      </c>
      <c r="U25" s="398">
        <v>10</v>
      </c>
      <c r="V25" s="398">
        <v>6</v>
      </c>
      <c r="W25" s="398">
        <v>8</v>
      </c>
      <c r="X25" s="398">
        <v>6</v>
      </c>
      <c r="Y25" s="398">
        <v>6</v>
      </c>
      <c r="Z25" s="399">
        <v>48</v>
      </c>
      <c r="AA25" s="397">
        <v>12</v>
      </c>
      <c r="AB25" s="398">
        <v>16</v>
      </c>
      <c r="AC25" s="398">
        <v>7</v>
      </c>
      <c r="AD25" s="398">
        <v>20</v>
      </c>
      <c r="AE25" s="398">
        <v>12</v>
      </c>
      <c r="AF25" s="398">
        <v>8</v>
      </c>
      <c r="AG25" s="398">
        <v>3</v>
      </c>
      <c r="AH25" s="399">
        <v>78</v>
      </c>
      <c r="AI25" s="397">
        <v>11</v>
      </c>
      <c r="AJ25" s="398">
        <v>11</v>
      </c>
      <c r="AK25" s="398">
        <v>17</v>
      </c>
      <c r="AL25" s="398">
        <v>26</v>
      </c>
      <c r="AM25" s="398">
        <v>18</v>
      </c>
      <c r="AN25" s="398">
        <v>16</v>
      </c>
      <c r="AO25" s="398">
        <v>10</v>
      </c>
      <c r="AP25" s="412">
        <v>109</v>
      </c>
      <c r="AQ25" s="397">
        <f t="shared" si="4"/>
        <v>38</v>
      </c>
      <c r="AR25" s="400">
        <f t="shared" si="4"/>
        <v>71</v>
      </c>
      <c r="AS25" s="400">
        <f t="shared" si="4"/>
        <v>60</v>
      </c>
      <c r="AT25" s="400">
        <f t="shared" si="4"/>
        <v>106</v>
      </c>
      <c r="AU25" s="400">
        <f t="shared" si="4"/>
        <v>69</v>
      </c>
      <c r="AV25" s="400">
        <f t="shared" si="4"/>
        <v>60</v>
      </c>
      <c r="AW25" s="400">
        <f t="shared" si="4"/>
        <v>25</v>
      </c>
      <c r="AX25" s="411">
        <f t="shared" si="4"/>
        <v>429</v>
      </c>
      <c r="AY25" s="400">
        <v>13</v>
      </c>
      <c r="AZ25" s="398">
        <v>28</v>
      </c>
      <c r="BA25" s="398">
        <v>25</v>
      </c>
      <c r="BB25" s="398">
        <v>44</v>
      </c>
      <c r="BC25" s="398">
        <v>20</v>
      </c>
      <c r="BD25" s="398">
        <v>30</v>
      </c>
      <c r="BE25" s="398">
        <v>11</v>
      </c>
      <c r="BF25" s="399">
        <v>171</v>
      </c>
      <c r="BG25" s="397">
        <v>18</v>
      </c>
      <c r="BH25" s="398">
        <v>24</v>
      </c>
      <c r="BI25" s="398">
        <v>27</v>
      </c>
      <c r="BJ25" s="398">
        <v>36</v>
      </c>
      <c r="BK25" s="398">
        <v>28</v>
      </c>
      <c r="BL25" s="398">
        <v>20</v>
      </c>
      <c r="BM25" s="398">
        <v>5</v>
      </c>
      <c r="BN25" s="399">
        <v>158</v>
      </c>
      <c r="BO25" s="397">
        <v>7</v>
      </c>
      <c r="BP25" s="398">
        <v>19</v>
      </c>
      <c r="BQ25" s="398">
        <v>8</v>
      </c>
      <c r="BR25" s="398">
        <v>26</v>
      </c>
      <c r="BS25" s="398">
        <v>21</v>
      </c>
      <c r="BT25" s="398">
        <v>10</v>
      </c>
      <c r="BU25" s="398">
        <v>9</v>
      </c>
      <c r="BV25" s="399">
        <v>100</v>
      </c>
      <c r="BW25" s="397">
        <v>2</v>
      </c>
      <c r="BX25" s="398">
        <v>4</v>
      </c>
      <c r="BY25" s="398">
        <v>2</v>
      </c>
      <c r="BZ25" s="398">
        <v>3</v>
      </c>
      <c r="CA25" s="398">
        <v>6</v>
      </c>
      <c r="CB25" s="398">
        <v>4</v>
      </c>
      <c r="CC25" s="398">
        <v>8</v>
      </c>
      <c r="CD25" s="412">
        <v>29</v>
      </c>
      <c r="CE25" s="454">
        <f t="shared" si="5"/>
        <v>26</v>
      </c>
      <c r="CF25" s="423">
        <f t="shared" si="6"/>
        <v>43</v>
      </c>
      <c r="CG25" s="423">
        <f t="shared" si="7"/>
        <v>70</v>
      </c>
      <c r="CH25" s="468">
        <f t="shared" si="8"/>
        <v>260</v>
      </c>
      <c r="CI25" s="427">
        <f>h27国調1!AU89</f>
        <v>1842</v>
      </c>
      <c r="CJ25" s="427">
        <f>h27国調1!AV89</f>
        <v>1405</v>
      </c>
      <c r="CK25" s="427">
        <f>h27国調1!AW89</f>
        <v>1038</v>
      </c>
      <c r="CL25" s="427">
        <f>h27国調1!BB89</f>
        <v>1318</v>
      </c>
      <c r="CM25" s="440">
        <f t="shared" si="9"/>
        <v>5603</v>
      </c>
      <c r="CN25" s="427">
        <f>ROUND((h27_3男!CF25+h28_3男!CF25+h29_3男!CF25)/3,0)</f>
        <v>46</v>
      </c>
      <c r="CO25" s="427">
        <f>ROUND((h27_3男!CG25+h28_3男!CG25+h29_3男!CG25)/3,0)</f>
        <v>72</v>
      </c>
      <c r="CP25" s="427">
        <f>ROUND((h27_3男!CH25+h28_3男!CH25+h29_3男!CH25)/3,0)</f>
        <v>248</v>
      </c>
      <c r="CQ25" s="428">
        <f>ROUND((h27_3男!CI25+h28_3男!CI25+h29_3男!CI25)/3,0)</f>
        <v>614</v>
      </c>
      <c r="CR25" s="440">
        <f t="shared" si="10"/>
        <v>980</v>
      </c>
    </row>
    <row r="26" spans="1:96">
      <c r="A26" s="407" t="s">
        <v>281</v>
      </c>
      <c r="B26" s="408" t="s">
        <v>27</v>
      </c>
      <c r="C26" s="397">
        <v>251</v>
      </c>
      <c r="D26" s="398">
        <v>167</v>
      </c>
      <c r="E26" s="398">
        <v>301</v>
      </c>
      <c r="F26" s="398">
        <v>214</v>
      </c>
      <c r="G26" s="398">
        <v>158</v>
      </c>
      <c r="H26" s="398">
        <v>112</v>
      </c>
      <c r="I26" s="398">
        <v>98</v>
      </c>
      <c r="J26" s="399">
        <v>1301</v>
      </c>
      <c r="K26" s="397">
        <v>245</v>
      </c>
      <c r="L26" s="398">
        <v>163</v>
      </c>
      <c r="M26" s="398">
        <v>279</v>
      </c>
      <c r="N26" s="398">
        <v>209</v>
      </c>
      <c r="O26" s="398">
        <v>152</v>
      </c>
      <c r="P26" s="398">
        <v>110</v>
      </c>
      <c r="Q26" s="398">
        <v>89</v>
      </c>
      <c r="R26" s="399">
        <v>1247</v>
      </c>
      <c r="S26" s="397">
        <v>18</v>
      </c>
      <c r="T26" s="398">
        <v>12</v>
      </c>
      <c r="U26" s="398">
        <v>17</v>
      </c>
      <c r="V26" s="398">
        <v>23</v>
      </c>
      <c r="W26" s="398">
        <v>14</v>
      </c>
      <c r="X26" s="398">
        <v>8</v>
      </c>
      <c r="Y26" s="398">
        <v>11</v>
      </c>
      <c r="Z26" s="399">
        <v>103</v>
      </c>
      <c r="AA26" s="397">
        <v>18</v>
      </c>
      <c r="AB26" s="398">
        <v>18</v>
      </c>
      <c r="AC26" s="398">
        <v>24</v>
      </c>
      <c r="AD26" s="398">
        <v>22</v>
      </c>
      <c r="AE26" s="398">
        <v>13</v>
      </c>
      <c r="AF26" s="398">
        <v>13</v>
      </c>
      <c r="AG26" s="398">
        <v>10</v>
      </c>
      <c r="AH26" s="399">
        <v>118</v>
      </c>
      <c r="AI26" s="397">
        <v>35</v>
      </c>
      <c r="AJ26" s="398">
        <v>32</v>
      </c>
      <c r="AK26" s="398">
        <v>45</v>
      </c>
      <c r="AL26" s="398">
        <v>36</v>
      </c>
      <c r="AM26" s="398">
        <v>18</v>
      </c>
      <c r="AN26" s="398">
        <v>17</v>
      </c>
      <c r="AO26" s="398">
        <v>20</v>
      </c>
      <c r="AP26" s="412">
        <v>203</v>
      </c>
      <c r="AQ26" s="397">
        <f t="shared" si="4"/>
        <v>174</v>
      </c>
      <c r="AR26" s="400">
        <f t="shared" si="4"/>
        <v>101</v>
      </c>
      <c r="AS26" s="400">
        <f t="shared" si="4"/>
        <v>193</v>
      </c>
      <c r="AT26" s="400">
        <f t="shared" si="4"/>
        <v>128</v>
      </c>
      <c r="AU26" s="400">
        <f t="shared" si="4"/>
        <v>107</v>
      </c>
      <c r="AV26" s="400">
        <f t="shared" si="4"/>
        <v>72</v>
      </c>
      <c r="AW26" s="400">
        <f t="shared" si="4"/>
        <v>48</v>
      </c>
      <c r="AX26" s="411">
        <f t="shared" si="4"/>
        <v>823</v>
      </c>
      <c r="AY26" s="400">
        <v>62</v>
      </c>
      <c r="AZ26" s="398">
        <v>43</v>
      </c>
      <c r="BA26" s="398">
        <v>80</v>
      </c>
      <c r="BB26" s="398">
        <v>46</v>
      </c>
      <c r="BC26" s="398">
        <v>39</v>
      </c>
      <c r="BD26" s="398">
        <v>22</v>
      </c>
      <c r="BE26" s="398">
        <v>17</v>
      </c>
      <c r="BF26" s="399">
        <v>309</v>
      </c>
      <c r="BG26" s="397">
        <v>73</v>
      </c>
      <c r="BH26" s="398">
        <v>41</v>
      </c>
      <c r="BI26" s="398">
        <v>66</v>
      </c>
      <c r="BJ26" s="398">
        <v>50</v>
      </c>
      <c r="BK26" s="398">
        <v>44</v>
      </c>
      <c r="BL26" s="398">
        <v>30</v>
      </c>
      <c r="BM26" s="398">
        <v>14</v>
      </c>
      <c r="BN26" s="399">
        <v>318</v>
      </c>
      <c r="BO26" s="397">
        <v>39</v>
      </c>
      <c r="BP26" s="398">
        <v>17</v>
      </c>
      <c r="BQ26" s="398">
        <v>47</v>
      </c>
      <c r="BR26" s="398">
        <v>32</v>
      </c>
      <c r="BS26" s="398">
        <v>24</v>
      </c>
      <c r="BT26" s="398">
        <v>20</v>
      </c>
      <c r="BU26" s="398">
        <v>17</v>
      </c>
      <c r="BV26" s="399">
        <v>196</v>
      </c>
      <c r="BW26" s="397">
        <v>6</v>
      </c>
      <c r="BX26" s="398">
        <v>4</v>
      </c>
      <c r="BY26" s="398">
        <v>22</v>
      </c>
      <c r="BZ26" s="398">
        <v>5</v>
      </c>
      <c r="CA26" s="398">
        <v>6</v>
      </c>
      <c r="CB26" s="398">
        <v>2</v>
      </c>
      <c r="CC26" s="398">
        <v>9</v>
      </c>
      <c r="CD26" s="412">
        <v>54</v>
      </c>
      <c r="CE26" s="454">
        <f t="shared" si="5"/>
        <v>56</v>
      </c>
      <c r="CF26" s="423">
        <f t="shared" si="6"/>
        <v>58</v>
      </c>
      <c r="CG26" s="423">
        <f t="shared" si="7"/>
        <v>91</v>
      </c>
      <c r="CH26" s="468">
        <f t="shared" si="8"/>
        <v>355</v>
      </c>
      <c r="CI26" s="427">
        <f>h27国調1!AU90</f>
        <v>4189</v>
      </c>
      <c r="CJ26" s="427">
        <f>h27国調1!AV90</f>
        <v>2621</v>
      </c>
      <c r="CK26" s="427">
        <f>h27国調1!AW90</f>
        <v>1773</v>
      </c>
      <c r="CL26" s="427">
        <f>h27国調1!BB90</f>
        <v>2280</v>
      </c>
      <c r="CM26" s="440">
        <f t="shared" si="9"/>
        <v>10863</v>
      </c>
      <c r="CN26" s="427">
        <f>ROUND((h27_3男!CF26+h28_3男!CF26+h29_3男!CF26)/3,0)</f>
        <v>55</v>
      </c>
      <c r="CO26" s="427">
        <f>ROUND((h27_3男!CG26+h28_3男!CG26+h29_3男!CG26)/3,0)</f>
        <v>97</v>
      </c>
      <c r="CP26" s="427">
        <f>ROUND((h27_3男!CH26+h28_3男!CH26+h29_3男!CH26)/3,0)</f>
        <v>345</v>
      </c>
      <c r="CQ26" s="428">
        <f>ROUND((h27_3男!CI26+h28_3男!CI26+h29_3男!CI26)/3,0)</f>
        <v>1396</v>
      </c>
      <c r="CR26" s="440">
        <f t="shared" si="10"/>
        <v>1893</v>
      </c>
    </row>
    <row r="27" spans="1:96">
      <c r="A27" s="407" t="s">
        <v>281</v>
      </c>
      <c r="B27" s="408" t="s">
        <v>28</v>
      </c>
      <c r="C27" s="397">
        <v>84</v>
      </c>
      <c r="D27" s="398">
        <v>161</v>
      </c>
      <c r="E27" s="398">
        <v>99</v>
      </c>
      <c r="F27" s="398">
        <v>189</v>
      </c>
      <c r="G27" s="398">
        <v>106</v>
      </c>
      <c r="H27" s="398">
        <v>98</v>
      </c>
      <c r="I27" s="398">
        <v>75</v>
      </c>
      <c r="J27" s="399">
        <v>812</v>
      </c>
      <c r="K27" s="397">
        <v>82</v>
      </c>
      <c r="L27" s="398">
        <v>151</v>
      </c>
      <c r="M27" s="398">
        <v>96</v>
      </c>
      <c r="N27" s="398">
        <v>183</v>
      </c>
      <c r="O27" s="398">
        <v>102</v>
      </c>
      <c r="P27" s="398">
        <v>96</v>
      </c>
      <c r="Q27" s="398">
        <v>74</v>
      </c>
      <c r="R27" s="399">
        <v>784</v>
      </c>
      <c r="S27" s="397">
        <v>5</v>
      </c>
      <c r="T27" s="398">
        <v>11</v>
      </c>
      <c r="U27" s="398">
        <v>9</v>
      </c>
      <c r="V27" s="398">
        <v>11</v>
      </c>
      <c r="W27" s="398">
        <v>6</v>
      </c>
      <c r="X27" s="398">
        <v>6</v>
      </c>
      <c r="Y27" s="398">
        <v>5</v>
      </c>
      <c r="Z27" s="399">
        <v>53</v>
      </c>
      <c r="AA27" s="397">
        <v>11</v>
      </c>
      <c r="AB27" s="398">
        <v>14</v>
      </c>
      <c r="AC27" s="398">
        <v>7</v>
      </c>
      <c r="AD27" s="398">
        <v>21</v>
      </c>
      <c r="AE27" s="398">
        <v>6</v>
      </c>
      <c r="AF27" s="398">
        <v>8</v>
      </c>
      <c r="AG27" s="398">
        <v>8</v>
      </c>
      <c r="AH27" s="399">
        <v>75</v>
      </c>
      <c r="AI27" s="397">
        <v>12</v>
      </c>
      <c r="AJ27" s="398">
        <v>29</v>
      </c>
      <c r="AK27" s="398">
        <v>7</v>
      </c>
      <c r="AL27" s="398">
        <v>26</v>
      </c>
      <c r="AM27" s="398">
        <v>17</v>
      </c>
      <c r="AN27" s="398">
        <v>9</v>
      </c>
      <c r="AO27" s="398">
        <v>8</v>
      </c>
      <c r="AP27" s="412">
        <v>108</v>
      </c>
      <c r="AQ27" s="397">
        <f t="shared" si="4"/>
        <v>54</v>
      </c>
      <c r="AR27" s="400">
        <f t="shared" si="4"/>
        <v>97</v>
      </c>
      <c r="AS27" s="400">
        <f t="shared" si="4"/>
        <v>73</v>
      </c>
      <c r="AT27" s="400">
        <f t="shared" si="4"/>
        <v>125</v>
      </c>
      <c r="AU27" s="400">
        <f t="shared" si="4"/>
        <v>73</v>
      </c>
      <c r="AV27" s="400">
        <f t="shared" si="4"/>
        <v>73</v>
      </c>
      <c r="AW27" s="400">
        <f t="shared" si="4"/>
        <v>53</v>
      </c>
      <c r="AX27" s="411">
        <f t="shared" si="4"/>
        <v>548</v>
      </c>
      <c r="AY27" s="400">
        <v>24</v>
      </c>
      <c r="AZ27" s="398">
        <v>32</v>
      </c>
      <c r="BA27" s="398">
        <v>33</v>
      </c>
      <c r="BB27" s="398">
        <v>34</v>
      </c>
      <c r="BC27" s="398">
        <v>21</v>
      </c>
      <c r="BD27" s="398">
        <v>23</v>
      </c>
      <c r="BE27" s="398">
        <v>11</v>
      </c>
      <c r="BF27" s="399">
        <v>178</v>
      </c>
      <c r="BG27" s="397">
        <v>20</v>
      </c>
      <c r="BH27" s="398">
        <v>44</v>
      </c>
      <c r="BI27" s="398">
        <v>30</v>
      </c>
      <c r="BJ27" s="398">
        <v>56</v>
      </c>
      <c r="BK27" s="398">
        <v>27</v>
      </c>
      <c r="BL27" s="398">
        <v>22</v>
      </c>
      <c r="BM27" s="398">
        <v>20</v>
      </c>
      <c r="BN27" s="399">
        <v>219</v>
      </c>
      <c r="BO27" s="397">
        <v>10</v>
      </c>
      <c r="BP27" s="398">
        <v>21</v>
      </c>
      <c r="BQ27" s="398">
        <v>10</v>
      </c>
      <c r="BR27" s="398">
        <v>35</v>
      </c>
      <c r="BS27" s="398">
        <v>25</v>
      </c>
      <c r="BT27" s="398">
        <v>28</v>
      </c>
      <c r="BU27" s="398">
        <v>22</v>
      </c>
      <c r="BV27" s="399">
        <v>151</v>
      </c>
      <c r="BW27" s="397">
        <v>2</v>
      </c>
      <c r="BX27" s="398">
        <v>10</v>
      </c>
      <c r="BY27" s="398">
        <v>3</v>
      </c>
      <c r="BZ27" s="398">
        <v>6</v>
      </c>
      <c r="CA27" s="398">
        <v>4</v>
      </c>
      <c r="CB27" s="398">
        <v>2</v>
      </c>
      <c r="CC27" s="398">
        <v>1</v>
      </c>
      <c r="CD27" s="412">
        <v>28</v>
      </c>
      <c r="CE27" s="454">
        <f t="shared" si="5"/>
        <v>28</v>
      </c>
      <c r="CF27" s="423">
        <f t="shared" si="6"/>
        <v>43</v>
      </c>
      <c r="CG27" s="423">
        <f t="shared" si="7"/>
        <v>60</v>
      </c>
      <c r="CH27" s="468">
        <f t="shared" si="8"/>
        <v>324</v>
      </c>
      <c r="CI27" s="427">
        <f>h27国調1!AU91</f>
        <v>1952</v>
      </c>
      <c r="CJ27" s="427">
        <f>h27国調1!AV91</f>
        <v>1414</v>
      </c>
      <c r="CK27" s="427">
        <f>h27国調1!AW91</f>
        <v>1009</v>
      </c>
      <c r="CL27" s="427">
        <f>h27国調1!BB91</f>
        <v>1564</v>
      </c>
      <c r="CM27" s="440">
        <f t="shared" si="9"/>
        <v>5939</v>
      </c>
      <c r="CN27" s="427">
        <f>ROUND((h27_3男!CF27+h28_3男!CF27+h29_3男!CF27)/3,0)</f>
        <v>41</v>
      </c>
      <c r="CO27" s="427">
        <f>ROUND((h27_3男!CG27+h28_3男!CG27+h29_3男!CG27)/3,0)</f>
        <v>57</v>
      </c>
      <c r="CP27" s="427">
        <f>ROUND((h27_3男!CH27+h28_3男!CH27+h29_3男!CH27)/3,0)</f>
        <v>317</v>
      </c>
      <c r="CQ27" s="428">
        <f>ROUND((h27_3男!CI27+h28_3男!CI27+h29_3男!CI27)/3,0)</f>
        <v>651</v>
      </c>
      <c r="CR27" s="440">
        <f t="shared" si="10"/>
        <v>1066</v>
      </c>
    </row>
    <row r="28" spans="1:96">
      <c r="A28" s="407" t="s">
        <v>281</v>
      </c>
      <c r="B28" s="408" t="s">
        <v>29</v>
      </c>
      <c r="C28" s="397">
        <v>77</v>
      </c>
      <c r="D28" s="398">
        <v>79</v>
      </c>
      <c r="E28" s="398">
        <v>194</v>
      </c>
      <c r="F28" s="398">
        <v>152</v>
      </c>
      <c r="G28" s="398">
        <v>112</v>
      </c>
      <c r="H28" s="398">
        <v>88</v>
      </c>
      <c r="I28" s="398">
        <v>51</v>
      </c>
      <c r="J28" s="399">
        <v>753</v>
      </c>
      <c r="K28" s="397">
        <v>77</v>
      </c>
      <c r="L28" s="398">
        <v>76</v>
      </c>
      <c r="M28" s="398">
        <v>187</v>
      </c>
      <c r="N28" s="398">
        <v>142</v>
      </c>
      <c r="O28" s="398">
        <v>107</v>
      </c>
      <c r="P28" s="398">
        <v>86</v>
      </c>
      <c r="Q28" s="398">
        <v>47</v>
      </c>
      <c r="R28" s="399">
        <v>722</v>
      </c>
      <c r="S28" s="397">
        <v>10</v>
      </c>
      <c r="T28" s="398">
        <v>6</v>
      </c>
      <c r="U28" s="398">
        <v>8</v>
      </c>
      <c r="V28" s="398">
        <v>10</v>
      </c>
      <c r="W28" s="398">
        <v>3</v>
      </c>
      <c r="X28" s="398">
        <v>5</v>
      </c>
      <c r="Y28" s="398">
        <v>5</v>
      </c>
      <c r="Z28" s="399">
        <v>47</v>
      </c>
      <c r="AA28" s="397">
        <v>5</v>
      </c>
      <c r="AB28" s="398">
        <v>1</v>
      </c>
      <c r="AC28" s="398">
        <v>10</v>
      </c>
      <c r="AD28" s="398">
        <v>16</v>
      </c>
      <c r="AE28" s="398">
        <v>13</v>
      </c>
      <c r="AF28" s="398">
        <v>10</v>
      </c>
      <c r="AG28" s="398">
        <v>5</v>
      </c>
      <c r="AH28" s="399">
        <v>60</v>
      </c>
      <c r="AI28" s="397">
        <v>11</v>
      </c>
      <c r="AJ28" s="398">
        <v>14</v>
      </c>
      <c r="AK28" s="398">
        <v>22</v>
      </c>
      <c r="AL28" s="398">
        <v>20</v>
      </c>
      <c r="AM28" s="398">
        <v>18</v>
      </c>
      <c r="AN28" s="398">
        <v>11</v>
      </c>
      <c r="AO28" s="398">
        <v>12</v>
      </c>
      <c r="AP28" s="412">
        <v>108</v>
      </c>
      <c r="AQ28" s="397">
        <f t="shared" si="4"/>
        <v>51</v>
      </c>
      <c r="AR28" s="400">
        <f t="shared" si="4"/>
        <v>55</v>
      </c>
      <c r="AS28" s="400">
        <f t="shared" si="4"/>
        <v>147</v>
      </c>
      <c r="AT28" s="400">
        <f t="shared" si="4"/>
        <v>96</v>
      </c>
      <c r="AU28" s="400">
        <f t="shared" si="4"/>
        <v>73</v>
      </c>
      <c r="AV28" s="400">
        <f t="shared" si="4"/>
        <v>60</v>
      </c>
      <c r="AW28" s="400">
        <f t="shared" si="4"/>
        <v>25</v>
      </c>
      <c r="AX28" s="411">
        <f t="shared" si="4"/>
        <v>507</v>
      </c>
      <c r="AY28" s="400">
        <v>14</v>
      </c>
      <c r="AZ28" s="398">
        <v>12</v>
      </c>
      <c r="BA28" s="398">
        <v>51</v>
      </c>
      <c r="BB28" s="398">
        <v>31</v>
      </c>
      <c r="BC28" s="398">
        <v>24</v>
      </c>
      <c r="BD28" s="398">
        <v>16</v>
      </c>
      <c r="BE28" s="398">
        <v>8</v>
      </c>
      <c r="BF28" s="399">
        <v>156</v>
      </c>
      <c r="BG28" s="397">
        <v>26</v>
      </c>
      <c r="BH28" s="398">
        <v>28</v>
      </c>
      <c r="BI28" s="398">
        <v>52</v>
      </c>
      <c r="BJ28" s="398">
        <v>39</v>
      </c>
      <c r="BK28" s="398">
        <v>30</v>
      </c>
      <c r="BL28" s="398">
        <v>23</v>
      </c>
      <c r="BM28" s="398">
        <v>8</v>
      </c>
      <c r="BN28" s="399">
        <v>206</v>
      </c>
      <c r="BO28" s="397">
        <v>11</v>
      </c>
      <c r="BP28" s="398">
        <v>15</v>
      </c>
      <c r="BQ28" s="398">
        <v>44</v>
      </c>
      <c r="BR28" s="398">
        <v>26</v>
      </c>
      <c r="BS28" s="398">
        <v>19</v>
      </c>
      <c r="BT28" s="398">
        <v>21</v>
      </c>
      <c r="BU28" s="398">
        <v>9</v>
      </c>
      <c r="BV28" s="399">
        <v>145</v>
      </c>
      <c r="BW28" s="397">
        <v>0</v>
      </c>
      <c r="BX28" s="398">
        <v>3</v>
      </c>
      <c r="BY28" s="398">
        <v>7</v>
      </c>
      <c r="BZ28" s="398">
        <v>10</v>
      </c>
      <c r="CA28" s="398">
        <v>5</v>
      </c>
      <c r="CB28" s="398">
        <v>2</v>
      </c>
      <c r="CC28" s="398">
        <v>4</v>
      </c>
      <c r="CD28" s="412">
        <v>31</v>
      </c>
      <c r="CE28" s="454">
        <f t="shared" si="5"/>
        <v>23</v>
      </c>
      <c r="CF28" s="423">
        <f t="shared" si="6"/>
        <v>44</v>
      </c>
      <c r="CG28" s="423">
        <f t="shared" si="7"/>
        <v>61</v>
      </c>
      <c r="CH28" s="468">
        <f t="shared" si="8"/>
        <v>254</v>
      </c>
      <c r="CI28" s="427">
        <f>h27国調1!AU92</f>
        <v>1826</v>
      </c>
      <c r="CJ28" s="427">
        <f>h27国調1!AV92</f>
        <v>1249</v>
      </c>
      <c r="CK28" s="427">
        <f>h27国調1!AW92</f>
        <v>1025</v>
      </c>
      <c r="CL28" s="427">
        <f>h27国調1!BB92</f>
        <v>1677</v>
      </c>
      <c r="CM28" s="440">
        <f t="shared" si="9"/>
        <v>5777</v>
      </c>
      <c r="CN28" s="427">
        <f>ROUND((h27_3男!CF28+h28_3男!CF28+h29_3男!CF28)/3,0)</f>
        <v>41</v>
      </c>
      <c r="CO28" s="427">
        <f>ROUND((h27_3男!CG28+h28_3男!CG28+h29_3男!CG28)/3,0)</f>
        <v>55</v>
      </c>
      <c r="CP28" s="427">
        <f>ROUND((h27_3男!CH28+h28_3男!CH28+h29_3男!CH28)/3,0)</f>
        <v>249</v>
      </c>
      <c r="CQ28" s="428">
        <f>ROUND((h27_3男!CI28+h28_3男!CI28+h29_3男!CI28)/3,0)</f>
        <v>609</v>
      </c>
      <c r="CR28" s="440">
        <f t="shared" si="10"/>
        <v>954</v>
      </c>
    </row>
    <row r="29" spans="1:96">
      <c r="A29" s="407" t="s">
        <v>281</v>
      </c>
      <c r="B29" s="408" t="s">
        <v>31</v>
      </c>
      <c r="C29" s="397">
        <v>36</v>
      </c>
      <c r="D29" s="398">
        <v>43</v>
      </c>
      <c r="E29" s="398">
        <v>121</v>
      </c>
      <c r="F29" s="398">
        <v>88</v>
      </c>
      <c r="G29" s="398">
        <v>84</v>
      </c>
      <c r="H29" s="398">
        <v>78</v>
      </c>
      <c r="I29" s="398">
        <v>67</v>
      </c>
      <c r="J29" s="399">
        <v>517</v>
      </c>
      <c r="K29" s="397">
        <v>32</v>
      </c>
      <c r="L29" s="398">
        <v>41</v>
      </c>
      <c r="M29" s="398">
        <v>117</v>
      </c>
      <c r="N29" s="398">
        <v>87</v>
      </c>
      <c r="O29" s="398">
        <v>81</v>
      </c>
      <c r="P29" s="398">
        <v>75</v>
      </c>
      <c r="Q29" s="398">
        <v>64</v>
      </c>
      <c r="R29" s="399">
        <v>497</v>
      </c>
      <c r="S29" s="397">
        <v>1</v>
      </c>
      <c r="T29" s="398">
        <v>5</v>
      </c>
      <c r="U29" s="398">
        <v>6</v>
      </c>
      <c r="V29" s="398">
        <v>7</v>
      </c>
      <c r="W29" s="398">
        <v>2</v>
      </c>
      <c r="X29" s="398">
        <v>4</v>
      </c>
      <c r="Y29" s="398">
        <v>2</v>
      </c>
      <c r="Z29" s="399">
        <v>27</v>
      </c>
      <c r="AA29" s="397">
        <v>2</v>
      </c>
      <c r="AB29" s="398">
        <v>3</v>
      </c>
      <c r="AC29" s="398">
        <v>10</v>
      </c>
      <c r="AD29" s="398">
        <v>4</v>
      </c>
      <c r="AE29" s="398">
        <v>6</v>
      </c>
      <c r="AF29" s="398">
        <v>12</v>
      </c>
      <c r="AG29" s="398">
        <v>11</v>
      </c>
      <c r="AH29" s="399">
        <v>48</v>
      </c>
      <c r="AI29" s="397">
        <v>7</v>
      </c>
      <c r="AJ29" s="398">
        <v>3</v>
      </c>
      <c r="AK29" s="398">
        <v>11</v>
      </c>
      <c r="AL29" s="398">
        <v>11</v>
      </c>
      <c r="AM29" s="398">
        <v>7</v>
      </c>
      <c r="AN29" s="398">
        <v>5</v>
      </c>
      <c r="AO29" s="398">
        <v>10</v>
      </c>
      <c r="AP29" s="412">
        <v>54</v>
      </c>
      <c r="AQ29" s="397">
        <f t="shared" si="4"/>
        <v>22</v>
      </c>
      <c r="AR29" s="400">
        <f t="shared" si="4"/>
        <v>30</v>
      </c>
      <c r="AS29" s="400">
        <f t="shared" si="4"/>
        <v>90</v>
      </c>
      <c r="AT29" s="400">
        <f t="shared" si="4"/>
        <v>65</v>
      </c>
      <c r="AU29" s="400">
        <f t="shared" si="4"/>
        <v>66</v>
      </c>
      <c r="AV29" s="400">
        <f t="shared" si="4"/>
        <v>54</v>
      </c>
      <c r="AW29" s="400">
        <f t="shared" si="4"/>
        <v>41</v>
      </c>
      <c r="AX29" s="411">
        <f t="shared" si="4"/>
        <v>368</v>
      </c>
      <c r="AY29" s="400">
        <v>7</v>
      </c>
      <c r="AZ29" s="398">
        <v>8</v>
      </c>
      <c r="BA29" s="398">
        <v>31</v>
      </c>
      <c r="BB29" s="398">
        <v>14</v>
      </c>
      <c r="BC29" s="398">
        <v>16</v>
      </c>
      <c r="BD29" s="398">
        <v>14</v>
      </c>
      <c r="BE29" s="398">
        <v>13</v>
      </c>
      <c r="BF29" s="399">
        <v>103</v>
      </c>
      <c r="BG29" s="397">
        <v>9</v>
      </c>
      <c r="BH29" s="398">
        <v>16</v>
      </c>
      <c r="BI29" s="398">
        <v>33</v>
      </c>
      <c r="BJ29" s="398">
        <v>30</v>
      </c>
      <c r="BK29" s="398">
        <v>24</v>
      </c>
      <c r="BL29" s="398">
        <v>22</v>
      </c>
      <c r="BM29" s="398">
        <v>11</v>
      </c>
      <c r="BN29" s="399">
        <v>145</v>
      </c>
      <c r="BO29" s="397">
        <v>6</v>
      </c>
      <c r="BP29" s="398">
        <v>6</v>
      </c>
      <c r="BQ29" s="398">
        <v>26</v>
      </c>
      <c r="BR29" s="398">
        <v>21</v>
      </c>
      <c r="BS29" s="398">
        <v>26</v>
      </c>
      <c r="BT29" s="398">
        <v>18</v>
      </c>
      <c r="BU29" s="398">
        <v>17</v>
      </c>
      <c r="BV29" s="399">
        <v>120</v>
      </c>
      <c r="BW29" s="397">
        <v>4</v>
      </c>
      <c r="BX29" s="398">
        <v>2</v>
      </c>
      <c r="BY29" s="398">
        <v>4</v>
      </c>
      <c r="BZ29" s="398">
        <v>1</v>
      </c>
      <c r="CA29" s="398">
        <v>3</v>
      </c>
      <c r="CB29" s="398">
        <v>3</v>
      </c>
      <c r="CC29" s="398">
        <v>3</v>
      </c>
      <c r="CD29" s="412">
        <v>20</v>
      </c>
      <c r="CE29" s="454">
        <f t="shared" si="5"/>
        <v>15</v>
      </c>
      <c r="CF29" s="423">
        <f t="shared" si="6"/>
        <v>33</v>
      </c>
      <c r="CG29" s="423">
        <f t="shared" si="7"/>
        <v>33</v>
      </c>
      <c r="CH29" s="468">
        <f t="shared" si="8"/>
        <v>226</v>
      </c>
      <c r="CI29" s="427">
        <f>h27国調1!AU93</f>
        <v>1065</v>
      </c>
      <c r="CJ29" s="427">
        <f>h27国調1!AV93</f>
        <v>863</v>
      </c>
      <c r="CK29" s="427">
        <f>h27国調1!AW93</f>
        <v>614</v>
      </c>
      <c r="CL29" s="427">
        <f>h27国調1!BB93</f>
        <v>1232</v>
      </c>
      <c r="CM29" s="440">
        <f t="shared" si="9"/>
        <v>3774</v>
      </c>
      <c r="CN29" s="427">
        <f>ROUND((h27_3男!CF29+h28_3男!CF29+h29_3男!CF29)/3,0)</f>
        <v>31</v>
      </c>
      <c r="CO29" s="427">
        <f>ROUND((h27_3男!CG29+h28_3男!CG29+h29_3男!CG29)/3,0)</f>
        <v>35</v>
      </c>
      <c r="CP29" s="427">
        <f>ROUND((h27_3男!CH29+h28_3男!CH29+h29_3男!CH29)/3,0)</f>
        <v>223</v>
      </c>
      <c r="CQ29" s="428">
        <f>ROUND((h27_3男!CI29+h28_3男!CI29+h29_3男!CI29)/3,0)</f>
        <v>355</v>
      </c>
      <c r="CR29" s="440">
        <f t="shared" si="10"/>
        <v>644</v>
      </c>
    </row>
    <row r="30" spans="1:96">
      <c r="A30" s="407" t="s">
        <v>281</v>
      </c>
      <c r="B30" s="408" t="s">
        <v>32</v>
      </c>
      <c r="C30" s="397">
        <v>142</v>
      </c>
      <c r="D30" s="398">
        <v>149</v>
      </c>
      <c r="E30" s="398">
        <v>319</v>
      </c>
      <c r="F30" s="398">
        <v>245</v>
      </c>
      <c r="G30" s="398">
        <v>181</v>
      </c>
      <c r="H30" s="398">
        <v>128</v>
      </c>
      <c r="I30" s="398">
        <v>81</v>
      </c>
      <c r="J30" s="399">
        <v>1245</v>
      </c>
      <c r="K30" s="397">
        <v>137</v>
      </c>
      <c r="L30" s="398">
        <v>145</v>
      </c>
      <c r="M30" s="398">
        <v>309</v>
      </c>
      <c r="N30" s="398">
        <v>237</v>
      </c>
      <c r="O30" s="398">
        <v>174</v>
      </c>
      <c r="P30" s="398">
        <v>124</v>
      </c>
      <c r="Q30" s="398">
        <v>77</v>
      </c>
      <c r="R30" s="399">
        <v>1203</v>
      </c>
      <c r="S30" s="397">
        <v>11</v>
      </c>
      <c r="T30" s="398">
        <v>8</v>
      </c>
      <c r="U30" s="398">
        <v>23</v>
      </c>
      <c r="V30" s="398">
        <v>17</v>
      </c>
      <c r="W30" s="398">
        <v>11</v>
      </c>
      <c r="X30" s="398">
        <v>9</v>
      </c>
      <c r="Y30" s="398">
        <v>7</v>
      </c>
      <c r="Z30" s="399">
        <v>86</v>
      </c>
      <c r="AA30" s="397">
        <v>17</v>
      </c>
      <c r="AB30" s="398">
        <v>14</v>
      </c>
      <c r="AC30" s="398">
        <v>31</v>
      </c>
      <c r="AD30" s="398">
        <v>18</v>
      </c>
      <c r="AE30" s="398">
        <v>13</v>
      </c>
      <c r="AF30" s="398">
        <v>9</v>
      </c>
      <c r="AG30" s="398">
        <v>6</v>
      </c>
      <c r="AH30" s="399">
        <v>108</v>
      </c>
      <c r="AI30" s="397">
        <v>14</v>
      </c>
      <c r="AJ30" s="398">
        <v>30</v>
      </c>
      <c r="AK30" s="398">
        <v>44</v>
      </c>
      <c r="AL30" s="398">
        <v>27</v>
      </c>
      <c r="AM30" s="398">
        <v>19</v>
      </c>
      <c r="AN30" s="398">
        <v>16</v>
      </c>
      <c r="AO30" s="398">
        <v>13</v>
      </c>
      <c r="AP30" s="412">
        <v>163</v>
      </c>
      <c r="AQ30" s="397">
        <f t="shared" si="4"/>
        <v>95</v>
      </c>
      <c r="AR30" s="400">
        <f t="shared" si="4"/>
        <v>93</v>
      </c>
      <c r="AS30" s="400">
        <f t="shared" si="4"/>
        <v>211</v>
      </c>
      <c r="AT30" s="400">
        <f t="shared" si="4"/>
        <v>175</v>
      </c>
      <c r="AU30" s="400">
        <f t="shared" si="4"/>
        <v>131</v>
      </c>
      <c r="AV30" s="400">
        <f t="shared" si="4"/>
        <v>90</v>
      </c>
      <c r="AW30" s="400">
        <f t="shared" si="4"/>
        <v>51</v>
      </c>
      <c r="AX30" s="411">
        <f t="shared" si="4"/>
        <v>846</v>
      </c>
      <c r="AY30" s="400">
        <v>33</v>
      </c>
      <c r="AZ30" s="398">
        <v>25</v>
      </c>
      <c r="BA30" s="398">
        <v>76</v>
      </c>
      <c r="BB30" s="398">
        <v>62</v>
      </c>
      <c r="BC30" s="398">
        <v>36</v>
      </c>
      <c r="BD30" s="398">
        <v>32</v>
      </c>
      <c r="BE30" s="398">
        <v>19</v>
      </c>
      <c r="BF30" s="399">
        <v>283</v>
      </c>
      <c r="BG30" s="397">
        <v>32</v>
      </c>
      <c r="BH30" s="398">
        <v>38</v>
      </c>
      <c r="BI30" s="398">
        <v>89</v>
      </c>
      <c r="BJ30" s="398">
        <v>57</v>
      </c>
      <c r="BK30" s="398">
        <v>53</v>
      </c>
      <c r="BL30" s="398">
        <v>30</v>
      </c>
      <c r="BM30" s="398">
        <v>18</v>
      </c>
      <c r="BN30" s="399">
        <v>317</v>
      </c>
      <c r="BO30" s="397">
        <v>30</v>
      </c>
      <c r="BP30" s="398">
        <v>30</v>
      </c>
      <c r="BQ30" s="398">
        <v>46</v>
      </c>
      <c r="BR30" s="398">
        <v>56</v>
      </c>
      <c r="BS30" s="398">
        <v>42</v>
      </c>
      <c r="BT30" s="398">
        <v>28</v>
      </c>
      <c r="BU30" s="398">
        <v>14</v>
      </c>
      <c r="BV30" s="399">
        <v>246</v>
      </c>
      <c r="BW30" s="397">
        <v>5</v>
      </c>
      <c r="BX30" s="398">
        <v>4</v>
      </c>
      <c r="BY30" s="398">
        <v>10</v>
      </c>
      <c r="BZ30" s="398">
        <v>8</v>
      </c>
      <c r="CA30" s="398">
        <v>7</v>
      </c>
      <c r="CB30" s="398">
        <v>4</v>
      </c>
      <c r="CC30" s="398">
        <v>4</v>
      </c>
      <c r="CD30" s="412">
        <v>42</v>
      </c>
      <c r="CE30" s="454">
        <f t="shared" si="5"/>
        <v>44</v>
      </c>
      <c r="CF30" s="423">
        <f t="shared" si="6"/>
        <v>46</v>
      </c>
      <c r="CG30" s="423">
        <f t="shared" si="7"/>
        <v>75</v>
      </c>
      <c r="CH30" s="468">
        <f t="shared" si="8"/>
        <v>447</v>
      </c>
      <c r="CI30" s="427">
        <f>h27国調1!AU94</f>
        <v>2732</v>
      </c>
      <c r="CJ30" s="427">
        <f>h27国調1!AV94</f>
        <v>2030</v>
      </c>
      <c r="CK30" s="427">
        <f>h27国調1!AW94</f>
        <v>1591</v>
      </c>
      <c r="CL30" s="427">
        <f>h27国調1!BB94</f>
        <v>2598</v>
      </c>
      <c r="CM30" s="440">
        <f t="shared" si="9"/>
        <v>8951</v>
      </c>
      <c r="CN30" s="427">
        <f>ROUND((h27_3男!CF30+h28_3男!CF30+h29_3男!CF30)/3,0)</f>
        <v>46</v>
      </c>
      <c r="CO30" s="427">
        <f>ROUND((h27_3男!CG30+h28_3男!CG30+h29_3男!CG30)/3,0)</f>
        <v>73</v>
      </c>
      <c r="CP30" s="427">
        <f>ROUND((h27_3男!CH30+h28_3男!CH30+h29_3男!CH30)/3,0)</f>
        <v>432</v>
      </c>
      <c r="CQ30" s="428">
        <f>ROUND((h27_3男!CI30+h28_3男!CI30+h29_3男!CI30)/3,0)</f>
        <v>911</v>
      </c>
      <c r="CR30" s="440">
        <f t="shared" si="10"/>
        <v>1462</v>
      </c>
    </row>
    <row r="31" spans="1:96">
      <c r="A31" s="407" t="s">
        <v>281</v>
      </c>
      <c r="B31" s="408" t="s">
        <v>33</v>
      </c>
      <c r="C31" s="397">
        <v>174</v>
      </c>
      <c r="D31" s="398">
        <v>83</v>
      </c>
      <c r="E31" s="398">
        <v>251</v>
      </c>
      <c r="F31" s="398">
        <v>164</v>
      </c>
      <c r="G31" s="398">
        <v>115</v>
      </c>
      <c r="H31" s="398">
        <v>103</v>
      </c>
      <c r="I31" s="398">
        <v>69</v>
      </c>
      <c r="J31" s="399">
        <v>959</v>
      </c>
      <c r="K31" s="397">
        <v>169</v>
      </c>
      <c r="L31" s="398">
        <v>77</v>
      </c>
      <c r="M31" s="398">
        <v>243</v>
      </c>
      <c r="N31" s="398">
        <v>158</v>
      </c>
      <c r="O31" s="398">
        <v>113</v>
      </c>
      <c r="P31" s="398">
        <v>100</v>
      </c>
      <c r="Q31" s="398">
        <v>63</v>
      </c>
      <c r="R31" s="399">
        <v>923</v>
      </c>
      <c r="S31" s="397">
        <v>14</v>
      </c>
      <c r="T31" s="398">
        <v>8</v>
      </c>
      <c r="U31" s="398">
        <v>18</v>
      </c>
      <c r="V31" s="398">
        <v>9</v>
      </c>
      <c r="W31" s="398">
        <v>4</v>
      </c>
      <c r="X31" s="398">
        <v>7</v>
      </c>
      <c r="Y31" s="398">
        <v>8</v>
      </c>
      <c r="Z31" s="399">
        <v>68</v>
      </c>
      <c r="AA31" s="397">
        <v>18</v>
      </c>
      <c r="AB31" s="398">
        <v>10</v>
      </c>
      <c r="AC31" s="398">
        <v>17</v>
      </c>
      <c r="AD31" s="398">
        <v>19</v>
      </c>
      <c r="AE31" s="398">
        <v>10</v>
      </c>
      <c r="AF31" s="398">
        <v>6</v>
      </c>
      <c r="AG31" s="398">
        <v>3</v>
      </c>
      <c r="AH31" s="399">
        <v>83</v>
      </c>
      <c r="AI31" s="397">
        <v>27</v>
      </c>
      <c r="AJ31" s="398">
        <v>8</v>
      </c>
      <c r="AK31" s="398">
        <v>29</v>
      </c>
      <c r="AL31" s="398">
        <v>18</v>
      </c>
      <c r="AM31" s="398">
        <v>13</v>
      </c>
      <c r="AN31" s="398">
        <v>15</v>
      </c>
      <c r="AO31" s="398">
        <v>9</v>
      </c>
      <c r="AP31" s="412">
        <v>119</v>
      </c>
      <c r="AQ31" s="397">
        <f t="shared" si="4"/>
        <v>110</v>
      </c>
      <c r="AR31" s="400">
        <f t="shared" si="4"/>
        <v>51</v>
      </c>
      <c r="AS31" s="400">
        <f t="shared" si="4"/>
        <v>179</v>
      </c>
      <c r="AT31" s="400">
        <f t="shared" si="4"/>
        <v>112</v>
      </c>
      <c r="AU31" s="400">
        <f t="shared" si="4"/>
        <v>86</v>
      </c>
      <c r="AV31" s="400">
        <f t="shared" si="4"/>
        <v>72</v>
      </c>
      <c r="AW31" s="400">
        <f t="shared" si="4"/>
        <v>43</v>
      </c>
      <c r="AX31" s="411">
        <f t="shared" si="4"/>
        <v>653</v>
      </c>
      <c r="AY31" s="400">
        <v>38</v>
      </c>
      <c r="AZ31" s="398">
        <v>18</v>
      </c>
      <c r="BA31" s="398">
        <v>54</v>
      </c>
      <c r="BB31" s="398">
        <v>43</v>
      </c>
      <c r="BC31" s="398">
        <v>23</v>
      </c>
      <c r="BD31" s="398">
        <v>28</v>
      </c>
      <c r="BE31" s="398">
        <v>16</v>
      </c>
      <c r="BF31" s="399">
        <v>220</v>
      </c>
      <c r="BG31" s="397">
        <v>47</v>
      </c>
      <c r="BH31" s="398">
        <v>23</v>
      </c>
      <c r="BI31" s="398">
        <v>78</v>
      </c>
      <c r="BJ31" s="398">
        <v>41</v>
      </c>
      <c r="BK31" s="398">
        <v>31</v>
      </c>
      <c r="BL31" s="398">
        <v>24</v>
      </c>
      <c r="BM31" s="398">
        <v>13</v>
      </c>
      <c r="BN31" s="399">
        <v>257</v>
      </c>
      <c r="BO31" s="397">
        <v>25</v>
      </c>
      <c r="BP31" s="398">
        <v>10</v>
      </c>
      <c r="BQ31" s="398">
        <v>47</v>
      </c>
      <c r="BR31" s="398">
        <v>28</v>
      </c>
      <c r="BS31" s="398">
        <v>32</v>
      </c>
      <c r="BT31" s="398">
        <v>20</v>
      </c>
      <c r="BU31" s="398">
        <v>14</v>
      </c>
      <c r="BV31" s="399">
        <v>176</v>
      </c>
      <c r="BW31" s="397">
        <v>5</v>
      </c>
      <c r="BX31" s="398">
        <v>6</v>
      </c>
      <c r="BY31" s="398">
        <v>8</v>
      </c>
      <c r="BZ31" s="398">
        <v>6</v>
      </c>
      <c r="CA31" s="398">
        <v>2</v>
      </c>
      <c r="CB31" s="398">
        <v>3</v>
      </c>
      <c r="CC31" s="398">
        <v>6</v>
      </c>
      <c r="CD31" s="412">
        <v>36</v>
      </c>
      <c r="CE31" s="454">
        <f t="shared" si="5"/>
        <v>28</v>
      </c>
      <c r="CF31" s="423">
        <f t="shared" si="6"/>
        <v>38</v>
      </c>
      <c r="CG31" s="423">
        <f t="shared" si="7"/>
        <v>55</v>
      </c>
      <c r="CH31" s="468">
        <f t="shared" si="8"/>
        <v>313</v>
      </c>
      <c r="CI31" s="427">
        <f>h27国調1!AU95</f>
        <v>2142</v>
      </c>
      <c r="CJ31" s="427">
        <f>h27国調1!AV95</f>
        <v>1446</v>
      </c>
      <c r="CK31" s="427">
        <f>h27国調1!AW95</f>
        <v>1177</v>
      </c>
      <c r="CL31" s="427">
        <f>h27国調1!BB95</f>
        <v>2065</v>
      </c>
      <c r="CM31" s="440">
        <f t="shared" si="9"/>
        <v>6830</v>
      </c>
      <c r="CN31" s="427">
        <f>ROUND((h27_3男!CF31+h28_3男!CF31+h29_3男!CF31)/3,0)</f>
        <v>44</v>
      </c>
      <c r="CO31" s="427">
        <f>ROUND((h27_3男!CG31+h28_3男!CG31+h29_3男!CG31)/3,0)</f>
        <v>66</v>
      </c>
      <c r="CP31" s="427">
        <f>ROUND((h27_3男!CH31+h28_3男!CH31+h29_3男!CH31)/3,0)</f>
        <v>321</v>
      </c>
      <c r="CQ31" s="428">
        <f>ROUND((h27_3男!CI31+h28_3男!CI31+h29_3男!CI31)/3,0)</f>
        <v>714</v>
      </c>
      <c r="CR31" s="440">
        <f t="shared" si="10"/>
        <v>1145</v>
      </c>
    </row>
    <row r="32" spans="1:96">
      <c r="A32" s="407" t="s">
        <v>281</v>
      </c>
      <c r="B32" s="408" t="s">
        <v>34</v>
      </c>
      <c r="C32" s="397">
        <v>166</v>
      </c>
      <c r="D32" s="398">
        <v>60</v>
      </c>
      <c r="E32" s="398">
        <v>146</v>
      </c>
      <c r="F32" s="398">
        <v>65</v>
      </c>
      <c r="G32" s="398">
        <v>64</v>
      </c>
      <c r="H32" s="398">
        <v>83</v>
      </c>
      <c r="I32" s="398">
        <v>55</v>
      </c>
      <c r="J32" s="399">
        <v>639</v>
      </c>
      <c r="K32" s="397">
        <v>158</v>
      </c>
      <c r="L32" s="398">
        <v>56</v>
      </c>
      <c r="M32" s="398">
        <v>142</v>
      </c>
      <c r="N32" s="398">
        <v>64</v>
      </c>
      <c r="O32" s="398">
        <v>61</v>
      </c>
      <c r="P32" s="398">
        <v>80</v>
      </c>
      <c r="Q32" s="398">
        <v>51</v>
      </c>
      <c r="R32" s="399">
        <v>612</v>
      </c>
      <c r="S32" s="397">
        <v>6</v>
      </c>
      <c r="T32" s="398">
        <v>4</v>
      </c>
      <c r="U32" s="398">
        <v>8</v>
      </c>
      <c r="V32" s="398">
        <v>8</v>
      </c>
      <c r="W32" s="398">
        <v>4</v>
      </c>
      <c r="X32" s="398">
        <v>3</v>
      </c>
      <c r="Y32" s="398">
        <v>3</v>
      </c>
      <c r="Z32" s="399">
        <v>36</v>
      </c>
      <c r="AA32" s="397">
        <v>9</v>
      </c>
      <c r="AB32" s="398">
        <v>2</v>
      </c>
      <c r="AC32" s="398">
        <v>6</v>
      </c>
      <c r="AD32" s="398">
        <v>4</v>
      </c>
      <c r="AE32" s="398">
        <v>6</v>
      </c>
      <c r="AF32" s="398">
        <v>7</v>
      </c>
      <c r="AG32" s="398">
        <v>4</v>
      </c>
      <c r="AH32" s="399">
        <v>38</v>
      </c>
      <c r="AI32" s="397">
        <v>26</v>
      </c>
      <c r="AJ32" s="398">
        <v>11</v>
      </c>
      <c r="AK32" s="398">
        <v>13</v>
      </c>
      <c r="AL32" s="398">
        <v>6</v>
      </c>
      <c r="AM32" s="398">
        <v>5</v>
      </c>
      <c r="AN32" s="398">
        <v>5</v>
      </c>
      <c r="AO32" s="398">
        <v>5</v>
      </c>
      <c r="AP32" s="412">
        <v>71</v>
      </c>
      <c r="AQ32" s="397">
        <f t="shared" si="4"/>
        <v>117</v>
      </c>
      <c r="AR32" s="400">
        <f t="shared" si="4"/>
        <v>39</v>
      </c>
      <c r="AS32" s="400">
        <f t="shared" si="4"/>
        <v>115</v>
      </c>
      <c r="AT32" s="400">
        <f t="shared" si="4"/>
        <v>46</v>
      </c>
      <c r="AU32" s="400">
        <f t="shared" si="4"/>
        <v>46</v>
      </c>
      <c r="AV32" s="400">
        <f t="shared" si="4"/>
        <v>65</v>
      </c>
      <c r="AW32" s="400">
        <f t="shared" si="4"/>
        <v>39</v>
      </c>
      <c r="AX32" s="411">
        <f t="shared" si="4"/>
        <v>467</v>
      </c>
      <c r="AY32" s="400">
        <v>41</v>
      </c>
      <c r="AZ32" s="398">
        <v>12</v>
      </c>
      <c r="BA32" s="398">
        <v>30</v>
      </c>
      <c r="BB32" s="398">
        <v>16</v>
      </c>
      <c r="BC32" s="398">
        <v>7</v>
      </c>
      <c r="BD32" s="398">
        <v>23</v>
      </c>
      <c r="BE32" s="398">
        <v>10</v>
      </c>
      <c r="BF32" s="399">
        <v>139</v>
      </c>
      <c r="BG32" s="397">
        <v>55</v>
      </c>
      <c r="BH32" s="398">
        <v>18</v>
      </c>
      <c r="BI32" s="398">
        <v>39</v>
      </c>
      <c r="BJ32" s="398">
        <v>18</v>
      </c>
      <c r="BK32" s="398">
        <v>18</v>
      </c>
      <c r="BL32" s="398">
        <v>18</v>
      </c>
      <c r="BM32" s="398">
        <v>16</v>
      </c>
      <c r="BN32" s="399">
        <v>182</v>
      </c>
      <c r="BO32" s="397">
        <v>21</v>
      </c>
      <c r="BP32" s="398">
        <v>9</v>
      </c>
      <c r="BQ32" s="398">
        <v>46</v>
      </c>
      <c r="BR32" s="398">
        <v>12</v>
      </c>
      <c r="BS32" s="398">
        <v>21</v>
      </c>
      <c r="BT32" s="398">
        <v>24</v>
      </c>
      <c r="BU32" s="398">
        <v>13</v>
      </c>
      <c r="BV32" s="399">
        <v>146</v>
      </c>
      <c r="BW32" s="397">
        <v>8</v>
      </c>
      <c r="BX32" s="398">
        <v>4</v>
      </c>
      <c r="BY32" s="398">
        <v>4</v>
      </c>
      <c r="BZ32" s="398">
        <v>1</v>
      </c>
      <c r="CA32" s="398">
        <v>3</v>
      </c>
      <c r="CB32" s="398">
        <v>3</v>
      </c>
      <c r="CC32" s="398">
        <v>4</v>
      </c>
      <c r="CD32" s="412">
        <v>27</v>
      </c>
      <c r="CE32" s="454">
        <f t="shared" si="5"/>
        <v>18</v>
      </c>
      <c r="CF32" s="423">
        <f t="shared" si="6"/>
        <v>21</v>
      </c>
      <c r="CG32" s="423">
        <f t="shared" si="7"/>
        <v>21</v>
      </c>
      <c r="CH32" s="468">
        <f t="shared" si="8"/>
        <v>196</v>
      </c>
      <c r="CI32" s="427">
        <f>h27国調1!AU96</f>
        <v>1272</v>
      </c>
      <c r="CJ32" s="427">
        <f>h27国調1!AV96</f>
        <v>934</v>
      </c>
      <c r="CK32" s="427">
        <f>h27国調1!AW96</f>
        <v>744</v>
      </c>
      <c r="CL32" s="427">
        <f>h27国調1!BB96</f>
        <v>1403</v>
      </c>
      <c r="CM32" s="440">
        <f t="shared" si="9"/>
        <v>4353</v>
      </c>
      <c r="CN32" s="427">
        <f>ROUND((h27_3男!CF32+h28_3男!CF32+h29_3男!CF32)/3,0)</f>
        <v>21</v>
      </c>
      <c r="CO32" s="427">
        <f>ROUND((h27_3男!CG32+h28_3男!CG32+h29_3男!CG32)/3,0)</f>
        <v>27</v>
      </c>
      <c r="CP32" s="427">
        <f>ROUND((h27_3男!CH32+h28_3男!CH32+h29_3男!CH32)/3,0)</f>
        <v>198</v>
      </c>
      <c r="CQ32" s="428">
        <f>ROUND((h27_3男!CI32+h28_3男!CI32+h29_3男!CI32)/3,0)</f>
        <v>424</v>
      </c>
      <c r="CR32" s="440">
        <f t="shared" si="10"/>
        <v>670</v>
      </c>
    </row>
    <row r="33" spans="1:96">
      <c r="A33" s="407" t="s">
        <v>281</v>
      </c>
      <c r="B33" s="408" t="s">
        <v>35</v>
      </c>
      <c r="C33" s="397">
        <v>102</v>
      </c>
      <c r="D33" s="398">
        <v>76</v>
      </c>
      <c r="E33" s="398">
        <v>213</v>
      </c>
      <c r="F33" s="398">
        <v>181</v>
      </c>
      <c r="G33" s="398">
        <v>159</v>
      </c>
      <c r="H33" s="398">
        <v>118</v>
      </c>
      <c r="I33" s="398">
        <v>74</v>
      </c>
      <c r="J33" s="399">
        <v>923</v>
      </c>
      <c r="K33" s="397">
        <v>99</v>
      </c>
      <c r="L33" s="398">
        <v>74</v>
      </c>
      <c r="M33" s="398">
        <v>205</v>
      </c>
      <c r="N33" s="398">
        <v>171</v>
      </c>
      <c r="O33" s="398">
        <v>150</v>
      </c>
      <c r="P33" s="398">
        <v>114</v>
      </c>
      <c r="Q33" s="398">
        <v>72</v>
      </c>
      <c r="R33" s="399">
        <v>885</v>
      </c>
      <c r="S33" s="397">
        <v>12</v>
      </c>
      <c r="T33" s="398">
        <v>8</v>
      </c>
      <c r="U33" s="398">
        <v>15</v>
      </c>
      <c r="V33" s="398">
        <v>7</v>
      </c>
      <c r="W33" s="398">
        <v>5</v>
      </c>
      <c r="X33" s="398">
        <v>9</v>
      </c>
      <c r="Y33" s="398">
        <v>9</v>
      </c>
      <c r="Z33" s="399">
        <v>65</v>
      </c>
      <c r="AA33" s="397">
        <v>7</v>
      </c>
      <c r="AB33" s="398">
        <v>5</v>
      </c>
      <c r="AC33" s="398">
        <v>17</v>
      </c>
      <c r="AD33" s="398">
        <v>15</v>
      </c>
      <c r="AE33" s="398">
        <v>13</v>
      </c>
      <c r="AF33" s="398">
        <v>9</v>
      </c>
      <c r="AG33" s="398">
        <v>7</v>
      </c>
      <c r="AH33" s="399">
        <v>73</v>
      </c>
      <c r="AI33" s="397">
        <v>9</v>
      </c>
      <c r="AJ33" s="398">
        <v>8</v>
      </c>
      <c r="AK33" s="398">
        <v>26</v>
      </c>
      <c r="AL33" s="398">
        <v>22</v>
      </c>
      <c r="AM33" s="398">
        <v>13</v>
      </c>
      <c r="AN33" s="398">
        <v>15</v>
      </c>
      <c r="AO33" s="398">
        <v>10</v>
      </c>
      <c r="AP33" s="412">
        <v>103</v>
      </c>
      <c r="AQ33" s="397">
        <f t="shared" si="4"/>
        <v>71</v>
      </c>
      <c r="AR33" s="400">
        <f t="shared" si="4"/>
        <v>53</v>
      </c>
      <c r="AS33" s="400">
        <f t="shared" si="4"/>
        <v>147</v>
      </c>
      <c r="AT33" s="400">
        <f t="shared" si="4"/>
        <v>127</v>
      </c>
      <c r="AU33" s="400">
        <f t="shared" si="4"/>
        <v>119</v>
      </c>
      <c r="AV33" s="400">
        <f t="shared" si="4"/>
        <v>81</v>
      </c>
      <c r="AW33" s="400">
        <f t="shared" si="4"/>
        <v>46</v>
      </c>
      <c r="AX33" s="411">
        <f t="shared" si="4"/>
        <v>644</v>
      </c>
      <c r="AY33" s="400">
        <v>22</v>
      </c>
      <c r="AZ33" s="398">
        <v>16</v>
      </c>
      <c r="BA33" s="398">
        <v>44</v>
      </c>
      <c r="BB33" s="398">
        <v>38</v>
      </c>
      <c r="BC33" s="398">
        <v>27</v>
      </c>
      <c r="BD33" s="398">
        <v>24</v>
      </c>
      <c r="BE33" s="398">
        <v>15</v>
      </c>
      <c r="BF33" s="399">
        <v>186</v>
      </c>
      <c r="BG33" s="397">
        <v>26</v>
      </c>
      <c r="BH33" s="398">
        <v>27</v>
      </c>
      <c r="BI33" s="398">
        <v>58</v>
      </c>
      <c r="BJ33" s="398">
        <v>53</v>
      </c>
      <c r="BK33" s="398">
        <v>44</v>
      </c>
      <c r="BL33" s="398">
        <v>25</v>
      </c>
      <c r="BM33" s="398">
        <v>20</v>
      </c>
      <c r="BN33" s="399">
        <v>253</v>
      </c>
      <c r="BO33" s="397">
        <v>23</v>
      </c>
      <c r="BP33" s="398">
        <v>10</v>
      </c>
      <c r="BQ33" s="398">
        <v>45</v>
      </c>
      <c r="BR33" s="398">
        <v>36</v>
      </c>
      <c r="BS33" s="398">
        <v>48</v>
      </c>
      <c r="BT33" s="398">
        <v>32</v>
      </c>
      <c r="BU33" s="398">
        <v>11</v>
      </c>
      <c r="BV33" s="399">
        <v>205</v>
      </c>
      <c r="BW33" s="397">
        <v>3</v>
      </c>
      <c r="BX33" s="398">
        <v>2</v>
      </c>
      <c r="BY33" s="398">
        <v>8</v>
      </c>
      <c r="BZ33" s="398">
        <v>10</v>
      </c>
      <c r="CA33" s="398">
        <v>9</v>
      </c>
      <c r="CB33" s="398">
        <v>4</v>
      </c>
      <c r="CC33" s="398">
        <v>2</v>
      </c>
      <c r="CD33" s="412">
        <v>38</v>
      </c>
      <c r="CE33" s="454">
        <f t="shared" si="5"/>
        <v>30</v>
      </c>
      <c r="CF33" s="423">
        <f t="shared" si="6"/>
        <v>44</v>
      </c>
      <c r="CG33" s="423">
        <f t="shared" si="7"/>
        <v>60</v>
      </c>
      <c r="CH33" s="468">
        <f t="shared" si="8"/>
        <v>373</v>
      </c>
      <c r="CI33" s="427">
        <f>h27国調1!AU97</f>
        <v>2023</v>
      </c>
      <c r="CJ33" s="427">
        <f>h27国調1!AV97</f>
        <v>1461</v>
      </c>
      <c r="CK33" s="427">
        <f>h27国調1!AW97</f>
        <v>1237</v>
      </c>
      <c r="CL33" s="427">
        <f>h27国調1!BB97</f>
        <v>2083</v>
      </c>
      <c r="CM33" s="440">
        <f t="shared" si="9"/>
        <v>6804</v>
      </c>
      <c r="CN33" s="427">
        <f>ROUND((h27_3男!CF33+h28_3男!CF33+h29_3男!CF33)/3,0)</f>
        <v>46</v>
      </c>
      <c r="CO33" s="427">
        <f>ROUND((h27_3男!CG33+h28_3男!CG33+h29_3男!CG33)/3,0)</f>
        <v>62</v>
      </c>
      <c r="CP33" s="427">
        <f>ROUND((h27_3男!CH33+h28_3男!CH33+h29_3男!CH33)/3,0)</f>
        <v>373</v>
      </c>
      <c r="CQ33" s="428">
        <f>ROUND((h27_3男!CI33+h28_3男!CI33+h29_3男!CI33)/3,0)</f>
        <v>674</v>
      </c>
      <c r="CR33" s="440">
        <f t="shared" si="10"/>
        <v>1155</v>
      </c>
    </row>
    <row r="34" spans="1:96">
      <c r="A34" s="407" t="s">
        <v>281</v>
      </c>
      <c r="B34" s="408" t="s">
        <v>36</v>
      </c>
      <c r="C34" s="397">
        <v>73</v>
      </c>
      <c r="D34" s="398">
        <v>79</v>
      </c>
      <c r="E34" s="398">
        <v>175</v>
      </c>
      <c r="F34" s="398">
        <v>160</v>
      </c>
      <c r="G34" s="398">
        <v>129</v>
      </c>
      <c r="H34" s="398">
        <v>91</v>
      </c>
      <c r="I34" s="398">
        <v>77</v>
      </c>
      <c r="J34" s="399">
        <v>784</v>
      </c>
      <c r="K34" s="397">
        <v>69</v>
      </c>
      <c r="L34" s="398">
        <v>74</v>
      </c>
      <c r="M34" s="398">
        <v>170</v>
      </c>
      <c r="N34" s="398">
        <v>157</v>
      </c>
      <c r="O34" s="398">
        <v>124</v>
      </c>
      <c r="P34" s="398">
        <v>89</v>
      </c>
      <c r="Q34" s="398">
        <v>73</v>
      </c>
      <c r="R34" s="399">
        <v>756</v>
      </c>
      <c r="S34" s="397">
        <v>10</v>
      </c>
      <c r="T34" s="398">
        <v>4</v>
      </c>
      <c r="U34" s="398">
        <v>10</v>
      </c>
      <c r="V34" s="398">
        <v>17</v>
      </c>
      <c r="W34" s="398">
        <v>8</v>
      </c>
      <c r="X34" s="398">
        <v>5</v>
      </c>
      <c r="Y34" s="398">
        <v>6</v>
      </c>
      <c r="Z34" s="399">
        <v>60</v>
      </c>
      <c r="AA34" s="397">
        <v>6</v>
      </c>
      <c r="AB34" s="398">
        <v>4</v>
      </c>
      <c r="AC34" s="398">
        <v>16</v>
      </c>
      <c r="AD34" s="398">
        <v>11</v>
      </c>
      <c r="AE34" s="398">
        <v>11</v>
      </c>
      <c r="AF34" s="398">
        <v>9</v>
      </c>
      <c r="AG34" s="398">
        <v>9</v>
      </c>
      <c r="AH34" s="399">
        <v>66</v>
      </c>
      <c r="AI34" s="397">
        <v>8</v>
      </c>
      <c r="AJ34" s="398">
        <v>12</v>
      </c>
      <c r="AK34" s="398">
        <v>28</v>
      </c>
      <c r="AL34" s="398">
        <v>21</v>
      </c>
      <c r="AM34" s="398">
        <v>19</v>
      </c>
      <c r="AN34" s="398">
        <v>13</v>
      </c>
      <c r="AO34" s="398">
        <v>12</v>
      </c>
      <c r="AP34" s="412">
        <v>113</v>
      </c>
      <c r="AQ34" s="397">
        <f t="shared" si="4"/>
        <v>45</v>
      </c>
      <c r="AR34" s="400">
        <f t="shared" si="4"/>
        <v>54</v>
      </c>
      <c r="AS34" s="400">
        <f t="shared" si="4"/>
        <v>116</v>
      </c>
      <c r="AT34" s="400">
        <f t="shared" si="4"/>
        <v>108</v>
      </c>
      <c r="AU34" s="400">
        <f t="shared" si="4"/>
        <v>86</v>
      </c>
      <c r="AV34" s="400">
        <f t="shared" si="4"/>
        <v>62</v>
      </c>
      <c r="AW34" s="400">
        <f t="shared" si="4"/>
        <v>46</v>
      </c>
      <c r="AX34" s="411">
        <f t="shared" si="4"/>
        <v>517</v>
      </c>
      <c r="AY34" s="400">
        <v>16</v>
      </c>
      <c r="AZ34" s="398">
        <v>18</v>
      </c>
      <c r="BA34" s="398">
        <v>43</v>
      </c>
      <c r="BB34" s="398">
        <v>49</v>
      </c>
      <c r="BC34" s="398">
        <v>24</v>
      </c>
      <c r="BD34" s="398">
        <v>25</v>
      </c>
      <c r="BE34" s="398">
        <v>19</v>
      </c>
      <c r="BF34" s="399">
        <v>194</v>
      </c>
      <c r="BG34" s="397">
        <v>18</v>
      </c>
      <c r="BH34" s="398">
        <v>24</v>
      </c>
      <c r="BI34" s="398">
        <v>46</v>
      </c>
      <c r="BJ34" s="398">
        <v>34</v>
      </c>
      <c r="BK34" s="398">
        <v>37</v>
      </c>
      <c r="BL34" s="398">
        <v>25</v>
      </c>
      <c r="BM34" s="398">
        <v>15</v>
      </c>
      <c r="BN34" s="399">
        <v>199</v>
      </c>
      <c r="BO34" s="397">
        <v>11</v>
      </c>
      <c r="BP34" s="398">
        <v>12</v>
      </c>
      <c r="BQ34" s="398">
        <v>27</v>
      </c>
      <c r="BR34" s="398">
        <v>25</v>
      </c>
      <c r="BS34" s="398">
        <v>25</v>
      </c>
      <c r="BT34" s="398">
        <v>12</v>
      </c>
      <c r="BU34" s="398">
        <v>12</v>
      </c>
      <c r="BV34" s="399">
        <v>124</v>
      </c>
      <c r="BW34" s="397">
        <v>4</v>
      </c>
      <c r="BX34" s="398">
        <v>5</v>
      </c>
      <c r="BY34" s="398">
        <v>5</v>
      </c>
      <c r="BZ34" s="398">
        <v>3</v>
      </c>
      <c r="CA34" s="398">
        <v>5</v>
      </c>
      <c r="CB34" s="398">
        <v>2</v>
      </c>
      <c r="CC34" s="398">
        <v>4</v>
      </c>
      <c r="CD34" s="412">
        <v>28</v>
      </c>
      <c r="CE34" s="454">
        <f t="shared" si="5"/>
        <v>36</v>
      </c>
      <c r="CF34" s="423">
        <f t="shared" si="6"/>
        <v>40</v>
      </c>
      <c r="CG34" s="423">
        <f t="shared" si="7"/>
        <v>65</v>
      </c>
      <c r="CH34" s="468">
        <f t="shared" si="8"/>
        <v>302</v>
      </c>
      <c r="CI34" s="427">
        <f>h27国調1!AU98</f>
        <v>1640</v>
      </c>
      <c r="CJ34" s="427">
        <f>h27国調1!AV98</f>
        <v>1121</v>
      </c>
      <c r="CK34" s="427">
        <f>h27国調1!AW98</f>
        <v>910</v>
      </c>
      <c r="CL34" s="427">
        <f>h27国調1!BB98</f>
        <v>1470</v>
      </c>
      <c r="CM34" s="440">
        <f t="shared" si="9"/>
        <v>5141</v>
      </c>
      <c r="CN34" s="427">
        <f>ROUND((h27_3男!CF34+h28_3男!CF34+h29_3男!CF34)/3,0)</f>
        <v>38</v>
      </c>
      <c r="CO34" s="427">
        <f>ROUND((h27_3男!CG34+h28_3男!CG34+h29_3男!CG34)/3,0)</f>
        <v>66</v>
      </c>
      <c r="CP34" s="427">
        <f>ROUND((h27_3男!CH34+h28_3男!CH34+h29_3男!CH34)/3,0)</f>
        <v>303</v>
      </c>
      <c r="CQ34" s="428">
        <f>ROUND((h27_3男!CI34+h28_3男!CI34+h29_3男!CI34)/3,0)</f>
        <v>547</v>
      </c>
      <c r="CR34" s="440">
        <f t="shared" si="10"/>
        <v>954</v>
      </c>
    </row>
    <row r="35" spans="1:96">
      <c r="A35" s="407" t="s">
        <v>281</v>
      </c>
      <c r="B35" s="408" t="s">
        <v>37</v>
      </c>
      <c r="C35" s="397">
        <v>19</v>
      </c>
      <c r="D35" s="398">
        <v>31</v>
      </c>
      <c r="E35" s="398">
        <v>112</v>
      </c>
      <c r="F35" s="398">
        <v>90</v>
      </c>
      <c r="G35" s="398">
        <v>112</v>
      </c>
      <c r="H35" s="398">
        <v>72</v>
      </c>
      <c r="I35" s="398">
        <v>48</v>
      </c>
      <c r="J35" s="399">
        <v>484</v>
      </c>
      <c r="K35" s="397">
        <v>19</v>
      </c>
      <c r="L35" s="398">
        <v>31</v>
      </c>
      <c r="M35" s="398">
        <v>109</v>
      </c>
      <c r="N35" s="398">
        <v>88</v>
      </c>
      <c r="O35" s="398">
        <v>110</v>
      </c>
      <c r="P35" s="398">
        <v>70</v>
      </c>
      <c r="Q35" s="398">
        <v>42</v>
      </c>
      <c r="R35" s="399">
        <v>469</v>
      </c>
      <c r="S35" s="397">
        <v>3</v>
      </c>
      <c r="T35" s="398">
        <v>3</v>
      </c>
      <c r="U35" s="398">
        <v>8</v>
      </c>
      <c r="V35" s="398">
        <v>4</v>
      </c>
      <c r="W35" s="398">
        <v>6</v>
      </c>
      <c r="X35" s="398">
        <v>2</v>
      </c>
      <c r="Y35" s="398">
        <v>7</v>
      </c>
      <c r="Z35" s="399">
        <v>33</v>
      </c>
      <c r="AA35" s="397">
        <v>1</v>
      </c>
      <c r="AB35" s="398">
        <v>4</v>
      </c>
      <c r="AC35" s="398">
        <v>6</v>
      </c>
      <c r="AD35" s="398">
        <v>11</v>
      </c>
      <c r="AE35" s="398">
        <v>14</v>
      </c>
      <c r="AF35" s="398">
        <v>9</v>
      </c>
      <c r="AG35" s="398">
        <v>3</v>
      </c>
      <c r="AH35" s="399">
        <v>48</v>
      </c>
      <c r="AI35" s="397">
        <v>3</v>
      </c>
      <c r="AJ35" s="398">
        <v>4</v>
      </c>
      <c r="AK35" s="398">
        <v>19</v>
      </c>
      <c r="AL35" s="398">
        <v>9</v>
      </c>
      <c r="AM35" s="398">
        <v>14</v>
      </c>
      <c r="AN35" s="398">
        <v>11</v>
      </c>
      <c r="AO35" s="398">
        <v>6</v>
      </c>
      <c r="AP35" s="412">
        <v>66</v>
      </c>
      <c r="AQ35" s="397">
        <f t="shared" si="4"/>
        <v>12</v>
      </c>
      <c r="AR35" s="400">
        <f t="shared" si="4"/>
        <v>20</v>
      </c>
      <c r="AS35" s="400">
        <f t="shared" si="4"/>
        <v>76</v>
      </c>
      <c r="AT35" s="400">
        <f t="shared" si="4"/>
        <v>64</v>
      </c>
      <c r="AU35" s="400">
        <f t="shared" si="4"/>
        <v>76</v>
      </c>
      <c r="AV35" s="400">
        <f t="shared" si="4"/>
        <v>48</v>
      </c>
      <c r="AW35" s="400">
        <f t="shared" si="4"/>
        <v>26</v>
      </c>
      <c r="AX35" s="411">
        <f t="shared" si="4"/>
        <v>322</v>
      </c>
      <c r="AY35" s="400">
        <v>4</v>
      </c>
      <c r="AZ35" s="398">
        <v>7</v>
      </c>
      <c r="BA35" s="398">
        <v>25</v>
      </c>
      <c r="BB35" s="398">
        <v>24</v>
      </c>
      <c r="BC35" s="398">
        <v>24</v>
      </c>
      <c r="BD35" s="398">
        <v>16</v>
      </c>
      <c r="BE35" s="398">
        <v>9</v>
      </c>
      <c r="BF35" s="399">
        <v>109</v>
      </c>
      <c r="BG35" s="397">
        <v>5</v>
      </c>
      <c r="BH35" s="398">
        <v>8</v>
      </c>
      <c r="BI35" s="398">
        <v>33</v>
      </c>
      <c r="BJ35" s="398">
        <v>24</v>
      </c>
      <c r="BK35" s="398">
        <v>30</v>
      </c>
      <c r="BL35" s="398">
        <v>12</v>
      </c>
      <c r="BM35" s="398">
        <v>10</v>
      </c>
      <c r="BN35" s="399">
        <v>122</v>
      </c>
      <c r="BO35" s="397">
        <v>3</v>
      </c>
      <c r="BP35" s="398">
        <v>5</v>
      </c>
      <c r="BQ35" s="398">
        <v>18</v>
      </c>
      <c r="BR35" s="398">
        <v>16</v>
      </c>
      <c r="BS35" s="398">
        <v>22</v>
      </c>
      <c r="BT35" s="398">
        <v>20</v>
      </c>
      <c r="BU35" s="398">
        <v>7</v>
      </c>
      <c r="BV35" s="399">
        <v>91</v>
      </c>
      <c r="BW35" s="397">
        <v>0</v>
      </c>
      <c r="BX35" s="398">
        <v>0</v>
      </c>
      <c r="BY35" s="398">
        <v>3</v>
      </c>
      <c r="BZ35" s="398">
        <v>2</v>
      </c>
      <c r="CA35" s="398">
        <v>2</v>
      </c>
      <c r="CB35" s="398">
        <v>2</v>
      </c>
      <c r="CC35" s="398">
        <v>6</v>
      </c>
      <c r="CD35" s="412">
        <v>15</v>
      </c>
      <c r="CE35" s="454">
        <f t="shared" si="5"/>
        <v>19</v>
      </c>
      <c r="CF35" s="423">
        <f t="shared" si="6"/>
        <v>37</v>
      </c>
      <c r="CG35" s="423">
        <f t="shared" si="7"/>
        <v>40</v>
      </c>
      <c r="CH35" s="468">
        <f t="shared" si="8"/>
        <v>214</v>
      </c>
      <c r="CI35" s="427">
        <f>h27国調1!AU99</f>
        <v>1470</v>
      </c>
      <c r="CJ35" s="427">
        <f>h27国調1!AV99</f>
        <v>1039</v>
      </c>
      <c r="CK35" s="427">
        <f>h27国調1!AW99</f>
        <v>803</v>
      </c>
      <c r="CL35" s="427">
        <f>h27国調1!BB99</f>
        <v>1166</v>
      </c>
      <c r="CM35" s="440">
        <f t="shared" si="9"/>
        <v>4478</v>
      </c>
      <c r="CN35" s="427">
        <f>ROUND((h27_3男!CF35+h28_3男!CF35+h29_3男!CF35)/3,0)</f>
        <v>36</v>
      </c>
      <c r="CO35" s="427">
        <f>ROUND((h27_3男!CG35+h28_3男!CG35+h29_3男!CG35)/3,0)</f>
        <v>45</v>
      </c>
      <c r="CP35" s="427">
        <f>ROUND((h27_3男!CH35+h28_3男!CH35+h29_3男!CH35)/3,0)</f>
        <v>212</v>
      </c>
      <c r="CQ35" s="428">
        <f>ROUND((h27_3男!CI35+h28_3男!CI35+h29_3男!CI35)/3,0)</f>
        <v>490</v>
      </c>
      <c r="CR35" s="440">
        <f t="shared" si="10"/>
        <v>783</v>
      </c>
    </row>
    <row r="36" spans="1:96">
      <c r="A36" s="407" t="s">
        <v>281</v>
      </c>
      <c r="B36" s="408" t="s">
        <v>38</v>
      </c>
      <c r="C36" s="397">
        <v>228</v>
      </c>
      <c r="D36" s="398">
        <v>150</v>
      </c>
      <c r="E36" s="398">
        <v>289</v>
      </c>
      <c r="F36" s="398">
        <v>247</v>
      </c>
      <c r="G36" s="398">
        <v>173</v>
      </c>
      <c r="H36" s="398">
        <v>138</v>
      </c>
      <c r="I36" s="398">
        <v>89</v>
      </c>
      <c r="J36" s="399">
        <v>1314</v>
      </c>
      <c r="K36" s="397">
        <v>219</v>
      </c>
      <c r="L36" s="398">
        <v>142</v>
      </c>
      <c r="M36" s="398">
        <v>283</v>
      </c>
      <c r="N36" s="398">
        <v>238</v>
      </c>
      <c r="O36" s="398">
        <v>168</v>
      </c>
      <c r="P36" s="398">
        <v>134</v>
      </c>
      <c r="Q36" s="398">
        <v>80</v>
      </c>
      <c r="R36" s="399">
        <v>1264</v>
      </c>
      <c r="S36" s="397">
        <v>22</v>
      </c>
      <c r="T36" s="398">
        <v>12</v>
      </c>
      <c r="U36" s="398">
        <v>18</v>
      </c>
      <c r="V36" s="398">
        <v>18</v>
      </c>
      <c r="W36" s="398">
        <v>15</v>
      </c>
      <c r="X36" s="398">
        <v>13</v>
      </c>
      <c r="Y36" s="398">
        <v>11</v>
      </c>
      <c r="Z36" s="399">
        <v>109</v>
      </c>
      <c r="AA36" s="397">
        <v>26</v>
      </c>
      <c r="AB36" s="398">
        <v>15</v>
      </c>
      <c r="AC36" s="398">
        <v>27</v>
      </c>
      <c r="AD36" s="398">
        <v>31</v>
      </c>
      <c r="AE36" s="398">
        <v>12</v>
      </c>
      <c r="AF36" s="398">
        <v>14</v>
      </c>
      <c r="AG36" s="398">
        <v>8</v>
      </c>
      <c r="AH36" s="399">
        <v>133</v>
      </c>
      <c r="AI36" s="397">
        <v>50</v>
      </c>
      <c r="AJ36" s="398">
        <v>27</v>
      </c>
      <c r="AK36" s="398">
        <v>49</v>
      </c>
      <c r="AL36" s="398">
        <v>45</v>
      </c>
      <c r="AM36" s="398">
        <v>33</v>
      </c>
      <c r="AN36" s="398">
        <v>21</v>
      </c>
      <c r="AO36" s="398">
        <v>15</v>
      </c>
      <c r="AP36" s="412">
        <v>240</v>
      </c>
      <c r="AQ36" s="397">
        <f t="shared" si="4"/>
        <v>121</v>
      </c>
      <c r="AR36" s="400">
        <f t="shared" si="4"/>
        <v>88</v>
      </c>
      <c r="AS36" s="400">
        <f t="shared" si="4"/>
        <v>189</v>
      </c>
      <c r="AT36" s="400">
        <f t="shared" si="4"/>
        <v>144</v>
      </c>
      <c r="AU36" s="400">
        <f t="shared" si="4"/>
        <v>108</v>
      </c>
      <c r="AV36" s="400">
        <f t="shared" si="4"/>
        <v>86</v>
      </c>
      <c r="AW36" s="400">
        <f t="shared" si="4"/>
        <v>46</v>
      </c>
      <c r="AX36" s="411">
        <f t="shared" si="4"/>
        <v>782</v>
      </c>
      <c r="AY36" s="400">
        <v>49</v>
      </c>
      <c r="AZ36" s="398">
        <v>42</v>
      </c>
      <c r="BA36" s="398">
        <v>70</v>
      </c>
      <c r="BB36" s="398">
        <v>40</v>
      </c>
      <c r="BC36" s="398">
        <v>46</v>
      </c>
      <c r="BD36" s="398">
        <v>27</v>
      </c>
      <c r="BE36" s="398">
        <v>19</v>
      </c>
      <c r="BF36" s="399">
        <v>293</v>
      </c>
      <c r="BG36" s="397">
        <v>41</v>
      </c>
      <c r="BH36" s="398">
        <v>32</v>
      </c>
      <c r="BI36" s="398">
        <v>78</v>
      </c>
      <c r="BJ36" s="398">
        <v>67</v>
      </c>
      <c r="BK36" s="398">
        <v>42</v>
      </c>
      <c r="BL36" s="398">
        <v>37</v>
      </c>
      <c r="BM36" s="398">
        <v>15</v>
      </c>
      <c r="BN36" s="399">
        <v>312</v>
      </c>
      <c r="BO36" s="397">
        <v>31</v>
      </c>
      <c r="BP36" s="398">
        <v>14</v>
      </c>
      <c r="BQ36" s="398">
        <v>41</v>
      </c>
      <c r="BR36" s="398">
        <v>37</v>
      </c>
      <c r="BS36" s="398">
        <v>20</v>
      </c>
      <c r="BT36" s="398">
        <v>22</v>
      </c>
      <c r="BU36" s="398">
        <v>12</v>
      </c>
      <c r="BV36" s="399">
        <v>177</v>
      </c>
      <c r="BW36" s="397">
        <v>9</v>
      </c>
      <c r="BX36" s="398">
        <v>8</v>
      </c>
      <c r="BY36" s="398">
        <v>6</v>
      </c>
      <c r="BZ36" s="398">
        <v>9</v>
      </c>
      <c r="CA36" s="398">
        <v>5</v>
      </c>
      <c r="CB36" s="398">
        <v>4</v>
      </c>
      <c r="CC36" s="398">
        <v>9</v>
      </c>
      <c r="CD36" s="412">
        <v>50</v>
      </c>
      <c r="CE36" s="454">
        <f t="shared" si="5"/>
        <v>57</v>
      </c>
      <c r="CF36" s="423">
        <f t="shared" si="6"/>
        <v>65</v>
      </c>
      <c r="CG36" s="423">
        <f t="shared" si="7"/>
        <v>114</v>
      </c>
      <c r="CH36" s="468">
        <f t="shared" si="8"/>
        <v>384</v>
      </c>
      <c r="CI36" s="427">
        <f>h27国調1!AU100</f>
        <v>3176</v>
      </c>
      <c r="CJ36" s="427">
        <f>h27国調1!AV100</f>
        <v>2497</v>
      </c>
      <c r="CK36" s="427">
        <f>h27国調1!AW100</f>
        <v>1670</v>
      </c>
      <c r="CL36" s="427">
        <f>h27国調1!BB100</f>
        <v>2070</v>
      </c>
      <c r="CM36" s="440">
        <f t="shared" si="9"/>
        <v>9413</v>
      </c>
      <c r="CN36" s="427">
        <f>ROUND((h27_3男!CF36+h28_3男!CF36+h29_3男!CF36)/3,0)</f>
        <v>75</v>
      </c>
      <c r="CO36" s="427">
        <f>ROUND((h27_3男!CG36+h28_3男!CG36+h29_3男!CG36)/3,0)</f>
        <v>119</v>
      </c>
      <c r="CP36" s="427">
        <f>ROUND((h27_3男!CH36+h28_3男!CH36+h29_3男!CH36)/3,0)</f>
        <v>375</v>
      </c>
      <c r="CQ36" s="428">
        <f>ROUND((h27_3男!CI36+h28_3男!CI36+h29_3男!CI36)/3,0)</f>
        <v>1059</v>
      </c>
      <c r="CR36" s="440">
        <f t="shared" si="10"/>
        <v>1628</v>
      </c>
    </row>
    <row r="37" spans="1:96">
      <c r="A37" s="407" t="s">
        <v>281</v>
      </c>
      <c r="B37" s="408" t="s">
        <v>39</v>
      </c>
      <c r="C37" s="397">
        <v>109</v>
      </c>
      <c r="D37" s="398">
        <v>48</v>
      </c>
      <c r="E37" s="398">
        <v>78</v>
      </c>
      <c r="F37" s="398">
        <v>70</v>
      </c>
      <c r="G37" s="398">
        <v>50</v>
      </c>
      <c r="H37" s="398">
        <v>42</v>
      </c>
      <c r="I37" s="398">
        <v>40</v>
      </c>
      <c r="J37" s="399">
        <v>437</v>
      </c>
      <c r="K37" s="397">
        <v>103</v>
      </c>
      <c r="L37" s="398">
        <v>47</v>
      </c>
      <c r="M37" s="398">
        <v>77</v>
      </c>
      <c r="N37" s="398">
        <v>69</v>
      </c>
      <c r="O37" s="398">
        <v>47</v>
      </c>
      <c r="P37" s="398">
        <v>41</v>
      </c>
      <c r="Q37" s="398">
        <v>39</v>
      </c>
      <c r="R37" s="399">
        <v>423</v>
      </c>
      <c r="S37" s="397">
        <v>3</v>
      </c>
      <c r="T37" s="398">
        <v>2</v>
      </c>
      <c r="U37" s="398">
        <v>6</v>
      </c>
      <c r="V37" s="398">
        <v>7</v>
      </c>
      <c r="W37" s="398">
        <v>4</v>
      </c>
      <c r="X37" s="398">
        <v>4</v>
      </c>
      <c r="Y37" s="398">
        <v>6</v>
      </c>
      <c r="Z37" s="399">
        <v>32</v>
      </c>
      <c r="AA37" s="397">
        <v>12</v>
      </c>
      <c r="AB37" s="398">
        <v>4</v>
      </c>
      <c r="AC37" s="398">
        <v>11</v>
      </c>
      <c r="AD37" s="398">
        <v>7</v>
      </c>
      <c r="AE37" s="398">
        <v>8</v>
      </c>
      <c r="AF37" s="398">
        <v>5</v>
      </c>
      <c r="AG37" s="398">
        <v>9</v>
      </c>
      <c r="AH37" s="399">
        <v>56</v>
      </c>
      <c r="AI37" s="397">
        <v>21</v>
      </c>
      <c r="AJ37" s="398">
        <v>5</v>
      </c>
      <c r="AK37" s="398">
        <v>12</v>
      </c>
      <c r="AL37" s="398">
        <v>12</v>
      </c>
      <c r="AM37" s="398">
        <v>6</v>
      </c>
      <c r="AN37" s="398">
        <v>2</v>
      </c>
      <c r="AO37" s="398">
        <v>9</v>
      </c>
      <c r="AP37" s="412">
        <v>67</v>
      </c>
      <c r="AQ37" s="397">
        <f t="shared" si="4"/>
        <v>67</v>
      </c>
      <c r="AR37" s="400">
        <f t="shared" si="4"/>
        <v>36</v>
      </c>
      <c r="AS37" s="400">
        <f t="shared" si="4"/>
        <v>48</v>
      </c>
      <c r="AT37" s="400">
        <f t="shared" si="4"/>
        <v>43</v>
      </c>
      <c r="AU37" s="400">
        <f t="shared" si="4"/>
        <v>29</v>
      </c>
      <c r="AV37" s="400">
        <f t="shared" si="4"/>
        <v>30</v>
      </c>
      <c r="AW37" s="400">
        <f t="shared" si="4"/>
        <v>15</v>
      </c>
      <c r="AX37" s="411">
        <f t="shared" si="4"/>
        <v>268</v>
      </c>
      <c r="AY37" s="400">
        <v>29</v>
      </c>
      <c r="AZ37" s="398">
        <v>13</v>
      </c>
      <c r="BA37" s="398">
        <v>16</v>
      </c>
      <c r="BB37" s="398">
        <v>19</v>
      </c>
      <c r="BC37" s="398">
        <v>10</v>
      </c>
      <c r="BD37" s="398">
        <v>11</v>
      </c>
      <c r="BE37" s="398">
        <v>8</v>
      </c>
      <c r="BF37" s="399">
        <v>106</v>
      </c>
      <c r="BG37" s="397">
        <v>23</v>
      </c>
      <c r="BH37" s="398">
        <v>12</v>
      </c>
      <c r="BI37" s="398">
        <v>13</v>
      </c>
      <c r="BJ37" s="398">
        <v>17</v>
      </c>
      <c r="BK37" s="398">
        <v>9</v>
      </c>
      <c r="BL37" s="398">
        <v>9</v>
      </c>
      <c r="BM37" s="398">
        <v>6</v>
      </c>
      <c r="BN37" s="399">
        <v>89</v>
      </c>
      <c r="BO37" s="397">
        <v>15</v>
      </c>
      <c r="BP37" s="398">
        <v>11</v>
      </c>
      <c r="BQ37" s="398">
        <v>19</v>
      </c>
      <c r="BR37" s="398">
        <v>7</v>
      </c>
      <c r="BS37" s="398">
        <v>10</v>
      </c>
      <c r="BT37" s="398">
        <v>10</v>
      </c>
      <c r="BU37" s="398">
        <v>1</v>
      </c>
      <c r="BV37" s="399">
        <v>73</v>
      </c>
      <c r="BW37" s="397">
        <v>6</v>
      </c>
      <c r="BX37" s="398">
        <v>1</v>
      </c>
      <c r="BY37" s="398">
        <v>1</v>
      </c>
      <c r="BZ37" s="398">
        <v>1</v>
      </c>
      <c r="CA37" s="398">
        <v>3</v>
      </c>
      <c r="CB37" s="398">
        <v>1</v>
      </c>
      <c r="CC37" s="398">
        <v>1</v>
      </c>
      <c r="CD37" s="412">
        <v>14</v>
      </c>
      <c r="CE37" s="454">
        <f t="shared" si="5"/>
        <v>21</v>
      </c>
      <c r="CF37" s="423">
        <f t="shared" si="6"/>
        <v>29</v>
      </c>
      <c r="CG37" s="423">
        <f t="shared" si="7"/>
        <v>29</v>
      </c>
      <c r="CH37" s="468">
        <f t="shared" si="8"/>
        <v>117</v>
      </c>
      <c r="CI37" s="427">
        <f>h27国調1!AU101</f>
        <v>1244</v>
      </c>
      <c r="CJ37" s="427">
        <f>h27国調1!AV101</f>
        <v>996</v>
      </c>
      <c r="CK37" s="427">
        <f>h27国調1!AW101</f>
        <v>635</v>
      </c>
      <c r="CL37" s="427">
        <f>h27国調1!BB101</f>
        <v>727</v>
      </c>
      <c r="CM37" s="440">
        <f t="shared" si="9"/>
        <v>3602</v>
      </c>
      <c r="CN37" s="427">
        <f>ROUND((h27_3男!CF37+h28_3男!CF37+h29_3男!CF37)/3,0)</f>
        <v>23</v>
      </c>
      <c r="CO37" s="427">
        <f>ROUND((h27_3男!CG37+h28_3男!CG37+h29_3男!CG37)/3,0)</f>
        <v>26</v>
      </c>
      <c r="CP37" s="427">
        <f>ROUND((h27_3男!CH37+h28_3男!CH37+h29_3男!CH37)/3,0)</f>
        <v>116</v>
      </c>
      <c r="CQ37" s="428">
        <f>ROUND((h27_3男!CI37+h28_3男!CI37+h29_3男!CI37)/3,0)</f>
        <v>415</v>
      </c>
      <c r="CR37" s="440">
        <f t="shared" si="10"/>
        <v>580</v>
      </c>
    </row>
    <row r="38" spans="1:96">
      <c r="A38" s="407" t="s">
        <v>281</v>
      </c>
      <c r="B38" s="408" t="s">
        <v>40</v>
      </c>
      <c r="C38" s="397">
        <v>31</v>
      </c>
      <c r="D38" s="398">
        <v>23</v>
      </c>
      <c r="E38" s="398">
        <v>88</v>
      </c>
      <c r="F38" s="398">
        <v>96</v>
      </c>
      <c r="G38" s="398">
        <v>62</v>
      </c>
      <c r="H38" s="398">
        <v>43</v>
      </c>
      <c r="I38" s="398">
        <v>35</v>
      </c>
      <c r="J38" s="399">
        <v>378</v>
      </c>
      <c r="K38" s="397">
        <v>31</v>
      </c>
      <c r="L38" s="398">
        <v>22</v>
      </c>
      <c r="M38" s="398">
        <v>88</v>
      </c>
      <c r="N38" s="398">
        <v>93</v>
      </c>
      <c r="O38" s="398">
        <v>61</v>
      </c>
      <c r="P38" s="398">
        <v>39</v>
      </c>
      <c r="Q38" s="398">
        <v>35</v>
      </c>
      <c r="R38" s="399">
        <v>369</v>
      </c>
      <c r="S38" s="397">
        <v>1</v>
      </c>
      <c r="T38" s="398">
        <v>3</v>
      </c>
      <c r="U38" s="398">
        <v>1</v>
      </c>
      <c r="V38" s="398">
        <v>4</v>
      </c>
      <c r="W38" s="398">
        <v>1</v>
      </c>
      <c r="X38" s="398">
        <v>2</v>
      </c>
      <c r="Y38" s="398">
        <v>2</v>
      </c>
      <c r="Z38" s="399">
        <v>14</v>
      </c>
      <c r="AA38" s="397">
        <v>4</v>
      </c>
      <c r="AB38" s="398">
        <v>2</v>
      </c>
      <c r="AC38" s="398">
        <v>13</v>
      </c>
      <c r="AD38" s="398">
        <v>6</v>
      </c>
      <c r="AE38" s="398">
        <v>4</v>
      </c>
      <c r="AF38" s="398">
        <v>6</v>
      </c>
      <c r="AG38" s="398">
        <v>5</v>
      </c>
      <c r="AH38" s="399">
        <v>40</v>
      </c>
      <c r="AI38" s="397">
        <v>9</v>
      </c>
      <c r="AJ38" s="398">
        <v>4</v>
      </c>
      <c r="AK38" s="398">
        <v>15</v>
      </c>
      <c r="AL38" s="398">
        <v>19</v>
      </c>
      <c r="AM38" s="398">
        <v>9</v>
      </c>
      <c r="AN38" s="398">
        <v>5</v>
      </c>
      <c r="AO38" s="398">
        <v>5</v>
      </c>
      <c r="AP38" s="412">
        <v>66</v>
      </c>
      <c r="AQ38" s="397">
        <f t="shared" si="4"/>
        <v>17</v>
      </c>
      <c r="AR38" s="400">
        <f t="shared" si="4"/>
        <v>13</v>
      </c>
      <c r="AS38" s="400">
        <f t="shared" si="4"/>
        <v>59</v>
      </c>
      <c r="AT38" s="400">
        <f t="shared" si="4"/>
        <v>64</v>
      </c>
      <c r="AU38" s="400">
        <f t="shared" si="4"/>
        <v>47</v>
      </c>
      <c r="AV38" s="400">
        <f t="shared" si="4"/>
        <v>26</v>
      </c>
      <c r="AW38" s="400">
        <f t="shared" si="4"/>
        <v>23</v>
      </c>
      <c r="AX38" s="411">
        <f t="shared" si="4"/>
        <v>249</v>
      </c>
      <c r="AY38" s="400">
        <v>7</v>
      </c>
      <c r="AZ38" s="398">
        <v>1</v>
      </c>
      <c r="BA38" s="398">
        <v>20</v>
      </c>
      <c r="BB38" s="398">
        <v>17</v>
      </c>
      <c r="BC38" s="398">
        <v>16</v>
      </c>
      <c r="BD38" s="398">
        <v>10</v>
      </c>
      <c r="BE38" s="398">
        <v>8</v>
      </c>
      <c r="BF38" s="399">
        <v>79</v>
      </c>
      <c r="BG38" s="397">
        <v>4</v>
      </c>
      <c r="BH38" s="398">
        <v>9</v>
      </c>
      <c r="BI38" s="398">
        <v>23</v>
      </c>
      <c r="BJ38" s="398">
        <v>29</v>
      </c>
      <c r="BK38" s="398">
        <v>17</v>
      </c>
      <c r="BL38" s="398">
        <v>8</v>
      </c>
      <c r="BM38" s="398">
        <v>8</v>
      </c>
      <c r="BN38" s="399">
        <v>98</v>
      </c>
      <c r="BO38" s="397">
        <v>6</v>
      </c>
      <c r="BP38" s="398">
        <v>3</v>
      </c>
      <c r="BQ38" s="398">
        <v>16</v>
      </c>
      <c r="BR38" s="398">
        <v>18</v>
      </c>
      <c r="BS38" s="398">
        <v>14</v>
      </c>
      <c r="BT38" s="398">
        <v>8</v>
      </c>
      <c r="BU38" s="398">
        <v>7</v>
      </c>
      <c r="BV38" s="399">
        <v>72</v>
      </c>
      <c r="BW38" s="397">
        <v>0</v>
      </c>
      <c r="BX38" s="398">
        <v>1</v>
      </c>
      <c r="BY38" s="398">
        <v>0</v>
      </c>
      <c r="BZ38" s="398">
        <v>3</v>
      </c>
      <c r="CA38" s="398">
        <v>1</v>
      </c>
      <c r="CB38" s="398">
        <v>4</v>
      </c>
      <c r="CC38" s="398">
        <v>0</v>
      </c>
      <c r="CD38" s="412">
        <v>9</v>
      </c>
      <c r="CE38" s="454">
        <f t="shared" si="5"/>
        <v>9</v>
      </c>
      <c r="CF38" s="423">
        <f t="shared" si="6"/>
        <v>21</v>
      </c>
      <c r="CG38" s="423">
        <f t="shared" si="7"/>
        <v>38</v>
      </c>
      <c r="CH38" s="468">
        <f t="shared" si="8"/>
        <v>160</v>
      </c>
      <c r="CI38" s="427">
        <f>h27国調1!AU102</f>
        <v>918</v>
      </c>
      <c r="CJ38" s="427">
        <f>h27国調1!AV102</f>
        <v>731</v>
      </c>
      <c r="CK38" s="427">
        <f>h27国調1!AW102</f>
        <v>596</v>
      </c>
      <c r="CL38" s="427">
        <f>h27国調1!BB102</f>
        <v>886</v>
      </c>
      <c r="CM38" s="440">
        <f t="shared" si="9"/>
        <v>3131</v>
      </c>
      <c r="CN38" s="427">
        <f>ROUND((h27_3男!CF38+h28_3男!CF38+h29_3男!CF38)/3,0)</f>
        <v>19</v>
      </c>
      <c r="CO38" s="427">
        <f>ROUND((h27_3男!CG38+h28_3男!CG38+h29_3男!CG38)/3,0)</f>
        <v>33</v>
      </c>
      <c r="CP38" s="427">
        <f>ROUND((h27_3男!CH38+h28_3男!CH38+h29_3男!CH38)/3,0)</f>
        <v>163</v>
      </c>
      <c r="CQ38" s="428">
        <f>ROUND((h27_3男!CI38+h28_3男!CI38+h29_3男!CI38)/3,0)</f>
        <v>306</v>
      </c>
      <c r="CR38" s="440">
        <f t="shared" si="10"/>
        <v>521</v>
      </c>
    </row>
    <row r="39" spans="1:96">
      <c r="A39" s="407" t="s">
        <v>281</v>
      </c>
      <c r="B39" s="408" t="s">
        <v>41</v>
      </c>
      <c r="C39" s="397">
        <v>58</v>
      </c>
      <c r="D39" s="398">
        <v>67</v>
      </c>
      <c r="E39" s="398">
        <v>90</v>
      </c>
      <c r="F39" s="398">
        <v>64</v>
      </c>
      <c r="G39" s="398">
        <v>38</v>
      </c>
      <c r="H39" s="398">
        <v>42</v>
      </c>
      <c r="I39" s="398">
        <v>25</v>
      </c>
      <c r="J39" s="399">
        <v>384</v>
      </c>
      <c r="K39" s="397">
        <v>57</v>
      </c>
      <c r="L39" s="398">
        <v>62</v>
      </c>
      <c r="M39" s="398">
        <v>86</v>
      </c>
      <c r="N39" s="398">
        <v>61</v>
      </c>
      <c r="O39" s="398">
        <v>33</v>
      </c>
      <c r="P39" s="398">
        <v>39</v>
      </c>
      <c r="Q39" s="398">
        <v>24</v>
      </c>
      <c r="R39" s="399">
        <v>362</v>
      </c>
      <c r="S39" s="397">
        <v>3</v>
      </c>
      <c r="T39" s="398">
        <v>6</v>
      </c>
      <c r="U39" s="398">
        <v>7</v>
      </c>
      <c r="V39" s="398">
        <v>3</v>
      </c>
      <c r="W39" s="398">
        <v>4</v>
      </c>
      <c r="X39" s="398">
        <v>7</v>
      </c>
      <c r="Y39" s="398">
        <v>4</v>
      </c>
      <c r="Z39" s="399">
        <v>34</v>
      </c>
      <c r="AA39" s="397">
        <v>8</v>
      </c>
      <c r="AB39" s="398">
        <v>11</v>
      </c>
      <c r="AC39" s="398">
        <v>10</v>
      </c>
      <c r="AD39" s="398">
        <v>8</v>
      </c>
      <c r="AE39" s="398">
        <v>3</v>
      </c>
      <c r="AF39" s="398">
        <v>3</v>
      </c>
      <c r="AG39" s="398">
        <v>3</v>
      </c>
      <c r="AH39" s="399">
        <v>46</v>
      </c>
      <c r="AI39" s="397">
        <v>14</v>
      </c>
      <c r="AJ39" s="398">
        <v>13</v>
      </c>
      <c r="AK39" s="398">
        <v>12</v>
      </c>
      <c r="AL39" s="398">
        <v>11</v>
      </c>
      <c r="AM39" s="398">
        <v>3</v>
      </c>
      <c r="AN39" s="398">
        <v>7</v>
      </c>
      <c r="AO39" s="398">
        <v>6</v>
      </c>
      <c r="AP39" s="412">
        <v>66</v>
      </c>
      <c r="AQ39" s="397">
        <f t="shared" si="4"/>
        <v>32</v>
      </c>
      <c r="AR39" s="400">
        <f t="shared" si="4"/>
        <v>32</v>
      </c>
      <c r="AS39" s="400">
        <f t="shared" si="4"/>
        <v>57</v>
      </c>
      <c r="AT39" s="400">
        <f t="shared" si="4"/>
        <v>39</v>
      </c>
      <c r="AU39" s="400">
        <f t="shared" si="4"/>
        <v>23</v>
      </c>
      <c r="AV39" s="400">
        <f t="shared" si="4"/>
        <v>22</v>
      </c>
      <c r="AW39" s="400">
        <f t="shared" si="4"/>
        <v>11</v>
      </c>
      <c r="AX39" s="411">
        <f t="shared" si="4"/>
        <v>216</v>
      </c>
      <c r="AY39" s="400">
        <v>11</v>
      </c>
      <c r="AZ39" s="398">
        <v>16</v>
      </c>
      <c r="BA39" s="398">
        <v>23</v>
      </c>
      <c r="BB39" s="398">
        <v>17</v>
      </c>
      <c r="BC39" s="398">
        <v>9</v>
      </c>
      <c r="BD39" s="398">
        <v>7</v>
      </c>
      <c r="BE39" s="398">
        <v>5</v>
      </c>
      <c r="BF39" s="399">
        <v>88</v>
      </c>
      <c r="BG39" s="397">
        <v>14</v>
      </c>
      <c r="BH39" s="398">
        <v>5</v>
      </c>
      <c r="BI39" s="398">
        <v>23</v>
      </c>
      <c r="BJ39" s="398">
        <v>17</v>
      </c>
      <c r="BK39" s="398">
        <v>10</v>
      </c>
      <c r="BL39" s="398">
        <v>9</v>
      </c>
      <c r="BM39" s="398">
        <v>3</v>
      </c>
      <c r="BN39" s="399">
        <v>81</v>
      </c>
      <c r="BO39" s="397">
        <v>7</v>
      </c>
      <c r="BP39" s="398">
        <v>11</v>
      </c>
      <c r="BQ39" s="398">
        <v>11</v>
      </c>
      <c r="BR39" s="398">
        <v>5</v>
      </c>
      <c r="BS39" s="398">
        <v>4</v>
      </c>
      <c r="BT39" s="398">
        <v>6</v>
      </c>
      <c r="BU39" s="398">
        <v>3</v>
      </c>
      <c r="BV39" s="399">
        <v>47</v>
      </c>
      <c r="BW39" s="397">
        <v>1</v>
      </c>
      <c r="BX39" s="398">
        <v>5</v>
      </c>
      <c r="BY39" s="398">
        <v>4</v>
      </c>
      <c r="BZ39" s="398">
        <v>3</v>
      </c>
      <c r="CA39" s="398">
        <v>5</v>
      </c>
      <c r="CB39" s="398">
        <v>3</v>
      </c>
      <c r="CC39" s="398">
        <v>1</v>
      </c>
      <c r="CD39" s="412">
        <v>22</v>
      </c>
      <c r="CE39" s="454">
        <f t="shared" si="5"/>
        <v>18</v>
      </c>
      <c r="CF39" s="423">
        <f t="shared" si="6"/>
        <v>17</v>
      </c>
      <c r="CG39" s="423">
        <f t="shared" si="7"/>
        <v>27</v>
      </c>
      <c r="CH39" s="468">
        <f t="shared" si="8"/>
        <v>95</v>
      </c>
      <c r="CI39" s="427">
        <f>h27国調1!AU103</f>
        <v>1455</v>
      </c>
      <c r="CJ39" s="427">
        <f>h27国調1!AV103</f>
        <v>1170</v>
      </c>
      <c r="CK39" s="427">
        <f>h27国調1!AW103</f>
        <v>753</v>
      </c>
      <c r="CL39" s="427">
        <f>h27国調1!BB103</f>
        <v>788</v>
      </c>
      <c r="CM39" s="440">
        <f t="shared" si="9"/>
        <v>4166</v>
      </c>
      <c r="CN39" s="427">
        <f>ROUND((h27_3男!CF39+h28_3男!CF39+h29_3男!CF39)/3,0)</f>
        <v>19</v>
      </c>
      <c r="CO39" s="427">
        <f>ROUND((h27_3男!CG39+h28_3男!CG39+h29_3男!CG39)/3,0)</f>
        <v>29</v>
      </c>
      <c r="CP39" s="427">
        <f>ROUND((h27_3男!CH39+h28_3男!CH39+h29_3男!CH39)/3,0)</f>
        <v>86</v>
      </c>
      <c r="CQ39" s="428">
        <f>ROUND((h27_3男!CI39+h28_3男!CI39+h29_3男!CI39)/3,0)</f>
        <v>485</v>
      </c>
      <c r="CR39" s="440">
        <f t="shared" si="10"/>
        <v>619</v>
      </c>
    </row>
    <row r="40" spans="1:96">
      <c r="A40" s="407" t="s">
        <v>281</v>
      </c>
      <c r="B40" s="408" t="s">
        <v>42</v>
      </c>
      <c r="C40" s="397">
        <v>105</v>
      </c>
      <c r="D40" s="398">
        <v>71</v>
      </c>
      <c r="E40" s="398">
        <v>114</v>
      </c>
      <c r="F40" s="398">
        <v>66</v>
      </c>
      <c r="G40" s="398">
        <v>67</v>
      </c>
      <c r="H40" s="398">
        <v>46</v>
      </c>
      <c r="I40" s="398">
        <v>32</v>
      </c>
      <c r="J40" s="399">
        <v>501</v>
      </c>
      <c r="K40" s="397">
        <v>102</v>
      </c>
      <c r="L40" s="398">
        <v>67</v>
      </c>
      <c r="M40" s="398">
        <v>109</v>
      </c>
      <c r="N40" s="398">
        <v>64</v>
      </c>
      <c r="O40" s="398">
        <v>63</v>
      </c>
      <c r="P40" s="398">
        <v>43</v>
      </c>
      <c r="Q40" s="398">
        <v>29</v>
      </c>
      <c r="R40" s="399">
        <v>477</v>
      </c>
      <c r="S40" s="397">
        <v>4</v>
      </c>
      <c r="T40" s="398">
        <v>10</v>
      </c>
      <c r="U40" s="398">
        <v>11</v>
      </c>
      <c r="V40" s="398">
        <v>8</v>
      </c>
      <c r="W40" s="398">
        <v>4</v>
      </c>
      <c r="X40" s="398">
        <v>1</v>
      </c>
      <c r="Y40" s="398">
        <v>1</v>
      </c>
      <c r="Z40" s="399">
        <v>39</v>
      </c>
      <c r="AA40" s="397">
        <v>15</v>
      </c>
      <c r="AB40" s="398">
        <v>12</v>
      </c>
      <c r="AC40" s="398">
        <v>13</v>
      </c>
      <c r="AD40" s="398">
        <v>9</v>
      </c>
      <c r="AE40" s="398">
        <v>3</v>
      </c>
      <c r="AF40" s="398">
        <v>6</v>
      </c>
      <c r="AG40" s="398">
        <v>3</v>
      </c>
      <c r="AH40" s="399">
        <v>61</v>
      </c>
      <c r="AI40" s="397">
        <v>23</v>
      </c>
      <c r="AJ40" s="398">
        <v>16</v>
      </c>
      <c r="AK40" s="398">
        <v>21</v>
      </c>
      <c r="AL40" s="398">
        <v>15</v>
      </c>
      <c r="AM40" s="398">
        <v>18</v>
      </c>
      <c r="AN40" s="398">
        <v>7</v>
      </c>
      <c r="AO40" s="398">
        <v>8</v>
      </c>
      <c r="AP40" s="412">
        <v>108</v>
      </c>
      <c r="AQ40" s="397">
        <f t="shared" si="4"/>
        <v>60</v>
      </c>
      <c r="AR40" s="400">
        <f t="shared" si="4"/>
        <v>29</v>
      </c>
      <c r="AS40" s="400">
        <f t="shared" si="4"/>
        <v>64</v>
      </c>
      <c r="AT40" s="400">
        <f t="shared" si="4"/>
        <v>32</v>
      </c>
      <c r="AU40" s="400">
        <f t="shared" si="4"/>
        <v>38</v>
      </c>
      <c r="AV40" s="400">
        <f t="shared" si="4"/>
        <v>29</v>
      </c>
      <c r="AW40" s="400">
        <f t="shared" si="4"/>
        <v>17</v>
      </c>
      <c r="AX40" s="411">
        <f t="shared" si="4"/>
        <v>269</v>
      </c>
      <c r="AY40" s="400">
        <v>32</v>
      </c>
      <c r="AZ40" s="398">
        <v>13</v>
      </c>
      <c r="BA40" s="398">
        <v>27</v>
      </c>
      <c r="BB40" s="398">
        <v>15</v>
      </c>
      <c r="BC40" s="398">
        <v>10</v>
      </c>
      <c r="BD40" s="398">
        <v>12</v>
      </c>
      <c r="BE40" s="398">
        <v>4</v>
      </c>
      <c r="BF40" s="399">
        <v>113</v>
      </c>
      <c r="BG40" s="397">
        <v>20</v>
      </c>
      <c r="BH40" s="398">
        <v>9</v>
      </c>
      <c r="BI40" s="398">
        <v>23</v>
      </c>
      <c r="BJ40" s="398">
        <v>10</v>
      </c>
      <c r="BK40" s="398">
        <v>16</v>
      </c>
      <c r="BL40" s="398">
        <v>9</v>
      </c>
      <c r="BM40" s="398">
        <v>8</v>
      </c>
      <c r="BN40" s="399">
        <v>95</v>
      </c>
      <c r="BO40" s="397">
        <v>8</v>
      </c>
      <c r="BP40" s="398">
        <v>7</v>
      </c>
      <c r="BQ40" s="398">
        <v>14</v>
      </c>
      <c r="BR40" s="398">
        <v>7</v>
      </c>
      <c r="BS40" s="398">
        <v>12</v>
      </c>
      <c r="BT40" s="398">
        <v>8</v>
      </c>
      <c r="BU40" s="398">
        <v>5</v>
      </c>
      <c r="BV40" s="399">
        <v>61</v>
      </c>
      <c r="BW40" s="397">
        <v>3</v>
      </c>
      <c r="BX40" s="398">
        <v>4</v>
      </c>
      <c r="BY40" s="398">
        <v>5</v>
      </c>
      <c r="BZ40" s="398">
        <v>2</v>
      </c>
      <c r="CA40" s="398">
        <v>4</v>
      </c>
      <c r="CB40" s="398">
        <v>3</v>
      </c>
      <c r="CC40" s="398">
        <v>3</v>
      </c>
      <c r="CD40" s="412">
        <v>24</v>
      </c>
      <c r="CE40" s="454">
        <f t="shared" si="5"/>
        <v>14</v>
      </c>
      <c r="CF40" s="423">
        <f t="shared" si="6"/>
        <v>21</v>
      </c>
      <c r="CG40" s="423">
        <f t="shared" si="7"/>
        <v>48</v>
      </c>
      <c r="CH40" s="468">
        <f t="shared" si="8"/>
        <v>116</v>
      </c>
      <c r="CI40" s="427">
        <f>h27国調1!AU104</f>
        <v>1271</v>
      </c>
      <c r="CJ40" s="427">
        <f>h27国調1!AV104</f>
        <v>1104</v>
      </c>
      <c r="CK40" s="427">
        <f>h27国調1!AW104</f>
        <v>753</v>
      </c>
      <c r="CL40" s="427">
        <f>h27国調1!BB104</f>
        <v>684</v>
      </c>
      <c r="CM40" s="440">
        <f t="shared" si="9"/>
        <v>3812</v>
      </c>
      <c r="CN40" s="427">
        <f>ROUND((h27_3男!CF40+h28_3男!CF40+h29_3男!CF40)/3,0)</f>
        <v>20</v>
      </c>
      <c r="CO40" s="427">
        <f>ROUND((h27_3男!CG40+h28_3男!CG40+h29_3男!CG40)/3,0)</f>
        <v>43</v>
      </c>
      <c r="CP40" s="427">
        <f>ROUND((h27_3男!CH40+h28_3男!CH40+h29_3男!CH40)/3,0)</f>
        <v>113</v>
      </c>
      <c r="CQ40" s="428">
        <f>ROUND((h27_3男!CI40+h28_3男!CI40+h29_3男!CI40)/3,0)</f>
        <v>424</v>
      </c>
      <c r="CR40" s="440">
        <f t="shared" si="10"/>
        <v>600</v>
      </c>
    </row>
    <row r="41" spans="1:96">
      <c r="A41" s="407" t="s">
        <v>281</v>
      </c>
      <c r="B41" s="408" t="s">
        <v>43</v>
      </c>
      <c r="C41" s="397">
        <v>47</v>
      </c>
      <c r="D41" s="398">
        <v>32</v>
      </c>
      <c r="E41" s="398">
        <v>44</v>
      </c>
      <c r="F41" s="398">
        <v>29</v>
      </c>
      <c r="G41" s="398">
        <v>34</v>
      </c>
      <c r="H41" s="398">
        <v>34</v>
      </c>
      <c r="I41" s="398">
        <v>24</v>
      </c>
      <c r="J41" s="399">
        <v>244</v>
      </c>
      <c r="K41" s="397">
        <v>44</v>
      </c>
      <c r="L41" s="398">
        <v>32</v>
      </c>
      <c r="M41" s="398">
        <v>42</v>
      </c>
      <c r="N41" s="398">
        <v>29</v>
      </c>
      <c r="O41" s="398">
        <v>34</v>
      </c>
      <c r="P41" s="398">
        <v>34</v>
      </c>
      <c r="Q41" s="398">
        <v>21</v>
      </c>
      <c r="R41" s="399">
        <v>236</v>
      </c>
      <c r="S41" s="397">
        <v>5</v>
      </c>
      <c r="T41" s="398">
        <v>4</v>
      </c>
      <c r="U41" s="398">
        <v>2</v>
      </c>
      <c r="V41" s="398">
        <v>2</v>
      </c>
      <c r="W41" s="398">
        <v>1</v>
      </c>
      <c r="X41" s="398">
        <v>2</v>
      </c>
      <c r="Y41" s="398">
        <v>2</v>
      </c>
      <c r="Z41" s="399">
        <v>18</v>
      </c>
      <c r="AA41" s="397">
        <v>2</v>
      </c>
      <c r="AB41" s="398">
        <v>5</v>
      </c>
      <c r="AC41" s="398">
        <v>3</v>
      </c>
      <c r="AD41" s="398">
        <v>4</v>
      </c>
      <c r="AE41" s="398">
        <v>4</v>
      </c>
      <c r="AF41" s="398">
        <v>3</v>
      </c>
      <c r="AG41" s="398">
        <v>3</v>
      </c>
      <c r="AH41" s="399">
        <v>24</v>
      </c>
      <c r="AI41" s="397">
        <v>9</v>
      </c>
      <c r="AJ41" s="398">
        <v>3</v>
      </c>
      <c r="AK41" s="398">
        <v>6</v>
      </c>
      <c r="AL41" s="398">
        <v>2</v>
      </c>
      <c r="AM41" s="398">
        <v>3</v>
      </c>
      <c r="AN41" s="398">
        <v>5</v>
      </c>
      <c r="AO41" s="398">
        <v>3</v>
      </c>
      <c r="AP41" s="412">
        <v>31</v>
      </c>
      <c r="AQ41" s="397">
        <f t="shared" si="4"/>
        <v>28</v>
      </c>
      <c r="AR41" s="400">
        <f t="shared" si="4"/>
        <v>20</v>
      </c>
      <c r="AS41" s="400">
        <f t="shared" si="4"/>
        <v>31</v>
      </c>
      <c r="AT41" s="400">
        <f t="shared" si="4"/>
        <v>21</v>
      </c>
      <c r="AU41" s="400">
        <f t="shared" si="4"/>
        <v>26</v>
      </c>
      <c r="AV41" s="400">
        <f t="shared" si="4"/>
        <v>24</v>
      </c>
      <c r="AW41" s="400">
        <f t="shared" si="4"/>
        <v>13</v>
      </c>
      <c r="AX41" s="411">
        <f t="shared" si="4"/>
        <v>163</v>
      </c>
      <c r="AY41" s="400">
        <v>11</v>
      </c>
      <c r="AZ41" s="398">
        <v>6</v>
      </c>
      <c r="BA41" s="398">
        <v>12</v>
      </c>
      <c r="BB41" s="398">
        <v>8</v>
      </c>
      <c r="BC41" s="398">
        <v>8</v>
      </c>
      <c r="BD41" s="398">
        <v>8</v>
      </c>
      <c r="BE41" s="398">
        <v>3</v>
      </c>
      <c r="BF41" s="399">
        <v>56</v>
      </c>
      <c r="BG41" s="397">
        <v>10</v>
      </c>
      <c r="BH41" s="398">
        <v>3</v>
      </c>
      <c r="BI41" s="398">
        <v>13</v>
      </c>
      <c r="BJ41" s="398">
        <v>8</v>
      </c>
      <c r="BK41" s="398">
        <v>5</v>
      </c>
      <c r="BL41" s="398">
        <v>12</v>
      </c>
      <c r="BM41" s="398">
        <v>6</v>
      </c>
      <c r="BN41" s="399">
        <v>57</v>
      </c>
      <c r="BO41" s="397">
        <v>7</v>
      </c>
      <c r="BP41" s="398">
        <v>11</v>
      </c>
      <c r="BQ41" s="398">
        <v>6</v>
      </c>
      <c r="BR41" s="398">
        <v>5</v>
      </c>
      <c r="BS41" s="398">
        <v>13</v>
      </c>
      <c r="BT41" s="398">
        <v>4</v>
      </c>
      <c r="BU41" s="398">
        <v>4</v>
      </c>
      <c r="BV41" s="399">
        <v>50</v>
      </c>
      <c r="BW41" s="397">
        <v>3</v>
      </c>
      <c r="BX41" s="398">
        <v>0</v>
      </c>
      <c r="BY41" s="398">
        <v>2</v>
      </c>
      <c r="BZ41" s="398">
        <v>0</v>
      </c>
      <c r="CA41" s="398">
        <v>0</v>
      </c>
      <c r="CB41" s="398">
        <v>0</v>
      </c>
      <c r="CC41" s="398">
        <v>3</v>
      </c>
      <c r="CD41" s="412">
        <v>8</v>
      </c>
      <c r="CE41" s="454">
        <f t="shared" si="5"/>
        <v>7</v>
      </c>
      <c r="CF41" s="423">
        <f t="shared" si="6"/>
        <v>14</v>
      </c>
      <c r="CG41" s="423">
        <f t="shared" si="7"/>
        <v>13</v>
      </c>
      <c r="CH41" s="468">
        <f t="shared" si="8"/>
        <v>84</v>
      </c>
      <c r="CI41" s="427">
        <f>h27国調1!AU105</f>
        <v>572</v>
      </c>
      <c r="CJ41" s="427">
        <f>h27国調1!AV105</f>
        <v>432</v>
      </c>
      <c r="CK41" s="427">
        <f>h27国調1!AW105</f>
        <v>329</v>
      </c>
      <c r="CL41" s="427">
        <f>h27国調1!BB105</f>
        <v>484</v>
      </c>
      <c r="CM41" s="440">
        <f t="shared" si="9"/>
        <v>1817</v>
      </c>
      <c r="CN41" s="427">
        <f>ROUND((h27_3男!CF41+h28_3男!CF41+h29_3男!CF41)/3,0)</f>
        <v>10</v>
      </c>
      <c r="CO41" s="427">
        <f>ROUND((h27_3男!CG41+h28_3男!CG41+h29_3男!CG41)/3,0)</f>
        <v>13</v>
      </c>
      <c r="CP41" s="427">
        <f>ROUND((h27_3男!CH41+h28_3男!CH41+h29_3男!CH41)/3,0)</f>
        <v>78</v>
      </c>
      <c r="CQ41" s="428">
        <f>ROUND((h27_3男!CI41+h28_3男!CI41+h29_3男!CI41)/3,0)</f>
        <v>191</v>
      </c>
      <c r="CR41" s="440">
        <f t="shared" si="10"/>
        <v>292</v>
      </c>
    </row>
    <row r="42" spans="1:96">
      <c r="A42" s="407" t="s">
        <v>281</v>
      </c>
      <c r="B42" s="408" t="s">
        <v>44</v>
      </c>
      <c r="C42" s="397">
        <v>45</v>
      </c>
      <c r="D42" s="398">
        <v>37</v>
      </c>
      <c r="E42" s="398">
        <v>51</v>
      </c>
      <c r="F42" s="398">
        <v>50</v>
      </c>
      <c r="G42" s="398">
        <v>48</v>
      </c>
      <c r="H42" s="398">
        <v>36</v>
      </c>
      <c r="I42" s="398">
        <v>37</v>
      </c>
      <c r="J42" s="399">
        <v>304</v>
      </c>
      <c r="K42" s="397">
        <v>44</v>
      </c>
      <c r="L42" s="398">
        <v>36</v>
      </c>
      <c r="M42" s="398">
        <v>50</v>
      </c>
      <c r="N42" s="398">
        <v>49</v>
      </c>
      <c r="O42" s="398">
        <v>46</v>
      </c>
      <c r="P42" s="398">
        <v>36</v>
      </c>
      <c r="Q42" s="398">
        <v>34</v>
      </c>
      <c r="R42" s="399">
        <v>295</v>
      </c>
      <c r="S42" s="397">
        <v>4</v>
      </c>
      <c r="T42" s="398">
        <v>5</v>
      </c>
      <c r="U42" s="398">
        <v>0</v>
      </c>
      <c r="V42" s="398">
        <v>3</v>
      </c>
      <c r="W42" s="398">
        <v>2</v>
      </c>
      <c r="X42" s="398">
        <v>2</v>
      </c>
      <c r="Y42" s="398">
        <v>4</v>
      </c>
      <c r="Z42" s="399">
        <v>20</v>
      </c>
      <c r="AA42" s="397">
        <v>7</v>
      </c>
      <c r="AB42" s="398">
        <v>4</v>
      </c>
      <c r="AC42" s="398">
        <v>5</v>
      </c>
      <c r="AD42" s="398">
        <v>5</v>
      </c>
      <c r="AE42" s="398">
        <v>4</v>
      </c>
      <c r="AF42" s="398">
        <v>3</v>
      </c>
      <c r="AG42" s="398">
        <v>5</v>
      </c>
      <c r="AH42" s="399">
        <v>33</v>
      </c>
      <c r="AI42" s="397">
        <v>8</v>
      </c>
      <c r="AJ42" s="398">
        <v>5</v>
      </c>
      <c r="AK42" s="398">
        <v>7</v>
      </c>
      <c r="AL42" s="398">
        <v>6</v>
      </c>
      <c r="AM42" s="398">
        <v>7</v>
      </c>
      <c r="AN42" s="398">
        <v>7</v>
      </c>
      <c r="AO42" s="398">
        <v>7</v>
      </c>
      <c r="AP42" s="412">
        <v>47</v>
      </c>
      <c r="AQ42" s="397">
        <f t="shared" si="4"/>
        <v>25</v>
      </c>
      <c r="AR42" s="400">
        <f t="shared" si="4"/>
        <v>22</v>
      </c>
      <c r="AS42" s="400">
        <f t="shared" si="4"/>
        <v>38</v>
      </c>
      <c r="AT42" s="400">
        <f t="shared" si="4"/>
        <v>35</v>
      </c>
      <c r="AU42" s="400">
        <f t="shared" si="4"/>
        <v>33</v>
      </c>
      <c r="AV42" s="400">
        <f t="shared" si="4"/>
        <v>24</v>
      </c>
      <c r="AW42" s="400">
        <f t="shared" si="4"/>
        <v>18</v>
      </c>
      <c r="AX42" s="411">
        <f t="shared" si="4"/>
        <v>195</v>
      </c>
      <c r="AY42" s="400">
        <v>9</v>
      </c>
      <c r="AZ42" s="398">
        <v>8</v>
      </c>
      <c r="BA42" s="398">
        <v>13</v>
      </c>
      <c r="BB42" s="398">
        <v>15</v>
      </c>
      <c r="BC42" s="398">
        <v>12</v>
      </c>
      <c r="BD42" s="398">
        <v>9</v>
      </c>
      <c r="BE42" s="398">
        <v>5</v>
      </c>
      <c r="BF42" s="399">
        <v>71</v>
      </c>
      <c r="BG42" s="397">
        <v>9</v>
      </c>
      <c r="BH42" s="398">
        <v>8</v>
      </c>
      <c r="BI42" s="398">
        <v>16</v>
      </c>
      <c r="BJ42" s="398">
        <v>9</v>
      </c>
      <c r="BK42" s="398">
        <v>10</v>
      </c>
      <c r="BL42" s="398">
        <v>10</v>
      </c>
      <c r="BM42" s="398">
        <v>7</v>
      </c>
      <c r="BN42" s="399">
        <v>69</v>
      </c>
      <c r="BO42" s="397">
        <v>7</v>
      </c>
      <c r="BP42" s="398">
        <v>6</v>
      </c>
      <c r="BQ42" s="398">
        <v>9</v>
      </c>
      <c r="BR42" s="398">
        <v>11</v>
      </c>
      <c r="BS42" s="398">
        <v>11</v>
      </c>
      <c r="BT42" s="398">
        <v>5</v>
      </c>
      <c r="BU42" s="398">
        <v>6</v>
      </c>
      <c r="BV42" s="399">
        <v>55</v>
      </c>
      <c r="BW42" s="397">
        <v>1</v>
      </c>
      <c r="BX42" s="398">
        <v>1</v>
      </c>
      <c r="BY42" s="398">
        <v>1</v>
      </c>
      <c r="BZ42" s="398">
        <v>1</v>
      </c>
      <c r="CA42" s="398">
        <v>2</v>
      </c>
      <c r="CB42" s="398">
        <v>0</v>
      </c>
      <c r="CC42" s="398">
        <v>3</v>
      </c>
      <c r="CD42" s="412">
        <v>9</v>
      </c>
      <c r="CE42" s="454">
        <f t="shared" si="5"/>
        <v>11</v>
      </c>
      <c r="CF42" s="423">
        <f t="shared" si="6"/>
        <v>17</v>
      </c>
      <c r="CG42" s="423">
        <f t="shared" si="7"/>
        <v>27</v>
      </c>
      <c r="CH42" s="468">
        <f t="shared" si="8"/>
        <v>110</v>
      </c>
      <c r="CI42" s="427">
        <f>h27国調1!AU106</f>
        <v>742</v>
      </c>
      <c r="CJ42" s="427">
        <f>h27国調1!AV106</f>
        <v>591</v>
      </c>
      <c r="CK42" s="427">
        <f>h27国調1!AW106</f>
        <v>394</v>
      </c>
      <c r="CL42" s="427">
        <f>h27国調1!BB106</f>
        <v>619</v>
      </c>
      <c r="CM42" s="440">
        <f t="shared" si="9"/>
        <v>2346</v>
      </c>
      <c r="CN42" s="427">
        <f>ROUND((h27_3男!CF42+h28_3男!CF42+h29_3男!CF42)/3,0)</f>
        <v>19</v>
      </c>
      <c r="CO42" s="427">
        <f>ROUND((h27_3男!CG42+h28_3男!CG42+h29_3男!CG42)/3,0)</f>
        <v>21</v>
      </c>
      <c r="CP42" s="427">
        <f>ROUND((h27_3男!CH42+h28_3男!CH42+h29_3男!CH42)/3,0)</f>
        <v>105</v>
      </c>
      <c r="CQ42" s="428">
        <f>ROUND((h27_3男!CI42+h28_3男!CI42+h29_3男!CI42)/3,0)</f>
        <v>247</v>
      </c>
      <c r="CR42" s="440">
        <f t="shared" si="10"/>
        <v>392</v>
      </c>
    </row>
    <row r="43" spans="1:96">
      <c r="A43" s="407" t="s">
        <v>281</v>
      </c>
      <c r="B43" s="408" t="s">
        <v>45</v>
      </c>
      <c r="C43" s="397">
        <v>24</v>
      </c>
      <c r="D43" s="398">
        <v>20</v>
      </c>
      <c r="E43" s="398">
        <v>13</v>
      </c>
      <c r="F43" s="398">
        <v>47</v>
      </c>
      <c r="G43" s="398">
        <v>28</v>
      </c>
      <c r="H43" s="398">
        <v>31</v>
      </c>
      <c r="I43" s="398">
        <v>27</v>
      </c>
      <c r="J43" s="399">
        <v>190</v>
      </c>
      <c r="K43" s="397">
        <v>24</v>
      </c>
      <c r="L43" s="398">
        <v>20</v>
      </c>
      <c r="M43" s="398">
        <v>13</v>
      </c>
      <c r="N43" s="398">
        <v>47</v>
      </c>
      <c r="O43" s="398">
        <v>28</v>
      </c>
      <c r="P43" s="398">
        <v>31</v>
      </c>
      <c r="Q43" s="398">
        <v>25</v>
      </c>
      <c r="R43" s="399">
        <v>188</v>
      </c>
      <c r="S43" s="397">
        <v>3</v>
      </c>
      <c r="T43" s="398">
        <v>1</v>
      </c>
      <c r="U43" s="398">
        <v>2</v>
      </c>
      <c r="V43" s="398">
        <v>1</v>
      </c>
      <c r="W43" s="398">
        <v>0</v>
      </c>
      <c r="X43" s="398">
        <v>2</v>
      </c>
      <c r="Y43" s="398">
        <v>2</v>
      </c>
      <c r="Z43" s="399">
        <v>11</v>
      </c>
      <c r="AA43" s="397">
        <v>1</v>
      </c>
      <c r="AB43" s="398">
        <v>1</v>
      </c>
      <c r="AC43" s="398">
        <v>0</v>
      </c>
      <c r="AD43" s="398">
        <v>1</v>
      </c>
      <c r="AE43" s="398">
        <v>4</v>
      </c>
      <c r="AF43" s="398">
        <v>2</v>
      </c>
      <c r="AG43" s="398">
        <v>4</v>
      </c>
      <c r="AH43" s="399">
        <v>13</v>
      </c>
      <c r="AI43" s="397">
        <v>0</v>
      </c>
      <c r="AJ43" s="398">
        <v>2</v>
      </c>
      <c r="AK43" s="398">
        <v>2</v>
      </c>
      <c r="AL43" s="398">
        <v>7</v>
      </c>
      <c r="AM43" s="398">
        <v>6</v>
      </c>
      <c r="AN43" s="398">
        <v>4</v>
      </c>
      <c r="AO43" s="398">
        <v>1</v>
      </c>
      <c r="AP43" s="412">
        <v>22</v>
      </c>
      <c r="AQ43" s="397">
        <f t="shared" si="4"/>
        <v>20</v>
      </c>
      <c r="AR43" s="400">
        <f t="shared" si="4"/>
        <v>16</v>
      </c>
      <c r="AS43" s="400">
        <f t="shared" si="4"/>
        <v>9</v>
      </c>
      <c r="AT43" s="400">
        <f t="shared" si="4"/>
        <v>38</v>
      </c>
      <c r="AU43" s="400">
        <f t="shared" si="4"/>
        <v>18</v>
      </c>
      <c r="AV43" s="400">
        <f t="shared" si="4"/>
        <v>23</v>
      </c>
      <c r="AW43" s="400">
        <f t="shared" si="4"/>
        <v>18</v>
      </c>
      <c r="AX43" s="411">
        <f t="shared" si="4"/>
        <v>142</v>
      </c>
      <c r="AY43" s="400">
        <v>9</v>
      </c>
      <c r="AZ43" s="398">
        <v>2</v>
      </c>
      <c r="BA43" s="398">
        <v>5</v>
      </c>
      <c r="BB43" s="398">
        <v>18</v>
      </c>
      <c r="BC43" s="398">
        <v>3</v>
      </c>
      <c r="BD43" s="398">
        <v>4</v>
      </c>
      <c r="BE43" s="398">
        <v>7</v>
      </c>
      <c r="BF43" s="399">
        <v>48</v>
      </c>
      <c r="BG43" s="397">
        <v>8</v>
      </c>
      <c r="BH43" s="398">
        <v>10</v>
      </c>
      <c r="BI43" s="398">
        <v>3</v>
      </c>
      <c r="BJ43" s="398">
        <v>10</v>
      </c>
      <c r="BK43" s="398">
        <v>8</v>
      </c>
      <c r="BL43" s="398">
        <v>7</v>
      </c>
      <c r="BM43" s="398">
        <v>5</v>
      </c>
      <c r="BN43" s="399">
        <v>51</v>
      </c>
      <c r="BO43" s="397">
        <v>3</v>
      </c>
      <c r="BP43" s="398">
        <v>4</v>
      </c>
      <c r="BQ43" s="398">
        <v>1</v>
      </c>
      <c r="BR43" s="398">
        <v>10</v>
      </c>
      <c r="BS43" s="398">
        <v>7</v>
      </c>
      <c r="BT43" s="398">
        <v>12</v>
      </c>
      <c r="BU43" s="398">
        <v>6</v>
      </c>
      <c r="BV43" s="399">
        <v>43</v>
      </c>
      <c r="BW43" s="397">
        <v>0</v>
      </c>
      <c r="BX43" s="398">
        <v>0</v>
      </c>
      <c r="BY43" s="398">
        <v>0</v>
      </c>
      <c r="BZ43" s="398">
        <v>0</v>
      </c>
      <c r="CA43" s="398">
        <v>0</v>
      </c>
      <c r="CB43" s="398">
        <v>0</v>
      </c>
      <c r="CC43" s="398">
        <v>2</v>
      </c>
      <c r="CD43" s="412">
        <v>2</v>
      </c>
      <c r="CE43" s="454">
        <f t="shared" si="5"/>
        <v>5</v>
      </c>
      <c r="CF43" s="423">
        <f t="shared" si="6"/>
        <v>11</v>
      </c>
      <c r="CG43" s="423">
        <f t="shared" si="7"/>
        <v>18</v>
      </c>
      <c r="CH43" s="468">
        <f t="shared" si="8"/>
        <v>97</v>
      </c>
      <c r="CI43" s="427">
        <f>h27国調1!AU107</f>
        <v>506</v>
      </c>
      <c r="CJ43" s="427">
        <f>h27国調1!AV107</f>
        <v>397</v>
      </c>
      <c r="CK43" s="427">
        <f>h27国調1!AW107</f>
        <v>279</v>
      </c>
      <c r="CL43" s="427">
        <f>h27国調1!BB107</f>
        <v>475</v>
      </c>
      <c r="CM43" s="440">
        <f t="shared" si="9"/>
        <v>1657</v>
      </c>
      <c r="CN43" s="427">
        <f>ROUND((h27_3男!CF43+h28_3男!CF43+h29_3男!CF43)/3,0)</f>
        <v>13</v>
      </c>
      <c r="CO43" s="427">
        <f>ROUND((h27_3男!CG43+h28_3男!CG43+h29_3男!CG43)/3,0)</f>
        <v>21</v>
      </c>
      <c r="CP43" s="427">
        <f>ROUND((h27_3男!CH43+h28_3男!CH43+h29_3男!CH43)/3,0)</f>
        <v>92</v>
      </c>
      <c r="CQ43" s="428">
        <f>ROUND((h27_3男!CI43+h28_3男!CI43+h29_3男!CI43)/3,0)</f>
        <v>169</v>
      </c>
      <c r="CR43" s="440">
        <f t="shared" si="10"/>
        <v>295</v>
      </c>
    </row>
    <row r="44" spans="1:96">
      <c r="A44" s="407" t="s">
        <v>281</v>
      </c>
      <c r="B44" s="408" t="s">
        <v>46</v>
      </c>
      <c r="C44" s="397">
        <v>59</v>
      </c>
      <c r="D44" s="398">
        <v>30</v>
      </c>
      <c r="E44" s="398">
        <v>124</v>
      </c>
      <c r="F44" s="398">
        <v>71</v>
      </c>
      <c r="G44" s="398">
        <v>56</v>
      </c>
      <c r="H44" s="398">
        <v>47</v>
      </c>
      <c r="I44" s="398">
        <v>35</v>
      </c>
      <c r="J44" s="399">
        <v>422</v>
      </c>
      <c r="K44" s="397">
        <v>56</v>
      </c>
      <c r="L44" s="398">
        <v>29</v>
      </c>
      <c r="M44" s="398">
        <v>119</v>
      </c>
      <c r="N44" s="398">
        <v>66</v>
      </c>
      <c r="O44" s="398">
        <v>53</v>
      </c>
      <c r="P44" s="398">
        <v>45</v>
      </c>
      <c r="Q44" s="398">
        <v>29</v>
      </c>
      <c r="R44" s="399">
        <v>397</v>
      </c>
      <c r="S44" s="397">
        <v>5</v>
      </c>
      <c r="T44" s="398">
        <v>5</v>
      </c>
      <c r="U44" s="398">
        <v>10</v>
      </c>
      <c r="V44" s="398">
        <v>7</v>
      </c>
      <c r="W44" s="398">
        <v>5</v>
      </c>
      <c r="X44" s="398">
        <v>4</v>
      </c>
      <c r="Y44" s="398">
        <v>7</v>
      </c>
      <c r="Z44" s="399">
        <v>43</v>
      </c>
      <c r="AA44" s="397">
        <v>7</v>
      </c>
      <c r="AB44" s="398">
        <v>5</v>
      </c>
      <c r="AC44" s="398">
        <v>18</v>
      </c>
      <c r="AD44" s="398">
        <v>8</v>
      </c>
      <c r="AE44" s="398">
        <v>8</v>
      </c>
      <c r="AF44" s="398">
        <v>3</v>
      </c>
      <c r="AG44" s="398">
        <v>6</v>
      </c>
      <c r="AH44" s="399">
        <v>55</v>
      </c>
      <c r="AI44" s="397">
        <v>16</v>
      </c>
      <c r="AJ44" s="398">
        <v>12</v>
      </c>
      <c r="AK44" s="398">
        <v>21</v>
      </c>
      <c r="AL44" s="398">
        <v>13</v>
      </c>
      <c r="AM44" s="398">
        <v>9</v>
      </c>
      <c r="AN44" s="398">
        <v>8</v>
      </c>
      <c r="AO44" s="398">
        <v>4</v>
      </c>
      <c r="AP44" s="412">
        <v>83</v>
      </c>
      <c r="AQ44" s="397">
        <f t="shared" si="4"/>
        <v>28</v>
      </c>
      <c r="AR44" s="400">
        <f t="shared" si="4"/>
        <v>7</v>
      </c>
      <c r="AS44" s="400">
        <f t="shared" si="4"/>
        <v>70</v>
      </c>
      <c r="AT44" s="400">
        <f t="shared" si="4"/>
        <v>38</v>
      </c>
      <c r="AU44" s="400">
        <f t="shared" si="4"/>
        <v>31</v>
      </c>
      <c r="AV44" s="400">
        <f t="shared" si="4"/>
        <v>30</v>
      </c>
      <c r="AW44" s="400">
        <f t="shared" si="4"/>
        <v>12</v>
      </c>
      <c r="AX44" s="411">
        <f t="shared" si="4"/>
        <v>216</v>
      </c>
      <c r="AY44" s="400">
        <v>18</v>
      </c>
      <c r="AZ44" s="398">
        <v>1</v>
      </c>
      <c r="BA44" s="398">
        <v>37</v>
      </c>
      <c r="BB44" s="398">
        <v>17</v>
      </c>
      <c r="BC44" s="398">
        <v>9</v>
      </c>
      <c r="BD44" s="398">
        <v>11</v>
      </c>
      <c r="BE44" s="398">
        <v>9</v>
      </c>
      <c r="BF44" s="399">
        <v>102</v>
      </c>
      <c r="BG44" s="397">
        <v>7</v>
      </c>
      <c r="BH44" s="398">
        <v>1</v>
      </c>
      <c r="BI44" s="398">
        <v>21</v>
      </c>
      <c r="BJ44" s="398">
        <v>11</v>
      </c>
      <c r="BK44" s="398">
        <v>13</v>
      </c>
      <c r="BL44" s="398">
        <v>11</v>
      </c>
      <c r="BM44" s="398">
        <v>1</v>
      </c>
      <c r="BN44" s="399">
        <v>65</v>
      </c>
      <c r="BO44" s="397">
        <v>3</v>
      </c>
      <c r="BP44" s="398">
        <v>5</v>
      </c>
      <c r="BQ44" s="398">
        <v>12</v>
      </c>
      <c r="BR44" s="398">
        <v>10</v>
      </c>
      <c r="BS44" s="398">
        <v>9</v>
      </c>
      <c r="BT44" s="398">
        <v>8</v>
      </c>
      <c r="BU44" s="398">
        <v>2</v>
      </c>
      <c r="BV44" s="399">
        <v>49</v>
      </c>
      <c r="BW44" s="397">
        <v>3</v>
      </c>
      <c r="BX44" s="398">
        <v>1</v>
      </c>
      <c r="BY44" s="398">
        <v>5</v>
      </c>
      <c r="BZ44" s="398">
        <v>5</v>
      </c>
      <c r="CA44" s="398">
        <v>3</v>
      </c>
      <c r="CB44" s="398">
        <v>2</v>
      </c>
      <c r="CC44" s="398">
        <v>6</v>
      </c>
      <c r="CD44" s="412">
        <v>25</v>
      </c>
      <c r="CE44" s="454">
        <f t="shared" si="5"/>
        <v>23</v>
      </c>
      <c r="CF44" s="423">
        <f t="shared" si="6"/>
        <v>25</v>
      </c>
      <c r="CG44" s="423">
        <f t="shared" si="7"/>
        <v>34</v>
      </c>
      <c r="CH44" s="468">
        <f t="shared" si="8"/>
        <v>111</v>
      </c>
      <c r="CI44" s="427">
        <f>h27国調1!AU108</f>
        <v>1286</v>
      </c>
      <c r="CJ44" s="427">
        <f>h27国調1!AV108</f>
        <v>1039</v>
      </c>
      <c r="CK44" s="427">
        <f>h27国調1!AW108</f>
        <v>723</v>
      </c>
      <c r="CL44" s="427">
        <f>h27国調1!BB108</f>
        <v>658</v>
      </c>
      <c r="CM44" s="440">
        <f t="shared" si="9"/>
        <v>3706</v>
      </c>
      <c r="CN44" s="427">
        <f>ROUND((h27_3男!CF44+h28_3男!CF44+h29_3男!CF44)/3,0)</f>
        <v>24</v>
      </c>
      <c r="CO44" s="427">
        <f>ROUND((h27_3男!CG44+h28_3男!CG44+h29_3男!CG44)/3,0)</f>
        <v>36</v>
      </c>
      <c r="CP44" s="427">
        <f>ROUND((h27_3男!CH44+h28_3男!CH44+h29_3男!CH44)/3,0)</f>
        <v>109</v>
      </c>
      <c r="CQ44" s="428">
        <f>ROUND((h27_3男!CI44+h28_3男!CI44+h29_3男!CI44)/3,0)</f>
        <v>429</v>
      </c>
      <c r="CR44" s="440">
        <f t="shared" si="10"/>
        <v>598</v>
      </c>
    </row>
    <row r="45" spans="1:96">
      <c r="A45" s="407" t="s">
        <v>281</v>
      </c>
      <c r="B45" s="408" t="s">
        <v>47</v>
      </c>
      <c r="C45" s="397">
        <v>49</v>
      </c>
      <c r="D45" s="398">
        <v>33</v>
      </c>
      <c r="E45" s="398">
        <v>83</v>
      </c>
      <c r="F45" s="398">
        <v>50</v>
      </c>
      <c r="G45" s="398">
        <v>50</v>
      </c>
      <c r="H45" s="398">
        <v>32</v>
      </c>
      <c r="I45" s="398">
        <v>22</v>
      </c>
      <c r="J45" s="399">
        <v>319</v>
      </c>
      <c r="K45" s="397">
        <v>49</v>
      </c>
      <c r="L45" s="398">
        <v>31</v>
      </c>
      <c r="M45" s="398">
        <v>80</v>
      </c>
      <c r="N45" s="398">
        <v>47</v>
      </c>
      <c r="O45" s="398">
        <v>48</v>
      </c>
      <c r="P45" s="398">
        <v>32</v>
      </c>
      <c r="Q45" s="398">
        <v>21</v>
      </c>
      <c r="R45" s="399">
        <v>308</v>
      </c>
      <c r="S45" s="397">
        <v>4</v>
      </c>
      <c r="T45" s="398">
        <v>4</v>
      </c>
      <c r="U45" s="398">
        <v>7</v>
      </c>
      <c r="V45" s="398">
        <v>2</v>
      </c>
      <c r="W45" s="398">
        <v>5</v>
      </c>
      <c r="X45" s="398">
        <v>2</v>
      </c>
      <c r="Y45" s="398">
        <v>0</v>
      </c>
      <c r="Z45" s="399">
        <v>24</v>
      </c>
      <c r="AA45" s="397">
        <v>7</v>
      </c>
      <c r="AB45" s="398">
        <v>2</v>
      </c>
      <c r="AC45" s="398">
        <v>4</v>
      </c>
      <c r="AD45" s="398">
        <v>4</v>
      </c>
      <c r="AE45" s="398">
        <v>3</v>
      </c>
      <c r="AF45" s="398">
        <v>4</v>
      </c>
      <c r="AG45" s="398">
        <v>3</v>
      </c>
      <c r="AH45" s="399">
        <v>27</v>
      </c>
      <c r="AI45" s="397">
        <v>8</v>
      </c>
      <c r="AJ45" s="398">
        <v>6</v>
      </c>
      <c r="AK45" s="398">
        <v>20</v>
      </c>
      <c r="AL45" s="398">
        <v>7</v>
      </c>
      <c r="AM45" s="398">
        <v>7</v>
      </c>
      <c r="AN45" s="398">
        <v>2</v>
      </c>
      <c r="AO45" s="398">
        <v>5</v>
      </c>
      <c r="AP45" s="412">
        <v>55</v>
      </c>
      <c r="AQ45" s="397">
        <f t="shared" si="4"/>
        <v>30</v>
      </c>
      <c r="AR45" s="400">
        <f t="shared" si="4"/>
        <v>19</v>
      </c>
      <c r="AS45" s="400">
        <f t="shared" si="4"/>
        <v>49</v>
      </c>
      <c r="AT45" s="400">
        <f t="shared" si="4"/>
        <v>34</v>
      </c>
      <c r="AU45" s="400">
        <f t="shared" si="4"/>
        <v>33</v>
      </c>
      <c r="AV45" s="400">
        <f t="shared" si="4"/>
        <v>24</v>
      </c>
      <c r="AW45" s="400">
        <f t="shared" si="4"/>
        <v>13</v>
      </c>
      <c r="AX45" s="411">
        <f t="shared" si="4"/>
        <v>202</v>
      </c>
      <c r="AY45" s="400">
        <v>15</v>
      </c>
      <c r="AZ45" s="398">
        <v>10</v>
      </c>
      <c r="BA45" s="398">
        <v>16</v>
      </c>
      <c r="BB45" s="398">
        <v>9</v>
      </c>
      <c r="BC45" s="398">
        <v>13</v>
      </c>
      <c r="BD45" s="398">
        <v>11</v>
      </c>
      <c r="BE45" s="398">
        <v>3</v>
      </c>
      <c r="BF45" s="399">
        <v>77</v>
      </c>
      <c r="BG45" s="397">
        <v>12</v>
      </c>
      <c r="BH45" s="398">
        <v>7</v>
      </c>
      <c r="BI45" s="398">
        <v>19</v>
      </c>
      <c r="BJ45" s="398">
        <v>15</v>
      </c>
      <c r="BK45" s="398">
        <v>13</v>
      </c>
      <c r="BL45" s="398">
        <v>5</v>
      </c>
      <c r="BM45" s="398">
        <v>6</v>
      </c>
      <c r="BN45" s="399">
        <v>77</v>
      </c>
      <c r="BO45" s="397">
        <v>3</v>
      </c>
      <c r="BP45" s="398">
        <v>2</v>
      </c>
      <c r="BQ45" s="398">
        <v>14</v>
      </c>
      <c r="BR45" s="398">
        <v>10</v>
      </c>
      <c r="BS45" s="398">
        <v>7</v>
      </c>
      <c r="BT45" s="398">
        <v>8</v>
      </c>
      <c r="BU45" s="398">
        <v>4</v>
      </c>
      <c r="BV45" s="399">
        <v>48</v>
      </c>
      <c r="BW45" s="397">
        <v>0</v>
      </c>
      <c r="BX45" s="398">
        <v>2</v>
      </c>
      <c r="BY45" s="398">
        <v>3</v>
      </c>
      <c r="BZ45" s="398">
        <v>3</v>
      </c>
      <c r="CA45" s="398">
        <v>2</v>
      </c>
      <c r="CB45" s="398">
        <v>0</v>
      </c>
      <c r="CC45" s="398">
        <v>1</v>
      </c>
      <c r="CD45" s="412">
        <v>11</v>
      </c>
      <c r="CE45" s="454">
        <f t="shared" si="5"/>
        <v>9</v>
      </c>
      <c r="CF45" s="423">
        <f t="shared" si="6"/>
        <v>14</v>
      </c>
      <c r="CG45" s="423">
        <f t="shared" si="7"/>
        <v>21</v>
      </c>
      <c r="CH45" s="468">
        <f t="shared" si="8"/>
        <v>104</v>
      </c>
      <c r="CI45" s="427">
        <f>h27国調1!AU109</f>
        <v>775</v>
      </c>
      <c r="CJ45" s="427">
        <f>h27国調1!AV109</f>
        <v>574</v>
      </c>
      <c r="CK45" s="427">
        <f>h27国調1!AW109</f>
        <v>371</v>
      </c>
      <c r="CL45" s="427">
        <f>h27国調1!BB109</f>
        <v>543</v>
      </c>
      <c r="CM45" s="440">
        <f t="shared" si="9"/>
        <v>2263</v>
      </c>
      <c r="CN45" s="427">
        <f>ROUND((h27_3男!CF45+h28_3男!CF45+h29_3男!CF45)/3,0)</f>
        <v>14</v>
      </c>
      <c r="CO45" s="427">
        <f>ROUND((h27_3男!CG45+h28_3男!CG45+h29_3男!CG45)/3,0)</f>
        <v>25</v>
      </c>
      <c r="CP45" s="427">
        <f>ROUND((h27_3男!CH45+h28_3男!CH45+h29_3男!CH45)/3,0)</f>
        <v>106</v>
      </c>
      <c r="CQ45" s="428">
        <f>ROUND((h27_3男!CI45+h28_3男!CI45+h29_3男!CI45)/3,0)</f>
        <v>258</v>
      </c>
      <c r="CR45" s="440">
        <f t="shared" si="10"/>
        <v>403</v>
      </c>
    </row>
    <row r="46" spans="1:96">
      <c r="A46" s="407" t="s">
        <v>281</v>
      </c>
      <c r="B46" s="408" t="s">
        <v>48</v>
      </c>
      <c r="C46" s="397">
        <v>30</v>
      </c>
      <c r="D46" s="398">
        <v>40</v>
      </c>
      <c r="E46" s="398">
        <v>74</v>
      </c>
      <c r="F46" s="398">
        <v>87</v>
      </c>
      <c r="G46" s="398">
        <v>86</v>
      </c>
      <c r="H46" s="398">
        <v>55</v>
      </c>
      <c r="I46" s="398">
        <v>42</v>
      </c>
      <c r="J46" s="399">
        <v>414</v>
      </c>
      <c r="K46" s="397">
        <v>29</v>
      </c>
      <c r="L46" s="398">
        <v>38</v>
      </c>
      <c r="M46" s="398">
        <v>72</v>
      </c>
      <c r="N46" s="398">
        <v>84</v>
      </c>
      <c r="O46" s="398">
        <v>85</v>
      </c>
      <c r="P46" s="398">
        <v>54</v>
      </c>
      <c r="Q46" s="398">
        <v>41</v>
      </c>
      <c r="R46" s="399">
        <v>403</v>
      </c>
      <c r="S46" s="397">
        <v>3</v>
      </c>
      <c r="T46" s="398">
        <v>1</v>
      </c>
      <c r="U46" s="398">
        <v>3</v>
      </c>
      <c r="V46" s="398">
        <v>4</v>
      </c>
      <c r="W46" s="398">
        <v>3</v>
      </c>
      <c r="X46" s="398">
        <v>1</v>
      </c>
      <c r="Y46" s="398">
        <v>3</v>
      </c>
      <c r="Z46" s="399">
        <v>18</v>
      </c>
      <c r="AA46" s="397">
        <v>2</v>
      </c>
      <c r="AB46" s="398">
        <v>3</v>
      </c>
      <c r="AC46" s="398">
        <v>4</v>
      </c>
      <c r="AD46" s="398">
        <v>7</v>
      </c>
      <c r="AE46" s="398">
        <v>7</v>
      </c>
      <c r="AF46" s="398">
        <v>4</v>
      </c>
      <c r="AG46" s="398">
        <v>4</v>
      </c>
      <c r="AH46" s="399">
        <v>31</v>
      </c>
      <c r="AI46" s="397">
        <v>9</v>
      </c>
      <c r="AJ46" s="398">
        <v>4</v>
      </c>
      <c r="AK46" s="398">
        <v>13</v>
      </c>
      <c r="AL46" s="398">
        <v>10</v>
      </c>
      <c r="AM46" s="398">
        <v>11</v>
      </c>
      <c r="AN46" s="398">
        <v>6</v>
      </c>
      <c r="AO46" s="398">
        <v>7</v>
      </c>
      <c r="AP46" s="412">
        <v>60</v>
      </c>
      <c r="AQ46" s="397">
        <f t="shared" si="4"/>
        <v>15</v>
      </c>
      <c r="AR46" s="400">
        <f t="shared" si="4"/>
        <v>30</v>
      </c>
      <c r="AS46" s="400">
        <f t="shared" si="4"/>
        <v>52</v>
      </c>
      <c r="AT46" s="400">
        <f t="shared" si="4"/>
        <v>63</v>
      </c>
      <c r="AU46" s="400">
        <f t="shared" si="4"/>
        <v>64</v>
      </c>
      <c r="AV46" s="400">
        <f t="shared" si="4"/>
        <v>43</v>
      </c>
      <c r="AW46" s="400">
        <f t="shared" si="4"/>
        <v>27</v>
      </c>
      <c r="AX46" s="411">
        <f t="shared" si="4"/>
        <v>294</v>
      </c>
      <c r="AY46" s="400">
        <v>8</v>
      </c>
      <c r="AZ46" s="398">
        <v>11</v>
      </c>
      <c r="BA46" s="398">
        <v>17</v>
      </c>
      <c r="BB46" s="398">
        <v>11</v>
      </c>
      <c r="BC46" s="398">
        <v>13</v>
      </c>
      <c r="BD46" s="398">
        <v>9</v>
      </c>
      <c r="BE46" s="398">
        <v>8</v>
      </c>
      <c r="BF46" s="399">
        <v>77</v>
      </c>
      <c r="BG46" s="397">
        <v>3</v>
      </c>
      <c r="BH46" s="398">
        <v>13</v>
      </c>
      <c r="BI46" s="398">
        <v>15</v>
      </c>
      <c r="BJ46" s="398">
        <v>29</v>
      </c>
      <c r="BK46" s="398">
        <v>30</v>
      </c>
      <c r="BL46" s="398">
        <v>21</v>
      </c>
      <c r="BM46" s="398">
        <v>12</v>
      </c>
      <c r="BN46" s="399">
        <v>123</v>
      </c>
      <c r="BO46" s="397">
        <v>4</v>
      </c>
      <c r="BP46" s="398">
        <v>6</v>
      </c>
      <c r="BQ46" s="398">
        <v>20</v>
      </c>
      <c r="BR46" s="398">
        <v>23</v>
      </c>
      <c r="BS46" s="398">
        <v>21</v>
      </c>
      <c r="BT46" s="398">
        <v>13</v>
      </c>
      <c r="BU46" s="398">
        <v>7</v>
      </c>
      <c r="BV46" s="399">
        <v>94</v>
      </c>
      <c r="BW46" s="397">
        <v>1</v>
      </c>
      <c r="BX46" s="398">
        <v>2</v>
      </c>
      <c r="BY46" s="398">
        <v>2</v>
      </c>
      <c r="BZ46" s="398">
        <v>3</v>
      </c>
      <c r="CA46" s="398">
        <v>1</v>
      </c>
      <c r="CB46" s="398">
        <v>1</v>
      </c>
      <c r="CC46" s="398">
        <v>1</v>
      </c>
      <c r="CD46" s="412">
        <v>11</v>
      </c>
      <c r="CE46" s="454">
        <f t="shared" si="5"/>
        <v>11</v>
      </c>
      <c r="CF46" s="423">
        <f t="shared" si="6"/>
        <v>22</v>
      </c>
      <c r="CG46" s="423">
        <f t="shared" si="7"/>
        <v>34</v>
      </c>
      <c r="CH46" s="468">
        <f t="shared" si="8"/>
        <v>197</v>
      </c>
      <c r="CI46" s="427">
        <f>h27国調1!AU110</f>
        <v>837</v>
      </c>
      <c r="CJ46" s="427">
        <f>h27国調1!AV110</f>
        <v>563</v>
      </c>
      <c r="CK46" s="427">
        <f>h27国調1!AW110</f>
        <v>510</v>
      </c>
      <c r="CL46" s="427">
        <f>h27国調1!BB110</f>
        <v>889</v>
      </c>
      <c r="CM46" s="440">
        <f t="shared" si="9"/>
        <v>2799</v>
      </c>
      <c r="CN46" s="427">
        <f>ROUND((h27_3男!CF46+h28_3男!CF46+h29_3男!CF46)/3,0)</f>
        <v>22</v>
      </c>
      <c r="CO46" s="427">
        <f>ROUND((h27_3男!CG46+h28_3男!CG46+h29_3男!CG46)/3,0)</f>
        <v>29</v>
      </c>
      <c r="CP46" s="427">
        <f>ROUND((h27_3男!CH46+h28_3男!CH46+h29_3男!CH46)/3,0)</f>
        <v>203</v>
      </c>
      <c r="CQ46" s="428">
        <f>ROUND((h27_3男!CI46+h28_3男!CI46+h29_3男!CI46)/3,0)</f>
        <v>279</v>
      </c>
      <c r="CR46" s="440">
        <f t="shared" si="10"/>
        <v>533</v>
      </c>
    </row>
    <row r="47" spans="1:96">
      <c r="A47" s="407" t="s">
        <v>281</v>
      </c>
      <c r="B47" s="408" t="s">
        <v>49</v>
      </c>
      <c r="C47" s="397">
        <v>97</v>
      </c>
      <c r="D47" s="398">
        <v>27</v>
      </c>
      <c r="E47" s="398">
        <v>99</v>
      </c>
      <c r="F47" s="398">
        <v>54</v>
      </c>
      <c r="G47" s="398">
        <v>44</v>
      </c>
      <c r="H47" s="398">
        <v>51</v>
      </c>
      <c r="I47" s="398">
        <v>33</v>
      </c>
      <c r="J47" s="399">
        <v>405</v>
      </c>
      <c r="K47" s="397">
        <v>96</v>
      </c>
      <c r="L47" s="398">
        <v>26</v>
      </c>
      <c r="M47" s="398">
        <v>98</v>
      </c>
      <c r="N47" s="398">
        <v>53</v>
      </c>
      <c r="O47" s="398">
        <v>43</v>
      </c>
      <c r="P47" s="398">
        <v>50</v>
      </c>
      <c r="Q47" s="398">
        <v>30</v>
      </c>
      <c r="R47" s="399">
        <v>396</v>
      </c>
      <c r="S47" s="397">
        <v>7</v>
      </c>
      <c r="T47" s="398">
        <v>1</v>
      </c>
      <c r="U47" s="398">
        <v>3</v>
      </c>
      <c r="V47" s="398">
        <v>4</v>
      </c>
      <c r="W47" s="398">
        <v>3</v>
      </c>
      <c r="X47" s="398">
        <v>3</v>
      </c>
      <c r="Y47" s="398">
        <v>1</v>
      </c>
      <c r="Z47" s="399">
        <v>22</v>
      </c>
      <c r="AA47" s="397">
        <v>5</v>
      </c>
      <c r="AB47" s="398">
        <v>1</v>
      </c>
      <c r="AC47" s="398">
        <v>11</v>
      </c>
      <c r="AD47" s="398">
        <v>4</v>
      </c>
      <c r="AE47" s="398">
        <v>3</v>
      </c>
      <c r="AF47" s="398">
        <v>5</v>
      </c>
      <c r="AG47" s="398">
        <v>4</v>
      </c>
      <c r="AH47" s="399">
        <v>33</v>
      </c>
      <c r="AI47" s="397">
        <v>11</v>
      </c>
      <c r="AJ47" s="398">
        <v>4</v>
      </c>
      <c r="AK47" s="398">
        <v>14</v>
      </c>
      <c r="AL47" s="398">
        <v>11</v>
      </c>
      <c r="AM47" s="398">
        <v>3</v>
      </c>
      <c r="AN47" s="398">
        <v>4</v>
      </c>
      <c r="AO47" s="398">
        <v>7</v>
      </c>
      <c r="AP47" s="412">
        <v>54</v>
      </c>
      <c r="AQ47" s="397">
        <f t="shared" si="4"/>
        <v>73</v>
      </c>
      <c r="AR47" s="400">
        <f t="shared" si="4"/>
        <v>20</v>
      </c>
      <c r="AS47" s="400">
        <f t="shared" si="4"/>
        <v>70</v>
      </c>
      <c r="AT47" s="400">
        <f t="shared" si="4"/>
        <v>34</v>
      </c>
      <c r="AU47" s="400">
        <f t="shared" si="4"/>
        <v>34</v>
      </c>
      <c r="AV47" s="400">
        <f t="shared" si="4"/>
        <v>38</v>
      </c>
      <c r="AW47" s="400">
        <f t="shared" si="4"/>
        <v>18</v>
      </c>
      <c r="AX47" s="411">
        <f t="shared" si="4"/>
        <v>287</v>
      </c>
      <c r="AY47" s="400">
        <v>30</v>
      </c>
      <c r="AZ47" s="398">
        <v>9</v>
      </c>
      <c r="BA47" s="398">
        <v>22</v>
      </c>
      <c r="BB47" s="398">
        <v>7</v>
      </c>
      <c r="BC47" s="398">
        <v>10</v>
      </c>
      <c r="BD47" s="398">
        <v>12</v>
      </c>
      <c r="BE47" s="398">
        <v>5</v>
      </c>
      <c r="BF47" s="399">
        <v>95</v>
      </c>
      <c r="BG47" s="397">
        <v>22</v>
      </c>
      <c r="BH47" s="398">
        <v>7</v>
      </c>
      <c r="BI47" s="398">
        <v>31</v>
      </c>
      <c r="BJ47" s="398">
        <v>14</v>
      </c>
      <c r="BK47" s="398">
        <v>9</v>
      </c>
      <c r="BL47" s="398">
        <v>15</v>
      </c>
      <c r="BM47" s="398">
        <v>6</v>
      </c>
      <c r="BN47" s="399">
        <v>104</v>
      </c>
      <c r="BO47" s="397">
        <v>21</v>
      </c>
      <c r="BP47" s="398">
        <v>4</v>
      </c>
      <c r="BQ47" s="398">
        <v>17</v>
      </c>
      <c r="BR47" s="398">
        <v>13</v>
      </c>
      <c r="BS47" s="398">
        <v>15</v>
      </c>
      <c r="BT47" s="398">
        <v>11</v>
      </c>
      <c r="BU47" s="398">
        <v>7</v>
      </c>
      <c r="BV47" s="399">
        <v>88</v>
      </c>
      <c r="BW47" s="397">
        <v>1</v>
      </c>
      <c r="BX47" s="398">
        <v>1</v>
      </c>
      <c r="BY47" s="398">
        <v>1</v>
      </c>
      <c r="BZ47" s="398">
        <v>1</v>
      </c>
      <c r="CA47" s="398">
        <v>1</v>
      </c>
      <c r="CB47" s="398">
        <v>1</v>
      </c>
      <c r="CC47" s="398">
        <v>3</v>
      </c>
      <c r="CD47" s="412">
        <v>9</v>
      </c>
      <c r="CE47" s="454">
        <f t="shared" si="5"/>
        <v>11</v>
      </c>
      <c r="CF47" s="423">
        <f t="shared" si="6"/>
        <v>16</v>
      </c>
      <c r="CG47" s="423">
        <f t="shared" si="7"/>
        <v>25</v>
      </c>
      <c r="CH47" s="468">
        <f t="shared" si="8"/>
        <v>124</v>
      </c>
      <c r="CI47" s="427">
        <f>h27国調1!AU111</f>
        <v>724</v>
      </c>
      <c r="CJ47" s="427">
        <f>h27国調1!AV111</f>
        <v>573</v>
      </c>
      <c r="CK47" s="427">
        <f>h27国調1!AW111</f>
        <v>523</v>
      </c>
      <c r="CL47" s="427">
        <f>h27国調1!BB111</f>
        <v>901</v>
      </c>
      <c r="CM47" s="440">
        <f t="shared" si="9"/>
        <v>2721</v>
      </c>
      <c r="CN47" s="427">
        <f>ROUND((h27_3男!CF47+h28_3男!CF47+h29_3男!CF47)/3,0)</f>
        <v>15</v>
      </c>
      <c r="CO47" s="427">
        <f>ROUND((h27_3男!CG47+h28_3男!CG47+h29_3男!CG47)/3,0)</f>
        <v>31</v>
      </c>
      <c r="CP47" s="427">
        <f>ROUND((h27_3男!CH47+h28_3男!CH47+h29_3男!CH47)/3,0)</f>
        <v>122</v>
      </c>
      <c r="CQ47" s="428">
        <f>ROUND((h27_3男!CI47+h28_3男!CI47+h29_3男!CI47)/3,0)</f>
        <v>241</v>
      </c>
      <c r="CR47" s="440">
        <f t="shared" si="10"/>
        <v>409</v>
      </c>
    </row>
    <row r="48" spans="1:96" ht="14.25" thickBot="1">
      <c r="A48" s="409" t="s">
        <v>281</v>
      </c>
      <c r="B48" s="410" t="s">
        <v>50</v>
      </c>
      <c r="C48" s="401">
        <v>45</v>
      </c>
      <c r="D48" s="402">
        <v>29</v>
      </c>
      <c r="E48" s="402">
        <v>97</v>
      </c>
      <c r="F48" s="402">
        <v>53</v>
      </c>
      <c r="G48" s="402">
        <v>40</v>
      </c>
      <c r="H48" s="402">
        <v>47</v>
      </c>
      <c r="I48" s="402">
        <v>25</v>
      </c>
      <c r="J48" s="403">
        <v>336</v>
      </c>
      <c r="K48" s="401">
        <v>44</v>
      </c>
      <c r="L48" s="402">
        <v>29</v>
      </c>
      <c r="M48" s="402">
        <v>94</v>
      </c>
      <c r="N48" s="402">
        <v>53</v>
      </c>
      <c r="O48" s="402">
        <v>39</v>
      </c>
      <c r="P48" s="402">
        <v>45</v>
      </c>
      <c r="Q48" s="402">
        <v>25</v>
      </c>
      <c r="R48" s="403">
        <v>329</v>
      </c>
      <c r="S48" s="401">
        <v>5</v>
      </c>
      <c r="T48" s="402">
        <v>3</v>
      </c>
      <c r="U48" s="402">
        <v>5</v>
      </c>
      <c r="V48" s="402">
        <v>2</v>
      </c>
      <c r="W48" s="402">
        <v>1</v>
      </c>
      <c r="X48" s="402">
        <v>2</v>
      </c>
      <c r="Y48" s="402">
        <v>2</v>
      </c>
      <c r="Z48" s="403">
        <v>20</v>
      </c>
      <c r="AA48" s="401">
        <v>8</v>
      </c>
      <c r="AB48" s="402">
        <v>2</v>
      </c>
      <c r="AC48" s="402">
        <v>4</v>
      </c>
      <c r="AD48" s="402">
        <v>4</v>
      </c>
      <c r="AE48" s="402">
        <v>6</v>
      </c>
      <c r="AF48" s="402">
        <v>3</v>
      </c>
      <c r="AG48" s="402">
        <v>2</v>
      </c>
      <c r="AH48" s="403">
        <v>29</v>
      </c>
      <c r="AI48" s="401">
        <v>7</v>
      </c>
      <c r="AJ48" s="402">
        <v>6</v>
      </c>
      <c r="AK48" s="402">
        <v>14</v>
      </c>
      <c r="AL48" s="402">
        <v>7</v>
      </c>
      <c r="AM48" s="402">
        <v>5</v>
      </c>
      <c r="AN48" s="402">
        <v>12</v>
      </c>
      <c r="AO48" s="402">
        <v>2</v>
      </c>
      <c r="AP48" s="413">
        <v>53</v>
      </c>
      <c r="AQ48" s="401">
        <f t="shared" ref="AQ48" si="11">AY48+BG48+BO48</f>
        <v>24</v>
      </c>
      <c r="AR48" s="404">
        <f t="shared" ref="AR48" si="12">AZ48+BH48+BP48</f>
        <v>18</v>
      </c>
      <c r="AS48" s="404">
        <f t="shared" ref="AS48" si="13">BA48+BI48+BQ48</f>
        <v>71</v>
      </c>
      <c r="AT48" s="404">
        <f t="shared" ref="AT48" si="14">BB48+BJ48+BR48</f>
        <v>40</v>
      </c>
      <c r="AU48" s="404">
        <f t="shared" ref="AU48" si="15">BC48+BK48+BS48</f>
        <v>27</v>
      </c>
      <c r="AV48" s="404">
        <f t="shared" ref="AV48" si="16">BD48+BL48+BT48</f>
        <v>28</v>
      </c>
      <c r="AW48" s="404">
        <f t="shared" ref="AW48" si="17">BE48+BM48+BU48</f>
        <v>19</v>
      </c>
      <c r="AX48" s="414">
        <f t="shared" ref="AX48" si="18">BF48+BN48+BV48</f>
        <v>227</v>
      </c>
      <c r="AY48" s="404">
        <v>11</v>
      </c>
      <c r="AZ48" s="402">
        <v>11</v>
      </c>
      <c r="BA48" s="402">
        <v>26</v>
      </c>
      <c r="BB48" s="402">
        <v>11</v>
      </c>
      <c r="BC48" s="402">
        <v>11</v>
      </c>
      <c r="BD48" s="402">
        <v>4</v>
      </c>
      <c r="BE48" s="402">
        <v>4</v>
      </c>
      <c r="BF48" s="403">
        <v>78</v>
      </c>
      <c r="BG48" s="401">
        <v>11</v>
      </c>
      <c r="BH48" s="402">
        <v>2</v>
      </c>
      <c r="BI48" s="402">
        <v>28</v>
      </c>
      <c r="BJ48" s="402">
        <v>15</v>
      </c>
      <c r="BK48" s="402">
        <v>9</v>
      </c>
      <c r="BL48" s="402">
        <v>15</v>
      </c>
      <c r="BM48" s="402">
        <v>8</v>
      </c>
      <c r="BN48" s="403">
        <v>88</v>
      </c>
      <c r="BO48" s="401">
        <v>2</v>
      </c>
      <c r="BP48" s="402">
        <v>5</v>
      </c>
      <c r="BQ48" s="402">
        <v>17</v>
      </c>
      <c r="BR48" s="402">
        <v>14</v>
      </c>
      <c r="BS48" s="402">
        <v>7</v>
      </c>
      <c r="BT48" s="402">
        <v>9</v>
      </c>
      <c r="BU48" s="402">
        <v>7</v>
      </c>
      <c r="BV48" s="403">
        <v>61</v>
      </c>
      <c r="BW48" s="401">
        <v>1</v>
      </c>
      <c r="BX48" s="402">
        <v>0</v>
      </c>
      <c r="BY48" s="402">
        <v>3</v>
      </c>
      <c r="BZ48" s="402">
        <v>0</v>
      </c>
      <c r="CA48" s="402">
        <v>1</v>
      </c>
      <c r="CB48" s="402">
        <v>2</v>
      </c>
      <c r="CC48" s="402">
        <v>0</v>
      </c>
      <c r="CD48" s="413">
        <v>7</v>
      </c>
      <c r="CE48" s="456">
        <f t="shared" si="5"/>
        <v>7</v>
      </c>
      <c r="CF48" s="457">
        <f t="shared" si="6"/>
        <v>15</v>
      </c>
      <c r="CG48" s="457">
        <f t="shared" si="7"/>
        <v>26</v>
      </c>
      <c r="CH48" s="469">
        <f t="shared" si="8"/>
        <v>114</v>
      </c>
      <c r="CI48" s="429">
        <f>h27国調1!AU112</f>
        <v>670</v>
      </c>
      <c r="CJ48" s="429">
        <f>h27国調1!AV112</f>
        <v>439</v>
      </c>
      <c r="CK48" s="429">
        <f>h27国調1!AW112</f>
        <v>399</v>
      </c>
      <c r="CL48" s="429">
        <f>h27国調1!BB112</f>
        <v>715</v>
      </c>
      <c r="CM48" s="441">
        <f t="shared" si="9"/>
        <v>2223</v>
      </c>
      <c r="CN48" s="429">
        <f>ROUND((h27_3男!CF48+h28_3男!CF48+h29_3男!CF48)/3,0)</f>
        <v>14</v>
      </c>
      <c r="CO48" s="429">
        <f>ROUND((h27_3男!CG48+h28_3男!CG48+h29_3男!CG48)/3,0)</f>
        <v>23</v>
      </c>
      <c r="CP48" s="429">
        <f>ROUND((h27_3男!CH48+h28_3男!CH48+h29_3男!CH48)/3,0)</f>
        <v>112</v>
      </c>
      <c r="CQ48" s="430">
        <f>ROUND((h27_3男!CI48+h28_3男!CI48+h29_3男!CI48)/3,0)</f>
        <v>223</v>
      </c>
      <c r="CR48" s="441">
        <f t="shared" si="10"/>
        <v>372</v>
      </c>
    </row>
    <row r="49" spans="1:82">
      <c r="A49" s="381" t="s">
        <v>1015</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row>
  </sheetData>
  <mergeCells count="16">
    <mergeCell ref="CI4:CM5"/>
    <mergeCell ref="CN4:CR5"/>
    <mergeCell ref="CE4:CH5"/>
    <mergeCell ref="H1:J1"/>
    <mergeCell ref="A4:A6"/>
    <mergeCell ref="B4:B6"/>
    <mergeCell ref="C4:J5"/>
    <mergeCell ref="K4:R5"/>
    <mergeCell ref="BW4:CD5"/>
    <mergeCell ref="S4:Z5"/>
    <mergeCell ref="AA4:AH5"/>
    <mergeCell ref="AI4:AP5"/>
    <mergeCell ref="AY4:BF5"/>
    <mergeCell ref="BG4:BN5"/>
    <mergeCell ref="BO4:BV5"/>
    <mergeCell ref="AQ4:AX5"/>
  </mergeCells>
  <phoneticPr fontId="49"/>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10.875" style="389" customWidth="1"/>
    <col min="3" max="82" width="8.125" style="389" customWidth="1"/>
  </cols>
  <sheetData>
    <row r="1" spans="1:86" ht="18.75" thickTop="1" thickBot="1">
      <c r="A1" s="373" t="s">
        <v>1016</v>
      </c>
      <c r="B1" s="374"/>
      <c r="C1" s="373"/>
      <c r="D1" s="373"/>
      <c r="E1" s="373"/>
      <c r="F1" s="373"/>
      <c r="G1" s="373"/>
      <c r="H1" s="805" t="s">
        <v>1021</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8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row>
    <row r="3" spans="1:8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row>
    <row r="4" spans="1:86" ht="13.5" customHeight="1">
      <c r="A4" s="808" t="s">
        <v>996</v>
      </c>
      <c r="B4" s="811" t="s">
        <v>997</v>
      </c>
      <c r="C4" s="851" t="s">
        <v>998</v>
      </c>
      <c r="D4" s="852"/>
      <c r="E4" s="852"/>
      <c r="F4" s="853"/>
      <c r="G4" s="853"/>
      <c r="H4" s="853"/>
      <c r="I4" s="853"/>
      <c r="J4" s="854"/>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4"/>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9"/>
      <c r="CE4" s="799" t="s">
        <v>1074</v>
      </c>
      <c r="CF4" s="800"/>
      <c r="CG4" s="800"/>
      <c r="CH4" s="801"/>
    </row>
    <row r="5" spans="1:86">
      <c r="A5" s="809"/>
      <c r="B5" s="812"/>
      <c r="C5" s="855"/>
      <c r="D5" s="856"/>
      <c r="E5" s="856"/>
      <c r="F5" s="856"/>
      <c r="G5" s="856"/>
      <c r="H5" s="856"/>
      <c r="I5" s="856"/>
      <c r="J5" s="857"/>
      <c r="K5" s="824"/>
      <c r="L5" s="825"/>
      <c r="M5" s="825"/>
      <c r="N5" s="825"/>
      <c r="O5" s="825"/>
      <c r="P5" s="825"/>
      <c r="Q5" s="825"/>
      <c r="R5" s="826"/>
      <c r="S5" s="836"/>
      <c r="T5" s="837"/>
      <c r="U5" s="837"/>
      <c r="V5" s="837"/>
      <c r="W5" s="837"/>
      <c r="X5" s="837"/>
      <c r="Y5" s="837"/>
      <c r="Z5" s="838"/>
      <c r="AA5" s="836"/>
      <c r="AB5" s="837"/>
      <c r="AC5" s="837"/>
      <c r="AD5" s="837"/>
      <c r="AE5" s="837"/>
      <c r="AF5" s="837"/>
      <c r="AG5" s="837"/>
      <c r="AH5" s="837"/>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2"/>
      <c r="CE5" s="802"/>
      <c r="CF5" s="803"/>
      <c r="CG5" s="803"/>
      <c r="CH5" s="804"/>
    </row>
    <row r="6" spans="1:86" ht="14.25"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92" t="s">
        <v>62</v>
      </c>
      <c r="AI6" s="382" t="s">
        <v>1007</v>
      </c>
      <c r="AJ6" s="383" t="s">
        <v>1008</v>
      </c>
      <c r="AK6" s="384" t="s">
        <v>1009</v>
      </c>
      <c r="AL6" s="384" t="s">
        <v>1010</v>
      </c>
      <c r="AM6" s="384" t="s">
        <v>1011</v>
      </c>
      <c r="AN6" s="384" t="s">
        <v>1012</v>
      </c>
      <c r="AO6" s="384" t="s">
        <v>1013</v>
      </c>
      <c r="AP6" s="385" t="s">
        <v>62</v>
      </c>
      <c r="AQ6" s="382" t="s">
        <v>1007</v>
      </c>
      <c r="AR6" s="383" t="s">
        <v>1008</v>
      </c>
      <c r="AS6" s="384" t="s">
        <v>1009</v>
      </c>
      <c r="AT6" s="384" t="s">
        <v>1010</v>
      </c>
      <c r="AU6" s="384" t="s">
        <v>1011</v>
      </c>
      <c r="AV6" s="384" t="s">
        <v>1012</v>
      </c>
      <c r="AW6" s="384" t="s">
        <v>1013</v>
      </c>
      <c r="AX6" s="385"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85" t="s">
        <v>62</v>
      </c>
      <c r="CE6" s="470" t="s">
        <v>159</v>
      </c>
      <c r="CF6" s="471" t="s">
        <v>160</v>
      </c>
      <c r="CG6" s="471" t="s">
        <v>1022</v>
      </c>
      <c r="CH6" s="472" t="s">
        <v>1023</v>
      </c>
    </row>
    <row r="7" spans="1:86">
      <c r="A7" s="405" t="s">
        <v>63</v>
      </c>
      <c r="B7" s="406" t="s">
        <v>1037</v>
      </c>
      <c r="C7" s="393">
        <f t="shared" ref="C7:AH7" si="0">SUM(C8:C47)</f>
        <v>38412</v>
      </c>
      <c r="D7" s="394">
        <f t="shared" si="0"/>
        <v>33706</v>
      </c>
      <c r="E7" s="394">
        <f t="shared" si="0"/>
        <v>33383</v>
      </c>
      <c r="F7" s="394">
        <f t="shared" si="0"/>
        <v>27276</v>
      </c>
      <c r="G7" s="394">
        <f t="shared" si="0"/>
        <v>22509</v>
      </c>
      <c r="H7" s="394">
        <f t="shared" si="0"/>
        <v>20788</v>
      </c>
      <c r="I7" s="394">
        <f t="shared" si="0"/>
        <v>18368</v>
      </c>
      <c r="J7" s="395">
        <f t="shared" si="0"/>
        <v>194442</v>
      </c>
      <c r="K7" s="393">
        <f t="shared" si="0"/>
        <v>38007</v>
      </c>
      <c r="L7" s="394">
        <f t="shared" si="0"/>
        <v>33155</v>
      </c>
      <c r="M7" s="394">
        <f t="shared" si="0"/>
        <v>32956</v>
      </c>
      <c r="N7" s="394">
        <f t="shared" si="0"/>
        <v>26739</v>
      </c>
      <c r="O7" s="394">
        <f t="shared" si="0"/>
        <v>22163</v>
      </c>
      <c r="P7" s="394">
        <f t="shared" si="0"/>
        <v>20475</v>
      </c>
      <c r="Q7" s="394">
        <f t="shared" si="0"/>
        <v>17978</v>
      </c>
      <c r="R7" s="395">
        <f t="shared" si="0"/>
        <v>191473</v>
      </c>
      <c r="S7" s="393">
        <f t="shared" si="0"/>
        <v>1393</v>
      </c>
      <c r="T7" s="394">
        <f t="shared" si="0"/>
        <v>1378</v>
      </c>
      <c r="U7" s="394">
        <f t="shared" si="0"/>
        <v>901</v>
      </c>
      <c r="V7" s="394">
        <f t="shared" si="0"/>
        <v>877</v>
      </c>
      <c r="W7" s="394">
        <f t="shared" si="0"/>
        <v>578</v>
      </c>
      <c r="X7" s="394">
        <f t="shared" si="0"/>
        <v>545</v>
      </c>
      <c r="Y7" s="394">
        <f t="shared" si="0"/>
        <v>571</v>
      </c>
      <c r="Z7" s="395">
        <f t="shared" si="0"/>
        <v>6243</v>
      </c>
      <c r="AA7" s="393">
        <f t="shared" si="0"/>
        <v>3700</v>
      </c>
      <c r="AB7" s="394">
        <f t="shared" si="0"/>
        <v>2978</v>
      </c>
      <c r="AC7" s="394">
        <f t="shared" si="0"/>
        <v>2064</v>
      </c>
      <c r="AD7" s="394">
        <f t="shared" si="0"/>
        <v>1591</v>
      </c>
      <c r="AE7" s="394">
        <f t="shared" si="0"/>
        <v>1116</v>
      </c>
      <c r="AF7" s="394">
        <f t="shared" si="0"/>
        <v>1031</v>
      </c>
      <c r="AG7" s="394">
        <f t="shared" si="0"/>
        <v>1001</v>
      </c>
      <c r="AH7" s="395">
        <f t="shared" si="0"/>
        <v>13481</v>
      </c>
      <c r="AI7" s="393">
        <f t="shared" ref="AI7:BV7" si="1">SUM(AI8:AI47)</f>
        <v>7566</v>
      </c>
      <c r="AJ7" s="394">
        <f t="shared" si="1"/>
        <v>5743</v>
      </c>
      <c r="AK7" s="394">
        <f t="shared" si="1"/>
        <v>4518</v>
      </c>
      <c r="AL7" s="394">
        <f t="shared" si="1"/>
        <v>3073</v>
      </c>
      <c r="AM7" s="394">
        <f t="shared" si="1"/>
        <v>2184</v>
      </c>
      <c r="AN7" s="394">
        <f t="shared" si="1"/>
        <v>1945</v>
      </c>
      <c r="AO7" s="394">
        <f t="shared" si="1"/>
        <v>1871</v>
      </c>
      <c r="AP7" s="395">
        <f t="shared" si="1"/>
        <v>26900</v>
      </c>
      <c r="AQ7" s="478">
        <f>AY7+BG7+BO7</f>
        <v>25348</v>
      </c>
      <c r="AR7" s="395">
        <f t="shared" ref="AR7:AX22" si="2">AZ7+BH7+BP7</f>
        <v>23056</v>
      </c>
      <c r="AS7" s="395">
        <f t="shared" si="2"/>
        <v>25473</v>
      </c>
      <c r="AT7" s="395">
        <f t="shared" si="2"/>
        <v>21198</v>
      </c>
      <c r="AU7" s="395">
        <f t="shared" si="2"/>
        <v>18285</v>
      </c>
      <c r="AV7" s="395">
        <f t="shared" si="2"/>
        <v>16954</v>
      </c>
      <c r="AW7" s="395">
        <f t="shared" si="2"/>
        <v>14535</v>
      </c>
      <c r="AX7" s="396">
        <f t="shared" si="2"/>
        <v>144849</v>
      </c>
      <c r="AY7" s="473">
        <f t="shared" si="1"/>
        <v>12231</v>
      </c>
      <c r="AZ7" s="394">
        <f t="shared" si="1"/>
        <v>9352</v>
      </c>
      <c r="BA7" s="394">
        <f t="shared" si="1"/>
        <v>8466</v>
      </c>
      <c r="BB7" s="394">
        <f t="shared" si="1"/>
        <v>5875</v>
      </c>
      <c r="BC7" s="394">
        <f t="shared" si="1"/>
        <v>4438</v>
      </c>
      <c r="BD7" s="394">
        <f t="shared" si="1"/>
        <v>3856</v>
      </c>
      <c r="BE7" s="394">
        <f t="shared" si="1"/>
        <v>3436</v>
      </c>
      <c r="BF7" s="395">
        <f t="shared" si="1"/>
        <v>47654</v>
      </c>
      <c r="BG7" s="393">
        <f t="shared" si="1"/>
        <v>9439</v>
      </c>
      <c r="BH7" s="394">
        <f t="shared" si="1"/>
        <v>8869</v>
      </c>
      <c r="BI7" s="394">
        <f t="shared" si="1"/>
        <v>9610</v>
      </c>
      <c r="BJ7" s="394">
        <f t="shared" si="1"/>
        <v>7592</v>
      </c>
      <c r="BK7" s="394">
        <f t="shared" si="1"/>
        <v>6101</v>
      </c>
      <c r="BL7" s="394">
        <f t="shared" si="1"/>
        <v>5366</v>
      </c>
      <c r="BM7" s="394">
        <f t="shared" si="1"/>
        <v>4616</v>
      </c>
      <c r="BN7" s="395">
        <f t="shared" si="1"/>
        <v>51593</v>
      </c>
      <c r="BO7" s="393">
        <f t="shared" si="1"/>
        <v>3678</v>
      </c>
      <c r="BP7" s="394">
        <f t="shared" si="1"/>
        <v>4835</v>
      </c>
      <c r="BQ7" s="394">
        <f t="shared" si="1"/>
        <v>7397</v>
      </c>
      <c r="BR7" s="394">
        <f t="shared" si="1"/>
        <v>7731</v>
      </c>
      <c r="BS7" s="394">
        <f t="shared" si="1"/>
        <v>7746</v>
      </c>
      <c r="BT7" s="394">
        <f t="shared" si="1"/>
        <v>7732</v>
      </c>
      <c r="BU7" s="394">
        <f t="shared" si="1"/>
        <v>6483</v>
      </c>
      <c r="BV7" s="395">
        <f t="shared" si="1"/>
        <v>45602</v>
      </c>
      <c r="BW7" s="393">
        <f t="shared" ref="BW7:CD7" si="3">SUM(BW8:BW47)</f>
        <v>405</v>
      </c>
      <c r="BX7" s="394">
        <f t="shared" si="3"/>
        <v>551</v>
      </c>
      <c r="BY7" s="394">
        <f t="shared" si="3"/>
        <v>427</v>
      </c>
      <c r="BZ7" s="394">
        <f t="shared" si="3"/>
        <v>537</v>
      </c>
      <c r="CA7" s="394">
        <f t="shared" si="3"/>
        <v>346</v>
      </c>
      <c r="CB7" s="394">
        <f t="shared" si="3"/>
        <v>313</v>
      </c>
      <c r="CC7" s="394">
        <f t="shared" si="3"/>
        <v>390</v>
      </c>
      <c r="CD7" s="395">
        <f t="shared" si="3"/>
        <v>2969</v>
      </c>
      <c r="CE7" s="465">
        <f>SUM(V7:Y7)</f>
        <v>2571</v>
      </c>
      <c r="CF7" s="466">
        <f>SUM(AD7:AG7)</f>
        <v>4739</v>
      </c>
      <c r="CG7" s="466">
        <f>SUM(AL7:AO7)</f>
        <v>9073</v>
      </c>
      <c r="CH7" s="467">
        <f>SUM(AT7:AW7)</f>
        <v>70972</v>
      </c>
    </row>
    <row r="8" spans="1:86">
      <c r="A8" s="407" t="s">
        <v>281</v>
      </c>
      <c r="B8" s="408" t="s">
        <v>0</v>
      </c>
      <c r="C8" s="397">
        <v>12197</v>
      </c>
      <c r="D8" s="398">
        <v>11223</v>
      </c>
      <c r="E8" s="398">
        <v>7934</v>
      </c>
      <c r="F8" s="398">
        <v>7751</v>
      </c>
      <c r="G8" s="398">
        <v>6133</v>
      </c>
      <c r="H8" s="398">
        <v>6199</v>
      </c>
      <c r="I8" s="398">
        <v>5069</v>
      </c>
      <c r="J8" s="399">
        <v>56506</v>
      </c>
      <c r="K8" s="397">
        <v>12064</v>
      </c>
      <c r="L8" s="398">
        <v>11039</v>
      </c>
      <c r="M8" s="398">
        <v>7876</v>
      </c>
      <c r="N8" s="398">
        <v>7597</v>
      </c>
      <c r="O8" s="398">
        <v>6040</v>
      </c>
      <c r="P8" s="398">
        <v>6110</v>
      </c>
      <c r="Q8" s="398">
        <v>4959</v>
      </c>
      <c r="R8" s="399">
        <v>55685</v>
      </c>
      <c r="S8" s="397">
        <v>443</v>
      </c>
      <c r="T8" s="398">
        <v>471</v>
      </c>
      <c r="U8" s="398">
        <v>178</v>
      </c>
      <c r="V8" s="398">
        <v>262</v>
      </c>
      <c r="W8" s="398">
        <v>184</v>
      </c>
      <c r="X8" s="398">
        <v>164</v>
      </c>
      <c r="Y8" s="398">
        <v>167</v>
      </c>
      <c r="Z8" s="399">
        <v>1869</v>
      </c>
      <c r="AA8" s="397">
        <v>1227</v>
      </c>
      <c r="AB8" s="398">
        <v>1030</v>
      </c>
      <c r="AC8" s="398">
        <v>436</v>
      </c>
      <c r="AD8" s="398">
        <v>491</v>
      </c>
      <c r="AE8" s="398">
        <v>310</v>
      </c>
      <c r="AF8" s="398">
        <v>335</v>
      </c>
      <c r="AG8" s="398">
        <v>329</v>
      </c>
      <c r="AH8" s="399">
        <v>4158</v>
      </c>
      <c r="AI8" s="397">
        <v>2354</v>
      </c>
      <c r="AJ8" s="398">
        <v>2012</v>
      </c>
      <c r="AK8" s="398">
        <v>1082</v>
      </c>
      <c r="AL8" s="398">
        <v>911</v>
      </c>
      <c r="AM8" s="398">
        <v>612</v>
      </c>
      <c r="AN8" s="398">
        <v>609</v>
      </c>
      <c r="AO8" s="398">
        <v>567</v>
      </c>
      <c r="AP8" s="412">
        <v>8147</v>
      </c>
      <c r="AQ8" s="397">
        <f t="shared" ref="AQ8:AX47" si="4">AY8+BG8+BO8</f>
        <v>8040</v>
      </c>
      <c r="AR8" s="400">
        <f t="shared" si="2"/>
        <v>7526</v>
      </c>
      <c r="AS8" s="400">
        <f t="shared" si="2"/>
        <v>6180</v>
      </c>
      <c r="AT8" s="400">
        <f t="shared" si="2"/>
        <v>5933</v>
      </c>
      <c r="AU8" s="400">
        <f t="shared" si="2"/>
        <v>4934</v>
      </c>
      <c r="AV8" s="400">
        <f t="shared" si="2"/>
        <v>5002</v>
      </c>
      <c r="AW8" s="400">
        <f t="shared" si="2"/>
        <v>3896</v>
      </c>
      <c r="AX8" s="411">
        <f t="shared" si="2"/>
        <v>41511</v>
      </c>
      <c r="AY8" s="400">
        <v>3864</v>
      </c>
      <c r="AZ8" s="398">
        <v>3187</v>
      </c>
      <c r="BA8" s="398">
        <v>2067</v>
      </c>
      <c r="BB8" s="398">
        <v>1703</v>
      </c>
      <c r="BC8" s="398">
        <v>1260</v>
      </c>
      <c r="BD8" s="398">
        <v>1209</v>
      </c>
      <c r="BE8" s="398">
        <v>964</v>
      </c>
      <c r="BF8" s="399">
        <v>14254</v>
      </c>
      <c r="BG8" s="397">
        <v>3004</v>
      </c>
      <c r="BH8" s="398">
        <v>2802</v>
      </c>
      <c r="BI8" s="398">
        <v>2376</v>
      </c>
      <c r="BJ8" s="398">
        <v>2151</v>
      </c>
      <c r="BK8" s="398">
        <v>1639</v>
      </c>
      <c r="BL8" s="398">
        <v>1603</v>
      </c>
      <c r="BM8" s="398">
        <v>1237</v>
      </c>
      <c r="BN8" s="399">
        <v>14812</v>
      </c>
      <c r="BO8" s="397">
        <v>1172</v>
      </c>
      <c r="BP8" s="398">
        <v>1537</v>
      </c>
      <c r="BQ8" s="398">
        <v>1737</v>
      </c>
      <c r="BR8" s="398">
        <v>2079</v>
      </c>
      <c r="BS8" s="398">
        <v>2035</v>
      </c>
      <c r="BT8" s="398">
        <v>2190</v>
      </c>
      <c r="BU8" s="398">
        <v>1695</v>
      </c>
      <c r="BV8" s="399">
        <v>12445</v>
      </c>
      <c r="BW8" s="397">
        <v>133</v>
      </c>
      <c r="BX8" s="398">
        <v>184</v>
      </c>
      <c r="BY8" s="398">
        <v>58</v>
      </c>
      <c r="BZ8" s="398">
        <v>154</v>
      </c>
      <c r="CA8" s="398">
        <v>93</v>
      </c>
      <c r="CB8" s="398">
        <v>89</v>
      </c>
      <c r="CC8" s="398">
        <v>110</v>
      </c>
      <c r="CD8" s="412">
        <v>821</v>
      </c>
      <c r="CE8" s="454">
        <f t="shared" ref="CE8:CE48" si="5">SUM(V8:Y8)</f>
        <v>777</v>
      </c>
      <c r="CF8" s="423">
        <f t="shared" ref="CF8:CF48" si="6">SUM(AD8:AG8)</f>
        <v>1465</v>
      </c>
      <c r="CG8" s="423">
        <f t="shared" ref="CG8:CG48" si="7">SUM(AL8:AO8)</f>
        <v>2699</v>
      </c>
      <c r="CH8" s="468">
        <f t="shared" ref="CH8:CH48" si="8">SUM(AT8:AW8)</f>
        <v>19765</v>
      </c>
    </row>
    <row r="9" spans="1:86">
      <c r="A9" s="407" t="s">
        <v>281</v>
      </c>
      <c r="B9" s="408" t="s">
        <v>2</v>
      </c>
      <c r="C9" s="397">
        <v>4261</v>
      </c>
      <c r="D9" s="398">
        <v>3281</v>
      </c>
      <c r="E9" s="398">
        <v>3977</v>
      </c>
      <c r="F9" s="398">
        <v>2312</v>
      </c>
      <c r="G9" s="398">
        <v>2177</v>
      </c>
      <c r="H9" s="398">
        <v>1767</v>
      </c>
      <c r="I9" s="398">
        <v>1693</v>
      </c>
      <c r="J9" s="399">
        <v>19468</v>
      </c>
      <c r="K9" s="397">
        <v>4230</v>
      </c>
      <c r="L9" s="398">
        <v>3227</v>
      </c>
      <c r="M9" s="398">
        <v>3907</v>
      </c>
      <c r="N9" s="398">
        <v>2268</v>
      </c>
      <c r="O9" s="398">
        <v>2135</v>
      </c>
      <c r="P9" s="398">
        <v>1741</v>
      </c>
      <c r="Q9" s="398">
        <v>1651</v>
      </c>
      <c r="R9" s="399">
        <v>19159</v>
      </c>
      <c r="S9" s="397">
        <v>151</v>
      </c>
      <c r="T9" s="398">
        <v>114</v>
      </c>
      <c r="U9" s="398">
        <v>133</v>
      </c>
      <c r="V9" s="398">
        <v>67</v>
      </c>
      <c r="W9" s="398">
        <v>65</v>
      </c>
      <c r="X9" s="398">
        <v>38</v>
      </c>
      <c r="Y9" s="398">
        <v>59</v>
      </c>
      <c r="Z9" s="399">
        <v>627</v>
      </c>
      <c r="AA9" s="397">
        <v>468</v>
      </c>
      <c r="AB9" s="398">
        <v>298</v>
      </c>
      <c r="AC9" s="398">
        <v>326</v>
      </c>
      <c r="AD9" s="398">
        <v>136</v>
      </c>
      <c r="AE9" s="398">
        <v>147</v>
      </c>
      <c r="AF9" s="398">
        <v>90</v>
      </c>
      <c r="AG9" s="398">
        <v>97</v>
      </c>
      <c r="AH9" s="399">
        <v>1562</v>
      </c>
      <c r="AI9" s="397">
        <v>931</v>
      </c>
      <c r="AJ9" s="398">
        <v>569</v>
      </c>
      <c r="AK9" s="398">
        <v>613</v>
      </c>
      <c r="AL9" s="398">
        <v>300</v>
      </c>
      <c r="AM9" s="398">
        <v>219</v>
      </c>
      <c r="AN9" s="398">
        <v>170</v>
      </c>
      <c r="AO9" s="398">
        <v>168</v>
      </c>
      <c r="AP9" s="412">
        <v>2970</v>
      </c>
      <c r="AQ9" s="397">
        <f t="shared" si="4"/>
        <v>2680</v>
      </c>
      <c r="AR9" s="400">
        <f t="shared" si="2"/>
        <v>2246</v>
      </c>
      <c r="AS9" s="400">
        <f t="shared" si="2"/>
        <v>2835</v>
      </c>
      <c r="AT9" s="400">
        <f t="shared" si="2"/>
        <v>1765</v>
      </c>
      <c r="AU9" s="400">
        <f t="shared" si="2"/>
        <v>1704</v>
      </c>
      <c r="AV9" s="400">
        <f t="shared" si="2"/>
        <v>1443</v>
      </c>
      <c r="AW9" s="400">
        <f t="shared" si="2"/>
        <v>1327</v>
      </c>
      <c r="AX9" s="411">
        <f t="shared" si="2"/>
        <v>14000</v>
      </c>
      <c r="AY9" s="400">
        <v>1456</v>
      </c>
      <c r="AZ9" s="398">
        <v>950</v>
      </c>
      <c r="BA9" s="398">
        <v>1026</v>
      </c>
      <c r="BB9" s="398">
        <v>493</v>
      </c>
      <c r="BC9" s="398">
        <v>422</v>
      </c>
      <c r="BD9" s="398">
        <v>349</v>
      </c>
      <c r="BE9" s="398">
        <v>331</v>
      </c>
      <c r="BF9" s="399">
        <v>5027</v>
      </c>
      <c r="BG9" s="397">
        <v>898</v>
      </c>
      <c r="BH9" s="398">
        <v>884</v>
      </c>
      <c r="BI9" s="398">
        <v>1025</v>
      </c>
      <c r="BJ9" s="398">
        <v>639</v>
      </c>
      <c r="BK9" s="398">
        <v>554</v>
      </c>
      <c r="BL9" s="398">
        <v>454</v>
      </c>
      <c r="BM9" s="398">
        <v>453</v>
      </c>
      <c r="BN9" s="399">
        <v>4907</v>
      </c>
      <c r="BO9" s="397">
        <v>326</v>
      </c>
      <c r="BP9" s="398">
        <v>412</v>
      </c>
      <c r="BQ9" s="398">
        <v>784</v>
      </c>
      <c r="BR9" s="398">
        <v>633</v>
      </c>
      <c r="BS9" s="398">
        <v>728</v>
      </c>
      <c r="BT9" s="398">
        <v>640</v>
      </c>
      <c r="BU9" s="398">
        <v>543</v>
      </c>
      <c r="BV9" s="399">
        <v>4066</v>
      </c>
      <c r="BW9" s="397">
        <v>31</v>
      </c>
      <c r="BX9" s="398">
        <v>54</v>
      </c>
      <c r="BY9" s="398">
        <v>70</v>
      </c>
      <c r="BZ9" s="398">
        <v>44</v>
      </c>
      <c r="CA9" s="398">
        <v>42</v>
      </c>
      <c r="CB9" s="398">
        <v>26</v>
      </c>
      <c r="CC9" s="398">
        <v>42</v>
      </c>
      <c r="CD9" s="412">
        <v>309</v>
      </c>
      <c r="CE9" s="454">
        <f t="shared" si="5"/>
        <v>229</v>
      </c>
      <c r="CF9" s="423">
        <f t="shared" si="6"/>
        <v>470</v>
      </c>
      <c r="CG9" s="423">
        <f t="shared" si="7"/>
        <v>857</v>
      </c>
      <c r="CH9" s="468">
        <f t="shared" si="8"/>
        <v>6239</v>
      </c>
    </row>
    <row r="10" spans="1:86">
      <c r="A10" s="407" t="s">
        <v>281</v>
      </c>
      <c r="B10" s="408" t="s">
        <v>4</v>
      </c>
      <c r="C10" s="397">
        <v>3513</v>
      </c>
      <c r="D10" s="398">
        <v>3213</v>
      </c>
      <c r="E10" s="398">
        <v>2752</v>
      </c>
      <c r="F10" s="398">
        <v>2675</v>
      </c>
      <c r="G10" s="398">
        <v>2060</v>
      </c>
      <c r="H10" s="398">
        <v>1769</v>
      </c>
      <c r="I10" s="398">
        <v>1529</v>
      </c>
      <c r="J10" s="399">
        <v>17511</v>
      </c>
      <c r="K10" s="397">
        <v>3481</v>
      </c>
      <c r="L10" s="398">
        <v>3169</v>
      </c>
      <c r="M10" s="398">
        <v>2729</v>
      </c>
      <c r="N10" s="398">
        <v>2620</v>
      </c>
      <c r="O10" s="398">
        <v>2022</v>
      </c>
      <c r="P10" s="398">
        <v>1735</v>
      </c>
      <c r="Q10" s="398">
        <v>1493</v>
      </c>
      <c r="R10" s="399">
        <v>17249</v>
      </c>
      <c r="S10" s="397">
        <v>144</v>
      </c>
      <c r="T10" s="398">
        <v>178</v>
      </c>
      <c r="U10" s="398">
        <v>85</v>
      </c>
      <c r="V10" s="398">
        <v>111</v>
      </c>
      <c r="W10" s="398">
        <v>68</v>
      </c>
      <c r="X10" s="398">
        <v>67</v>
      </c>
      <c r="Y10" s="398">
        <v>58</v>
      </c>
      <c r="Z10" s="399">
        <v>711</v>
      </c>
      <c r="AA10" s="397">
        <v>374</v>
      </c>
      <c r="AB10" s="398">
        <v>364</v>
      </c>
      <c r="AC10" s="398">
        <v>173</v>
      </c>
      <c r="AD10" s="398">
        <v>196</v>
      </c>
      <c r="AE10" s="398">
        <v>131</v>
      </c>
      <c r="AF10" s="398">
        <v>95</v>
      </c>
      <c r="AG10" s="398">
        <v>89</v>
      </c>
      <c r="AH10" s="399">
        <v>1422</v>
      </c>
      <c r="AI10" s="397">
        <v>820</v>
      </c>
      <c r="AJ10" s="398">
        <v>624</v>
      </c>
      <c r="AK10" s="398">
        <v>465</v>
      </c>
      <c r="AL10" s="398">
        <v>365</v>
      </c>
      <c r="AM10" s="398">
        <v>262</v>
      </c>
      <c r="AN10" s="398">
        <v>199</v>
      </c>
      <c r="AO10" s="398">
        <v>198</v>
      </c>
      <c r="AP10" s="412">
        <v>2933</v>
      </c>
      <c r="AQ10" s="397">
        <f t="shared" si="4"/>
        <v>2143</v>
      </c>
      <c r="AR10" s="400">
        <f t="shared" si="2"/>
        <v>2003</v>
      </c>
      <c r="AS10" s="400">
        <f t="shared" si="2"/>
        <v>2006</v>
      </c>
      <c r="AT10" s="400">
        <f t="shared" si="2"/>
        <v>1948</v>
      </c>
      <c r="AU10" s="400">
        <f t="shared" si="2"/>
        <v>1561</v>
      </c>
      <c r="AV10" s="400">
        <f t="shared" si="2"/>
        <v>1374</v>
      </c>
      <c r="AW10" s="400">
        <f t="shared" si="2"/>
        <v>1148</v>
      </c>
      <c r="AX10" s="411">
        <f t="shared" si="2"/>
        <v>12183</v>
      </c>
      <c r="AY10" s="400">
        <v>1129</v>
      </c>
      <c r="AZ10" s="398">
        <v>872</v>
      </c>
      <c r="BA10" s="398">
        <v>761</v>
      </c>
      <c r="BB10" s="398">
        <v>616</v>
      </c>
      <c r="BC10" s="398">
        <v>444</v>
      </c>
      <c r="BD10" s="398">
        <v>348</v>
      </c>
      <c r="BE10" s="398">
        <v>321</v>
      </c>
      <c r="BF10" s="399">
        <v>4491</v>
      </c>
      <c r="BG10" s="397">
        <v>757</v>
      </c>
      <c r="BH10" s="398">
        <v>754</v>
      </c>
      <c r="BI10" s="398">
        <v>711</v>
      </c>
      <c r="BJ10" s="398">
        <v>676</v>
      </c>
      <c r="BK10" s="398">
        <v>528</v>
      </c>
      <c r="BL10" s="398">
        <v>448</v>
      </c>
      <c r="BM10" s="398">
        <v>375</v>
      </c>
      <c r="BN10" s="399">
        <v>4249</v>
      </c>
      <c r="BO10" s="397">
        <v>257</v>
      </c>
      <c r="BP10" s="398">
        <v>377</v>
      </c>
      <c r="BQ10" s="398">
        <v>534</v>
      </c>
      <c r="BR10" s="398">
        <v>656</v>
      </c>
      <c r="BS10" s="398">
        <v>589</v>
      </c>
      <c r="BT10" s="398">
        <v>578</v>
      </c>
      <c r="BU10" s="398">
        <v>452</v>
      </c>
      <c r="BV10" s="399">
        <v>3443</v>
      </c>
      <c r="BW10" s="397">
        <v>32</v>
      </c>
      <c r="BX10" s="398">
        <v>44</v>
      </c>
      <c r="BY10" s="398">
        <v>23</v>
      </c>
      <c r="BZ10" s="398">
        <v>55</v>
      </c>
      <c r="CA10" s="398">
        <v>38</v>
      </c>
      <c r="CB10" s="398">
        <v>34</v>
      </c>
      <c r="CC10" s="398">
        <v>36</v>
      </c>
      <c r="CD10" s="412">
        <v>262</v>
      </c>
      <c r="CE10" s="454">
        <f t="shared" si="5"/>
        <v>304</v>
      </c>
      <c r="CF10" s="423">
        <f t="shared" si="6"/>
        <v>511</v>
      </c>
      <c r="CG10" s="423">
        <f t="shared" si="7"/>
        <v>1024</v>
      </c>
      <c r="CH10" s="468">
        <f t="shared" si="8"/>
        <v>6031</v>
      </c>
    </row>
    <row r="11" spans="1:86">
      <c r="A11" s="407" t="s">
        <v>281</v>
      </c>
      <c r="B11" s="408" t="s">
        <v>6</v>
      </c>
      <c r="C11" s="397">
        <v>2088</v>
      </c>
      <c r="D11" s="398">
        <v>1725</v>
      </c>
      <c r="E11" s="398">
        <v>1508</v>
      </c>
      <c r="F11" s="398">
        <v>1241</v>
      </c>
      <c r="G11" s="398">
        <v>967</v>
      </c>
      <c r="H11" s="398">
        <v>937</v>
      </c>
      <c r="I11" s="398">
        <v>892</v>
      </c>
      <c r="J11" s="399">
        <v>9358</v>
      </c>
      <c r="K11" s="397">
        <v>2065</v>
      </c>
      <c r="L11" s="398">
        <v>1695</v>
      </c>
      <c r="M11" s="398">
        <v>1489</v>
      </c>
      <c r="N11" s="398">
        <v>1212</v>
      </c>
      <c r="O11" s="398">
        <v>950</v>
      </c>
      <c r="P11" s="398">
        <v>921</v>
      </c>
      <c r="Q11" s="398">
        <v>862</v>
      </c>
      <c r="R11" s="399">
        <v>9194</v>
      </c>
      <c r="S11" s="397">
        <v>98</v>
      </c>
      <c r="T11" s="398">
        <v>79</v>
      </c>
      <c r="U11" s="398">
        <v>46</v>
      </c>
      <c r="V11" s="398">
        <v>50</v>
      </c>
      <c r="W11" s="398">
        <v>28</v>
      </c>
      <c r="X11" s="398">
        <v>24</v>
      </c>
      <c r="Y11" s="398">
        <v>30</v>
      </c>
      <c r="Z11" s="399">
        <v>355</v>
      </c>
      <c r="AA11" s="397">
        <v>226</v>
      </c>
      <c r="AB11" s="398">
        <v>174</v>
      </c>
      <c r="AC11" s="398">
        <v>103</v>
      </c>
      <c r="AD11" s="398">
        <v>89</v>
      </c>
      <c r="AE11" s="398">
        <v>51</v>
      </c>
      <c r="AF11" s="398">
        <v>47</v>
      </c>
      <c r="AG11" s="398">
        <v>66</v>
      </c>
      <c r="AH11" s="399">
        <v>756</v>
      </c>
      <c r="AI11" s="397">
        <v>440</v>
      </c>
      <c r="AJ11" s="398">
        <v>324</v>
      </c>
      <c r="AK11" s="398">
        <v>196</v>
      </c>
      <c r="AL11" s="398">
        <v>153</v>
      </c>
      <c r="AM11" s="398">
        <v>106</v>
      </c>
      <c r="AN11" s="398">
        <v>97</v>
      </c>
      <c r="AO11" s="398">
        <v>96</v>
      </c>
      <c r="AP11" s="412">
        <v>1412</v>
      </c>
      <c r="AQ11" s="397">
        <f t="shared" si="4"/>
        <v>1301</v>
      </c>
      <c r="AR11" s="400">
        <f t="shared" si="2"/>
        <v>1118</v>
      </c>
      <c r="AS11" s="400">
        <f t="shared" si="2"/>
        <v>1144</v>
      </c>
      <c r="AT11" s="400">
        <f t="shared" si="2"/>
        <v>920</v>
      </c>
      <c r="AU11" s="400">
        <f t="shared" si="2"/>
        <v>765</v>
      </c>
      <c r="AV11" s="400">
        <f t="shared" si="2"/>
        <v>753</v>
      </c>
      <c r="AW11" s="400">
        <f t="shared" si="2"/>
        <v>670</v>
      </c>
      <c r="AX11" s="411">
        <f t="shared" si="2"/>
        <v>6671</v>
      </c>
      <c r="AY11" s="400">
        <v>665</v>
      </c>
      <c r="AZ11" s="398">
        <v>448</v>
      </c>
      <c r="BA11" s="398">
        <v>393</v>
      </c>
      <c r="BB11" s="398">
        <v>267</v>
      </c>
      <c r="BC11" s="398">
        <v>198</v>
      </c>
      <c r="BD11" s="398">
        <v>170</v>
      </c>
      <c r="BE11" s="398">
        <v>181</v>
      </c>
      <c r="BF11" s="399">
        <v>2322</v>
      </c>
      <c r="BG11" s="397">
        <v>473</v>
      </c>
      <c r="BH11" s="398">
        <v>438</v>
      </c>
      <c r="BI11" s="398">
        <v>416</v>
      </c>
      <c r="BJ11" s="398">
        <v>330</v>
      </c>
      <c r="BK11" s="398">
        <v>267</v>
      </c>
      <c r="BL11" s="398">
        <v>256</v>
      </c>
      <c r="BM11" s="398">
        <v>206</v>
      </c>
      <c r="BN11" s="399">
        <v>2386</v>
      </c>
      <c r="BO11" s="397">
        <v>163</v>
      </c>
      <c r="BP11" s="398">
        <v>232</v>
      </c>
      <c r="BQ11" s="398">
        <v>335</v>
      </c>
      <c r="BR11" s="398">
        <v>323</v>
      </c>
      <c r="BS11" s="398">
        <v>300</v>
      </c>
      <c r="BT11" s="398">
        <v>327</v>
      </c>
      <c r="BU11" s="398">
        <v>283</v>
      </c>
      <c r="BV11" s="399">
        <v>1963</v>
      </c>
      <c r="BW11" s="397">
        <v>23</v>
      </c>
      <c r="BX11" s="398">
        <v>30</v>
      </c>
      <c r="BY11" s="398">
        <v>19</v>
      </c>
      <c r="BZ11" s="398">
        <v>29</v>
      </c>
      <c r="CA11" s="398">
        <v>17</v>
      </c>
      <c r="CB11" s="398">
        <v>16</v>
      </c>
      <c r="CC11" s="398">
        <v>30</v>
      </c>
      <c r="CD11" s="412">
        <v>164</v>
      </c>
      <c r="CE11" s="454">
        <f t="shared" si="5"/>
        <v>132</v>
      </c>
      <c r="CF11" s="423">
        <f t="shared" si="6"/>
        <v>253</v>
      </c>
      <c r="CG11" s="423">
        <f t="shared" si="7"/>
        <v>452</v>
      </c>
      <c r="CH11" s="468">
        <f t="shared" si="8"/>
        <v>3108</v>
      </c>
    </row>
    <row r="12" spans="1:86">
      <c r="A12" s="407" t="s">
        <v>281</v>
      </c>
      <c r="B12" s="408" t="s">
        <v>8</v>
      </c>
      <c r="C12" s="397">
        <v>2873</v>
      </c>
      <c r="D12" s="398">
        <v>1997</v>
      </c>
      <c r="E12" s="398">
        <v>2370</v>
      </c>
      <c r="F12" s="398">
        <v>1568</v>
      </c>
      <c r="G12" s="398">
        <v>1676</v>
      </c>
      <c r="H12" s="398">
        <v>1073</v>
      </c>
      <c r="I12" s="398">
        <v>1236</v>
      </c>
      <c r="J12" s="399">
        <v>12793</v>
      </c>
      <c r="K12" s="397">
        <v>2843</v>
      </c>
      <c r="L12" s="398">
        <v>1972</v>
      </c>
      <c r="M12" s="398">
        <v>2315</v>
      </c>
      <c r="N12" s="398">
        <v>1547</v>
      </c>
      <c r="O12" s="398">
        <v>1650</v>
      </c>
      <c r="P12" s="398">
        <v>1052</v>
      </c>
      <c r="Q12" s="398">
        <v>1210</v>
      </c>
      <c r="R12" s="399">
        <v>12589</v>
      </c>
      <c r="S12" s="397">
        <v>88</v>
      </c>
      <c r="T12" s="398">
        <v>82</v>
      </c>
      <c r="U12" s="398">
        <v>79</v>
      </c>
      <c r="V12" s="398">
        <v>50</v>
      </c>
      <c r="W12" s="398">
        <v>44</v>
      </c>
      <c r="X12" s="398">
        <v>32</v>
      </c>
      <c r="Y12" s="398">
        <v>30</v>
      </c>
      <c r="Z12" s="399">
        <v>405</v>
      </c>
      <c r="AA12" s="397">
        <v>251</v>
      </c>
      <c r="AB12" s="398">
        <v>140</v>
      </c>
      <c r="AC12" s="398">
        <v>163</v>
      </c>
      <c r="AD12" s="398">
        <v>81</v>
      </c>
      <c r="AE12" s="398">
        <v>82</v>
      </c>
      <c r="AF12" s="398">
        <v>53</v>
      </c>
      <c r="AG12" s="398">
        <v>68</v>
      </c>
      <c r="AH12" s="399">
        <v>838</v>
      </c>
      <c r="AI12" s="397">
        <v>506</v>
      </c>
      <c r="AJ12" s="398">
        <v>317</v>
      </c>
      <c r="AK12" s="398">
        <v>315</v>
      </c>
      <c r="AL12" s="398">
        <v>184</v>
      </c>
      <c r="AM12" s="398">
        <v>145</v>
      </c>
      <c r="AN12" s="398">
        <v>95</v>
      </c>
      <c r="AO12" s="398">
        <v>111</v>
      </c>
      <c r="AP12" s="412">
        <v>1673</v>
      </c>
      <c r="AQ12" s="397">
        <f t="shared" si="4"/>
        <v>1998</v>
      </c>
      <c r="AR12" s="400">
        <f t="shared" si="2"/>
        <v>1433</v>
      </c>
      <c r="AS12" s="400">
        <f t="shared" si="2"/>
        <v>1758</v>
      </c>
      <c r="AT12" s="400">
        <f t="shared" si="2"/>
        <v>1232</v>
      </c>
      <c r="AU12" s="400">
        <f t="shared" si="2"/>
        <v>1379</v>
      </c>
      <c r="AV12" s="400">
        <f t="shared" si="2"/>
        <v>872</v>
      </c>
      <c r="AW12" s="400">
        <f t="shared" si="2"/>
        <v>1001</v>
      </c>
      <c r="AX12" s="411">
        <f t="shared" si="2"/>
        <v>9673</v>
      </c>
      <c r="AY12" s="400">
        <v>913</v>
      </c>
      <c r="AZ12" s="398">
        <v>498</v>
      </c>
      <c r="BA12" s="398">
        <v>570</v>
      </c>
      <c r="BB12" s="398">
        <v>319</v>
      </c>
      <c r="BC12" s="398">
        <v>354</v>
      </c>
      <c r="BD12" s="398">
        <v>197</v>
      </c>
      <c r="BE12" s="398">
        <v>211</v>
      </c>
      <c r="BF12" s="399">
        <v>3062</v>
      </c>
      <c r="BG12" s="397">
        <v>789</v>
      </c>
      <c r="BH12" s="398">
        <v>560</v>
      </c>
      <c r="BI12" s="398">
        <v>645</v>
      </c>
      <c r="BJ12" s="398">
        <v>441</v>
      </c>
      <c r="BK12" s="398">
        <v>476</v>
      </c>
      <c r="BL12" s="398">
        <v>283</v>
      </c>
      <c r="BM12" s="398">
        <v>324</v>
      </c>
      <c r="BN12" s="399">
        <v>3518</v>
      </c>
      <c r="BO12" s="397">
        <v>296</v>
      </c>
      <c r="BP12" s="398">
        <v>375</v>
      </c>
      <c r="BQ12" s="398">
        <v>543</v>
      </c>
      <c r="BR12" s="398">
        <v>472</v>
      </c>
      <c r="BS12" s="398">
        <v>549</v>
      </c>
      <c r="BT12" s="398">
        <v>392</v>
      </c>
      <c r="BU12" s="398">
        <v>466</v>
      </c>
      <c r="BV12" s="399">
        <v>3093</v>
      </c>
      <c r="BW12" s="397">
        <v>30</v>
      </c>
      <c r="BX12" s="398">
        <v>25</v>
      </c>
      <c r="BY12" s="398">
        <v>55</v>
      </c>
      <c r="BZ12" s="398">
        <v>21</v>
      </c>
      <c r="CA12" s="398">
        <v>26</v>
      </c>
      <c r="CB12" s="398">
        <v>21</v>
      </c>
      <c r="CC12" s="398">
        <v>26</v>
      </c>
      <c r="CD12" s="412">
        <v>204</v>
      </c>
      <c r="CE12" s="454">
        <f t="shared" si="5"/>
        <v>156</v>
      </c>
      <c r="CF12" s="423">
        <f t="shared" si="6"/>
        <v>284</v>
      </c>
      <c r="CG12" s="423">
        <f t="shared" si="7"/>
        <v>535</v>
      </c>
      <c r="CH12" s="468">
        <f t="shared" si="8"/>
        <v>4484</v>
      </c>
    </row>
    <row r="13" spans="1:86">
      <c r="A13" s="407" t="s">
        <v>281</v>
      </c>
      <c r="B13" s="408" t="s">
        <v>9</v>
      </c>
      <c r="C13" s="397">
        <v>258</v>
      </c>
      <c r="D13" s="398">
        <v>289</v>
      </c>
      <c r="E13" s="398">
        <v>470</v>
      </c>
      <c r="F13" s="398">
        <v>353</v>
      </c>
      <c r="G13" s="398">
        <v>290</v>
      </c>
      <c r="H13" s="398">
        <v>226</v>
      </c>
      <c r="I13" s="398">
        <v>189</v>
      </c>
      <c r="J13" s="399">
        <v>2075</v>
      </c>
      <c r="K13" s="397">
        <v>257</v>
      </c>
      <c r="L13" s="398">
        <v>287</v>
      </c>
      <c r="M13" s="398">
        <v>464</v>
      </c>
      <c r="N13" s="398">
        <v>348</v>
      </c>
      <c r="O13" s="398">
        <v>285</v>
      </c>
      <c r="P13" s="398">
        <v>225</v>
      </c>
      <c r="Q13" s="398">
        <v>187</v>
      </c>
      <c r="R13" s="399">
        <v>2053</v>
      </c>
      <c r="S13" s="397">
        <v>11</v>
      </c>
      <c r="T13" s="398">
        <v>10</v>
      </c>
      <c r="U13" s="398">
        <v>7</v>
      </c>
      <c r="V13" s="398">
        <v>9</v>
      </c>
      <c r="W13" s="398">
        <v>4</v>
      </c>
      <c r="X13" s="398">
        <v>3</v>
      </c>
      <c r="Y13" s="398">
        <v>2</v>
      </c>
      <c r="Z13" s="399">
        <v>46</v>
      </c>
      <c r="AA13" s="397">
        <v>13</v>
      </c>
      <c r="AB13" s="398">
        <v>18</v>
      </c>
      <c r="AC13" s="398">
        <v>22</v>
      </c>
      <c r="AD13" s="398">
        <v>14</v>
      </c>
      <c r="AE13" s="398">
        <v>9</v>
      </c>
      <c r="AF13" s="398">
        <v>5</v>
      </c>
      <c r="AG13" s="398">
        <v>7</v>
      </c>
      <c r="AH13" s="399">
        <v>88</v>
      </c>
      <c r="AI13" s="397">
        <v>49</v>
      </c>
      <c r="AJ13" s="398">
        <v>32</v>
      </c>
      <c r="AK13" s="398">
        <v>60</v>
      </c>
      <c r="AL13" s="398">
        <v>39</v>
      </c>
      <c r="AM13" s="398">
        <v>23</v>
      </c>
      <c r="AN13" s="398">
        <v>17</v>
      </c>
      <c r="AO13" s="398">
        <v>14</v>
      </c>
      <c r="AP13" s="412">
        <v>234</v>
      </c>
      <c r="AQ13" s="397">
        <f t="shared" si="4"/>
        <v>184</v>
      </c>
      <c r="AR13" s="400">
        <f t="shared" si="2"/>
        <v>227</v>
      </c>
      <c r="AS13" s="400">
        <f t="shared" si="2"/>
        <v>375</v>
      </c>
      <c r="AT13" s="400">
        <f t="shared" si="2"/>
        <v>286</v>
      </c>
      <c r="AU13" s="400">
        <f t="shared" si="2"/>
        <v>249</v>
      </c>
      <c r="AV13" s="400">
        <f t="shared" si="2"/>
        <v>200</v>
      </c>
      <c r="AW13" s="400">
        <f t="shared" si="2"/>
        <v>164</v>
      </c>
      <c r="AX13" s="411">
        <f t="shared" si="2"/>
        <v>1685</v>
      </c>
      <c r="AY13" s="400">
        <v>84</v>
      </c>
      <c r="AZ13" s="398">
        <v>94</v>
      </c>
      <c r="BA13" s="398">
        <v>102</v>
      </c>
      <c r="BB13" s="398">
        <v>79</v>
      </c>
      <c r="BC13" s="398">
        <v>42</v>
      </c>
      <c r="BD13" s="398">
        <v>33</v>
      </c>
      <c r="BE13" s="398">
        <v>33</v>
      </c>
      <c r="BF13" s="399">
        <v>467</v>
      </c>
      <c r="BG13" s="397">
        <v>70</v>
      </c>
      <c r="BH13" s="398">
        <v>88</v>
      </c>
      <c r="BI13" s="398">
        <v>147</v>
      </c>
      <c r="BJ13" s="398">
        <v>105</v>
      </c>
      <c r="BK13" s="398">
        <v>84</v>
      </c>
      <c r="BL13" s="398">
        <v>57</v>
      </c>
      <c r="BM13" s="398">
        <v>49</v>
      </c>
      <c r="BN13" s="399">
        <v>600</v>
      </c>
      <c r="BO13" s="397">
        <v>30</v>
      </c>
      <c r="BP13" s="398">
        <v>45</v>
      </c>
      <c r="BQ13" s="398">
        <v>126</v>
      </c>
      <c r="BR13" s="398">
        <v>102</v>
      </c>
      <c r="BS13" s="398">
        <v>123</v>
      </c>
      <c r="BT13" s="398">
        <v>110</v>
      </c>
      <c r="BU13" s="398">
        <v>82</v>
      </c>
      <c r="BV13" s="399">
        <v>618</v>
      </c>
      <c r="BW13" s="397">
        <v>1</v>
      </c>
      <c r="BX13" s="398">
        <v>2</v>
      </c>
      <c r="BY13" s="398">
        <v>6</v>
      </c>
      <c r="BZ13" s="398">
        <v>5</v>
      </c>
      <c r="CA13" s="398">
        <v>5</v>
      </c>
      <c r="CB13" s="398">
        <v>1</v>
      </c>
      <c r="CC13" s="398">
        <v>2</v>
      </c>
      <c r="CD13" s="412">
        <v>22</v>
      </c>
      <c r="CE13" s="454">
        <f t="shared" si="5"/>
        <v>18</v>
      </c>
      <c r="CF13" s="423">
        <f t="shared" si="6"/>
        <v>35</v>
      </c>
      <c r="CG13" s="423">
        <f t="shared" si="7"/>
        <v>93</v>
      </c>
      <c r="CH13" s="468">
        <f t="shared" si="8"/>
        <v>899</v>
      </c>
    </row>
    <row r="14" spans="1:86">
      <c r="A14" s="407" t="s">
        <v>281</v>
      </c>
      <c r="B14" s="408" t="s">
        <v>11</v>
      </c>
      <c r="C14" s="397">
        <v>878</v>
      </c>
      <c r="D14" s="398">
        <v>450</v>
      </c>
      <c r="E14" s="398">
        <v>597</v>
      </c>
      <c r="F14" s="398">
        <v>351</v>
      </c>
      <c r="G14" s="398">
        <v>440</v>
      </c>
      <c r="H14" s="398">
        <v>321</v>
      </c>
      <c r="I14" s="398">
        <v>356</v>
      </c>
      <c r="J14" s="399">
        <v>3393</v>
      </c>
      <c r="K14" s="397">
        <v>870</v>
      </c>
      <c r="L14" s="398">
        <v>439</v>
      </c>
      <c r="M14" s="398">
        <v>581</v>
      </c>
      <c r="N14" s="398">
        <v>347</v>
      </c>
      <c r="O14" s="398">
        <v>436</v>
      </c>
      <c r="P14" s="398">
        <v>318</v>
      </c>
      <c r="Q14" s="398">
        <v>350</v>
      </c>
      <c r="R14" s="399">
        <v>3341</v>
      </c>
      <c r="S14" s="397">
        <v>20</v>
      </c>
      <c r="T14" s="398">
        <v>13</v>
      </c>
      <c r="U14" s="398">
        <v>22</v>
      </c>
      <c r="V14" s="398">
        <v>9</v>
      </c>
      <c r="W14" s="398">
        <v>10</v>
      </c>
      <c r="X14" s="398">
        <v>16</v>
      </c>
      <c r="Y14" s="398">
        <v>12</v>
      </c>
      <c r="Z14" s="399">
        <v>102</v>
      </c>
      <c r="AA14" s="397">
        <v>58</v>
      </c>
      <c r="AB14" s="398">
        <v>34</v>
      </c>
      <c r="AC14" s="398">
        <v>27</v>
      </c>
      <c r="AD14" s="398">
        <v>17</v>
      </c>
      <c r="AE14" s="398">
        <v>18</v>
      </c>
      <c r="AF14" s="398">
        <v>8</v>
      </c>
      <c r="AG14" s="398">
        <v>14</v>
      </c>
      <c r="AH14" s="399">
        <v>176</v>
      </c>
      <c r="AI14" s="397">
        <v>146</v>
      </c>
      <c r="AJ14" s="398">
        <v>55</v>
      </c>
      <c r="AK14" s="398">
        <v>68</v>
      </c>
      <c r="AL14" s="398">
        <v>30</v>
      </c>
      <c r="AM14" s="398">
        <v>28</v>
      </c>
      <c r="AN14" s="398">
        <v>30</v>
      </c>
      <c r="AO14" s="398">
        <v>42</v>
      </c>
      <c r="AP14" s="412">
        <v>399</v>
      </c>
      <c r="AQ14" s="397">
        <f t="shared" si="4"/>
        <v>646</v>
      </c>
      <c r="AR14" s="400">
        <f t="shared" si="2"/>
        <v>337</v>
      </c>
      <c r="AS14" s="400">
        <f t="shared" si="2"/>
        <v>464</v>
      </c>
      <c r="AT14" s="400">
        <f t="shared" si="2"/>
        <v>291</v>
      </c>
      <c r="AU14" s="400">
        <f t="shared" si="2"/>
        <v>380</v>
      </c>
      <c r="AV14" s="400">
        <f t="shared" si="2"/>
        <v>264</v>
      </c>
      <c r="AW14" s="400">
        <f t="shared" si="2"/>
        <v>282</v>
      </c>
      <c r="AX14" s="411">
        <f t="shared" si="2"/>
        <v>2664</v>
      </c>
      <c r="AY14" s="400">
        <v>270</v>
      </c>
      <c r="AZ14" s="398">
        <v>99</v>
      </c>
      <c r="BA14" s="398">
        <v>136</v>
      </c>
      <c r="BB14" s="398">
        <v>88</v>
      </c>
      <c r="BC14" s="398">
        <v>87</v>
      </c>
      <c r="BD14" s="398">
        <v>58</v>
      </c>
      <c r="BE14" s="398">
        <v>65</v>
      </c>
      <c r="BF14" s="399">
        <v>803</v>
      </c>
      <c r="BG14" s="397">
        <v>263</v>
      </c>
      <c r="BH14" s="398">
        <v>140</v>
      </c>
      <c r="BI14" s="398">
        <v>173</v>
      </c>
      <c r="BJ14" s="398">
        <v>99</v>
      </c>
      <c r="BK14" s="398">
        <v>123</v>
      </c>
      <c r="BL14" s="398">
        <v>82</v>
      </c>
      <c r="BM14" s="398">
        <v>80</v>
      </c>
      <c r="BN14" s="399">
        <v>960</v>
      </c>
      <c r="BO14" s="397">
        <v>113</v>
      </c>
      <c r="BP14" s="398">
        <v>98</v>
      </c>
      <c r="BQ14" s="398">
        <v>155</v>
      </c>
      <c r="BR14" s="398">
        <v>104</v>
      </c>
      <c r="BS14" s="398">
        <v>170</v>
      </c>
      <c r="BT14" s="398">
        <v>124</v>
      </c>
      <c r="BU14" s="398">
        <v>137</v>
      </c>
      <c r="BV14" s="399">
        <v>901</v>
      </c>
      <c r="BW14" s="397">
        <v>8</v>
      </c>
      <c r="BX14" s="398">
        <v>11</v>
      </c>
      <c r="BY14" s="398">
        <v>16</v>
      </c>
      <c r="BZ14" s="398">
        <v>4</v>
      </c>
      <c r="CA14" s="398">
        <v>4</v>
      </c>
      <c r="CB14" s="398">
        <v>3</v>
      </c>
      <c r="CC14" s="398">
        <v>6</v>
      </c>
      <c r="CD14" s="412">
        <v>52</v>
      </c>
      <c r="CE14" s="454">
        <f t="shared" si="5"/>
        <v>47</v>
      </c>
      <c r="CF14" s="423">
        <f t="shared" si="6"/>
        <v>57</v>
      </c>
      <c r="CG14" s="423">
        <f t="shared" si="7"/>
        <v>130</v>
      </c>
      <c r="CH14" s="468">
        <f t="shared" si="8"/>
        <v>1217</v>
      </c>
    </row>
    <row r="15" spans="1:86">
      <c r="A15" s="407" t="s">
        <v>281</v>
      </c>
      <c r="B15" s="408" t="s">
        <v>12</v>
      </c>
      <c r="C15" s="397">
        <v>1002</v>
      </c>
      <c r="D15" s="398">
        <v>979</v>
      </c>
      <c r="E15" s="398">
        <v>990</v>
      </c>
      <c r="F15" s="398">
        <v>693</v>
      </c>
      <c r="G15" s="398">
        <v>620</v>
      </c>
      <c r="H15" s="398">
        <v>594</v>
      </c>
      <c r="I15" s="398">
        <v>409</v>
      </c>
      <c r="J15" s="399">
        <v>5287</v>
      </c>
      <c r="K15" s="397">
        <v>989</v>
      </c>
      <c r="L15" s="398">
        <v>961</v>
      </c>
      <c r="M15" s="398">
        <v>976</v>
      </c>
      <c r="N15" s="398">
        <v>670</v>
      </c>
      <c r="O15" s="398">
        <v>610</v>
      </c>
      <c r="P15" s="398">
        <v>578</v>
      </c>
      <c r="Q15" s="398">
        <v>402</v>
      </c>
      <c r="R15" s="399">
        <v>5186</v>
      </c>
      <c r="S15" s="397">
        <v>44</v>
      </c>
      <c r="T15" s="398">
        <v>38</v>
      </c>
      <c r="U15" s="398">
        <v>28</v>
      </c>
      <c r="V15" s="398">
        <v>15</v>
      </c>
      <c r="W15" s="398">
        <v>18</v>
      </c>
      <c r="X15" s="398">
        <v>17</v>
      </c>
      <c r="Y15" s="398">
        <v>23</v>
      </c>
      <c r="Z15" s="399">
        <v>183</v>
      </c>
      <c r="AA15" s="397">
        <v>99</v>
      </c>
      <c r="AB15" s="398">
        <v>101</v>
      </c>
      <c r="AC15" s="398">
        <v>87</v>
      </c>
      <c r="AD15" s="398">
        <v>40</v>
      </c>
      <c r="AE15" s="398">
        <v>41</v>
      </c>
      <c r="AF15" s="398">
        <v>31</v>
      </c>
      <c r="AG15" s="398">
        <v>26</v>
      </c>
      <c r="AH15" s="399">
        <v>425</v>
      </c>
      <c r="AI15" s="397">
        <v>184</v>
      </c>
      <c r="AJ15" s="398">
        <v>169</v>
      </c>
      <c r="AK15" s="398">
        <v>135</v>
      </c>
      <c r="AL15" s="398">
        <v>98</v>
      </c>
      <c r="AM15" s="398">
        <v>74</v>
      </c>
      <c r="AN15" s="398">
        <v>63</v>
      </c>
      <c r="AO15" s="398">
        <v>44</v>
      </c>
      <c r="AP15" s="412">
        <v>767</v>
      </c>
      <c r="AQ15" s="397">
        <f t="shared" si="4"/>
        <v>662</v>
      </c>
      <c r="AR15" s="400">
        <f t="shared" si="2"/>
        <v>653</v>
      </c>
      <c r="AS15" s="400">
        <f t="shared" si="2"/>
        <v>726</v>
      </c>
      <c r="AT15" s="400">
        <f t="shared" si="2"/>
        <v>517</v>
      </c>
      <c r="AU15" s="400">
        <f t="shared" si="2"/>
        <v>477</v>
      </c>
      <c r="AV15" s="400">
        <f t="shared" si="2"/>
        <v>467</v>
      </c>
      <c r="AW15" s="400">
        <f t="shared" si="2"/>
        <v>309</v>
      </c>
      <c r="AX15" s="411">
        <f t="shared" si="2"/>
        <v>3811</v>
      </c>
      <c r="AY15" s="400">
        <v>322</v>
      </c>
      <c r="AZ15" s="398">
        <v>299</v>
      </c>
      <c r="BA15" s="398">
        <v>249</v>
      </c>
      <c r="BB15" s="398">
        <v>136</v>
      </c>
      <c r="BC15" s="398">
        <v>111</v>
      </c>
      <c r="BD15" s="398">
        <v>130</v>
      </c>
      <c r="BE15" s="398">
        <v>66</v>
      </c>
      <c r="BF15" s="399">
        <v>1313</v>
      </c>
      <c r="BG15" s="397">
        <v>252</v>
      </c>
      <c r="BH15" s="398">
        <v>224</v>
      </c>
      <c r="BI15" s="398">
        <v>281</v>
      </c>
      <c r="BJ15" s="398">
        <v>205</v>
      </c>
      <c r="BK15" s="398">
        <v>147</v>
      </c>
      <c r="BL15" s="398">
        <v>129</v>
      </c>
      <c r="BM15" s="398">
        <v>106</v>
      </c>
      <c r="BN15" s="399">
        <v>1344</v>
      </c>
      <c r="BO15" s="397">
        <v>88</v>
      </c>
      <c r="BP15" s="398">
        <v>130</v>
      </c>
      <c r="BQ15" s="398">
        <v>196</v>
      </c>
      <c r="BR15" s="398">
        <v>176</v>
      </c>
      <c r="BS15" s="398">
        <v>219</v>
      </c>
      <c r="BT15" s="398">
        <v>208</v>
      </c>
      <c r="BU15" s="398">
        <v>137</v>
      </c>
      <c r="BV15" s="399">
        <v>1154</v>
      </c>
      <c r="BW15" s="397">
        <v>13</v>
      </c>
      <c r="BX15" s="398">
        <v>18</v>
      </c>
      <c r="BY15" s="398">
        <v>14</v>
      </c>
      <c r="BZ15" s="398">
        <v>23</v>
      </c>
      <c r="CA15" s="398">
        <v>10</v>
      </c>
      <c r="CB15" s="398">
        <v>16</v>
      </c>
      <c r="CC15" s="398">
        <v>7</v>
      </c>
      <c r="CD15" s="412">
        <v>101</v>
      </c>
      <c r="CE15" s="454">
        <f t="shared" si="5"/>
        <v>73</v>
      </c>
      <c r="CF15" s="423">
        <f t="shared" si="6"/>
        <v>138</v>
      </c>
      <c r="CG15" s="423">
        <f t="shared" si="7"/>
        <v>279</v>
      </c>
      <c r="CH15" s="468">
        <f t="shared" si="8"/>
        <v>1770</v>
      </c>
    </row>
    <row r="16" spans="1:86">
      <c r="A16" s="407" t="s">
        <v>281</v>
      </c>
      <c r="B16" s="408" t="s">
        <v>14</v>
      </c>
      <c r="C16" s="397">
        <v>285</v>
      </c>
      <c r="D16" s="398">
        <v>153</v>
      </c>
      <c r="E16" s="398">
        <v>261</v>
      </c>
      <c r="F16" s="398">
        <v>173</v>
      </c>
      <c r="G16" s="398">
        <v>169</v>
      </c>
      <c r="H16" s="398">
        <v>144</v>
      </c>
      <c r="I16" s="398">
        <v>127</v>
      </c>
      <c r="J16" s="399">
        <v>1312</v>
      </c>
      <c r="K16" s="397">
        <v>283</v>
      </c>
      <c r="L16" s="398">
        <v>150</v>
      </c>
      <c r="M16" s="398">
        <v>255</v>
      </c>
      <c r="N16" s="398">
        <v>172</v>
      </c>
      <c r="O16" s="398">
        <v>167</v>
      </c>
      <c r="P16" s="398">
        <v>142</v>
      </c>
      <c r="Q16" s="398">
        <v>125</v>
      </c>
      <c r="R16" s="399">
        <v>1294</v>
      </c>
      <c r="S16" s="397">
        <v>9</v>
      </c>
      <c r="T16" s="398">
        <v>4</v>
      </c>
      <c r="U16" s="398">
        <v>11</v>
      </c>
      <c r="V16" s="398">
        <v>8</v>
      </c>
      <c r="W16" s="398">
        <v>4</v>
      </c>
      <c r="X16" s="398">
        <v>3</v>
      </c>
      <c r="Y16" s="398">
        <v>5</v>
      </c>
      <c r="Z16" s="399">
        <v>44</v>
      </c>
      <c r="AA16" s="397">
        <v>20</v>
      </c>
      <c r="AB16" s="398">
        <v>9</v>
      </c>
      <c r="AC16" s="398">
        <v>13</v>
      </c>
      <c r="AD16" s="398">
        <v>8</v>
      </c>
      <c r="AE16" s="398">
        <v>10</v>
      </c>
      <c r="AF16" s="398">
        <v>8</v>
      </c>
      <c r="AG16" s="398">
        <v>8</v>
      </c>
      <c r="AH16" s="399">
        <v>76</v>
      </c>
      <c r="AI16" s="397">
        <v>52</v>
      </c>
      <c r="AJ16" s="398">
        <v>22</v>
      </c>
      <c r="AK16" s="398">
        <v>40</v>
      </c>
      <c r="AL16" s="398">
        <v>12</v>
      </c>
      <c r="AM16" s="398">
        <v>11</v>
      </c>
      <c r="AN16" s="398">
        <v>15</v>
      </c>
      <c r="AO16" s="398">
        <v>8</v>
      </c>
      <c r="AP16" s="412">
        <v>160</v>
      </c>
      <c r="AQ16" s="397">
        <f t="shared" si="4"/>
        <v>202</v>
      </c>
      <c r="AR16" s="400">
        <f t="shared" si="2"/>
        <v>115</v>
      </c>
      <c r="AS16" s="400">
        <f t="shared" si="2"/>
        <v>191</v>
      </c>
      <c r="AT16" s="400">
        <f t="shared" si="2"/>
        <v>144</v>
      </c>
      <c r="AU16" s="400">
        <f t="shared" si="2"/>
        <v>142</v>
      </c>
      <c r="AV16" s="400">
        <f t="shared" si="2"/>
        <v>116</v>
      </c>
      <c r="AW16" s="400">
        <f t="shared" si="2"/>
        <v>104</v>
      </c>
      <c r="AX16" s="411">
        <f t="shared" si="2"/>
        <v>1014</v>
      </c>
      <c r="AY16" s="400">
        <v>80</v>
      </c>
      <c r="AZ16" s="398">
        <v>49</v>
      </c>
      <c r="BA16" s="398">
        <v>44</v>
      </c>
      <c r="BB16" s="398">
        <v>28</v>
      </c>
      <c r="BC16" s="398">
        <v>19</v>
      </c>
      <c r="BD16" s="398">
        <v>22</v>
      </c>
      <c r="BE16" s="398">
        <v>21</v>
      </c>
      <c r="BF16" s="399">
        <v>263</v>
      </c>
      <c r="BG16" s="397">
        <v>81</v>
      </c>
      <c r="BH16" s="398">
        <v>40</v>
      </c>
      <c r="BI16" s="398">
        <v>80</v>
      </c>
      <c r="BJ16" s="398">
        <v>48</v>
      </c>
      <c r="BK16" s="398">
        <v>41</v>
      </c>
      <c r="BL16" s="398">
        <v>32</v>
      </c>
      <c r="BM16" s="398">
        <v>34</v>
      </c>
      <c r="BN16" s="399">
        <v>356</v>
      </c>
      <c r="BO16" s="397">
        <v>41</v>
      </c>
      <c r="BP16" s="398">
        <v>26</v>
      </c>
      <c r="BQ16" s="398">
        <v>67</v>
      </c>
      <c r="BR16" s="398">
        <v>68</v>
      </c>
      <c r="BS16" s="398">
        <v>82</v>
      </c>
      <c r="BT16" s="398">
        <v>62</v>
      </c>
      <c r="BU16" s="398">
        <v>49</v>
      </c>
      <c r="BV16" s="399">
        <v>395</v>
      </c>
      <c r="BW16" s="397">
        <v>2</v>
      </c>
      <c r="BX16" s="398">
        <v>3</v>
      </c>
      <c r="BY16" s="398">
        <v>6</v>
      </c>
      <c r="BZ16" s="398">
        <v>1</v>
      </c>
      <c r="CA16" s="398">
        <v>2</v>
      </c>
      <c r="CB16" s="398">
        <v>2</v>
      </c>
      <c r="CC16" s="398">
        <v>2</v>
      </c>
      <c r="CD16" s="412">
        <v>18</v>
      </c>
      <c r="CE16" s="454">
        <f t="shared" si="5"/>
        <v>20</v>
      </c>
      <c r="CF16" s="423">
        <f t="shared" si="6"/>
        <v>34</v>
      </c>
      <c r="CG16" s="423">
        <f t="shared" si="7"/>
        <v>46</v>
      </c>
      <c r="CH16" s="468">
        <f t="shared" si="8"/>
        <v>506</v>
      </c>
    </row>
    <row r="17" spans="1:86">
      <c r="A17" s="407" t="s">
        <v>281</v>
      </c>
      <c r="B17" s="408" t="s">
        <v>16</v>
      </c>
      <c r="C17" s="397">
        <v>482</v>
      </c>
      <c r="D17" s="398">
        <v>367</v>
      </c>
      <c r="E17" s="398">
        <v>650</v>
      </c>
      <c r="F17" s="398">
        <v>413</v>
      </c>
      <c r="G17" s="398">
        <v>352</v>
      </c>
      <c r="H17" s="398">
        <v>520</v>
      </c>
      <c r="I17" s="398">
        <v>401</v>
      </c>
      <c r="J17" s="399">
        <v>3185</v>
      </c>
      <c r="K17" s="397">
        <v>472</v>
      </c>
      <c r="L17" s="398">
        <v>362</v>
      </c>
      <c r="M17" s="398">
        <v>644</v>
      </c>
      <c r="N17" s="398">
        <v>406</v>
      </c>
      <c r="O17" s="398">
        <v>347</v>
      </c>
      <c r="P17" s="398">
        <v>512</v>
      </c>
      <c r="Q17" s="398">
        <v>392</v>
      </c>
      <c r="R17" s="399">
        <v>3135</v>
      </c>
      <c r="S17" s="397">
        <v>10</v>
      </c>
      <c r="T17" s="398">
        <v>14</v>
      </c>
      <c r="U17" s="398">
        <v>8</v>
      </c>
      <c r="V17" s="398">
        <v>3</v>
      </c>
      <c r="W17" s="398">
        <v>5</v>
      </c>
      <c r="X17" s="398">
        <v>9</v>
      </c>
      <c r="Y17" s="398">
        <v>6</v>
      </c>
      <c r="Z17" s="399">
        <v>55</v>
      </c>
      <c r="AA17" s="397">
        <v>25</v>
      </c>
      <c r="AB17" s="398">
        <v>25</v>
      </c>
      <c r="AC17" s="398">
        <v>22</v>
      </c>
      <c r="AD17" s="398">
        <v>13</v>
      </c>
      <c r="AE17" s="398">
        <v>12</v>
      </c>
      <c r="AF17" s="398">
        <v>16</v>
      </c>
      <c r="AG17" s="398">
        <v>10</v>
      </c>
      <c r="AH17" s="399">
        <v>123</v>
      </c>
      <c r="AI17" s="397">
        <v>67</v>
      </c>
      <c r="AJ17" s="398">
        <v>45</v>
      </c>
      <c r="AK17" s="398">
        <v>66</v>
      </c>
      <c r="AL17" s="398">
        <v>36</v>
      </c>
      <c r="AM17" s="398">
        <v>26</v>
      </c>
      <c r="AN17" s="398">
        <v>39</v>
      </c>
      <c r="AO17" s="398">
        <v>37</v>
      </c>
      <c r="AP17" s="412">
        <v>316</v>
      </c>
      <c r="AQ17" s="397">
        <f t="shared" si="4"/>
        <v>370</v>
      </c>
      <c r="AR17" s="400">
        <f t="shared" si="2"/>
        <v>278</v>
      </c>
      <c r="AS17" s="400">
        <f t="shared" si="2"/>
        <v>548</v>
      </c>
      <c r="AT17" s="400">
        <f t="shared" si="2"/>
        <v>354</v>
      </c>
      <c r="AU17" s="400">
        <f t="shared" si="2"/>
        <v>304</v>
      </c>
      <c r="AV17" s="400">
        <f t="shared" si="2"/>
        <v>448</v>
      </c>
      <c r="AW17" s="400">
        <f t="shared" si="2"/>
        <v>339</v>
      </c>
      <c r="AX17" s="411">
        <f t="shared" si="2"/>
        <v>2641</v>
      </c>
      <c r="AY17" s="400">
        <v>137</v>
      </c>
      <c r="AZ17" s="398">
        <v>77</v>
      </c>
      <c r="BA17" s="398">
        <v>150</v>
      </c>
      <c r="BB17" s="398">
        <v>91</v>
      </c>
      <c r="BC17" s="398">
        <v>59</v>
      </c>
      <c r="BD17" s="398">
        <v>89</v>
      </c>
      <c r="BE17" s="398">
        <v>71</v>
      </c>
      <c r="BF17" s="399">
        <v>674</v>
      </c>
      <c r="BG17" s="397">
        <v>150</v>
      </c>
      <c r="BH17" s="398">
        <v>119</v>
      </c>
      <c r="BI17" s="398">
        <v>213</v>
      </c>
      <c r="BJ17" s="398">
        <v>118</v>
      </c>
      <c r="BK17" s="398">
        <v>112</v>
      </c>
      <c r="BL17" s="398">
        <v>114</v>
      </c>
      <c r="BM17" s="398">
        <v>101</v>
      </c>
      <c r="BN17" s="399">
        <v>927</v>
      </c>
      <c r="BO17" s="397">
        <v>83</v>
      </c>
      <c r="BP17" s="398">
        <v>82</v>
      </c>
      <c r="BQ17" s="398">
        <v>185</v>
      </c>
      <c r="BR17" s="398">
        <v>145</v>
      </c>
      <c r="BS17" s="398">
        <v>133</v>
      </c>
      <c r="BT17" s="398">
        <v>245</v>
      </c>
      <c r="BU17" s="398">
        <v>167</v>
      </c>
      <c r="BV17" s="399">
        <v>1040</v>
      </c>
      <c r="BW17" s="397">
        <v>10</v>
      </c>
      <c r="BX17" s="398">
        <v>5</v>
      </c>
      <c r="BY17" s="398">
        <v>6</v>
      </c>
      <c r="BZ17" s="398">
        <v>7</v>
      </c>
      <c r="CA17" s="398">
        <v>5</v>
      </c>
      <c r="CB17" s="398">
        <v>8</v>
      </c>
      <c r="CC17" s="398">
        <v>9</v>
      </c>
      <c r="CD17" s="412">
        <v>50</v>
      </c>
      <c r="CE17" s="454">
        <f t="shared" si="5"/>
        <v>23</v>
      </c>
      <c r="CF17" s="423">
        <f t="shared" si="6"/>
        <v>51</v>
      </c>
      <c r="CG17" s="423">
        <f t="shared" si="7"/>
        <v>138</v>
      </c>
      <c r="CH17" s="468">
        <f t="shared" si="8"/>
        <v>1445</v>
      </c>
    </row>
    <row r="18" spans="1:86">
      <c r="A18" s="407" t="s">
        <v>281</v>
      </c>
      <c r="B18" s="408" t="s">
        <v>18</v>
      </c>
      <c r="C18" s="397">
        <v>1795</v>
      </c>
      <c r="D18" s="398">
        <v>1642</v>
      </c>
      <c r="E18" s="398">
        <v>964</v>
      </c>
      <c r="F18" s="398">
        <v>1010</v>
      </c>
      <c r="G18" s="398">
        <v>781</v>
      </c>
      <c r="H18" s="398">
        <v>860</v>
      </c>
      <c r="I18" s="398">
        <v>614</v>
      </c>
      <c r="J18" s="399">
        <v>7666</v>
      </c>
      <c r="K18" s="397">
        <v>1768</v>
      </c>
      <c r="L18" s="398">
        <v>1608</v>
      </c>
      <c r="M18" s="398">
        <v>946</v>
      </c>
      <c r="N18" s="398">
        <v>979</v>
      </c>
      <c r="O18" s="398">
        <v>767</v>
      </c>
      <c r="P18" s="398">
        <v>837</v>
      </c>
      <c r="Q18" s="398">
        <v>596</v>
      </c>
      <c r="R18" s="399">
        <v>7501</v>
      </c>
      <c r="S18" s="397">
        <v>80</v>
      </c>
      <c r="T18" s="398">
        <v>77</v>
      </c>
      <c r="U18" s="398">
        <v>23</v>
      </c>
      <c r="V18" s="398">
        <v>47</v>
      </c>
      <c r="W18" s="398">
        <v>25</v>
      </c>
      <c r="X18" s="398">
        <v>29</v>
      </c>
      <c r="Y18" s="398">
        <v>27</v>
      </c>
      <c r="Z18" s="399">
        <v>308</v>
      </c>
      <c r="AA18" s="397">
        <v>186</v>
      </c>
      <c r="AB18" s="398">
        <v>154</v>
      </c>
      <c r="AC18" s="398">
        <v>61</v>
      </c>
      <c r="AD18" s="398">
        <v>70</v>
      </c>
      <c r="AE18" s="398">
        <v>41</v>
      </c>
      <c r="AF18" s="398">
        <v>53</v>
      </c>
      <c r="AG18" s="398">
        <v>39</v>
      </c>
      <c r="AH18" s="399">
        <v>604</v>
      </c>
      <c r="AI18" s="397">
        <v>351</v>
      </c>
      <c r="AJ18" s="398">
        <v>274</v>
      </c>
      <c r="AK18" s="398">
        <v>148</v>
      </c>
      <c r="AL18" s="398">
        <v>117</v>
      </c>
      <c r="AM18" s="398">
        <v>86</v>
      </c>
      <c r="AN18" s="398">
        <v>92</v>
      </c>
      <c r="AO18" s="398">
        <v>68</v>
      </c>
      <c r="AP18" s="412">
        <v>1136</v>
      </c>
      <c r="AQ18" s="397">
        <f t="shared" si="4"/>
        <v>1151</v>
      </c>
      <c r="AR18" s="400">
        <f t="shared" si="2"/>
        <v>1103</v>
      </c>
      <c r="AS18" s="400">
        <f t="shared" si="2"/>
        <v>714</v>
      </c>
      <c r="AT18" s="400">
        <f t="shared" si="2"/>
        <v>745</v>
      </c>
      <c r="AU18" s="400">
        <f t="shared" si="2"/>
        <v>615</v>
      </c>
      <c r="AV18" s="400">
        <f t="shared" si="2"/>
        <v>663</v>
      </c>
      <c r="AW18" s="400">
        <f t="shared" si="2"/>
        <v>462</v>
      </c>
      <c r="AX18" s="411">
        <f t="shared" si="2"/>
        <v>5453</v>
      </c>
      <c r="AY18" s="400">
        <v>556</v>
      </c>
      <c r="AZ18" s="398">
        <v>471</v>
      </c>
      <c r="BA18" s="398">
        <v>247</v>
      </c>
      <c r="BB18" s="398">
        <v>218</v>
      </c>
      <c r="BC18" s="398">
        <v>169</v>
      </c>
      <c r="BD18" s="398">
        <v>144</v>
      </c>
      <c r="BE18" s="398">
        <v>125</v>
      </c>
      <c r="BF18" s="399">
        <v>1930</v>
      </c>
      <c r="BG18" s="397">
        <v>436</v>
      </c>
      <c r="BH18" s="398">
        <v>413</v>
      </c>
      <c r="BI18" s="398">
        <v>278</v>
      </c>
      <c r="BJ18" s="398">
        <v>266</v>
      </c>
      <c r="BK18" s="398">
        <v>197</v>
      </c>
      <c r="BL18" s="398">
        <v>219</v>
      </c>
      <c r="BM18" s="398">
        <v>134</v>
      </c>
      <c r="BN18" s="399">
        <v>1943</v>
      </c>
      <c r="BO18" s="397">
        <v>159</v>
      </c>
      <c r="BP18" s="398">
        <v>219</v>
      </c>
      <c r="BQ18" s="398">
        <v>189</v>
      </c>
      <c r="BR18" s="398">
        <v>261</v>
      </c>
      <c r="BS18" s="398">
        <v>249</v>
      </c>
      <c r="BT18" s="398">
        <v>300</v>
      </c>
      <c r="BU18" s="398">
        <v>203</v>
      </c>
      <c r="BV18" s="399">
        <v>1580</v>
      </c>
      <c r="BW18" s="397">
        <v>27</v>
      </c>
      <c r="BX18" s="398">
        <v>34</v>
      </c>
      <c r="BY18" s="398">
        <v>18</v>
      </c>
      <c r="BZ18" s="398">
        <v>31</v>
      </c>
      <c r="CA18" s="398">
        <v>14</v>
      </c>
      <c r="CB18" s="398">
        <v>23</v>
      </c>
      <c r="CC18" s="398">
        <v>18</v>
      </c>
      <c r="CD18" s="412">
        <v>165</v>
      </c>
      <c r="CE18" s="454">
        <f t="shared" si="5"/>
        <v>128</v>
      </c>
      <c r="CF18" s="423">
        <f t="shared" si="6"/>
        <v>203</v>
      </c>
      <c r="CG18" s="423">
        <f t="shared" si="7"/>
        <v>363</v>
      </c>
      <c r="CH18" s="468">
        <f t="shared" si="8"/>
        <v>2485</v>
      </c>
    </row>
    <row r="19" spans="1:86">
      <c r="A19" s="407" t="s">
        <v>281</v>
      </c>
      <c r="B19" s="408" t="s">
        <v>19</v>
      </c>
      <c r="C19" s="397">
        <v>256</v>
      </c>
      <c r="D19" s="398">
        <v>293</v>
      </c>
      <c r="E19" s="398">
        <v>371</v>
      </c>
      <c r="F19" s="398">
        <v>296</v>
      </c>
      <c r="G19" s="398">
        <v>219</v>
      </c>
      <c r="H19" s="398">
        <v>190</v>
      </c>
      <c r="I19" s="398">
        <v>267</v>
      </c>
      <c r="J19" s="399">
        <v>1892</v>
      </c>
      <c r="K19" s="397">
        <v>255</v>
      </c>
      <c r="L19" s="398">
        <v>284</v>
      </c>
      <c r="M19" s="398">
        <v>369</v>
      </c>
      <c r="N19" s="398">
        <v>295</v>
      </c>
      <c r="O19" s="398">
        <v>217</v>
      </c>
      <c r="P19" s="398">
        <v>189</v>
      </c>
      <c r="Q19" s="398">
        <v>264</v>
      </c>
      <c r="R19" s="399">
        <v>1873</v>
      </c>
      <c r="S19" s="397">
        <v>6</v>
      </c>
      <c r="T19" s="398">
        <v>5</v>
      </c>
      <c r="U19" s="398">
        <v>11</v>
      </c>
      <c r="V19" s="398">
        <v>5</v>
      </c>
      <c r="W19" s="398">
        <v>5</v>
      </c>
      <c r="X19" s="398">
        <v>7</v>
      </c>
      <c r="Y19" s="398">
        <v>5</v>
      </c>
      <c r="Z19" s="399">
        <v>44</v>
      </c>
      <c r="AA19" s="397">
        <v>20</v>
      </c>
      <c r="AB19" s="398">
        <v>13</v>
      </c>
      <c r="AC19" s="398">
        <v>15</v>
      </c>
      <c r="AD19" s="398">
        <v>13</v>
      </c>
      <c r="AE19" s="398">
        <v>9</v>
      </c>
      <c r="AF19" s="398">
        <v>12</v>
      </c>
      <c r="AG19" s="398">
        <v>12</v>
      </c>
      <c r="AH19" s="399">
        <v>94</v>
      </c>
      <c r="AI19" s="397">
        <v>52</v>
      </c>
      <c r="AJ19" s="398">
        <v>42</v>
      </c>
      <c r="AK19" s="398">
        <v>49</v>
      </c>
      <c r="AL19" s="398">
        <v>30</v>
      </c>
      <c r="AM19" s="398">
        <v>30</v>
      </c>
      <c r="AN19" s="398">
        <v>10</v>
      </c>
      <c r="AO19" s="398">
        <v>30</v>
      </c>
      <c r="AP19" s="412">
        <v>243</v>
      </c>
      <c r="AQ19" s="397">
        <f t="shared" si="4"/>
        <v>177</v>
      </c>
      <c r="AR19" s="400">
        <f t="shared" si="2"/>
        <v>224</v>
      </c>
      <c r="AS19" s="400">
        <f t="shared" si="2"/>
        <v>294</v>
      </c>
      <c r="AT19" s="400">
        <f t="shared" si="2"/>
        <v>247</v>
      </c>
      <c r="AU19" s="400">
        <f t="shared" si="2"/>
        <v>173</v>
      </c>
      <c r="AV19" s="400">
        <f t="shared" si="2"/>
        <v>160</v>
      </c>
      <c r="AW19" s="400">
        <f t="shared" si="2"/>
        <v>217</v>
      </c>
      <c r="AX19" s="411">
        <f t="shared" si="2"/>
        <v>1492</v>
      </c>
      <c r="AY19" s="400">
        <v>92</v>
      </c>
      <c r="AZ19" s="398">
        <v>106</v>
      </c>
      <c r="BA19" s="398">
        <v>92</v>
      </c>
      <c r="BB19" s="398">
        <v>64</v>
      </c>
      <c r="BC19" s="398">
        <v>46</v>
      </c>
      <c r="BD19" s="398">
        <v>25</v>
      </c>
      <c r="BE19" s="398">
        <v>44</v>
      </c>
      <c r="BF19" s="399">
        <v>469</v>
      </c>
      <c r="BG19" s="397">
        <v>61</v>
      </c>
      <c r="BH19" s="398">
        <v>79</v>
      </c>
      <c r="BI19" s="398">
        <v>119</v>
      </c>
      <c r="BJ19" s="398">
        <v>82</v>
      </c>
      <c r="BK19" s="398">
        <v>64</v>
      </c>
      <c r="BL19" s="398">
        <v>52</v>
      </c>
      <c r="BM19" s="398">
        <v>71</v>
      </c>
      <c r="BN19" s="399">
        <v>528</v>
      </c>
      <c r="BO19" s="397">
        <v>24</v>
      </c>
      <c r="BP19" s="398">
        <v>39</v>
      </c>
      <c r="BQ19" s="398">
        <v>83</v>
      </c>
      <c r="BR19" s="398">
        <v>101</v>
      </c>
      <c r="BS19" s="398">
        <v>63</v>
      </c>
      <c r="BT19" s="398">
        <v>83</v>
      </c>
      <c r="BU19" s="398">
        <v>102</v>
      </c>
      <c r="BV19" s="399">
        <v>495</v>
      </c>
      <c r="BW19" s="397">
        <v>1</v>
      </c>
      <c r="BX19" s="398">
        <v>9</v>
      </c>
      <c r="BY19" s="398">
        <v>2</v>
      </c>
      <c r="BZ19" s="398">
        <v>1</v>
      </c>
      <c r="CA19" s="398">
        <v>2</v>
      </c>
      <c r="CB19" s="398">
        <v>1</v>
      </c>
      <c r="CC19" s="398">
        <v>3</v>
      </c>
      <c r="CD19" s="412">
        <v>19</v>
      </c>
      <c r="CE19" s="454">
        <f t="shared" si="5"/>
        <v>22</v>
      </c>
      <c r="CF19" s="423">
        <f t="shared" si="6"/>
        <v>46</v>
      </c>
      <c r="CG19" s="423">
        <f t="shared" si="7"/>
        <v>100</v>
      </c>
      <c r="CH19" s="468">
        <f t="shared" si="8"/>
        <v>797</v>
      </c>
    </row>
    <row r="20" spans="1:86">
      <c r="A20" s="407" t="s">
        <v>281</v>
      </c>
      <c r="B20" s="408" t="s">
        <v>20</v>
      </c>
      <c r="C20" s="397">
        <v>222</v>
      </c>
      <c r="D20" s="398">
        <v>247</v>
      </c>
      <c r="E20" s="398">
        <v>394</v>
      </c>
      <c r="F20" s="398">
        <v>326</v>
      </c>
      <c r="G20" s="398">
        <v>206</v>
      </c>
      <c r="H20" s="398">
        <v>181</v>
      </c>
      <c r="I20" s="398">
        <v>212</v>
      </c>
      <c r="J20" s="399">
        <v>1788</v>
      </c>
      <c r="K20" s="397">
        <v>218</v>
      </c>
      <c r="L20" s="398">
        <v>242</v>
      </c>
      <c r="M20" s="398">
        <v>392</v>
      </c>
      <c r="N20" s="398">
        <v>321</v>
      </c>
      <c r="O20" s="398">
        <v>206</v>
      </c>
      <c r="P20" s="398">
        <v>179</v>
      </c>
      <c r="Q20" s="398">
        <v>209</v>
      </c>
      <c r="R20" s="399">
        <v>1767</v>
      </c>
      <c r="S20" s="397">
        <v>9</v>
      </c>
      <c r="T20" s="398">
        <v>11</v>
      </c>
      <c r="U20" s="398">
        <v>9</v>
      </c>
      <c r="V20" s="398">
        <v>10</v>
      </c>
      <c r="W20" s="398">
        <v>3</v>
      </c>
      <c r="X20" s="398">
        <v>1</v>
      </c>
      <c r="Y20" s="398">
        <v>6</v>
      </c>
      <c r="Z20" s="399">
        <v>49</v>
      </c>
      <c r="AA20" s="397">
        <v>20</v>
      </c>
      <c r="AB20" s="398">
        <v>24</v>
      </c>
      <c r="AC20" s="398">
        <v>28</v>
      </c>
      <c r="AD20" s="398">
        <v>10</v>
      </c>
      <c r="AE20" s="398">
        <v>8</v>
      </c>
      <c r="AF20" s="398">
        <v>7</v>
      </c>
      <c r="AG20" s="398">
        <v>10</v>
      </c>
      <c r="AH20" s="399">
        <v>107</v>
      </c>
      <c r="AI20" s="397">
        <v>48</v>
      </c>
      <c r="AJ20" s="398">
        <v>37</v>
      </c>
      <c r="AK20" s="398">
        <v>40</v>
      </c>
      <c r="AL20" s="398">
        <v>47</v>
      </c>
      <c r="AM20" s="398">
        <v>22</v>
      </c>
      <c r="AN20" s="398">
        <v>16</v>
      </c>
      <c r="AO20" s="398">
        <v>18</v>
      </c>
      <c r="AP20" s="412">
        <v>228</v>
      </c>
      <c r="AQ20" s="397">
        <f t="shared" si="4"/>
        <v>141</v>
      </c>
      <c r="AR20" s="400">
        <f t="shared" si="2"/>
        <v>170</v>
      </c>
      <c r="AS20" s="400">
        <f t="shared" si="2"/>
        <v>315</v>
      </c>
      <c r="AT20" s="400">
        <f t="shared" si="2"/>
        <v>254</v>
      </c>
      <c r="AU20" s="400">
        <f t="shared" si="2"/>
        <v>173</v>
      </c>
      <c r="AV20" s="400">
        <f t="shared" si="2"/>
        <v>155</v>
      </c>
      <c r="AW20" s="400">
        <f t="shared" si="2"/>
        <v>175</v>
      </c>
      <c r="AX20" s="411">
        <f t="shared" si="2"/>
        <v>1383</v>
      </c>
      <c r="AY20" s="400">
        <v>54</v>
      </c>
      <c r="AZ20" s="398">
        <v>67</v>
      </c>
      <c r="BA20" s="398">
        <v>112</v>
      </c>
      <c r="BB20" s="398">
        <v>67</v>
      </c>
      <c r="BC20" s="398">
        <v>38</v>
      </c>
      <c r="BD20" s="398">
        <v>27</v>
      </c>
      <c r="BE20" s="398">
        <v>41</v>
      </c>
      <c r="BF20" s="399">
        <v>406</v>
      </c>
      <c r="BG20" s="397">
        <v>59</v>
      </c>
      <c r="BH20" s="398">
        <v>65</v>
      </c>
      <c r="BI20" s="398">
        <v>116</v>
      </c>
      <c r="BJ20" s="398">
        <v>95</v>
      </c>
      <c r="BK20" s="398">
        <v>52</v>
      </c>
      <c r="BL20" s="398">
        <v>51</v>
      </c>
      <c r="BM20" s="398">
        <v>58</v>
      </c>
      <c r="BN20" s="399">
        <v>496</v>
      </c>
      <c r="BO20" s="397">
        <v>28</v>
      </c>
      <c r="BP20" s="398">
        <v>38</v>
      </c>
      <c r="BQ20" s="398">
        <v>87</v>
      </c>
      <c r="BR20" s="398">
        <v>92</v>
      </c>
      <c r="BS20" s="398">
        <v>83</v>
      </c>
      <c r="BT20" s="398">
        <v>77</v>
      </c>
      <c r="BU20" s="398">
        <v>76</v>
      </c>
      <c r="BV20" s="399">
        <v>481</v>
      </c>
      <c r="BW20" s="397">
        <v>4</v>
      </c>
      <c r="BX20" s="398">
        <v>5</v>
      </c>
      <c r="BY20" s="398">
        <v>2</v>
      </c>
      <c r="BZ20" s="398">
        <v>5</v>
      </c>
      <c r="CA20" s="398">
        <v>0</v>
      </c>
      <c r="CB20" s="398">
        <v>2</v>
      </c>
      <c r="CC20" s="398">
        <v>3</v>
      </c>
      <c r="CD20" s="412">
        <v>21</v>
      </c>
      <c r="CE20" s="454">
        <f t="shared" si="5"/>
        <v>20</v>
      </c>
      <c r="CF20" s="423">
        <f t="shared" si="6"/>
        <v>35</v>
      </c>
      <c r="CG20" s="423">
        <f t="shared" si="7"/>
        <v>103</v>
      </c>
      <c r="CH20" s="468">
        <f t="shared" si="8"/>
        <v>757</v>
      </c>
    </row>
    <row r="21" spans="1:86">
      <c r="A21" s="407" t="s">
        <v>281</v>
      </c>
      <c r="B21" s="408" t="s">
        <v>22</v>
      </c>
      <c r="C21" s="397">
        <v>1624</v>
      </c>
      <c r="D21" s="398">
        <v>1191</v>
      </c>
      <c r="E21" s="398">
        <v>1591</v>
      </c>
      <c r="F21" s="398">
        <v>1007</v>
      </c>
      <c r="G21" s="398">
        <v>810</v>
      </c>
      <c r="H21" s="398">
        <v>796</v>
      </c>
      <c r="I21" s="398">
        <v>781</v>
      </c>
      <c r="J21" s="399">
        <v>7800</v>
      </c>
      <c r="K21" s="397">
        <v>1610</v>
      </c>
      <c r="L21" s="398">
        <v>1175</v>
      </c>
      <c r="M21" s="398">
        <v>1575</v>
      </c>
      <c r="N21" s="398">
        <v>988</v>
      </c>
      <c r="O21" s="398">
        <v>803</v>
      </c>
      <c r="P21" s="398">
        <v>787</v>
      </c>
      <c r="Q21" s="398">
        <v>768</v>
      </c>
      <c r="R21" s="399">
        <v>7706</v>
      </c>
      <c r="S21" s="397">
        <v>58</v>
      </c>
      <c r="T21" s="398">
        <v>48</v>
      </c>
      <c r="U21" s="398">
        <v>53</v>
      </c>
      <c r="V21" s="398">
        <v>29</v>
      </c>
      <c r="W21" s="398">
        <v>21</v>
      </c>
      <c r="X21" s="398">
        <v>18</v>
      </c>
      <c r="Y21" s="398">
        <v>23</v>
      </c>
      <c r="Z21" s="399">
        <v>250</v>
      </c>
      <c r="AA21" s="397">
        <v>141</v>
      </c>
      <c r="AB21" s="398">
        <v>101</v>
      </c>
      <c r="AC21" s="398">
        <v>100</v>
      </c>
      <c r="AD21" s="398">
        <v>58</v>
      </c>
      <c r="AE21" s="398">
        <v>25</v>
      </c>
      <c r="AF21" s="398">
        <v>38</v>
      </c>
      <c r="AG21" s="398">
        <v>42</v>
      </c>
      <c r="AH21" s="399">
        <v>505</v>
      </c>
      <c r="AI21" s="397">
        <v>336</v>
      </c>
      <c r="AJ21" s="398">
        <v>216</v>
      </c>
      <c r="AK21" s="398">
        <v>219</v>
      </c>
      <c r="AL21" s="398">
        <v>110</v>
      </c>
      <c r="AM21" s="398">
        <v>80</v>
      </c>
      <c r="AN21" s="398">
        <v>89</v>
      </c>
      <c r="AO21" s="398">
        <v>73</v>
      </c>
      <c r="AP21" s="412">
        <v>1123</v>
      </c>
      <c r="AQ21" s="397">
        <f t="shared" si="4"/>
        <v>1075</v>
      </c>
      <c r="AR21" s="400">
        <f t="shared" si="2"/>
        <v>810</v>
      </c>
      <c r="AS21" s="400">
        <f t="shared" si="2"/>
        <v>1203</v>
      </c>
      <c r="AT21" s="400">
        <f t="shared" si="2"/>
        <v>791</v>
      </c>
      <c r="AU21" s="400">
        <f t="shared" si="2"/>
        <v>677</v>
      </c>
      <c r="AV21" s="400">
        <f t="shared" si="2"/>
        <v>642</v>
      </c>
      <c r="AW21" s="400">
        <f t="shared" si="2"/>
        <v>630</v>
      </c>
      <c r="AX21" s="411">
        <f t="shared" si="2"/>
        <v>5828</v>
      </c>
      <c r="AY21" s="400">
        <v>530</v>
      </c>
      <c r="AZ21" s="398">
        <v>334</v>
      </c>
      <c r="BA21" s="398">
        <v>384</v>
      </c>
      <c r="BB21" s="398">
        <v>213</v>
      </c>
      <c r="BC21" s="398">
        <v>159</v>
      </c>
      <c r="BD21" s="398">
        <v>129</v>
      </c>
      <c r="BE21" s="398">
        <v>140</v>
      </c>
      <c r="BF21" s="399">
        <v>1889</v>
      </c>
      <c r="BG21" s="397">
        <v>396</v>
      </c>
      <c r="BH21" s="398">
        <v>320</v>
      </c>
      <c r="BI21" s="398">
        <v>475</v>
      </c>
      <c r="BJ21" s="398">
        <v>267</v>
      </c>
      <c r="BK21" s="398">
        <v>206</v>
      </c>
      <c r="BL21" s="398">
        <v>219</v>
      </c>
      <c r="BM21" s="398">
        <v>196</v>
      </c>
      <c r="BN21" s="399">
        <v>2079</v>
      </c>
      <c r="BO21" s="397">
        <v>149</v>
      </c>
      <c r="BP21" s="398">
        <v>156</v>
      </c>
      <c r="BQ21" s="398">
        <v>344</v>
      </c>
      <c r="BR21" s="398">
        <v>311</v>
      </c>
      <c r="BS21" s="398">
        <v>312</v>
      </c>
      <c r="BT21" s="398">
        <v>294</v>
      </c>
      <c r="BU21" s="398">
        <v>294</v>
      </c>
      <c r="BV21" s="399">
        <v>1860</v>
      </c>
      <c r="BW21" s="397">
        <v>14</v>
      </c>
      <c r="BX21" s="398">
        <v>16</v>
      </c>
      <c r="BY21" s="398">
        <v>16</v>
      </c>
      <c r="BZ21" s="398">
        <v>19</v>
      </c>
      <c r="CA21" s="398">
        <v>7</v>
      </c>
      <c r="CB21" s="398">
        <v>9</v>
      </c>
      <c r="CC21" s="398">
        <v>13</v>
      </c>
      <c r="CD21" s="412">
        <v>94</v>
      </c>
      <c r="CE21" s="454">
        <f t="shared" si="5"/>
        <v>91</v>
      </c>
      <c r="CF21" s="423">
        <f t="shared" si="6"/>
        <v>163</v>
      </c>
      <c r="CG21" s="423">
        <f t="shared" si="7"/>
        <v>352</v>
      </c>
      <c r="CH21" s="468">
        <f t="shared" si="8"/>
        <v>2740</v>
      </c>
    </row>
    <row r="22" spans="1:86">
      <c r="A22" s="407" t="s">
        <v>281</v>
      </c>
      <c r="B22" s="408" t="s">
        <v>23</v>
      </c>
      <c r="C22" s="397">
        <v>341</v>
      </c>
      <c r="D22" s="398">
        <v>557</v>
      </c>
      <c r="E22" s="398">
        <v>278</v>
      </c>
      <c r="F22" s="398">
        <v>404</v>
      </c>
      <c r="G22" s="398">
        <v>330</v>
      </c>
      <c r="H22" s="398">
        <v>384</v>
      </c>
      <c r="I22" s="398">
        <v>264</v>
      </c>
      <c r="J22" s="399">
        <v>2558</v>
      </c>
      <c r="K22" s="397">
        <v>340</v>
      </c>
      <c r="L22" s="398">
        <v>546</v>
      </c>
      <c r="M22" s="398">
        <v>271</v>
      </c>
      <c r="N22" s="398">
        <v>400</v>
      </c>
      <c r="O22" s="398">
        <v>322</v>
      </c>
      <c r="P22" s="398">
        <v>381</v>
      </c>
      <c r="Q22" s="398">
        <v>259</v>
      </c>
      <c r="R22" s="399">
        <v>2519</v>
      </c>
      <c r="S22" s="397">
        <v>10</v>
      </c>
      <c r="T22" s="398">
        <v>18</v>
      </c>
      <c r="U22" s="398">
        <v>6</v>
      </c>
      <c r="V22" s="398">
        <v>12</v>
      </c>
      <c r="W22" s="398">
        <v>8</v>
      </c>
      <c r="X22" s="398">
        <v>15</v>
      </c>
      <c r="Y22" s="398">
        <v>4</v>
      </c>
      <c r="Z22" s="399">
        <v>73</v>
      </c>
      <c r="AA22" s="397">
        <v>30</v>
      </c>
      <c r="AB22" s="398">
        <v>43</v>
      </c>
      <c r="AC22" s="398">
        <v>17</v>
      </c>
      <c r="AD22" s="398">
        <v>25</v>
      </c>
      <c r="AE22" s="398">
        <v>19</v>
      </c>
      <c r="AF22" s="398">
        <v>21</v>
      </c>
      <c r="AG22" s="398">
        <v>8</v>
      </c>
      <c r="AH22" s="399">
        <v>163</v>
      </c>
      <c r="AI22" s="397">
        <v>57</v>
      </c>
      <c r="AJ22" s="398">
        <v>65</v>
      </c>
      <c r="AK22" s="398">
        <v>39</v>
      </c>
      <c r="AL22" s="398">
        <v>28</v>
      </c>
      <c r="AM22" s="398">
        <v>17</v>
      </c>
      <c r="AN22" s="398">
        <v>30</v>
      </c>
      <c r="AO22" s="398">
        <v>24</v>
      </c>
      <c r="AP22" s="412">
        <v>260</v>
      </c>
      <c r="AQ22" s="397">
        <f t="shared" si="4"/>
        <v>243</v>
      </c>
      <c r="AR22" s="400">
        <f t="shared" si="2"/>
        <v>420</v>
      </c>
      <c r="AS22" s="400">
        <f t="shared" si="2"/>
        <v>209</v>
      </c>
      <c r="AT22" s="400">
        <f t="shared" si="2"/>
        <v>335</v>
      </c>
      <c r="AU22" s="400">
        <f t="shared" si="2"/>
        <v>278</v>
      </c>
      <c r="AV22" s="400">
        <f t="shared" si="2"/>
        <v>315</v>
      </c>
      <c r="AW22" s="400">
        <f t="shared" si="2"/>
        <v>223</v>
      </c>
      <c r="AX22" s="411">
        <f t="shared" si="2"/>
        <v>2023</v>
      </c>
      <c r="AY22" s="400">
        <v>117</v>
      </c>
      <c r="AZ22" s="398">
        <v>139</v>
      </c>
      <c r="BA22" s="398">
        <v>64</v>
      </c>
      <c r="BB22" s="398">
        <v>91</v>
      </c>
      <c r="BC22" s="398">
        <v>61</v>
      </c>
      <c r="BD22" s="398">
        <v>74</v>
      </c>
      <c r="BE22" s="398">
        <v>39</v>
      </c>
      <c r="BF22" s="399">
        <v>585</v>
      </c>
      <c r="BG22" s="397">
        <v>81</v>
      </c>
      <c r="BH22" s="398">
        <v>178</v>
      </c>
      <c r="BI22" s="398">
        <v>94</v>
      </c>
      <c r="BJ22" s="398">
        <v>106</v>
      </c>
      <c r="BK22" s="398">
        <v>99</v>
      </c>
      <c r="BL22" s="398">
        <v>90</v>
      </c>
      <c r="BM22" s="398">
        <v>66</v>
      </c>
      <c r="BN22" s="399">
        <v>714</v>
      </c>
      <c r="BO22" s="397">
        <v>45</v>
      </c>
      <c r="BP22" s="398">
        <v>103</v>
      </c>
      <c r="BQ22" s="398">
        <v>51</v>
      </c>
      <c r="BR22" s="398">
        <v>138</v>
      </c>
      <c r="BS22" s="398">
        <v>118</v>
      </c>
      <c r="BT22" s="398">
        <v>151</v>
      </c>
      <c r="BU22" s="398">
        <v>118</v>
      </c>
      <c r="BV22" s="399">
        <v>724</v>
      </c>
      <c r="BW22" s="397">
        <v>1</v>
      </c>
      <c r="BX22" s="398">
        <v>11</v>
      </c>
      <c r="BY22" s="398">
        <v>7</v>
      </c>
      <c r="BZ22" s="398">
        <v>4</v>
      </c>
      <c r="CA22" s="398">
        <v>8</v>
      </c>
      <c r="CB22" s="398">
        <v>3</v>
      </c>
      <c r="CC22" s="398">
        <v>5</v>
      </c>
      <c r="CD22" s="412">
        <v>39</v>
      </c>
      <c r="CE22" s="454">
        <f t="shared" si="5"/>
        <v>39</v>
      </c>
      <c r="CF22" s="423">
        <f t="shared" si="6"/>
        <v>73</v>
      </c>
      <c r="CG22" s="423">
        <f t="shared" si="7"/>
        <v>99</v>
      </c>
      <c r="CH22" s="468">
        <f t="shared" si="8"/>
        <v>1151</v>
      </c>
    </row>
    <row r="23" spans="1:86">
      <c r="A23" s="407" t="s">
        <v>281</v>
      </c>
      <c r="B23" s="408" t="s">
        <v>24</v>
      </c>
      <c r="C23" s="397">
        <v>646</v>
      </c>
      <c r="D23" s="398">
        <v>729</v>
      </c>
      <c r="E23" s="398">
        <v>623</v>
      </c>
      <c r="F23" s="398">
        <v>356</v>
      </c>
      <c r="G23" s="398">
        <v>290</v>
      </c>
      <c r="H23" s="398">
        <v>330</v>
      </c>
      <c r="I23" s="398">
        <v>274</v>
      </c>
      <c r="J23" s="399">
        <v>3248</v>
      </c>
      <c r="K23" s="397">
        <v>636</v>
      </c>
      <c r="L23" s="398">
        <v>712</v>
      </c>
      <c r="M23" s="398">
        <v>611</v>
      </c>
      <c r="N23" s="398">
        <v>354</v>
      </c>
      <c r="O23" s="398">
        <v>284</v>
      </c>
      <c r="P23" s="398">
        <v>325</v>
      </c>
      <c r="Q23" s="398">
        <v>265</v>
      </c>
      <c r="R23" s="399">
        <v>3187</v>
      </c>
      <c r="S23" s="397">
        <v>29</v>
      </c>
      <c r="T23" s="398">
        <v>24</v>
      </c>
      <c r="U23" s="398">
        <v>18</v>
      </c>
      <c r="V23" s="398">
        <v>18</v>
      </c>
      <c r="W23" s="398">
        <v>9</v>
      </c>
      <c r="X23" s="398">
        <v>11</v>
      </c>
      <c r="Y23" s="398">
        <v>5</v>
      </c>
      <c r="Z23" s="399">
        <v>114</v>
      </c>
      <c r="AA23" s="397">
        <v>81</v>
      </c>
      <c r="AB23" s="398">
        <v>55</v>
      </c>
      <c r="AC23" s="398">
        <v>52</v>
      </c>
      <c r="AD23" s="398">
        <v>23</v>
      </c>
      <c r="AE23" s="398">
        <v>17</v>
      </c>
      <c r="AF23" s="398">
        <v>22</v>
      </c>
      <c r="AG23" s="398">
        <v>20</v>
      </c>
      <c r="AH23" s="399">
        <v>270</v>
      </c>
      <c r="AI23" s="397">
        <v>143</v>
      </c>
      <c r="AJ23" s="398">
        <v>126</v>
      </c>
      <c r="AK23" s="398">
        <v>105</v>
      </c>
      <c r="AL23" s="398">
        <v>37</v>
      </c>
      <c r="AM23" s="398">
        <v>23</v>
      </c>
      <c r="AN23" s="398">
        <v>26</v>
      </c>
      <c r="AO23" s="398">
        <v>36</v>
      </c>
      <c r="AP23" s="412">
        <v>496</v>
      </c>
      <c r="AQ23" s="397">
        <f t="shared" si="4"/>
        <v>383</v>
      </c>
      <c r="AR23" s="400">
        <f t="shared" si="4"/>
        <v>507</v>
      </c>
      <c r="AS23" s="400">
        <f t="shared" si="4"/>
        <v>436</v>
      </c>
      <c r="AT23" s="400">
        <f t="shared" si="4"/>
        <v>276</v>
      </c>
      <c r="AU23" s="400">
        <f t="shared" si="4"/>
        <v>235</v>
      </c>
      <c r="AV23" s="400">
        <f t="shared" si="4"/>
        <v>266</v>
      </c>
      <c r="AW23" s="400">
        <f t="shared" si="4"/>
        <v>204</v>
      </c>
      <c r="AX23" s="411">
        <f t="shared" si="4"/>
        <v>2307</v>
      </c>
      <c r="AY23" s="400">
        <v>201</v>
      </c>
      <c r="AZ23" s="398">
        <v>230</v>
      </c>
      <c r="BA23" s="398">
        <v>140</v>
      </c>
      <c r="BB23" s="398">
        <v>94</v>
      </c>
      <c r="BC23" s="398">
        <v>65</v>
      </c>
      <c r="BD23" s="398">
        <v>62</v>
      </c>
      <c r="BE23" s="398">
        <v>50</v>
      </c>
      <c r="BF23" s="399">
        <v>842</v>
      </c>
      <c r="BG23" s="397">
        <v>134</v>
      </c>
      <c r="BH23" s="398">
        <v>189</v>
      </c>
      <c r="BI23" s="398">
        <v>173</v>
      </c>
      <c r="BJ23" s="398">
        <v>88</v>
      </c>
      <c r="BK23" s="398">
        <v>65</v>
      </c>
      <c r="BL23" s="398">
        <v>72</v>
      </c>
      <c r="BM23" s="398">
        <v>67</v>
      </c>
      <c r="BN23" s="399">
        <v>788</v>
      </c>
      <c r="BO23" s="397">
        <v>48</v>
      </c>
      <c r="BP23" s="398">
        <v>88</v>
      </c>
      <c r="BQ23" s="398">
        <v>123</v>
      </c>
      <c r="BR23" s="398">
        <v>94</v>
      </c>
      <c r="BS23" s="398">
        <v>105</v>
      </c>
      <c r="BT23" s="398">
        <v>132</v>
      </c>
      <c r="BU23" s="398">
        <v>87</v>
      </c>
      <c r="BV23" s="399">
        <v>677</v>
      </c>
      <c r="BW23" s="397">
        <v>10</v>
      </c>
      <c r="BX23" s="398">
        <v>17</v>
      </c>
      <c r="BY23" s="398">
        <v>12</v>
      </c>
      <c r="BZ23" s="398">
        <v>2</v>
      </c>
      <c r="CA23" s="398">
        <v>6</v>
      </c>
      <c r="CB23" s="398">
        <v>5</v>
      </c>
      <c r="CC23" s="398">
        <v>9</v>
      </c>
      <c r="CD23" s="412">
        <v>61</v>
      </c>
      <c r="CE23" s="454">
        <f t="shared" si="5"/>
        <v>43</v>
      </c>
      <c r="CF23" s="423">
        <f t="shared" si="6"/>
        <v>82</v>
      </c>
      <c r="CG23" s="423">
        <f t="shared" si="7"/>
        <v>122</v>
      </c>
      <c r="CH23" s="468">
        <f t="shared" si="8"/>
        <v>981</v>
      </c>
    </row>
    <row r="24" spans="1:86">
      <c r="A24" s="407" t="s">
        <v>281</v>
      </c>
      <c r="B24" s="408" t="s">
        <v>25</v>
      </c>
      <c r="C24" s="397">
        <v>1044</v>
      </c>
      <c r="D24" s="398">
        <v>846</v>
      </c>
      <c r="E24" s="398">
        <v>1096</v>
      </c>
      <c r="F24" s="398">
        <v>786</v>
      </c>
      <c r="G24" s="398">
        <v>628</v>
      </c>
      <c r="H24" s="398">
        <v>539</v>
      </c>
      <c r="I24" s="398">
        <v>492</v>
      </c>
      <c r="J24" s="399">
        <v>5431</v>
      </c>
      <c r="K24" s="397">
        <v>1032</v>
      </c>
      <c r="L24" s="398">
        <v>832</v>
      </c>
      <c r="M24" s="398">
        <v>1081</v>
      </c>
      <c r="N24" s="398">
        <v>770</v>
      </c>
      <c r="O24" s="398">
        <v>617</v>
      </c>
      <c r="P24" s="398">
        <v>530</v>
      </c>
      <c r="Q24" s="398">
        <v>482</v>
      </c>
      <c r="R24" s="399">
        <v>5344</v>
      </c>
      <c r="S24" s="397">
        <v>41</v>
      </c>
      <c r="T24" s="398">
        <v>28</v>
      </c>
      <c r="U24" s="398">
        <v>32</v>
      </c>
      <c r="V24" s="398">
        <v>26</v>
      </c>
      <c r="W24" s="398">
        <v>15</v>
      </c>
      <c r="X24" s="398">
        <v>16</v>
      </c>
      <c r="Y24" s="398">
        <v>18</v>
      </c>
      <c r="Z24" s="399">
        <v>176</v>
      </c>
      <c r="AA24" s="397">
        <v>95</v>
      </c>
      <c r="AB24" s="398">
        <v>82</v>
      </c>
      <c r="AC24" s="398">
        <v>79</v>
      </c>
      <c r="AD24" s="398">
        <v>56</v>
      </c>
      <c r="AE24" s="398">
        <v>34</v>
      </c>
      <c r="AF24" s="398">
        <v>24</v>
      </c>
      <c r="AG24" s="398">
        <v>26</v>
      </c>
      <c r="AH24" s="399">
        <v>396</v>
      </c>
      <c r="AI24" s="397">
        <v>259</v>
      </c>
      <c r="AJ24" s="398">
        <v>167</v>
      </c>
      <c r="AK24" s="398">
        <v>161</v>
      </c>
      <c r="AL24" s="398">
        <v>98</v>
      </c>
      <c r="AM24" s="398">
        <v>74</v>
      </c>
      <c r="AN24" s="398">
        <v>53</v>
      </c>
      <c r="AO24" s="398">
        <v>56</v>
      </c>
      <c r="AP24" s="412">
        <v>868</v>
      </c>
      <c r="AQ24" s="397">
        <f t="shared" si="4"/>
        <v>637</v>
      </c>
      <c r="AR24" s="400">
        <f t="shared" si="4"/>
        <v>555</v>
      </c>
      <c r="AS24" s="400">
        <f t="shared" si="4"/>
        <v>809</v>
      </c>
      <c r="AT24" s="400">
        <f t="shared" si="4"/>
        <v>590</v>
      </c>
      <c r="AU24" s="400">
        <f t="shared" si="4"/>
        <v>494</v>
      </c>
      <c r="AV24" s="400">
        <f t="shared" si="4"/>
        <v>437</v>
      </c>
      <c r="AW24" s="400">
        <f t="shared" si="4"/>
        <v>382</v>
      </c>
      <c r="AX24" s="411">
        <f t="shared" si="4"/>
        <v>3904</v>
      </c>
      <c r="AY24" s="400">
        <v>322</v>
      </c>
      <c r="AZ24" s="398">
        <v>250</v>
      </c>
      <c r="BA24" s="398">
        <v>298</v>
      </c>
      <c r="BB24" s="398">
        <v>161</v>
      </c>
      <c r="BC24" s="398">
        <v>118</v>
      </c>
      <c r="BD24" s="398">
        <v>91</v>
      </c>
      <c r="BE24" s="398">
        <v>110</v>
      </c>
      <c r="BF24" s="399">
        <v>1350</v>
      </c>
      <c r="BG24" s="397">
        <v>237</v>
      </c>
      <c r="BH24" s="398">
        <v>222</v>
      </c>
      <c r="BI24" s="398">
        <v>287</v>
      </c>
      <c r="BJ24" s="398">
        <v>210</v>
      </c>
      <c r="BK24" s="398">
        <v>163</v>
      </c>
      <c r="BL24" s="398">
        <v>128</v>
      </c>
      <c r="BM24" s="398">
        <v>112</v>
      </c>
      <c r="BN24" s="399">
        <v>1359</v>
      </c>
      <c r="BO24" s="397">
        <v>78</v>
      </c>
      <c r="BP24" s="398">
        <v>83</v>
      </c>
      <c r="BQ24" s="398">
        <v>224</v>
      </c>
      <c r="BR24" s="398">
        <v>219</v>
      </c>
      <c r="BS24" s="398">
        <v>213</v>
      </c>
      <c r="BT24" s="398">
        <v>218</v>
      </c>
      <c r="BU24" s="398">
        <v>160</v>
      </c>
      <c r="BV24" s="399">
        <v>1195</v>
      </c>
      <c r="BW24" s="397">
        <v>12</v>
      </c>
      <c r="BX24" s="398">
        <v>14</v>
      </c>
      <c r="BY24" s="398">
        <v>15</v>
      </c>
      <c r="BZ24" s="398">
        <v>16</v>
      </c>
      <c r="CA24" s="398">
        <v>11</v>
      </c>
      <c r="CB24" s="398">
        <v>9</v>
      </c>
      <c r="CC24" s="398">
        <v>10</v>
      </c>
      <c r="CD24" s="412">
        <v>87</v>
      </c>
      <c r="CE24" s="454">
        <f t="shared" si="5"/>
        <v>75</v>
      </c>
      <c r="CF24" s="423">
        <f t="shared" si="6"/>
        <v>140</v>
      </c>
      <c r="CG24" s="423">
        <f t="shared" si="7"/>
        <v>281</v>
      </c>
      <c r="CH24" s="468">
        <f t="shared" si="8"/>
        <v>1903</v>
      </c>
    </row>
    <row r="25" spans="1:86">
      <c r="A25" s="407" t="s">
        <v>281</v>
      </c>
      <c r="B25" s="408" t="s">
        <v>26</v>
      </c>
      <c r="C25" s="397">
        <v>122</v>
      </c>
      <c r="D25" s="398">
        <v>262</v>
      </c>
      <c r="E25" s="398">
        <v>191</v>
      </c>
      <c r="F25" s="398">
        <v>326</v>
      </c>
      <c r="G25" s="398">
        <v>241</v>
      </c>
      <c r="H25" s="398">
        <v>183</v>
      </c>
      <c r="I25" s="398">
        <v>143</v>
      </c>
      <c r="J25" s="399">
        <v>1468</v>
      </c>
      <c r="K25" s="397">
        <v>119</v>
      </c>
      <c r="L25" s="398">
        <v>260</v>
      </c>
      <c r="M25" s="398">
        <v>190</v>
      </c>
      <c r="N25" s="398">
        <v>321</v>
      </c>
      <c r="O25" s="398">
        <v>239</v>
      </c>
      <c r="P25" s="398">
        <v>182</v>
      </c>
      <c r="Q25" s="398">
        <v>140</v>
      </c>
      <c r="R25" s="399">
        <v>1451</v>
      </c>
      <c r="S25" s="397">
        <v>7</v>
      </c>
      <c r="T25" s="398">
        <v>12</v>
      </c>
      <c r="U25" s="398">
        <v>7</v>
      </c>
      <c r="V25" s="398">
        <v>11</v>
      </c>
      <c r="W25" s="398">
        <v>3</v>
      </c>
      <c r="X25" s="398">
        <v>5</v>
      </c>
      <c r="Y25" s="398">
        <v>5</v>
      </c>
      <c r="Z25" s="399">
        <v>50</v>
      </c>
      <c r="AA25" s="397">
        <v>14</v>
      </c>
      <c r="AB25" s="398">
        <v>16</v>
      </c>
      <c r="AC25" s="398">
        <v>8</v>
      </c>
      <c r="AD25" s="398">
        <v>18</v>
      </c>
      <c r="AE25" s="398">
        <v>10</v>
      </c>
      <c r="AF25" s="398">
        <v>5</v>
      </c>
      <c r="AG25" s="398">
        <v>5</v>
      </c>
      <c r="AH25" s="399">
        <v>76</v>
      </c>
      <c r="AI25" s="397">
        <v>21</v>
      </c>
      <c r="AJ25" s="398">
        <v>35</v>
      </c>
      <c r="AK25" s="398">
        <v>26</v>
      </c>
      <c r="AL25" s="398">
        <v>42</v>
      </c>
      <c r="AM25" s="398">
        <v>17</v>
      </c>
      <c r="AN25" s="398">
        <v>15</v>
      </c>
      <c r="AO25" s="398">
        <v>16</v>
      </c>
      <c r="AP25" s="412">
        <v>172</v>
      </c>
      <c r="AQ25" s="397">
        <f t="shared" si="4"/>
        <v>77</v>
      </c>
      <c r="AR25" s="400">
        <f t="shared" si="4"/>
        <v>197</v>
      </c>
      <c r="AS25" s="400">
        <f t="shared" si="4"/>
        <v>149</v>
      </c>
      <c r="AT25" s="400">
        <f t="shared" si="4"/>
        <v>250</v>
      </c>
      <c r="AU25" s="400">
        <f t="shared" si="4"/>
        <v>209</v>
      </c>
      <c r="AV25" s="400">
        <f t="shared" si="4"/>
        <v>157</v>
      </c>
      <c r="AW25" s="400">
        <f t="shared" si="4"/>
        <v>114</v>
      </c>
      <c r="AX25" s="411">
        <f t="shared" si="4"/>
        <v>1153</v>
      </c>
      <c r="AY25" s="400">
        <v>36</v>
      </c>
      <c r="AZ25" s="398">
        <v>79</v>
      </c>
      <c r="BA25" s="398">
        <v>45</v>
      </c>
      <c r="BB25" s="398">
        <v>58</v>
      </c>
      <c r="BC25" s="398">
        <v>46</v>
      </c>
      <c r="BD25" s="398">
        <v>35</v>
      </c>
      <c r="BE25" s="398">
        <v>20</v>
      </c>
      <c r="BF25" s="399">
        <v>319</v>
      </c>
      <c r="BG25" s="397">
        <v>31</v>
      </c>
      <c r="BH25" s="398">
        <v>81</v>
      </c>
      <c r="BI25" s="398">
        <v>58</v>
      </c>
      <c r="BJ25" s="398">
        <v>100</v>
      </c>
      <c r="BK25" s="398">
        <v>73</v>
      </c>
      <c r="BL25" s="398">
        <v>46</v>
      </c>
      <c r="BM25" s="398">
        <v>36</v>
      </c>
      <c r="BN25" s="399">
        <v>425</v>
      </c>
      <c r="BO25" s="397">
        <v>10</v>
      </c>
      <c r="BP25" s="398">
        <v>37</v>
      </c>
      <c r="BQ25" s="398">
        <v>46</v>
      </c>
      <c r="BR25" s="398">
        <v>92</v>
      </c>
      <c r="BS25" s="398">
        <v>90</v>
      </c>
      <c r="BT25" s="398">
        <v>76</v>
      </c>
      <c r="BU25" s="398">
        <v>58</v>
      </c>
      <c r="BV25" s="399">
        <v>409</v>
      </c>
      <c r="BW25" s="397">
        <v>3</v>
      </c>
      <c r="BX25" s="398">
        <v>2</v>
      </c>
      <c r="BY25" s="398">
        <v>1</v>
      </c>
      <c r="BZ25" s="398">
        <v>5</v>
      </c>
      <c r="CA25" s="398">
        <v>2</v>
      </c>
      <c r="CB25" s="398">
        <v>1</v>
      </c>
      <c r="CC25" s="398">
        <v>3</v>
      </c>
      <c r="CD25" s="412">
        <v>17</v>
      </c>
      <c r="CE25" s="454">
        <f t="shared" si="5"/>
        <v>24</v>
      </c>
      <c r="CF25" s="423">
        <f t="shared" si="6"/>
        <v>38</v>
      </c>
      <c r="CG25" s="423">
        <f t="shared" si="7"/>
        <v>90</v>
      </c>
      <c r="CH25" s="468">
        <f t="shared" si="8"/>
        <v>730</v>
      </c>
    </row>
    <row r="26" spans="1:86">
      <c r="A26" s="407" t="s">
        <v>281</v>
      </c>
      <c r="B26" s="408" t="s">
        <v>27</v>
      </c>
      <c r="C26" s="397">
        <v>513</v>
      </c>
      <c r="D26" s="398">
        <v>411</v>
      </c>
      <c r="E26" s="398">
        <v>567</v>
      </c>
      <c r="F26" s="398">
        <v>407</v>
      </c>
      <c r="G26" s="398">
        <v>302</v>
      </c>
      <c r="H26" s="398">
        <v>339</v>
      </c>
      <c r="I26" s="398">
        <v>275</v>
      </c>
      <c r="J26" s="399">
        <v>2814</v>
      </c>
      <c r="K26" s="397">
        <v>502</v>
      </c>
      <c r="L26" s="398">
        <v>402</v>
      </c>
      <c r="M26" s="398">
        <v>555</v>
      </c>
      <c r="N26" s="398">
        <v>395</v>
      </c>
      <c r="O26" s="398">
        <v>297</v>
      </c>
      <c r="P26" s="398">
        <v>333</v>
      </c>
      <c r="Q26" s="398">
        <v>267</v>
      </c>
      <c r="R26" s="399">
        <v>2751</v>
      </c>
      <c r="S26" s="397">
        <v>21</v>
      </c>
      <c r="T26" s="398">
        <v>17</v>
      </c>
      <c r="U26" s="398">
        <v>18</v>
      </c>
      <c r="V26" s="398">
        <v>12</v>
      </c>
      <c r="W26" s="398">
        <v>5</v>
      </c>
      <c r="X26" s="398">
        <v>6</v>
      </c>
      <c r="Y26" s="398">
        <v>4</v>
      </c>
      <c r="Z26" s="399">
        <v>83</v>
      </c>
      <c r="AA26" s="397">
        <v>63</v>
      </c>
      <c r="AB26" s="398">
        <v>40</v>
      </c>
      <c r="AC26" s="398">
        <v>18</v>
      </c>
      <c r="AD26" s="398">
        <v>24</v>
      </c>
      <c r="AE26" s="398">
        <v>12</v>
      </c>
      <c r="AF26" s="398">
        <v>20</v>
      </c>
      <c r="AG26" s="398">
        <v>17</v>
      </c>
      <c r="AH26" s="399">
        <v>194</v>
      </c>
      <c r="AI26" s="397">
        <v>114</v>
      </c>
      <c r="AJ26" s="398">
        <v>51</v>
      </c>
      <c r="AK26" s="398">
        <v>77</v>
      </c>
      <c r="AL26" s="398">
        <v>44</v>
      </c>
      <c r="AM26" s="398">
        <v>29</v>
      </c>
      <c r="AN26" s="398">
        <v>27</v>
      </c>
      <c r="AO26" s="398">
        <v>26</v>
      </c>
      <c r="AP26" s="412">
        <v>368</v>
      </c>
      <c r="AQ26" s="397">
        <f t="shared" si="4"/>
        <v>304</v>
      </c>
      <c r="AR26" s="400">
        <f t="shared" si="4"/>
        <v>294</v>
      </c>
      <c r="AS26" s="400">
        <f t="shared" si="4"/>
        <v>442</v>
      </c>
      <c r="AT26" s="400">
        <f t="shared" si="4"/>
        <v>315</v>
      </c>
      <c r="AU26" s="400">
        <f t="shared" si="4"/>
        <v>251</v>
      </c>
      <c r="AV26" s="400">
        <f t="shared" si="4"/>
        <v>280</v>
      </c>
      <c r="AW26" s="400">
        <f t="shared" si="4"/>
        <v>220</v>
      </c>
      <c r="AX26" s="411">
        <f t="shared" si="4"/>
        <v>2106</v>
      </c>
      <c r="AY26" s="400">
        <v>163</v>
      </c>
      <c r="AZ26" s="398">
        <v>123</v>
      </c>
      <c r="BA26" s="398">
        <v>170</v>
      </c>
      <c r="BB26" s="398">
        <v>96</v>
      </c>
      <c r="BC26" s="398">
        <v>60</v>
      </c>
      <c r="BD26" s="398">
        <v>54</v>
      </c>
      <c r="BE26" s="398">
        <v>54</v>
      </c>
      <c r="BF26" s="399">
        <v>720</v>
      </c>
      <c r="BG26" s="397">
        <v>113</v>
      </c>
      <c r="BH26" s="398">
        <v>127</v>
      </c>
      <c r="BI26" s="398">
        <v>172</v>
      </c>
      <c r="BJ26" s="398">
        <v>114</v>
      </c>
      <c r="BK26" s="398">
        <v>74</v>
      </c>
      <c r="BL26" s="398">
        <v>104</v>
      </c>
      <c r="BM26" s="398">
        <v>64</v>
      </c>
      <c r="BN26" s="399">
        <v>768</v>
      </c>
      <c r="BO26" s="397">
        <v>28</v>
      </c>
      <c r="BP26" s="398">
        <v>44</v>
      </c>
      <c r="BQ26" s="398">
        <v>100</v>
      </c>
      <c r="BR26" s="398">
        <v>105</v>
      </c>
      <c r="BS26" s="398">
        <v>117</v>
      </c>
      <c r="BT26" s="398">
        <v>122</v>
      </c>
      <c r="BU26" s="398">
        <v>102</v>
      </c>
      <c r="BV26" s="399">
        <v>618</v>
      </c>
      <c r="BW26" s="397">
        <v>11</v>
      </c>
      <c r="BX26" s="398">
        <v>9</v>
      </c>
      <c r="BY26" s="398">
        <v>12</v>
      </c>
      <c r="BZ26" s="398">
        <v>12</v>
      </c>
      <c r="CA26" s="398">
        <v>5</v>
      </c>
      <c r="CB26" s="398">
        <v>6</v>
      </c>
      <c r="CC26" s="398">
        <v>8</v>
      </c>
      <c r="CD26" s="412">
        <v>63</v>
      </c>
      <c r="CE26" s="454">
        <f t="shared" si="5"/>
        <v>27</v>
      </c>
      <c r="CF26" s="423">
        <f t="shared" si="6"/>
        <v>73</v>
      </c>
      <c r="CG26" s="423">
        <f t="shared" si="7"/>
        <v>126</v>
      </c>
      <c r="CH26" s="468">
        <f t="shared" si="8"/>
        <v>1066</v>
      </c>
    </row>
    <row r="27" spans="1:86">
      <c r="A27" s="407" t="s">
        <v>281</v>
      </c>
      <c r="B27" s="408" t="s">
        <v>28</v>
      </c>
      <c r="C27" s="397">
        <v>203</v>
      </c>
      <c r="D27" s="398">
        <v>309</v>
      </c>
      <c r="E27" s="398">
        <v>246</v>
      </c>
      <c r="F27" s="398">
        <v>322</v>
      </c>
      <c r="G27" s="398">
        <v>251</v>
      </c>
      <c r="H27" s="398">
        <v>246</v>
      </c>
      <c r="I27" s="398">
        <v>234</v>
      </c>
      <c r="J27" s="399">
        <v>1811</v>
      </c>
      <c r="K27" s="397">
        <v>200</v>
      </c>
      <c r="L27" s="398">
        <v>303</v>
      </c>
      <c r="M27" s="398">
        <v>245</v>
      </c>
      <c r="N27" s="398">
        <v>317</v>
      </c>
      <c r="O27" s="398">
        <v>247</v>
      </c>
      <c r="P27" s="398">
        <v>244</v>
      </c>
      <c r="Q27" s="398">
        <v>230</v>
      </c>
      <c r="R27" s="399">
        <v>1786</v>
      </c>
      <c r="S27" s="397">
        <v>6</v>
      </c>
      <c r="T27" s="398">
        <v>9</v>
      </c>
      <c r="U27" s="398">
        <v>5</v>
      </c>
      <c r="V27" s="398">
        <v>7</v>
      </c>
      <c r="W27" s="398">
        <v>5</v>
      </c>
      <c r="X27" s="398">
        <v>4</v>
      </c>
      <c r="Y27" s="398">
        <v>5</v>
      </c>
      <c r="Z27" s="399">
        <v>41</v>
      </c>
      <c r="AA27" s="397">
        <v>20</v>
      </c>
      <c r="AB27" s="398">
        <v>24</v>
      </c>
      <c r="AC27" s="398">
        <v>13</v>
      </c>
      <c r="AD27" s="398">
        <v>13</v>
      </c>
      <c r="AE27" s="398">
        <v>9</v>
      </c>
      <c r="AF27" s="398">
        <v>10</v>
      </c>
      <c r="AG27" s="398">
        <v>5</v>
      </c>
      <c r="AH27" s="399">
        <v>94</v>
      </c>
      <c r="AI27" s="397">
        <v>30</v>
      </c>
      <c r="AJ27" s="398">
        <v>44</v>
      </c>
      <c r="AK27" s="398">
        <v>29</v>
      </c>
      <c r="AL27" s="398">
        <v>27</v>
      </c>
      <c r="AM27" s="398">
        <v>18</v>
      </c>
      <c r="AN27" s="398">
        <v>23</v>
      </c>
      <c r="AO27" s="398">
        <v>25</v>
      </c>
      <c r="AP27" s="412">
        <v>196</v>
      </c>
      <c r="AQ27" s="397">
        <f t="shared" si="4"/>
        <v>144</v>
      </c>
      <c r="AR27" s="400">
        <f t="shared" si="4"/>
        <v>226</v>
      </c>
      <c r="AS27" s="400">
        <f t="shared" si="4"/>
        <v>198</v>
      </c>
      <c r="AT27" s="400">
        <f t="shared" si="4"/>
        <v>270</v>
      </c>
      <c r="AU27" s="400">
        <f t="shared" si="4"/>
        <v>215</v>
      </c>
      <c r="AV27" s="400">
        <f t="shared" si="4"/>
        <v>207</v>
      </c>
      <c r="AW27" s="400">
        <f t="shared" si="4"/>
        <v>195</v>
      </c>
      <c r="AX27" s="411">
        <f t="shared" si="4"/>
        <v>1455</v>
      </c>
      <c r="AY27" s="400">
        <v>60</v>
      </c>
      <c r="AZ27" s="398">
        <v>82</v>
      </c>
      <c r="BA27" s="398">
        <v>75</v>
      </c>
      <c r="BB27" s="398">
        <v>49</v>
      </c>
      <c r="BC27" s="398">
        <v>33</v>
      </c>
      <c r="BD27" s="398">
        <v>47</v>
      </c>
      <c r="BE27" s="398">
        <v>35</v>
      </c>
      <c r="BF27" s="399">
        <v>381</v>
      </c>
      <c r="BG27" s="397">
        <v>58</v>
      </c>
      <c r="BH27" s="398">
        <v>98</v>
      </c>
      <c r="BI27" s="398">
        <v>56</v>
      </c>
      <c r="BJ27" s="398">
        <v>114</v>
      </c>
      <c r="BK27" s="398">
        <v>70</v>
      </c>
      <c r="BL27" s="398">
        <v>58</v>
      </c>
      <c r="BM27" s="398">
        <v>67</v>
      </c>
      <c r="BN27" s="399">
        <v>521</v>
      </c>
      <c r="BO27" s="397">
        <v>26</v>
      </c>
      <c r="BP27" s="398">
        <v>46</v>
      </c>
      <c r="BQ27" s="398">
        <v>67</v>
      </c>
      <c r="BR27" s="398">
        <v>107</v>
      </c>
      <c r="BS27" s="398">
        <v>112</v>
      </c>
      <c r="BT27" s="398">
        <v>102</v>
      </c>
      <c r="BU27" s="398">
        <v>93</v>
      </c>
      <c r="BV27" s="399">
        <v>553</v>
      </c>
      <c r="BW27" s="397">
        <v>3</v>
      </c>
      <c r="BX27" s="398">
        <v>6</v>
      </c>
      <c r="BY27" s="398">
        <v>1</v>
      </c>
      <c r="BZ27" s="398">
        <v>5</v>
      </c>
      <c r="CA27" s="398">
        <v>4</v>
      </c>
      <c r="CB27" s="398">
        <v>2</v>
      </c>
      <c r="CC27" s="398">
        <v>4</v>
      </c>
      <c r="CD27" s="412">
        <v>25</v>
      </c>
      <c r="CE27" s="454">
        <f t="shared" si="5"/>
        <v>21</v>
      </c>
      <c r="CF27" s="423">
        <f t="shared" si="6"/>
        <v>37</v>
      </c>
      <c r="CG27" s="423">
        <f t="shared" si="7"/>
        <v>93</v>
      </c>
      <c r="CH27" s="468">
        <f t="shared" si="8"/>
        <v>887</v>
      </c>
    </row>
    <row r="28" spans="1:86">
      <c r="A28" s="407" t="s">
        <v>281</v>
      </c>
      <c r="B28" s="408" t="s">
        <v>29</v>
      </c>
      <c r="C28" s="397">
        <v>247</v>
      </c>
      <c r="D28" s="398">
        <v>242</v>
      </c>
      <c r="E28" s="398">
        <v>412</v>
      </c>
      <c r="F28" s="398">
        <v>325</v>
      </c>
      <c r="G28" s="398">
        <v>230</v>
      </c>
      <c r="H28" s="398">
        <v>199</v>
      </c>
      <c r="I28" s="398">
        <v>177</v>
      </c>
      <c r="J28" s="399">
        <v>1832</v>
      </c>
      <c r="K28" s="397">
        <v>246</v>
      </c>
      <c r="L28" s="398">
        <v>238</v>
      </c>
      <c r="M28" s="398">
        <v>410</v>
      </c>
      <c r="N28" s="398">
        <v>318</v>
      </c>
      <c r="O28" s="398">
        <v>226</v>
      </c>
      <c r="P28" s="398">
        <v>197</v>
      </c>
      <c r="Q28" s="398">
        <v>173</v>
      </c>
      <c r="R28" s="399">
        <v>1808</v>
      </c>
      <c r="S28" s="397">
        <v>5</v>
      </c>
      <c r="T28" s="398">
        <v>10</v>
      </c>
      <c r="U28" s="398">
        <v>5</v>
      </c>
      <c r="V28" s="398">
        <v>9</v>
      </c>
      <c r="W28" s="398">
        <v>2</v>
      </c>
      <c r="X28" s="398">
        <v>1</v>
      </c>
      <c r="Y28" s="398">
        <v>5</v>
      </c>
      <c r="Z28" s="399">
        <v>37</v>
      </c>
      <c r="AA28" s="397">
        <v>13</v>
      </c>
      <c r="AB28" s="398">
        <v>16</v>
      </c>
      <c r="AC28" s="398">
        <v>19</v>
      </c>
      <c r="AD28" s="398">
        <v>12</v>
      </c>
      <c r="AE28" s="398">
        <v>2</v>
      </c>
      <c r="AF28" s="398">
        <v>9</v>
      </c>
      <c r="AG28" s="398">
        <v>7</v>
      </c>
      <c r="AH28" s="399">
        <v>78</v>
      </c>
      <c r="AI28" s="397">
        <v>24</v>
      </c>
      <c r="AJ28" s="398">
        <v>38</v>
      </c>
      <c r="AK28" s="398">
        <v>48</v>
      </c>
      <c r="AL28" s="398">
        <v>26</v>
      </c>
      <c r="AM28" s="398">
        <v>11</v>
      </c>
      <c r="AN28" s="398">
        <v>12</v>
      </c>
      <c r="AO28" s="398">
        <v>5</v>
      </c>
      <c r="AP28" s="412">
        <v>164</v>
      </c>
      <c r="AQ28" s="397">
        <f t="shared" si="4"/>
        <v>204</v>
      </c>
      <c r="AR28" s="400">
        <f t="shared" si="4"/>
        <v>174</v>
      </c>
      <c r="AS28" s="400">
        <f t="shared" si="4"/>
        <v>338</v>
      </c>
      <c r="AT28" s="400">
        <f t="shared" si="4"/>
        <v>271</v>
      </c>
      <c r="AU28" s="400">
        <f t="shared" si="4"/>
        <v>211</v>
      </c>
      <c r="AV28" s="400">
        <f t="shared" si="4"/>
        <v>175</v>
      </c>
      <c r="AW28" s="400">
        <f t="shared" si="4"/>
        <v>156</v>
      </c>
      <c r="AX28" s="411">
        <f t="shared" si="4"/>
        <v>1529</v>
      </c>
      <c r="AY28" s="400">
        <v>77</v>
      </c>
      <c r="AZ28" s="398">
        <v>55</v>
      </c>
      <c r="BA28" s="398">
        <v>102</v>
      </c>
      <c r="BB28" s="398">
        <v>53</v>
      </c>
      <c r="BC28" s="398">
        <v>33</v>
      </c>
      <c r="BD28" s="398">
        <v>40</v>
      </c>
      <c r="BE28" s="398">
        <v>30</v>
      </c>
      <c r="BF28" s="399">
        <v>390</v>
      </c>
      <c r="BG28" s="397">
        <v>89</v>
      </c>
      <c r="BH28" s="398">
        <v>64</v>
      </c>
      <c r="BI28" s="398">
        <v>131</v>
      </c>
      <c r="BJ28" s="398">
        <v>105</v>
      </c>
      <c r="BK28" s="398">
        <v>73</v>
      </c>
      <c r="BL28" s="398">
        <v>47</v>
      </c>
      <c r="BM28" s="398">
        <v>43</v>
      </c>
      <c r="BN28" s="399">
        <v>552</v>
      </c>
      <c r="BO28" s="397">
        <v>38</v>
      </c>
      <c r="BP28" s="398">
        <v>55</v>
      </c>
      <c r="BQ28" s="398">
        <v>105</v>
      </c>
      <c r="BR28" s="398">
        <v>113</v>
      </c>
      <c r="BS28" s="398">
        <v>105</v>
      </c>
      <c r="BT28" s="398">
        <v>88</v>
      </c>
      <c r="BU28" s="398">
        <v>83</v>
      </c>
      <c r="BV28" s="399">
        <v>587</v>
      </c>
      <c r="BW28" s="397">
        <v>1</v>
      </c>
      <c r="BX28" s="398">
        <v>4</v>
      </c>
      <c r="BY28" s="398">
        <v>2</v>
      </c>
      <c r="BZ28" s="398">
        <v>7</v>
      </c>
      <c r="CA28" s="398">
        <v>4</v>
      </c>
      <c r="CB28" s="398">
        <v>2</v>
      </c>
      <c r="CC28" s="398">
        <v>4</v>
      </c>
      <c r="CD28" s="412">
        <v>24</v>
      </c>
      <c r="CE28" s="454">
        <f t="shared" si="5"/>
        <v>17</v>
      </c>
      <c r="CF28" s="423">
        <f t="shared" si="6"/>
        <v>30</v>
      </c>
      <c r="CG28" s="423">
        <f t="shared" si="7"/>
        <v>54</v>
      </c>
      <c r="CH28" s="468">
        <f t="shared" si="8"/>
        <v>813</v>
      </c>
    </row>
    <row r="29" spans="1:86">
      <c r="A29" s="407" t="s">
        <v>281</v>
      </c>
      <c r="B29" s="408" t="s">
        <v>31</v>
      </c>
      <c r="C29" s="397">
        <v>86</v>
      </c>
      <c r="D29" s="398">
        <v>164</v>
      </c>
      <c r="E29" s="398">
        <v>283</v>
      </c>
      <c r="F29" s="398">
        <v>213</v>
      </c>
      <c r="G29" s="398">
        <v>204</v>
      </c>
      <c r="H29" s="398">
        <v>213</v>
      </c>
      <c r="I29" s="398">
        <v>142</v>
      </c>
      <c r="J29" s="399">
        <v>1305</v>
      </c>
      <c r="K29" s="397">
        <v>86</v>
      </c>
      <c r="L29" s="398">
        <v>163</v>
      </c>
      <c r="M29" s="398">
        <v>279</v>
      </c>
      <c r="N29" s="398">
        <v>209</v>
      </c>
      <c r="O29" s="398">
        <v>203</v>
      </c>
      <c r="P29" s="398">
        <v>211</v>
      </c>
      <c r="Q29" s="398">
        <v>140</v>
      </c>
      <c r="R29" s="399">
        <v>1291</v>
      </c>
      <c r="S29" s="397">
        <v>6</v>
      </c>
      <c r="T29" s="398">
        <v>5</v>
      </c>
      <c r="U29" s="398">
        <v>4</v>
      </c>
      <c r="V29" s="398">
        <v>4</v>
      </c>
      <c r="W29" s="398">
        <v>0</v>
      </c>
      <c r="X29" s="398">
        <v>5</v>
      </c>
      <c r="Y29" s="398">
        <v>5</v>
      </c>
      <c r="Z29" s="399">
        <v>29</v>
      </c>
      <c r="AA29" s="397">
        <v>2</v>
      </c>
      <c r="AB29" s="398">
        <v>9</v>
      </c>
      <c r="AC29" s="398">
        <v>9</v>
      </c>
      <c r="AD29" s="398">
        <v>7</v>
      </c>
      <c r="AE29" s="398">
        <v>6</v>
      </c>
      <c r="AF29" s="398">
        <v>6</v>
      </c>
      <c r="AG29" s="398">
        <v>2</v>
      </c>
      <c r="AH29" s="399">
        <v>41</v>
      </c>
      <c r="AI29" s="397">
        <v>11</v>
      </c>
      <c r="AJ29" s="398">
        <v>20</v>
      </c>
      <c r="AK29" s="398">
        <v>28</v>
      </c>
      <c r="AL29" s="398">
        <v>10</v>
      </c>
      <c r="AM29" s="398">
        <v>16</v>
      </c>
      <c r="AN29" s="398">
        <v>17</v>
      </c>
      <c r="AO29" s="398">
        <v>7</v>
      </c>
      <c r="AP29" s="412">
        <v>109</v>
      </c>
      <c r="AQ29" s="397">
        <f t="shared" si="4"/>
        <v>67</v>
      </c>
      <c r="AR29" s="400">
        <f t="shared" si="4"/>
        <v>129</v>
      </c>
      <c r="AS29" s="400">
        <f t="shared" si="4"/>
        <v>238</v>
      </c>
      <c r="AT29" s="400">
        <f t="shared" si="4"/>
        <v>188</v>
      </c>
      <c r="AU29" s="400">
        <f t="shared" si="4"/>
        <v>181</v>
      </c>
      <c r="AV29" s="400">
        <f t="shared" si="4"/>
        <v>183</v>
      </c>
      <c r="AW29" s="400">
        <f t="shared" si="4"/>
        <v>126</v>
      </c>
      <c r="AX29" s="411">
        <f t="shared" si="4"/>
        <v>1112</v>
      </c>
      <c r="AY29" s="400">
        <v>22</v>
      </c>
      <c r="AZ29" s="398">
        <v>40</v>
      </c>
      <c r="BA29" s="398">
        <v>65</v>
      </c>
      <c r="BB29" s="398">
        <v>39</v>
      </c>
      <c r="BC29" s="398">
        <v>36</v>
      </c>
      <c r="BD29" s="398">
        <v>28</v>
      </c>
      <c r="BE29" s="398">
        <v>25</v>
      </c>
      <c r="BF29" s="399">
        <v>255</v>
      </c>
      <c r="BG29" s="397">
        <v>31</v>
      </c>
      <c r="BH29" s="398">
        <v>53</v>
      </c>
      <c r="BI29" s="398">
        <v>97</v>
      </c>
      <c r="BJ29" s="398">
        <v>75</v>
      </c>
      <c r="BK29" s="398">
        <v>55</v>
      </c>
      <c r="BL29" s="398">
        <v>61</v>
      </c>
      <c r="BM29" s="398">
        <v>34</v>
      </c>
      <c r="BN29" s="399">
        <v>406</v>
      </c>
      <c r="BO29" s="397">
        <v>14</v>
      </c>
      <c r="BP29" s="398">
        <v>36</v>
      </c>
      <c r="BQ29" s="398">
        <v>76</v>
      </c>
      <c r="BR29" s="398">
        <v>74</v>
      </c>
      <c r="BS29" s="398">
        <v>90</v>
      </c>
      <c r="BT29" s="398">
        <v>94</v>
      </c>
      <c r="BU29" s="398">
        <v>67</v>
      </c>
      <c r="BV29" s="399">
        <v>451</v>
      </c>
      <c r="BW29" s="397">
        <v>0</v>
      </c>
      <c r="BX29" s="398">
        <v>1</v>
      </c>
      <c r="BY29" s="398">
        <v>4</v>
      </c>
      <c r="BZ29" s="398">
        <v>4</v>
      </c>
      <c r="CA29" s="398">
        <v>1</v>
      </c>
      <c r="CB29" s="398">
        <v>2</v>
      </c>
      <c r="CC29" s="398">
        <v>2</v>
      </c>
      <c r="CD29" s="412">
        <v>14</v>
      </c>
      <c r="CE29" s="454">
        <f t="shared" si="5"/>
        <v>14</v>
      </c>
      <c r="CF29" s="423">
        <f t="shared" si="6"/>
        <v>21</v>
      </c>
      <c r="CG29" s="423">
        <f t="shared" si="7"/>
        <v>50</v>
      </c>
      <c r="CH29" s="468">
        <f t="shared" si="8"/>
        <v>678</v>
      </c>
    </row>
    <row r="30" spans="1:86">
      <c r="A30" s="407" t="s">
        <v>281</v>
      </c>
      <c r="B30" s="408" t="s">
        <v>32</v>
      </c>
      <c r="C30" s="397">
        <v>367</v>
      </c>
      <c r="D30" s="398">
        <v>381</v>
      </c>
      <c r="E30" s="398">
        <v>603</v>
      </c>
      <c r="F30" s="398">
        <v>478</v>
      </c>
      <c r="G30" s="398">
        <v>413</v>
      </c>
      <c r="H30" s="398">
        <v>310</v>
      </c>
      <c r="I30" s="398">
        <v>281</v>
      </c>
      <c r="J30" s="399">
        <v>2833</v>
      </c>
      <c r="K30" s="397">
        <v>364</v>
      </c>
      <c r="L30" s="398">
        <v>376</v>
      </c>
      <c r="M30" s="398">
        <v>593</v>
      </c>
      <c r="N30" s="398">
        <v>473</v>
      </c>
      <c r="O30" s="398">
        <v>407</v>
      </c>
      <c r="P30" s="398">
        <v>304</v>
      </c>
      <c r="Q30" s="398">
        <v>279</v>
      </c>
      <c r="R30" s="399">
        <v>2796</v>
      </c>
      <c r="S30" s="397">
        <v>15</v>
      </c>
      <c r="T30" s="398">
        <v>16</v>
      </c>
      <c r="U30" s="398">
        <v>13</v>
      </c>
      <c r="V30" s="398">
        <v>17</v>
      </c>
      <c r="W30" s="398">
        <v>9</v>
      </c>
      <c r="X30" s="398">
        <v>2</v>
      </c>
      <c r="Y30" s="398">
        <v>9</v>
      </c>
      <c r="Z30" s="399">
        <v>81</v>
      </c>
      <c r="AA30" s="397">
        <v>26</v>
      </c>
      <c r="AB30" s="398">
        <v>23</v>
      </c>
      <c r="AC30" s="398">
        <v>33</v>
      </c>
      <c r="AD30" s="398">
        <v>17</v>
      </c>
      <c r="AE30" s="398">
        <v>16</v>
      </c>
      <c r="AF30" s="398">
        <v>8</v>
      </c>
      <c r="AG30" s="398">
        <v>10</v>
      </c>
      <c r="AH30" s="399">
        <v>133</v>
      </c>
      <c r="AI30" s="397">
        <v>54</v>
      </c>
      <c r="AJ30" s="398">
        <v>48</v>
      </c>
      <c r="AK30" s="398">
        <v>53</v>
      </c>
      <c r="AL30" s="398">
        <v>39</v>
      </c>
      <c r="AM30" s="398">
        <v>33</v>
      </c>
      <c r="AN30" s="398">
        <v>19</v>
      </c>
      <c r="AO30" s="398">
        <v>20</v>
      </c>
      <c r="AP30" s="412">
        <v>266</v>
      </c>
      <c r="AQ30" s="397">
        <f t="shared" si="4"/>
        <v>269</v>
      </c>
      <c r="AR30" s="400">
        <f t="shared" si="4"/>
        <v>289</v>
      </c>
      <c r="AS30" s="400">
        <f t="shared" si="4"/>
        <v>494</v>
      </c>
      <c r="AT30" s="400">
        <f t="shared" si="4"/>
        <v>400</v>
      </c>
      <c r="AU30" s="400">
        <f t="shared" si="4"/>
        <v>349</v>
      </c>
      <c r="AV30" s="400">
        <f t="shared" si="4"/>
        <v>275</v>
      </c>
      <c r="AW30" s="400">
        <f t="shared" si="4"/>
        <v>240</v>
      </c>
      <c r="AX30" s="411">
        <f t="shared" si="4"/>
        <v>2316</v>
      </c>
      <c r="AY30" s="400">
        <v>117</v>
      </c>
      <c r="AZ30" s="398">
        <v>104</v>
      </c>
      <c r="BA30" s="398">
        <v>141</v>
      </c>
      <c r="BB30" s="398">
        <v>96</v>
      </c>
      <c r="BC30" s="398">
        <v>79</v>
      </c>
      <c r="BD30" s="398">
        <v>45</v>
      </c>
      <c r="BE30" s="398">
        <v>48</v>
      </c>
      <c r="BF30" s="399">
        <v>630</v>
      </c>
      <c r="BG30" s="397">
        <v>102</v>
      </c>
      <c r="BH30" s="398">
        <v>106</v>
      </c>
      <c r="BI30" s="398">
        <v>173</v>
      </c>
      <c r="BJ30" s="398">
        <v>146</v>
      </c>
      <c r="BK30" s="398">
        <v>113</v>
      </c>
      <c r="BL30" s="398">
        <v>84</v>
      </c>
      <c r="BM30" s="398">
        <v>78</v>
      </c>
      <c r="BN30" s="399">
        <v>802</v>
      </c>
      <c r="BO30" s="397">
        <v>50</v>
      </c>
      <c r="BP30" s="398">
        <v>79</v>
      </c>
      <c r="BQ30" s="398">
        <v>180</v>
      </c>
      <c r="BR30" s="398">
        <v>158</v>
      </c>
      <c r="BS30" s="398">
        <v>157</v>
      </c>
      <c r="BT30" s="398">
        <v>146</v>
      </c>
      <c r="BU30" s="398">
        <v>114</v>
      </c>
      <c r="BV30" s="399">
        <v>884</v>
      </c>
      <c r="BW30" s="397">
        <v>3</v>
      </c>
      <c r="BX30" s="398">
        <v>5</v>
      </c>
      <c r="BY30" s="398">
        <v>10</v>
      </c>
      <c r="BZ30" s="398">
        <v>5</v>
      </c>
      <c r="CA30" s="398">
        <v>6</v>
      </c>
      <c r="CB30" s="398">
        <v>6</v>
      </c>
      <c r="CC30" s="398">
        <v>2</v>
      </c>
      <c r="CD30" s="412">
        <v>37</v>
      </c>
      <c r="CE30" s="454">
        <f t="shared" si="5"/>
        <v>37</v>
      </c>
      <c r="CF30" s="423">
        <f t="shared" si="6"/>
        <v>51</v>
      </c>
      <c r="CG30" s="423">
        <f t="shared" si="7"/>
        <v>111</v>
      </c>
      <c r="CH30" s="468">
        <f t="shared" si="8"/>
        <v>1264</v>
      </c>
    </row>
    <row r="31" spans="1:86">
      <c r="A31" s="407" t="s">
        <v>281</v>
      </c>
      <c r="B31" s="408" t="s">
        <v>33</v>
      </c>
      <c r="C31" s="397">
        <v>316</v>
      </c>
      <c r="D31" s="398">
        <v>346</v>
      </c>
      <c r="E31" s="398">
        <v>434</v>
      </c>
      <c r="F31" s="398">
        <v>374</v>
      </c>
      <c r="G31" s="398">
        <v>259</v>
      </c>
      <c r="H31" s="398">
        <v>286</v>
      </c>
      <c r="I31" s="398">
        <v>215</v>
      </c>
      <c r="J31" s="399">
        <v>2230</v>
      </c>
      <c r="K31" s="397">
        <v>312</v>
      </c>
      <c r="L31" s="398">
        <v>344</v>
      </c>
      <c r="M31" s="398">
        <v>430</v>
      </c>
      <c r="N31" s="398">
        <v>370</v>
      </c>
      <c r="O31" s="398">
        <v>256</v>
      </c>
      <c r="P31" s="398">
        <v>283</v>
      </c>
      <c r="Q31" s="398">
        <v>213</v>
      </c>
      <c r="R31" s="399">
        <v>2208</v>
      </c>
      <c r="S31" s="397">
        <v>8</v>
      </c>
      <c r="T31" s="398">
        <v>10</v>
      </c>
      <c r="U31" s="398">
        <v>8</v>
      </c>
      <c r="V31" s="398">
        <v>10</v>
      </c>
      <c r="W31" s="398">
        <v>4</v>
      </c>
      <c r="X31" s="398">
        <v>3</v>
      </c>
      <c r="Y31" s="398">
        <v>6</v>
      </c>
      <c r="Z31" s="399">
        <v>49</v>
      </c>
      <c r="AA31" s="397">
        <v>22</v>
      </c>
      <c r="AB31" s="398">
        <v>16</v>
      </c>
      <c r="AC31" s="398">
        <v>21</v>
      </c>
      <c r="AD31" s="398">
        <v>10</v>
      </c>
      <c r="AE31" s="398">
        <v>9</v>
      </c>
      <c r="AF31" s="398">
        <v>10</v>
      </c>
      <c r="AG31" s="398">
        <v>9</v>
      </c>
      <c r="AH31" s="399">
        <v>97</v>
      </c>
      <c r="AI31" s="397">
        <v>58</v>
      </c>
      <c r="AJ31" s="398">
        <v>48</v>
      </c>
      <c r="AK31" s="398">
        <v>38</v>
      </c>
      <c r="AL31" s="398">
        <v>24</v>
      </c>
      <c r="AM31" s="398">
        <v>20</v>
      </c>
      <c r="AN31" s="398">
        <v>22</v>
      </c>
      <c r="AO31" s="398">
        <v>24</v>
      </c>
      <c r="AP31" s="412">
        <v>234</v>
      </c>
      <c r="AQ31" s="397">
        <f t="shared" si="4"/>
        <v>224</v>
      </c>
      <c r="AR31" s="400">
        <f t="shared" si="4"/>
        <v>270</v>
      </c>
      <c r="AS31" s="400">
        <f t="shared" si="4"/>
        <v>363</v>
      </c>
      <c r="AT31" s="400">
        <f t="shared" si="4"/>
        <v>326</v>
      </c>
      <c r="AU31" s="400">
        <f t="shared" si="4"/>
        <v>223</v>
      </c>
      <c r="AV31" s="400">
        <f t="shared" si="4"/>
        <v>248</v>
      </c>
      <c r="AW31" s="400">
        <f t="shared" si="4"/>
        <v>174</v>
      </c>
      <c r="AX31" s="411">
        <f t="shared" si="4"/>
        <v>1828</v>
      </c>
      <c r="AY31" s="400">
        <v>88</v>
      </c>
      <c r="AZ31" s="398">
        <v>84</v>
      </c>
      <c r="BA31" s="398">
        <v>86</v>
      </c>
      <c r="BB31" s="398">
        <v>84</v>
      </c>
      <c r="BC31" s="398">
        <v>48</v>
      </c>
      <c r="BD31" s="398">
        <v>48</v>
      </c>
      <c r="BE31" s="398">
        <v>36</v>
      </c>
      <c r="BF31" s="399">
        <v>474</v>
      </c>
      <c r="BG31" s="397">
        <v>94</v>
      </c>
      <c r="BH31" s="398">
        <v>123</v>
      </c>
      <c r="BI31" s="398">
        <v>148</v>
      </c>
      <c r="BJ31" s="398">
        <v>115</v>
      </c>
      <c r="BK31" s="398">
        <v>78</v>
      </c>
      <c r="BL31" s="398">
        <v>81</v>
      </c>
      <c r="BM31" s="398">
        <v>61</v>
      </c>
      <c r="BN31" s="399">
        <v>700</v>
      </c>
      <c r="BO31" s="397">
        <v>42</v>
      </c>
      <c r="BP31" s="398">
        <v>63</v>
      </c>
      <c r="BQ31" s="398">
        <v>129</v>
      </c>
      <c r="BR31" s="398">
        <v>127</v>
      </c>
      <c r="BS31" s="398">
        <v>97</v>
      </c>
      <c r="BT31" s="398">
        <v>119</v>
      </c>
      <c r="BU31" s="398">
        <v>77</v>
      </c>
      <c r="BV31" s="399">
        <v>654</v>
      </c>
      <c r="BW31" s="397">
        <v>4</v>
      </c>
      <c r="BX31" s="398">
        <v>2</v>
      </c>
      <c r="BY31" s="398">
        <v>4</v>
      </c>
      <c r="BZ31" s="398">
        <v>4</v>
      </c>
      <c r="CA31" s="398">
        <v>3</v>
      </c>
      <c r="CB31" s="398">
        <v>3</v>
      </c>
      <c r="CC31" s="398">
        <v>2</v>
      </c>
      <c r="CD31" s="412">
        <v>22</v>
      </c>
      <c r="CE31" s="454">
        <f t="shared" si="5"/>
        <v>23</v>
      </c>
      <c r="CF31" s="423">
        <f t="shared" si="6"/>
        <v>38</v>
      </c>
      <c r="CG31" s="423">
        <f t="shared" si="7"/>
        <v>90</v>
      </c>
      <c r="CH31" s="468">
        <f t="shared" si="8"/>
        <v>971</v>
      </c>
    </row>
    <row r="32" spans="1:86">
      <c r="A32" s="407" t="s">
        <v>281</v>
      </c>
      <c r="B32" s="408" t="s">
        <v>34</v>
      </c>
      <c r="C32" s="397">
        <v>511</v>
      </c>
      <c r="D32" s="398">
        <v>148</v>
      </c>
      <c r="E32" s="398">
        <v>322</v>
      </c>
      <c r="F32" s="398">
        <v>188</v>
      </c>
      <c r="G32" s="398">
        <v>126</v>
      </c>
      <c r="H32" s="398">
        <v>199</v>
      </c>
      <c r="I32" s="398">
        <v>186</v>
      </c>
      <c r="J32" s="399">
        <v>1680</v>
      </c>
      <c r="K32" s="397">
        <v>505</v>
      </c>
      <c r="L32" s="398">
        <v>147</v>
      </c>
      <c r="M32" s="398">
        <v>318</v>
      </c>
      <c r="N32" s="398">
        <v>182</v>
      </c>
      <c r="O32" s="398">
        <v>126</v>
      </c>
      <c r="P32" s="398">
        <v>199</v>
      </c>
      <c r="Q32" s="398">
        <v>186</v>
      </c>
      <c r="R32" s="399">
        <v>1663</v>
      </c>
      <c r="S32" s="397">
        <v>8</v>
      </c>
      <c r="T32" s="398">
        <v>2</v>
      </c>
      <c r="U32" s="398">
        <v>5</v>
      </c>
      <c r="V32" s="398">
        <v>2</v>
      </c>
      <c r="W32" s="398">
        <v>0</v>
      </c>
      <c r="X32" s="398">
        <v>2</v>
      </c>
      <c r="Y32" s="398">
        <v>6</v>
      </c>
      <c r="Z32" s="399">
        <v>25</v>
      </c>
      <c r="AA32" s="397">
        <v>27</v>
      </c>
      <c r="AB32" s="398">
        <v>11</v>
      </c>
      <c r="AC32" s="398">
        <v>5</v>
      </c>
      <c r="AD32" s="398">
        <v>9</v>
      </c>
      <c r="AE32" s="398">
        <v>3</v>
      </c>
      <c r="AF32" s="398">
        <v>10</v>
      </c>
      <c r="AG32" s="398">
        <v>5</v>
      </c>
      <c r="AH32" s="399">
        <v>70</v>
      </c>
      <c r="AI32" s="397">
        <v>66</v>
      </c>
      <c r="AJ32" s="398">
        <v>17</v>
      </c>
      <c r="AK32" s="398">
        <v>30</v>
      </c>
      <c r="AL32" s="398">
        <v>15</v>
      </c>
      <c r="AM32" s="398">
        <v>9</v>
      </c>
      <c r="AN32" s="398">
        <v>11</v>
      </c>
      <c r="AO32" s="398">
        <v>15</v>
      </c>
      <c r="AP32" s="412">
        <v>163</v>
      </c>
      <c r="AQ32" s="397">
        <f t="shared" si="4"/>
        <v>404</v>
      </c>
      <c r="AR32" s="400">
        <f t="shared" si="4"/>
        <v>117</v>
      </c>
      <c r="AS32" s="400">
        <f t="shared" si="4"/>
        <v>278</v>
      </c>
      <c r="AT32" s="400">
        <f t="shared" si="4"/>
        <v>156</v>
      </c>
      <c r="AU32" s="400">
        <f t="shared" si="4"/>
        <v>114</v>
      </c>
      <c r="AV32" s="400">
        <f t="shared" si="4"/>
        <v>176</v>
      </c>
      <c r="AW32" s="400">
        <f t="shared" si="4"/>
        <v>160</v>
      </c>
      <c r="AX32" s="411">
        <f t="shared" si="4"/>
        <v>1405</v>
      </c>
      <c r="AY32" s="400">
        <v>161</v>
      </c>
      <c r="AZ32" s="398">
        <v>38</v>
      </c>
      <c r="BA32" s="398">
        <v>85</v>
      </c>
      <c r="BB32" s="398">
        <v>32</v>
      </c>
      <c r="BC32" s="398">
        <v>15</v>
      </c>
      <c r="BD32" s="398">
        <v>38</v>
      </c>
      <c r="BE32" s="398">
        <v>32</v>
      </c>
      <c r="BF32" s="399">
        <v>401</v>
      </c>
      <c r="BG32" s="397">
        <v>158</v>
      </c>
      <c r="BH32" s="398">
        <v>51</v>
      </c>
      <c r="BI32" s="398">
        <v>95</v>
      </c>
      <c r="BJ32" s="398">
        <v>56</v>
      </c>
      <c r="BK32" s="398">
        <v>34</v>
      </c>
      <c r="BL32" s="398">
        <v>52</v>
      </c>
      <c r="BM32" s="398">
        <v>45</v>
      </c>
      <c r="BN32" s="399">
        <v>491</v>
      </c>
      <c r="BO32" s="397">
        <v>85</v>
      </c>
      <c r="BP32" s="398">
        <v>28</v>
      </c>
      <c r="BQ32" s="398">
        <v>98</v>
      </c>
      <c r="BR32" s="398">
        <v>68</v>
      </c>
      <c r="BS32" s="398">
        <v>65</v>
      </c>
      <c r="BT32" s="398">
        <v>86</v>
      </c>
      <c r="BU32" s="398">
        <v>83</v>
      </c>
      <c r="BV32" s="399">
        <v>513</v>
      </c>
      <c r="BW32" s="397">
        <v>6</v>
      </c>
      <c r="BX32" s="398">
        <v>1</v>
      </c>
      <c r="BY32" s="398">
        <v>4</v>
      </c>
      <c r="BZ32" s="398">
        <v>6</v>
      </c>
      <c r="CA32" s="398">
        <v>0</v>
      </c>
      <c r="CB32" s="398">
        <v>0</v>
      </c>
      <c r="CC32" s="398">
        <v>0</v>
      </c>
      <c r="CD32" s="412">
        <v>17</v>
      </c>
      <c r="CE32" s="454">
        <f t="shared" si="5"/>
        <v>10</v>
      </c>
      <c r="CF32" s="423">
        <f t="shared" si="6"/>
        <v>27</v>
      </c>
      <c r="CG32" s="423">
        <f t="shared" si="7"/>
        <v>50</v>
      </c>
      <c r="CH32" s="468">
        <f t="shared" si="8"/>
        <v>606</v>
      </c>
    </row>
    <row r="33" spans="1:86">
      <c r="A33" s="407" t="s">
        <v>281</v>
      </c>
      <c r="B33" s="408" t="s">
        <v>35</v>
      </c>
      <c r="C33" s="397">
        <v>279</v>
      </c>
      <c r="D33" s="398">
        <v>304</v>
      </c>
      <c r="E33" s="398">
        <v>467</v>
      </c>
      <c r="F33" s="398">
        <v>444</v>
      </c>
      <c r="G33" s="398">
        <v>392</v>
      </c>
      <c r="H33" s="398">
        <v>260</v>
      </c>
      <c r="I33" s="398">
        <v>214</v>
      </c>
      <c r="J33" s="399">
        <v>2360</v>
      </c>
      <c r="K33" s="397">
        <v>278</v>
      </c>
      <c r="L33" s="398">
        <v>303</v>
      </c>
      <c r="M33" s="398">
        <v>462</v>
      </c>
      <c r="N33" s="398">
        <v>435</v>
      </c>
      <c r="O33" s="398">
        <v>389</v>
      </c>
      <c r="P33" s="398">
        <v>257</v>
      </c>
      <c r="Q33" s="398">
        <v>211</v>
      </c>
      <c r="R33" s="399">
        <v>2335</v>
      </c>
      <c r="S33" s="397">
        <v>6</v>
      </c>
      <c r="T33" s="398">
        <v>11</v>
      </c>
      <c r="U33" s="398">
        <v>10</v>
      </c>
      <c r="V33" s="398">
        <v>12</v>
      </c>
      <c r="W33" s="398">
        <v>7</v>
      </c>
      <c r="X33" s="398">
        <v>4</v>
      </c>
      <c r="Y33" s="398">
        <v>3</v>
      </c>
      <c r="Z33" s="399">
        <v>53</v>
      </c>
      <c r="AA33" s="397">
        <v>21</v>
      </c>
      <c r="AB33" s="398">
        <v>24</v>
      </c>
      <c r="AC33" s="398">
        <v>24</v>
      </c>
      <c r="AD33" s="398">
        <v>22</v>
      </c>
      <c r="AE33" s="398">
        <v>8</v>
      </c>
      <c r="AF33" s="398">
        <v>13</v>
      </c>
      <c r="AG33" s="398">
        <v>5</v>
      </c>
      <c r="AH33" s="399">
        <v>117</v>
      </c>
      <c r="AI33" s="397">
        <v>34</v>
      </c>
      <c r="AJ33" s="398">
        <v>27</v>
      </c>
      <c r="AK33" s="398">
        <v>51</v>
      </c>
      <c r="AL33" s="398">
        <v>37</v>
      </c>
      <c r="AM33" s="398">
        <v>20</v>
      </c>
      <c r="AN33" s="398">
        <v>15</v>
      </c>
      <c r="AO33" s="398">
        <v>15</v>
      </c>
      <c r="AP33" s="412">
        <v>199</v>
      </c>
      <c r="AQ33" s="397">
        <f t="shared" si="4"/>
        <v>217</v>
      </c>
      <c r="AR33" s="400">
        <f t="shared" si="4"/>
        <v>241</v>
      </c>
      <c r="AS33" s="400">
        <f t="shared" si="4"/>
        <v>377</v>
      </c>
      <c r="AT33" s="400">
        <f t="shared" si="4"/>
        <v>364</v>
      </c>
      <c r="AU33" s="400">
        <f t="shared" si="4"/>
        <v>354</v>
      </c>
      <c r="AV33" s="400">
        <f t="shared" si="4"/>
        <v>225</v>
      </c>
      <c r="AW33" s="400">
        <f t="shared" si="4"/>
        <v>188</v>
      </c>
      <c r="AX33" s="411">
        <f t="shared" si="4"/>
        <v>1966</v>
      </c>
      <c r="AY33" s="400">
        <v>79</v>
      </c>
      <c r="AZ33" s="398">
        <v>69</v>
      </c>
      <c r="BA33" s="398">
        <v>100</v>
      </c>
      <c r="BB33" s="398">
        <v>107</v>
      </c>
      <c r="BC33" s="398">
        <v>78</v>
      </c>
      <c r="BD33" s="398">
        <v>43</v>
      </c>
      <c r="BE33" s="398">
        <v>32</v>
      </c>
      <c r="BF33" s="399">
        <v>508</v>
      </c>
      <c r="BG33" s="397">
        <v>98</v>
      </c>
      <c r="BH33" s="398">
        <v>101</v>
      </c>
      <c r="BI33" s="398">
        <v>144</v>
      </c>
      <c r="BJ33" s="398">
        <v>122</v>
      </c>
      <c r="BK33" s="398">
        <v>131</v>
      </c>
      <c r="BL33" s="398">
        <v>64</v>
      </c>
      <c r="BM33" s="398">
        <v>67</v>
      </c>
      <c r="BN33" s="399">
        <v>727</v>
      </c>
      <c r="BO33" s="397">
        <v>40</v>
      </c>
      <c r="BP33" s="398">
        <v>71</v>
      </c>
      <c r="BQ33" s="398">
        <v>133</v>
      </c>
      <c r="BR33" s="398">
        <v>135</v>
      </c>
      <c r="BS33" s="398">
        <v>145</v>
      </c>
      <c r="BT33" s="398">
        <v>118</v>
      </c>
      <c r="BU33" s="398">
        <v>89</v>
      </c>
      <c r="BV33" s="399">
        <v>731</v>
      </c>
      <c r="BW33" s="397">
        <v>1</v>
      </c>
      <c r="BX33" s="398">
        <v>1</v>
      </c>
      <c r="BY33" s="398">
        <v>5</v>
      </c>
      <c r="BZ33" s="398">
        <v>9</v>
      </c>
      <c r="CA33" s="398">
        <v>3</v>
      </c>
      <c r="CB33" s="398">
        <v>3</v>
      </c>
      <c r="CC33" s="398">
        <v>3</v>
      </c>
      <c r="CD33" s="412">
        <v>25</v>
      </c>
      <c r="CE33" s="454">
        <f t="shared" si="5"/>
        <v>26</v>
      </c>
      <c r="CF33" s="423">
        <f t="shared" si="6"/>
        <v>48</v>
      </c>
      <c r="CG33" s="423">
        <f t="shared" si="7"/>
        <v>87</v>
      </c>
      <c r="CH33" s="468">
        <f t="shared" si="8"/>
        <v>1131</v>
      </c>
    </row>
    <row r="34" spans="1:86">
      <c r="A34" s="407" t="s">
        <v>281</v>
      </c>
      <c r="B34" s="408" t="s">
        <v>36</v>
      </c>
      <c r="C34" s="397">
        <v>203</v>
      </c>
      <c r="D34" s="398">
        <v>282</v>
      </c>
      <c r="E34" s="398">
        <v>348</v>
      </c>
      <c r="F34" s="398">
        <v>355</v>
      </c>
      <c r="G34" s="398">
        <v>265</v>
      </c>
      <c r="H34" s="398">
        <v>226</v>
      </c>
      <c r="I34" s="398">
        <v>249</v>
      </c>
      <c r="J34" s="399">
        <v>1928</v>
      </c>
      <c r="K34" s="397">
        <v>202</v>
      </c>
      <c r="L34" s="398">
        <v>274</v>
      </c>
      <c r="M34" s="398">
        <v>344</v>
      </c>
      <c r="N34" s="398">
        <v>344</v>
      </c>
      <c r="O34" s="398">
        <v>263</v>
      </c>
      <c r="P34" s="398">
        <v>225</v>
      </c>
      <c r="Q34" s="398">
        <v>247</v>
      </c>
      <c r="R34" s="399">
        <v>1899</v>
      </c>
      <c r="S34" s="397">
        <v>1</v>
      </c>
      <c r="T34" s="398">
        <v>5</v>
      </c>
      <c r="U34" s="398">
        <v>4</v>
      </c>
      <c r="V34" s="398">
        <v>12</v>
      </c>
      <c r="W34" s="398">
        <v>0</v>
      </c>
      <c r="X34" s="398">
        <v>5</v>
      </c>
      <c r="Y34" s="398">
        <v>11</v>
      </c>
      <c r="Z34" s="399">
        <v>38</v>
      </c>
      <c r="AA34" s="397">
        <v>12</v>
      </c>
      <c r="AB34" s="398">
        <v>15</v>
      </c>
      <c r="AC34" s="398">
        <v>22</v>
      </c>
      <c r="AD34" s="398">
        <v>20</v>
      </c>
      <c r="AE34" s="398">
        <v>9</v>
      </c>
      <c r="AF34" s="398">
        <v>9</v>
      </c>
      <c r="AG34" s="398">
        <v>7</v>
      </c>
      <c r="AH34" s="399">
        <v>94</v>
      </c>
      <c r="AI34" s="397">
        <v>35</v>
      </c>
      <c r="AJ34" s="398">
        <v>39</v>
      </c>
      <c r="AK34" s="398">
        <v>39</v>
      </c>
      <c r="AL34" s="398">
        <v>34</v>
      </c>
      <c r="AM34" s="398">
        <v>19</v>
      </c>
      <c r="AN34" s="398">
        <v>13</v>
      </c>
      <c r="AO34" s="398">
        <v>16</v>
      </c>
      <c r="AP34" s="412">
        <v>195</v>
      </c>
      <c r="AQ34" s="397">
        <f t="shared" si="4"/>
        <v>154</v>
      </c>
      <c r="AR34" s="400">
        <f t="shared" si="4"/>
        <v>215</v>
      </c>
      <c r="AS34" s="400">
        <f t="shared" si="4"/>
        <v>279</v>
      </c>
      <c r="AT34" s="400">
        <f t="shared" si="4"/>
        <v>278</v>
      </c>
      <c r="AU34" s="400">
        <f t="shared" si="4"/>
        <v>235</v>
      </c>
      <c r="AV34" s="400">
        <f t="shared" si="4"/>
        <v>198</v>
      </c>
      <c r="AW34" s="400">
        <f t="shared" si="4"/>
        <v>213</v>
      </c>
      <c r="AX34" s="411">
        <f t="shared" si="4"/>
        <v>1572</v>
      </c>
      <c r="AY34" s="400">
        <v>76</v>
      </c>
      <c r="AZ34" s="398">
        <v>73</v>
      </c>
      <c r="BA34" s="398">
        <v>86</v>
      </c>
      <c r="BB34" s="398">
        <v>81</v>
      </c>
      <c r="BC34" s="398">
        <v>54</v>
      </c>
      <c r="BD34" s="398">
        <v>42</v>
      </c>
      <c r="BE34" s="398">
        <v>52</v>
      </c>
      <c r="BF34" s="399">
        <v>464</v>
      </c>
      <c r="BG34" s="397">
        <v>54</v>
      </c>
      <c r="BH34" s="398">
        <v>91</v>
      </c>
      <c r="BI34" s="398">
        <v>110</v>
      </c>
      <c r="BJ34" s="398">
        <v>92</v>
      </c>
      <c r="BK34" s="398">
        <v>86</v>
      </c>
      <c r="BL34" s="398">
        <v>83</v>
      </c>
      <c r="BM34" s="398">
        <v>61</v>
      </c>
      <c r="BN34" s="399">
        <v>577</v>
      </c>
      <c r="BO34" s="397">
        <v>24</v>
      </c>
      <c r="BP34" s="398">
        <v>51</v>
      </c>
      <c r="BQ34" s="398">
        <v>83</v>
      </c>
      <c r="BR34" s="398">
        <v>105</v>
      </c>
      <c r="BS34" s="398">
        <v>95</v>
      </c>
      <c r="BT34" s="398">
        <v>73</v>
      </c>
      <c r="BU34" s="398">
        <v>100</v>
      </c>
      <c r="BV34" s="399">
        <v>531</v>
      </c>
      <c r="BW34" s="397">
        <v>1</v>
      </c>
      <c r="BX34" s="398">
        <v>8</v>
      </c>
      <c r="BY34" s="398">
        <v>4</v>
      </c>
      <c r="BZ34" s="398">
        <v>11</v>
      </c>
      <c r="CA34" s="398">
        <v>2</v>
      </c>
      <c r="CB34" s="398">
        <v>1</v>
      </c>
      <c r="CC34" s="398">
        <v>2</v>
      </c>
      <c r="CD34" s="412">
        <v>29</v>
      </c>
      <c r="CE34" s="454">
        <f t="shared" si="5"/>
        <v>28</v>
      </c>
      <c r="CF34" s="423">
        <f t="shared" si="6"/>
        <v>45</v>
      </c>
      <c r="CG34" s="423">
        <f t="shared" si="7"/>
        <v>82</v>
      </c>
      <c r="CH34" s="468">
        <f t="shared" si="8"/>
        <v>924</v>
      </c>
    </row>
    <row r="35" spans="1:86">
      <c r="A35" s="407" t="s">
        <v>281</v>
      </c>
      <c r="B35" s="408" t="s">
        <v>37</v>
      </c>
      <c r="C35" s="397">
        <v>75</v>
      </c>
      <c r="D35" s="398">
        <v>146</v>
      </c>
      <c r="E35" s="398">
        <v>288</v>
      </c>
      <c r="F35" s="398">
        <v>240</v>
      </c>
      <c r="G35" s="398">
        <v>176</v>
      </c>
      <c r="H35" s="398">
        <v>162</v>
      </c>
      <c r="I35" s="398">
        <v>110</v>
      </c>
      <c r="J35" s="399">
        <v>1197</v>
      </c>
      <c r="K35" s="397">
        <v>73</v>
      </c>
      <c r="L35" s="398">
        <v>141</v>
      </c>
      <c r="M35" s="398">
        <v>287</v>
      </c>
      <c r="N35" s="398">
        <v>234</v>
      </c>
      <c r="O35" s="398">
        <v>173</v>
      </c>
      <c r="P35" s="398">
        <v>159</v>
      </c>
      <c r="Q35" s="398">
        <v>105</v>
      </c>
      <c r="R35" s="399">
        <v>1172</v>
      </c>
      <c r="S35" s="397">
        <v>1</v>
      </c>
      <c r="T35" s="398">
        <v>6</v>
      </c>
      <c r="U35" s="398">
        <v>14</v>
      </c>
      <c r="V35" s="398">
        <v>4</v>
      </c>
      <c r="W35" s="398">
        <v>4</v>
      </c>
      <c r="X35" s="398">
        <v>6</v>
      </c>
      <c r="Y35" s="398">
        <v>1</v>
      </c>
      <c r="Z35" s="399">
        <v>36</v>
      </c>
      <c r="AA35" s="397">
        <v>6</v>
      </c>
      <c r="AB35" s="398">
        <v>6</v>
      </c>
      <c r="AC35" s="398">
        <v>17</v>
      </c>
      <c r="AD35" s="398">
        <v>8</v>
      </c>
      <c r="AE35" s="398">
        <v>9</v>
      </c>
      <c r="AF35" s="398">
        <v>6</v>
      </c>
      <c r="AG35" s="398">
        <v>5</v>
      </c>
      <c r="AH35" s="399">
        <v>57</v>
      </c>
      <c r="AI35" s="397">
        <v>10</v>
      </c>
      <c r="AJ35" s="398">
        <v>23</v>
      </c>
      <c r="AK35" s="398">
        <v>33</v>
      </c>
      <c r="AL35" s="398">
        <v>23</v>
      </c>
      <c r="AM35" s="398">
        <v>16</v>
      </c>
      <c r="AN35" s="398">
        <v>10</v>
      </c>
      <c r="AO35" s="398">
        <v>11</v>
      </c>
      <c r="AP35" s="412">
        <v>126</v>
      </c>
      <c r="AQ35" s="397">
        <f t="shared" si="4"/>
        <v>56</v>
      </c>
      <c r="AR35" s="400">
        <f t="shared" si="4"/>
        <v>106</v>
      </c>
      <c r="AS35" s="400">
        <f t="shared" si="4"/>
        <v>223</v>
      </c>
      <c r="AT35" s="400">
        <f t="shared" si="4"/>
        <v>199</v>
      </c>
      <c r="AU35" s="400">
        <f t="shared" si="4"/>
        <v>144</v>
      </c>
      <c r="AV35" s="400">
        <f t="shared" si="4"/>
        <v>137</v>
      </c>
      <c r="AW35" s="400">
        <f t="shared" si="4"/>
        <v>88</v>
      </c>
      <c r="AX35" s="411">
        <f t="shared" si="4"/>
        <v>953</v>
      </c>
      <c r="AY35" s="400">
        <v>24</v>
      </c>
      <c r="AZ35" s="398">
        <v>34</v>
      </c>
      <c r="BA35" s="398">
        <v>69</v>
      </c>
      <c r="BB35" s="398">
        <v>52</v>
      </c>
      <c r="BC35" s="398">
        <v>26</v>
      </c>
      <c r="BD35" s="398">
        <v>27</v>
      </c>
      <c r="BE35" s="398">
        <v>12</v>
      </c>
      <c r="BF35" s="399">
        <v>244</v>
      </c>
      <c r="BG35" s="397">
        <v>25</v>
      </c>
      <c r="BH35" s="398">
        <v>38</v>
      </c>
      <c r="BI35" s="398">
        <v>99</v>
      </c>
      <c r="BJ35" s="398">
        <v>68</v>
      </c>
      <c r="BK35" s="398">
        <v>51</v>
      </c>
      <c r="BL35" s="398">
        <v>37</v>
      </c>
      <c r="BM35" s="398">
        <v>30</v>
      </c>
      <c r="BN35" s="399">
        <v>348</v>
      </c>
      <c r="BO35" s="397">
        <v>7</v>
      </c>
      <c r="BP35" s="398">
        <v>34</v>
      </c>
      <c r="BQ35" s="398">
        <v>55</v>
      </c>
      <c r="BR35" s="398">
        <v>79</v>
      </c>
      <c r="BS35" s="398">
        <v>67</v>
      </c>
      <c r="BT35" s="398">
        <v>73</v>
      </c>
      <c r="BU35" s="398">
        <v>46</v>
      </c>
      <c r="BV35" s="399">
        <v>361</v>
      </c>
      <c r="BW35" s="397">
        <v>2</v>
      </c>
      <c r="BX35" s="398">
        <v>5</v>
      </c>
      <c r="BY35" s="398">
        <v>1</v>
      </c>
      <c r="BZ35" s="398">
        <v>6</v>
      </c>
      <c r="CA35" s="398">
        <v>3</v>
      </c>
      <c r="CB35" s="398">
        <v>3</v>
      </c>
      <c r="CC35" s="398">
        <v>5</v>
      </c>
      <c r="CD35" s="412">
        <v>25</v>
      </c>
      <c r="CE35" s="454">
        <f t="shared" si="5"/>
        <v>15</v>
      </c>
      <c r="CF35" s="423">
        <f t="shared" si="6"/>
        <v>28</v>
      </c>
      <c r="CG35" s="423">
        <f t="shared" si="7"/>
        <v>60</v>
      </c>
      <c r="CH35" s="468">
        <f t="shared" si="8"/>
        <v>568</v>
      </c>
    </row>
    <row r="36" spans="1:86">
      <c r="A36" s="407" t="s">
        <v>281</v>
      </c>
      <c r="B36" s="408" t="s">
        <v>38</v>
      </c>
      <c r="C36" s="397">
        <v>315</v>
      </c>
      <c r="D36" s="398">
        <v>384</v>
      </c>
      <c r="E36" s="398">
        <v>588</v>
      </c>
      <c r="F36" s="398">
        <v>537</v>
      </c>
      <c r="G36" s="398">
        <v>397</v>
      </c>
      <c r="H36" s="398">
        <v>327</v>
      </c>
      <c r="I36" s="398">
        <v>285</v>
      </c>
      <c r="J36" s="399">
        <v>2833</v>
      </c>
      <c r="K36" s="397">
        <v>311</v>
      </c>
      <c r="L36" s="398">
        <v>378</v>
      </c>
      <c r="M36" s="398">
        <v>580</v>
      </c>
      <c r="N36" s="398">
        <v>527</v>
      </c>
      <c r="O36" s="398">
        <v>390</v>
      </c>
      <c r="P36" s="398">
        <v>320</v>
      </c>
      <c r="Q36" s="398">
        <v>279</v>
      </c>
      <c r="R36" s="399">
        <v>2785</v>
      </c>
      <c r="S36" s="397">
        <v>13</v>
      </c>
      <c r="T36" s="398">
        <v>17</v>
      </c>
      <c r="U36" s="398">
        <v>17</v>
      </c>
      <c r="V36" s="398">
        <v>22</v>
      </c>
      <c r="W36" s="398">
        <v>13</v>
      </c>
      <c r="X36" s="398">
        <v>14</v>
      </c>
      <c r="Y36" s="398">
        <v>8</v>
      </c>
      <c r="Z36" s="399">
        <v>104</v>
      </c>
      <c r="AA36" s="397">
        <v>31</v>
      </c>
      <c r="AB36" s="398">
        <v>41</v>
      </c>
      <c r="AC36" s="398">
        <v>35</v>
      </c>
      <c r="AD36" s="398">
        <v>31</v>
      </c>
      <c r="AE36" s="398">
        <v>12</v>
      </c>
      <c r="AF36" s="398">
        <v>23</v>
      </c>
      <c r="AG36" s="398">
        <v>13</v>
      </c>
      <c r="AH36" s="399">
        <v>186</v>
      </c>
      <c r="AI36" s="397">
        <v>53</v>
      </c>
      <c r="AJ36" s="398">
        <v>84</v>
      </c>
      <c r="AK36" s="398">
        <v>79</v>
      </c>
      <c r="AL36" s="398">
        <v>51</v>
      </c>
      <c r="AM36" s="398">
        <v>35</v>
      </c>
      <c r="AN36" s="398">
        <v>27</v>
      </c>
      <c r="AO36" s="398">
        <v>23</v>
      </c>
      <c r="AP36" s="412">
        <v>352</v>
      </c>
      <c r="AQ36" s="397">
        <f t="shared" si="4"/>
        <v>214</v>
      </c>
      <c r="AR36" s="400">
        <f t="shared" si="4"/>
        <v>236</v>
      </c>
      <c r="AS36" s="400">
        <f t="shared" si="4"/>
        <v>449</v>
      </c>
      <c r="AT36" s="400">
        <f t="shared" si="4"/>
        <v>423</v>
      </c>
      <c r="AU36" s="400">
        <f t="shared" si="4"/>
        <v>330</v>
      </c>
      <c r="AV36" s="400">
        <f t="shared" si="4"/>
        <v>256</v>
      </c>
      <c r="AW36" s="400">
        <f t="shared" si="4"/>
        <v>235</v>
      </c>
      <c r="AX36" s="411">
        <f t="shared" si="4"/>
        <v>2143</v>
      </c>
      <c r="AY36" s="400">
        <v>106</v>
      </c>
      <c r="AZ36" s="398">
        <v>93</v>
      </c>
      <c r="BA36" s="398">
        <v>153</v>
      </c>
      <c r="BB36" s="398">
        <v>125</v>
      </c>
      <c r="BC36" s="398">
        <v>77</v>
      </c>
      <c r="BD36" s="398">
        <v>50</v>
      </c>
      <c r="BE36" s="398">
        <v>54</v>
      </c>
      <c r="BF36" s="399">
        <v>658</v>
      </c>
      <c r="BG36" s="397">
        <v>67</v>
      </c>
      <c r="BH36" s="398">
        <v>95</v>
      </c>
      <c r="BI36" s="398">
        <v>178</v>
      </c>
      <c r="BJ36" s="398">
        <v>166</v>
      </c>
      <c r="BK36" s="398">
        <v>117</v>
      </c>
      <c r="BL36" s="398">
        <v>82</v>
      </c>
      <c r="BM36" s="398">
        <v>81</v>
      </c>
      <c r="BN36" s="399">
        <v>786</v>
      </c>
      <c r="BO36" s="397">
        <v>41</v>
      </c>
      <c r="BP36" s="398">
        <v>48</v>
      </c>
      <c r="BQ36" s="398">
        <v>118</v>
      </c>
      <c r="BR36" s="398">
        <v>132</v>
      </c>
      <c r="BS36" s="398">
        <v>136</v>
      </c>
      <c r="BT36" s="398">
        <v>124</v>
      </c>
      <c r="BU36" s="398">
        <v>100</v>
      </c>
      <c r="BV36" s="399">
        <v>699</v>
      </c>
      <c r="BW36" s="397">
        <v>4</v>
      </c>
      <c r="BX36" s="398">
        <v>6</v>
      </c>
      <c r="BY36" s="398">
        <v>8</v>
      </c>
      <c r="BZ36" s="398">
        <v>10</v>
      </c>
      <c r="CA36" s="398">
        <v>7</v>
      </c>
      <c r="CB36" s="398">
        <v>7</v>
      </c>
      <c r="CC36" s="398">
        <v>6</v>
      </c>
      <c r="CD36" s="412">
        <v>48</v>
      </c>
      <c r="CE36" s="454">
        <f t="shared" si="5"/>
        <v>57</v>
      </c>
      <c r="CF36" s="423">
        <f t="shared" si="6"/>
        <v>79</v>
      </c>
      <c r="CG36" s="423">
        <f t="shared" si="7"/>
        <v>136</v>
      </c>
      <c r="CH36" s="468">
        <f t="shared" si="8"/>
        <v>1244</v>
      </c>
    </row>
    <row r="37" spans="1:86">
      <c r="A37" s="407" t="s">
        <v>281</v>
      </c>
      <c r="B37" s="408" t="s">
        <v>39</v>
      </c>
      <c r="C37" s="397">
        <v>245</v>
      </c>
      <c r="D37" s="398">
        <v>115</v>
      </c>
      <c r="E37" s="398">
        <v>202</v>
      </c>
      <c r="F37" s="398">
        <v>137</v>
      </c>
      <c r="G37" s="398">
        <v>79</v>
      </c>
      <c r="H37" s="398">
        <v>99</v>
      </c>
      <c r="I37" s="398">
        <v>82</v>
      </c>
      <c r="J37" s="399">
        <v>959</v>
      </c>
      <c r="K37" s="397">
        <v>240</v>
      </c>
      <c r="L37" s="398">
        <v>113</v>
      </c>
      <c r="M37" s="398">
        <v>200</v>
      </c>
      <c r="N37" s="398">
        <v>132</v>
      </c>
      <c r="O37" s="398">
        <v>78</v>
      </c>
      <c r="P37" s="398">
        <v>98</v>
      </c>
      <c r="Q37" s="398">
        <v>82</v>
      </c>
      <c r="R37" s="399">
        <v>943</v>
      </c>
      <c r="S37" s="397">
        <v>7</v>
      </c>
      <c r="T37" s="398">
        <v>8</v>
      </c>
      <c r="U37" s="398">
        <v>9</v>
      </c>
      <c r="V37" s="398">
        <v>3</v>
      </c>
      <c r="W37" s="398">
        <v>0</v>
      </c>
      <c r="X37" s="398">
        <v>1</v>
      </c>
      <c r="Y37" s="398">
        <v>0</v>
      </c>
      <c r="Z37" s="399">
        <v>28</v>
      </c>
      <c r="AA37" s="397">
        <v>17</v>
      </c>
      <c r="AB37" s="398">
        <v>10</v>
      </c>
      <c r="AC37" s="398">
        <v>14</v>
      </c>
      <c r="AD37" s="398">
        <v>4</v>
      </c>
      <c r="AE37" s="398">
        <v>3</v>
      </c>
      <c r="AF37" s="398">
        <v>4</v>
      </c>
      <c r="AG37" s="398">
        <v>2</v>
      </c>
      <c r="AH37" s="399">
        <v>54</v>
      </c>
      <c r="AI37" s="397">
        <v>47</v>
      </c>
      <c r="AJ37" s="398">
        <v>9</v>
      </c>
      <c r="AK37" s="398">
        <v>22</v>
      </c>
      <c r="AL37" s="398">
        <v>10</v>
      </c>
      <c r="AM37" s="398">
        <v>4</v>
      </c>
      <c r="AN37" s="398">
        <v>5</v>
      </c>
      <c r="AO37" s="398">
        <v>6</v>
      </c>
      <c r="AP37" s="412">
        <v>103</v>
      </c>
      <c r="AQ37" s="397">
        <f t="shared" si="4"/>
        <v>169</v>
      </c>
      <c r="AR37" s="400">
        <f t="shared" si="4"/>
        <v>86</v>
      </c>
      <c r="AS37" s="400">
        <f t="shared" si="4"/>
        <v>155</v>
      </c>
      <c r="AT37" s="400">
        <f t="shared" si="4"/>
        <v>115</v>
      </c>
      <c r="AU37" s="400">
        <f t="shared" si="4"/>
        <v>71</v>
      </c>
      <c r="AV37" s="400">
        <f t="shared" si="4"/>
        <v>88</v>
      </c>
      <c r="AW37" s="400">
        <f t="shared" si="4"/>
        <v>74</v>
      </c>
      <c r="AX37" s="411">
        <f t="shared" si="4"/>
        <v>758</v>
      </c>
      <c r="AY37" s="400">
        <v>73</v>
      </c>
      <c r="AZ37" s="398">
        <v>22</v>
      </c>
      <c r="BA37" s="398">
        <v>43</v>
      </c>
      <c r="BB37" s="398">
        <v>28</v>
      </c>
      <c r="BC37" s="398">
        <v>13</v>
      </c>
      <c r="BD37" s="398">
        <v>20</v>
      </c>
      <c r="BE37" s="398">
        <v>11</v>
      </c>
      <c r="BF37" s="399">
        <v>210</v>
      </c>
      <c r="BG37" s="397">
        <v>63</v>
      </c>
      <c r="BH37" s="398">
        <v>46</v>
      </c>
      <c r="BI37" s="398">
        <v>53</v>
      </c>
      <c r="BJ37" s="398">
        <v>35</v>
      </c>
      <c r="BK37" s="398">
        <v>32</v>
      </c>
      <c r="BL37" s="398">
        <v>23</v>
      </c>
      <c r="BM37" s="398">
        <v>25</v>
      </c>
      <c r="BN37" s="399">
        <v>277</v>
      </c>
      <c r="BO37" s="397">
        <v>33</v>
      </c>
      <c r="BP37" s="398">
        <v>18</v>
      </c>
      <c r="BQ37" s="398">
        <v>59</v>
      </c>
      <c r="BR37" s="398">
        <v>52</v>
      </c>
      <c r="BS37" s="398">
        <v>26</v>
      </c>
      <c r="BT37" s="398">
        <v>45</v>
      </c>
      <c r="BU37" s="398">
        <v>38</v>
      </c>
      <c r="BV37" s="399">
        <v>271</v>
      </c>
      <c r="BW37" s="397">
        <v>5</v>
      </c>
      <c r="BX37" s="398">
        <v>2</v>
      </c>
      <c r="BY37" s="398">
        <v>2</v>
      </c>
      <c r="BZ37" s="398">
        <v>5</v>
      </c>
      <c r="CA37" s="398">
        <v>1</v>
      </c>
      <c r="CB37" s="398">
        <v>1</v>
      </c>
      <c r="CC37" s="398">
        <v>0</v>
      </c>
      <c r="CD37" s="412">
        <v>16</v>
      </c>
      <c r="CE37" s="454">
        <f t="shared" si="5"/>
        <v>4</v>
      </c>
      <c r="CF37" s="423">
        <f t="shared" si="6"/>
        <v>13</v>
      </c>
      <c r="CG37" s="423">
        <f t="shared" si="7"/>
        <v>25</v>
      </c>
      <c r="CH37" s="468">
        <f t="shared" si="8"/>
        <v>348</v>
      </c>
    </row>
    <row r="38" spans="1:86">
      <c r="A38" s="407" t="s">
        <v>281</v>
      </c>
      <c r="B38" s="408" t="s">
        <v>40</v>
      </c>
      <c r="C38" s="397">
        <v>100</v>
      </c>
      <c r="D38" s="398">
        <v>102</v>
      </c>
      <c r="E38" s="398">
        <v>166</v>
      </c>
      <c r="F38" s="398">
        <v>172</v>
      </c>
      <c r="G38" s="398">
        <v>126</v>
      </c>
      <c r="H38" s="398">
        <v>118</v>
      </c>
      <c r="I38" s="398">
        <v>124</v>
      </c>
      <c r="J38" s="399">
        <v>908</v>
      </c>
      <c r="K38" s="397">
        <v>100</v>
      </c>
      <c r="L38" s="398">
        <v>102</v>
      </c>
      <c r="M38" s="398">
        <v>165</v>
      </c>
      <c r="N38" s="398">
        <v>169</v>
      </c>
      <c r="O38" s="398">
        <v>125</v>
      </c>
      <c r="P38" s="398">
        <v>118</v>
      </c>
      <c r="Q38" s="398">
        <v>123</v>
      </c>
      <c r="R38" s="399">
        <v>902</v>
      </c>
      <c r="S38" s="397">
        <v>1</v>
      </c>
      <c r="T38" s="398">
        <v>4</v>
      </c>
      <c r="U38" s="398">
        <v>4</v>
      </c>
      <c r="V38" s="398">
        <v>2</v>
      </c>
      <c r="W38" s="398">
        <v>1</v>
      </c>
      <c r="X38" s="398">
        <v>1</v>
      </c>
      <c r="Y38" s="398">
        <v>0</v>
      </c>
      <c r="Z38" s="399">
        <v>13</v>
      </c>
      <c r="AA38" s="397">
        <v>4</v>
      </c>
      <c r="AB38" s="398">
        <v>6</v>
      </c>
      <c r="AC38" s="398">
        <v>9</v>
      </c>
      <c r="AD38" s="398">
        <v>11</v>
      </c>
      <c r="AE38" s="398">
        <v>6</v>
      </c>
      <c r="AF38" s="398">
        <v>6</v>
      </c>
      <c r="AG38" s="398">
        <v>3</v>
      </c>
      <c r="AH38" s="399">
        <v>45</v>
      </c>
      <c r="AI38" s="397">
        <v>18</v>
      </c>
      <c r="AJ38" s="398">
        <v>16</v>
      </c>
      <c r="AK38" s="398">
        <v>12</v>
      </c>
      <c r="AL38" s="398">
        <v>13</v>
      </c>
      <c r="AM38" s="398">
        <v>15</v>
      </c>
      <c r="AN38" s="398">
        <v>8</v>
      </c>
      <c r="AO38" s="398">
        <v>10</v>
      </c>
      <c r="AP38" s="412">
        <v>92</v>
      </c>
      <c r="AQ38" s="397">
        <f t="shared" si="4"/>
        <v>77</v>
      </c>
      <c r="AR38" s="400">
        <f t="shared" si="4"/>
        <v>76</v>
      </c>
      <c r="AS38" s="400">
        <f t="shared" si="4"/>
        <v>140</v>
      </c>
      <c r="AT38" s="400">
        <f t="shared" si="4"/>
        <v>143</v>
      </c>
      <c r="AU38" s="400">
        <f t="shared" si="4"/>
        <v>103</v>
      </c>
      <c r="AV38" s="400">
        <f t="shared" si="4"/>
        <v>103</v>
      </c>
      <c r="AW38" s="400">
        <f t="shared" si="4"/>
        <v>110</v>
      </c>
      <c r="AX38" s="411">
        <f t="shared" si="4"/>
        <v>752</v>
      </c>
      <c r="AY38" s="400">
        <v>33</v>
      </c>
      <c r="AZ38" s="398">
        <v>32</v>
      </c>
      <c r="BA38" s="398">
        <v>46</v>
      </c>
      <c r="BB38" s="398">
        <v>40</v>
      </c>
      <c r="BC38" s="398">
        <v>22</v>
      </c>
      <c r="BD38" s="398">
        <v>26</v>
      </c>
      <c r="BE38" s="398">
        <v>17</v>
      </c>
      <c r="BF38" s="399">
        <v>216</v>
      </c>
      <c r="BG38" s="397">
        <v>30</v>
      </c>
      <c r="BH38" s="398">
        <v>26</v>
      </c>
      <c r="BI38" s="398">
        <v>53</v>
      </c>
      <c r="BJ38" s="398">
        <v>35</v>
      </c>
      <c r="BK38" s="398">
        <v>40</v>
      </c>
      <c r="BL38" s="398">
        <v>27</v>
      </c>
      <c r="BM38" s="398">
        <v>41</v>
      </c>
      <c r="BN38" s="399">
        <v>252</v>
      </c>
      <c r="BO38" s="397">
        <v>14</v>
      </c>
      <c r="BP38" s="398">
        <v>18</v>
      </c>
      <c r="BQ38" s="398">
        <v>41</v>
      </c>
      <c r="BR38" s="398">
        <v>68</v>
      </c>
      <c r="BS38" s="398">
        <v>41</v>
      </c>
      <c r="BT38" s="398">
        <v>50</v>
      </c>
      <c r="BU38" s="398">
        <v>52</v>
      </c>
      <c r="BV38" s="399">
        <v>284</v>
      </c>
      <c r="BW38" s="397">
        <v>0</v>
      </c>
      <c r="BX38" s="398">
        <v>0</v>
      </c>
      <c r="BY38" s="398">
        <v>1</v>
      </c>
      <c r="BZ38" s="398">
        <v>3</v>
      </c>
      <c r="CA38" s="398">
        <v>1</v>
      </c>
      <c r="CB38" s="398">
        <v>0</v>
      </c>
      <c r="CC38" s="398">
        <v>1</v>
      </c>
      <c r="CD38" s="412">
        <v>6</v>
      </c>
      <c r="CE38" s="454">
        <f t="shared" si="5"/>
        <v>4</v>
      </c>
      <c r="CF38" s="423">
        <f t="shared" si="6"/>
        <v>26</v>
      </c>
      <c r="CG38" s="423">
        <f t="shared" si="7"/>
        <v>46</v>
      </c>
      <c r="CH38" s="468">
        <f t="shared" si="8"/>
        <v>459</v>
      </c>
    </row>
    <row r="39" spans="1:86">
      <c r="A39" s="407" t="s">
        <v>281</v>
      </c>
      <c r="B39" s="408" t="s">
        <v>41</v>
      </c>
      <c r="C39" s="397">
        <v>137</v>
      </c>
      <c r="D39" s="398">
        <v>126</v>
      </c>
      <c r="E39" s="398">
        <v>176</v>
      </c>
      <c r="F39" s="398">
        <v>99</v>
      </c>
      <c r="G39" s="398">
        <v>102</v>
      </c>
      <c r="H39" s="398">
        <v>99</v>
      </c>
      <c r="I39" s="398">
        <v>50</v>
      </c>
      <c r="J39" s="399">
        <v>789</v>
      </c>
      <c r="K39" s="397">
        <v>137</v>
      </c>
      <c r="L39" s="398">
        <v>126</v>
      </c>
      <c r="M39" s="398">
        <v>173</v>
      </c>
      <c r="N39" s="398">
        <v>94</v>
      </c>
      <c r="O39" s="398">
        <v>99</v>
      </c>
      <c r="P39" s="398">
        <v>99</v>
      </c>
      <c r="Q39" s="398">
        <v>48</v>
      </c>
      <c r="R39" s="399">
        <v>776</v>
      </c>
      <c r="S39" s="397">
        <v>6</v>
      </c>
      <c r="T39" s="398">
        <v>6</v>
      </c>
      <c r="U39" s="398">
        <v>3</v>
      </c>
      <c r="V39" s="398">
        <v>4</v>
      </c>
      <c r="W39" s="398">
        <v>2</v>
      </c>
      <c r="X39" s="398">
        <v>2</v>
      </c>
      <c r="Y39" s="398">
        <v>3</v>
      </c>
      <c r="Z39" s="399">
        <v>26</v>
      </c>
      <c r="AA39" s="397">
        <v>12</v>
      </c>
      <c r="AB39" s="398">
        <v>8</v>
      </c>
      <c r="AC39" s="398">
        <v>9</v>
      </c>
      <c r="AD39" s="398">
        <v>3</v>
      </c>
      <c r="AE39" s="398">
        <v>5</v>
      </c>
      <c r="AF39" s="398">
        <v>6</v>
      </c>
      <c r="AG39" s="398">
        <v>3</v>
      </c>
      <c r="AH39" s="399">
        <v>46</v>
      </c>
      <c r="AI39" s="397">
        <v>26</v>
      </c>
      <c r="AJ39" s="398">
        <v>23</v>
      </c>
      <c r="AK39" s="398">
        <v>19</v>
      </c>
      <c r="AL39" s="398">
        <v>11</v>
      </c>
      <c r="AM39" s="398">
        <v>13</v>
      </c>
      <c r="AN39" s="398">
        <v>10</v>
      </c>
      <c r="AO39" s="398">
        <v>2</v>
      </c>
      <c r="AP39" s="412">
        <v>104</v>
      </c>
      <c r="AQ39" s="397">
        <f t="shared" si="4"/>
        <v>93</v>
      </c>
      <c r="AR39" s="400">
        <f t="shared" si="4"/>
        <v>89</v>
      </c>
      <c r="AS39" s="400">
        <f t="shared" si="4"/>
        <v>142</v>
      </c>
      <c r="AT39" s="400">
        <f t="shared" si="4"/>
        <v>76</v>
      </c>
      <c r="AU39" s="400">
        <f t="shared" si="4"/>
        <v>79</v>
      </c>
      <c r="AV39" s="400">
        <f t="shared" si="4"/>
        <v>81</v>
      </c>
      <c r="AW39" s="400">
        <f t="shared" si="4"/>
        <v>40</v>
      </c>
      <c r="AX39" s="411">
        <f t="shared" si="4"/>
        <v>600</v>
      </c>
      <c r="AY39" s="400">
        <v>44</v>
      </c>
      <c r="AZ39" s="398">
        <v>31</v>
      </c>
      <c r="BA39" s="398">
        <v>47</v>
      </c>
      <c r="BB39" s="398">
        <v>20</v>
      </c>
      <c r="BC39" s="398">
        <v>17</v>
      </c>
      <c r="BD39" s="398">
        <v>16</v>
      </c>
      <c r="BE39" s="398">
        <v>6</v>
      </c>
      <c r="BF39" s="399">
        <v>181</v>
      </c>
      <c r="BG39" s="397">
        <v>33</v>
      </c>
      <c r="BH39" s="398">
        <v>29</v>
      </c>
      <c r="BI39" s="398">
        <v>50</v>
      </c>
      <c r="BJ39" s="398">
        <v>29</v>
      </c>
      <c r="BK39" s="398">
        <v>29</v>
      </c>
      <c r="BL39" s="398">
        <v>33</v>
      </c>
      <c r="BM39" s="398">
        <v>11</v>
      </c>
      <c r="BN39" s="399">
        <v>214</v>
      </c>
      <c r="BO39" s="397">
        <v>16</v>
      </c>
      <c r="BP39" s="398">
        <v>29</v>
      </c>
      <c r="BQ39" s="398">
        <v>45</v>
      </c>
      <c r="BR39" s="398">
        <v>27</v>
      </c>
      <c r="BS39" s="398">
        <v>33</v>
      </c>
      <c r="BT39" s="398">
        <v>32</v>
      </c>
      <c r="BU39" s="398">
        <v>23</v>
      </c>
      <c r="BV39" s="399">
        <v>205</v>
      </c>
      <c r="BW39" s="397">
        <v>0</v>
      </c>
      <c r="BX39" s="398">
        <v>0</v>
      </c>
      <c r="BY39" s="398">
        <v>3</v>
      </c>
      <c r="BZ39" s="398">
        <v>5</v>
      </c>
      <c r="CA39" s="398">
        <v>3</v>
      </c>
      <c r="CB39" s="398">
        <v>0</v>
      </c>
      <c r="CC39" s="398">
        <v>2</v>
      </c>
      <c r="CD39" s="412">
        <v>13</v>
      </c>
      <c r="CE39" s="454">
        <f t="shared" si="5"/>
        <v>11</v>
      </c>
      <c r="CF39" s="423">
        <f t="shared" si="6"/>
        <v>17</v>
      </c>
      <c r="CG39" s="423">
        <f t="shared" si="7"/>
        <v>36</v>
      </c>
      <c r="CH39" s="468">
        <f t="shared" si="8"/>
        <v>276</v>
      </c>
    </row>
    <row r="40" spans="1:86">
      <c r="A40" s="407" t="s">
        <v>281</v>
      </c>
      <c r="B40" s="408" t="s">
        <v>42</v>
      </c>
      <c r="C40" s="397">
        <v>198</v>
      </c>
      <c r="D40" s="398">
        <v>140</v>
      </c>
      <c r="E40" s="398">
        <v>139</v>
      </c>
      <c r="F40" s="398">
        <v>103</v>
      </c>
      <c r="G40" s="398">
        <v>108</v>
      </c>
      <c r="H40" s="398">
        <v>111</v>
      </c>
      <c r="I40" s="398">
        <v>72</v>
      </c>
      <c r="J40" s="399">
        <v>871</v>
      </c>
      <c r="K40" s="397">
        <v>195</v>
      </c>
      <c r="L40" s="398">
        <v>134</v>
      </c>
      <c r="M40" s="398">
        <v>133</v>
      </c>
      <c r="N40" s="398">
        <v>101</v>
      </c>
      <c r="O40" s="398">
        <v>106</v>
      </c>
      <c r="P40" s="398">
        <v>109</v>
      </c>
      <c r="Q40" s="398">
        <v>70</v>
      </c>
      <c r="R40" s="399">
        <v>848</v>
      </c>
      <c r="S40" s="397">
        <v>8</v>
      </c>
      <c r="T40" s="398">
        <v>10</v>
      </c>
      <c r="U40" s="398">
        <v>4</v>
      </c>
      <c r="V40" s="398">
        <v>1</v>
      </c>
      <c r="W40" s="398">
        <v>3</v>
      </c>
      <c r="X40" s="398">
        <v>0</v>
      </c>
      <c r="Y40" s="398">
        <v>4</v>
      </c>
      <c r="Z40" s="399">
        <v>30</v>
      </c>
      <c r="AA40" s="397">
        <v>21</v>
      </c>
      <c r="AB40" s="398">
        <v>12</v>
      </c>
      <c r="AC40" s="398">
        <v>6</v>
      </c>
      <c r="AD40" s="398">
        <v>9</v>
      </c>
      <c r="AE40" s="398">
        <v>4</v>
      </c>
      <c r="AF40" s="398">
        <v>6</v>
      </c>
      <c r="AG40" s="398">
        <v>3</v>
      </c>
      <c r="AH40" s="399">
        <v>61</v>
      </c>
      <c r="AI40" s="397">
        <v>49</v>
      </c>
      <c r="AJ40" s="398">
        <v>21</v>
      </c>
      <c r="AK40" s="398">
        <v>17</v>
      </c>
      <c r="AL40" s="398">
        <v>13</v>
      </c>
      <c r="AM40" s="398">
        <v>10</v>
      </c>
      <c r="AN40" s="398">
        <v>12</v>
      </c>
      <c r="AO40" s="398">
        <v>15</v>
      </c>
      <c r="AP40" s="412">
        <v>137</v>
      </c>
      <c r="AQ40" s="397">
        <f t="shared" si="4"/>
        <v>117</v>
      </c>
      <c r="AR40" s="400">
        <f t="shared" si="4"/>
        <v>91</v>
      </c>
      <c r="AS40" s="400">
        <f t="shared" si="4"/>
        <v>106</v>
      </c>
      <c r="AT40" s="400">
        <f t="shared" si="4"/>
        <v>78</v>
      </c>
      <c r="AU40" s="400">
        <f t="shared" si="4"/>
        <v>89</v>
      </c>
      <c r="AV40" s="400">
        <f t="shared" si="4"/>
        <v>91</v>
      </c>
      <c r="AW40" s="400">
        <f t="shared" si="4"/>
        <v>48</v>
      </c>
      <c r="AX40" s="411">
        <f t="shared" si="4"/>
        <v>620</v>
      </c>
      <c r="AY40" s="400">
        <v>62</v>
      </c>
      <c r="AZ40" s="398">
        <v>43</v>
      </c>
      <c r="BA40" s="398">
        <v>40</v>
      </c>
      <c r="BB40" s="398">
        <v>21</v>
      </c>
      <c r="BC40" s="398">
        <v>25</v>
      </c>
      <c r="BD40" s="398">
        <v>20</v>
      </c>
      <c r="BE40" s="398">
        <v>9</v>
      </c>
      <c r="BF40" s="399">
        <v>220</v>
      </c>
      <c r="BG40" s="397">
        <v>40</v>
      </c>
      <c r="BH40" s="398">
        <v>31</v>
      </c>
      <c r="BI40" s="398">
        <v>39</v>
      </c>
      <c r="BJ40" s="398">
        <v>31</v>
      </c>
      <c r="BK40" s="398">
        <v>26</v>
      </c>
      <c r="BL40" s="398">
        <v>27</v>
      </c>
      <c r="BM40" s="398">
        <v>16</v>
      </c>
      <c r="BN40" s="399">
        <v>210</v>
      </c>
      <c r="BO40" s="397">
        <v>15</v>
      </c>
      <c r="BP40" s="398">
        <v>17</v>
      </c>
      <c r="BQ40" s="398">
        <v>27</v>
      </c>
      <c r="BR40" s="398">
        <v>26</v>
      </c>
      <c r="BS40" s="398">
        <v>38</v>
      </c>
      <c r="BT40" s="398">
        <v>44</v>
      </c>
      <c r="BU40" s="398">
        <v>23</v>
      </c>
      <c r="BV40" s="399">
        <v>190</v>
      </c>
      <c r="BW40" s="397">
        <v>3</v>
      </c>
      <c r="BX40" s="398">
        <v>6</v>
      </c>
      <c r="BY40" s="398">
        <v>6</v>
      </c>
      <c r="BZ40" s="398">
        <v>2</v>
      </c>
      <c r="CA40" s="398">
        <v>2</v>
      </c>
      <c r="CB40" s="398">
        <v>2</v>
      </c>
      <c r="CC40" s="398">
        <v>2</v>
      </c>
      <c r="CD40" s="412">
        <v>23</v>
      </c>
      <c r="CE40" s="454">
        <f t="shared" si="5"/>
        <v>8</v>
      </c>
      <c r="CF40" s="423">
        <f t="shared" si="6"/>
        <v>22</v>
      </c>
      <c r="CG40" s="423">
        <f t="shared" si="7"/>
        <v>50</v>
      </c>
      <c r="CH40" s="468">
        <f t="shared" si="8"/>
        <v>306</v>
      </c>
    </row>
    <row r="41" spans="1:86">
      <c r="A41" s="407" t="s">
        <v>281</v>
      </c>
      <c r="B41" s="408" t="s">
        <v>43</v>
      </c>
      <c r="C41" s="397">
        <v>59</v>
      </c>
      <c r="D41" s="398">
        <v>73</v>
      </c>
      <c r="E41" s="398">
        <v>103</v>
      </c>
      <c r="F41" s="398">
        <v>64</v>
      </c>
      <c r="G41" s="398">
        <v>70</v>
      </c>
      <c r="H41" s="398">
        <v>63</v>
      </c>
      <c r="I41" s="398">
        <v>92</v>
      </c>
      <c r="J41" s="399">
        <v>524</v>
      </c>
      <c r="K41" s="397">
        <v>59</v>
      </c>
      <c r="L41" s="398">
        <v>69</v>
      </c>
      <c r="M41" s="398">
        <v>102</v>
      </c>
      <c r="N41" s="398">
        <v>63</v>
      </c>
      <c r="O41" s="398">
        <v>70</v>
      </c>
      <c r="P41" s="398">
        <v>60</v>
      </c>
      <c r="Q41" s="398">
        <v>91</v>
      </c>
      <c r="R41" s="399">
        <v>514</v>
      </c>
      <c r="S41" s="397">
        <v>2</v>
      </c>
      <c r="T41" s="398">
        <v>2</v>
      </c>
      <c r="U41" s="398">
        <v>1</v>
      </c>
      <c r="V41" s="398">
        <v>0</v>
      </c>
      <c r="W41" s="398">
        <v>0</v>
      </c>
      <c r="X41" s="398">
        <v>1</v>
      </c>
      <c r="Y41" s="398">
        <v>1</v>
      </c>
      <c r="Z41" s="399">
        <v>7</v>
      </c>
      <c r="AA41" s="397">
        <v>4</v>
      </c>
      <c r="AB41" s="398">
        <v>3</v>
      </c>
      <c r="AC41" s="398">
        <v>4</v>
      </c>
      <c r="AD41" s="398">
        <v>1</v>
      </c>
      <c r="AE41" s="398">
        <v>4</v>
      </c>
      <c r="AF41" s="398">
        <v>0</v>
      </c>
      <c r="AG41" s="398">
        <v>3</v>
      </c>
      <c r="AH41" s="399">
        <v>19</v>
      </c>
      <c r="AI41" s="397">
        <v>8</v>
      </c>
      <c r="AJ41" s="398">
        <v>10</v>
      </c>
      <c r="AK41" s="398">
        <v>16</v>
      </c>
      <c r="AL41" s="398">
        <v>4</v>
      </c>
      <c r="AM41" s="398">
        <v>8</v>
      </c>
      <c r="AN41" s="398">
        <v>3</v>
      </c>
      <c r="AO41" s="398">
        <v>8</v>
      </c>
      <c r="AP41" s="412">
        <v>57</v>
      </c>
      <c r="AQ41" s="397">
        <f t="shared" si="4"/>
        <v>45</v>
      </c>
      <c r="AR41" s="400">
        <f t="shared" si="4"/>
        <v>54</v>
      </c>
      <c r="AS41" s="400">
        <f t="shared" si="4"/>
        <v>81</v>
      </c>
      <c r="AT41" s="400">
        <f t="shared" si="4"/>
        <v>58</v>
      </c>
      <c r="AU41" s="400">
        <f t="shared" si="4"/>
        <v>58</v>
      </c>
      <c r="AV41" s="400">
        <f t="shared" si="4"/>
        <v>56</v>
      </c>
      <c r="AW41" s="400">
        <f t="shared" si="4"/>
        <v>79</v>
      </c>
      <c r="AX41" s="411">
        <f t="shared" si="4"/>
        <v>431</v>
      </c>
      <c r="AY41" s="400">
        <v>19</v>
      </c>
      <c r="AZ41" s="398">
        <v>17</v>
      </c>
      <c r="BA41" s="398">
        <v>24</v>
      </c>
      <c r="BB41" s="398">
        <v>14</v>
      </c>
      <c r="BC41" s="398">
        <v>11</v>
      </c>
      <c r="BD41" s="398">
        <v>9</v>
      </c>
      <c r="BE41" s="398">
        <v>21</v>
      </c>
      <c r="BF41" s="399">
        <v>115</v>
      </c>
      <c r="BG41" s="397">
        <v>15</v>
      </c>
      <c r="BH41" s="398">
        <v>18</v>
      </c>
      <c r="BI41" s="398">
        <v>28</v>
      </c>
      <c r="BJ41" s="398">
        <v>16</v>
      </c>
      <c r="BK41" s="398">
        <v>18</v>
      </c>
      <c r="BL41" s="398">
        <v>24</v>
      </c>
      <c r="BM41" s="398">
        <v>26</v>
      </c>
      <c r="BN41" s="399">
        <v>145</v>
      </c>
      <c r="BO41" s="397">
        <v>11</v>
      </c>
      <c r="BP41" s="398">
        <v>19</v>
      </c>
      <c r="BQ41" s="398">
        <v>29</v>
      </c>
      <c r="BR41" s="398">
        <v>28</v>
      </c>
      <c r="BS41" s="398">
        <v>29</v>
      </c>
      <c r="BT41" s="398">
        <v>23</v>
      </c>
      <c r="BU41" s="398">
        <v>32</v>
      </c>
      <c r="BV41" s="399">
        <v>171</v>
      </c>
      <c r="BW41" s="397">
        <v>0</v>
      </c>
      <c r="BX41" s="398">
        <v>4</v>
      </c>
      <c r="BY41" s="398">
        <v>1</v>
      </c>
      <c r="BZ41" s="398">
        <v>1</v>
      </c>
      <c r="CA41" s="398">
        <v>0</v>
      </c>
      <c r="CB41" s="398">
        <v>3</v>
      </c>
      <c r="CC41" s="398">
        <v>1</v>
      </c>
      <c r="CD41" s="412">
        <v>10</v>
      </c>
      <c r="CE41" s="454">
        <f t="shared" si="5"/>
        <v>2</v>
      </c>
      <c r="CF41" s="423">
        <f t="shared" si="6"/>
        <v>8</v>
      </c>
      <c r="CG41" s="423">
        <f t="shared" si="7"/>
        <v>23</v>
      </c>
      <c r="CH41" s="468">
        <f t="shared" si="8"/>
        <v>251</v>
      </c>
    </row>
    <row r="42" spans="1:86">
      <c r="A42" s="407" t="s">
        <v>281</v>
      </c>
      <c r="B42" s="408" t="s">
        <v>44</v>
      </c>
      <c r="C42" s="397">
        <v>87</v>
      </c>
      <c r="D42" s="398">
        <v>70</v>
      </c>
      <c r="E42" s="398">
        <v>136</v>
      </c>
      <c r="F42" s="398">
        <v>106</v>
      </c>
      <c r="G42" s="398">
        <v>75</v>
      </c>
      <c r="H42" s="398">
        <v>67</v>
      </c>
      <c r="I42" s="398">
        <v>81</v>
      </c>
      <c r="J42" s="399">
        <v>622</v>
      </c>
      <c r="K42" s="397">
        <v>82</v>
      </c>
      <c r="L42" s="398">
        <v>69</v>
      </c>
      <c r="M42" s="398">
        <v>134</v>
      </c>
      <c r="N42" s="398">
        <v>103</v>
      </c>
      <c r="O42" s="398">
        <v>72</v>
      </c>
      <c r="P42" s="398">
        <v>67</v>
      </c>
      <c r="Q42" s="398">
        <v>80</v>
      </c>
      <c r="R42" s="399">
        <v>607</v>
      </c>
      <c r="S42" s="397">
        <v>5</v>
      </c>
      <c r="T42" s="398">
        <v>1</v>
      </c>
      <c r="U42" s="398">
        <v>5</v>
      </c>
      <c r="V42" s="398">
        <v>2</v>
      </c>
      <c r="W42" s="398">
        <v>0</v>
      </c>
      <c r="X42" s="398">
        <v>1</v>
      </c>
      <c r="Y42" s="398">
        <v>2</v>
      </c>
      <c r="Z42" s="399">
        <v>16</v>
      </c>
      <c r="AA42" s="397">
        <v>6</v>
      </c>
      <c r="AB42" s="398">
        <v>3</v>
      </c>
      <c r="AC42" s="398">
        <v>14</v>
      </c>
      <c r="AD42" s="398">
        <v>5</v>
      </c>
      <c r="AE42" s="398">
        <v>4</v>
      </c>
      <c r="AF42" s="398">
        <v>2</v>
      </c>
      <c r="AG42" s="398">
        <v>4</v>
      </c>
      <c r="AH42" s="399">
        <v>38</v>
      </c>
      <c r="AI42" s="397">
        <v>18</v>
      </c>
      <c r="AJ42" s="398">
        <v>11</v>
      </c>
      <c r="AK42" s="398">
        <v>16</v>
      </c>
      <c r="AL42" s="398">
        <v>7</v>
      </c>
      <c r="AM42" s="398">
        <v>8</v>
      </c>
      <c r="AN42" s="398">
        <v>9</v>
      </c>
      <c r="AO42" s="398">
        <v>4</v>
      </c>
      <c r="AP42" s="412">
        <v>73</v>
      </c>
      <c r="AQ42" s="397">
        <f t="shared" si="4"/>
        <v>53</v>
      </c>
      <c r="AR42" s="400">
        <f t="shared" si="4"/>
        <v>54</v>
      </c>
      <c r="AS42" s="400">
        <f t="shared" si="4"/>
        <v>99</v>
      </c>
      <c r="AT42" s="400">
        <f t="shared" si="4"/>
        <v>89</v>
      </c>
      <c r="AU42" s="400">
        <f t="shared" si="4"/>
        <v>60</v>
      </c>
      <c r="AV42" s="400">
        <f t="shared" si="4"/>
        <v>55</v>
      </c>
      <c r="AW42" s="400">
        <f t="shared" si="4"/>
        <v>70</v>
      </c>
      <c r="AX42" s="411">
        <f t="shared" si="4"/>
        <v>480</v>
      </c>
      <c r="AY42" s="400">
        <v>23</v>
      </c>
      <c r="AZ42" s="398">
        <v>15</v>
      </c>
      <c r="BA42" s="398">
        <v>41</v>
      </c>
      <c r="BB42" s="398">
        <v>18</v>
      </c>
      <c r="BC42" s="398">
        <v>15</v>
      </c>
      <c r="BD42" s="398">
        <v>13</v>
      </c>
      <c r="BE42" s="398">
        <v>13</v>
      </c>
      <c r="BF42" s="399">
        <v>138</v>
      </c>
      <c r="BG42" s="397">
        <v>22</v>
      </c>
      <c r="BH42" s="398">
        <v>24</v>
      </c>
      <c r="BI42" s="398">
        <v>36</v>
      </c>
      <c r="BJ42" s="398">
        <v>37</v>
      </c>
      <c r="BK42" s="398">
        <v>17</v>
      </c>
      <c r="BL42" s="398">
        <v>14</v>
      </c>
      <c r="BM42" s="398">
        <v>20</v>
      </c>
      <c r="BN42" s="399">
        <v>170</v>
      </c>
      <c r="BO42" s="397">
        <v>8</v>
      </c>
      <c r="BP42" s="398">
        <v>15</v>
      </c>
      <c r="BQ42" s="398">
        <v>22</v>
      </c>
      <c r="BR42" s="398">
        <v>34</v>
      </c>
      <c r="BS42" s="398">
        <v>28</v>
      </c>
      <c r="BT42" s="398">
        <v>28</v>
      </c>
      <c r="BU42" s="398">
        <v>37</v>
      </c>
      <c r="BV42" s="399">
        <v>172</v>
      </c>
      <c r="BW42" s="397">
        <v>5</v>
      </c>
      <c r="BX42" s="398">
        <v>1</v>
      </c>
      <c r="BY42" s="398">
        <v>2</v>
      </c>
      <c r="BZ42" s="398">
        <v>3</v>
      </c>
      <c r="CA42" s="398">
        <v>3</v>
      </c>
      <c r="CB42" s="398">
        <v>0</v>
      </c>
      <c r="CC42" s="398">
        <v>1</v>
      </c>
      <c r="CD42" s="412">
        <v>15</v>
      </c>
      <c r="CE42" s="454">
        <f t="shared" si="5"/>
        <v>5</v>
      </c>
      <c r="CF42" s="423">
        <f t="shared" si="6"/>
        <v>15</v>
      </c>
      <c r="CG42" s="423">
        <f t="shared" si="7"/>
        <v>28</v>
      </c>
      <c r="CH42" s="468">
        <f t="shared" si="8"/>
        <v>274</v>
      </c>
    </row>
    <row r="43" spans="1:86">
      <c r="A43" s="407" t="s">
        <v>281</v>
      </c>
      <c r="B43" s="408" t="s">
        <v>45</v>
      </c>
      <c r="C43" s="397">
        <v>92</v>
      </c>
      <c r="D43" s="398">
        <v>68</v>
      </c>
      <c r="E43" s="398">
        <v>108</v>
      </c>
      <c r="F43" s="398">
        <v>64</v>
      </c>
      <c r="G43" s="398">
        <v>70</v>
      </c>
      <c r="H43" s="398">
        <v>50</v>
      </c>
      <c r="I43" s="398">
        <v>92</v>
      </c>
      <c r="J43" s="399">
        <v>544</v>
      </c>
      <c r="K43" s="397">
        <v>92</v>
      </c>
      <c r="L43" s="398">
        <v>67</v>
      </c>
      <c r="M43" s="398">
        <v>108</v>
      </c>
      <c r="N43" s="398">
        <v>63</v>
      </c>
      <c r="O43" s="398">
        <v>70</v>
      </c>
      <c r="P43" s="398">
        <v>50</v>
      </c>
      <c r="Q43" s="398">
        <v>89</v>
      </c>
      <c r="R43" s="399">
        <v>539</v>
      </c>
      <c r="S43" s="397">
        <v>0</v>
      </c>
      <c r="T43" s="398">
        <v>2</v>
      </c>
      <c r="U43" s="398">
        <v>1</v>
      </c>
      <c r="V43" s="398">
        <v>2</v>
      </c>
      <c r="W43" s="398">
        <v>0</v>
      </c>
      <c r="X43" s="398">
        <v>0</v>
      </c>
      <c r="Y43" s="398">
        <v>1</v>
      </c>
      <c r="Z43" s="399">
        <v>6</v>
      </c>
      <c r="AA43" s="397">
        <v>4</v>
      </c>
      <c r="AB43" s="398">
        <v>1</v>
      </c>
      <c r="AC43" s="398">
        <v>4</v>
      </c>
      <c r="AD43" s="398">
        <v>0</v>
      </c>
      <c r="AE43" s="398">
        <v>6</v>
      </c>
      <c r="AF43" s="398">
        <v>0</v>
      </c>
      <c r="AG43" s="398">
        <v>5</v>
      </c>
      <c r="AH43" s="399">
        <v>20</v>
      </c>
      <c r="AI43" s="397">
        <v>15</v>
      </c>
      <c r="AJ43" s="398">
        <v>7</v>
      </c>
      <c r="AK43" s="398">
        <v>11</v>
      </c>
      <c r="AL43" s="398">
        <v>2</v>
      </c>
      <c r="AM43" s="398">
        <v>5</v>
      </c>
      <c r="AN43" s="398">
        <v>5</v>
      </c>
      <c r="AO43" s="398">
        <v>4</v>
      </c>
      <c r="AP43" s="412">
        <v>49</v>
      </c>
      <c r="AQ43" s="397">
        <f t="shared" si="4"/>
        <v>73</v>
      </c>
      <c r="AR43" s="400">
        <f t="shared" si="4"/>
        <v>57</v>
      </c>
      <c r="AS43" s="400">
        <f t="shared" si="4"/>
        <v>92</v>
      </c>
      <c r="AT43" s="400">
        <f t="shared" si="4"/>
        <v>59</v>
      </c>
      <c r="AU43" s="400">
        <f t="shared" si="4"/>
        <v>59</v>
      </c>
      <c r="AV43" s="400">
        <f t="shared" si="4"/>
        <v>45</v>
      </c>
      <c r="AW43" s="400">
        <f t="shared" si="4"/>
        <v>79</v>
      </c>
      <c r="AX43" s="411">
        <f t="shared" si="4"/>
        <v>464</v>
      </c>
      <c r="AY43" s="400">
        <v>25</v>
      </c>
      <c r="AZ43" s="398">
        <v>14</v>
      </c>
      <c r="BA43" s="398">
        <v>31</v>
      </c>
      <c r="BB43" s="398">
        <v>14</v>
      </c>
      <c r="BC43" s="398">
        <v>13</v>
      </c>
      <c r="BD43" s="398">
        <v>16</v>
      </c>
      <c r="BE43" s="398">
        <v>13</v>
      </c>
      <c r="BF43" s="399">
        <v>126</v>
      </c>
      <c r="BG43" s="397">
        <v>35</v>
      </c>
      <c r="BH43" s="398">
        <v>24</v>
      </c>
      <c r="BI43" s="398">
        <v>34</v>
      </c>
      <c r="BJ43" s="398">
        <v>18</v>
      </c>
      <c r="BK43" s="398">
        <v>19</v>
      </c>
      <c r="BL43" s="398">
        <v>11</v>
      </c>
      <c r="BM43" s="398">
        <v>24</v>
      </c>
      <c r="BN43" s="399">
        <v>165</v>
      </c>
      <c r="BO43" s="397">
        <v>13</v>
      </c>
      <c r="BP43" s="398">
        <v>19</v>
      </c>
      <c r="BQ43" s="398">
        <v>27</v>
      </c>
      <c r="BR43" s="398">
        <v>27</v>
      </c>
      <c r="BS43" s="398">
        <v>27</v>
      </c>
      <c r="BT43" s="398">
        <v>18</v>
      </c>
      <c r="BU43" s="398">
        <v>42</v>
      </c>
      <c r="BV43" s="399">
        <v>173</v>
      </c>
      <c r="BW43" s="397">
        <v>0</v>
      </c>
      <c r="BX43" s="398">
        <v>1</v>
      </c>
      <c r="BY43" s="398">
        <v>0</v>
      </c>
      <c r="BZ43" s="398">
        <v>1</v>
      </c>
      <c r="CA43" s="398">
        <v>0</v>
      </c>
      <c r="CB43" s="398">
        <v>0</v>
      </c>
      <c r="CC43" s="398">
        <v>3</v>
      </c>
      <c r="CD43" s="412">
        <v>5</v>
      </c>
      <c r="CE43" s="454">
        <f t="shared" si="5"/>
        <v>3</v>
      </c>
      <c r="CF43" s="423">
        <f t="shared" si="6"/>
        <v>11</v>
      </c>
      <c r="CG43" s="423">
        <f t="shared" si="7"/>
        <v>16</v>
      </c>
      <c r="CH43" s="468">
        <f t="shared" si="8"/>
        <v>242</v>
      </c>
    </row>
    <row r="44" spans="1:86">
      <c r="A44" s="407" t="s">
        <v>281</v>
      </c>
      <c r="B44" s="408" t="s">
        <v>46</v>
      </c>
      <c r="C44" s="397">
        <v>120</v>
      </c>
      <c r="D44" s="398">
        <v>124</v>
      </c>
      <c r="E44" s="398">
        <v>178</v>
      </c>
      <c r="F44" s="398">
        <v>136</v>
      </c>
      <c r="G44" s="398">
        <v>108</v>
      </c>
      <c r="H44" s="398">
        <v>110</v>
      </c>
      <c r="I44" s="398">
        <v>108</v>
      </c>
      <c r="J44" s="399">
        <v>884</v>
      </c>
      <c r="K44" s="397">
        <v>120</v>
      </c>
      <c r="L44" s="398">
        <v>122</v>
      </c>
      <c r="M44" s="398">
        <v>176</v>
      </c>
      <c r="N44" s="398">
        <v>130</v>
      </c>
      <c r="O44" s="398">
        <v>107</v>
      </c>
      <c r="P44" s="398">
        <v>108</v>
      </c>
      <c r="Q44" s="398">
        <v>107</v>
      </c>
      <c r="R44" s="399">
        <v>870</v>
      </c>
      <c r="S44" s="397">
        <v>2</v>
      </c>
      <c r="T44" s="398">
        <v>4</v>
      </c>
      <c r="U44" s="398">
        <v>6</v>
      </c>
      <c r="V44" s="398">
        <v>4</v>
      </c>
      <c r="W44" s="398">
        <v>1</v>
      </c>
      <c r="X44" s="398">
        <v>5</v>
      </c>
      <c r="Y44" s="398">
        <v>1</v>
      </c>
      <c r="Z44" s="399">
        <v>23</v>
      </c>
      <c r="AA44" s="397">
        <v>21</v>
      </c>
      <c r="AB44" s="398">
        <v>10</v>
      </c>
      <c r="AC44" s="398">
        <v>21</v>
      </c>
      <c r="AD44" s="398">
        <v>11</v>
      </c>
      <c r="AE44" s="398">
        <v>9</v>
      </c>
      <c r="AF44" s="398">
        <v>4</v>
      </c>
      <c r="AG44" s="398">
        <v>8</v>
      </c>
      <c r="AH44" s="399">
        <v>84</v>
      </c>
      <c r="AI44" s="397">
        <v>23</v>
      </c>
      <c r="AJ44" s="398">
        <v>27</v>
      </c>
      <c r="AK44" s="398">
        <v>20</v>
      </c>
      <c r="AL44" s="398">
        <v>10</v>
      </c>
      <c r="AM44" s="398">
        <v>17</v>
      </c>
      <c r="AN44" s="398">
        <v>11</v>
      </c>
      <c r="AO44" s="398">
        <v>9</v>
      </c>
      <c r="AP44" s="412">
        <v>117</v>
      </c>
      <c r="AQ44" s="397">
        <f t="shared" si="4"/>
        <v>74</v>
      </c>
      <c r="AR44" s="400">
        <f t="shared" si="4"/>
        <v>81</v>
      </c>
      <c r="AS44" s="400">
        <f t="shared" si="4"/>
        <v>129</v>
      </c>
      <c r="AT44" s="400">
        <f t="shared" si="4"/>
        <v>105</v>
      </c>
      <c r="AU44" s="400">
        <f t="shared" si="4"/>
        <v>80</v>
      </c>
      <c r="AV44" s="400">
        <f t="shared" si="4"/>
        <v>88</v>
      </c>
      <c r="AW44" s="400">
        <f t="shared" si="4"/>
        <v>89</v>
      </c>
      <c r="AX44" s="411">
        <f t="shared" si="4"/>
        <v>646</v>
      </c>
      <c r="AY44" s="400">
        <v>39</v>
      </c>
      <c r="AZ44" s="398">
        <v>34</v>
      </c>
      <c r="BA44" s="398">
        <v>42</v>
      </c>
      <c r="BB44" s="398">
        <v>35</v>
      </c>
      <c r="BC44" s="398">
        <v>19</v>
      </c>
      <c r="BD44" s="398">
        <v>26</v>
      </c>
      <c r="BE44" s="398">
        <v>35</v>
      </c>
      <c r="BF44" s="399">
        <v>230</v>
      </c>
      <c r="BG44" s="397">
        <v>26</v>
      </c>
      <c r="BH44" s="398">
        <v>26</v>
      </c>
      <c r="BI44" s="398">
        <v>50</v>
      </c>
      <c r="BJ44" s="398">
        <v>43</v>
      </c>
      <c r="BK44" s="398">
        <v>27</v>
      </c>
      <c r="BL44" s="398">
        <v>28</v>
      </c>
      <c r="BM44" s="398">
        <v>19</v>
      </c>
      <c r="BN44" s="399">
        <v>219</v>
      </c>
      <c r="BO44" s="397">
        <v>9</v>
      </c>
      <c r="BP44" s="398">
        <v>21</v>
      </c>
      <c r="BQ44" s="398">
        <v>37</v>
      </c>
      <c r="BR44" s="398">
        <v>27</v>
      </c>
      <c r="BS44" s="398">
        <v>34</v>
      </c>
      <c r="BT44" s="398">
        <v>34</v>
      </c>
      <c r="BU44" s="398">
        <v>35</v>
      </c>
      <c r="BV44" s="399">
        <v>197</v>
      </c>
      <c r="BW44" s="397">
        <v>0</v>
      </c>
      <c r="BX44" s="398">
        <v>2</v>
      </c>
      <c r="BY44" s="398">
        <v>2</v>
      </c>
      <c r="BZ44" s="398">
        <v>6</v>
      </c>
      <c r="CA44" s="398">
        <v>1</v>
      </c>
      <c r="CB44" s="398">
        <v>2</v>
      </c>
      <c r="CC44" s="398">
        <v>1</v>
      </c>
      <c r="CD44" s="412">
        <v>14</v>
      </c>
      <c r="CE44" s="454">
        <f t="shared" si="5"/>
        <v>11</v>
      </c>
      <c r="CF44" s="423">
        <f t="shared" si="6"/>
        <v>32</v>
      </c>
      <c r="CG44" s="423">
        <f t="shared" si="7"/>
        <v>47</v>
      </c>
      <c r="CH44" s="468">
        <f t="shared" si="8"/>
        <v>362</v>
      </c>
    </row>
    <row r="45" spans="1:86">
      <c r="A45" s="407" t="s">
        <v>281</v>
      </c>
      <c r="B45" s="408" t="s">
        <v>47</v>
      </c>
      <c r="C45" s="397">
        <v>84</v>
      </c>
      <c r="D45" s="398">
        <v>88</v>
      </c>
      <c r="E45" s="398">
        <v>171</v>
      </c>
      <c r="F45" s="398">
        <v>160</v>
      </c>
      <c r="G45" s="398">
        <v>115</v>
      </c>
      <c r="H45" s="398">
        <v>74</v>
      </c>
      <c r="I45" s="398">
        <v>94</v>
      </c>
      <c r="J45" s="399">
        <v>786</v>
      </c>
      <c r="K45" s="397">
        <v>83</v>
      </c>
      <c r="L45" s="398">
        <v>87</v>
      </c>
      <c r="M45" s="398">
        <v>168</v>
      </c>
      <c r="N45" s="398">
        <v>159</v>
      </c>
      <c r="O45" s="398">
        <v>112</v>
      </c>
      <c r="P45" s="398">
        <v>74</v>
      </c>
      <c r="Q45" s="398">
        <v>91</v>
      </c>
      <c r="R45" s="399">
        <v>774</v>
      </c>
      <c r="S45" s="397">
        <v>2</v>
      </c>
      <c r="T45" s="398">
        <v>3</v>
      </c>
      <c r="U45" s="398">
        <v>2</v>
      </c>
      <c r="V45" s="398">
        <v>2</v>
      </c>
      <c r="W45" s="398">
        <v>0</v>
      </c>
      <c r="X45" s="398">
        <v>4</v>
      </c>
      <c r="Y45" s="398">
        <v>2</v>
      </c>
      <c r="Z45" s="399">
        <v>15</v>
      </c>
      <c r="AA45" s="397">
        <v>7</v>
      </c>
      <c r="AB45" s="398">
        <v>2</v>
      </c>
      <c r="AC45" s="398">
        <v>14</v>
      </c>
      <c r="AD45" s="398">
        <v>4</v>
      </c>
      <c r="AE45" s="398">
        <v>3</v>
      </c>
      <c r="AF45" s="398">
        <v>2</v>
      </c>
      <c r="AG45" s="398">
        <v>4</v>
      </c>
      <c r="AH45" s="399">
        <v>36</v>
      </c>
      <c r="AI45" s="397">
        <v>11</v>
      </c>
      <c r="AJ45" s="398">
        <v>14</v>
      </c>
      <c r="AK45" s="398">
        <v>17</v>
      </c>
      <c r="AL45" s="398">
        <v>17</v>
      </c>
      <c r="AM45" s="398">
        <v>13</v>
      </c>
      <c r="AN45" s="398">
        <v>5</v>
      </c>
      <c r="AO45" s="398">
        <v>5</v>
      </c>
      <c r="AP45" s="412">
        <v>82</v>
      </c>
      <c r="AQ45" s="397">
        <f t="shared" si="4"/>
        <v>63</v>
      </c>
      <c r="AR45" s="400">
        <f t="shared" si="4"/>
        <v>68</v>
      </c>
      <c r="AS45" s="400">
        <f t="shared" si="4"/>
        <v>135</v>
      </c>
      <c r="AT45" s="400">
        <f t="shared" si="4"/>
        <v>136</v>
      </c>
      <c r="AU45" s="400">
        <f t="shared" si="4"/>
        <v>96</v>
      </c>
      <c r="AV45" s="400">
        <f t="shared" si="4"/>
        <v>63</v>
      </c>
      <c r="AW45" s="400">
        <f t="shared" si="4"/>
        <v>80</v>
      </c>
      <c r="AX45" s="411">
        <f t="shared" si="4"/>
        <v>641</v>
      </c>
      <c r="AY45" s="400">
        <v>37</v>
      </c>
      <c r="AZ45" s="398">
        <v>31</v>
      </c>
      <c r="BA45" s="398">
        <v>46</v>
      </c>
      <c r="BB45" s="398">
        <v>32</v>
      </c>
      <c r="BC45" s="398">
        <v>14</v>
      </c>
      <c r="BD45" s="398">
        <v>11</v>
      </c>
      <c r="BE45" s="398">
        <v>23</v>
      </c>
      <c r="BF45" s="399">
        <v>194</v>
      </c>
      <c r="BG45" s="397">
        <v>20</v>
      </c>
      <c r="BH45" s="398">
        <v>30</v>
      </c>
      <c r="BI45" s="398">
        <v>57</v>
      </c>
      <c r="BJ45" s="398">
        <v>50</v>
      </c>
      <c r="BK45" s="398">
        <v>36</v>
      </c>
      <c r="BL45" s="398">
        <v>26</v>
      </c>
      <c r="BM45" s="398">
        <v>21</v>
      </c>
      <c r="BN45" s="399">
        <v>240</v>
      </c>
      <c r="BO45" s="397">
        <v>6</v>
      </c>
      <c r="BP45" s="398">
        <v>7</v>
      </c>
      <c r="BQ45" s="398">
        <v>32</v>
      </c>
      <c r="BR45" s="398">
        <v>54</v>
      </c>
      <c r="BS45" s="398">
        <v>46</v>
      </c>
      <c r="BT45" s="398">
        <v>26</v>
      </c>
      <c r="BU45" s="398">
        <v>36</v>
      </c>
      <c r="BV45" s="399">
        <v>207</v>
      </c>
      <c r="BW45" s="397">
        <v>1</v>
      </c>
      <c r="BX45" s="398">
        <v>1</v>
      </c>
      <c r="BY45" s="398">
        <v>3</v>
      </c>
      <c r="BZ45" s="398">
        <v>1</v>
      </c>
      <c r="CA45" s="398">
        <v>3</v>
      </c>
      <c r="CB45" s="398">
        <v>0</v>
      </c>
      <c r="CC45" s="398">
        <v>3</v>
      </c>
      <c r="CD45" s="412">
        <v>12</v>
      </c>
      <c r="CE45" s="454">
        <f t="shared" si="5"/>
        <v>8</v>
      </c>
      <c r="CF45" s="423">
        <f t="shared" si="6"/>
        <v>13</v>
      </c>
      <c r="CG45" s="423">
        <f t="shared" si="7"/>
        <v>40</v>
      </c>
      <c r="CH45" s="468">
        <f t="shared" si="8"/>
        <v>375</v>
      </c>
    </row>
    <row r="46" spans="1:86">
      <c r="A46" s="407" t="s">
        <v>281</v>
      </c>
      <c r="B46" s="408" t="s">
        <v>48</v>
      </c>
      <c r="C46" s="397">
        <v>88</v>
      </c>
      <c r="D46" s="398">
        <v>174</v>
      </c>
      <c r="E46" s="398">
        <v>224</v>
      </c>
      <c r="F46" s="398">
        <v>219</v>
      </c>
      <c r="G46" s="398">
        <v>137</v>
      </c>
      <c r="H46" s="398">
        <v>123</v>
      </c>
      <c r="I46" s="398">
        <v>119</v>
      </c>
      <c r="J46" s="399">
        <v>1084</v>
      </c>
      <c r="K46" s="397">
        <v>88</v>
      </c>
      <c r="L46" s="398">
        <v>173</v>
      </c>
      <c r="M46" s="398">
        <v>220</v>
      </c>
      <c r="N46" s="398">
        <v>216</v>
      </c>
      <c r="O46" s="398">
        <v>137</v>
      </c>
      <c r="P46" s="398">
        <v>123</v>
      </c>
      <c r="Q46" s="398">
        <v>118</v>
      </c>
      <c r="R46" s="399">
        <v>1075</v>
      </c>
      <c r="S46" s="397">
        <v>5</v>
      </c>
      <c r="T46" s="398">
        <v>4</v>
      </c>
      <c r="U46" s="398">
        <v>4</v>
      </c>
      <c r="V46" s="398">
        <v>4</v>
      </c>
      <c r="W46" s="398">
        <v>2</v>
      </c>
      <c r="X46" s="398">
        <v>3</v>
      </c>
      <c r="Y46" s="398">
        <v>5</v>
      </c>
      <c r="Z46" s="399">
        <v>27</v>
      </c>
      <c r="AA46" s="397">
        <v>3</v>
      </c>
      <c r="AB46" s="398">
        <v>13</v>
      </c>
      <c r="AC46" s="398">
        <v>8</v>
      </c>
      <c r="AD46" s="398">
        <v>6</v>
      </c>
      <c r="AE46" s="398">
        <v>2</v>
      </c>
      <c r="AF46" s="398">
        <v>4</v>
      </c>
      <c r="AG46" s="398">
        <v>3</v>
      </c>
      <c r="AH46" s="399">
        <v>39</v>
      </c>
      <c r="AI46" s="397">
        <v>16</v>
      </c>
      <c r="AJ46" s="398">
        <v>26</v>
      </c>
      <c r="AK46" s="398">
        <v>22</v>
      </c>
      <c r="AL46" s="398">
        <v>14</v>
      </c>
      <c r="AM46" s="398">
        <v>7</v>
      </c>
      <c r="AN46" s="398">
        <v>9</v>
      </c>
      <c r="AO46" s="398">
        <v>7</v>
      </c>
      <c r="AP46" s="412">
        <v>101</v>
      </c>
      <c r="AQ46" s="397">
        <f t="shared" si="4"/>
        <v>64</v>
      </c>
      <c r="AR46" s="400">
        <f t="shared" si="4"/>
        <v>130</v>
      </c>
      <c r="AS46" s="400">
        <f t="shared" si="4"/>
        <v>186</v>
      </c>
      <c r="AT46" s="400">
        <f t="shared" si="4"/>
        <v>192</v>
      </c>
      <c r="AU46" s="400">
        <f t="shared" si="4"/>
        <v>126</v>
      </c>
      <c r="AV46" s="400">
        <f t="shared" si="4"/>
        <v>107</v>
      </c>
      <c r="AW46" s="400">
        <f t="shared" si="4"/>
        <v>103</v>
      </c>
      <c r="AX46" s="411">
        <f t="shared" si="4"/>
        <v>908</v>
      </c>
      <c r="AY46" s="400">
        <v>25</v>
      </c>
      <c r="AZ46" s="398">
        <v>51</v>
      </c>
      <c r="BA46" s="398">
        <v>48</v>
      </c>
      <c r="BB46" s="398">
        <v>38</v>
      </c>
      <c r="BC46" s="398">
        <v>28</v>
      </c>
      <c r="BD46" s="398">
        <v>23</v>
      </c>
      <c r="BE46" s="398">
        <v>16</v>
      </c>
      <c r="BF46" s="399">
        <v>229</v>
      </c>
      <c r="BG46" s="397">
        <v>31</v>
      </c>
      <c r="BH46" s="398">
        <v>59</v>
      </c>
      <c r="BI46" s="398">
        <v>85</v>
      </c>
      <c r="BJ46" s="398">
        <v>74</v>
      </c>
      <c r="BK46" s="398">
        <v>45</v>
      </c>
      <c r="BL46" s="398">
        <v>35</v>
      </c>
      <c r="BM46" s="398">
        <v>36</v>
      </c>
      <c r="BN46" s="399">
        <v>365</v>
      </c>
      <c r="BO46" s="397">
        <v>8</v>
      </c>
      <c r="BP46" s="398">
        <v>20</v>
      </c>
      <c r="BQ46" s="398">
        <v>53</v>
      </c>
      <c r="BR46" s="398">
        <v>80</v>
      </c>
      <c r="BS46" s="398">
        <v>53</v>
      </c>
      <c r="BT46" s="398">
        <v>49</v>
      </c>
      <c r="BU46" s="398">
        <v>51</v>
      </c>
      <c r="BV46" s="399">
        <v>314</v>
      </c>
      <c r="BW46" s="397">
        <v>0</v>
      </c>
      <c r="BX46" s="398">
        <v>1</v>
      </c>
      <c r="BY46" s="398">
        <v>4</v>
      </c>
      <c r="BZ46" s="398">
        <v>3</v>
      </c>
      <c r="CA46" s="398">
        <v>0</v>
      </c>
      <c r="CB46" s="398">
        <v>0</v>
      </c>
      <c r="CC46" s="398">
        <v>1</v>
      </c>
      <c r="CD46" s="412">
        <v>9</v>
      </c>
      <c r="CE46" s="454">
        <f t="shared" si="5"/>
        <v>14</v>
      </c>
      <c r="CF46" s="423">
        <f t="shared" si="6"/>
        <v>15</v>
      </c>
      <c r="CG46" s="423">
        <f t="shared" si="7"/>
        <v>37</v>
      </c>
      <c r="CH46" s="468">
        <f t="shared" si="8"/>
        <v>528</v>
      </c>
    </row>
    <row r="47" spans="1:86">
      <c r="A47" s="407" t="s">
        <v>281</v>
      </c>
      <c r="B47" s="408" t="s">
        <v>49</v>
      </c>
      <c r="C47" s="397">
        <v>200</v>
      </c>
      <c r="D47" s="398">
        <v>65</v>
      </c>
      <c r="E47" s="398">
        <v>205</v>
      </c>
      <c r="F47" s="398">
        <v>92</v>
      </c>
      <c r="G47" s="398">
        <v>115</v>
      </c>
      <c r="H47" s="398">
        <v>94</v>
      </c>
      <c r="I47" s="398">
        <v>138</v>
      </c>
      <c r="J47" s="399">
        <v>909</v>
      </c>
      <c r="K47" s="397">
        <v>200</v>
      </c>
      <c r="L47" s="398">
        <v>64</v>
      </c>
      <c r="M47" s="398">
        <v>203</v>
      </c>
      <c r="N47" s="398">
        <v>90</v>
      </c>
      <c r="O47" s="398">
        <v>113</v>
      </c>
      <c r="P47" s="398">
        <v>93</v>
      </c>
      <c r="Q47" s="398">
        <v>135</v>
      </c>
      <c r="R47" s="399">
        <v>898</v>
      </c>
      <c r="S47" s="397">
        <v>7</v>
      </c>
      <c r="T47" s="398">
        <v>0</v>
      </c>
      <c r="U47" s="398">
        <v>3</v>
      </c>
      <c r="V47" s="398">
        <v>0</v>
      </c>
      <c r="W47" s="398">
        <v>1</v>
      </c>
      <c r="X47" s="398">
        <v>0</v>
      </c>
      <c r="Y47" s="398">
        <v>4</v>
      </c>
      <c r="Z47" s="399">
        <v>15</v>
      </c>
      <c r="AA47" s="397">
        <v>10</v>
      </c>
      <c r="AB47" s="398">
        <v>4</v>
      </c>
      <c r="AC47" s="398">
        <v>13</v>
      </c>
      <c r="AD47" s="398">
        <v>6</v>
      </c>
      <c r="AE47" s="398">
        <v>1</v>
      </c>
      <c r="AF47" s="398">
        <v>3</v>
      </c>
      <c r="AG47" s="398">
        <v>2</v>
      </c>
      <c r="AH47" s="399">
        <v>39</v>
      </c>
      <c r="AI47" s="397">
        <v>30</v>
      </c>
      <c r="AJ47" s="398">
        <v>9</v>
      </c>
      <c r="AK47" s="398">
        <v>14</v>
      </c>
      <c r="AL47" s="398">
        <v>5</v>
      </c>
      <c r="AM47" s="398">
        <v>3</v>
      </c>
      <c r="AN47" s="398">
        <v>7</v>
      </c>
      <c r="AO47" s="398">
        <v>8</v>
      </c>
      <c r="AP47" s="412">
        <v>76</v>
      </c>
      <c r="AQ47" s="397">
        <f t="shared" si="4"/>
        <v>153</v>
      </c>
      <c r="AR47" s="400">
        <f t="shared" si="4"/>
        <v>51</v>
      </c>
      <c r="AS47" s="400">
        <f t="shared" si="4"/>
        <v>173</v>
      </c>
      <c r="AT47" s="400">
        <f t="shared" si="4"/>
        <v>79</v>
      </c>
      <c r="AU47" s="400">
        <f t="shared" si="4"/>
        <v>108</v>
      </c>
      <c r="AV47" s="400">
        <f t="shared" si="4"/>
        <v>83</v>
      </c>
      <c r="AW47" s="400">
        <f t="shared" si="4"/>
        <v>121</v>
      </c>
      <c r="AX47" s="411">
        <f t="shared" si="4"/>
        <v>768</v>
      </c>
      <c r="AY47" s="400">
        <v>50</v>
      </c>
      <c r="AZ47" s="398">
        <v>18</v>
      </c>
      <c r="BA47" s="398">
        <v>46</v>
      </c>
      <c r="BB47" s="398">
        <v>15</v>
      </c>
      <c r="BC47" s="398">
        <v>24</v>
      </c>
      <c r="BD47" s="398">
        <v>22</v>
      </c>
      <c r="BE47" s="398">
        <v>29</v>
      </c>
      <c r="BF47" s="399">
        <v>204</v>
      </c>
      <c r="BG47" s="397">
        <v>63</v>
      </c>
      <c r="BH47" s="398">
        <v>13</v>
      </c>
      <c r="BI47" s="398">
        <v>55</v>
      </c>
      <c r="BJ47" s="398">
        <v>25</v>
      </c>
      <c r="BK47" s="398">
        <v>40</v>
      </c>
      <c r="BL47" s="398">
        <v>30</v>
      </c>
      <c r="BM47" s="398">
        <v>41</v>
      </c>
      <c r="BN47" s="399">
        <v>267</v>
      </c>
      <c r="BO47" s="397">
        <v>40</v>
      </c>
      <c r="BP47" s="398">
        <v>20</v>
      </c>
      <c r="BQ47" s="398">
        <v>72</v>
      </c>
      <c r="BR47" s="398">
        <v>39</v>
      </c>
      <c r="BS47" s="398">
        <v>44</v>
      </c>
      <c r="BT47" s="398">
        <v>31</v>
      </c>
      <c r="BU47" s="398">
        <v>51</v>
      </c>
      <c r="BV47" s="399">
        <v>297</v>
      </c>
      <c r="BW47" s="397">
        <v>0</v>
      </c>
      <c r="BX47" s="398">
        <v>1</v>
      </c>
      <c r="BY47" s="398">
        <v>2</v>
      </c>
      <c r="BZ47" s="398">
        <v>2</v>
      </c>
      <c r="CA47" s="398">
        <v>2</v>
      </c>
      <c r="CB47" s="398">
        <v>1</v>
      </c>
      <c r="CC47" s="398">
        <v>3</v>
      </c>
      <c r="CD47" s="412">
        <v>11</v>
      </c>
      <c r="CE47" s="454">
        <f t="shared" si="5"/>
        <v>5</v>
      </c>
      <c r="CF47" s="423">
        <f t="shared" si="6"/>
        <v>12</v>
      </c>
      <c r="CG47" s="423">
        <f t="shared" si="7"/>
        <v>23</v>
      </c>
      <c r="CH47" s="468">
        <f t="shared" si="8"/>
        <v>391</v>
      </c>
    </row>
    <row r="48" spans="1:86" ht="14.25" thickBot="1">
      <c r="A48" s="409" t="s">
        <v>281</v>
      </c>
      <c r="B48" s="410" t="s">
        <v>50</v>
      </c>
      <c r="C48" s="401">
        <v>82</v>
      </c>
      <c r="D48" s="402">
        <v>107</v>
      </c>
      <c r="E48" s="402">
        <v>201</v>
      </c>
      <c r="F48" s="402">
        <v>105</v>
      </c>
      <c r="G48" s="402">
        <v>83</v>
      </c>
      <c r="H48" s="402">
        <v>97</v>
      </c>
      <c r="I48" s="402">
        <v>78</v>
      </c>
      <c r="J48" s="403">
        <v>753</v>
      </c>
      <c r="K48" s="401">
        <v>82</v>
      </c>
      <c r="L48" s="402">
        <v>107</v>
      </c>
      <c r="M48" s="402">
        <v>197</v>
      </c>
      <c r="N48" s="402">
        <v>105</v>
      </c>
      <c r="O48" s="402">
        <v>82</v>
      </c>
      <c r="P48" s="402">
        <v>95</v>
      </c>
      <c r="Q48" s="402">
        <v>77</v>
      </c>
      <c r="R48" s="403">
        <v>745</v>
      </c>
      <c r="S48" s="401">
        <v>4</v>
      </c>
      <c r="T48" s="402">
        <v>3</v>
      </c>
      <c r="U48" s="402">
        <v>2</v>
      </c>
      <c r="V48" s="402">
        <v>3</v>
      </c>
      <c r="W48" s="402">
        <v>3</v>
      </c>
      <c r="X48" s="402">
        <v>1</v>
      </c>
      <c r="Y48" s="402">
        <v>3</v>
      </c>
      <c r="Z48" s="403">
        <v>19</v>
      </c>
      <c r="AA48" s="401">
        <v>7</v>
      </c>
      <c r="AB48" s="402">
        <v>11</v>
      </c>
      <c r="AC48" s="402">
        <v>7</v>
      </c>
      <c r="AD48" s="402">
        <v>1</v>
      </c>
      <c r="AE48" s="402">
        <v>1</v>
      </c>
      <c r="AF48" s="402">
        <v>3</v>
      </c>
      <c r="AG48" s="402">
        <v>1</v>
      </c>
      <c r="AH48" s="403">
        <v>31</v>
      </c>
      <c r="AI48" s="401">
        <v>8</v>
      </c>
      <c r="AJ48" s="402">
        <v>11</v>
      </c>
      <c r="AK48" s="402">
        <v>19</v>
      </c>
      <c r="AL48" s="402">
        <v>6</v>
      </c>
      <c r="AM48" s="402">
        <v>3</v>
      </c>
      <c r="AN48" s="402">
        <v>5</v>
      </c>
      <c r="AO48" s="402">
        <v>4</v>
      </c>
      <c r="AP48" s="413">
        <v>56</v>
      </c>
      <c r="AQ48" s="401">
        <f t="shared" ref="AQ48" si="9">AY48+BG48+BO48</f>
        <v>63</v>
      </c>
      <c r="AR48" s="404">
        <f t="shared" ref="AR48" si="10">AZ48+BH48+BP48</f>
        <v>82</v>
      </c>
      <c r="AS48" s="404">
        <f t="shared" ref="AS48" si="11">BA48+BI48+BQ48</f>
        <v>169</v>
      </c>
      <c r="AT48" s="404">
        <f t="shared" ref="AT48" si="12">BB48+BJ48+BR48</f>
        <v>95</v>
      </c>
      <c r="AU48" s="404">
        <f t="shared" ref="AU48" si="13">BC48+BK48+BS48</f>
        <v>75</v>
      </c>
      <c r="AV48" s="404">
        <f t="shared" ref="AV48" si="14">BD48+BL48+BT48</f>
        <v>86</v>
      </c>
      <c r="AW48" s="404">
        <f t="shared" ref="AW48" si="15">BE48+BM48+BU48</f>
        <v>69</v>
      </c>
      <c r="AX48" s="414">
        <f t="shared" ref="AX48" si="16">BF48+BN48+BV48</f>
        <v>639</v>
      </c>
      <c r="AY48" s="404">
        <v>25</v>
      </c>
      <c r="AZ48" s="402">
        <v>25</v>
      </c>
      <c r="BA48" s="402">
        <v>38</v>
      </c>
      <c r="BB48" s="402">
        <v>17</v>
      </c>
      <c r="BC48" s="402">
        <v>12</v>
      </c>
      <c r="BD48" s="402">
        <v>15</v>
      </c>
      <c r="BE48" s="402">
        <v>10</v>
      </c>
      <c r="BF48" s="403">
        <v>142</v>
      </c>
      <c r="BG48" s="401">
        <v>23</v>
      </c>
      <c r="BH48" s="402">
        <v>32</v>
      </c>
      <c r="BI48" s="402">
        <v>68</v>
      </c>
      <c r="BJ48" s="402">
        <v>28</v>
      </c>
      <c r="BK48" s="402">
        <v>24</v>
      </c>
      <c r="BL48" s="402">
        <v>19</v>
      </c>
      <c r="BM48" s="402">
        <v>20</v>
      </c>
      <c r="BN48" s="403">
        <v>214</v>
      </c>
      <c r="BO48" s="401">
        <v>15</v>
      </c>
      <c r="BP48" s="402">
        <v>25</v>
      </c>
      <c r="BQ48" s="402">
        <v>63</v>
      </c>
      <c r="BR48" s="402">
        <v>50</v>
      </c>
      <c r="BS48" s="402">
        <v>39</v>
      </c>
      <c r="BT48" s="402">
        <v>52</v>
      </c>
      <c r="BU48" s="402">
        <v>39</v>
      </c>
      <c r="BV48" s="403">
        <v>283</v>
      </c>
      <c r="BW48" s="401">
        <v>0</v>
      </c>
      <c r="BX48" s="402">
        <v>0</v>
      </c>
      <c r="BY48" s="402">
        <v>4</v>
      </c>
      <c r="BZ48" s="402">
        <v>0</v>
      </c>
      <c r="CA48" s="402">
        <v>1</v>
      </c>
      <c r="CB48" s="402">
        <v>2</v>
      </c>
      <c r="CC48" s="402">
        <v>1</v>
      </c>
      <c r="CD48" s="413">
        <v>8</v>
      </c>
      <c r="CE48" s="456">
        <f t="shared" si="5"/>
        <v>10</v>
      </c>
      <c r="CF48" s="457">
        <f t="shared" si="6"/>
        <v>6</v>
      </c>
      <c r="CG48" s="457">
        <f t="shared" si="7"/>
        <v>18</v>
      </c>
      <c r="CH48" s="469">
        <f t="shared" si="8"/>
        <v>325</v>
      </c>
    </row>
    <row r="49" spans="1:82">
      <c r="A49" s="381" t="s">
        <v>1018</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row>
  </sheetData>
  <mergeCells count="14">
    <mergeCell ref="CE4:CH5"/>
    <mergeCell ref="H1:J1"/>
    <mergeCell ref="A4:A6"/>
    <mergeCell ref="B4:B6"/>
    <mergeCell ref="C4:J5"/>
    <mergeCell ref="K4:R5"/>
    <mergeCell ref="BW4:CD5"/>
    <mergeCell ref="S4:Z5"/>
    <mergeCell ref="AA4:AH5"/>
    <mergeCell ref="AI4:AP5"/>
    <mergeCell ref="AY4:BF5"/>
    <mergeCell ref="BG4:BN5"/>
    <mergeCell ref="BO4:BV5"/>
    <mergeCell ref="AQ4:AX5"/>
  </mergeCells>
  <phoneticPr fontId="49"/>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9.5" style="389" customWidth="1"/>
    <col min="3" max="82" width="8.125" style="389" customWidth="1"/>
  </cols>
  <sheetData>
    <row r="1" spans="1:86" ht="18.75" thickTop="1" thickBot="1">
      <c r="A1" s="373" t="s">
        <v>1016</v>
      </c>
      <c r="B1" s="374"/>
      <c r="C1" s="373"/>
      <c r="D1" s="373"/>
      <c r="E1" s="373"/>
      <c r="F1" s="373"/>
      <c r="G1" s="373"/>
      <c r="H1" s="805" t="s">
        <v>1020</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8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row>
    <row r="3" spans="1:8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row>
    <row r="4" spans="1:86" ht="13.5" customHeight="1">
      <c r="A4" s="808" t="s">
        <v>996</v>
      </c>
      <c r="B4" s="811" t="s">
        <v>997</v>
      </c>
      <c r="C4" s="851" t="s">
        <v>998</v>
      </c>
      <c r="D4" s="852"/>
      <c r="E4" s="852"/>
      <c r="F4" s="853"/>
      <c r="G4" s="853"/>
      <c r="H4" s="853"/>
      <c r="I4" s="853"/>
      <c r="J4" s="854"/>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4"/>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9"/>
      <c r="CE4" s="799" t="s">
        <v>1074</v>
      </c>
      <c r="CF4" s="800"/>
      <c r="CG4" s="800"/>
      <c r="CH4" s="801"/>
    </row>
    <row r="5" spans="1:86">
      <c r="A5" s="809"/>
      <c r="B5" s="812"/>
      <c r="C5" s="855"/>
      <c r="D5" s="856"/>
      <c r="E5" s="856"/>
      <c r="F5" s="856"/>
      <c r="G5" s="856"/>
      <c r="H5" s="856"/>
      <c r="I5" s="856"/>
      <c r="J5" s="857"/>
      <c r="K5" s="824"/>
      <c r="L5" s="825"/>
      <c r="M5" s="825"/>
      <c r="N5" s="825"/>
      <c r="O5" s="825"/>
      <c r="P5" s="825"/>
      <c r="Q5" s="825"/>
      <c r="R5" s="826"/>
      <c r="S5" s="836"/>
      <c r="T5" s="837"/>
      <c r="U5" s="837"/>
      <c r="V5" s="837"/>
      <c r="W5" s="837"/>
      <c r="X5" s="837"/>
      <c r="Y5" s="837"/>
      <c r="Z5" s="838"/>
      <c r="AA5" s="836"/>
      <c r="AB5" s="837"/>
      <c r="AC5" s="837"/>
      <c r="AD5" s="837"/>
      <c r="AE5" s="837"/>
      <c r="AF5" s="837"/>
      <c r="AG5" s="837"/>
      <c r="AH5" s="837"/>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2"/>
      <c r="CE5" s="802"/>
      <c r="CF5" s="803"/>
      <c r="CG5" s="803"/>
      <c r="CH5" s="804"/>
    </row>
    <row r="6" spans="1:86" ht="14.25"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92" t="s">
        <v>62</v>
      </c>
      <c r="AI6" s="382" t="s">
        <v>1007</v>
      </c>
      <c r="AJ6" s="383" t="s">
        <v>1008</v>
      </c>
      <c r="AK6" s="384" t="s">
        <v>1009</v>
      </c>
      <c r="AL6" s="384" t="s">
        <v>1010</v>
      </c>
      <c r="AM6" s="384" t="s">
        <v>1011</v>
      </c>
      <c r="AN6" s="384" t="s">
        <v>1012</v>
      </c>
      <c r="AO6" s="384" t="s">
        <v>1013</v>
      </c>
      <c r="AP6" s="385" t="s">
        <v>62</v>
      </c>
      <c r="AQ6" s="474" t="s">
        <v>1007</v>
      </c>
      <c r="AR6" s="475" t="s">
        <v>1008</v>
      </c>
      <c r="AS6" s="476" t="s">
        <v>1009</v>
      </c>
      <c r="AT6" s="476" t="s">
        <v>1010</v>
      </c>
      <c r="AU6" s="476" t="s">
        <v>1011</v>
      </c>
      <c r="AV6" s="476" t="s">
        <v>1012</v>
      </c>
      <c r="AW6" s="476" t="s">
        <v>1013</v>
      </c>
      <c r="AX6" s="477"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85" t="s">
        <v>62</v>
      </c>
      <c r="CE6" s="470" t="s">
        <v>159</v>
      </c>
      <c r="CF6" s="471" t="s">
        <v>160</v>
      </c>
      <c r="CG6" s="471" t="s">
        <v>1022</v>
      </c>
      <c r="CH6" s="472" t="s">
        <v>1023</v>
      </c>
    </row>
    <row r="7" spans="1:86">
      <c r="A7" s="405" t="s">
        <v>63</v>
      </c>
      <c r="B7" s="406" t="s">
        <v>1037</v>
      </c>
      <c r="C7" s="393">
        <f t="shared" ref="C7:AH7" si="0">SUM(C8:C47)</f>
        <v>38577</v>
      </c>
      <c r="D7" s="394">
        <f t="shared" si="0"/>
        <v>35345</v>
      </c>
      <c r="E7" s="394">
        <f t="shared" si="0"/>
        <v>34650</v>
      </c>
      <c r="F7" s="394">
        <f t="shared" si="0"/>
        <v>27960</v>
      </c>
      <c r="G7" s="394">
        <f t="shared" si="0"/>
        <v>23174</v>
      </c>
      <c r="H7" s="394">
        <f t="shared" si="0"/>
        <v>21602</v>
      </c>
      <c r="I7" s="394">
        <f t="shared" si="0"/>
        <v>18335</v>
      </c>
      <c r="J7" s="395">
        <f t="shared" si="0"/>
        <v>199643</v>
      </c>
      <c r="K7" s="393">
        <f t="shared" si="0"/>
        <v>38197</v>
      </c>
      <c r="L7" s="394">
        <f t="shared" si="0"/>
        <v>34837</v>
      </c>
      <c r="M7" s="394">
        <f t="shared" si="0"/>
        <v>34249</v>
      </c>
      <c r="N7" s="394">
        <f t="shared" si="0"/>
        <v>27456</v>
      </c>
      <c r="O7" s="394">
        <f t="shared" si="0"/>
        <v>22856</v>
      </c>
      <c r="P7" s="394">
        <f t="shared" si="0"/>
        <v>21282</v>
      </c>
      <c r="Q7" s="394">
        <f t="shared" si="0"/>
        <v>17949</v>
      </c>
      <c r="R7" s="395">
        <f t="shared" si="0"/>
        <v>196826</v>
      </c>
      <c r="S7" s="393">
        <f t="shared" si="0"/>
        <v>1518</v>
      </c>
      <c r="T7" s="394">
        <f t="shared" si="0"/>
        <v>1456</v>
      </c>
      <c r="U7" s="394">
        <f t="shared" si="0"/>
        <v>982</v>
      </c>
      <c r="V7" s="394">
        <f t="shared" si="0"/>
        <v>947</v>
      </c>
      <c r="W7" s="394">
        <f t="shared" si="0"/>
        <v>648</v>
      </c>
      <c r="X7" s="394">
        <f t="shared" si="0"/>
        <v>579</v>
      </c>
      <c r="Y7" s="394">
        <f t="shared" si="0"/>
        <v>574</v>
      </c>
      <c r="Z7" s="395">
        <f t="shared" si="0"/>
        <v>6704</v>
      </c>
      <c r="AA7" s="393">
        <f t="shared" si="0"/>
        <v>3554</v>
      </c>
      <c r="AB7" s="394">
        <f t="shared" si="0"/>
        <v>2961</v>
      </c>
      <c r="AC7" s="394">
        <f t="shared" si="0"/>
        <v>1993</v>
      </c>
      <c r="AD7" s="394">
        <f t="shared" si="0"/>
        <v>1549</v>
      </c>
      <c r="AE7" s="394">
        <f t="shared" si="0"/>
        <v>1110</v>
      </c>
      <c r="AF7" s="394">
        <f t="shared" si="0"/>
        <v>992</v>
      </c>
      <c r="AG7" s="394">
        <f t="shared" si="0"/>
        <v>951</v>
      </c>
      <c r="AH7" s="395">
        <f t="shared" si="0"/>
        <v>13110</v>
      </c>
      <c r="AI7" s="393">
        <f t="shared" ref="AI7:BV7" si="1">SUM(AI8:AI47)</f>
        <v>7335</v>
      </c>
      <c r="AJ7" s="394">
        <f t="shared" si="1"/>
        <v>5573</v>
      </c>
      <c r="AK7" s="394">
        <f t="shared" si="1"/>
        <v>4484</v>
      </c>
      <c r="AL7" s="394">
        <f t="shared" si="1"/>
        <v>3074</v>
      </c>
      <c r="AM7" s="394">
        <f t="shared" si="1"/>
        <v>2206</v>
      </c>
      <c r="AN7" s="394">
        <f t="shared" si="1"/>
        <v>1888</v>
      </c>
      <c r="AO7" s="394">
        <f t="shared" si="1"/>
        <v>1869</v>
      </c>
      <c r="AP7" s="395">
        <f t="shared" si="1"/>
        <v>26429</v>
      </c>
      <c r="AQ7" s="478">
        <f>AY7+BG7+BO7</f>
        <v>25790</v>
      </c>
      <c r="AR7" s="395">
        <f t="shared" ref="AR7:AX22" si="2">AZ7+BH7+BP7</f>
        <v>24847</v>
      </c>
      <c r="AS7" s="395">
        <f t="shared" si="2"/>
        <v>26790</v>
      </c>
      <c r="AT7" s="395">
        <f t="shared" si="2"/>
        <v>21886</v>
      </c>
      <c r="AU7" s="395">
        <f t="shared" si="2"/>
        <v>18892</v>
      </c>
      <c r="AV7" s="395">
        <f t="shared" si="2"/>
        <v>17823</v>
      </c>
      <c r="AW7" s="395">
        <f t="shared" si="2"/>
        <v>14555</v>
      </c>
      <c r="AX7" s="396">
        <f t="shared" si="2"/>
        <v>150583</v>
      </c>
      <c r="AY7" s="473">
        <f t="shared" si="1"/>
        <v>12080</v>
      </c>
      <c r="AZ7" s="394">
        <f t="shared" si="1"/>
        <v>9969</v>
      </c>
      <c r="BA7" s="394">
        <f t="shared" si="1"/>
        <v>8718</v>
      </c>
      <c r="BB7" s="394">
        <f t="shared" si="1"/>
        <v>5895</v>
      </c>
      <c r="BC7" s="394">
        <f t="shared" si="1"/>
        <v>4583</v>
      </c>
      <c r="BD7" s="394">
        <f t="shared" si="1"/>
        <v>3839</v>
      </c>
      <c r="BE7" s="394">
        <f t="shared" si="1"/>
        <v>3438</v>
      </c>
      <c r="BF7" s="395">
        <f t="shared" si="1"/>
        <v>48522</v>
      </c>
      <c r="BG7" s="393">
        <f t="shared" si="1"/>
        <v>9736</v>
      </c>
      <c r="BH7" s="394">
        <f t="shared" si="1"/>
        <v>9456</v>
      </c>
      <c r="BI7" s="394">
        <f t="shared" si="1"/>
        <v>10074</v>
      </c>
      <c r="BJ7" s="394">
        <f t="shared" si="1"/>
        <v>7784</v>
      </c>
      <c r="BK7" s="394">
        <f t="shared" si="1"/>
        <v>6173</v>
      </c>
      <c r="BL7" s="394">
        <f t="shared" si="1"/>
        <v>5644</v>
      </c>
      <c r="BM7" s="394">
        <f t="shared" si="1"/>
        <v>4578</v>
      </c>
      <c r="BN7" s="395">
        <f t="shared" si="1"/>
        <v>53445</v>
      </c>
      <c r="BO7" s="393">
        <f t="shared" si="1"/>
        <v>3974</v>
      </c>
      <c r="BP7" s="394">
        <f t="shared" si="1"/>
        <v>5422</v>
      </c>
      <c r="BQ7" s="394">
        <f t="shared" si="1"/>
        <v>7998</v>
      </c>
      <c r="BR7" s="394">
        <f t="shared" si="1"/>
        <v>8207</v>
      </c>
      <c r="BS7" s="394">
        <f t="shared" si="1"/>
        <v>8136</v>
      </c>
      <c r="BT7" s="394">
        <f t="shared" si="1"/>
        <v>8340</v>
      </c>
      <c r="BU7" s="394">
        <f t="shared" si="1"/>
        <v>6539</v>
      </c>
      <c r="BV7" s="395">
        <f t="shared" si="1"/>
        <v>48616</v>
      </c>
      <c r="BW7" s="393">
        <f t="shared" ref="BW7:CD7" si="3">SUM(BW8:BW47)</f>
        <v>380</v>
      </c>
      <c r="BX7" s="394">
        <f t="shared" si="3"/>
        <v>508</v>
      </c>
      <c r="BY7" s="394">
        <f t="shared" si="3"/>
        <v>401</v>
      </c>
      <c r="BZ7" s="394">
        <f t="shared" si="3"/>
        <v>504</v>
      </c>
      <c r="CA7" s="394">
        <f t="shared" si="3"/>
        <v>318</v>
      </c>
      <c r="CB7" s="394">
        <f t="shared" si="3"/>
        <v>320</v>
      </c>
      <c r="CC7" s="394">
        <f t="shared" si="3"/>
        <v>386</v>
      </c>
      <c r="CD7" s="395">
        <f t="shared" si="3"/>
        <v>2817</v>
      </c>
      <c r="CE7" s="465">
        <f>SUM(V7:Y7)</f>
        <v>2748</v>
      </c>
      <c r="CF7" s="466">
        <f>SUM(AD7:AG7)</f>
        <v>4602</v>
      </c>
      <c r="CG7" s="466">
        <f>SUM(AL7:AO7)</f>
        <v>9037</v>
      </c>
      <c r="CH7" s="467">
        <f>SUM(AT7:AW7)</f>
        <v>73156</v>
      </c>
    </row>
    <row r="8" spans="1:86">
      <c r="A8" s="407" t="s">
        <v>281</v>
      </c>
      <c r="B8" s="408" t="s">
        <v>0</v>
      </c>
      <c r="C8" s="397">
        <v>11977</v>
      </c>
      <c r="D8" s="398">
        <v>11819</v>
      </c>
      <c r="E8" s="398">
        <v>8031</v>
      </c>
      <c r="F8" s="398">
        <v>8029</v>
      </c>
      <c r="G8" s="398">
        <v>6403</v>
      </c>
      <c r="H8" s="398">
        <v>6339</v>
      </c>
      <c r="I8" s="398">
        <v>5113</v>
      </c>
      <c r="J8" s="399">
        <v>57711</v>
      </c>
      <c r="K8" s="397">
        <v>11869</v>
      </c>
      <c r="L8" s="398">
        <v>11652</v>
      </c>
      <c r="M8" s="398">
        <v>7971</v>
      </c>
      <c r="N8" s="398">
        <v>7875</v>
      </c>
      <c r="O8" s="398">
        <v>6331</v>
      </c>
      <c r="P8" s="398">
        <v>6249</v>
      </c>
      <c r="Q8" s="398">
        <v>5007</v>
      </c>
      <c r="R8" s="399">
        <v>56954</v>
      </c>
      <c r="S8" s="397">
        <v>459</v>
      </c>
      <c r="T8" s="398">
        <v>535</v>
      </c>
      <c r="U8" s="398">
        <v>199</v>
      </c>
      <c r="V8" s="398">
        <v>291</v>
      </c>
      <c r="W8" s="398">
        <v>183</v>
      </c>
      <c r="X8" s="398">
        <v>167</v>
      </c>
      <c r="Y8" s="398">
        <v>167</v>
      </c>
      <c r="Z8" s="399">
        <v>2001</v>
      </c>
      <c r="AA8" s="397">
        <v>1110</v>
      </c>
      <c r="AB8" s="398">
        <v>1013</v>
      </c>
      <c r="AC8" s="398">
        <v>395</v>
      </c>
      <c r="AD8" s="398">
        <v>489</v>
      </c>
      <c r="AE8" s="398">
        <v>317</v>
      </c>
      <c r="AF8" s="398">
        <v>310</v>
      </c>
      <c r="AG8" s="398">
        <v>297</v>
      </c>
      <c r="AH8" s="399">
        <v>3931</v>
      </c>
      <c r="AI8" s="397">
        <v>2228</v>
      </c>
      <c r="AJ8" s="398">
        <v>1932</v>
      </c>
      <c r="AK8" s="398">
        <v>1019</v>
      </c>
      <c r="AL8" s="398">
        <v>910</v>
      </c>
      <c r="AM8" s="398">
        <v>632</v>
      </c>
      <c r="AN8" s="398">
        <v>605</v>
      </c>
      <c r="AO8" s="398">
        <v>592</v>
      </c>
      <c r="AP8" s="412">
        <v>7918</v>
      </c>
      <c r="AQ8" s="397">
        <f t="shared" ref="AQ8:AX47" si="4">AY8+BG8+BO8</f>
        <v>8072</v>
      </c>
      <c r="AR8" s="400">
        <f t="shared" si="2"/>
        <v>8172</v>
      </c>
      <c r="AS8" s="400">
        <f t="shared" si="2"/>
        <v>6358</v>
      </c>
      <c r="AT8" s="400">
        <f t="shared" si="2"/>
        <v>6185</v>
      </c>
      <c r="AU8" s="400">
        <f t="shared" si="2"/>
        <v>5199</v>
      </c>
      <c r="AV8" s="400">
        <f t="shared" si="2"/>
        <v>5167</v>
      </c>
      <c r="AW8" s="400">
        <f t="shared" si="2"/>
        <v>3951</v>
      </c>
      <c r="AX8" s="411">
        <f t="shared" si="2"/>
        <v>43104</v>
      </c>
      <c r="AY8" s="400">
        <v>3784</v>
      </c>
      <c r="AZ8" s="398">
        <v>3363</v>
      </c>
      <c r="BA8" s="398">
        <v>2123</v>
      </c>
      <c r="BB8" s="398">
        <v>1699</v>
      </c>
      <c r="BC8" s="398">
        <v>1309</v>
      </c>
      <c r="BD8" s="398">
        <v>1200</v>
      </c>
      <c r="BE8" s="398">
        <v>994</v>
      </c>
      <c r="BF8" s="399">
        <v>14472</v>
      </c>
      <c r="BG8" s="397">
        <v>3018</v>
      </c>
      <c r="BH8" s="398">
        <v>3062</v>
      </c>
      <c r="BI8" s="398">
        <v>2383</v>
      </c>
      <c r="BJ8" s="398">
        <v>2250</v>
      </c>
      <c r="BK8" s="398">
        <v>1716</v>
      </c>
      <c r="BL8" s="398">
        <v>1645</v>
      </c>
      <c r="BM8" s="398">
        <v>1252</v>
      </c>
      <c r="BN8" s="399">
        <v>15326</v>
      </c>
      <c r="BO8" s="397">
        <v>1270</v>
      </c>
      <c r="BP8" s="398">
        <v>1747</v>
      </c>
      <c r="BQ8" s="398">
        <v>1852</v>
      </c>
      <c r="BR8" s="398">
        <v>2236</v>
      </c>
      <c r="BS8" s="398">
        <v>2174</v>
      </c>
      <c r="BT8" s="398">
        <v>2322</v>
      </c>
      <c r="BU8" s="398">
        <v>1705</v>
      </c>
      <c r="BV8" s="399">
        <v>13306</v>
      </c>
      <c r="BW8" s="397">
        <v>108</v>
      </c>
      <c r="BX8" s="398">
        <v>167</v>
      </c>
      <c r="BY8" s="398">
        <v>60</v>
      </c>
      <c r="BZ8" s="398">
        <v>154</v>
      </c>
      <c r="CA8" s="398">
        <v>72</v>
      </c>
      <c r="CB8" s="398">
        <v>90</v>
      </c>
      <c r="CC8" s="398">
        <v>106</v>
      </c>
      <c r="CD8" s="412">
        <v>757</v>
      </c>
      <c r="CE8" s="454">
        <f t="shared" ref="CE8:CE48" si="5">SUM(V8:Y8)</f>
        <v>808</v>
      </c>
      <c r="CF8" s="423">
        <f t="shared" ref="CF8:CF48" si="6">SUM(AD8:AG8)</f>
        <v>1413</v>
      </c>
      <c r="CG8" s="423">
        <f t="shared" ref="CG8:CG48" si="7">SUM(AL8:AO8)</f>
        <v>2739</v>
      </c>
      <c r="CH8" s="468">
        <f t="shared" ref="CH8:CH48" si="8">SUM(AT8:AW8)</f>
        <v>20502</v>
      </c>
    </row>
    <row r="9" spans="1:86">
      <c r="A9" s="407" t="s">
        <v>281</v>
      </c>
      <c r="B9" s="408" t="s">
        <v>2</v>
      </c>
      <c r="C9" s="397">
        <v>4338</v>
      </c>
      <c r="D9" s="398">
        <v>3468</v>
      </c>
      <c r="E9" s="398">
        <v>4056</v>
      </c>
      <c r="F9" s="398">
        <v>2406</v>
      </c>
      <c r="G9" s="398">
        <v>2170</v>
      </c>
      <c r="H9" s="398">
        <v>2000</v>
      </c>
      <c r="I9" s="398">
        <v>1744</v>
      </c>
      <c r="J9" s="399">
        <v>20182</v>
      </c>
      <c r="K9" s="397">
        <v>4295</v>
      </c>
      <c r="L9" s="398">
        <v>3428</v>
      </c>
      <c r="M9" s="398">
        <v>3992</v>
      </c>
      <c r="N9" s="398">
        <v>2365</v>
      </c>
      <c r="O9" s="398">
        <v>2135</v>
      </c>
      <c r="P9" s="398">
        <v>1965</v>
      </c>
      <c r="Q9" s="398">
        <v>1700</v>
      </c>
      <c r="R9" s="399">
        <v>19880</v>
      </c>
      <c r="S9" s="397">
        <v>168</v>
      </c>
      <c r="T9" s="398">
        <v>142</v>
      </c>
      <c r="U9" s="398">
        <v>140</v>
      </c>
      <c r="V9" s="398">
        <v>82</v>
      </c>
      <c r="W9" s="398">
        <v>64</v>
      </c>
      <c r="X9" s="398">
        <v>48</v>
      </c>
      <c r="Y9" s="398">
        <v>58</v>
      </c>
      <c r="Z9" s="399">
        <v>702</v>
      </c>
      <c r="AA9" s="397">
        <v>426</v>
      </c>
      <c r="AB9" s="398">
        <v>304</v>
      </c>
      <c r="AC9" s="398">
        <v>303</v>
      </c>
      <c r="AD9" s="398">
        <v>144</v>
      </c>
      <c r="AE9" s="398">
        <v>125</v>
      </c>
      <c r="AF9" s="398">
        <v>91</v>
      </c>
      <c r="AG9" s="398">
        <v>99</v>
      </c>
      <c r="AH9" s="399">
        <v>1492</v>
      </c>
      <c r="AI9" s="397">
        <v>940</v>
      </c>
      <c r="AJ9" s="398">
        <v>557</v>
      </c>
      <c r="AK9" s="398">
        <v>623</v>
      </c>
      <c r="AL9" s="398">
        <v>310</v>
      </c>
      <c r="AM9" s="398">
        <v>220</v>
      </c>
      <c r="AN9" s="398">
        <v>183</v>
      </c>
      <c r="AO9" s="398">
        <v>185</v>
      </c>
      <c r="AP9" s="412">
        <v>3018</v>
      </c>
      <c r="AQ9" s="397">
        <f t="shared" si="4"/>
        <v>2761</v>
      </c>
      <c r="AR9" s="400">
        <f t="shared" si="2"/>
        <v>2425</v>
      </c>
      <c r="AS9" s="400">
        <f t="shared" si="2"/>
        <v>2926</v>
      </c>
      <c r="AT9" s="400">
        <f t="shared" si="2"/>
        <v>1829</v>
      </c>
      <c r="AU9" s="400">
        <f t="shared" si="2"/>
        <v>1726</v>
      </c>
      <c r="AV9" s="400">
        <f t="shared" si="2"/>
        <v>1643</v>
      </c>
      <c r="AW9" s="400">
        <f t="shared" si="2"/>
        <v>1358</v>
      </c>
      <c r="AX9" s="411">
        <f t="shared" si="2"/>
        <v>14668</v>
      </c>
      <c r="AY9" s="400">
        <v>1444</v>
      </c>
      <c r="AZ9" s="398">
        <v>1011</v>
      </c>
      <c r="BA9" s="398">
        <v>1024</v>
      </c>
      <c r="BB9" s="398">
        <v>515</v>
      </c>
      <c r="BC9" s="398">
        <v>441</v>
      </c>
      <c r="BD9" s="398">
        <v>371</v>
      </c>
      <c r="BE9" s="398">
        <v>328</v>
      </c>
      <c r="BF9" s="399">
        <v>5134</v>
      </c>
      <c r="BG9" s="397">
        <v>982</v>
      </c>
      <c r="BH9" s="398">
        <v>936</v>
      </c>
      <c r="BI9" s="398">
        <v>1084</v>
      </c>
      <c r="BJ9" s="398">
        <v>657</v>
      </c>
      <c r="BK9" s="398">
        <v>554</v>
      </c>
      <c r="BL9" s="398">
        <v>538</v>
      </c>
      <c r="BM9" s="398">
        <v>449</v>
      </c>
      <c r="BN9" s="399">
        <v>5200</v>
      </c>
      <c r="BO9" s="397">
        <v>335</v>
      </c>
      <c r="BP9" s="398">
        <v>478</v>
      </c>
      <c r="BQ9" s="398">
        <v>818</v>
      </c>
      <c r="BR9" s="398">
        <v>657</v>
      </c>
      <c r="BS9" s="398">
        <v>731</v>
      </c>
      <c r="BT9" s="398">
        <v>734</v>
      </c>
      <c r="BU9" s="398">
        <v>581</v>
      </c>
      <c r="BV9" s="399">
        <v>4334</v>
      </c>
      <c r="BW9" s="397">
        <v>43</v>
      </c>
      <c r="BX9" s="398">
        <v>40</v>
      </c>
      <c r="BY9" s="398">
        <v>64</v>
      </c>
      <c r="BZ9" s="398">
        <v>41</v>
      </c>
      <c r="CA9" s="398">
        <v>35</v>
      </c>
      <c r="CB9" s="398">
        <v>35</v>
      </c>
      <c r="CC9" s="398">
        <v>44</v>
      </c>
      <c r="CD9" s="412">
        <v>302</v>
      </c>
      <c r="CE9" s="454">
        <f t="shared" si="5"/>
        <v>252</v>
      </c>
      <c r="CF9" s="423">
        <f t="shared" si="6"/>
        <v>459</v>
      </c>
      <c r="CG9" s="423">
        <f t="shared" si="7"/>
        <v>898</v>
      </c>
      <c r="CH9" s="468">
        <f t="shared" si="8"/>
        <v>6556</v>
      </c>
    </row>
    <row r="10" spans="1:86">
      <c r="A10" s="407" t="s">
        <v>281</v>
      </c>
      <c r="B10" s="408" t="s">
        <v>4</v>
      </c>
      <c r="C10" s="397">
        <v>3621</v>
      </c>
      <c r="D10" s="398">
        <v>3313</v>
      </c>
      <c r="E10" s="398">
        <v>2882</v>
      </c>
      <c r="F10" s="398">
        <v>2782</v>
      </c>
      <c r="G10" s="398">
        <v>2081</v>
      </c>
      <c r="H10" s="398">
        <v>1837</v>
      </c>
      <c r="I10" s="398">
        <v>1567</v>
      </c>
      <c r="J10" s="399">
        <v>18083</v>
      </c>
      <c r="K10" s="397">
        <v>3594</v>
      </c>
      <c r="L10" s="398">
        <v>3267</v>
      </c>
      <c r="M10" s="398">
        <v>2861</v>
      </c>
      <c r="N10" s="398">
        <v>2718</v>
      </c>
      <c r="O10" s="398">
        <v>2046</v>
      </c>
      <c r="P10" s="398">
        <v>1809</v>
      </c>
      <c r="Q10" s="398">
        <v>1528</v>
      </c>
      <c r="R10" s="399">
        <v>17823</v>
      </c>
      <c r="S10" s="397">
        <v>168</v>
      </c>
      <c r="T10" s="398">
        <v>169</v>
      </c>
      <c r="U10" s="398">
        <v>82</v>
      </c>
      <c r="V10" s="398">
        <v>129</v>
      </c>
      <c r="W10" s="398">
        <v>76</v>
      </c>
      <c r="X10" s="398">
        <v>66</v>
      </c>
      <c r="Y10" s="398">
        <v>50</v>
      </c>
      <c r="Z10" s="399">
        <v>740</v>
      </c>
      <c r="AA10" s="397">
        <v>372</v>
      </c>
      <c r="AB10" s="398">
        <v>372</v>
      </c>
      <c r="AC10" s="398">
        <v>181</v>
      </c>
      <c r="AD10" s="398">
        <v>203</v>
      </c>
      <c r="AE10" s="398">
        <v>125</v>
      </c>
      <c r="AF10" s="398">
        <v>107</v>
      </c>
      <c r="AG10" s="398">
        <v>82</v>
      </c>
      <c r="AH10" s="399">
        <v>1442</v>
      </c>
      <c r="AI10" s="397">
        <v>843</v>
      </c>
      <c r="AJ10" s="398">
        <v>600</v>
      </c>
      <c r="AK10" s="398">
        <v>441</v>
      </c>
      <c r="AL10" s="398">
        <v>353</v>
      </c>
      <c r="AM10" s="398">
        <v>230</v>
      </c>
      <c r="AN10" s="398">
        <v>209</v>
      </c>
      <c r="AO10" s="398">
        <v>217</v>
      </c>
      <c r="AP10" s="412">
        <v>2893</v>
      </c>
      <c r="AQ10" s="397">
        <f t="shared" si="4"/>
        <v>2211</v>
      </c>
      <c r="AR10" s="400">
        <f t="shared" si="2"/>
        <v>2126</v>
      </c>
      <c r="AS10" s="400">
        <f t="shared" si="2"/>
        <v>2157</v>
      </c>
      <c r="AT10" s="400">
        <f t="shared" si="2"/>
        <v>2033</v>
      </c>
      <c r="AU10" s="400">
        <f t="shared" si="2"/>
        <v>1615</v>
      </c>
      <c r="AV10" s="400">
        <f t="shared" si="2"/>
        <v>1427</v>
      </c>
      <c r="AW10" s="400">
        <f t="shared" si="2"/>
        <v>1179</v>
      </c>
      <c r="AX10" s="411">
        <f t="shared" si="2"/>
        <v>12748</v>
      </c>
      <c r="AY10" s="400">
        <v>1136</v>
      </c>
      <c r="AZ10" s="398">
        <v>966</v>
      </c>
      <c r="BA10" s="398">
        <v>807</v>
      </c>
      <c r="BB10" s="398">
        <v>649</v>
      </c>
      <c r="BC10" s="398">
        <v>455</v>
      </c>
      <c r="BD10" s="398">
        <v>363</v>
      </c>
      <c r="BE10" s="398">
        <v>315</v>
      </c>
      <c r="BF10" s="399">
        <v>4691</v>
      </c>
      <c r="BG10" s="397">
        <v>787</v>
      </c>
      <c r="BH10" s="398">
        <v>770</v>
      </c>
      <c r="BI10" s="398">
        <v>785</v>
      </c>
      <c r="BJ10" s="398">
        <v>691</v>
      </c>
      <c r="BK10" s="398">
        <v>524</v>
      </c>
      <c r="BL10" s="398">
        <v>448</v>
      </c>
      <c r="BM10" s="398">
        <v>390</v>
      </c>
      <c r="BN10" s="399">
        <v>4395</v>
      </c>
      <c r="BO10" s="397">
        <v>288</v>
      </c>
      <c r="BP10" s="398">
        <v>390</v>
      </c>
      <c r="BQ10" s="398">
        <v>565</v>
      </c>
      <c r="BR10" s="398">
        <v>693</v>
      </c>
      <c r="BS10" s="398">
        <v>636</v>
      </c>
      <c r="BT10" s="398">
        <v>616</v>
      </c>
      <c r="BU10" s="398">
        <v>474</v>
      </c>
      <c r="BV10" s="399">
        <v>3662</v>
      </c>
      <c r="BW10" s="397">
        <v>27</v>
      </c>
      <c r="BX10" s="398">
        <v>46</v>
      </c>
      <c r="BY10" s="398">
        <v>21</v>
      </c>
      <c r="BZ10" s="398">
        <v>64</v>
      </c>
      <c r="CA10" s="398">
        <v>35</v>
      </c>
      <c r="CB10" s="398">
        <v>28</v>
      </c>
      <c r="CC10" s="398">
        <v>39</v>
      </c>
      <c r="CD10" s="412">
        <v>260</v>
      </c>
      <c r="CE10" s="454">
        <f t="shared" si="5"/>
        <v>321</v>
      </c>
      <c r="CF10" s="423">
        <f t="shared" si="6"/>
        <v>517</v>
      </c>
      <c r="CG10" s="423">
        <f t="shared" si="7"/>
        <v>1009</v>
      </c>
      <c r="CH10" s="468">
        <f t="shared" si="8"/>
        <v>6254</v>
      </c>
    </row>
    <row r="11" spans="1:86">
      <c r="A11" s="407" t="s">
        <v>281</v>
      </c>
      <c r="B11" s="408" t="s">
        <v>6</v>
      </c>
      <c r="C11" s="397">
        <v>2007</v>
      </c>
      <c r="D11" s="398">
        <v>1850</v>
      </c>
      <c r="E11" s="398">
        <v>1471</v>
      </c>
      <c r="F11" s="398">
        <v>1268</v>
      </c>
      <c r="G11" s="398">
        <v>1072</v>
      </c>
      <c r="H11" s="398">
        <v>990</v>
      </c>
      <c r="I11" s="398">
        <v>869</v>
      </c>
      <c r="J11" s="399">
        <v>9527</v>
      </c>
      <c r="K11" s="397">
        <v>1985</v>
      </c>
      <c r="L11" s="398">
        <v>1825</v>
      </c>
      <c r="M11" s="398">
        <v>1456</v>
      </c>
      <c r="N11" s="398">
        <v>1249</v>
      </c>
      <c r="O11" s="398">
        <v>1052</v>
      </c>
      <c r="P11" s="398">
        <v>970</v>
      </c>
      <c r="Q11" s="398">
        <v>846</v>
      </c>
      <c r="R11" s="399">
        <v>9383</v>
      </c>
      <c r="S11" s="397">
        <v>112</v>
      </c>
      <c r="T11" s="398">
        <v>75</v>
      </c>
      <c r="U11" s="398">
        <v>42</v>
      </c>
      <c r="V11" s="398">
        <v>45</v>
      </c>
      <c r="W11" s="398">
        <v>31</v>
      </c>
      <c r="X11" s="398">
        <v>33</v>
      </c>
      <c r="Y11" s="398">
        <v>27</v>
      </c>
      <c r="Z11" s="399">
        <v>365</v>
      </c>
      <c r="AA11" s="397">
        <v>211</v>
      </c>
      <c r="AB11" s="398">
        <v>184</v>
      </c>
      <c r="AC11" s="398">
        <v>93</v>
      </c>
      <c r="AD11" s="398">
        <v>78</v>
      </c>
      <c r="AE11" s="398">
        <v>61</v>
      </c>
      <c r="AF11" s="398">
        <v>55</v>
      </c>
      <c r="AG11" s="398">
        <v>49</v>
      </c>
      <c r="AH11" s="399">
        <v>731</v>
      </c>
      <c r="AI11" s="397">
        <v>361</v>
      </c>
      <c r="AJ11" s="398">
        <v>313</v>
      </c>
      <c r="AK11" s="398">
        <v>191</v>
      </c>
      <c r="AL11" s="398">
        <v>161</v>
      </c>
      <c r="AM11" s="398">
        <v>126</v>
      </c>
      <c r="AN11" s="398">
        <v>94</v>
      </c>
      <c r="AO11" s="398">
        <v>88</v>
      </c>
      <c r="AP11" s="412">
        <v>1334</v>
      </c>
      <c r="AQ11" s="397">
        <f t="shared" si="4"/>
        <v>1301</v>
      </c>
      <c r="AR11" s="400">
        <f t="shared" si="2"/>
        <v>1253</v>
      </c>
      <c r="AS11" s="400">
        <f t="shared" si="2"/>
        <v>1130</v>
      </c>
      <c r="AT11" s="400">
        <f t="shared" si="2"/>
        <v>965</v>
      </c>
      <c r="AU11" s="400">
        <f t="shared" si="2"/>
        <v>834</v>
      </c>
      <c r="AV11" s="400">
        <f t="shared" si="2"/>
        <v>788</v>
      </c>
      <c r="AW11" s="400">
        <f t="shared" si="2"/>
        <v>682</v>
      </c>
      <c r="AX11" s="411">
        <f t="shared" si="2"/>
        <v>6953</v>
      </c>
      <c r="AY11" s="400">
        <v>626</v>
      </c>
      <c r="AZ11" s="398">
        <v>508</v>
      </c>
      <c r="BA11" s="398">
        <v>377</v>
      </c>
      <c r="BB11" s="398">
        <v>263</v>
      </c>
      <c r="BC11" s="398">
        <v>222</v>
      </c>
      <c r="BD11" s="398">
        <v>187</v>
      </c>
      <c r="BE11" s="398">
        <v>167</v>
      </c>
      <c r="BF11" s="399">
        <v>2350</v>
      </c>
      <c r="BG11" s="397">
        <v>483</v>
      </c>
      <c r="BH11" s="398">
        <v>472</v>
      </c>
      <c r="BI11" s="398">
        <v>432</v>
      </c>
      <c r="BJ11" s="398">
        <v>349</v>
      </c>
      <c r="BK11" s="398">
        <v>275</v>
      </c>
      <c r="BL11" s="398">
        <v>245</v>
      </c>
      <c r="BM11" s="398">
        <v>232</v>
      </c>
      <c r="BN11" s="399">
        <v>2488</v>
      </c>
      <c r="BO11" s="397">
        <v>192</v>
      </c>
      <c r="BP11" s="398">
        <v>273</v>
      </c>
      <c r="BQ11" s="398">
        <v>321</v>
      </c>
      <c r="BR11" s="398">
        <v>353</v>
      </c>
      <c r="BS11" s="398">
        <v>337</v>
      </c>
      <c r="BT11" s="398">
        <v>356</v>
      </c>
      <c r="BU11" s="398">
        <v>283</v>
      </c>
      <c r="BV11" s="399">
        <v>2115</v>
      </c>
      <c r="BW11" s="397">
        <v>22</v>
      </c>
      <c r="BX11" s="398">
        <v>25</v>
      </c>
      <c r="BY11" s="398">
        <v>15</v>
      </c>
      <c r="BZ11" s="398">
        <v>19</v>
      </c>
      <c r="CA11" s="398">
        <v>20</v>
      </c>
      <c r="CB11" s="398">
        <v>20</v>
      </c>
      <c r="CC11" s="398">
        <v>23</v>
      </c>
      <c r="CD11" s="412">
        <v>144</v>
      </c>
      <c r="CE11" s="454">
        <f t="shared" si="5"/>
        <v>136</v>
      </c>
      <c r="CF11" s="423">
        <f t="shared" si="6"/>
        <v>243</v>
      </c>
      <c r="CG11" s="423">
        <f t="shared" si="7"/>
        <v>469</v>
      </c>
      <c r="CH11" s="468">
        <f t="shared" si="8"/>
        <v>3269</v>
      </c>
    </row>
    <row r="12" spans="1:86">
      <c r="A12" s="407" t="s">
        <v>281</v>
      </c>
      <c r="B12" s="408" t="s">
        <v>8</v>
      </c>
      <c r="C12" s="397">
        <v>2845</v>
      </c>
      <c r="D12" s="398">
        <v>2157</v>
      </c>
      <c r="E12" s="398">
        <v>2521</v>
      </c>
      <c r="F12" s="398">
        <v>1597</v>
      </c>
      <c r="G12" s="398">
        <v>1819</v>
      </c>
      <c r="H12" s="398">
        <v>1116</v>
      </c>
      <c r="I12" s="398">
        <v>1259</v>
      </c>
      <c r="J12" s="399">
        <v>13314</v>
      </c>
      <c r="K12" s="397">
        <v>2812</v>
      </c>
      <c r="L12" s="398">
        <v>2128</v>
      </c>
      <c r="M12" s="398">
        <v>2470</v>
      </c>
      <c r="N12" s="398">
        <v>1578</v>
      </c>
      <c r="O12" s="398">
        <v>1803</v>
      </c>
      <c r="P12" s="398">
        <v>1089</v>
      </c>
      <c r="Q12" s="398">
        <v>1229</v>
      </c>
      <c r="R12" s="399">
        <v>13109</v>
      </c>
      <c r="S12" s="397">
        <v>96</v>
      </c>
      <c r="T12" s="398">
        <v>86</v>
      </c>
      <c r="U12" s="398">
        <v>83</v>
      </c>
      <c r="V12" s="398">
        <v>53</v>
      </c>
      <c r="W12" s="398">
        <v>57</v>
      </c>
      <c r="X12" s="398">
        <v>33</v>
      </c>
      <c r="Y12" s="398">
        <v>32</v>
      </c>
      <c r="Z12" s="399">
        <v>440</v>
      </c>
      <c r="AA12" s="397">
        <v>237</v>
      </c>
      <c r="AB12" s="398">
        <v>161</v>
      </c>
      <c r="AC12" s="398">
        <v>159</v>
      </c>
      <c r="AD12" s="398">
        <v>81</v>
      </c>
      <c r="AE12" s="398">
        <v>63</v>
      </c>
      <c r="AF12" s="398">
        <v>51</v>
      </c>
      <c r="AG12" s="398">
        <v>61</v>
      </c>
      <c r="AH12" s="399">
        <v>813</v>
      </c>
      <c r="AI12" s="397">
        <v>498</v>
      </c>
      <c r="AJ12" s="398">
        <v>314</v>
      </c>
      <c r="AK12" s="398">
        <v>349</v>
      </c>
      <c r="AL12" s="398">
        <v>192</v>
      </c>
      <c r="AM12" s="398">
        <v>182</v>
      </c>
      <c r="AN12" s="398">
        <v>94</v>
      </c>
      <c r="AO12" s="398">
        <v>110</v>
      </c>
      <c r="AP12" s="412">
        <v>1739</v>
      </c>
      <c r="AQ12" s="397">
        <f t="shared" si="4"/>
        <v>1981</v>
      </c>
      <c r="AR12" s="400">
        <f t="shared" si="2"/>
        <v>1567</v>
      </c>
      <c r="AS12" s="400">
        <f t="shared" si="2"/>
        <v>1879</v>
      </c>
      <c r="AT12" s="400">
        <f t="shared" si="2"/>
        <v>1252</v>
      </c>
      <c r="AU12" s="400">
        <f t="shared" si="2"/>
        <v>1501</v>
      </c>
      <c r="AV12" s="400">
        <f t="shared" si="2"/>
        <v>911</v>
      </c>
      <c r="AW12" s="400">
        <f t="shared" si="2"/>
        <v>1026</v>
      </c>
      <c r="AX12" s="411">
        <f t="shared" si="2"/>
        <v>10117</v>
      </c>
      <c r="AY12" s="400">
        <v>891</v>
      </c>
      <c r="AZ12" s="398">
        <v>579</v>
      </c>
      <c r="BA12" s="398">
        <v>582</v>
      </c>
      <c r="BB12" s="398">
        <v>339</v>
      </c>
      <c r="BC12" s="398">
        <v>372</v>
      </c>
      <c r="BD12" s="398">
        <v>201</v>
      </c>
      <c r="BE12" s="398">
        <v>236</v>
      </c>
      <c r="BF12" s="399">
        <v>3200</v>
      </c>
      <c r="BG12" s="397">
        <v>802</v>
      </c>
      <c r="BH12" s="398">
        <v>581</v>
      </c>
      <c r="BI12" s="398">
        <v>716</v>
      </c>
      <c r="BJ12" s="398">
        <v>430</v>
      </c>
      <c r="BK12" s="398">
        <v>491</v>
      </c>
      <c r="BL12" s="398">
        <v>290</v>
      </c>
      <c r="BM12" s="398">
        <v>318</v>
      </c>
      <c r="BN12" s="399">
        <v>3628</v>
      </c>
      <c r="BO12" s="397">
        <v>288</v>
      </c>
      <c r="BP12" s="398">
        <v>407</v>
      </c>
      <c r="BQ12" s="398">
        <v>581</v>
      </c>
      <c r="BR12" s="398">
        <v>483</v>
      </c>
      <c r="BS12" s="398">
        <v>638</v>
      </c>
      <c r="BT12" s="398">
        <v>420</v>
      </c>
      <c r="BU12" s="398">
        <v>472</v>
      </c>
      <c r="BV12" s="399">
        <v>3289</v>
      </c>
      <c r="BW12" s="397">
        <v>33</v>
      </c>
      <c r="BX12" s="398">
        <v>29</v>
      </c>
      <c r="BY12" s="398">
        <v>51</v>
      </c>
      <c r="BZ12" s="398">
        <v>19</v>
      </c>
      <c r="CA12" s="398">
        <v>16</v>
      </c>
      <c r="CB12" s="398">
        <v>27</v>
      </c>
      <c r="CC12" s="398">
        <v>30</v>
      </c>
      <c r="CD12" s="412">
        <v>205</v>
      </c>
      <c r="CE12" s="454">
        <f t="shared" si="5"/>
        <v>175</v>
      </c>
      <c r="CF12" s="423">
        <f t="shared" si="6"/>
        <v>256</v>
      </c>
      <c r="CG12" s="423">
        <f t="shared" si="7"/>
        <v>578</v>
      </c>
      <c r="CH12" s="468">
        <f t="shared" si="8"/>
        <v>4690</v>
      </c>
    </row>
    <row r="13" spans="1:86">
      <c r="A13" s="407" t="s">
        <v>281</v>
      </c>
      <c r="B13" s="408" t="s">
        <v>9</v>
      </c>
      <c r="C13" s="397">
        <v>238</v>
      </c>
      <c r="D13" s="398">
        <v>308</v>
      </c>
      <c r="E13" s="398">
        <v>503</v>
      </c>
      <c r="F13" s="398">
        <v>362</v>
      </c>
      <c r="G13" s="398">
        <v>273</v>
      </c>
      <c r="H13" s="398">
        <v>254</v>
      </c>
      <c r="I13" s="398">
        <v>175</v>
      </c>
      <c r="J13" s="399">
        <v>2113</v>
      </c>
      <c r="K13" s="397">
        <v>238</v>
      </c>
      <c r="L13" s="398">
        <v>305</v>
      </c>
      <c r="M13" s="398">
        <v>500</v>
      </c>
      <c r="N13" s="398">
        <v>355</v>
      </c>
      <c r="O13" s="398">
        <v>272</v>
      </c>
      <c r="P13" s="398">
        <v>253</v>
      </c>
      <c r="Q13" s="398">
        <v>172</v>
      </c>
      <c r="R13" s="399">
        <v>2095</v>
      </c>
      <c r="S13" s="397">
        <v>15</v>
      </c>
      <c r="T13" s="398">
        <v>4</v>
      </c>
      <c r="U13" s="398">
        <v>11</v>
      </c>
      <c r="V13" s="398">
        <v>9</v>
      </c>
      <c r="W13" s="398">
        <v>7</v>
      </c>
      <c r="X13" s="398">
        <v>7</v>
      </c>
      <c r="Y13" s="398">
        <v>1</v>
      </c>
      <c r="Z13" s="399">
        <v>54</v>
      </c>
      <c r="AA13" s="397">
        <v>14</v>
      </c>
      <c r="AB13" s="398">
        <v>15</v>
      </c>
      <c r="AC13" s="398">
        <v>19</v>
      </c>
      <c r="AD13" s="398">
        <v>13</v>
      </c>
      <c r="AE13" s="398">
        <v>9</v>
      </c>
      <c r="AF13" s="398">
        <v>8</v>
      </c>
      <c r="AG13" s="398">
        <v>7</v>
      </c>
      <c r="AH13" s="399">
        <v>85</v>
      </c>
      <c r="AI13" s="397">
        <v>39</v>
      </c>
      <c r="AJ13" s="398">
        <v>39</v>
      </c>
      <c r="AK13" s="398">
        <v>61</v>
      </c>
      <c r="AL13" s="398">
        <v>31</v>
      </c>
      <c r="AM13" s="398">
        <v>19</v>
      </c>
      <c r="AN13" s="398">
        <v>17</v>
      </c>
      <c r="AO13" s="398">
        <v>14</v>
      </c>
      <c r="AP13" s="412">
        <v>220</v>
      </c>
      <c r="AQ13" s="397">
        <f t="shared" si="4"/>
        <v>170</v>
      </c>
      <c r="AR13" s="400">
        <f t="shared" si="2"/>
        <v>247</v>
      </c>
      <c r="AS13" s="400">
        <f t="shared" si="2"/>
        <v>409</v>
      </c>
      <c r="AT13" s="400">
        <f t="shared" si="2"/>
        <v>302</v>
      </c>
      <c r="AU13" s="400">
        <f t="shared" si="2"/>
        <v>237</v>
      </c>
      <c r="AV13" s="400">
        <f t="shared" si="2"/>
        <v>221</v>
      </c>
      <c r="AW13" s="400">
        <f t="shared" si="2"/>
        <v>150</v>
      </c>
      <c r="AX13" s="411">
        <f t="shared" si="2"/>
        <v>1736</v>
      </c>
      <c r="AY13" s="400">
        <v>80</v>
      </c>
      <c r="AZ13" s="398">
        <v>94</v>
      </c>
      <c r="BA13" s="398">
        <v>123</v>
      </c>
      <c r="BB13" s="398">
        <v>76</v>
      </c>
      <c r="BC13" s="398">
        <v>45</v>
      </c>
      <c r="BD13" s="398">
        <v>52</v>
      </c>
      <c r="BE13" s="398">
        <v>26</v>
      </c>
      <c r="BF13" s="399">
        <v>496</v>
      </c>
      <c r="BG13" s="397">
        <v>60</v>
      </c>
      <c r="BH13" s="398">
        <v>101</v>
      </c>
      <c r="BI13" s="398">
        <v>148</v>
      </c>
      <c r="BJ13" s="398">
        <v>109</v>
      </c>
      <c r="BK13" s="398">
        <v>75</v>
      </c>
      <c r="BL13" s="398">
        <v>59</v>
      </c>
      <c r="BM13" s="398">
        <v>40</v>
      </c>
      <c r="BN13" s="399">
        <v>592</v>
      </c>
      <c r="BO13" s="397">
        <v>30</v>
      </c>
      <c r="BP13" s="398">
        <v>52</v>
      </c>
      <c r="BQ13" s="398">
        <v>138</v>
      </c>
      <c r="BR13" s="398">
        <v>117</v>
      </c>
      <c r="BS13" s="398">
        <v>117</v>
      </c>
      <c r="BT13" s="398">
        <v>110</v>
      </c>
      <c r="BU13" s="398">
        <v>84</v>
      </c>
      <c r="BV13" s="399">
        <v>648</v>
      </c>
      <c r="BW13" s="397">
        <v>0</v>
      </c>
      <c r="BX13" s="398">
        <v>3</v>
      </c>
      <c r="BY13" s="398">
        <v>3</v>
      </c>
      <c r="BZ13" s="398">
        <v>7</v>
      </c>
      <c r="CA13" s="398">
        <v>1</v>
      </c>
      <c r="CB13" s="398">
        <v>1</v>
      </c>
      <c r="CC13" s="398">
        <v>3</v>
      </c>
      <c r="CD13" s="412">
        <v>18</v>
      </c>
      <c r="CE13" s="454">
        <f t="shared" si="5"/>
        <v>24</v>
      </c>
      <c r="CF13" s="423">
        <f t="shared" si="6"/>
        <v>37</v>
      </c>
      <c r="CG13" s="423">
        <f t="shared" si="7"/>
        <v>81</v>
      </c>
      <c r="CH13" s="468">
        <f t="shared" si="8"/>
        <v>910</v>
      </c>
    </row>
    <row r="14" spans="1:86">
      <c r="A14" s="407" t="s">
        <v>281</v>
      </c>
      <c r="B14" s="408" t="s">
        <v>11</v>
      </c>
      <c r="C14" s="397">
        <v>872</v>
      </c>
      <c r="D14" s="398">
        <v>480</v>
      </c>
      <c r="E14" s="398">
        <v>671</v>
      </c>
      <c r="F14" s="398">
        <v>353</v>
      </c>
      <c r="G14" s="398">
        <v>412</v>
      </c>
      <c r="H14" s="398">
        <v>306</v>
      </c>
      <c r="I14" s="398">
        <v>369</v>
      </c>
      <c r="J14" s="399">
        <v>3463</v>
      </c>
      <c r="K14" s="397">
        <v>868</v>
      </c>
      <c r="L14" s="398">
        <v>472</v>
      </c>
      <c r="M14" s="398">
        <v>659</v>
      </c>
      <c r="N14" s="398">
        <v>350</v>
      </c>
      <c r="O14" s="398">
        <v>409</v>
      </c>
      <c r="P14" s="398">
        <v>301</v>
      </c>
      <c r="Q14" s="398">
        <v>362</v>
      </c>
      <c r="R14" s="399">
        <v>3421</v>
      </c>
      <c r="S14" s="397">
        <v>24</v>
      </c>
      <c r="T14" s="398">
        <v>9</v>
      </c>
      <c r="U14" s="398">
        <v>23</v>
      </c>
      <c r="V14" s="398">
        <v>12</v>
      </c>
      <c r="W14" s="398">
        <v>8</v>
      </c>
      <c r="X14" s="398">
        <v>11</v>
      </c>
      <c r="Y14" s="398">
        <v>16</v>
      </c>
      <c r="Z14" s="399">
        <v>103</v>
      </c>
      <c r="AA14" s="397">
        <v>53</v>
      </c>
      <c r="AB14" s="398">
        <v>37</v>
      </c>
      <c r="AC14" s="398">
        <v>35</v>
      </c>
      <c r="AD14" s="398">
        <v>12</v>
      </c>
      <c r="AE14" s="398">
        <v>15</v>
      </c>
      <c r="AF14" s="398">
        <v>12</v>
      </c>
      <c r="AG14" s="398">
        <v>18</v>
      </c>
      <c r="AH14" s="399">
        <v>182</v>
      </c>
      <c r="AI14" s="397">
        <v>139</v>
      </c>
      <c r="AJ14" s="398">
        <v>59</v>
      </c>
      <c r="AK14" s="398">
        <v>82</v>
      </c>
      <c r="AL14" s="398">
        <v>36</v>
      </c>
      <c r="AM14" s="398">
        <v>23</v>
      </c>
      <c r="AN14" s="398">
        <v>22</v>
      </c>
      <c r="AO14" s="398">
        <v>34</v>
      </c>
      <c r="AP14" s="412">
        <v>395</v>
      </c>
      <c r="AQ14" s="397">
        <f t="shared" si="4"/>
        <v>652</v>
      </c>
      <c r="AR14" s="400">
        <f t="shared" si="2"/>
        <v>367</v>
      </c>
      <c r="AS14" s="400">
        <f t="shared" si="2"/>
        <v>519</v>
      </c>
      <c r="AT14" s="400">
        <f t="shared" si="2"/>
        <v>290</v>
      </c>
      <c r="AU14" s="400">
        <f t="shared" si="2"/>
        <v>363</v>
      </c>
      <c r="AV14" s="400">
        <f t="shared" si="2"/>
        <v>256</v>
      </c>
      <c r="AW14" s="400">
        <f t="shared" si="2"/>
        <v>294</v>
      </c>
      <c r="AX14" s="411">
        <f t="shared" si="2"/>
        <v>2741</v>
      </c>
      <c r="AY14" s="400">
        <v>261</v>
      </c>
      <c r="AZ14" s="398">
        <v>124</v>
      </c>
      <c r="BA14" s="398">
        <v>159</v>
      </c>
      <c r="BB14" s="398">
        <v>65</v>
      </c>
      <c r="BC14" s="398">
        <v>77</v>
      </c>
      <c r="BD14" s="398">
        <v>44</v>
      </c>
      <c r="BE14" s="398">
        <v>68</v>
      </c>
      <c r="BF14" s="399">
        <v>798</v>
      </c>
      <c r="BG14" s="397">
        <v>275</v>
      </c>
      <c r="BH14" s="398">
        <v>134</v>
      </c>
      <c r="BI14" s="398">
        <v>181</v>
      </c>
      <c r="BJ14" s="398">
        <v>93</v>
      </c>
      <c r="BK14" s="398">
        <v>129</v>
      </c>
      <c r="BL14" s="398">
        <v>81</v>
      </c>
      <c r="BM14" s="398">
        <v>91</v>
      </c>
      <c r="BN14" s="399">
        <v>984</v>
      </c>
      <c r="BO14" s="397">
        <v>116</v>
      </c>
      <c r="BP14" s="398">
        <v>109</v>
      </c>
      <c r="BQ14" s="398">
        <v>179</v>
      </c>
      <c r="BR14" s="398">
        <v>132</v>
      </c>
      <c r="BS14" s="398">
        <v>157</v>
      </c>
      <c r="BT14" s="398">
        <v>131</v>
      </c>
      <c r="BU14" s="398">
        <v>135</v>
      </c>
      <c r="BV14" s="399">
        <v>959</v>
      </c>
      <c r="BW14" s="397">
        <v>4</v>
      </c>
      <c r="BX14" s="398">
        <v>8</v>
      </c>
      <c r="BY14" s="398">
        <v>12</v>
      </c>
      <c r="BZ14" s="398">
        <v>3</v>
      </c>
      <c r="CA14" s="398">
        <v>3</v>
      </c>
      <c r="CB14" s="398">
        <v>5</v>
      </c>
      <c r="CC14" s="398">
        <v>7</v>
      </c>
      <c r="CD14" s="412">
        <v>42</v>
      </c>
      <c r="CE14" s="454">
        <f t="shared" si="5"/>
        <v>47</v>
      </c>
      <c r="CF14" s="423">
        <f t="shared" si="6"/>
        <v>57</v>
      </c>
      <c r="CG14" s="423">
        <f t="shared" si="7"/>
        <v>115</v>
      </c>
      <c r="CH14" s="468">
        <f t="shared" si="8"/>
        <v>1203</v>
      </c>
    </row>
    <row r="15" spans="1:86">
      <c r="A15" s="407" t="s">
        <v>281</v>
      </c>
      <c r="B15" s="408" t="s">
        <v>12</v>
      </c>
      <c r="C15" s="397">
        <v>1082</v>
      </c>
      <c r="D15" s="398">
        <v>973</v>
      </c>
      <c r="E15" s="398">
        <v>1052</v>
      </c>
      <c r="F15" s="398">
        <v>708</v>
      </c>
      <c r="G15" s="398">
        <v>599</v>
      </c>
      <c r="H15" s="398">
        <v>664</v>
      </c>
      <c r="I15" s="398">
        <v>415</v>
      </c>
      <c r="J15" s="399">
        <v>5493</v>
      </c>
      <c r="K15" s="397">
        <v>1071</v>
      </c>
      <c r="L15" s="398">
        <v>958</v>
      </c>
      <c r="M15" s="398">
        <v>1038</v>
      </c>
      <c r="N15" s="398">
        <v>692</v>
      </c>
      <c r="O15" s="398">
        <v>586</v>
      </c>
      <c r="P15" s="398">
        <v>653</v>
      </c>
      <c r="Q15" s="398">
        <v>403</v>
      </c>
      <c r="R15" s="399">
        <v>5401</v>
      </c>
      <c r="S15" s="397">
        <v>43</v>
      </c>
      <c r="T15" s="398">
        <v>52</v>
      </c>
      <c r="U15" s="398">
        <v>33</v>
      </c>
      <c r="V15" s="398">
        <v>19</v>
      </c>
      <c r="W15" s="398">
        <v>20</v>
      </c>
      <c r="X15" s="398">
        <v>26</v>
      </c>
      <c r="Y15" s="398">
        <v>14</v>
      </c>
      <c r="Z15" s="399">
        <v>207</v>
      </c>
      <c r="AA15" s="397">
        <v>117</v>
      </c>
      <c r="AB15" s="398">
        <v>86</v>
      </c>
      <c r="AC15" s="398">
        <v>82</v>
      </c>
      <c r="AD15" s="398">
        <v>37</v>
      </c>
      <c r="AE15" s="398">
        <v>38</v>
      </c>
      <c r="AF15" s="398">
        <v>40</v>
      </c>
      <c r="AG15" s="398">
        <v>27</v>
      </c>
      <c r="AH15" s="399">
        <v>427</v>
      </c>
      <c r="AI15" s="397">
        <v>193</v>
      </c>
      <c r="AJ15" s="398">
        <v>175</v>
      </c>
      <c r="AK15" s="398">
        <v>147</v>
      </c>
      <c r="AL15" s="398">
        <v>80</v>
      </c>
      <c r="AM15" s="398">
        <v>80</v>
      </c>
      <c r="AN15" s="398">
        <v>64</v>
      </c>
      <c r="AO15" s="398">
        <v>40</v>
      </c>
      <c r="AP15" s="412">
        <v>779</v>
      </c>
      <c r="AQ15" s="397">
        <f t="shared" si="4"/>
        <v>718</v>
      </c>
      <c r="AR15" s="400">
        <f t="shared" si="2"/>
        <v>645</v>
      </c>
      <c r="AS15" s="400">
        <f t="shared" si="2"/>
        <v>776</v>
      </c>
      <c r="AT15" s="400">
        <f t="shared" si="2"/>
        <v>556</v>
      </c>
      <c r="AU15" s="400">
        <f t="shared" si="2"/>
        <v>448</v>
      </c>
      <c r="AV15" s="400">
        <f t="shared" si="2"/>
        <v>523</v>
      </c>
      <c r="AW15" s="400">
        <f t="shared" si="2"/>
        <v>322</v>
      </c>
      <c r="AX15" s="411">
        <f t="shared" si="2"/>
        <v>3988</v>
      </c>
      <c r="AY15" s="400">
        <v>353</v>
      </c>
      <c r="AZ15" s="398">
        <v>280</v>
      </c>
      <c r="BA15" s="398">
        <v>251</v>
      </c>
      <c r="BB15" s="398">
        <v>167</v>
      </c>
      <c r="BC15" s="398">
        <v>99</v>
      </c>
      <c r="BD15" s="398">
        <v>119</v>
      </c>
      <c r="BE15" s="398">
        <v>92</v>
      </c>
      <c r="BF15" s="399">
        <v>1361</v>
      </c>
      <c r="BG15" s="397">
        <v>268</v>
      </c>
      <c r="BH15" s="398">
        <v>230</v>
      </c>
      <c r="BI15" s="398">
        <v>292</v>
      </c>
      <c r="BJ15" s="398">
        <v>202</v>
      </c>
      <c r="BK15" s="398">
        <v>148</v>
      </c>
      <c r="BL15" s="398">
        <v>179</v>
      </c>
      <c r="BM15" s="398">
        <v>95</v>
      </c>
      <c r="BN15" s="399">
        <v>1414</v>
      </c>
      <c r="BO15" s="397">
        <v>97</v>
      </c>
      <c r="BP15" s="398">
        <v>135</v>
      </c>
      <c r="BQ15" s="398">
        <v>233</v>
      </c>
      <c r="BR15" s="398">
        <v>187</v>
      </c>
      <c r="BS15" s="398">
        <v>201</v>
      </c>
      <c r="BT15" s="398">
        <v>225</v>
      </c>
      <c r="BU15" s="398">
        <v>135</v>
      </c>
      <c r="BV15" s="399">
        <v>1213</v>
      </c>
      <c r="BW15" s="397">
        <v>11</v>
      </c>
      <c r="BX15" s="398">
        <v>15</v>
      </c>
      <c r="BY15" s="398">
        <v>14</v>
      </c>
      <c r="BZ15" s="398">
        <v>16</v>
      </c>
      <c r="CA15" s="398">
        <v>13</v>
      </c>
      <c r="CB15" s="398">
        <v>11</v>
      </c>
      <c r="CC15" s="398">
        <v>12</v>
      </c>
      <c r="CD15" s="412">
        <v>92</v>
      </c>
      <c r="CE15" s="454">
        <f t="shared" si="5"/>
        <v>79</v>
      </c>
      <c r="CF15" s="423">
        <f t="shared" si="6"/>
        <v>142</v>
      </c>
      <c r="CG15" s="423">
        <f t="shared" si="7"/>
        <v>264</v>
      </c>
      <c r="CH15" s="468">
        <f t="shared" si="8"/>
        <v>1849</v>
      </c>
    </row>
    <row r="16" spans="1:86">
      <c r="A16" s="407" t="s">
        <v>281</v>
      </c>
      <c r="B16" s="408" t="s">
        <v>14</v>
      </c>
      <c r="C16" s="397">
        <v>267</v>
      </c>
      <c r="D16" s="398">
        <v>169</v>
      </c>
      <c r="E16" s="398">
        <v>265</v>
      </c>
      <c r="F16" s="398">
        <v>177</v>
      </c>
      <c r="G16" s="398">
        <v>155</v>
      </c>
      <c r="H16" s="398">
        <v>165</v>
      </c>
      <c r="I16" s="398">
        <v>115</v>
      </c>
      <c r="J16" s="399">
        <v>1313</v>
      </c>
      <c r="K16" s="397">
        <v>262</v>
      </c>
      <c r="L16" s="398">
        <v>165</v>
      </c>
      <c r="M16" s="398">
        <v>261</v>
      </c>
      <c r="N16" s="398">
        <v>177</v>
      </c>
      <c r="O16" s="398">
        <v>153</v>
      </c>
      <c r="P16" s="398">
        <v>161</v>
      </c>
      <c r="Q16" s="398">
        <v>115</v>
      </c>
      <c r="R16" s="399">
        <v>1294</v>
      </c>
      <c r="S16" s="397">
        <v>8</v>
      </c>
      <c r="T16" s="398">
        <v>3</v>
      </c>
      <c r="U16" s="398">
        <v>10</v>
      </c>
      <c r="V16" s="398">
        <v>5</v>
      </c>
      <c r="W16" s="398">
        <v>3</v>
      </c>
      <c r="X16" s="398">
        <v>5</v>
      </c>
      <c r="Y16" s="398">
        <v>5</v>
      </c>
      <c r="Z16" s="399">
        <v>39</v>
      </c>
      <c r="AA16" s="397">
        <v>12</v>
      </c>
      <c r="AB16" s="398">
        <v>11</v>
      </c>
      <c r="AC16" s="398">
        <v>18</v>
      </c>
      <c r="AD16" s="398">
        <v>6</v>
      </c>
      <c r="AE16" s="398">
        <v>9</v>
      </c>
      <c r="AF16" s="398">
        <v>7</v>
      </c>
      <c r="AG16" s="398">
        <v>4</v>
      </c>
      <c r="AH16" s="399">
        <v>67</v>
      </c>
      <c r="AI16" s="397">
        <v>47</v>
      </c>
      <c r="AJ16" s="398">
        <v>26</v>
      </c>
      <c r="AK16" s="398">
        <v>31</v>
      </c>
      <c r="AL16" s="398">
        <v>12</v>
      </c>
      <c r="AM16" s="398">
        <v>11</v>
      </c>
      <c r="AN16" s="398">
        <v>17</v>
      </c>
      <c r="AO16" s="398">
        <v>13</v>
      </c>
      <c r="AP16" s="412">
        <v>157</v>
      </c>
      <c r="AQ16" s="397">
        <f t="shared" si="4"/>
        <v>195</v>
      </c>
      <c r="AR16" s="400">
        <f t="shared" si="2"/>
        <v>125</v>
      </c>
      <c r="AS16" s="400">
        <f t="shared" si="2"/>
        <v>202</v>
      </c>
      <c r="AT16" s="400">
        <f t="shared" si="2"/>
        <v>154</v>
      </c>
      <c r="AU16" s="400">
        <f t="shared" si="2"/>
        <v>130</v>
      </c>
      <c r="AV16" s="400">
        <f t="shared" si="2"/>
        <v>132</v>
      </c>
      <c r="AW16" s="400">
        <f t="shared" si="2"/>
        <v>93</v>
      </c>
      <c r="AX16" s="411">
        <f t="shared" si="2"/>
        <v>1031</v>
      </c>
      <c r="AY16" s="400">
        <v>83</v>
      </c>
      <c r="AZ16" s="398">
        <v>44</v>
      </c>
      <c r="BA16" s="398">
        <v>49</v>
      </c>
      <c r="BB16" s="398">
        <v>33</v>
      </c>
      <c r="BC16" s="398">
        <v>23</v>
      </c>
      <c r="BD16" s="398">
        <v>20</v>
      </c>
      <c r="BE16" s="398">
        <v>16</v>
      </c>
      <c r="BF16" s="399">
        <v>268</v>
      </c>
      <c r="BG16" s="397">
        <v>76</v>
      </c>
      <c r="BH16" s="398">
        <v>53</v>
      </c>
      <c r="BI16" s="398">
        <v>79</v>
      </c>
      <c r="BJ16" s="398">
        <v>55</v>
      </c>
      <c r="BK16" s="398">
        <v>32</v>
      </c>
      <c r="BL16" s="398">
        <v>39</v>
      </c>
      <c r="BM16" s="398">
        <v>27</v>
      </c>
      <c r="BN16" s="399">
        <v>361</v>
      </c>
      <c r="BO16" s="397">
        <v>36</v>
      </c>
      <c r="BP16" s="398">
        <v>28</v>
      </c>
      <c r="BQ16" s="398">
        <v>74</v>
      </c>
      <c r="BR16" s="398">
        <v>66</v>
      </c>
      <c r="BS16" s="398">
        <v>75</v>
      </c>
      <c r="BT16" s="398">
        <v>73</v>
      </c>
      <c r="BU16" s="398">
        <v>50</v>
      </c>
      <c r="BV16" s="399">
        <v>402</v>
      </c>
      <c r="BW16" s="397">
        <v>5</v>
      </c>
      <c r="BX16" s="398">
        <v>4</v>
      </c>
      <c r="BY16" s="398">
        <v>4</v>
      </c>
      <c r="BZ16" s="398">
        <v>0</v>
      </c>
      <c r="CA16" s="398">
        <v>2</v>
      </c>
      <c r="CB16" s="398">
        <v>4</v>
      </c>
      <c r="CC16" s="398">
        <v>0</v>
      </c>
      <c r="CD16" s="412">
        <v>19</v>
      </c>
      <c r="CE16" s="454">
        <f t="shared" si="5"/>
        <v>18</v>
      </c>
      <c r="CF16" s="423">
        <f t="shared" si="6"/>
        <v>26</v>
      </c>
      <c r="CG16" s="423">
        <f t="shared" si="7"/>
        <v>53</v>
      </c>
      <c r="CH16" s="468">
        <f t="shared" si="8"/>
        <v>509</v>
      </c>
    </row>
    <row r="17" spans="1:86">
      <c r="A17" s="407" t="s">
        <v>281</v>
      </c>
      <c r="B17" s="408" t="s">
        <v>16</v>
      </c>
      <c r="C17" s="397">
        <v>480</v>
      </c>
      <c r="D17" s="398">
        <v>378</v>
      </c>
      <c r="E17" s="398">
        <v>667</v>
      </c>
      <c r="F17" s="398">
        <v>490</v>
      </c>
      <c r="G17" s="398">
        <v>328</v>
      </c>
      <c r="H17" s="398">
        <v>508</v>
      </c>
      <c r="I17" s="398">
        <v>422</v>
      </c>
      <c r="J17" s="399">
        <v>3273</v>
      </c>
      <c r="K17" s="397">
        <v>474</v>
      </c>
      <c r="L17" s="398">
        <v>376</v>
      </c>
      <c r="M17" s="398">
        <v>663</v>
      </c>
      <c r="N17" s="398">
        <v>482</v>
      </c>
      <c r="O17" s="398">
        <v>326</v>
      </c>
      <c r="P17" s="398">
        <v>504</v>
      </c>
      <c r="Q17" s="398">
        <v>410</v>
      </c>
      <c r="R17" s="399">
        <v>3235</v>
      </c>
      <c r="S17" s="397">
        <v>9</v>
      </c>
      <c r="T17" s="398">
        <v>16</v>
      </c>
      <c r="U17" s="398">
        <v>11</v>
      </c>
      <c r="V17" s="398">
        <v>4</v>
      </c>
      <c r="W17" s="398">
        <v>9</v>
      </c>
      <c r="X17" s="398">
        <v>5</v>
      </c>
      <c r="Y17" s="398">
        <v>10</v>
      </c>
      <c r="Z17" s="399">
        <v>64</v>
      </c>
      <c r="AA17" s="397">
        <v>28</v>
      </c>
      <c r="AB17" s="398">
        <v>24</v>
      </c>
      <c r="AC17" s="398">
        <v>15</v>
      </c>
      <c r="AD17" s="398">
        <v>18</v>
      </c>
      <c r="AE17" s="398">
        <v>14</v>
      </c>
      <c r="AF17" s="398">
        <v>18</v>
      </c>
      <c r="AG17" s="398">
        <v>14</v>
      </c>
      <c r="AH17" s="399">
        <v>131</v>
      </c>
      <c r="AI17" s="397">
        <v>72</v>
      </c>
      <c r="AJ17" s="398">
        <v>56</v>
      </c>
      <c r="AK17" s="398">
        <v>63</v>
      </c>
      <c r="AL17" s="398">
        <v>45</v>
      </c>
      <c r="AM17" s="398">
        <v>27</v>
      </c>
      <c r="AN17" s="398">
        <v>26</v>
      </c>
      <c r="AO17" s="398">
        <v>24</v>
      </c>
      <c r="AP17" s="412">
        <v>313</v>
      </c>
      <c r="AQ17" s="397">
        <f t="shared" si="4"/>
        <v>365</v>
      </c>
      <c r="AR17" s="400">
        <f t="shared" si="2"/>
        <v>280</v>
      </c>
      <c r="AS17" s="400">
        <f t="shared" si="2"/>
        <v>574</v>
      </c>
      <c r="AT17" s="400">
        <f t="shared" si="2"/>
        <v>415</v>
      </c>
      <c r="AU17" s="400">
        <f t="shared" si="2"/>
        <v>276</v>
      </c>
      <c r="AV17" s="400">
        <f t="shared" si="2"/>
        <v>455</v>
      </c>
      <c r="AW17" s="400">
        <f t="shared" si="2"/>
        <v>362</v>
      </c>
      <c r="AX17" s="411">
        <f t="shared" si="2"/>
        <v>2727</v>
      </c>
      <c r="AY17" s="400">
        <v>132</v>
      </c>
      <c r="AZ17" s="398">
        <v>73</v>
      </c>
      <c r="BA17" s="398">
        <v>144</v>
      </c>
      <c r="BB17" s="398">
        <v>100</v>
      </c>
      <c r="BC17" s="398">
        <v>54</v>
      </c>
      <c r="BD17" s="398">
        <v>80</v>
      </c>
      <c r="BE17" s="398">
        <v>87</v>
      </c>
      <c r="BF17" s="399">
        <v>670</v>
      </c>
      <c r="BG17" s="397">
        <v>142</v>
      </c>
      <c r="BH17" s="398">
        <v>113</v>
      </c>
      <c r="BI17" s="398">
        <v>210</v>
      </c>
      <c r="BJ17" s="398">
        <v>135</v>
      </c>
      <c r="BK17" s="398">
        <v>92</v>
      </c>
      <c r="BL17" s="398">
        <v>138</v>
      </c>
      <c r="BM17" s="398">
        <v>101</v>
      </c>
      <c r="BN17" s="399">
        <v>931</v>
      </c>
      <c r="BO17" s="397">
        <v>91</v>
      </c>
      <c r="BP17" s="398">
        <v>94</v>
      </c>
      <c r="BQ17" s="398">
        <v>220</v>
      </c>
      <c r="BR17" s="398">
        <v>180</v>
      </c>
      <c r="BS17" s="398">
        <v>130</v>
      </c>
      <c r="BT17" s="398">
        <v>237</v>
      </c>
      <c r="BU17" s="398">
        <v>174</v>
      </c>
      <c r="BV17" s="399">
        <v>1126</v>
      </c>
      <c r="BW17" s="397">
        <v>6</v>
      </c>
      <c r="BX17" s="398">
        <v>2</v>
      </c>
      <c r="BY17" s="398">
        <v>4</v>
      </c>
      <c r="BZ17" s="398">
        <v>8</v>
      </c>
      <c r="CA17" s="398">
        <v>2</v>
      </c>
      <c r="CB17" s="398">
        <v>4</v>
      </c>
      <c r="CC17" s="398">
        <v>12</v>
      </c>
      <c r="CD17" s="412">
        <v>38</v>
      </c>
      <c r="CE17" s="454">
        <f t="shared" si="5"/>
        <v>28</v>
      </c>
      <c r="CF17" s="423">
        <f t="shared" si="6"/>
        <v>64</v>
      </c>
      <c r="CG17" s="423">
        <f t="shared" si="7"/>
        <v>122</v>
      </c>
      <c r="CH17" s="468">
        <f t="shared" si="8"/>
        <v>1508</v>
      </c>
    </row>
    <row r="18" spans="1:86">
      <c r="A18" s="407" t="s">
        <v>281</v>
      </c>
      <c r="B18" s="408" t="s">
        <v>18</v>
      </c>
      <c r="C18" s="397">
        <v>1768</v>
      </c>
      <c r="D18" s="398">
        <v>1788</v>
      </c>
      <c r="E18" s="398">
        <v>1033</v>
      </c>
      <c r="F18" s="398">
        <v>1031</v>
      </c>
      <c r="G18" s="398">
        <v>785</v>
      </c>
      <c r="H18" s="398">
        <v>886</v>
      </c>
      <c r="I18" s="398">
        <v>626</v>
      </c>
      <c r="J18" s="399">
        <v>7917</v>
      </c>
      <c r="K18" s="397">
        <v>1737</v>
      </c>
      <c r="L18" s="398">
        <v>1746</v>
      </c>
      <c r="M18" s="398">
        <v>1017</v>
      </c>
      <c r="N18" s="398">
        <v>1006</v>
      </c>
      <c r="O18" s="398">
        <v>769</v>
      </c>
      <c r="P18" s="398">
        <v>862</v>
      </c>
      <c r="Q18" s="398">
        <v>610</v>
      </c>
      <c r="R18" s="399">
        <v>7747</v>
      </c>
      <c r="S18" s="397">
        <v>100</v>
      </c>
      <c r="T18" s="398">
        <v>82</v>
      </c>
      <c r="U18" s="398">
        <v>29</v>
      </c>
      <c r="V18" s="398">
        <v>50</v>
      </c>
      <c r="W18" s="398">
        <v>27</v>
      </c>
      <c r="X18" s="398">
        <v>27</v>
      </c>
      <c r="Y18" s="398">
        <v>29</v>
      </c>
      <c r="Z18" s="399">
        <v>344</v>
      </c>
      <c r="AA18" s="397">
        <v>183</v>
      </c>
      <c r="AB18" s="398">
        <v>146</v>
      </c>
      <c r="AC18" s="398">
        <v>69</v>
      </c>
      <c r="AD18" s="398">
        <v>68</v>
      </c>
      <c r="AE18" s="398">
        <v>44</v>
      </c>
      <c r="AF18" s="398">
        <v>40</v>
      </c>
      <c r="AG18" s="398">
        <v>43</v>
      </c>
      <c r="AH18" s="399">
        <v>593</v>
      </c>
      <c r="AI18" s="397">
        <v>367</v>
      </c>
      <c r="AJ18" s="398">
        <v>279</v>
      </c>
      <c r="AK18" s="398">
        <v>146</v>
      </c>
      <c r="AL18" s="398">
        <v>129</v>
      </c>
      <c r="AM18" s="398">
        <v>85</v>
      </c>
      <c r="AN18" s="398">
        <v>72</v>
      </c>
      <c r="AO18" s="398">
        <v>71</v>
      </c>
      <c r="AP18" s="412">
        <v>1149</v>
      </c>
      <c r="AQ18" s="397">
        <f t="shared" si="4"/>
        <v>1087</v>
      </c>
      <c r="AR18" s="400">
        <f t="shared" si="2"/>
        <v>1239</v>
      </c>
      <c r="AS18" s="400">
        <f t="shared" si="2"/>
        <v>773</v>
      </c>
      <c r="AT18" s="400">
        <f t="shared" si="2"/>
        <v>759</v>
      </c>
      <c r="AU18" s="400">
        <f t="shared" si="2"/>
        <v>613</v>
      </c>
      <c r="AV18" s="400">
        <f t="shared" si="2"/>
        <v>723</v>
      </c>
      <c r="AW18" s="400">
        <f t="shared" si="2"/>
        <v>467</v>
      </c>
      <c r="AX18" s="411">
        <f t="shared" si="2"/>
        <v>5661</v>
      </c>
      <c r="AY18" s="400">
        <v>520</v>
      </c>
      <c r="AZ18" s="398">
        <v>496</v>
      </c>
      <c r="BA18" s="398">
        <v>257</v>
      </c>
      <c r="BB18" s="398">
        <v>231</v>
      </c>
      <c r="BC18" s="398">
        <v>150</v>
      </c>
      <c r="BD18" s="398">
        <v>155</v>
      </c>
      <c r="BE18" s="398">
        <v>122</v>
      </c>
      <c r="BF18" s="399">
        <v>1931</v>
      </c>
      <c r="BG18" s="397">
        <v>420</v>
      </c>
      <c r="BH18" s="398">
        <v>477</v>
      </c>
      <c r="BI18" s="398">
        <v>322</v>
      </c>
      <c r="BJ18" s="398">
        <v>264</v>
      </c>
      <c r="BK18" s="398">
        <v>198</v>
      </c>
      <c r="BL18" s="398">
        <v>222</v>
      </c>
      <c r="BM18" s="398">
        <v>137</v>
      </c>
      <c r="BN18" s="399">
        <v>2040</v>
      </c>
      <c r="BO18" s="397">
        <v>147</v>
      </c>
      <c r="BP18" s="398">
        <v>266</v>
      </c>
      <c r="BQ18" s="398">
        <v>194</v>
      </c>
      <c r="BR18" s="398">
        <v>264</v>
      </c>
      <c r="BS18" s="398">
        <v>265</v>
      </c>
      <c r="BT18" s="398">
        <v>346</v>
      </c>
      <c r="BU18" s="398">
        <v>208</v>
      </c>
      <c r="BV18" s="399">
        <v>1690</v>
      </c>
      <c r="BW18" s="397">
        <v>31</v>
      </c>
      <c r="BX18" s="398">
        <v>42</v>
      </c>
      <c r="BY18" s="398">
        <v>16</v>
      </c>
      <c r="BZ18" s="398">
        <v>25</v>
      </c>
      <c r="CA18" s="398">
        <v>16</v>
      </c>
      <c r="CB18" s="398">
        <v>24</v>
      </c>
      <c r="CC18" s="398">
        <v>16</v>
      </c>
      <c r="CD18" s="412">
        <v>170</v>
      </c>
      <c r="CE18" s="454">
        <f t="shared" si="5"/>
        <v>133</v>
      </c>
      <c r="CF18" s="423">
        <f t="shared" si="6"/>
        <v>195</v>
      </c>
      <c r="CG18" s="423">
        <f t="shared" si="7"/>
        <v>357</v>
      </c>
      <c r="CH18" s="468">
        <f t="shared" si="8"/>
        <v>2562</v>
      </c>
    </row>
    <row r="19" spans="1:86">
      <c r="A19" s="407" t="s">
        <v>281</v>
      </c>
      <c r="B19" s="408" t="s">
        <v>19</v>
      </c>
      <c r="C19" s="397">
        <v>264</v>
      </c>
      <c r="D19" s="398">
        <v>325</v>
      </c>
      <c r="E19" s="398">
        <v>364</v>
      </c>
      <c r="F19" s="398">
        <v>283</v>
      </c>
      <c r="G19" s="398">
        <v>238</v>
      </c>
      <c r="H19" s="398">
        <v>213</v>
      </c>
      <c r="I19" s="398">
        <v>260</v>
      </c>
      <c r="J19" s="399">
        <v>1947</v>
      </c>
      <c r="K19" s="397">
        <v>263</v>
      </c>
      <c r="L19" s="398">
        <v>319</v>
      </c>
      <c r="M19" s="398">
        <v>360</v>
      </c>
      <c r="N19" s="398">
        <v>281</v>
      </c>
      <c r="O19" s="398">
        <v>234</v>
      </c>
      <c r="P19" s="398">
        <v>212</v>
      </c>
      <c r="Q19" s="398">
        <v>258</v>
      </c>
      <c r="R19" s="399">
        <v>1927</v>
      </c>
      <c r="S19" s="397">
        <v>6</v>
      </c>
      <c r="T19" s="398">
        <v>6</v>
      </c>
      <c r="U19" s="398">
        <v>13</v>
      </c>
      <c r="V19" s="398">
        <v>5</v>
      </c>
      <c r="W19" s="398">
        <v>6</v>
      </c>
      <c r="X19" s="398">
        <v>5</v>
      </c>
      <c r="Y19" s="398">
        <v>6</v>
      </c>
      <c r="Z19" s="399">
        <v>47</v>
      </c>
      <c r="AA19" s="397">
        <v>20</v>
      </c>
      <c r="AB19" s="398">
        <v>16</v>
      </c>
      <c r="AC19" s="398">
        <v>13</v>
      </c>
      <c r="AD19" s="398">
        <v>13</v>
      </c>
      <c r="AE19" s="398">
        <v>11</v>
      </c>
      <c r="AF19" s="398">
        <v>11</v>
      </c>
      <c r="AG19" s="398">
        <v>12</v>
      </c>
      <c r="AH19" s="399">
        <v>96</v>
      </c>
      <c r="AI19" s="397">
        <v>57</v>
      </c>
      <c r="AJ19" s="398">
        <v>39</v>
      </c>
      <c r="AK19" s="398">
        <v>36</v>
      </c>
      <c r="AL19" s="398">
        <v>29</v>
      </c>
      <c r="AM19" s="398">
        <v>23</v>
      </c>
      <c r="AN19" s="398">
        <v>14</v>
      </c>
      <c r="AO19" s="398">
        <v>26</v>
      </c>
      <c r="AP19" s="412">
        <v>224</v>
      </c>
      <c r="AQ19" s="397">
        <f t="shared" si="4"/>
        <v>180</v>
      </c>
      <c r="AR19" s="400">
        <f t="shared" si="2"/>
        <v>258</v>
      </c>
      <c r="AS19" s="400">
        <f t="shared" si="2"/>
        <v>298</v>
      </c>
      <c r="AT19" s="400">
        <f t="shared" si="2"/>
        <v>234</v>
      </c>
      <c r="AU19" s="400">
        <f t="shared" si="2"/>
        <v>194</v>
      </c>
      <c r="AV19" s="400">
        <f t="shared" si="2"/>
        <v>182</v>
      </c>
      <c r="AW19" s="400">
        <f t="shared" si="2"/>
        <v>214</v>
      </c>
      <c r="AX19" s="411">
        <f t="shared" si="2"/>
        <v>1560</v>
      </c>
      <c r="AY19" s="400">
        <v>76</v>
      </c>
      <c r="AZ19" s="398">
        <v>112</v>
      </c>
      <c r="BA19" s="398">
        <v>86</v>
      </c>
      <c r="BB19" s="398">
        <v>64</v>
      </c>
      <c r="BC19" s="398">
        <v>51</v>
      </c>
      <c r="BD19" s="398">
        <v>30</v>
      </c>
      <c r="BE19" s="398">
        <v>42</v>
      </c>
      <c r="BF19" s="399">
        <v>461</v>
      </c>
      <c r="BG19" s="397">
        <v>72</v>
      </c>
      <c r="BH19" s="398">
        <v>93</v>
      </c>
      <c r="BI19" s="398">
        <v>124</v>
      </c>
      <c r="BJ19" s="398">
        <v>78</v>
      </c>
      <c r="BK19" s="398">
        <v>69</v>
      </c>
      <c r="BL19" s="398">
        <v>68</v>
      </c>
      <c r="BM19" s="398">
        <v>71</v>
      </c>
      <c r="BN19" s="399">
        <v>575</v>
      </c>
      <c r="BO19" s="397">
        <v>32</v>
      </c>
      <c r="BP19" s="398">
        <v>53</v>
      </c>
      <c r="BQ19" s="398">
        <v>88</v>
      </c>
      <c r="BR19" s="398">
        <v>92</v>
      </c>
      <c r="BS19" s="398">
        <v>74</v>
      </c>
      <c r="BT19" s="398">
        <v>84</v>
      </c>
      <c r="BU19" s="398">
        <v>101</v>
      </c>
      <c r="BV19" s="399">
        <v>524</v>
      </c>
      <c r="BW19" s="397">
        <v>1</v>
      </c>
      <c r="BX19" s="398">
        <v>6</v>
      </c>
      <c r="BY19" s="398">
        <v>4</v>
      </c>
      <c r="BZ19" s="398">
        <v>2</v>
      </c>
      <c r="CA19" s="398">
        <v>4</v>
      </c>
      <c r="CB19" s="398">
        <v>1</v>
      </c>
      <c r="CC19" s="398">
        <v>2</v>
      </c>
      <c r="CD19" s="412">
        <v>20</v>
      </c>
      <c r="CE19" s="454">
        <f t="shared" si="5"/>
        <v>22</v>
      </c>
      <c r="CF19" s="423">
        <f t="shared" si="6"/>
        <v>47</v>
      </c>
      <c r="CG19" s="423">
        <f t="shared" si="7"/>
        <v>92</v>
      </c>
      <c r="CH19" s="468">
        <f t="shared" si="8"/>
        <v>824</v>
      </c>
    </row>
    <row r="20" spans="1:86">
      <c r="A20" s="407" t="s">
        <v>281</v>
      </c>
      <c r="B20" s="408" t="s">
        <v>20</v>
      </c>
      <c r="C20" s="397">
        <v>210</v>
      </c>
      <c r="D20" s="398">
        <v>247</v>
      </c>
      <c r="E20" s="398">
        <v>439</v>
      </c>
      <c r="F20" s="398">
        <v>308</v>
      </c>
      <c r="G20" s="398">
        <v>228</v>
      </c>
      <c r="H20" s="398">
        <v>191</v>
      </c>
      <c r="I20" s="398">
        <v>197</v>
      </c>
      <c r="J20" s="399">
        <v>1820</v>
      </c>
      <c r="K20" s="397">
        <v>209</v>
      </c>
      <c r="L20" s="398">
        <v>244</v>
      </c>
      <c r="M20" s="398">
        <v>433</v>
      </c>
      <c r="N20" s="398">
        <v>306</v>
      </c>
      <c r="O20" s="398">
        <v>226</v>
      </c>
      <c r="P20" s="398">
        <v>190</v>
      </c>
      <c r="Q20" s="398">
        <v>193</v>
      </c>
      <c r="R20" s="399">
        <v>1801</v>
      </c>
      <c r="S20" s="397">
        <v>9</v>
      </c>
      <c r="T20" s="398">
        <v>7</v>
      </c>
      <c r="U20" s="398">
        <v>17</v>
      </c>
      <c r="V20" s="398">
        <v>12</v>
      </c>
      <c r="W20" s="398">
        <v>3</v>
      </c>
      <c r="X20" s="398">
        <v>3</v>
      </c>
      <c r="Y20" s="398">
        <v>6</v>
      </c>
      <c r="Z20" s="399">
        <v>57</v>
      </c>
      <c r="AA20" s="397">
        <v>21</v>
      </c>
      <c r="AB20" s="398">
        <v>16</v>
      </c>
      <c r="AC20" s="398">
        <v>31</v>
      </c>
      <c r="AD20" s="398">
        <v>11</v>
      </c>
      <c r="AE20" s="398">
        <v>8</v>
      </c>
      <c r="AF20" s="398">
        <v>5</v>
      </c>
      <c r="AG20" s="398">
        <v>7</v>
      </c>
      <c r="AH20" s="399">
        <v>99</v>
      </c>
      <c r="AI20" s="397">
        <v>41</v>
      </c>
      <c r="AJ20" s="398">
        <v>41</v>
      </c>
      <c r="AK20" s="398">
        <v>43</v>
      </c>
      <c r="AL20" s="398">
        <v>33</v>
      </c>
      <c r="AM20" s="398">
        <v>25</v>
      </c>
      <c r="AN20" s="398">
        <v>10</v>
      </c>
      <c r="AO20" s="398">
        <v>23</v>
      </c>
      <c r="AP20" s="412">
        <v>216</v>
      </c>
      <c r="AQ20" s="397">
        <f t="shared" si="4"/>
        <v>138</v>
      </c>
      <c r="AR20" s="400">
        <f t="shared" si="2"/>
        <v>180</v>
      </c>
      <c r="AS20" s="400">
        <f t="shared" si="2"/>
        <v>342</v>
      </c>
      <c r="AT20" s="400">
        <f t="shared" si="2"/>
        <v>250</v>
      </c>
      <c r="AU20" s="400">
        <f t="shared" si="2"/>
        <v>190</v>
      </c>
      <c r="AV20" s="400">
        <f t="shared" si="2"/>
        <v>172</v>
      </c>
      <c r="AW20" s="400">
        <f t="shared" si="2"/>
        <v>157</v>
      </c>
      <c r="AX20" s="411">
        <f t="shared" si="2"/>
        <v>1429</v>
      </c>
      <c r="AY20" s="400">
        <v>53</v>
      </c>
      <c r="AZ20" s="398">
        <v>69</v>
      </c>
      <c r="BA20" s="398">
        <v>118</v>
      </c>
      <c r="BB20" s="398">
        <v>66</v>
      </c>
      <c r="BC20" s="398">
        <v>50</v>
      </c>
      <c r="BD20" s="398">
        <v>25</v>
      </c>
      <c r="BE20" s="398">
        <v>37</v>
      </c>
      <c r="BF20" s="399">
        <v>418</v>
      </c>
      <c r="BG20" s="397">
        <v>60</v>
      </c>
      <c r="BH20" s="398">
        <v>77</v>
      </c>
      <c r="BI20" s="398">
        <v>140</v>
      </c>
      <c r="BJ20" s="398">
        <v>96</v>
      </c>
      <c r="BK20" s="398">
        <v>48</v>
      </c>
      <c r="BL20" s="398">
        <v>64</v>
      </c>
      <c r="BM20" s="398">
        <v>44</v>
      </c>
      <c r="BN20" s="399">
        <v>529</v>
      </c>
      <c r="BO20" s="397">
        <v>25</v>
      </c>
      <c r="BP20" s="398">
        <v>34</v>
      </c>
      <c r="BQ20" s="398">
        <v>84</v>
      </c>
      <c r="BR20" s="398">
        <v>88</v>
      </c>
      <c r="BS20" s="398">
        <v>92</v>
      </c>
      <c r="BT20" s="398">
        <v>83</v>
      </c>
      <c r="BU20" s="398">
        <v>76</v>
      </c>
      <c r="BV20" s="399">
        <v>482</v>
      </c>
      <c r="BW20" s="397">
        <v>1</v>
      </c>
      <c r="BX20" s="398">
        <v>3</v>
      </c>
      <c r="BY20" s="398">
        <v>6</v>
      </c>
      <c r="BZ20" s="398">
        <v>2</v>
      </c>
      <c r="CA20" s="398">
        <v>2</v>
      </c>
      <c r="CB20" s="398">
        <v>1</v>
      </c>
      <c r="CC20" s="398">
        <v>4</v>
      </c>
      <c r="CD20" s="412">
        <v>19</v>
      </c>
      <c r="CE20" s="454">
        <f t="shared" si="5"/>
        <v>24</v>
      </c>
      <c r="CF20" s="423">
        <f t="shared" si="6"/>
        <v>31</v>
      </c>
      <c r="CG20" s="423">
        <f t="shared" si="7"/>
        <v>91</v>
      </c>
      <c r="CH20" s="468">
        <f t="shared" si="8"/>
        <v>769</v>
      </c>
    </row>
    <row r="21" spans="1:86">
      <c r="A21" s="407" t="s">
        <v>281</v>
      </c>
      <c r="B21" s="408" t="s">
        <v>22</v>
      </c>
      <c r="C21" s="397">
        <v>1630</v>
      </c>
      <c r="D21" s="398">
        <v>1242</v>
      </c>
      <c r="E21" s="398">
        <v>1730</v>
      </c>
      <c r="F21" s="398">
        <v>1028</v>
      </c>
      <c r="G21" s="398">
        <v>897</v>
      </c>
      <c r="H21" s="398">
        <v>876</v>
      </c>
      <c r="I21" s="398">
        <v>756</v>
      </c>
      <c r="J21" s="399">
        <v>8159</v>
      </c>
      <c r="K21" s="397">
        <v>1616</v>
      </c>
      <c r="L21" s="398">
        <v>1225</v>
      </c>
      <c r="M21" s="398">
        <v>1715</v>
      </c>
      <c r="N21" s="398">
        <v>1011</v>
      </c>
      <c r="O21" s="398">
        <v>885</v>
      </c>
      <c r="P21" s="398">
        <v>868</v>
      </c>
      <c r="Q21" s="398">
        <v>747</v>
      </c>
      <c r="R21" s="399">
        <v>8067</v>
      </c>
      <c r="S21" s="397">
        <v>64</v>
      </c>
      <c r="T21" s="398">
        <v>49</v>
      </c>
      <c r="U21" s="398">
        <v>56</v>
      </c>
      <c r="V21" s="398">
        <v>33</v>
      </c>
      <c r="W21" s="398">
        <v>25</v>
      </c>
      <c r="X21" s="398">
        <v>18</v>
      </c>
      <c r="Y21" s="398">
        <v>23</v>
      </c>
      <c r="Z21" s="399">
        <v>268</v>
      </c>
      <c r="AA21" s="397">
        <v>168</v>
      </c>
      <c r="AB21" s="398">
        <v>103</v>
      </c>
      <c r="AC21" s="398">
        <v>93</v>
      </c>
      <c r="AD21" s="398">
        <v>61</v>
      </c>
      <c r="AE21" s="398">
        <v>40</v>
      </c>
      <c r="AF21" s="398">
        <v>35</v>
      </c>
      <c r="AG21" s="398">
        <v>39</v>
      </c>
      <c r="AH21" s="399">
        <v>539</v>
      </c>
      <c r="AI21" s="397">
        <v>293</v>
      </c>
      <c r="AJ21" s="398">
        <v>207</v>
      </c>
      <c r="AK21" s="398">
        <v>255</v>
      </c>
      <c r="AL21" s="398">
        <v>106</v>
      </c>
      <c r="AM21" s="398">
        <v>82</v>
      </c>
      <c r="AN21" s="398">
        <v>79</v>
      </c>
      <c r="AO21" s="398">
        <v>67</v>
      </c>
      <c r="AP21" s="412">
        <v>1089</v>
      </c>
      <c r="AQ21" s="397">
        <f t="shared" si="4"/>
        <v>1091</v>
      </c>
      <c r="AR21" s="400">
        <f t="shared" si="2"/>
        <v>866</v>
      </c>
      <c r="AS21" s="400">
        <f t="shared" si="2"/>
        <v>1311</v>
      </c>
      <c r="AT21" s="400">
        <f t="shared" si="2"/>
        <v>811</v>
      </c>
      <c r="AU21" s="400">
        <f t="shared" si="2"/>
        <v>738</v>
      </c>
      <c r="AV21" s="400">
        <f t="shared" si="2"/>
        <v>736</v>
      </c>
      <c r="AW21" s="400">
        <f t="shared" si="2"/>
        <v>618</v>
      </c>
      <c r="AX21" s="411">
        <f t="shared" si="2"/>
        <v>6171</v>
      </c>
      <c r="AY21" s="400">
        <v>536</v>
      </c>
      <c r="AZ21" s="398">
        <v>337</v>
      </c>
      <c r="BA21" s="398">
        <v>448</v>
      </c>
      <c r="BB21" s="398">
        <v>223</v>
      </c>
      <c r="BC21" s="398">
        <v>184</v>
      </c>
      <c r="BD21" s="398">
        <v>136</v>
      </c>
      <c r="BE21" s="398">
        <v>126</v>
      </c>
      <c r="BF21" s="399">
        <v>1990</v>
      </c>
      <c r="BG21" s="397">
        <v>384</v>
      </c>
      <c r="BH21" s="398">
        <v>349</v>
      </c>
      <c r="BI21" s="398">
        <v>513</v>
      </c>
      <c r="BJ21" s="398">
        <v>267</v>
      </c>
      <c r="BK21" s="398">
        <v>228</v>
      </c>
      <c r="BL21" s="398">
        <v>244</v>
      </c>
      <c r="BM21" s="398">
        <v>190</v>
      </c>
      <c r="BN21" s="399">
        <v>2175</v>
      </c>
      <c r="BO21" s="397">
        <v>171</v>
      </c>
      <c r="BP21" s="398">
        <v>180</v>
      </c>
      <c r="BQ21" s="398">
        <v>350</v>
      </c>
      <c r="BR21" s="398">
        <v>321</v>
      </c>
      <c r="BS21" s="398">
        <v>326</v>
      </c>
      <c r="BT21" s="398">
        <v>356</v>
      </c>
      <c r="BU21" s="398">
        <v>302</v>
      </c>
      <c r="BV21" s="399">
        <v>2006</v>
      </c>
      <c r="BW21" s="397">
        <v>14</v>
      </c>
      <c r="BX21" s="398">
        <v>17</v>
      </c>
      <c r="BY21" s="398">
        <v>15</v>
      </c>
      <c r="BZ21" s="398">
        <v>17</v>
      </c>
      <c r="CA21" s="398">
        <v>12</v>
      </c>
      <c r="CB21" s="398">
        <v>8</v>
      </c>
      <c r="CC21" s="398">
        <v>9</v>
      </c>
      <c r="CD21" s="412">
        <v>92</v>
      </c>
      <c r="CE21" s="454">
        <f t="shared" si="5"/>
        <v>99</v>
      </c>
      <c r="CF21" s="423">
        <f t="shared" si="6"/>
        <v>175</v>
      </c>
      <c r="CG21" s="423">
        <f t="shared" si="7"/>
        <v>334</v>
      </c>
      <c r="CH21" s="468">
        <f t="shared" si="8"/>
        <v>2903</v>
      </c>
    </row>
    <row r="22" spans="1:86">
      <c r="A22" s="407" t="s">
        <v>281</v>
      </c>
      <c r="B22" s="408" t="s">
        <v>23</v>
      </c>
      <c r="C22" s="397">
        <v>365</v>
      </c>
      <c r="D22" s="398">
        <v>525</v>
      </c>
      <c r="E22" s="398">
        <v>310</v>
      </c>
      <c r="F22" s="398">
        <v>411</v>
      </c>
      <c r="G22" s="398">
        <v>375</v>
      </c>
      <c r="H22" s="398">
        <v>383</v>
      </c>
      <c r="I22" s="398">
        <v>255</v>
      </c>
      <c r="J22" s="399">
        <v>2624</v>
      </c>
      <c r="K22" s="397">
        <v>360</v>
      </c>
      <c r="L22" s="398">
        <v>518</v>
      </c>
      <c r="M22" s="398">
        <v>308</v>
      </c>
      <c r="N22" s="398">
        <v>407</v>
      </c>
      <c r="O22" s="398">
        <v>368</v>
      </c>
      <c r="P22" s="398">
        <v>375</v>
      </c>
      <c r="Q22" s="398">
        <v>255</v>
      </c>
      <c r="R22" s="399">
        <v>2591</v>
      </c>
      <c r="S22" s="397">
        <v>15</v>
      </c>
      <c r="T22" s="398">
        <v>16</v>
      </c>
      <c r="U22" s="398">
        <v>7</v>
      </c>
      <c r="V22" s="398">
        <v>16</v>
      </c>
      <c r="W22" s="398">
        <v>11</v>
      </c>
      <c r="X22" s="398">
        <v>12</v>
      </c>
      <c r="Y22" s="398">
        <v>6</v>
      </c>
      <c r="Z22" s="399">
        <v>83</v>
      </c>
      <c r="AA22" s="397">
        <v>30</v>
      </c>
      <c r="AB22" s="398">
        <v>36</v>
      </c>
      <c r="AC22" s="398">
        <v>18</v>
      </c>
      <c r="AD22" s="398">
        <v>26</v>
      </c>
      <c r="AE22" s="398">
        <v>24</v>
      </c>
      <c r="AF22" s="398">
        <v>17</v>
      </c>
      <c r="AG22" s="398">
        <v>17</v>
      </c>
      <c r="AH22" s="399">
        <v>168</v>
      </c>
      <c r="AI22" s="397">
        <v>58</v>
      </c>
      <c r="AJ22" s="398">
        <v>64</v>
      </c>
      <c r="AK22" s="398">
        <v>28</v>
      </c>
      <c r="AL22" s="398">
        <v>37</v>
      </c>
      <c r="AM22" s="398">
        <v>28</v>
      </c>
      <c r="AN22" s="398">
        <v>29</v>
      </c>
      <c r="AO22" s="398">
        <v>17</v>
      </c>
      <c r="AP22" s="412">
        <v>261</v>
      </c>
      <c r="AQ22" s="397">
        <f t="shared" si="4"/>
        <v>257</v>
      </c>
      <c r="AR22" s="400">
        <f t="shared" si="2"/>
        <v>402</v>
      </c>
      <c r="AS22" s="400">
        <f t="shared" si="2"/>
        <v>255</v>
      </c>
      <c r="AT22" s="400">
        <f t="shared" si="2"/>
        <v>328</v>
      </c>
      <c r="AU22" s="400">
        <f t="shared" si="2"/>
        <v>305</v>
      </c>
      <c r="AV22" s="400">
        <f t="shared" si="2"/>
        <v>317</v>
      </c>
      <c r="AW22" s="400">
        <f t="shared" si="2"/>
        <v>215</v>
      </c>
      <c r="AX22" s="411">
        <f t="shared" si="2"/>
        <v>2079</v>
      </c>
      <c r="AY22" s="400">
        <v>125</v>
      </c>
      <c r="AZ22" s="398">
        <v>132</v>
      </c>
      <c r="BA22" s="398">
        <v>82</v>
      </c>
      <c r="BB22" s="398">
        <v>74</v>
      </c>
      <c r="BC22" s="398">
        <v>62</v>
      </c>
      <c r="BD22" s="398">
        <v>70</v>
      </c>
      <c r="BE22" s="398">
        <v>42</v>
      </c>
      <c r="BF22" s="399">
        <v>587</v>
      </c>
      <c r="BG22" s="397">
        <v>90</v>
      </c>
      <c r="BH22" s="398">
        <v>160</v>
      </c>
      <c r="BI22" s="398">
        <v>88</v>
      </c>
      <c r="BJ22" s="398">
        <v>126</v>
      </c>
      <c r="BK22" s="398">
        <v>99</v>
      </c>
      <c r="BL22" s="398">
        <v>82</v>
      </c>
      <c r="BM22" s="398">
        <v>65</v>
      </c>
      <c r="BN22" s="399">
        <v>710</v>
      </c>
      <c r="BO22" s="397">
        <v>42</v>
      </c>
      <c r="BP22" s="398">
        <v>110</v>
      </c>
      <c r="BQ22" s="398">
        <v>85</v>
      </c>
      <c r="BR22" s="398">
        <v>128</v>
      </c>
      <c r="BS22" s="398">
        <v>144</v>
      </c>
      <c r="BT22" s="398">
        <v>165</v>
      </c>
      <c r="BU22" s="398">
        <v>108</v>
      </c>
      <c r="BV22" s="399">
        <v>782</v>
      </c>
      <c r="BW22" s="397">
        <v>5</v>
      </c>
      <c r="BX22" s="398">
        <v>7</v>
      </c>
      <c r="BY22" s="398">
        <v>2</v>
      </c>
      <c r="BZ22" s="398">
        <v>4</v>
      </c>
      <c r="CA22" s="398">
        <v>7</v>
      </c>
      <c r="CB22" s="398">
        <v>8</v>
      </c>
      <c r="CC22" s="398">
        <v>0</v>
      </c>
      <c r="CD22" s="412">
        <v>33</v>
      </c>
      <c r="CE22" s="454">
        <f t="shared" si="5"/>
        <v>45</v>
      </c>
      <c r="CF22" s="423">
        <f t="shared" si="6"/>
        <v>84</v>
      </c>
      <c r="CG22" s="423">
        <f t="shared" si="7"/>
        <v>111</v>
      </c>
      <c r="CH22" s="468">
        <f t="shared" si="8"/>
        <v>1165</v>
      </c>
    </row>
    <row r="23" spans="1:86">
      <c r="A23" s="407" t="s">
        <v>281</v>
      </c>
      <c r="B23" s="408" t="s">
        <v>24</v>
      </c>
      <c r="C23" s="397">
        <v>714</v>
      </c>
      <c r="D23" s="398">
        <v>760</v>
      </c>
      <c r="E23" s="398">
        <v>660</v>
      </c>
      <c r="F23" s="398">
        <v>360</v>
      </c>
      <c r="G23" s="398">
        <v>291</v>
      </c>
      <c r="H23" s="398">
        <v>311</v>
      </c>
      <c r="I23" s="398">
        <v>263</v>
      </c>
      <c r="J23" s="399">
        <v>3359</v>
      </c>
      <c r="K23" s="397">
        <v>704</v>
      </c>
      <c r="L23" s="398">
        <v>744</v>
      </c>
      <c r="M23" s="398">
        <v>646</v>
      </c>
      <c r="N23" s="398">
        <v>358</v>
      </c>
      <c r="O23" s="398">
        <v>285</v>
      </c>
      <c r="P23" s="398">
        <v>307</v>
      </c>
      <c r="Q23" s="398">
        <v>254</v>
      </c>
      <c r="R23" s="399">
        <v>3298</v>
      </c>
      <c r="S23" s="397">
        <v>33</v>
      </c>
      <c r="T23" s="398">
        <v>29</v>
      </c>
      <c r="U23" s="398">
        <v>26</v>
      </c>
      <c r="V23" s="398">
        <v>10</v>
      </c>
      <c r="W23" s="398">
        <v>12</v>
      </c>
      <c r="X23" s="398">
        <v>13</v>
      </c>
      <c r="Y23" s="398">
        <v>9</v>
      </c>
      <c r="Z23" s="399">
        <v>132</v>
      </c>
      <c r="AA23" s="397">
        <v>86</v>
      </c>
      <c r="AB23" s="398">
        <v>52</v>
      </c>
      <c r="AC23" s="398">
        <v>56</v>
      </c>
      <c r="AD23" s="398">
        <v>16</v>
      </c>
      <c r="AE23" s="398">
        <v>19</v>
      </c>
      <c r="AF23" s="398">
        <v>19</v>
      </c>
      <c r="AG23" s="398">
        <v>16</v>
      </c>
      <c r="AH23" s="399">
        <v>264</v>
      </c>
      <c r="AI23" s="397">
        <v>163</v>
      </c>
      <c r="AJ23" s="398">
        <v>130</v>
      </c>
      <c r="AK23" s="398">
        <v>94</v>
      </c>
      <c r="AL23" s="398">
        <v>43</v>
      </c>
      <c r="AM23" s="398">
        <v>24</v>
      </c>
      <c r="AN23" s="398">
        <v>25</v>
      </c>
      <c r="AO23" s="398">
        <v>35</v>
      </c>
      <c r="AP23" s="412">
        <v>514</v>
      </c>
      <c r="AQ23" s="397">
        <f t="shared" si="4"/>
        <v>422</v>
      </c>
      <c r="AR23" s="400">
        <f t="shared" si="4"/>
        <v>533</v>
      </c>
      <c r="AS23" s="400">
        <f t="shared" si="4"/>
        <v>470</v>
      </c>
      <c r="AT23" s="400">
        <f t="shared" si="4"/>
        <v>289</v>
      </c>
      <c r="AU23" s="400">
        <f t="shared" si="4"/>
        <v>230</v>
      </c>
      <c r="AV23" s="400">
        <f t="shared" si="4"/>
        <v>250</v>
      </c>
      <c r="AW23" s="400">
        <f t="shared" si="4"/>
        <v>194</v>
      </c>
      <c r="AX23" s="411">
        <f t="shared" si="4"/>
        <v>2388</v>
      </c>
      <c r="AY23" s="400">
        <v>208</v>
      </c>
      <c r="AZ23" s="398">
        <v>230</v>
      </c>
      <c r="BA23" s="398">
        <v>161</v>
      </c>
      <c r="BB23" s="398">
        <v>80</v>
      </c>
      <c r="BC23" s="398">
        <v>50</v>
      </c>
      <c r="BD23" s="398">
        <v>56</v>
      </c>
      <c r="BE23" s="398">
        <v>60</v>
      </c>
      <c r="BF23" s="399">
        <v>845</v>
      </c>
      <c r="BG23" s="397">
        <v>154</v>
      </c>
      <c r="BH23" s="398">
        <v>192</v>
      </c>
      <c r="BI23" s="398">
        <v>182</v>
      </c>
      <c r="BJ23" s="398">
        <v>109</v>
      </c>
      <c r="BK23" s="398">
        <v>68</v>
      </c>
      <c r="BL23" s="398">
        <v>69</v>
      </c>
      <c r="BM23" s="398">
        <v>57</v>
      </c>
      <c r="BN23" s="399">
        <v>831</v>
      </c>
      <c r="BO23" s="397">
        <v>60</v>
      </c>
      <c r="BP23" s="398">
        <v>111</v>
      </c>
      <c r="BQ23" s="398">
        <v>127</v>
      </c>
      <c r="BR23" s="398">
        <v>100</v>
      </c>
      <c r="BS23" s="398">
        <v>112</v>
      </c>
      <c r="BT23" s="398">
        <v>125</v>
      </c>
      <c r="BU23" s="398">
        <v>77</v>
      </c>
      <c r="BV23" s="399">
        <v>712</v>
      </c>
      <c r="BW23" s="397">
        <v>10</v>
      </c>
      <c r="BX23" s="398">
        <v>16</v>
      </c>
      <c r="BY23" s="398">
        <v>14</v>
      </c>
      <c r="BZ23" s="398">
        <v>2</v>
      </c>
      <c r="CA23" s="398">
        <v>6</v>
      </c>
      <c r="CB23" s="398">
        <v>4</v>
      </c>
      <c r="CC23" s="398">
        <v>9</v>
      </c>
      <c r="CD23" s="412">
        <v>61</v>
      </c>
      <c r="CE23" s="454">
        <f t="shared" si="5"/>
        <v>44</v>
      </c>
      <c r="CF23" s="423">
        <f t="shared" si="6"/>
        <v>70</v>
      </c>
      <c r="CG23" s="423">
        <f t="shared" si="7"/>
        <v>127</v>
      </c>
      <c r="CH23" s="468">
        <f t="shared" si="8"/>
        <v>963</v>
      </c>
    </row>
    <row r="24" spans="1:86">
      <c r="A24" s="407" t="s">
        <v>281</v>
      </c>
      <c r="B24" s="408" t="s">
        <v>25</v>
      </c>
      <c r="C24" s="397">
        <v>1158</v>
      </c>
      <c r="D24" s="398">
        <v>888</v>
      </c>
      <c r="E24" s="398">
        <v>1213</v>
      </c>
      <c r="F24" s="398">
        <v>775</v>
      </c>
      <c r="G24" s="398">
        <v>611</v>
      </c>
      <c r="H24" s="398">
        <v>537</v>
      </c>
      <c r="I24" s="398">
        <v>452</v>
      </c>
      <c r="J24" s="399">
        <v>5634</v>
      </c>
      <c r="K24" s="397">
        <v>1146</v>
      </c>
      <c r="L24" s="398">
        <v>879</v>
      </c>
      <c r="M24" s="398">
        <v>1196</v>
      </c>
      <c r="N24" s="398">
        <v>761</v>
      </c>
      <c r="O24" s="398">
        <v>596</v>
      </c>
      <c r="P24" s="398">
        <v>533</v>
      </c>
      <c r="Q24" s="398">
        <v>441</v>
      </c>
      <c r="R24" s="399">
        <v>5552</v>
      </c>
      <c r="S24" s="397">
        <v>40</v>
      </c>
      <c r="T24" s="398">
        <v>21</v>
      </c>
      <c r="U24" s="398">
        <v>35</v>
      </c>
      <c r="V24" s="398">
        <v>21</v>
      </c>
      <c r="W24" s="398">
        <v>19</v>
      </c>
      <c r="X24" s="398">
        <v>16</v>
      </c>
      <c r="Y24" s="398">
        <v>20</v>
      </c>
      <c r="Z24" s="399">
        <v>172</v>
      </c>
      <c r="AA24" s="397">
        <v>110</v>
      </c>
      <c r="AB24" s="398">
        <v>73</v>
      </c>
      <c r="AC24" s="398">
        <v>82</v>
      </c>
      <c r="AD24" s="398">
        <v>49</v>
      </c>
      <c r="AE24" s="398">
        <v>31</v>
      </c>
      <c r="AF24" s="398">
        <v>29</v>
      </c>
      <c r="AG24" s="398">
        <v>20</v>
      </c>
      <c r="AH24" s="399">
        <v>394</v>
      </c>
      <c r="AI24" s="397">
        <v>251</v>
      </c>
      <c r="AJ24" s="398">
        <v>159</v>
      </c>
      <c r="AK24" s="398">
        <v>178</v>
      </c>
      <c r="AL24" s="398">
        <v>89</v>
      </c>
      <c r="AM24" s="398">
        <v>61</v>
      </c>
      <c r="AN24" s="398">
        <v>52</v>
      </c>
      <c r="AO24" s="398">
        <v>54</v>
      </c>
      <c r="AP24" s="412">
        <v>844</v>
      </c>
      <c r="AQ24" s="397">
        <f t="shared" si="4"/>
        <v>745</v>
      </c>
      <c r="AR24" s="400">
        <f t="shared" si="4"/>
        <v>626</v>
      </c>
      <c r="AS24" s="400">
        <f t="shared" si="4"/>
        <v>901</v>
      </c>
      <c r="AT24" s="400">
        <f t="shared" si="4"/>
        <v>602</v>
      </c>
      <c r="AU24" s="400">
        <f t="shared" si="4"/>
        <v>485</v>
      </c>
      <c r="AV24" s="400">
        <f t="shared" si="4"/>
        <v>436</v>
      </c>
      <c r="AW24" s="400">
        <f t="shared" si="4"/>
        <v>347</v>
      </c>
      <c r="AX24" s="411">
        <f t="shared" si="4"/>
        <v>4142</v>
      </c>
      <c r="AY24" s="400">
        <v>376</v>
      </c>
      <c r="AZ24" s="398">
        <v>277</v>
      </c>
      <c r="BA24" s="398">
        <v>311</v>
      </c>
      <c r="BB24" s="398">
        <v>165</v>
      </c>
      <c r="BC24" s="398">
        <v>121</v>
      </c>
      <c r="BD24" s="398">
        <v>99</v>
      </c>
      <c r="BE24" s="398">
        <v>86</v>
      </c>
      <c r="BF24" s="399">
        <v>1435</v>
      </c>
      <c r="BG24" s="397">
        <v>276</v>
      </c>
      <c r="BH24" s="398">
        <v>239</v>
      </c>
      <c r="BI24" s="398">
        <v>330</v>
      </c>
      <c r="BJ24" s="398">
        <v>207</v>
      </c>
      <c r="BK24" s="398">
        <v>163</v>
      </c>
      <c r="BL24" s="398">
        <v>132</v>
      </c>
      <c r="BM24" s="398">
        <v>103</v>
      </c>
      <c r="BN24" s="399">
        <v>1450</v>
      </c>
      <c r="BO24" s="397">
        <v>93</v>
      </c>
      <c r="BP24" s="398">
        <v>110</v>
      </c>
      <c r="BQ24" s="398">
        <v>260</v>
      </c>
      <c r="BR24" s="398">
        <v>230</v>
      </c>
      <c r="BS24" s="398">
        <v>201</v>
      </c>
      <c r="BT24" s="398">
        <v>205</v>
      </c>
      <c r="BU24" s="398">
        <v>158</v>
      </c>
      <c r="BV24" s="399">
        <v>1257</v>
      </c>
      <c r="BW24" s="397">
        <v>12</v>
      </c>
      <c r="BX24" s="398">
        <v>9</v>
      </c>
      <c r="BY24" s="398">
        <v>17</v>
      </c>
      <c r="BZ24" s="398">
        <v>14</v>
      </c>
      <c r="CA24" s="398">
        <v>15</v>
      </c>
      <c r="CB24" s="398">
        <v>4</v>
      </c>
      <c r="CC24" s="398">
        <v>11</v>
      </c>
      <c r="CD24" s="412">
        <v>82</v>
      </c>
      <c r="CE24" s="454">
        <f t="shared" si="5"/>
        <v>76</v>
      </c>
      <c r="CF24" s="423">
        <f t="shared" si="6"/>
        <v>129</v>
      </c>
      <c r="CG24" s="423">
        <f t="shared" si="7"/>
        <v>256</v>
      </c>
      <c r="CH24" s="468">
        <f t="shared" si="8"/>
        <v>1870</v>
      </c>
    </row>
    <row r="25" spans="1:86">
      <c r="A25" s="407" t="s">
        <v>281</v>
      </c>
      <c r="B25" s="408" t="s">
        <v>26</v>
      </c>
      <c r="C25" s="397">
        <v>153</v>
      </c>
      <c r="D25" s="398">
        <v>258</v>
      </c>
      <c r="E25" s="398">
        <v>219</v>
      </c>
      <c r="F25" s="398">
        <v>322</v>
      </c>
      <c r="G25" s="398">
        <v>234</v>
      </c>
      <c r="H25" s="398">
        <v>181</v>
      </c>
      <c r="I25" s="398">
        <v>150</v>
      </c>
      <c r="J25" s="399">
        <v>1517</v>
      </c>
      <c r="K25" s="397">
        <v>150</v>
      </c>
      <c r="L25" s="398">
        <v>257</v>
      </c>
      <c r="M25" s="398">
        <v>217</v>
      </c>
      <c r="N25" s="398">
        <v>316</v>
      </c>
      <c r="O25" s="398">
        <v>233</v>
      </c>
      <c r="P25" s="398">
        <v>181</v>
      </c>
      <c r="Q25" s="398">
        <v>150</v>
      </c>
      <c r="R25" s="399">
        <v>1504</v>
      </c>
      <c r="S25" s="397">
        <v>7</v>
      </c>
      <c r="T25" s="398">
        <v>8</v>
      </c>
      <c r="U25" s="398">
        <v>7</v>
      </c>
      <c r="V25" s="398">
        <v>10</v>
      </c>
      <c r="W25" s="398">
        <v>4</v>
      </c>
      <c r="X25" s="398">
        <v>5</v>
      </c>
      <c r="Y25" s="398">
        <v>13</v>
      </c>
      <c r="Z25" s="399">
        <v>54</v>
      </c>
      <c r="AA25" s="397">
        <v>16</v>
      </c>
      <c r="AB25" s="398">
        <v>17</v>
      </c>
      <c r="AC25" s="398">
        <v>12</v>
      </c>
      <c r="AD25" s="398">
        <v>11</v>
      </c>
      <c r="AE25" s="398">
        <v>8</v>
      </c>
      <c r="AF25" s="398">
        <v>5</v>
      </c>
      <c r="AG25" s="398">
        <v>7</v>
      </c>
      <c r="AH25" s="399">
        <v>76</v>
      </c>
      <c r="AI25" s="397">
        <v>28</v>
      </c>
      <c r="AJ25" s="398">
        <v>36</v>
      </c>
      <c r="AK25" s="398">
        <v>30</v>
      </c>
      <c r="AL25" s="398">
        <v>28</v>
      </c>
      <c r="AM25" s="398">
        <v>7</v>
      </c>
      <c r="AN25" s="398">
        <v>13</v>
      </c>
      <c r="AO25" s="398">
        <v>14</v>
      </c>
      <c r="AP25" s="412">
        <v>156</v>
      </c>
      <c r="AQ25" s="397">
        <f t="shared" si="4"/>
        <v>99</v>
      </c>
      <c r="AR25" s="400">
        <f t="shared" si="4"/>
        <v>196</v>
      </c>
      <c r="AS25" s="400">
        <f t="shared" si="4"/>
        <v>168</v>
      </c>
      <c r="AT25" s="400">
        <f t="shared" si="4"/>
        <v>267</v>
      </c>
      <c r="AU25" s="400">
        <f t="shared" si="4"/>
        <v>214</v>
      </c>
      <c r="AV25" s="400">
        <f t="shared" si="4"/>
        <v>158</v>
      </c>
      <c r="AW25" s="400">
        <f t="shared" si="4"/>
        <v>116</v>
      </c>
      <c r="AX25" s="411">
        <f t="shared" si="4"/>
        <v>1218</v>
      </c>
      <c r="AY25" s="400">
        <v>39</v>
      </c>
      <c r="AZ25" s="398">
        <v>65</v>
      </c>
      <c r="BA25" s="398">
        <v>56</v>
      </c>
      <c r="BB25" s="398">
        <v>57</v>
      </c>
      <c r="BC25" s="398">
        <v>48</v>
      </c>
      <c r="BD25" s="398">
        <v>36</v>
      </c>
      <c r="BE25" s="398">
        <v>28</v>
      </c>
      <c r="BF25" s="399">
        <v>329</v>
      </c>
      <c r="BG25" s="397">
        <v>42</v>
      </c>
      <c r="BH25" s="398">
        <v>90</v>
      </c>
      <c r="BI25" s="398">
        <v>61</v>
      </c>
      <c r="BJ25" s="398">
        <v>90</v>
      </c>
      <c r="BK25" s="398">
        <v>67</v>
      </c>
      <c r="BL25" s="398">
        <v>59</v>
      </c>
      <c r="BM25" s="398">
        <v>28</v>
      </c>
      <c r="BN25" s="399">
        <v>437</v>
      </c>
      <c r="BO25" s="397">
        <v>18</v>
      </c>
      <c r="BP25" s="398">
        <v>41</v>
      </c>
      <c r="BQ25" s="398">
        <v>51</v>
      </c>
      <c r="BR25" s="398">
        <v>120</v>
      </c>
      <c r="BS25" s="398">
        <v>99</v>
      </c>
      <c r="BT25" s="398">
        <v>63</v>
      </c>
      <c r="BU25" s="398">
        <v>60</v>
      </c>
      <c r="BV25" s="399">
        <v>452</v>
      </c>
      <c r="BW25" s="397">
        <v>3</v>
      </c>
      <c r="BX25" s="398">
        <v>1</v>
      </c>
      <c r="BY25" s="398">
        <v>2</v>
      </c>
      <c r="BZ25" s="398">
        <v>6</v>
      </c>
      <c r="CA25" s="398">
        <v>1</v>
      </c>
      <c r="CB25" s="398">
        <v>0</v>
      </c>
      <c r="CC25" s="398">
        <v>0</v>
      </c>
      <c r="CD25" s="412">
        <v>13</v>
      </c>
      <c r="CE25" s="454">
        <f t="shared" si="5"/>
        <v>32</v>
      </c>
      <c r="CF25" s="423">
        <f t="shared" si="6"/>
        <v>31</v>
      </c>
      <c r="CG25" s="423">
        <f t="shared" si="7"/>
        <v>62</v>
      </c>
      <c r="CH25" s="468">
        <f t="shared" si="8"/>
        <v>755</v>
      </c>
    </row>
    <row r="26" spans="1:86">
      <c r="A26" s="407" t="s">
        <v>281</v>
      </c>
      <c r="B26" s="408" t="s">
        <v>27</v>
      </c>
      <c r="C26" s="397">
        <v>553</v>
      </c>
      <c r="D26" s="398">
        <v>432</v>
      </c>
      <c r="E26" s="398">
        <v>563</v>
      </c>
      <c r="F26" s="398">
        <v>394</v>
      </c>
      <c r="G26" s="398">
        <v>327</v>
      </c>
      <c r="H26" s="398">
        <v>328</v>
      </c>
      <c r="I26" s="398">
        <v>279</v>
      </c>
      <c r="J26" s="399">
        <v>2876</v>
      </c>
      <c r="K26" s="397">
        <v>547</v>
      </c>
      <c r="L26" s="398">
        <v>420</v>
      </c>
      <c r="M26" s="398">
        <v>551</v>
      </c>
      <c r="N26" s="398">
        <v>387</v>
      </c>
      <c r="O26" s="398">
        <v>320</v>
      </c>
      <c r="P26" s="398">
        <v>322</v>
      </c>
      <c r="Q26" s="398">
        <v>272</v>
      </c>
      <c r="R26" s="399">
        <v>2819</v>
      </c>
      <c r="S26" s="397">
        <v>14</v>
      </c>
      <c r="T26" s="398">
        <v>15</v>
      </c>
      <c r="U26" s="398">
        <v>12</v>
      </c>
      <c r="V26" s="398">
        <v>12</v>
      </c>
      <c r="W26" s="398">
        <v>9</v>
      </c>
      <c r="X26" s="398">
        <v>9</v>
      </c>
      <c r="Y26" s="398">
        <v>7</v>
      </c>
      <c r="Z26" s="399">
        <v>78</v>
      </c>
      <c r="AA26" s="397">
        <v>50</v>
      </c>
      <c r="AB26" s="398">
        <v>41</v>
      </c>
      <c r="AC26" s="398">
        <v>24</v>
      </c>
      <c r="AD26" s="398">
        <v>21</v>
      </c>
      <c r="AE26" s="398">
        <v>22</v>
      </c>
      <c r="AF26" s="398">
        <v>14</v>
      </c>
      <c r="AG26" s="398">
        <v>16</v>
      </c>
      <c r="AH26" s="399">
        <v>188</v>
      </c>
      <c r="AI26" s="397">
        <v>121</v>
      </c>
      <c r="AJ26" s="398">
        <v>49</v>
      </c>
      <c r="AK26" s="398">
        <v>67</v>
      </c>
      <c r="AL26" s="398">
        <v>38</v>
      </c>
      <c r="AM26" s="398">
        <v>29</v>
      </c>
      <c r="AN26" s="398">
        <v>26</v>
      </c>
      <c r="AO26" s="398">
        <v>23</v>
      </c>
      <c r="AP26" s="412">
        <v>353</v>
      </c>
      <c r="AQ26" s="397">
        <f t="shared" si="4"/>
        <v>362</v>
      </c>
      <c r="AR26" s="400">
        <f t="shared" si="4"/>
        <v>315</v>
      </c>
      <c r="AS26" s="400">
        <f t="shared" si="4"/>
        <v>448</v>
      </c>
      <c r="AT26" s="400">
        <f t="shared" si="4"/>
        <v>316</v>
      </c>
      <c r="AU26" s="400">
        <f t="shared" si="4"/>
        <v>260</v>
      </c>
      <c r="AV26" s="400">
        <f t="shared" si="4"/>
        <v>273</v>
      </c>
      <c r="AW26" s="400">
        <f t="shared" si="4"/>
        <v>226</v>
      </c>
      <c r="AX26" s="411">
        <f t="shared" si="4"/>
        <v>2200</v>
      </c>
      <c r="AY26" s="400">
        <v>179</v>
      </c>
      <c r="AZ26" s="398">
        <v>118</v>
      </c>
      <c r="BA26" s="398">
        <v>167</v>
      </c>
      <c r="BB26" s="398">
        <v>96</v>
      </c>
      <c r="BC26" s="398">
        <v>65</v>
      </c>
      <c r="BD26" s="398">
        <v>50</v>
      </c>
      <c r="BE26" s="398">
        <v>53</v>
      </c>
      <c r="BF26" s="399">
        <v>728</v>
      </c>
      <c r="BG26" s="397">
        <v>141</v>
      </c>
      <c r="BH26" s="398">
        <v>141</v>
      </c>
      <c r="BI26" s="398">
        <v>178</v>
      </c>
      <c r="BJ26" s="398">
        <v>108</v>
      </c>
      <c r="BK26" s="398">
        <v>85</v>
      </c>
      <c r="BL26" s="398">
        <v>87</v>
      </c>
      <c r="BM26" s="398">
        <v>67</v>
      </c>
      <c r="BN26" s="399">
        <v>807</v>
      </c>
      <c r="BO26" s="397">
        <v>42</v>
      </c>
      <c r="BP26" s="398">
        <v>56</v>
      </c>
      <c r="BQ26" s="398">
        <v>103</v>
      </c>
      <c r="BR26" s="398">
        <v>112</v>
      </c>
      <c r="BS26" s="398">
        <v>110</v>
      </c>
      <c r="BT26" s="398">
        <v>136</v>
      </c>
      <c r="BU26" s="398">
        <v>106</v>
      </c>
      <c r="BV26" s="399">
        <v>665</v>
      </c>
      <c r="BW26" s="397">
        <v>6</v>
      </c>
      <c r="BX26" s="398">
        <v>12</v>
      </c>
      <c r="BY26" s="398">
        <v>12</v>
      </c>
      <c r="BZ26" s="398">
        <v>7</v>
      </c>
      <c r="CA26" s="398">
        <v>7</v>
      </c>
      <c r="CB26" s="398">
        <v>6</v>
      </c>
      <c r="CC26" s="398">
        <v>7</v>
      </c>
      <c r="CD26" s="412">
        <v>57</v>
      </c>
      <c r="CE26" s="454">
        <f t="shared" si="5"/>
        <v>37</v>
      </c>
      <c r="CF26" s="423">
        <f t="shared" si="6"/>
        <v>73</v>
      </c>
      <c r="CG26" s="423">
        <f t="shared" si="7"/>
        <v>116</v>
      </c>
      <c r="CH26" s="468">
        <f t="shared" si="8"/>
        <v>1075</v>
      </c>
    </row>
    <row r="27" spans="1:86">
      <c r="A27" s="407" t="s">
        <v>281</v>
      </c>
      <c r="B27" s="408" t="s">
        <v>28</v>
      </c>
      <c r="C27" s="397">
        <v>173</v>
      </c>
      <c r="D27" s="398">
        <v>366</v>
      </c>
      <c r="E27" s="398">
        <v>246</v>
      </c>
      <c r="F27" s="398">
        <v>355</v>
      </c>
      <c r="G27" s="398">
        <v>254</v>
      </c>
      <c r="H27" s="398">
        <v>244</v>
      </c>
      <c r="I27" s="398">
        <v>223</v>
      </c>
      <c r="J27" s="399">
        <v>1861</v>
      </c>
      <c r="K27" s="397">
        <v>171</v>
      </c>
      <c r="L27" s="398">
        <v>361</v>
      </c>
      <c r="M27" s="398">
        <v>245</v>
      </c>
      <c r="N27" s="398">
        <v>352</v>
      </c>
      <c r="O27" s="398">
        <v>247</v>
      </c>
      <c r="P27" s="398">
        <v>240</v>
      </c>
      <c r="Q27" s="398">
        <v>221</v>
      </c>
      <c r="R27" s="399">
        <v>1837</v>
      </c>
      <c r="S27" s="397">
        <v>3</v>
      </c>
      <c r="T27" s="398">
        <v>14</v>
      </c>
      <c r="U27" s="398">
        <v>3</v>
      </c>
      <c r="V27" s="398">
        <v>10</v>
      </c>
      <c r="W27" s="398">
        <v>8</v>
      </c>
      <c r="X27" s="398">
        <v>1</v>
      </c>
      <c r="Y27" s="398">
        <v>5</v>
      </c>
      <c r="Z27" s="399">
        <v>44</v>
      </c>
      <c r="AA27" s="397">
        <v>14</v>
      </c>
      <c r="AB27" s="398">
        <v>23</v>
      </c>
      <c r="AC27" s="398">
        <v>12</v>
      </c>
      <c r="AD27" s="398">
        <v>14</v>
      </c>
      <c r="AE27" s="398">
        <v>9</v>
      </c>
      <c r="AF27" s="398">
        <v>8</v>
      </c>
      <c r="AG27" s="398">
        <v>4</v>
      </c>
      <c r="AH27" s="399">
        <v>84</v>
      </c>
      <c r="AI27" s="397">
        <v>28</v>
      </c>
      <c r="AJ27" s="398">
        <v>40</v>
      </c>
      <c r="AK27" s="398">
        <v>29</v>
      </c>
      <c r="AL27" s="398">
        <v>32</v>
      </c>
      <c r="AM27" s="398">
        <v>14</v>
      </c>
      <c r="AN27" s="398">
        <v>20</v>
      </c>
      <c r="AO27" s="398">
        <v>27</v>
      </c>
      <c r="AP27" s="412">
        <v>190</v>
      </c>
      <c r="AQ27" s="397">
        <f t="shared" si="4"/>
        <v>126</v>
      </c>
      <c r="AR27" s="400">
        <f t="shared" si="4"/>
        <v>284</v>
      </c>
      <c r="AS27" s="400">
        <f t="shared" si="4"/>
        <v>201</v>
      </c>
      <c r="AT27" s="400">
        <f t="shared" si="4"/>
        <v>296</v>
      </c>
      <c r="AU27" s="400">
        <f t="shared" si="4"/>
        <v>216</v>
      </c>
      <c r="AV27" s="400">
        <f t="shared" si="4"/>
        <v>211</v>
      </c>
      <c r="AW27" s="400">
        <f t="shared" si="4"/>
        <v>185</v>
      </c>
      <c r="AX27" s="411">
        <f t="shared" si="4"/>
        <v>1519</v>
      </c>
      <c r="AY27" s="400">
        <v>52</v>
      </c>
      <c r="AZ27" s="398">
        <v>101</v>
      </c>
      <c r="BA27" s="398">
        <v>60</v>
      </c>
      <c r="BB27" s="398">
        <v>63</v>
      </c>
      <c r="BC27" s="398">
        <v>37</v>
      </c>
      <c r="BD27" s="398">
        <v>30</v>
      </c>
      <c r="BE27" s="398">
        <v>27</v>
      </c>
      <c r="BF27" s="399">
        <v>370</v>
      </c>
      <c r="BG27" s="397">
        <v>52</v>
      </c>
      <c r="BH27" s="398">
        <v>124</v>
      </c>
      <c r="BI27" s="398">
        <v>70</v>
      </c>
      <c r="BJ27" s="398">
        <v>118</v>
      </c>
      <c r="BK27" s="398">
        <v>70</v>
      </c>
      <c r="BL27" s="398">
        <v>74</v>
      </c>
      <c r="BM27" s="398">
        <v>59</v>
      </c>
      <c r="BN27" s="399">
        <v>567</v>
      </c>
      <c r="BO27" s="397">
        <v>22</v>
      </c>
      <c r="BP27" s="398">
        <v>59</v>
      </c>
      <c r="BQ27" s="398">
        <v>71</v>
      </c>
      <c r="BR27" s="398">
        <v>115</v>
      </c>
      <c r="BS27" s="398">
        <v>109</v>
      </c>
      <c r="BT27" s="398">
        <v>107</v>
      </c>
      <c r="BU27" s="398">
        <v>99</v>
      </c>
      <c r="BV27" s="399">
        <v>582</v>
      </c>
      <c r="BW27" s="397">
        <v>2</v>
      </c>
      <c r="BX27" s="398">
        <v>5</v>
      </c>
      <c r="BY27" s="398">
        <v>1</v>
      </c>
      <c r="BZ27" s="398">
        <v>3</v>
      </c>
      <c r="CA27" s="398">
        <v>7</v>
      </c>
      <c r="CB27" s="398">
        <v>4</v>
      </c>
      <c r="CC27" s="398">
        <v>2</v>
      </c>
      <c r="CD27" s="412">
        <v>24</v>
      </c>
      <c r="CE27" s="454">
        <f t="shared" si="5"/>
        <v>24</v>
      </c>
      <c r="CF27" s="423">
        <f t="shared" si="6"/>
        <v>35</v>
      </c>
      <c r="CG27" s="423">
        <f t="shared" si="7"/>
        <v>93</v>
      </c>
      <c r="CH27" s="468">
        <f t="shared" si="8"/>
        <v>908</v>
      </c>
    </row>
    <row r="28" spans="1:86">
      <c r="A28" s="407" t="s">
        <v>281</v>
      </c>
      <c r="B28" s="408" t="s">
        <v>29</v>
      </c>
      <c r="C28" s="397">
        <v>223</v>
      </c>
      <c r="D28" s="398">
        <v>254</v>
      </c>
      <c r="E28" s="398">
        <v>404</v>
      </c>
      <c r="F28" s="398">
        <v>339</v>
      </c>
      <c r="G28" s="398">
        <v>238</v>
      </c>
      <c r="H28" s="398">
        <v>202</v>
      </c>
      <c r="I28" s="398">
        <v>187</v>
      </c>
      <c r="J28" s="399">
        <v>1847</v>
      </c>
      <c r="K28" s="397">
        <v>223</v>
      </c>
      <c r="L28" s="398">
        <v>252</v>
      </c>
      <c r="M28" s="398">
        <v>402</v>
      </c>
      <c r="N28" s="398">
        <v>333</v>
      </c>
      <c r="O28" s="398">
        <v>237</v>
      </c>
      <c r="P28" s="398">
        <v>202</v>
      </c>
      <c r="Q28" s="398">
        <v>182</v>
      </c>
      <c r="R28" s="399">
        <v>1831</v>
      </c>
      <c r="S28" s="397">
        <v>9</v>
      </c>
      <c r="T28" s="398">
        <v>8</v>
      </c>
      <c r="U28" s="398">
        <v>4</v>
      </c>
      <c r="V28" s="398">
        <v>10</v>
      </c>
      <c r="W28" s="398">
        <v>8</v>
      </c>
      <c r="X28" s="398">
        <v>4</v>
      </c>
      <c r="Y28" s="398">
        <v>4</v>
      </c>
      <c r="Z28" s="399">
        <v>47</v>
      </c>
      <c r="AA28" s="397">
        <v>12</v>
      </c>
      <c r="AB28" s="398">
        <v>13</v>
      </c>
      <c r="AC28" s="398">
        <v>16</v>
      </c>
      <c r="AD28" s="398">
        <v>10</v>
      </c>
      <c r="AE28" s="398">
        <v>2</v>
      </c>
      <c r="AF28" s="398">
        <v>7</v>
      </c>
      <c r="AG28" s="398">
        <v>5</v>
      </c>
      <c r="AH28" s="399">
        <v>65</v>
      </c>
      <c r="AI28" s="397">
        <v>31</v>
      </c>
      <c r="AJ28" s="398">
        <v>36</v>
      </c>
      <c r="AK28" s="398">
        <v>29</v>
      </c>
      <c r="AL28" s="398">
        <v>32</v>
      </c>
      <c r="AM28" s="398">
        <v>11</v>
      </c>
      <c r="AN28" s="398">
        <v>18</v>
      </c>
      <c r="AO28" s="398">
        <v>7</v>
      </c>
      <c r="AP28" s="412">
        <v>164</v>
      </c>
      <c r="AQ28" s="397">
        <f t="shared" si="4"/>
        <v>171</v>
      </c>
      <c r="AR28" s="400">
        <f t="shared" si="4"/>
        <v>195</v>
      </c>
      <c r="AS28" s="400">
        <f t="shared" si="4"/>
        <v>353</v>
      </c>
      <c r="AT28" s="400">
        <f t="shared" si="4"/>
        <v>281</v>
      </c>
      <c r="AU28" s="400">
        <f t="shared" si="4"/>
        <v>216</v>
      </c>
      <c r="AV28" s="400">
        <f t="shared" si="4"/>
        <v>173</v>
      </c>
      <c r="AW28" s="400">
        <f t="shared" si="4"/>
        <v>166</v>
      </c>
      <c r="AX28" s="411">
        <f t="shared" si="4"/>
        <v>1555</v>
      </c>
      <c r="AY28" s="400">
        <v>69</v>
      </c>
      <c r="AZ28" s="398">
        <v>66</v>
      </c>
      <c r="BA28" s="398">
        <v>97</v>
      </c>
      <c r="BB28" s="398">
        <v>49</v>
      </c>
      <c r="BC28" s="398">
        <v>41</v>
      </c>
      <c r="BD28" s="398">
        <v>30</v>
      </c>
      <c r="BE28" s="398">
        <v>35</v>
      </c>
      <c r="BF28" s="399">
        <v>387</v>
      </c>
      <c r="BG28" s="397">
        <v>65</v>
      </c>
      <c r="BH28" s="398">
        <v>88</v>
      </c>
      <c r="BI28" s="398">
        <v>124</v>
      </c>
      <c r="BJ28" s="398">
        <v>116</v>
      </c>
      <c r="BK28" s="398">
        <v>74</v>
      </c>
      <c r="BL28" s="398">
        <v>51</v>
      </c>
      <c r="BM28" s="398">
        <v>42</v>
      </c>
      <c r="BN28" s="399">
        <v>560</v>
      </c>
      <c r="BO28" s="397">
        <v>37</v>
      </c>
      <c r="BP28" s="398">
        <v>41</v>
      </c>
      <c r="BQ28" s="398">
        <v>132</v>
      </c>
      <c r="BR28" s="398">
        <v>116</v>
      </c>
      <c r="BS28" s="398">
        <v>101</v>
      </c>
      <c r="BT28" s="398">
        <v>92</v>
      </c>
      <c r="BU28" s="398">
        <v>89</v>
      </c>
      <c r="BV28" s="399">
        <v>608</v>
      </c>
      <c r="BW28" s="397">
        <v>0</v>
      </c>
      <c r="BX28" s="398">
        <v>2</v>
      </c>
      <c r="BY28" s="398">
        <v>2</v>
      </c>
      <c r="BZ28" s="398">
        <v>6</v>
      </c>
      <c r="CA28" s="398">
        <v>1</v>
      </c>
      <c r="CB28" s="398">
        <v>0</v>
      </c>
      <c r="CC28" s="398">
        <v>5</v>
      </c>
      <c r="CD28" s="412">
        <v>16</v>
      </c>
      <c r="CE28" s="454">
        <f t="shared" si="5"/>
        <v>26</v>
      </c>
      <c r="CF28" s="423">
        <f t="shared" si="6"/>
        <v>24</v>
      </c>
      <c r="CG28" s="423">
        <f t="shared" si="7"/>
        <v>68</v>
      </c>
      <c r="CH28" s="468">
        <f t="shared" si="8"/>
        <v>836</v>
      </c>
    </row>
    <row r="29" spans="1:86">
      <c r="A29" s="407" t="s">
        <v>281</v>
      </c>
      <c r="B29" s="408" t="s">
        <v>31</v>
      </c>
      <c r="C29" s="397">
        <v>88</v>
      </c>
      <c r="D29" s="398">
        <v>170</v>
      </c>
      <c r="E29" s="398">
        <v>288</v>
      </c>
      <c r="F29" s="398">
        <v>212</v>
      </c>
      <c r="G29" s="398">
        <v>221</v>
      </c>
      <c r="H29" s="398">
        <v>221</v>
      </c>
      <c r="I29" s="398">
        <v>147</v>
      </c>
      <c r="J29" s="399">
        <v>1347</v>
      </c>
      <c r="K29" s="397">
        <v>88</v>
      </c>
      <c r="L29" s="398">
        <v>168</v>
      </c>
      <c r="M29" s="398">
        <v>285</v>
      </c>
      <c r="N29" s="398">
        <v>209</v>
      </c>
      <c r="O29" s="398">
        <v>221</v>
      </c>
      <c r="P29" s="398">
        <v>219</v>
      </c>
      <c r="Q29" s="398">
        <v>144</v>
      </c>
      <c r="R29" s="399">
        <v>1334</v>
      </c>
      <c r="S29" s="397">
        <v>6</v>
      </c>
      <c r="T29" s="398">
        <v>7</v>
      </c>
      <c r="U29" s="398">
        <v>6</v>
      </c>
      <c r="V29" s="398">
        <v>3</v>
      </c>
      <c r="W29" s="398">
        <v>1</v>
      </c>
      <c r="X29" s="398">
        <v>6</v>
      </c>
      <c r="Y29" s="398">
        <v>3</v>
      </c>
      <c r="Z29" s="399">
        <v>32</v>
      </c>
      <c r="AA29" s="397">
        <v>6</v>
      </c>
      <c r="AB29" s="398">
        <v>7</v>
      </c>
      <c r="AC29" s="398">
        <v>9</v>
      </c>
      <c r="AD29" s="398">
        <v>5</v>
      </c>
      <c r="AE29" s="398">
        <v>3</v>
      </c>
      <c r="AF29" s="398">
        <v>7</v>
      </c>
      <c r="AG29" s="398">
        <v>8</v>
      </c>
      <c r="AH29" s="399">
        <v>45</v>
      </c>
      <c r="AI29" s="397">
        <v>7</v>
      </c>
      <c r="AJ29" s="398">
        <v>24</v>
      </c>
      <c r="AK29" s="398">
        <v>25</v>
      </c>
      <c r="AL29" s="398">
        <v>8</v>
      </c>
      <c r="AM29" s="398">
        <v>19</v>
      </c>
      <c r="AN29" s="398">
        <v>12</v>
      </c>
      <c r="AO29" s="398">
        <v>11</v>
      </c>
      <c r="AP29" s="412">
        <v>106</v>
      </c>
      <c r="AQ29" s="397">
        <f t="shared" si="4"/>
        <v>69</v>
      </c>
      <c r="AR29" s="400">
        <f t="shared" si="4"/>
        <v>130</v>
      </c>
      <c r="AS29" s="400">
        <f t="shared" si="4"/>
        <v>245</v>
      </c>
      <c r="AT29" s="400">
        <f t="shared" si="4"/>
        <v>193</v>
      </c>
      <c r="AU29" s="400">
        <f t="shared" si="4"/>
        <v>198</v>
      </c>
      <c r="AV29" s="400">
        <f t="shared" si="4"/>
        <v>194</v>
      </c>
      <c r="AW29" s="400">
        <f t="shared" si="4"/>
        <v>122</v>
      </c>
      <c r="AX29" s="411">
        <f t="shared" si="4"/>
        <v>1151</v>
      </c>
      <c r="AY29" s="400">
        <v>30</v>
      </c>
      <c r="AZ29" s="398">
        <v>47</v>
      </c>
      <c r="BA29" s="398">
        <v>58</v>
      </c>
      <c r="BB29" s="398">
        <v>31</v>
      </c>
      <c r="BC29" s="398">
        <v>39</v>
      </c>
      <c r="BD29" s="398">
        <v>34</v>
      </c>
      <c r="BE29" s="398">
        <v>24</v>
      </c>
      <c r="BF29" s="399">
        <v>263</v>
      </c>
      <c r="BG29" s="397">
        <v>30</v>
      </c>
      <c r="BH29" s="398">
        <v>44</v>
      </c>
      <c r="BI29" s="398">
        <v>99</v>
      </c>
      <c r="BJ29" s="398">
        <v>80</v>
      </c>
      <c r="BK29" s="398">
        <v>70</v>
      </c>
      <c r="BL29" s="398">
        <v>57</v>
      </c>
      <c r="BM29" s="398">
        <v>30</v>
      </c>
      <c r="BN29" s="399">
        <v>410</v>
      </c>
      <c r="BO29" s="397">
        <v>9</v>
      </c>
      <c r="BP29" s="398">
        <v>39</v>
      </c>
      <c r="BQ29" s="398">
        <v>88</v>
      </c>
      <c r="BR29" s="398">
        <v>82</v>
      </c>
      <c r="BS29" s="398">
        <v>89</v>
      </c>
      <c r="BT29" s="398">
        <v>103</v>
      </c>
      <c r="BU29" s="398">
        <v>68</v>
      </c>
      <c r="BV29" s="399">
        <v>478</v>
      </c>
      <c r="BW29" s="397">
        <v>0</v>
      </c>
      <c r="BX29" s="398">
        <v>2</v>
      </c>
      <c r="BY29" s="398">
        <v>3</v>
      </c>
      <c r="BZ29" s="398">
        <v>3</v>
      </c>
      <c r="CA29" s="398">
        <v>0</v>
      </c>
      <c r="CB29" s="398">
        <v>2</v>
      </c>
      <c r="CC29" s="398">
        <v>3</v>
      </c>
      <c r="CD29" s="412">
        <v>13</v>
      </c>
      <c r="CE29" s="454">
        <f t="shared" si="5"/>
        <v>13</v>
      </c>
      <c r="CF29" s="423">
        <f t="shared" si="6"/>
        <v>23</v>
      </c>
      <c r="CG29" s="423">
        <f t="shared" si="7"/>
        <v>50</v>
      </c>
      <c r="CH29" s="468">
        <f t="shared" si="8"/>
        <v>707</v>
      </c>
    </row>
    <row r="30" spans="1:86">
      <c r="A30" s="407" t="s">
        <v>281</v>
      </c>
      <c r="B30" s="408" t="s">
        <v>32</v>
      </c>
      <c r="C30" s="397">
        <v>310</v>
      </c>
      <c r="D30" s="398">
        <v>412</v>
      </c>
      <c r="E30" s="398">
        <v>665</v>
      </c>
      <c r="F30" s="398">
        <v>514</v>
      </c>
      <c r="G30" s="398">
        <v>420</v>
      </c>
      <c r="H30" s="398">
        <v>324</v>
      </c>
      <c r="I30" s="398">
        <v>280</v>
      </c>
      <c r="J30" s="399">
        <v>2925</v>
      </c>
      <c r="K30" s="397">
        <v>307</v>
      </c>
      <c r="L30" s="398">
        <v>409</v>
      </c>
      <c r="M30" s="398">
        <v>654</v>
      </c>
      <c r="N30" s="398">
        <v>507</v>
      </c>
      <c r="O30" s="398">
        <v>415</v>
      </c>
      <c r="P30" s="398">
        <v>319</v>
      </c>
      <c r="Q30" s="398">
        <v>277</v>
      </c>
      <c r="R30" s="399">
        <v>2888</v>
      </c>
      <c r="S30" s="397">
        <v>10</v>
      </c>
      <c r="T30" s="398">
        <v>11</v>
      </c>
      <c r="U30" s="398">
        <v>16</v>
      </c>
      <c r="V30" s="398">
        <v>15</v>
      </c>
      <c r="W30" s="398">
        <v>13</v>
      </c>
      <c r="X30" s="398">
        <v>4</v>
      </c>
      <c r="Y30" s="398">
        <v>4</v>
      </c>
      <c r="Z30" s="399">
        <v>73</v>
      </c>
      <c r="AA30" s="397">
        <v>27</v>
      </c>
      <c r="AB30" s="398">
        <v>31</v>
      </c>
      <c r="AC30" s="398">
        <v>27</v>
      </c>
      <c r="AD30" s="398">
        <v>22</v>
      </c>
      <c r="AE30" s="398">
        <v>16</v>
      </c>
      <c r="AF30" s="398">
        <v>9</v>
      </c>
      <c r="AG30" s="398">
        <v>10</v>
      </c>
      <c r="AH30" s="399">
        <v>142</v>
      </c>
      <c r="AI30" s="397">
        <v>55</v>
      </c>
      <c r="AJ30" s="398">
        <v>44</v>
      </c>
      <c r="AK30" s="398">
        <v>53</v>
      </c>
      <c r="AL30" s="398">
        <v>33</v>
      </c>
      <c r="AM30" s="398">
        <v>28</v>
      </c>
      <c r="AN30" s="398">
        <v>16</v>
      </c>
      <c r="AO30" s="398">
        <v>17</v>
      </c>
      <c r="AP30" s="412">
        <v>246</v>
      </c>
      <c r="AQ30" s="397">
        <f t="shared" si="4"/>
        <v>215</v>
      </c>
      <c r="AR30" s="400">
        <f t="shared" si="4"/>
        <v>323</v>
      </c>
      <c r="AS30" s="400">
        <f t="shared" si="4"/>
        <v>558</v>
      </c>
      <c r="AT30" s="400">
        <f t="shared" si="4"/>
        <v>437</v>
      </c>
      <c r="AU30" s="400">
        <f t="shared" si="4"/>
        <v>358</v>
      </c>
      <c r="AV30" s="400">
        <f t="shared" si="4"/>
        <v>290</v>
      </c>
      <c r="AW30" s="400">
        <f t="shared" si="4"/>
        <v>246</v>
      </c>
      <c r="AX30" s="411">
        <f t="shared" si="4"/>
        <v>2427</v>
      </c>
      <c r="AY30" s="400">
        <v>91</v>
      </c>
      <c r="AZ30" s="398">
        <v>120</v>
      </c>
      <c r="BA30" s="398">
        <v>150</v>
      </c>
      <c r="BB30" s="398">
        <v>101</v>
      </c>
      <c r="BC30" s="398">
        <v>84</v>
      </c>
      <c r="BD30" s="398">
        <v>47</v>
      </c>
      <c r="BE30" s="398">
        <v>49</v>
      </c>
      <c r="BF30" s="399">
        <v>642</v>
      </c>
      <c r="BG30" s="397">
        <v>83</v>
      </c>
      <c r="BH30" s="398">
        <v>129</v>
      </c>
      <c r="BI30" s="398">
        <v>197</v>
      </c>
      <c r="BJ30" s="398">
        <v>149</v>
      </c>
      <c r="BK30" s="398">
        <v>115</v>
      </c>
      <c r="BL30" s="398">
        <v>97</v>
      </c>
      <c r="BM30" s="398">
        <v>80</v>
      </c>
      <c r="BN30" s="399">
        <v>850</v>
      </c>
      <c r="BO30" s="397">
        <v>41</v>
      </c>
      <c r="BP30" s="398">
        <v>74</v>
      </c>
      <c r="BQ30" s="398">
        <v>211</v>
      </c>
      <c r="BR30" s="398">
        <v>187</v>
      </c>
      <c r="BS30" s="398">
        <v>159</v>
      </c>
      <c r="BT30" s="398">
        <v>146</v>
      </c>
      <c r="BU30" s="398">
        <v>117</v>
      </c>
      <c r="BV30" s="399">
        <v>935</v>
      </c>
      <c r="BW30" s="397">
        <v>3</v>
      </c>
      <c r="BX30" s="398">
        <v>3</v>
      </c>
      <c r="BY30" s="398">
        <v>11</v>
      </c>
      <c r="BZ30" s="398">
        <v>7</v>
      </c>
      <c r="CA30" s="398">
        <v>5</v>
      </c>
      <c r="CB30" s="398">
        <v>5</v>
      </c>
      <c r="CC30" s="398">
        <v>3</v>
      </c>
      <c r="CD30" s="412">
        <v>37</v>
      </c>
      <c r="CE30" s="454">
        <f t="shared" si="5"/>
        <v>36</v>
      </c>
      <c r="CF30" s="423">
        <f t="shared" si="6"/>
        <v>57</v>
      </c>
      <c r="CG30" s="423">
        <f t="shared" si="7"/>
        <v>94</v>
      </c>
      <c r="CH30" s="468">
        <f t="shared" si="8"/>
        <v>1331</v>
      </c>
    </row>
    <row r="31" spans="1:86">
      <c r="A31" s="407" t="s">
        <v>281</v>
      </c>
      <c r="B31" s="408" t="s">
        <v>33</v>
      </c>
      <c r="C31" s="397">
        <v>368</v>
      </c>
      <c r="D31" s="398">
        <v>348</v>
      </c>
      <c r="E31" s="398">
        <v>452</v>
      </c>
      <c r="F31" s="398">
        <v>339</v>
      </c>
      <c r="G31" s="398">
        <v>261</v>
      </c>
      <c r="H31" s="398">
        <v>258</v>
      </c>
      <c r="I31" s="398">
        <v>218</v>
      </c>
      <c r="J31" s="399">
        <v>2244</v>
      </c>
      <c r="K31" s="397">
        <v>363</v>
      </c>
      <c r="L31" s="398">
        <v>345</v>
      </c>
      <c r="M31" s="398">
        <v>448</v>
      </c>
      <c r="N31" s="398">
        <v>336</v>
      </c>
      <c r="O31" s="398">
        <v>258</v>
      </c>
      <c r="P31" s="398">
        <v>253</v>
      </c>
      <c r="Q31" s="398">
        <v>215</v>
      </c>
      <c r="R31" s="399">
        <v>2218</v>
      </c>
      <c r="S31" s="397">
        <v>15</v>
      </c>
      <c r="T31" s="398">
        <v>6</v>
      </c>
      <c r="U31" s="398">
        <v>11</v>
      </c>
      <c r="V31" s="398">
        <v>5</v>
      </c>
      <c r="W31" s="398">
        <v>5</v>
      </c>
      <c r="X31" s="398">
        <v>3</v>
      </c>
      <c r="Y31" s="398">
        <v>5</v>
      </c>
      <c r="Z31" s="399">
        <v>50</v>
      </c>
      <c r="AA31" s="397">
        <v>27</v>
      </c>
      <c r="AB31" s="398">
        <v>17</v>
      </c>
      <c r="AC31" s="398">
        <v>25</v>
      </c>
      <c r="AD31" s="398">
        <v>15</v>
      </c>
      <c r="AE31" s="398">
        <v>4</v>
      </c>
      <c r="AF31" s="398">
        <v>10</v>
      </c>
      <c r="AG31" s="398">
        <v>7</v>
      </c>
      <c r="AH31" s="399">
        <v>105</v>
      </c>
      <c r="AI31" s="397">
        <v>43</v>
      </c>
      <c r="AJ31" s="398">
        <v>35</v>
      </c>
      <c r="AK31" s="398">
        <v>30</v>
      </c>
      <c r="AL31" s="398">
        <v>22</v>
      </c>
      <c r="AM31" s="398">
        <v>16</v>
      </c>
      <c r="AN31" s="398">
        <v>18</v>
      </c>
      <c r="AO31" s="398">
        <v>15</v>
      </c>
      <c r="AP31" s="412">
        <v>179</v>
      </c>
      <c r="AQ31" s="397">
        <f t="shared" si="4"/>
        <v>278</v>
      </c>
      <c r="AR31" s="400">
        <f t="shared" si="4"/>
        <v>287</v>
      </c>
      <c r="AS31" s="400">
        <f t="shared" si="4"/>
        <v>382</v>
      </c>
      <c r="AT31" s="400">
        <f t="shared" si="4"/>
        <v>294</v>
      </c>
      <c r="AU31" s="400">
        <f t="shared" si="4"/>
        <v>233</v>
      </c>
      <c r="AV31" s="400">
        <f t="shared" si="4"/>
        <v>222</v>
      </c>
      <c r="AW31" s="400">
        <f t="shared" si="4"/>
        <v>188</v>
      </c>
      <c r="AX31" s="411">
        <f t="shared" si="4"/>
        <v>1884</v>
      </c>
      <c r="AY31" s="400">
        <v>101</v>
      </c>
      <c r="AZ31" s="398">
        <v>91</v>
      </c>
      <c r="BA31" s="398">
        <v>86</v>
      </c>
      <c r="BB31" s="398">
        <v>61</v>
      </c>
      <c r="BC31" s="398">
        <v>53</v>
      </c>
      <c r="BD31" s="398">
        <v>35</v>
      </c>
      <c r="BE31" s="398">
        <v>39</v>
      </c>
      <c r="BF31" s="399">
        <v>466</v>
      </c>
      <c r="BG31" s="397">
        <v>118</v>
      </c>
      <c r="BH31" s="398">
        <v>123</v>
      </c>
      <c r="BI31" s="398">
        <v>153</v>
      </c>
      <c r="BJ31" s="398">
        <v>99</v>
      </c>
      <c r="BK31" s="398">
        <v>87</v>
      </c>
      <c r="BL31" s="398">
        <v>72</v>
      </c>
      <c r="BM31" s="398">
        <v>62</v>
      </c>
      <c r="BN31" s="399">
        <v>714</v>
      </c>
      <c r="BO31" s="397">
        <v>59</v>
      </c>
      <c r="BP31" s="398">
        <v>73</v>
      </c>
      <c r="BQ31" s="398">
        <v>143</v>
      </c>
      <c r="BR31" s="398">
        <v>134</v>
      </c>
      <c r="BS31" s="398">
        <v>93</v>
      </c>
      <c r="BT31" s="398">
        <v>115</v>
      </c>
      <c r="BU31" s="398">
        <v>87</v>
      </c>
      <c r="BV31" s="399">
        <v>704</v>
      </c>
      <c r="BW31" s="397">
        <v>5</v>
      </c>
      <c r="BX31" s="398">
        <v>3</v>
      </c>
      <c r="BY31" s="398">
        <v>4</v>
      </c>
      <c r="BZ31" s="398">
        <v>3</v>
      </c>
      <c r="CA31" s="398">
        <v>3</v>
      </c>
      <c r="CB31" s="398">
        <v>5</v>
      </c>
      <c r="CC31" s="398">
        <v>3</v>
      </c>
      <c r="CD31" s="412">
        <v>26</v>
      </c>
      <c r="CE31" s="454">
        <f t="shared" si="5"/>
        <v>18</v>
      </c>
      <c r="CF31" s="423">
        <f t="shared" si="6"/>
        <v>36</v>
      </c>
      <c r="CG31" s="423">
        <f t="shared" si="7"/>
        <v>71</v>
      </c>
      <c r="CH31" s="468">
        <f t="shared" si="8"/>
        <v>937</v>
      </c>
    </row>
    <row r="32" spans="1:86">
      <c r="A32" s="407" t="s">
        <v>281</v>
      </c>
      <c r="B32" s="408" t="s">
        <v>34</v>
      </c>
      <c r="C32" s="397">
        <v>537</v>
      </c>
      <c r="D32" s="398">
        <v>166</v>
      </c>
      <c r="E32" s="398">
        <v>363</v>
      </c>
      <c r="F32" s="398">
        <v>173</v>
      </c>
      <c r="G32" s="398">
        <v>134</v>
      </c>
      <c r="H32" s="398">
        <v>184</v>
      </c>
      <c r="I32" s="398">
        <v>185</v>
      </c>
      <c r="J32" s="399">
        <v>1742</v>
      </c>
      <c r="K32" s="397">
        <v>533</v>
      </c>
      <c r="L32" s="398">
        <v>165</v>
      </c>
      <c r="M32" s="398">
        <v>360</v>
      </c>
      <c r="N32" s="398">
        <v>165</v>
      </c>
      <c r="O32" s="398">
        <v>134</v>
      </c>
      <c r="P32" s="398">
        <v>184</v>
      </c>
      <c r="Q32" s="398">
        <v>185</v>
      </c>
      <c r="R32" s="399">
        <v>1726</v>
      </c>
      <c r="S32" s="397">
        <v>9</v>
      </c>
      <c r="T32" s="398">
        <v>4</v>
      </c>
      <c r="U32" s="398">
        <v>6</v>
      </c>
      <c r="V32" s="398">
        <v>2</v>
      </c>
      <c r="W32" s="398">
        <v>0</v>
      </c>
      <c r="X32" s="398">
        <v>2</v>
      </c>
      <c r="Y32" s="398">
        <v>4</v>
      </c>
      <c r="Z32" s="399">
        <v>27</v>
      </c>
      <c r="AA32" s="397">
        <v>26</v>
      </c>
      <c r="AB32" s="398">
        <v>9</v>
      </c>
      <c r="AC32" s="398">
        <v>10</v>
      </c>
      <c r="AD32" s="398">
        <v>5</v>
      </c>
      <c r="AE32" s="398">
        <v>5</v>
      </c>
      <c r="AF32" s="398">
        <v>6</v>
      </c>
      <c r="AG32" s="398">
        <v>5</v>
      </c>
      <c r="AH32" s="399">
        <v>66</v>
      </c>
      <c r="AI32" s="397">
        <v>62</v>
      </c>
      <c r="AJ32" s="398">
        <v>19</v>
      </c>
      <c r="AK32" s="398">
        <v>29</v>
      </c>
      <c r="AL32" s="398">
        <v>11</v>
      </c>
      <c r="AM32" s="398">
        <v>13</v>
      </c>
      <c r="AN32" s="398">
        <v>14</v>
      </c>
      <c r="AO32" s="398">
        <v>11</v>
      </c>
      <c r="AP32" s="412">
        <v>159</v>
      </c>
      <c r="AQ32" s="397">
        <f t="shared" si="4"/>
        <v>436</v>
      </c>
      <c r="AR32" s="400">
        <f t="shared" si="4"/>
        <v>133</v>
      </c>
      <c r="AS32" s="400">
        <f t="shared" si="4"/>
        <v>315</v>
      </c>
      <c r="AT32" s="400">
        <f t="shared" si="4"/>
        <v>147</v>
      </c>
      <c r="AU32" s="400">
        <f t="shared" si="4"/>
        <v>116</v>
      </c>
      <c r="AV32" s="400">
        <f t="shared" si="4"/>
        <v>162</v>
      </c>
      <c r="AW32" s="400">
        <f t="shared" si="4"/>
        <v>165</v>
      </c>
      <c r="AX32" s="411">
        <f t="shared" si="4"/>
        <v>1474</v>
      </c>
      <c r="AY32" s="400">
        <v>154</v>
      </c>
      <c r="AZ32" s="398">
        <v>50</v>
      </c>
      <c r="BA32" s="398">
        <v>80</v>
      </c>
      <c r="BB32" s="398">
        <v>27</v>
      </c>
      <c r="BC32" s="398">
        <v>18</v>
      </c>
      <c r="BD32" s="398">
        <v>26</v>
      </c>
      <c r="BE32" s="398">
        <v>40</v>
      </c>
      <c r="BF32" s="399">
        <v>395</v>
      </c>
      <c r="BG32" s="397">
        <v>189</v>
      </c>
      <c r="BH32" s="398">
        <v>50</v>
      </c>
      <c r="BI32" s="398">
        <v>119</v>
      </c>
      <c r="BJ32" s="398">
        <v>49</v>
      </c>
      <c r="BK32" s="398">
        <v>37</v>
      </c>
      <c r="BL32" s="398">
        <v>51</v>
      </c>
      <c r="BM32" s="398">
        <v>40</v>
      </c>
      <c r="BN32" s="399">
        <v>535</v>
      </c>
      <c r="BO32" s="397">
        <v>93</v>
      </c>
      <c r="BP32" s="398">
        <v>33</v>
      </c>
      <c r="BQ32" s="398">
        <v>116</v>
      </c>
      <c r="BR32" s="398">
        <v>71</v>
      </c>
      <c r="BS32" s="398">
        <v>61</v>
      </c>
      <c r="BT32" s="398">
        <v>85</v>
      </c>
      <c r="BU32" s="398">
        <v>85</v>
      </c>
      <c r="BV32" s="399">
        <v>544</v>
      </c>
      <c r="BW32" s="397">
        <v>4</v>
      </c>
      <c r="BX32" s="398">
        <v>1</v>
      </c>
      <c r="BY32" s="398">
        <v>3</v>
      </c>
      <c r="BZ32" s="398">
        <v>8</v>
      </c>
      <c r="CA32" s="398">
        <v>0</v>
      </c>
      <c r="CB32" s="398">
        <v>0</v>
      </c>
      <c r="CC32" s="398">
        <v>0</v>
      </c>
      <c r="CD32" s="412">
        <v>16</v>
      </c>
      <c r="CE32" s="454">
        <f t="shared" si="5"/>
        <v>8</v>
      </c>
      <c r="CF32" s="423">
        <f t="shared" si="6"/>
        <v>21</v>
      </c>
      <c r="CG32" s="423">
        <f t="shared" si="7"/>
        <v>49</v>
      </c>
      <c r="CH32" s="468">
        <f t="shared" si="8"/>
        <v>590</v>
      </c>
    </row>
    <row r="33" spans="1:86">
      <c r="A33" s="407" t="s">
        <v>281</v>
      </c>
      <c r="B33" s="408" t="s">
        <v>35</v>
      </c>
      <c r="C33" s="397">
        <v>279</v>
      </c>
      <c r="D33" s="398">
        <v>289</v>
      </c>
      <c r="E33" s="398">
        <v>429</v>
      </c>
      <c r="F33" s="398">
        <v>437</v>
      </c>
      <c r="G33" s="398">
        <v>376</v>
      </c>
      <c r="H33" s="398">
        <v>270</v>
      </c>
      <c r="I33" s="398">
        <v>221</v>
      </c>
      <c r="J33" s="399">
        <v>2301</v>
      </c>
      <c r="K33" s="397">
        <v>277</v>
      </c>
      <c r="L33" s="398">
        <v>286</v>
      </c>
      <c r="M33" s="398">
        <v>424</v>
      </c>
      <c r="N33" s="398">
        <v>432</v>
      </c>
      <c r="O33" s="398">
        <v>373</v>
      </c>
      <c r="P33" s="398">
        <v>267</v>
      </c>
      <c r="Q33" s="398">
        <v>216</v>
      </c>
      <c r="R33" s="399">
        <v>2275</v>
      </c>
      <c r="S33" s="397">
        <v>7</v>
      </c>
      <c r="T33" s="398">
        <v>11</v>
      </c>
      <c r="U33" s="398">
        <v>9</v>
      </c>
      <c r="V33" s="398">
        <v>10</v>
      </c>
      <c r="W33" s="398">
        <v>6</v>
      </c>
      <c r="X33" s="398">
        <v>6</v>
      </c>
      <c r="Y33" s="398">
        <v>2</v>
      </c>
      <c r="Z33" s="399">
        <v>51</v>
      </c>
      <c r="AA33" s="397">
        <v>14</v>
      </c>
      <c r="AB33" s="398">
        <v>23</v>
      </c>
      <c r="AC33" s="398">
        <v>17</v>
      </c>
      <c r="AD33" s="398">
        <v>20</v>
      </c>
      <c r="AE33" s="398">
        <v>9</v>
      </c>
      <c r="AF33" s="398">
        <v>9</v>
      </c>
      <c r="AG33" s="398">
        <v>10</v>
      </c>
      <c r="AH33" s="399">
        <v>102</v>
      </c>
      <c r="AI33" s="397">
        <v>30</v>
      </c>
      <c r="AJ33" s="398">
        <v>25</v>
      </c>
      <c r="AK33" s="398">
        <v>38</v>
      </c>
      <c r="AL33" s="398">
        <v>38</v>
      </c>
      <c r="AM33" s="398">
        <v>16</v>
      </c>
      <c r="AN33" s="398">
        <v>17</v>
      </c>
      <c r="AO33" s="398">
        <v>16</v>
      </c>
      <c r="AP33" s="412">
        <v>180</v>
      </c>
      <c r="AQ33" s="397">
        <f t="shared" si="4"/>
        <v>226</v>
      </c>
      <c r="AR33" s="400">
        <f t="shared" si="4"/>
        <v>227</v>
      </c>
      <c r="AS33" s="400">
        <f t="shared" si="4"/>
        <v>360</v>
      </c>
      <c r="AT33" s="400">
        <f t="shared" si="4"/>
        <v>364</v>
      </c>
      <c r="AU33" s="400">
        <f t="shared" si="4"/>
        <v>342</v>
      </c>
      <c r="AV33" s="400">
        <f t="shared" si="4"/>
        <v>235</v>
      </c>
      <c r="AW33" s="400">
        <f t="shared" si="4"/>
        <v>188</v>
      </c>
      <c r="AX33" s="411">
        <f t="shared" si="4"/>
        <v>1942</v>
      </c>
      <c r="AY33" s="400">
        <v>69</v>
      </c>
      <c r="AZ33" s="398">
        <v>73</v>
      </c>
      <c r="BA33" s="398">
        <v>105</v>
      </c>
      <c r="BB33" s="398">
        <v>87</v>
      </c>
      <c r="BC33" s="398">
        <v>70</v>
      </c>
      <c r="BD33" s="398">
        <v>37</v>
      </c>
      <c r="BE33" s="398">
        <v>35</v>
      </c>
      <c r="BF33" s="399">
        <v>476</v>
      </c>
      <c r="BG33" s="397">
        <v>97</v>
      </c>
      <c r="BH33" s="398">
        <v>90</v>
      </c>
      <c r="BI33" s="398">
        <v>118</v>
      </c>
      <c r="BJ33" s="398">
        <v>132</v>
      </c>
      <c r="BK33" s="398">
        <v>101</v>
      </c>
      <c r="BL33" s="398">
        <v>71</v>
      </c>
      <c r="BM33" s="398">
        <v>65</v>
      </c>
      <c r="BN33" s="399">
        <v>674</v>
      </c>
      <c r="BO33" s="397">
        <v>60</v>
      </c>
      <c r="BP33" s="398">
        <v>64</v>
      </c>
      <c r="BQ33" s="398">
        <v>137</v>
      </c>
      <c r="BR33" s="398">
        <v>145</v>
      </c>
      <c r="BS33" s="398">
        <v>171</v>
      </c>
      <c r="BT33" s="398">
        <v>127</v>
      </c>
      <c r="BU33" s="398">
        <v>88</v>
      </c>
      <c r="BV33" s="399">
        <v>792</v>
      </c>
      <c r="BW33" s="397">
        <v>2</v>
      </c>
      <c r="BX33" s="398">
        <v>3</v>
      </c>
      <c r="BY33" s="398">
        <v>5</v>
      </c>
      <c r="BZ33" s="398">
        <v>5</v>
      </c>
      <c r="CA33" s="398">
        <v>3</v>
      </c>
      <c r="CB33" s="398">
        <v>3</v>
      </c>
      <c r="CC33" s="398">
        <v>5</v>
      </c>
      <c r="CD33" s="412">
        <v>26</v>
      </c>
      <c r="CE33" s="454">
        <f t="shared" si="5"/>
        <v>24</v>
      </c>
      <c r="CF33" s="423">
        <f t="shared" si="6"/>
        <v>48</v>
      </c>
      <c r="CG33" s="423">
        <f t="shared" si="7"/>
        <v>87</v>
      </c>
      <c r="CH33" s="468">
        <f t="shared" si="8"/>
        <v>1129</v>
      </c>
    </row>
    <row r="34" spans="1:86">
      <c r="A34" s="407" t="s">
        <v>281</v>
      </c>
      <c r="B34" s="408" t="s">
        <v>36</v>
      </c>
      <c r="C34" s="397">
        <v>211</v>
      </c>
      <c r="D34" s="398">
        <v>268</v>
      </c>
      <c r="E34" s="398">
        <v>383</v>
      </c>
      <c r="F34" s="398">
        <v>356</v>
      </c>
      <c r="G34" s="398">
        <v>245</v>
      </c>
      <c r="H34" s="398">
        <v>236</v>
      </c>
      <c r="I34" s="398">
        <v>224</v>
      </c>
      <c r="J34" s="399">
        <v>1923</v>
      </c>
      <c r="K34" s="397">
        <v>210</v>
      </c>
      <c r="L34" s="398">
        <v>263</v>
      </c>
      <c r="M34" s="398">
        <v>378</v>
      </c>
      <c r="N34" s="398">
        <v>345</v>
      </c>
      <c r="O34" s="398">
        <v>242</v>
      </c>
      <c r="P34" s="398">
        <v>235</v>
      </c>
      <c r="Q34" s="398">
        <v>222</v>
      </c>
      <c r="R34" s="399">
        <v>1895</v>
      </c>
      <c r="S34" s="397">
        <v>4</v>
      </c>
      <c r="T34" s="398">
        <v>3</v>
      </c>
      <c r="U34" s="398">
        <v>10</v>
      </c>
      <c r="V34" s="398">
        <v>7</v>
      </c>
      <c r="W34" s="398">
        <v>1</v>
      </c>
      <c r="X34" s="398">
        <v>3</v>
      </c>
      <c r="Y34" s="398">
        <v>13</v>
      </c>
      <c r="Z34" s="399">
        <v>41</v>
      </c>
      <c r="AA34" s="397">
        <v>9</v>
      </c>
      <c r="AB34" s="398">
        <v>14</v>
      </c>
      <c r="AC34" s="398">
        <v>15</v>
      </c>
      <c r="AD34" s="398">
        <v>18</v>
      </c>
      <c r="AE34" s="398">
        <v>6</v>
      </c>
      <c r="AF34" s="398">
        <v>8</v>
      </c>
      <c r="AG34" s="398">
        <v>8</v>
      </c>
      <c r="AH34" s="399">
        <v>78</v>
      </c>
      <c r="AI34" s="397">
        <v>40</v>
      </c>
      <c r="AJ34" s="398">
        <v>32</v>
      </c>
      <c r="AK34" s="398">
        <v>47</v>
      </c>
      <c r="AL34" s="398">
        <v>34</v>
      </c>
      <c r="AM34" s="398">
        <v>16</v>
      </c>
      <c r="AN34" s="398">
        <v>9</v>
      </c>
      <c r="AO34" s="398">
        <v>14</v>
      </c>
      <c r="AP34" s="412">
        <v>192</v>
      </c>
      <c r="AQ34" s="397">
        <f t="shared" si="4"/>
        <v>157</v>
      </c>
      <c r="AR34" s="400">
        <f t="shared" si="4"/>
        <v>214</v>
      </c>
      <c r="AS34" s="400">
        <f t="shared" si="4"/>
        <v>306</v>
      </c>
      <c r="AT34" s="400">
        <f t="shared" si="4"/>
        <v>286</v>
      </c>
      <c r="AU34" s="400">
        <f t="shared" si="4"/>
        <v>219</v>
      </c>
      <c r="AV34" s="400">
        <f t="shared" si="4"/>
        <v>215</v>
      </c>
      <c r="AW34" s="400">
        <f t="shared" si="4"/>
        <v>187</v>
      </c>
      <c r="AX34" s="411">
        <f t="shared" si="4"/>
        <v>1584</v>
      </c>
      <c r="AY34" s="400">
        <v>70</v>
      </c>
      <c r="AZ34" s="398">
        <v>70</v>
      </c>
      <c r="BA34" s="398">
        <v>98</v>
      </c>
      <c r="BB34" s="398">
        <v>72</v>
      </c>
      <c r="BC34" s="398">
        <v>44</v>
      </c>
      <c r="BD34" s="398">
        <v>47</v>
      </c>
      <c r="BE34" s="398">
        <v>38</v>
      </c>
      <c r="BF34" s="399">
        <v>439</v>
      </c>
      <c r="BG34" s="397">
        <v>59</v>
      </c>
      <c r="BH34" s="398">
        <v>93</v>
      </c>
      <c r="BI34" s="398">
        <v>115</v>
      </c>
      <c r="BJ34" s="398">
        <v>91</v>
      </c>
      <c r="BK34" s="398">
        <v>84</v>
      </c>
      <c r="BL34" s="398">
        <v>68</v>
      </c>
      <c r="BM34" s="398">
        <v>60</v>
      </c>
      <c r="BN34" s="399">
        <v>570</v>
      </c>
      <c r="BO34" s="397">
        <v>28</v>
      </c>
      <c r="BP34" s="398">
        <v>51</v>
      </c>
      <c r="BQ34" s="398">
        <v>93</v>
      </c>
      <c r="BR34" s="398">
        <v>123</v>
      </c>
      <c r="BS34" s="398">
        <v>91</v>
      </c>
      <c r="BT34" s="398">
        <v>100</v>
      </c>
      <c r="BU34" s="398">
        <v>89</v>
      </c>
      <c r="BV34" s="399">
        <v>575</v>
      </c>
      <c r="BW34" s="397">
        <v>1</v>
      </c>
      <c r="BX34" s="398">
        <v>5</v>
      </c>
      <c r="BY34" s="398">
        <v>5</v>
      </c>
      <c r="BZ34" s="398">
        <v>11</v>
      </c>
      <c r="CA34" s="398">
        <v>3</v>
      </c>
      <c r="CB34" s="398">
        <v>1</v>
      </c>
      <c r="CC34" s="398">
        <v>2</v>
      </c>
      <c r="CD34" s="412">
        <v>28</v>
      </c>
      <c r="CE34" s="454">
        <f t="shared" si="5"/>
        <v>24</v>
      </c>
      <c r="CF34" s="423">
        <f t="shared" si="6"/>
        <v>40</v>
      </c>
      <c r="CG34" s="423">
        <f t="shared" si="7"/>
        <v>73</v>
      </c>
      <c r="CH34" s="468">
        <f t="shared" si="8"/>
        <v>907</v>
      </c>
    </row>
    <row r="35" spans="1:86">
      <c r="A35" s="407" t="s">
        <v>281</v>
      </c>
      <c r="B35" s="408" t="s">
        <v>37</v>
      </c>
      <c r="C35" s="397">
        <v>63</v>
      </c>
      <c r="D35" s="398">
        <v>128</v>
      </c>
      <c r="E35" s="398">
        <v>295</v>
      </c>
      <c r="F35" s="398">
        <v>248</v>
      </c>
      <c r="G35" s="398">
        <v>165</v>
      </c>
      <c r="H35" s="398">
        <v>149</v>
      </c>
      <c r="I35" s="398">
        <v>130</v>
      </c>
      <c r="J35" s="399">
        <v>1178</v>
      </c>
      <c r="K35" s="397">
        <v>61</v>
      </c>
      <c r="L35" s="398">
        <v>125</v>
      </c>
      <c r="M35" s="398">
        <v>293</v>
      </c>
      <c r="N35" s="398">
        <v>240</v>
      </c>
      <c r="O35" s="398">
        <v>163</v>
      </c>
      <c r="P35" s="398">
        <v>145</v>
      </c>
      <c r="Q35" s="398">
        <v>123</v>
      </c>
      <c r="R35" s="399">
        <v>1150</v>
      </c>
      <c r="S35" s="397">
        <v>1</v>
      </c>
      <c r="T35" s="398">
        <v>7</v>
      </c>
      <c r="U35" s="398">
        <v>8</v>
      </c>
      <c r="V35" s="398">
        <v>8</v>
      </c>
      <c r="W35" s="398">
        <v>2</v>
      </c>
      <c r="X35" s="398">
        <v>4</v>
      </c>
      <c r="Y35" s="398">
        <v>1</v>
      </c>
      <c r="Z35" s="399">
        <v>31</v>
      </c>
      <c r="AA35" s="397">
        <v>3</v>
      </c>
      <c r="AB35" s="398">
        <v>5</v>
      </c>
      <c r="AC35" s="398">
        <v>18</v>
      </c>
      <c r="AD35" s="398">
        <v>4</v>
      </c>
      <c r="AE35" s="398">
        <v>5</v>
      </c>
      <c r="AF35" s="398">
        <v>4</v>
      </c>
      <c r="AG35" s="398">
        <v>8</v>
      </c>
      <c r="AH35" s="399">
        <v>47</v>
      </c>
      <c r="AI35" s="397">
        <v>6</v>
      </c>
      <c r="AJ35" s="398">
        <v>20</v>
      </c>
      <c r="AK35" s="398">
        <v>27</v>
      </c>
      <c r="AL35" s="398">
        <v>26</v>
      </c>
      <c r="AM35" s="398">
        <v>17</v>
      </c>
      <c r="AN35" s="398">
        <v>10</v>
      </c>
      <c r="AO35" s="398">
        <v>9</v>
      </c>
      <c r="AP35" s="412">
        <v>115</v>
      </c>
      <c r="AQ35" s="397">
        <f t="shared" si="4"/>
        <v>51</v>
      </c>
      <c r="AR35" s="400">
        <f t="shared" si="4"/>
        <v>93</v>
      </c>
      <c r="AS35" s="400">
        <f t="shared" si="4"/>
        <v>240</v>
      </c>
      <c r="AT35" s="400">
        <f t="shared" si="4"/>
        <v>202</v>
      </c>
      <c r="AU35" s="400">
        <f t="shared" si="4"/>
        <v>139</v>
      </c>
      <c r="AV35" s="400">
        <f t="shared" si="4"/>
        <v>127</v>
      </c>
      <c r="AW35" s="400">
        <f t="shared" si="4"/>
        <v>105</v>
      </c>
      <c r="AX35" s="411">
        <f t="shared" si="4"/>
        <v>957</v>
      </c>
      <c r="AY35" s="400">
        <v>19</v>
      </c>
      <c r="AZ35" s="398">
        <v>32</v>
      </c>
      <c r="BA35" s="398">
        <v>84</v>
      </c>
      <c r="BB35" s="398">
        <v>50</v>
      </c>
      <c r="BC35" s="398">
        <v>26</v>
      </c>
      <c r="BD35" s="398">
        <v>26</v>
      </c>
      <c r="BE35" s="398">
        <v>19</v>
      </c>
      <c r="BF35" s="399">
        <v>256</v>
      </c>
      <c r="BG35" s="397">
        <v>21</v>
      </c>
      <c r="BH35" s="398">
        <v>36</v>
      </c>
      <c r="BI35" s="398">
        <v>82</v>
      </c>
      <c r="BJ35" s="398">
        <v>65</v>
      </c>
      <c r="BK35" s="398">
        <v>44</v>
      </c>
      <c r="BL35" s="398">
        <v>31</v>
      </c>
      <c r="BM35" s="398">
        <v>34</v>
      </c>
      <c r="BN35" s="399">
        <v>313</v>
      </c>
      <c r="BO35" s="397">
        <v>11</v>
      </c>
      <c r="BP35" s="398">
        <v>25</v>
      </c>
      <c r="BQ35" s="398">
        <v>74</v>
      </c>
      <c r="BR35" s="398">
        <v>87</v>
      </c>
      <c r="BS35" s="398">
        <v>69</v>
      </c>
      <c r="BT35" s="398">
        <v>70</v>
      </c>
      <c r="BU35" s="398">
        <v>52</v>
      </c>
      <c r="BV35" s="399">
        <v>388</v>
      </c>
      <c r="BW35" s="397">
        <v>2</v>
      </c>
      <c r="BX35" s="398">
        <v>3</v>
      </c>
      <c r="BY35" s="398">
        <v>2</v>
      </c>
      <c r="BZ35" s="398">
        <v>8</v>
      </c>
      <c r="CA35" s="398">
        <v>2</v>
      </c>
      <c r="CB35" s="398">
        <v>4</v>
      </c>
      <c r="CC35" s="398">
        <v>7</v>
      </c>
      <c r="CD35" s="412">
        <v>28</v>
      </c>
      <c r="CE35" s="454">
        <f t="shared" si="5"/>
        <v>15</v>
      </c>
      <c r="CF35" s="423">
        <f t="shared" si="6"/>
        <v>21</v>
      </c>
      <c r="CG35" s="423">
        <f t="shared" si="7"/>
        <v>62</v>
      </c>
      <c r="CH35" s="468">
        <f t="shared" si="8"/>
        <v>573</v>
      </c>
    </row>
    <row r="36" spans="1:86">
      <c r="A36" s="407" t="s">
        <v>281</v>
      </c>
      <c r="B36" s="408" t="s">
        <v>38</v>
      </c>
      <c r="C36" s="397">
        <v>358</v>
      </c>
      <c r="D36" s="398">
        <v>408</v>
      </c>
      <c r="E36" s="398">
        <v>637</v>
      </c>
      <c r="F36" s="398">
        <v>519</v>
      </c>
      <c r="G36" s="398">
        <v>397</v>
      </c>
      <c r="H36" s="398">
        <v>339</v>
      </c>
      <c r="I36" s="398">
        <v>251</v>
      </c>
      <c r="J36" s="399">
        <v>2909</v>
      </c>
      <c r="K36" s="397">
        <v>353</v>
      </c>
      <c r="L36" s="398">
        <v>398</v>
      </c>
      <c r="M36" s="398">
        <v>630</v>
      </c>
      <c r="N36" s="398">
        <v>509</v>
      </c>
      <c r="O36" s="398">
        <v>390</v>
      </c>
      <c r="P36" s="398">
        <v>337</v>
      </c>
      <c r="Q36" s="398">
        <v>245</v>
      </c>
      <c r="R36" s="399">
        <v>2862</v>
      </c>
      <c r="S36" s="397">
        <v>7</v>
      </c>
      <c r="T36" s="398">
        <v>16</v>
      </c>
      <c r="U36" s="398">
        <v>18</v>
      </c>
      <c r="V36" s="398">
        <v>27</v>
      </c>
      <c r="W36" s="398">
        <v>10</v>
      </c>
      <c r="X36" s="398">
        <v>16</v>
      </c>
      <c r="Y36" s="398">
        <v>6</v>
      </c>
      <c r="Z36" s="399">
        <v>100</v>
      </c>
      <c r="AA36" s="397">
        <v>34</v>
      </c>
      <c r="AB36" s="398">
        <v>42</v>
      </c>
      <c r="AC36" s="398">
        <v>45</v>
      </c>
      <c r="AD36" s="398">
        <v>29</v>
      </c>
      <c r="AE36" s="398">
        <v>14</v>
      </c>
      <c r="AF36" s="398">
        <v>20</v>
      </c>
      <c r="AG36" s="398">
        <v>8</v>
      </c>
      <c r="AH36" s="399">
        <v>192</v>
      </c>
      <c r="AI36" s="397">
        <v>62</v>
      </c>
      <c r="AJ36" s="398">
        <v>68</v>
      </c>
      <c r="AK36" s="398">
        <v>72</v>
      </c>
      <c r="AL36" s="398">
        <v>58</v>
      </c>
      <c r="AM36" s="398">
        <v>36</v>
      </c>
      <c r="AN36" s="398">
        <v>25</v>
      </c>
      <c r="AO36" s="398">
        <v>22</v>
      </c>
      <c r="AP36" s="412">
        <v>343</v>
      </c>
      <c r="AQ36" s="397">
        <f t="shared" si="4"/>
        <v>250</v>
      </c>
      <c r="AR36" s="400">
        <f t="shared" si="4"/>
        <v>272</v>
      </c>
      <c r="AS36" s="400">
        <f t="shared" si="4"/>
        <v>495</v>
      </c>
      <c r="AT36" s="400">
        <f t="shared" si="4"/>
        <v>395</v>
      </c>
      <c r="AU36" s="400">
        <f t="shared" si="4"/>
        <v>330</v>
      </c>
      <c r="AV36" s="400">
        <f t="shared" si="4"/>
        <v>276</v>
      </c>
      <c r="AW36" s="400">
        <f t="shared" si="4"/>
        <v>209</v>
      </c>
      <c r="AX36" s="411">
        <f t="shared" si="4"/>
        <v>2227</v>
      </c>
      <c r="AY36" s="400">
        <v>113</v>
      </c>
      <c r="AZ36" s="398">
        <v>116</v>
      </c>
      <c r="BA36" s="398">
        <v>162</v>
      </c>
      <c r="BB36" s="398">
        <v>113</v>
      </c>
      <c r="BC36" s="398">
        <v>82</v>
      </c>
      <c r="BD36" s="398">
        <v>57</v>
      </c>
      <c r="BE36" s="398">
        <v>43</v>
      </c>
      <c r="BF36" s="399">
        <v>686</v>
      </c>
      <c r="BG36" s="397">
        <v>95</v>
      </c>
      <c r="BH36" s="398">
        <v>89</v>
      </c>
      <c r="BI36" s="398">
        <v>197</v>
      </c>
      <c r="BJ36" s="398">
        <v>144</v>
      </c>
      <c r="BK36" s="398">
        <v>116</v>
      </c>
      <c r="BL36" s="398">
        <v>87</v>
      </c>
      <c r="BM36" s="398">
        <v>76</v>
      </c>
      <c r="BN36" s="399">
        <v>804</v>
      </c>
      <c r="BO36" s="397">
        <v>42</v>
      </c>
      <c r="BP36" s="398">
        <v>67</v>
      </c>
      <c r="BQ36" s="398">
        <v>136</v>
      </c>
      <c r="BR36" s="398">
        <v>138</v>
      </c>
      <c r="BS36" s="398">
        <v>132</v>
      </c>
      <c r="BT36" s="398">
        <v>132</v>
      </c>
      <c r="BU36" s="398">
        <v>90</v>
      </c>
      <c r="BV36" s="399">
        <v>737</v>
      </c>
      <c r="BW36" s="397">
        <v>5</v>
      </c>
      <c r="BX36" s="398">
        <v>10</v>
      </c>
      <c r="BY36" s="398">
        <v>7</v>
      </c>
      <c r="BZ36" s="398">
        <v>10</v>
      </c>
      <c r="CA36" s="398">
        <v>7</v>
      </c>
      <c r="CB36" s="398">
        <v>2</v>
      </c>
      <c r="CC36" s="398">
        <v>6</v>
      </c>
      <c r="CD36" s="412">
        <v>47</v>
      </c>
      <c r="CE36" s="454">
        <f t="shared" si="5"/>
        <v>59</v>
      </c>
      <c r="CF36" s="423">
        <f t="shared" si="6"/>
        <v>71</v>
      </c>
      <c r="CG36" s="423">
        <f t="shared" si="7"/>
        <v>141</v>
      </c>
      <c r="CH36" s="468">
        <f t="shared" si="8"/>
        <v>1210</v>
      </c>
    </row>
    <row r="37" spans="1:86">
      <c r="A37" s="407" t="s">
        <v>281</v>
      </c>
      <c r="B37" s="408" t="s">
        <v>39</v>
      </c>
      <c r="C37" s="397">
        <v>223</v>
      </c>
      <c r="D37" s="398">
        <v>116</v>
      </c>
      <c r="E37" s="398">
        <v>204</v>
      </c>
      <c r="F37" s="398">
        <v>146</v>
      </c>
      <c r="G37" s="398">
        <v>97</v>
      </c>
      <c r="H37" s="398">
        <v>92</v>
      </c>
      <c r="I37" s="398">
        <v>83</v>
      </c>
      <c r="J37" s="399">
        <v>961</v>
      </c>
      <c r="K37" s="397">
        <v>219</v>
      </c>
      <c r="L37" s="398">
        <v>113</v>
      </c>
      <c r="M37" s="398">
        <v>201</v>
      </c>
      <c r="N37" s="398">
        <v>142</v>
      </c>
      <c r="O37" s="398">
        <v>95</v>
      </c>
      <c r="P37" s="398">
        <v>89</v>
      </c>
      <c r="Q37" s="398">
        <v>83</v>
      </c>
      <c r="R37" s="399">
        <v>942</v>
      </c>
      <c r="S37" s="397">
        <v>7</v>
      </c>
      <c r="T37" s="398">
        <v>5</v>
      </c>
      <c r="U37" s="398">
        <v>11</v>
      </c>
      <c r="V37" s="398">
        <v>7</v>
      </c>
      <c r="W37" s="398">
        <v>2</v>
      </c>
      <c r="X37" s="398">
        <v>3</v>
      </c>
      <c r="Y37" s="398">
        <v>2</v>
      </c>
      <c r="Z37" s="399">
        <v>37</v>
      </c>
      <c r="AA37" s="397">
        <v>20</v>
      </c>
      <c r="AB37" s="398">
        <v>9</v>
      </c>
      <c r="AC37" s="398">
        <v>8</v>
      </c>
      <c r="AD37" s="398">
        <v>1</v>
      </c>
      <c r="AE37" s="398">
        <v>3</v>
      </c>
      <c r="AF37" s="398">
        <v>3</v>
      </c>
      <c r="AG37" s="398">
        <v>4</v>
      </c>
      <c r="AH37" s="399">
        <v>48</v>
      </c>
      <c r="AI37" s="397">
        <v>41</v>
      </c>
      <c r="AJ37" s="398">
        <v>12</v>
      </c>
      <c r="AK37" s="398">
        <v>22</v>
      </c>
      <c r="AL37" s="398">
        <v>13</v>
      </c>
      <c r="AM37" s="398">
        <v>10</v>
      </c>
      <c r="AN37" s="398">
        <v>5</v>
      </c>
      <c r="AO37" s="398">
        <v>6</v>
      </c>
      <c r="AP37" s="412">
        <v>109</v>
      </c>
      <c r="AQ37" s="397">
        <f t="shared" si="4"/>
        <v>151</v>
      </c>
      <c r="AR37" s="400">
        <f t="shared" si="4"/>
        <v>87</v>
      </c>
      <c r="AS37" s="400">
        <f t="shared" si="4"/>
        <v>160</v>
      </c>
      <c r="AT37" s="400">
        <f t="shared" si="4"/>
        <v>121</v>
      </c>
      <c r="AU37" s="400">
        <f t="shared" si="4"/>
        <v>80</v>
      </c>
      <c r="AV37" s="400">
        <f t="shared" si="4"/>
        <v>78</v>
      </c>
      <c r="AW37" s="400">
        <f t="shared" si="4"/>
        <v>71</v>
      </c>
      <c r="AX37" s="411">
        <f t="shared" si="4"/>
        <v>748</v>
      </c>
      <c r="AY37" s="400">
        <v>61</v>
      </c>
      <c r="AZ37" s="398">
        <v>26</v>
      </c>
      <c r="BA37" s="398">
        <v>36</v>
      </c>
      <c r="BB37" s="398">
        <v>23</v>
      </c>
      <c r="BC37" s="398">
        <v>21</v>
      </c>
      <c r="BD37" s="398">
        <v>19</v>
      </c>
      <c r="BE37" s="398">
        <v>9</v>
      </c>
      <c r="BF37" s="399">
        <v>195</v>
      </c>
      <c r="BG37" s="397">
        <v>59</v>
      </c>
      <c r="BH37" s="398">
        <v>37</v>
      </c>
      <c r="BI37" s="398">
        <v>69</v>
      </c>
      <c r="BJ37" s="398">
        <v>42</v>
      </c>
      <c r="BK37" s="398">
        <v>26</v>
      </c>
      <c r="BL37" s="398">
        <v>20</v>
      </c>
      <c r="BM37" s="398">
        <v>21</v>
      </c>
      <c r="BN37" s="399">
        <v>274</v>
      </c>
      <c r="BO37" s="397">
        <v>31</v>
      </c>
      <c r="BP37" s="398">
        <v>24</v>
      </c>
      <c r="BQ37" s="398">
        <v>55</v>
      </c>
      <c r="BR37" s="398">
        <v>56</v>
      </c>
      <c r="BS37" s="398">
        <v>33</v>
      </c>
      <c r="BT37" s="398">
        <v>39</v>
      </c>
      <c r="BU37" s="398">
        <v>41</v>
      </c>
      <c r="BV37" s="399">
        <v>279</v>
      </c>
      <c r="BW37" s="397">
        <v>4</v>
      </c>
      <c r="BX37" s="398">
        <v>3</v>
      </c>
      <c r="BY37" s="398">
        <v>3</v>
      </c>
      <c r="BZ37" s="398">
        <v>4</v>
      </c>
      <c r="CA37" s="398">
        <v>2</v>
      </c>
      <c r="CB37" s="398">
        <v>3</v>
      </c>
      <c r="CC37" s="398">
        <v>0</v>
      </c>
      <c r="CD37" s="412">
        <v>19</v>
      </c>
      <c r="CE37" s="454">
        <f t="shared" si="5"/>
        <v>14</v>
      </c>
      <c r="CF37" s="423">
        <f t="shared" si="6"/>
        <v>11</v>
      </c>
      <c r="CG37" s="423">
        <f t="shared" si="7"/>
        <v>34</v>
      </c>
      <c r="CH37" s="468">
        <f t="shared" si="8"/>
        <v>350</v>
      </c>
    </row>
    <row r="38" spans="1:86">
      <c r="A38" s="407" t="s">
        <v>281</v>
      </c>
      <c r="B38" s="408" t="s">
        <v>40</v>
      </c>
      <c r="C38" s="397">
        <v>113</v>
      </c>
      <c r="D38" s="398">
        <v>88</v>
      </c>
      <c r="E38" s="398">
        <v>178</v>
      </c>
      <c r="F38" s="398">
        <v>182</v>
      </c>
      <c r="G38" s="398">
        <v>132</v>
      </c>
      <c r="H38" s="398">
        <v>141</v>
      </c>
      <c r="I38" s="398">
        <v>109</v>
      </c>
      <c r="J38" s="399">
        <v>943</v>
      </c>
      <c r="K38" s="397">
        <v>113</v>
      </c>
      <c r="L38" s="398">
        <v>88</v>
      </c>
      <c r="M38" s="398">
        <v>176</v>
      </c>
      <c r="N38" s="398">
        <v>181</v>
      </c>
      <c r="O38" s="398">
        <v>130</v>
      </c>
      <c r="P38" s="398">
        <v>140</v>
      </c>
      <c r="Q38" s="398">
        <v>108</v>
      </c>
      <c r="R38" s="399">
        <v>936</v>
      </c>
      <c r="S38" s="397">
        <v>2</v>
      </c>
      <c r="T38" s="398">
        <v>4</v>
      </c>
      <c r="U38" s="398">
        <v>10</v>
      </c>
      <c r="V38" s="398">
        <v>2</v>
      </c>
      <c r="W38" s="398">
        <v>0</v>
      </c>
      <c r="X38" s="398">
        <v>1</v>
      </c>
      <c r="Y38" s="398">
        <v>2</v>
      </c>
      <c r="Z38" s="399">
        <v>21</v>
      </c>
      <c r="AA38" s="397">
        <v>5</v>
      </c>
      <c r="AB38" s="398">
        <v>4</v>
      </c>
      <c r="AC38" s="398">
        <v>6</v>
      </c>
      <c r="AD38" s="398">
        <v>10</v>
      </c>
      <c r="AE38" s="398">
        <v>8</v>
      </c>
      <c r="AF38" s="398">
        <v>3</v>
      </c>
      <c r="AG38" s="398">
        <v>2</v>
      </c>
      <c r="AH38" s="399">
        <v>38</v>
      </c>
      <c r="AI38" s="397">
        <v>16</v>
      </c>
      <c r="AJ38" s="398">
        <v>12</v>
      </c>
      <c r="AK38" s="398">
        <v>22</v>
      </c>
      <c r="AL38" s="398">
        <v>18</v>
      </c>
      <c r="AM38" s="398">
        <v>16</v>
      </c>
      <c r="AN38" s="398">
        <v>11</v>
      </c>
      <c r="AO38" s="398">
        <v>10</v>
      </c>
      <c r="AP38" s="412">
        <v>105</v>
      </c>
      <c r="AQ38" s="397">
        <f t="shared" si="4"/>
        <v>90</v>
      </c>
      <c r="AR38" s="400">
        <f t="shared" si="4"/>
        <v>68</v>
      </c>
      <c r="AS38" s="400">
        <f t="shared" si="4"/>
        <v>138</v>
      </c>
      <c r="AT38" s="400">
        <f t="shared" si="4"/>
        <v>151</v>
      </c>
      <c r="AU38" s="400">
        <f t="shared" si="4"/>
        <v>106</v>
      </c>
      <c r="AV38" s="400">
        <f t="shared" si="4"/>
        <v>125</v>
      </c>
      <c r="AW38" s="400">
        <f t="shared" si="4"/>
        <v>94</v>
      </c>
      <c r="AX38" s="411">
        <f t="shared" si="4"/>
        <v>772</v>
      </c>
      <c r="AY38" s="400">
        <v>32</v>
      </c>
      <c r="AZ38" s="398">
        <v>29</v>
      </c>
      <c r="BA38" s="398">
        <v>45</v>
      </c>
      <c r="BB38" s="398">
        <v>39</v>
      </c>
      <c r="BC38" s="398">
        <v>21</v>
      </c>
      <c r="BD38" s="398">
        <v>15</v>
      </c>
      <c r="BE38" s="398">
        <v>17</v>
      </c>
      <c r="BF38" s="399">
        <v>198</v>
      </c>
      <c r="BG38" s="397">
        <v>33</v>
      </c>
      <c r="BH38" s="398">
        <v>21</v>
      </c>
      <c r="BI38" s="398">
        <v>55</v>
      </c>
      <c r="BJ38" s="398">
        <v>52</v>
      </c>
      <c r="BK38" s="398">
        <v>38</v>
      </c>
      <c r="BL38" s="398">
        <v>30</v>
      </c>
      <c r="BM38" s="398">
        <v>37</v>
      </c>
      <c r="BN38" s="399">
        <v>266</v>
      </c>
      <c r="BO38" s="397">
        <v>25</v>
      </c>
      <c r="BP38" s="398">
        <v>18</v>
      </c>
      <c r="BQ38" s="398">
        <v>38</v>
      </c>
      <c r="BR38" s="398">
        <v>60</v>
      </c>
      <c r="BS38" s="398">
        <v>47</v>
      </c>
      <c r="BT38" s="398">
        <v>80</v>
      </c>
      <c r="BU38" s="398">
        <v>40</v>
      </c>
      <c r="BV38" s="399">
        <v>308</v>
      </c>
      <c r="BW38" s="397">
        <v>0</v>
      </c>
      <c r="BX38" s="398">
        <v>0</v>
      </c>
      <c r="BY38" s="398">
        <v>2</v>
      </c>
      <c r="BZ38" s="398">
        <v>1</v>
      </c>
      <c r="CA38" s="398">
        <v>2</v>
      </c>
      <c r="CB38" s="398">
        <v>1</v>
      </c>
      <c r="CC38" s="398">
        <v>1</v>
      </c>
      <c r="CD38" s="412">
        <v>7</v>
      </c>
      <c r="CE38" s="454">
        <f t="shared" si="5"/>
        <v>5</v>
      </c>
      <c r="CF38" s="423">
        <f t="shared" si="6"/>
        <v>23</v>
      </c>
      <c r="CG38" s="423">
        <f t="shared" si="7"/>
        <v>55</v>
      </c>
      <c r="CH38" s="468">
        <f t="shared" si="8"/>
        <v>476</v>
      </c>
    </row>
    <row r="39" spans="1:86">
      <c r="A39" s="407" t="s">
        <v>281</v>
      </c>
      <c r="B39" s="408" t="s">
        <v>41</v>
      </c>
      <c r="C39" s="397">
        <v>135</v>
      </c>
      <c r="D39" s="398">
        <v>131</v>
      </c>
      <c r="E39" s="398">
        <v>185</v>
      </c>
      <c r="F39" s="398">
        <v>111</v>
      </c>
      <c r="G39" s="398">
        <v>103</v>
      </c>
      <c r="H39" s="398">
        <v>80</v>
      </c>
      <c r="I39" s="398">
        <v>50</v>
      </c>
      <c r="J39" s="399">
        <v>795</v>
      </c>
      <c r="K39" s="397">
        <v>133</v>
      </c>
      <c r="L39" s="398">
        <v>129</v>
      </c>
      <c r="M39" s="398">
        <v>183</v>
      </c>
      <c r="N39" s="398">
        <v>105</v>
      </c>
      <c r="O39" s="398">
        <v>98</v>
      </c>
      <c r="P39" s="398">
        <v>80</v>
      </c>
      <c r="Q39" s="398">
        <v>50</v>
      </c>
      <c r="R39" s="399">
        <v>778</v>
      </c>
      <c r="S39" s="397">
        <v>8</v>
      </c>
      <c r="T39" s="398">
        <v>5</v>
      </c>
      <c r="U39" s="398">
        <v>7</v>
      </c>
      <c r="V39" s="398">
        <v>3</v>
      </c>
      <c r="W39" s="398">
        <v>5</v>
      </c>
      <c r="X39" s="398">
        <v>2</v>
      </c>
      <c r="Y39" s="398">
        <v>4</v>
      </c>
      <c r="Z39" s="399">
        <v>34</v>
      </c>
      <c r="AA39" s="397">
        <v>15</v>
      </c>
      <c r="AB39" s="398">
        <v>8</v>
      </c>
      <c r="AC39" s="398">
        <v>9</v>
      </c>
      <c r="AD39" s="398">
        <v>3</v>
      </c>
      <c r="AE39" s="398">
        <v>1</v>
      </c>
      <c r="AF39" s="398">
        <v>3</v>
      </c>
      <c r="AG39" s="398">
        <v>4</v>
      </c>
      <c r="AH39" s="399">
        <v>43</v>
      </c>
      <c r="AI39" s="397">
        <v>18</v>
      </c>
      <c r="AJ39" s="398">
        <v>23</v>
      </c>
      <c r="AK39" s="398">
        <v>24</v>
      </c>
      <c r="AL39" s="398">
        <v>9</v>
      </c>
      <c r="AM39" s="398">
        <v>18</v>
      </c>
      <c r="AN39" s="398">
        <v>8</v>
      </c>
      <c r="AO39" s="398">
        <v>5</v>
      </c>
      <c r="AP39" s="412">
        <v>105</v>
      </c>
      <c r="AQ39" s="397">
        <f t="shared" si="4"/>
        <v>92</v>
      </c>
      <c r="AR39" s="400">
        <f t="shared" si="4"/>
        <v>93</v>
      </c>
      <c r="AS39" s="400">
        <f t="shared" si="4"/>
        <v>143</v>
      </c>
      <c r="AT39" s="400">
        <f t="shared" si="4"/>
        <v>90</v>
      </c>
      <c r="AU39" s="400">
        <f t="shared" si="4"/>
        <v>74</v>
      </c>
      <c r="AV39" s="400">
        <f t="shared" si="4"/>
        <v>67</v>
      </c>
      <c r="AW39" s="400">
        <f t="shared" si="4"/>
        <v>37</v>
      </c>
      <c r="AX39" s="411">
        <f t="shared" si="4"/>
        <v>596</v>
      </c>
      <c r="AY39" s="400">
        <v>37</v>
      </c>
      <c r="AZ39" s="398">
        <v>33</v>
      </c>
      <c r="BA39" s="398">
        <v>50</v>
      </c>
      <c r="BB39" s="398">
        <v>25</v>
      </c>
      <c r="BC39" s="398">
        <v>16</v>
      </c>
      <c r="BD39" s="398">
        <v>8</v>
      </c>
      <c r="BE39" s="398">
        <v>6</v>
      </c>
      <c r="BF39" s="399">
        <v>175</v>
      </c>
      <c r="BG39" s="397">
        <v>33</v>
      </c>
      <c r="BH39" s="398">
        <v>30</v>
      </c>
      <c r="BI39" s="398">
        <v>37</v>
      </c>
      <c r="BJ39" s="398">
        <v>29</v>
      </c>
      <c r="BK39" s="398">
        <v>28</v>
      </c>
      <c r="BL39" s="398">
        <v>28</v>
      </c>
      <c r="BM39" s="398">
        <v>17</v>
      </c>
      <c r="BN39" s="399">
        <v>202</v>
      </c>
      <c r="BO39" s="397">
        <v>22</v>
      </c>
      <c r="BP39" s="398">
        <v>30</v>
      </c>
      <c r="BQ39" s="398">
        <v>56</v>
      </c>
      <c r="BR39" s="398">
        <v>36</v>
      </c>
      <c r="BS39" s="398">
        <v>30</v>
      </c>
      <c r="BT39" s="398">
        <v>31</v>
      </c>
      <c r="BU39" s="398">
        <v>14</v>
      </c>
      <c r="BV39" s="399">
        <v>219</v>
      </c>
      <c r="BW39" s="397">
        <v>2</v>
      </c>
      <c r="BX39" s="398">
        <v>2</v>
      </c>
      <c r="BY39" s="398">
        <v>2</v>
      </c>
      <c r="BZ39" s="398">
        <v>6</v>
      </c>
      <c r="CA39" s="398">
        <v>5</v>
      </c>
      <c r="CB39" s="398">
        <v>0</v>
      </c>
      <c r="CC39" s="398">
        <v>0</v>
      </c>
      <c r="CD39" s="412">
        <v>17</v>
      </c>
      <c r="CE39" s="454">
        <f t="shared" si="5"/>
        <v>14</v>
      </c>
      <c r="CF39" s="423">
        <f t="shared" si="6"/>
        <v>11</v>
      </c>
      <c r="CG39" s="423">
        <f t="shared" si="7"/>
        <v>40</v>
      </c>
      <c r="CH39" s="468">
        <f t="shared" si="8"/>
        <v>268</v>
      </c>
    </row>
    <row r="40" spans="1:86">
      <c r="A40" s="407" t="s">
        <v>281</v>
      </c>
      <c r="B40" s="408" t="s">
        <v>42</v>
      </c>
      <c r="C40" s="397">
        <v>206</v>
      </c>
      <c r="D40" s="398">
        <v>140</v>
      </c>
      <c r="E40" s="398">
        <v>153</v>
      </c>
      <c r="F40" s="398">
        <v>118</v>
      </c>
      <c r="G40" s="398">
        <v>108</v>
      </c>
      <c r="H40" s="398">
        <v>117</v>
      </c>
      <c r="I40" s="398">
        <v>76</v>
      </c>
      <c r="J40" s="399">
        <v>918</v>
      </c>
      <c r="K40" s="397">
        <v>204</v>
      </c>
      <c r="L40" s="398">
        <v>137</v>
      </c>
      <c r="M40" s="398">
        <v>149</v>
      </c>
      <c r="N40" s="398">
        <v>117</v>
      </c>
      <c r="O40" s="398">
        <v>107</v>
      </c>
      <c r="P40" s="398">
        <v>115</v>
      </c>
      <c r="Q40" s="398">
        <v>74</v>
      </c>
      <c r="R40" s="399">
        <v>903</v>
      </c>
      <c r="S40" s="397">
        <v>11</v>
      </c>
      <c r="T40" s="398">
        <v>10</v>
      </c>
      <c r="U40" s="398">
        <v>6</v>
      </c>
      <c r="V40" s="398">
        <v>3</v>
      </c>
      <c r="W40" s="398">
        <v>4</v>
      </c>
      <c r="X40" s="398">
        <v>2</v>
      </c>
      <c r="Y40" s="398">
        <v>5</v>
      </c>
      <c r="Z40" s="399">
        <v>41</v>
      </c>
      <c r="AA40" s="397">
        <v>19</v>
      </c>
      <c r="AB40" s="398">
        <v>14</v>
      </c>
      <c r="AC40" s="398">
        <v>10</v>
      </c>
      <c r="AD40" s="398">
        <v>8</v>
      </c>
      <c r="AE40" s="398">
        <v>8</v>
      </c>
      <c r="AF40" s="398">
        <v>5</v>
      </c>
      <c r="AG40" s="398">
        <v>4</v>
      </c>
      <c r="AH40" s="399">
        <v>68</v>
      </c>
      <c r="AI40" s="397">
        <v>48</v>
      </c>
      <c r="AJ40" s="398">
        <v>20</v>
      </c>
      <c r="AK40" s="398">
        <v>27</v>
      </c>
      <c r="AL40" s="398">
        <v>12</v>
      </c>
      <c r="AM40" s="398">
        <v>9</v>
      </c>
      <c r="AN40" s="398">
        <v>12</v>
      </c>
      <c r="AO40" s="398">
        <v>9</v>
      </c>
      <c r="AP40" s="412">
        <v>137</v>
      </c>
      <c r="AQ40" s="397">
        <f t="shared" si="4"/>
        <v>126</v>
      </c>
      <c r="AR40" s="400">
        <f t="shared" si="4"/>
        <v>93</v>
      </c>
      <c r="AS40" s="400">
        <f t="shared" si="4"/>
        <v>106</v>
      </c>
      <c r="AT40" s="400">
        <f t="shared" si="4"/>
        <v>94</v>
      </c>
      <c r="AU40" s="400">
        <f t="shared" si="4"/>
        <v>86</v>
      </c>
      <c r="AV40" s="400">
        <f t="shared" si="4"/>
        <v>96</v>
      </c>
      <c r="AW40" s="400">
        <f t="shared" si="4"/>
        <v>56</v>
      </c>
      <c r="AX40" s="411">
        <f t="shared" si="4"/>
        <v>657</v>
      </c>
      <c r="AY40" s="400">
        <v>67</v>
      </c>
      <c r="AZ40" s="398">
        <v>37</v>
      </c>
      <c r="BA40" s="398">
        <v>37</v>
      </c>
      <c r="BB40" s="398">
        <v>32</v>
      </c>
      <c r="BC40" s="398">
        <v>25</v>
      </c>
      <c r="BD40" s="398">
        <v>20</v>
      </c>
      <c r="BE40" s="398">
        <v>6</v>
      </c>
      <c r="BF40" s="399">
        <v>224</v>
      </c>
      <c r="BG40" s="397">
        <v>45</v>
      </c>
      <c r="BH40" s="398">
        <v>33</v>
      </c>
      <c r="BI40" s="398">
        <v>41</v>
      </c>
      <c r="BJ40" s="398">
        <v>33</v>
      </c>
      <c r="BK40" s="398">
        <v>26</v>
      </c>
      <c r="BL40" s="398">
        <v>31</v>
      </c>
      <c r="BM40" s="398">
        <v>22</v>
      </c>
      <c r="BN40" s="399">
        <v>231</v>
      </c>
      <c r="BO40" s="397">
        <v>14</v>
      </c>
      <c r="BP40" s="398">
        <v>23</v>
      </c>
      <c r="BQ40" s="398">
        <v>28</v>
      </c>
      <c r="BR40" s="398">
        <v>29</v>
      </c>
      <c r="BS40" s="398">
        <v>35</v>
      </c>
      <c r="BT40" s="398">
        <v>45</v>
      </c>
      <c r="BU40" s="398">
        <v>28</v>
      </c>
      <c r="BV40" s="399">
        <v>202</v>
      </c>
      <c r="BW40" s="397">
        <v>2</v>
      </c>
      <c r="BX40" s="398">
        <v>3</v>
      </c>
      <c r="BY40" s="398">
        <v>4</v>
      </c>
      <c r="BZ40" s="398">
        <v>1</v>
      </c>
      <c r="CA40" s="398">
        <v>1</v>
      </c>
      <c r="CB40" s="398">
        <v>2</v>
      </c>
      <c r="CC40" s="398">
        <v>2</v>
      </c>
      <c r="CD40" s="412">
        <v>15</v>
      </c>
      <c r="CE40" s="454">
        <f t="shared" si="5"/>
        <v>14</v>
      </c>
      <c r="CF40" s="423">
        <f t="shared" si="6"/>
        <v>25</v>
      </c>
      <c r="CG40" s="423">
        <f t="shared" si="7"/>
        <v>42</v>
      </c>
      <c r="CH40" s="468">
        <f t="shared" si="8"/>
        <v>332</v>
      </c>
    </row>
    <row r="41" spans="1:86">
      <c r="A41" s="407" t="s">
        <v>281</v>
      </c>
      <c r="B41" s="408" t="s">
        <v>43</v>
      </c>
      <c r="C41" s="397">
        <v>92</v>
      </c>
      <c r="D41" s="398">
        <v>77</v>
      </c>
      <c r="E41" s="398">
        <v>112</v>
      </c>
      <c r="F41" s="398">
        <v>64</v>
      </c>
      <c r="G41" s="398">
        <v>64</v>
      </c>
      <c r="H41" s="398">
        <v>63</v>
      </c>
      <c r="I41" s="398">
        <v>65</v>
      </c>
      <c r="J41" s="399">
        <v>537</v>
      </c>
      <c r="K41" s="397">
        <v>92</v>
      </c>
      <c r="L41" s="398">
        <v>74</v>
      </c>
      <c r="M41" s="398">
        <v>112</v>
      </c>
      <c r="N41" s="398">
        <v>63</v>
      </c>
      <c r="O41" s="398">
        <v>64</v>
      </c>
      <c r="P41" s="398">
        <v>62</v>
      </c>
      <c r="Q41" s="398">
        <v>64</v>
      </c>
      <c r="R41" s="399">
        <v>531</v>
      </c>
      <c r="S41" s="397">
        <v>4</v>
      </c>
      <c r="T41" s="398">
        <v>2</v>
      </c>
      <c r="U41" s="398">
        <v>4</v>
      </c>
      <c r="V41" s="398">
        <v>2</v>
      </c>
      <c r="W41" s="398">
        <v>0</v>
      </c>
      <c r="X41" s="398">
        <v>1</v>
      </c>
      <c r="Y41" s="398">
        <v>1</v>
      </c>
      <c r="Z41" s="399">
        <v>14</v>
      </c>
      <c r="AA41" s="397">
        <v>8</v>
      </c>
      <c r="AB41" s="398">
        <v>1</v>
      </c>
      <c r="AC41" s="398">
        <v>6</v>
      </c>
      <c r="AD41" s="398">
        <v>1</v>
      </c>
      <c r="AE41" s="398">
        <v>3</v>
      </c>
      <c r="AF41" s="398">
        <v>2</v>
      </c>
      <c r="AG41" s="398">
        <v>2</v>
      </c>
      <c r="AH41" s="399">
        <v>23</v>
      </c>
      <c r="AI41" s="397">
        <v>12</v>
      </c>
      <c r="AJ41" s="398">
        <v>7</v>
      </c>
      <c r="AK41" s="398">
        <v>9</v>
      </c>
      <c r="AL41" s="398">
        <v>8</v>
      </c>
      <c r="AM41" s="398">
        <v>4</v>
      </c>
      <c r="AN41" s="398">
        <v>5</v>
      </c>
      <c r="AO41" s="398">
        <v>3</v>
      </c>
      <c r="AP41" s="412">
        <v>48</v>
      </c>
      <c r="AQ41" s="397">
        <f t="shared" si="4"/>
        <v>68</v>
      </c>
      <c r="AR41" s="400">
        <f t="shared" si="4"/>
        <v>64</v>
      </c>
      <c r="AS41" s="400">
        <f t="shared" si="4"/>
        <v>93</v>
      </c>
      <c r="AT41" s="400">
        <f t="shared" si="4"/>
        <v>52</v>
      </c>
      <c r="AU41" s="400">
        <f t="shared" si="4"/>
        <v>57</v>
      </c>
      <c r="AV41" s="400">
        <f t="shared" si="4"/>
        <v>54</v>
      </c>
      <c r="AW41" s="400">
        <f t="shared" si="4"/>
        <v>58</v>
      </c>
      <c r="AX41" s="411">
        <f t="shared" si="4"/>
        <v>446</v>
      </c>
      <c r="AY41" s="400">
        <v>22</v>
      </c>
      <c r="AZ41" s="398">
        <v>19</v>
      </c>
      <c r="BA41" s="398">
        <v>30</v>
      </c>
      <c r="BB41" s="398">
        <v>13</v>
      </c>
      <c r="BC41" s="398">
        <v>9</v>
      </c>
      <c r="BD41" s="398">
        <v>5</v>
      </c>
      <c r="BE41" s="398">
        <v>15</v>
      </c>
      <c r="BF41" s="399">
        <v>113</v>
      </c>
      <c r="BG41" s="397">
        <v>30</v>
      </c>
      <c r="BH41" s="398">
        <v>27</v>
      </c>
      <c r="BI41" s="398">
        <v>25</v>
      </c>
      <c r="BJ41" s="398">
        <v>18</v>
      </c>
      <c r="BK41" s="398">
        <v>17</v>
      </c>
      <c r="BL41" s="398">
        <v>29</v>
      </c>
      <c r="BM41" s="398">
        <v>16</v>
      </c>
      <c r="BN41" s="399">
        <v>162</v>
      </c>
      <c r="BO41" s="397">
        <v>16</v>
      </c>
      <c r="BP41" s="398">
        <v>18</v>
      </c>
      <c r="BQ41" s="398">
        <v>38</v>
      </c>
      <c r="BR41" s="398">
        <v>21</v>
      </c>
      <c r="BS41" s="398">
        <v>31</v>
      </c>
      <c r="BT41" s="398">
        <v>20</v>
      </c>
      <c r="BU41" s="398">
        <v>27</v>
      </c>
      <c r="BV41" s="399">
        <v>171</v>
      </c>
      <c r="BW41" s="397">
        <v>0</v>
      </c>
      <c r="BX41" s="398">
        <v>3</v>
      </c>
      <c r="BY41" s="398">
        <v>0</v>
      </c>
      <c r="BZ41" s="398">
        <v>1</v>
      </c>
      <c r="CA41" s="398">
        <v>0</v>
      </c>
      <c r="CB41" s="398">
        <v>1</v>
      </c>
      <c r="CC41" s="398">
        <v>1</v>
      </c>
      <c r="CD41" s="412">
        <v>6</v>
      </c>
      <c r="CE41" s="454">
        <f t="shared" si="5"/>
        <v>4</v>
      </c>
      <c r="CF41" s="423">
        <f t="shared" si="6"/>
        <v>8</v>
      </c>
      <c r="CG41" s="423">
        <f t="shared" si="7"/>
        <v>20</v>
      </c>
      <c r="CH41" s="468">
        <f t="shared" si="8"/>
        <v>221</v>
      </c>
    </row>
    <row r="42" spans="1:86">
      <c r="A42" s="407" t="s">
        <v>281</v>
      </c>
      <c r="B42" s="408" t="s">
        <v>44</v>
      </c>
      <c r="C42" s="397">
        <v>71</v>
      </c>
      <c r="D42" s="398">
        <v>66</v>
      </c>
      <c r="E42" s="398">
        <v>127</v>
      </c>
      <c r="F42" s="398">
        <v>101</v>
      </c>
      <c r="G42" s="398">
        <v>93</v>
      </c>
      <c r="H42" s="398">
        <v>88</v>
      </c>
      <c r="I42" s="398">
        <v>85</v>
      </c>
      <c r="J42" s="399">
        <v>631</v>
      </c>
      <c r="K42" s="397">
        <v>67</v>
      </c>
      <c r="L42" s="398">
        <v>63</v>
      </c>
      <c r="M42" s="398">
        <v>126</v>
      </c>
      <c r="N42" s="398">
        <v>97</v>
      </c>
      <c r="O42" s="398">
        <v>91</v>
      </c>
      <c r="P42" s="398">
        <v>87</v>
      </c>
      <c r="Q42" s="398">
        <v>84</v>
      </c>
      <c r="R42" s="399">
        <v>615</v>
      </c>
      <c r="S42" s="397">
        <v>3</v>
      </c>
      <c r="T42" s="398">
        <v>6</v>
      </c>
      <c r="U42" s="398">
        <v>3</v>
      </c>
      <c r="V42" s="398">
        <v>5</v>
      </c>
      <c r="W42" s="398">
        <v>1</v>
      </c>
      <c r="X42" s="398">
        <v>1</v>
      </c>
      <c r="Y42" s="398">
        <v>2</v>
      </c>
      <c r="Z42" s="399">
        <v>21</v>
      </c>
      <c r="AA42" s="397">
        <v>5</v>
      </c>
      <c r="AB42" s="398">
        <v>3</v>
      </c>
      <c r="AC42" s="398">
        <v>13</v>
      </c>
      <c r="AD42" s="398">
        <v>5</v>
      </c>
      <c r="AE42" s="398">
        <v>4</v>
      </c>
      <c r="AF42" s="398">
        <v>0</v>
      </c>
      <c r="AG42" s="398">
        <v>5</v>
      </c>
      <c r="AH42" s="399">
        <v>35</v>
      </c>
      <c r="AI42" s="397">
        <v>17</v>
      </c>
      <c r="AJ42" s="398">
        <v>8</v>
      </c>
      <c r="AK42" s="398">
        <v>17</v>
      </c>
      <c r="AL42" s="398">
        <v>8</v>
      </c>
      <c r="AM42" s="398">
        <v>6</v>
      </c>
      <c r="AN42" s="398">
        <v>12</v>
      </c>
      <c r="AO42" s="398">
        <v>5</v>
      </c>
      <c r="AP42" s="412">
        <v>73</v>
      </c>
      <c r="AQ42" s="397">
        <f t="shared" si="4"/>
        <v>42</v>
      </c>
      <c r="AR42" s="400">
        <f t="shared" si="4"/>
        <v>46</v>
      </c>
      <c r="AS42" s="400">
        <f t="shared" si="4"/>
        <v>93</v>
      </c>
      <c r="AT42" s="400">
        <f t="shared" si="4"/>
        <v>79</v>
      </c>
      <c r="AU42" s="400">
        <f t="shared" si="4"/>
        <v>80</v>
      </c>
      <c r="AV42" s="400">
        <f t="shared" si="4"/>
        <v>74</v>
      </c>
      <c r="AW42" s="400">
        <f t="shared" si="4"/>
        <v>72</v>
      </c>
      <c r="AX42" s="411">
        <f t="shared" si="4"/>
        <v>486</v>
      </c>
      <c r="AY42" s="400">
        <v>15</v>
      </c>
      <c r="AZ42" s="398">
        <v>20</v>
      </c>
      <c r="BA42" s="398">
        <v>24</v>
      </c>
      <c r="BB42" s="398">
        <v>20</v>
      </c>
      <c r="BC42" s="398">
        <v>19</v>
      </c>
      <c r="BD42" s="398">
        <v>15</v>
      </c>
      <c r="BE42" s="398">
        <v>12</v>
      </c>
      <c r="BF42" s="399">
        <v>125</v>
      </c>
      <c r="BG42" s="397">
        <v>22</v>
      </c>
      <c r="BH42" s="398">
        <v>13</v>
      </c>
      <c r="BI42" s="398">
        <v>42</v>
      </c>
      <c r="BJ42" s="398">
        <v>30</v>
      </c>
      <c r="BK42" s="398">
        <v>26</v>
      </c>
      <c r="BL42" s="398">
        <v>22</v>
      </c>
      <c r="BM42" s="398">
        <v>26</v>
      </c>
      <c r="BN42" s="399">
        <v>181</v>
      </c>
      <c r="BO42" s="397">
        <v>5</v>
      </c>
      <c r="BP42" s="398">
        <v>13</v>
      </c>
      <c r="BQ42" s="398">
        <v>27</v>
      </c>
      <c r="BR42" s="398">
        <v>29</v>
      </c>
      <c r="BS42" s="398">
        <v>35</v>
      </c>
      <c r="BT42" s="398">
        <v>37</v>
      </c>
      <c r="BU42" s="398">
        <v>34</v>
      </c>
      <c r="BV42" s="399">
        <v>180</v>
      </c>
      <c r="BW42" s="397">
        <v>4</v>
      </c>
      <c r="BX42" s="398">
        <v>3</v>
      </c>
      <c r="BY42" s="398">
        <v>1</v>
      </c>
      <c r="BZ42" s="398">
        <v>4</v>
      </c>
      <c r="CA42" s="398">
        <v>2</v>
      </c>
      <c r="CB42" s="398">
        <v>1</v>
      </c>
      <c r="CC42" s="398">
        <v>1</v>
      </c>
      <c r="CD42" s="412">
        <v>16</v>
      </c>
      <c r="CE42" s="454">
        <f t="shared" si="5"/>
        <v>9</v>
      </c>
      <c r="CF42" s="423">
        <f t="shared" si="6"/>
        <v>14</v>
      </c>
      <c r="CG42" s="423">
        <f t="shared" si="7"/>
        <v>31</v>
      </c>
      <c r="CH42" s="468">
        <f t="shared" si="8"/>
        <v>305</v>
      </c>
    </row>
    <row r="43" spans="1:86">
      <c r="A43" s="407" t="s">
        <v>281</v>
      </c>
      <c r="B43" s="408" t="s">
        <v>45</v>
      </c>
      <c r="C43" s="397">
        <v>89</v>
      </c>
      <c r="D43" s="398">
        <v>69</v>
      </c>
      <c r="E43" s="398">
        <v>96</v>
      </c>
      <c r="F43" s="398">
        <v>77</v>
      </c>
      <c r="G43" s="398">
        <v>63</v>
      </c>
      <c r="H43" s="398">
        <v>77</v>
      </c>
      <c r="I43" s="398">
        <v>83</v>
      </c>
      <c r="J43" s="399">
        <v>554</v>
      </c>
      <c r="K43" s="397">
        <v>89</v>
      </c>
      <c r="L43" s="398">
        <v>67</v>
      </c>
      <c r="M43" s="398">
        <v>96</v>
      </c>
      <c r="N43" s="398">
        <v>75</v>
      </c>
      <c r="O43" s="398">
        <v>63</v>
      </c>
      <c r="P43" s="398">
        <v>77</v>
      </c>
      <c r="Q43" s="398">
        <v>82</v>
      </c>
      <c r="R43" s="399">
        <v>549</v>
      </c>
      <c r="S43" s="397">
        <v>1</v>
      </c>
      <c r="T43" s="398">
        <v>2</v>
      </c>
      <c r="U43" s="398">
        <v>0</v>
      </c>
      <c r="V43" s="398">
        <v>1</v>
      </c>
      <c r="W43" s="398">
        <v>0</v>
      </c>
      <c r="X43" s="398">
        <v>1</v>
      </c>
      <c r="Y43" s="398">
        <v>4</v>
      </c>
      <c r="Z43" s="399">
        <v>9</v>
      </c>
      <c r="AA43" s="397">
        <v>5</v>
      </c>
      <c r="AB43" s="398">
        <v>1</v>
      </c>
      <c r="AC43" s="398">
        <v>1</v>
      </c>
      <c r="AD43" s="398">
        <v>1</v>
      </c>
      <c r="AE43" s="398">
        <v>4</v>
      </c>
      <c r="AF43" s="398">
        <v>1</v>
      </c>
      <c r="AG43" s="398">
        <v>3</v>
      </c>
      <c r="AH43" s="399">
        <v>16</v>
      </c>
      <c r="AI43" s="397">
        <v>9</v>
      </c>
      <c r="AJ43" s="398">
        <v>6</v>
      </c>
      <c r="AK43" s="398">
        <v>11</v>
      </c>
      <c r="AL43" s="398">
        <v>3</v>
      </c>
      <c r="AM43" s="398">
        <v>5</v>
      </c>
      <c r="AN43" s="398">
        <v>4</v>
      </c>
      <c r="AO43" s="398">
        <v>7</v>
      </c>
      <c r="AP43" s="412">
        <v>45</v>
      </c>
      <c r="AQ43" s="397">
        <f t="shared" si="4"/>
        <v>74</v>
      </c>
      <c r="AR43" s="400">
        <f t="shared" si="4"/>
        <v>58</v>
      </c>
      <c r="AS43" s="400">
        <f t="shared" si="4"/>
        <v>84</v>
      </c>
      <c r="AT43" s="400">
        <f t="shared" si="4"/>
        <v>70</v>
      </c>
      <c r="AU43" s="400">
        <f t="shared" si="4"/>
        <v>54</v>
      </c>
      <c r="AV43" s="400">
        <f t="shared" si="4"/>
        <v>71</v>
      </c>
      <c r="AW43" s="400">
        <f t="shared" si="4"/>
        <v>68</v>
      </c>
      <c r="AX43" s="411">
        <f t="shared" si="4"/>
        <v>479</v>
      </c>
      <c r="AY43" s="400">
        <v>25</v>
      </c>
      <c r="AZ43" s="398">
        <v>21</v>
      </c>
      <c r="BA43" s="398">
        <v>29</v>
      </c>
      <c r="BB43" s="398">
        <v>16</v>
      </c>
      <c r="BC43" s="398">
        <v>17</v>
      </c>
      <c r="BD43" s="398">
        <v>20</v>
      </c>
      <c r="BE43" s="398">
        <v>12</v>
      </c>
      <c r="BF43" s="399">
        <v>140</v>
      </c>
      <c r="BG43" s="397">
        <v>27</v>
      </c>
      <c r="BH43" s="398">
        <v>21</v>
      </c>
      <c r="BI43" s="398">
        <v>30</v>
      </c>
      <c r="BJ43" s="398">
        <v>22</v>
      </c>
      <c r="BK43" s="398">
        <v>15</v>
      </c>
      <c r="BL43" s="398">
        <v>14</v>
      </c>
      <c r="BM43" s="398">
        <v>22</v>
      </c>
      <c r="BN43" s="399">
        <v>151</v>
      </c>
      <c r="BO43" s="397">
        <v>22</v>
      </c>
      <c r="BP43" s="398">
        <v>16</v>
      </c>
      <c r="BQ43" s="398">
        <v>25</v>
      </c>
      <c r="BR43" s="398">
        <v>32</v>
      </c>
      <c r="BS43" s="398">
        <v>22</v>
      </c>
      <c r="BT43" s="398">
        <v>37</v>
      </c>
      <c r="BU43" s="398">
        <v>34</v>
      </c>
      <c r="BV43" s="399">
        <v>188</v>
      </c>
      <c r="BW43" s="397">
        <v>0</v>
      </c>
      <c r="BX43" s="398">
        <v>2</v>
      </c>
      <c r="BY43" s="398">
        <v>0</v>
      </c>
      <c r="BZ43" s="398">
        <v>2</v>
      </c>
      <c r="CA43" s="398">
        <v>0</v>
      </c>
      <c r="CB43" s="398">
        <v>0</v>
      </c>
      <c r="CC43" s="398">
        <v>1</v>
      </c>
      <c r="CD43" s="412">
        <v>5</v>
      </c>
      <c r="CE43" s="454">
        <f t="shared" si="5"/>
        <v>6</v>
      </c>
      <c r="CF43" s="423">
        <f t="shared" si="6"/>
        <v>9</v>
      </c>
      <c r="CG43" s="423">
        <f t="shared" si="7"/>
        <v>19</v>
      </c>
      <c r="CH43" s="468">
        <f t="shared" si="8"/>
        <v>263</v>
      </c>
    </row>
    <row r="44" spans="1:86">
      <c r="A44" s="407" t="s">
        <v>281</v>
      </c>
      <c r="B44" s="408" t="s">
        <v>46</v>
      </c>
      <c r="C44" s="397">
        <v>126</v>
      </c>
      <c r="D44" s="398">
        <v>129</v>
      </c>
      <c r="E44" s="398">
        <v>192</v>
      </c>
      <c r="F44" s="398">
        <v>135</v>
      </c>
      <c r="G44" s="398">
        <v>119</v>
      </c>
      <c r="H44" s="398">
        <v>114</v>
      </c>
      <c r="I44" s="398">
        <v>110</v>
      </c>
      <c r="J44" s="399">
        <v>925</v>
      </c>
      <c r="K44" s="397">
        <v>125</v>
      </c>
      <c r="L44" s="398">
        <v>127</v>
      </c>
      <c r="M44" s="398">
        <v>188</v>
      </c>
      <c r="N44" s="398">
        <v>130</v>
      </c>
      <c r="O44" s="398">
        <v>118</v>
      </c>
      <c r="P44" s="398">
        <v>113</v>
      </c>
      <c r="Q44" s="398">
        <v>107</v>
      </c>
      <c r="R44" s="399">
        <v>908</v>
      </c>
      <c r="S44" s="397">
        <v>4</v>
      </c>
      <c r="T44" s="398">
        <v>7</v>
      </c>
      <c r="U44" s="398">
        <v>7</v>
      </c>
      <c r="V44" s="398">
        <v>4</v>
      </c>
      <c r="W44" s="398">
        <v>3</v>
      </c>
      <c r="X44" s="398">
        <v>3</v>
      </c>
      <c r="Y44" s="398">
        <v>0</v>
      </c>
      <c r="Z44" s="399">
        <v>28</v>
      </c>
      <c r="AA44" s="397">
        <v>16</v>
      </c>
      <c r="AB44" s="398">
        <v>11</v>
      </c>
      <c r="AC44" s="398">
        <v>18</v>
      </c>
      <c r="AD44" s="398">
        <v>6</v>
      </c>
      <c r="AE44" s="398">
        <v>12</v>
      </c>
      <c r="AF44" s="398">
        <v>7</v>
      </c>
      <c r="AG44" s="398">
        <v>9</v>
      </c>
      <c r="AH44" s="399">
        <v>79</v>
      </c>
      <c r="AI44" s="397">
        <v>28</v>
      </c>
      <c r="AJ44" s="398">
        <v>20</v>
      </c>
      <c r="AK44" s="398">
        <v>27</v>
      </c>
      <c r="AL44" s="398">
        <v>17</v>
      </c>
      <c r="AM44" s="398">
        <v>16</v>
      </c>
      <c r="AN44" s="398">
        <v>6</v>
      </c>
      <c r="AO44" s="398">
        <v>9</v>
      </c>
      <c r="AP44" s="412">
        <v>123</v>
      </c>
      <c r="AQ44" s="397">
        <f t="shared" si="4"/>
        <v>77</v>
      </c>
      <c r="AR44" s="400">
        <f t="shared" si="4"/>
        <v>89</v>
      </c>
      <c r="AS44" s="400">
        <f t="shared" si="4"/>
        <v>136</v>
      </c>
      <c r="AT44" s="400">
        <f t="shared" si="4"/>
        <v>103</v>
      </c>
      <c r="AU44" s="400">
        <f t="shared" si="4"/>
        <v>87</v>
      </c>
      <c r="AV44" s="400">
        <f t="shared" si="4"/>
        <v>97</v>
      </c>
      <c r="AW44" s="400">
        <f t="shared" si="4"/>
        <v>89</v>
      </c>
      <c r="AX44" s="411">
        <f t="shared" si="4"/>
        <v>678</v>
      </c>
      <c r="AY44" s="400">
        <v>40</v>
      </c>
      <c r="AZ44" s="398">
        <v>47</v>
      </c>
      <c r="BA44" s="398">
        <v>40</v>
      </c>
      <c r="BB44" s="398">
        <v>26</v>
      </c>
      <c r="BC44" s="398">
        <v>24</v>
      </c>
      <c r="BD44" s="398">
        <v>28</v>
      </c>
      <c r="BE44" s="398">
        <v>26</v>
      </c>
      <c r="BF44" s="399">
        <v>231</v>
      </c>
      <c r="BG44" s="397">
        <v>27</v>
      </c>
      <c r="BH44" s="398">
        <v>19</v>
      </c>
      <c r="BI44" s="398">
        <v>60</v>
      </c>
      <c r="BJ44" s="398">
        <v>45</v>
      </c>
      <c r="BK44" s="398">
        <v>24</v>
      </c>
      <c r="BL44" s="398">
        <v>28</v>
      </c>
      <c r="BM44" s="398">
        <v>27</v>
      </c>
      <c r="BN44" s="399">
        <v>230</v>
      </c>
      <c r="BO44" s="397">
        <v>10</v>
      </c>
      <c r="BP44" s="398">
        <v>23</v>
      </c>
      <c r="BQ44" s="398">
        <v>36</v>
      </c>
      <c r="BR44" s="398">
        <v>32</v>
      </c>
      <c r="BS44" s="398">
        <v>39</v>
      </c>
      <c r="BT44" s="398">
        <v>41</v>
      </c>
      <c r="BU44" s="398">
        <v>36</v>
      </c>
      <c r="BV44" s="399">
        <v>217</v>
      </c>
      <c r="BW44" s="397">
        <v>1</v>
      </c>
      <c r="BX44" s="398">
        <v>2</v>
      </c>
      <c r="BY44" s="398">
        <v>4</v>
      </c>
      <c r="BZ44" s="398">
        <v>5</v>
      </c>
      <c r="CA44" s="398">
        <v>1</v>
      </c>
      <c r="CB44" s="398">
        <v>1</v>
      </c>
      <c r="CC44" s="398">
        <v>3</v>
      </c>
      <c r="CD44" s="412">
        <v>17</v>
      </c>
      <c r="CE44" s="454">
        <f t="shared" si="5"/>
        <v>10</v>
      </c>
      <c r="CF44" s="423">
        <f t="shared" si="6"/>
        <v>34</v>
      </c>
      <c r="CG44" s="423">
        <f t="shared" si="7"/>
        <v>48</v>
      </c>
      <c r="CH44" s="468">
        <f t="shared" si="8"/>
        <v>376</v>
      </c>
    </row>
    <row r="45" spans="1:86">
      <c r="A45" s="407" t="s">
        <v>281</v>
      </c>
      <c r="B45" s="408" t="s">
        <v>47</v>
      </c>
      <c r="C45" s="397">
        <v>101</v>
      </c>
      <c r="D45" s="398">
        <v>86</v>
      </c>
      <c r="E45" s="398">
        <v>172</v>
      </c>
      <c r="F45" s="398">
        <v>135</v>
      </c>
      <c r="G45" s="398">
        <v>110</v>
      </c>
      <c r="H45" s="398">
        <v>77</v>
      </c>
      <c r="I45" s="398">
        <v>77</v>
      </c>
      <c r="J45" s="399">
        <v>758</v>
      </c>
      <c r="K45" s="397">
        <v>100</v>
      </c>
      <c r="L45" s="398">
        <v>86</v>
      </c>
      <c r="M45" s="398">
        <v>170</v>
      </c>
      <c r="N45" s="398">
        <v>133</v>
      </c>
      <c r="O45" s="398">
        <v>109</v>
      </c>
      <c r="P45" s="398">
        <v>77</v>
      </c>
      <c r="Q45" s="398">
        <v>74</v>
      </c>
      <c r="R45" s="399">
        <v>749</v>
      </c>
      <c r="S45" s="397">
        <v>4</v>
      </c>
      <c r="T45" s="398">
        <v>0</v>
      </c>
      <c r="U45" s="398">
        <v>3</v>
      </c>
      <c r="V45" s="398">
        <v>2</v>
      </c>
      <c r="W45" s="398">
        <v>1</v>
      </c>
      <c r="X45" s="398">
        <v>3</v>
      </c>
      <c r="Y45" s="398">
        <v>2</v>
      </c>
      <c r="Z45" s="399">
        <v>15</v>
      </c>
      <c r="AA45" s="397">
        <v>7</v>
      </c>
      <c r="AB45" s="398">
        <v>6</v>
      </c>
      <c r="AC45" s="398">
        <v>9</v>
      </c>
      <c r="AD45" s="398">
        <v>5</v>
      </c>
      <c r="AE45" s="398">
        <v>1</v>
      </c>
      <c r="AF45" s="398">
        <v>2</v>
      </c>
      <c r="AG45" s="398">
        <v>4</v>
      </c>
      <c r="AH45" s="399">
        <v>34</v>
      </c>
      <c r="AI45" s="397">
        <v>10</v>
      </c>
      <c r="AJ45" s="398">
        <v>16</v>
      </c>
      <c r="AK45" s="398">
        <v>26</v>
      </c>
      <c r="AL45" s="398">
        <v>9</v>
      </c>
      <c r="AM45" s="398">
        <v>11</v>
      </c>
      <c r="AN45" s="398">
        <v>5</v>
      </c>
      <c r="AO45" s="398">
        <v>2</v>
      </c>
      <c r="AP45" s="412">
        <v>79</v>
      </c>
      <c r="AQ45" s="397">
        <f t="shared" si="4"/>
        <v>79</v>
      </c>
      <c r="AR45" s="400">
        <f t="shared" si="4"/>
        <v>64</v>
      </c>
      <c r="AS45" s="400">
        <f t="shared" si="4"/>
        <v>132</v>
      </c>
      <c r="AT45" s="400">
        <f t="shared" si="4"/>
        <v>117</v>
      </c>
      <c r="AU45" s="400">
        <f t="shared" si="4"/>
        <v>96</v>
      </c>
      <c r="AV45" s="400">
        <f t="shared" si="4"/>
        <v>67</v>
      </c>
      <c r="AW45" s="400">
        <f t="shared" si="4"/>
        <v>66</v>
      </c>
      <c r="AX45" s="411">
        <f t="shared" si="4"/>
        <v>621</v>
      </c>
      <c r="AY45" s="400">
        <v>37</v>
      </c>
      <c r="AZ45" s="398">
        <v>27</v>
      </c>
      <c r="BA45" s="398">
        <v>38</v>
      </c>
      <c r="BB45" s="398">
        <v>25</v>
      </c>
      <c r="BC45" s="398">
        <v>18</v>
      </c>
      <c r="BD45" s="398">
        <v>9</v>
      </c>
      <c r="BE45" s="398">
        <v>19</v>
      </c>
      <c r="BF45" s="399">
        <v>173</v>
      </c>
      <c r="BG45" s="397">
        <v>34</v>
      </c>
      <c r="BH45" s="398">
        <v>26</v>
      </c>
      <c r="BI45" s="398">
        <v>55</v>
      </c>
      <c r="BJ45" s="398">
        <v>45</v>
      </c>
      <c r="BK45" s="398">
        <v>29</v>
      </c>
      <c r="BL45" s="398">
        <v>21</v>
      </c>
      <c r="BM45" s="398">
        <v>18</v>
      </c>
      <c r="BN45" s="399">
        <v>228</v>
      </c>
      <c r="BO45" s="397">
        <v>8</v>
      </c>
      <c r="BP45" s="398">
        <v>11</v>
      </c>
      <c r="BQ45" s="398">
        <v>39</v>
      </c>
      <c r="BR45" s="398">
        <v>47</v>
      </c>
      <c r="BS45" s="398">
        <v>49</v>
      </c>
      <c r="BT45" s="398">
        <v>37</v>
      </c>
      <c r="BU45" s="398">
        <v>29</v>
      </c>
      <c r="BV45" s="399">
        <v>220</v>
      </c>
      <c r="BW45" s="397">
        <v>1</v>
      </c>
      <c r="BX45" s="398">
        <v>0</v>
      </c>
      <c r="BY45" s="398">
        <v>2</v>
      </c>
      <c r="BZ45" s="398">
        <v>2</v>
      </c>
      <c r="CA45" s="398">
        <v>1</v>
      </c>
      <c r="CB45" s="398">
        <v>0</v>
      </c>
      <c r="CC45" s="398">
        <v>3</v>
      </c>
      <c r="CD45" s="412">
        <v>9</v>
      </c>
      <c r="CE45" s="454">
        <f t="shared" si="5"/>
        <v>8</v>
      </c>
      <c r="CF45" s="423">
        <f t="shared" si="6"/>
        <v>12</v>
      </c>
      <c r="CG45" s="423">
        <f t="shared" si="7"/>
        <v>27</v>
      </c>
      <c r="CH45" s="468">
        <f t="shared" si="8"/>
        <v>346</v>
      </c>
    </row>
    <row r="46" spans="1:86">
      <c r="A46" s="407" t="s">
        <v>281</v>
      </c>
      <c r="B46" s="408" t="s">
        <v>48</v>
      </c>
      <c r="C46" s="397">
        <v>79</v>
      </c>
      <c r="D46" s="398">
        <v>175</v>
      </c>
      <c r="E46" s="398">
        <v>229</v>
      </c>
      <c r="F46" s="398">
        <v>216</v>
      </c>
      <c r="G46" s="398">
        <v>165</v>
      </c>
      <c r="H46" s="398">
        <v>125</v>
      </c>
      <c r="I46" s="398">
        <v>119</v>
      </c>
      <c r="J46" s="399">
        <v>1108</v>
      </c>
      <c r="K46" s="397">
        <v>79</v>
      </c>
      <c r="L46" s="398">
        <v>175</v>
      </c>
      <c r="M46" s="398">
        <v>226</v>
      </c>
      <c r="N46" s="398">
        <v>213</v>
      </c>
      <c r="O46" s="398">
        <v>165</v>
      </c>
      <c r="P46" s="398">
        <v>124</v>
      </c>
      <c r="Q46" s="398">
        <v>118</v>
      </c>
      <c r="R46" s="399">
        <v>1100</v>
      </c>
      <c r="S46" s="397">
        <v>8</v>
      </c>
      <c r="T46" s="398">
        <v>2</v>
      </c>
      <c r="U46" s="398">
        <v>3</v>
      </c>
      <c r="V46" s="398">
        <v>2</v>
      </c>
      <c r="W46" s="398">
        <v>3</v>
      </c>
      <c r="X46" s="398">
        <v>3</v>
      </c>
      <c r="Y46" s="398">
        <v>2</v>
      </c>
      <c r="Z46" s="399">
        <v>23</v>
      </c>
      <c r="AA46" s="397">
        <v>4</v>
      </c>
      <c r="AB46" s="398">
        <v>6</v>
      </c>
      <c r="AC46" s="398">
        <v>10</v>
      </c>
      <c r="AD46" s="398">
        <v>8</v>
      </c>
      <c r="AE46" s="398">
        <v>7</v>
      </c>
      <c r="AF46" s="398">
        <v>1</v>
      </c>
      <c r="AG46" s="398">
        <v>3</v>
      </c>
      <c r="AH46" s="399">
        <v>39</v>
      </c>
      <c r="AI46" s="397">
        <v>9</v>
      </c>
      <c r="AJ46" s="398">
        <v>25</v>
      </c>
      <c r="AK46" s="398">
        <v>22</v>
      </c>
      <c r="AL46" s="398">
        <v>11</v>
      </c>
      <c r="AM46" s="398">
        <v>6</v>
      </c>
      <c r="AN46" s="398">
        <v>7</v>
      </c>
      <c r="AO46" s="398">
        <v>9</v>
      </c>
      <c r="AP46" s="412">
        <v>89</v>
      </c>
      <c r="AQ46" s="397">
        <f t="shared" si="4"/>
        <v>58</v>
      </c>
      <c r="AR46" s="400">
        <f t="shared" si="4"/>
        <v>142</v>
      </c>
      <c r="AS46" s="400">
        <f t="shared" si="4"/>
        <v>191</v>
      </c>
      <c r="AT46" s="400">
        <f t="shared" si="4"/>
        <v>192</v>
      </c>
      <c r="AU46" s="400">
        <f t="shared" si="4"/>
        <v>149</v>
      </c>
      <c r="AV46" s="400">
        <f t="shared" si="4"/>
        <v>113</v>
      </c>
      <c r="AW46" s="400">
        <f t="shared" si="4"/>
        <v>104</v>
      </c>
      <c r="AX46" s="411">
        <f t="shared" si="4"/>
        <v>949</v>
      </c>
      <c r="AY46" s="400">
        <v>21</v>
      </c>
      <c r="AZ46" s="398">
        <v>53</v>
      </c>
      <c r="BA46" s="398">
        <v>51</v>
      </c>
      <c r="BB46" s="398">
        <v>49</v>
      </c>
      <c r="BC46" s="398">
        <v>27</v>
      </c>
      <c r="BD46" s="398">
        <v>20</v>
      </c>
      <c r="BE46" s="398">
        <v>19</v>
      </c>
      <c r="BF46" s="399">
        <v>240</v>
      </c>
      <c r="BG46" s="397">
        <v>26</v>
      </c>
      <c r="BH46" s="398">
        <v>64</v>
      </c>
      <c r="BI46" s="398">
        <v>85</v>
      </c>
      <c r="BJ46" s="398">
        <v>75</v>
      </c>
      <c r="BK46" s="398">
        <v>53</v>
      </c>
      <c r="BL46" s="398">
        <v>31</v>
      </c>
      <c r="BM46" s="398">
        <v>34</v>
      </c>
      <c r="BN46" s="399">
        <v>368</v>
      </c>
      <c r="BO46" s="397">
        <v>11</v>
      </c>
      <c r="BP46" s="398">
        <v>25</v>
      </c>
      <c r="BQ46" s="398">
        <v>55</v>
      </c>
      <c r="BR46" s="398">
        <v>68</v>
      </c>
      <c r="BS46" s="398">
        <v>69</v>
      </c>
      <c r="BT46" s="398">
        <v>62</v>
      </c>
      <c r="BU46" s="398">
        <v>51</v>
      </c>
      <c r="BV46" s="399">
        <v>341</v>
      </c>
      <c r="BW46" s="397">
        <v>0</v>
      </c>
      <c r="BX46" s="398">
        <v>0</v>
      </c>
      <c r="BY46" s="398">
        <v>3</v>
      </c>
      <c r="BZ46" s="398">
        <v>3</v>
      </c>
      <c r="CA46" s="398">
        <v>0</v>
      </c>
      <c r="CB46" s="398">
        <v>1</v>
      </c>
      <c r="CC46" s="398">
        <v>1</v>
      </c>
      <c r="CD46" s="412">
        <v>8</v>
      </c>
      <c r="CE46" s="454">
        <f t="shared" si="5"/>
        <v>10</v>
      </c>
      <c r="CF46" s="423">
        <f t="shared" si="6"/>
        <v>19</v>
      </c>
      <c r="CG46" s="423">
        <f t="shared" si="7"/>
        <v>33</v>
      </c>
      <c r="CH46" s="468">
        <f t="shared" si="8"/>
        <v>558</v>
      </c>
    </row>
    <row r="47" spans="1:86">
      <c r="A47" s="407" t="s">
        <v>281</v>
      </c>
      <c r="B47" s="408" t="s">
        <v>49</v>
      </c>
      <c r="C47" s="397">
        <v>190</v>
      </c>
      <c r="D47" s="398">
        <v>79</v>
      </c>
      <c r="E47" s="398">
        <v>190</v>
      </c>
      <c r="F47" s="398">
        <v>99</v>
      </c>
      <c r="G47" s="398">
        <v>111</v>
      </c>
      <c r="H47" s="398">
        <v>116</v>
      </c>
      <c r="I47" s="398">
        <v>126</v>
      </c>
      <c r="J47" s="399">
        <v>911</v>
      </c>
      <c r="K47" s="397">
        <v>190</v>
      </c>
      <c r="L47" s="398">
        <v>78</v>
      </c>
      <c r="M47" s="398">
        <v>189</v>
      </c>
      <c r="N47" s="398">
        <v>98</v>
      </c>
      <c r="O47" s="398">
        <v>107</v>
      </c>
      <c r="P47" s="398">
        <v>113</v>
      </c>
      <c r="Q47" s="398">
        <v>123</v>
      </c>
      <c r="R47" s="399">
        <v>898</v>
      </c>
      <c r="S47" s="397">
        <v>5</v>
      </c>
      <c r="T47" s="398">
        <v>2</v>
      </c>
      <c r="U47" s="398">
        <v>1</v>
      </c>
      <c r="V47" s="398">
        <v>1</v>
      </c>
      <c r="W47" s="398">
        <v>1</v>
      </c>
      <c r="X47" s="398">
        <v>1</v>
      </c>
      <c r="Y47" s="398">
        <v>4</v>
      </c>
      <c r="Z47" s="399">
        <v>15</v>
      </c>
      <c r="AA47" s="397">
        <v>14</v>
      </c>
      <c r="AB47" s="398">
        <v>7</v>
      </c>
      <c r="AC47" s="398">
        <v>11</v>
      </c>
      <c r="AD47" s="398">
        <v>2</v>
      </c>
      <c r="AE47" s="398">
        <v>3</v>
      </c>
      <c r="AF47" s="398">
        <v>3</v>
      </c>
      <c r="AG47" s="398">
        <v>3</v>
      </c>
      <c r="AH47" s="399">
        <v>43</v>
      </c>
      <c r="AI47" s="397">
        <v>24</v>
      </c>
      <c r="AJ47" s="398">
        <v>6</v>
      </c>
      <c r="AK47" s="398">
        <v>14</v>
      </c>
      <c r="AL47" s="398">
        <v>10</v>
      </c>
      <c r="AM47" s="398">
        <v>5</v>
      </c>
      <c r="AN47" s="398">
        <v>3</v>
      </c>
      <c r="AO47" s="398">
        <v>8</v>
      </c>
      <c r="AP47" s="412">
        <v>70</v>
      </c>
      <c r="AQ47" s="397">
        <f t="shared" si="4"/>
        <v>147</v>
      </c>
      <c r="AR47" s="400">
        <f t="shared" si="4"/>
        <v>63</v>
      </c>
      <c r="AS47" s="400">
        <f t="shared" si="4"/>
        <v>163</v>
      </c>
      <c r="AT47" s="400">
        <f t="shared" si="4"/>
        <v>85</v>
      </c>
      <c r="AU47" s="400">
        <f t="shared" si="4"/>
        <v>98</v>
      </c>
      <c r="AV47" s="400">
        <f t="shared" si="4"/>
        <v>106</v>
      </c>
      <c r="AW47" s="400">
        <f t="shared" si="4"/>
        <v>108</v>
      </c>
      <c r="AX47" s="411">
        <f t="shared" si="4"/>
        <v>770</v>
      </c>
      <c r="AY47" s="400">
        <v>53</v>
      </c>
      <c r="AZ47" s="398">
        <v>13</v>
      </c>
      <c r="BA47" s="398">
        <v>33</v>
      </c>
      <c r="BB47" s="398">
        <v>11</v>
      </c>
      <c r="BC47" s="398">
        <v>14</v>
      </c>
      <c r="BD47" s="398">
        <v>17</v>
      </c>
      <c r="BE47" s="398">
        <v>23</v>
      </c>
      <c r="BF47" s="399">
        <v>164</v>
      </c>
      <c r="BG47" s="397">
        <v>59</v>
      </c>
      <c r="BH47" s="398">
        <v>29</v>
      </c>
      <c r="BI47" s="398">
        <v>53</v>
      </c>
      <c r="BJ47" s="398">
        <v>34</v>
      </c>
      <c r="BK47" s="398">
        <v>32</v>
      </c>
      <c r="BL47" s="398">
        <v>42</v>
      </c>
      <c r="BM47" s="398">
        <v>33</v>
      </c>
      <c r="BN47" s="399">
        <v>282</v>
      </c>
      <c r="BO47" s="397">
        <v>35</v>
      </c>
      <c r="BP47" s="398">
        <v>21</v>
      </c>
      <c r="BQ47" s="398">
        <v>77</v>
      </c>
      <c r="BR47" s="398">
        <v>40</v>
      </c>
      <c r="BS47" s="398">
        <v>52</v>
      </c>
      <c r="BT47" s="398">
        <v>47</v>
      </c>
      <c r="BU47" s="398">
        <v>52</v>
      </c>
      <c r="BV47" s="399">
        <v>324</v>
      </c>
      <c r="BW47" s="397">
        <v>0</v>
      </c>
      <c r="BX47" s="398">
        <v>1</v>
      </c>
      <c r="BY47" s="398">
        <v>1</v>
      </c>
      <c r="BZ47" s="398">
        <v>1</v>
      </c>
      <c r="CA47" s="398">
        <v>4</v>
      </c>
      <c r="CB47" s="398">
        <v>3</v>
      </c>
      <c r="CC47" s="398">
        <v>3</v>
      </c>
      <c r="CD47" s="412">
        <v>13</v>
      </c>
      <c r="CE47" s="454">
        <f t="shared" si="5"/>
        <v>7</v>
      </c>
      <c r="CF47" s="423">
        <f t="shared" si="6"/>
        <v>11</v>
      </c>
      <c r="CG47" s="423">
        <f t="shared" si="7"/>
        <v>26</v>
      </c>
      <c r="CH47" s="468">
        <f t="shared" si="8"/>
        <v>397</v>
      </c>
    </row>
    <row r="48" spans="1:86" ht="14.25" thickBot="1">
      <c r="A48" s="409" t="s">
        <v>281</v>
      </c>
      <c r="B48" s="410" t="s">
        <v>50</v>
      </c>
      <c r="C48" s="401">
        <v>110</v>
      </c>
      <c r="D48" s="402">
        <v>98</v>
      </c>
      <c r="E48" s="402">
        <v>190</v>
      </c>
      <c r="F48" s="402">
        <v>111</v>
      </c>
      <c r="G48" s="402">
        <v>92</v>
      </c>
      <c r="H48" s="402">
        <v>101</v>
      </c>
      <c r="I48" s="402">
        <v>72</v>
      </c>
      <c r="J48" s="403">
        <v>774</v>
      </c>
      <c r="K48" s="401">
        <v>110</v>
      </c>
      <c r="L48" s="402">
        <v>98</v>
      </c>
      <c r="M48" s="402">
        <v>187</v>
      </c>
      <c r="N48" s="402">
        <v>111</v>
      </c>
      <c r="O48" s="402">
        <v>91</v>
      </c>
      <c r="P48" s="402">
        <v>99</v>
      </c>
      <c r="Q48" s="402">
        <v>71</v>
      </c>
      <c r="R48" s="403">
        <v>767</v>
      </c>
      <c r="S48" s="401">
        <v>4</v>
      </c>
      <c r="T48" s="402">
        <v>3</v>
      </c>
      <c r="U48" s="402">
        <v>3</v>
      </c>
      <c r="V48" s="402">
        <v>2</v>
      </c>
      <c r="W48" s="402">
        <v>1</v>
      </c>
      <c r="X48" s="402">
        <v>2</v>
      </c>
      <c r="Y48" s="402">
        <v>2</v>
      </c>
      <c r="Z48" s="403">
        <v>17</v>
      </c>
      <c r="AA48" s="401">
        <v>10</v>
      </c>
      <c r="AB48" s="402">
        <v>8</v>
      </c>
      <c r="AC48" s="402">
        <v>4</v>
      </c>
      <c r="AD48" s="402">
        <v>1</v>
      </c>
      <c r="AE48" s="402">
        <v>3</v>
      </c>
      <c r="AF48" s="402">
        <v>6</v>
      </c>
      <c r="AG48" s="402">
        <v>0</v>
      </c>
      <c r="AH48" s="403">
        <v>32</v>
      </c>
      <c r="AI48" s="401">
        <v>10</v>
      </c>
      <c r="AJ48" s="402">
        <v>11</v>
      </c>
      <c r="AK48" s="402">
        <v>18</v>
      </c>
      <c r="AL48" s="402">
        <v>5</v>
      </c>
      <c r="AM48" s="402">
        <v>3</v>
      </c>
      <c r="AN48" s="402">
        <v>6</v>
      </c>
      <c r="AO48" s="402">
        <v>3</v>
      </c>
      <c r="AP48" s="413">
        <v>56</v>
      </c>
      <c r="AQ48" s="401">
        <f t="shared" ref="AQ48" si="9">AY48+BG48+BO48</f>
        <v>86</v>
      </c>
      <c r="AR48" s="404">
        <f t="shared" ref="AR48" si="10">AZ48+BH48+BP48</f>
        <v>76</v>
      </c>
      <c r="AS48" s="404">
        <f t="shared" ref="AS48" si="11">BA48+BI48+BQ48</f>
        <v>162</v>
      </c>
      <c r="AT48" s="404">
        <f t="shared" ref="AT48" si="12">BB48+BJ48+BR48</f>
        <v>103</v>
      </c>
      <c r="AU48" s="404">
        <f t="shared" ref="AU48" si="13">BC48+BK48+BS48</f>
        <v>84</v>
      </c>
      <c r="AV48" s="404">
        <f t="shared" ref="AV48" si="14">BD48+BL48+BT48</f>
        <v>85</v>
      </c>
      <c r="AW48" s="404">
        <f t="shared" ref="AW48" si="15">BE48+BM48+BU48</f>
        <v>66</v>
      </c>
      <c r="AX48" s="414">
        <f t="shared" ref="AX48" si="16">BF48+BN48+BV48</f>
        <v>662</v>
      </c>
      <c r="AY48" s="404">
        <v>33</v>
      </c>
      <c r="AZ48" s="402">
        <v>21</v>
      </c>
      <c r="BA48" s="402">
        <v>37</v>
      </c>
      <c r="BB48" s="402">
        <v>20</v>
      </c>
      <c r="BC48" s="402">
        <v>9</v>
      </c>
      <c r="BD48" s="402">
        <v>18</v>
      </c>
      <c r="BE48" s="402">
        <v>11</v>
      </c>
      <c r="BF48" s="403">
        <v>149</v>
      </c>
      <c r="BG48" s="401">
        <v>35</v>
      </c>
      <c r="BH48" s="402">
        <v>34</v>
      </c>
      <c r="BI48" s="402">
        <v>60</v>
      </c>
      <c r="BJ48" s="402">
        <v>28</v>
      </c>
      <c r="BK48" s="402">
        <v>30</v>
      </c>
      <c r="BL48" s="402">
        <v>22</v>
      </c>
      <c r="BM48" s="402">
        <v>16</v>
      </c>
      <c r="BN48" s="403">
        <v>225</v>
      </c>
      <c r="BO48" s="401">
        <v>18</v>
      </c>
      <c r="BP48" s="402">
        <v>21</v>
      </c>
      <c r="BQ48" s="402">
        <v>65</v>
      </c>
      <c r="BR48" s="402">
        <v>55</v>
      </c>
      <c r="BS48" s="402">
        <v>45</v>
      </c>
      <c r="BT48" s="402">
        <v>45</v>
      </c>
      <c r="BU48" s="402">
        <v>39</v>
      </c>
      <c r="BV48" s="403">
        <v>288</v>
      </c>
      <c r="BW48" s="401">
        <v>0</v>
      </c>
      <c r="BX48" s="402">
        <v>0</v>
      </c>
      <c r="BY48" s="402">
        <v>3</v>
      </c>
      <c r="BZ48" s="402">
        <v>0</v>
      </c>
      <c r="CA48" s="402">
        <v>1</v>
      </c>
      <c r="CB48" s="402">
        <v>2</v>
      </c>
      <c r="CC48" s="402">
        <v>1</v>
      </c>
      <c r="CD48" s="413">
        <v>7</v>
      </c>
      <c r="CE48" s="456">
        <f t="shared" si="5"/>
        <v>7</v>
      </c>
      <c r="CF48" s="457">
        <f t="shared" si="6"/>
        <v>10</v>
      </c>
      <c r="CG48" s="457">
        <f t="shared" si="7"/>
        <v>17</v>
      </c>
      <c r="CH48" s="469">
        <f t="shared" si="8"/>
        <v>338</v>
      </c>
    </row>
    <row r="49" spans="1:82">
      <c r="A49" s="381" t="s">
        <v>1018</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row>
  </sheetData>
  <mergeCells count="14">
    <mergeCell ref="CE4:CH5"/>
    <mergeCell ref="BG4:BN5"/>
    <mergeCell ref="BO4:BV5"/>
    <mergeCell ref="BW4:CD5"/>
    <mergeCell ref="H1:J1"/>
    <mergeCell ref="AA4:AH5"/>
    <mergeCell ref="AQ4:AX5"/>
    <mergeCell ref="AI4:AP5"/>
    <mergeCell ref="AY4:BF5"/>
    <mergeCell ref="A4:A6"/>
    <mergeCell ref="B4:B6"/>
    <mergeCell ref="C4:J5"/>
    <mergeCell ref="K4:R5"/>
    <mergeCell ref="S4:Z5"/>
  </mergeCells>
  <phoneticPr fontId="49"/>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S49"/>
  <sheetViews>
    <sheetView workbookViewId="0">
      <pane xSplit="2" ySplit="6" topLeftCell="C7" activePane="bottomRight" state="frozen"/>
      <selection pane="topRight"/>
      <selection pane="bottomLeft"/>
      <selection pane="bottomRight"/>
    </sheetView>
  </sheetViews>
  <sheetFormatPr defaultRowHeight="13.5"/>
  <cols>
    <col min="1" max="1" width="10.5" style="388" customWidth="1"/>
    <col min="2" max="2" width="10" style="389" customWidth="1"/>
    <col min="3" max="82" width="8.125" style="389" customWidth="1"/>
  </cols>
  <sheetData>
    <row r="1" spans="1:96" ht="18.75" thickTop="1" thickBot="1">
      <c r="A1" s="373" t="s">
        <v>1016</v>
      </c>
      <c r="B1" s="374"/>
      <c r="C1" s="373"/>
      <c r="D1" s="373"/>
      <c r="E1" s="373"/>
      <c r="F1" s="373"/>
      <c r="G1" s="373"/>
      <c r="H1" s="805" t="s">
        <v>1017</v>
      </c>
      <c r="I1" s="806"/>
      <c r="J1" s="807"/>
      <c r="K1" s="373"/>
      <c r="L1" s="373"/>
      <c r="M1" s="373"/>
      <c r="N1" s="373"/>
      <c r="O1" s="373"/>
      <c r="P1" s="373"/>
      <c r="Q1" s="375"/>
      <c r="R1" s="375"/>
      <c r="S1" s="373"/>
      <c r="T1" s="373"/>
      <c r="U1" s="373"/>
      <c r="V1" s="373"/>
      <c r="W1" s="373"/>
      <c r="X1" s="373"/>
      <c r="Y1" s="375"/>
      <c r="Z1" s="375"/>
      <c r="AA1" s="373"/>
      <c r="AB1" s="373"/>
      <c r="AC1" s="373"/>
      <c r="AD1" s="373"/>
      <c r="AE1" s="373"/>
      <c r="AF1" s="373"/>
      <c r="AG1" s="375"/>
      <c r="AH1" s="375"/>
      <c r="AI1" s="373"/>
      <c r="AJ1" s="373"/>
      <c r="AK1" s="373"/>
      <c r="AL1" s="373"/>
      <c r="AM1" s="373"/>
      <c r="AN1" s="373"/>
      <c r="AO1" s="375"/>
      <c r="AP1" s="375"/>
      <c r="AQ1" s="375"/>
      <c r="AR1" s="375"/>
      <c r="AS1" s="375"/>
      <c r="AT1" s="375"/>
      <c r="AU1" s="375"/>
      <c r="AV1" s="375"/>
      <c r="AW1" s="375"/>
      <c r="AX1" s="375"/>
      <c r="AY1" s="373"/>
      <c r="AZ1" s="373"/>
      <c r="BA1" s="373"/>
      <c r="BB1" s="373"/>
      <c r="BC1" s="373"/>
      <c r="BD1" s="373"/>
      <c r="BE1" s="375"/>
      <c r="BF1" s="375"/>
      <c r="BG1" s="373"/>
      <c r="BH1" s="373"/>
      <c r="BI1" s="373"/>
      <c r="BJ1" s="373"/>
      <c r="BK1" s="373"/>
      <c r="BL1" s="373"/>
      <c r="BM1" s="375"/>
      <c r="BN1" s="375"/>
      <c r="BO1" s="373"/>
      <c r="BP1" s="373"/>
      <c r="BQ1" s="373"/>
      <c r="BR1" s="373"/>
      <c r="BS1" s="373"/>
      <c r="BT1" s="373"/>
      <c r="BU1" s="375"/>
      <c r="BV1" s="375"/>
      <c r="BW1" s="373"/>
      <c r="BX1" s="373"/>
      <c r="BY1" s="373"/>
      <c r="BZ1" s="373"/>
      <c r="CA1" s="373"/>
      <c r="CB1" s="373"/>
      <c r="CC1" s="375"/>
      <c r="CD1" s="375"/>
    </row>
    <row r="2" spans="1:96" ht="18" thickTop="1">
      <c r="A2" s="419" t="s">
        <v>1026</v>
      </c>
      <c r="B2" s="376"/>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c r="CQ2" s="434"/>
    </row>
    <row r="3" spans="1:96" ht="14.25" thickBot="1">
      <c r="A3" s="419" t="s">
        <v>1025</v>
      </c>
      <c r="B3" s="378"/>
      <c r="C3" s="378"/>
      <c r="D3" s="378"/>
      <c r="E3" s="378"/>
      <c r="F3" s="378"/>
      <c r="G3" s="378"/>
      <c r="H3" s="378"/>
      <c r="I3" s="378"/>
      <c r="J3" s="379" t="s">
        <v>995</v>
      </c>
      <c r="K3" s="378"/>
      <c r="L3" s="378"/>
      <c r="M3" s="378"/>
      <c r="N3" s="378"/>
      <c r="O3" s="378"/>
      <c r="P3" s="378"/>
      <c r="Q3" s="378"/>
      <c r="R3" s="379" t="s">
        <v>995</v>
      </c>
      <c r="S3" s="378"/>
      <c r="T3" s="378"/>
      <c r="U3" s="378"/>
      <c r="V3" s="378"/>
      <c r="W3" s="378"/>
      <c r="X3" s="378"/>
      <c r="Y3" s="378"/>
      <c r="Z3" s="379" t="s">
        <v>995</v>
      </c>
      <c r="AA3" s="378"/>
      <c r="AB3" s="378"/>
      <c r="AC3" s="378"/>
      <c r="AD3" s="378"/>
      <c r="AE3" s="378"/>
      <c r="AF3" s="378"/>
      <c r="AG3" s="378"/>
      <c r="AH3" s="379" t="s">
        <v>995</v>
      </c>
      <c r="AI3" s="378"/>
      <c r="AJ3" s="378"/>
      <c r="AK3" s="378"/>
      <c r="AL3" s="378"/>
      <c r="AM3" s="378"/>
      <c r="AN3" s="378"/>
      <c r="AO3" s="378"/>
      <c r="AP3" s="379" t="s">
        <v>995</v>
      </c>
      <c r="AQ3" s="379"/>
      <c r="AR3" s="379"/>
      <c r="AS3" s="379"/>
      <c r="AT3" s="379"/>
      <c r="AU3" s="379"/>
      <c r="AV3" s="379"/>
      <c r="AW3" s="379"/>
      <c r="AX3" s="379"/>
      <c r="AY3" s="378"/>
      <c r="AZ3" s="378"/>
      <c r="BA3" s="378"/>
      <c r="BB3" s="378"/>
      <c r="BC3" s="378"/>
      <c r="BD3" s="378"/>
      <c r="BE3" s="378"/>
      <c r="BF3" s="379" t="s">
        <v>995</v>
      </c>
      <c r="BG3" s="378"/>
      <c r="BH3" s="378"/>
      <c r="BI3" s="378"/>
      <c r="BJ3" s="378"/>
      <c r="BK3" s="378"/>
      <c r="BL3" s="378"/>
      <c r="BM3" s="378"/>
      <c r="BN3" s="379" t="s">
        <v>995</v>
      </c>
      <c r="BO3" s="378"/>
      <c r="BP3" s="378"/>
      <c r="BQ3" s="378"/>
      <c r="BR3" s="378"/>
      <c r="BS3" s="378"/>
      <c r="BT3" s="378"/>
      <c r="BU3" s="378"/>
      <c r="BV3" s="379" t="s">
        <v>995</v>
      </c>
      <c r="BW3" s="378"/>
      <c r="BX3" s="378"/>
      <c r="BY3" s="378"/>
      <c r="BZ3" s="378"/>
      <c r="CA3" s="378"/>
      <c r="CB3" s="378"/>
      <c r="CC3" s="378"/>
      <c r="CD3" s="380" t="s">
        <v>995</v>
      </c>
      <c r="CI3" s="434" t="s">
        <v>1029</v>
      </c>
      <c r="CJ3" s="434"/>
      <c r="CK3" s="434" t="s">
        <v>1031</v>
      </c>
      <c r="CL3" s="434"/>
      <c r="CM3" s="434"/>
      <c r="CN3" s="434" t="s">
        <v>1028</v>
      </c>
      <c r="CO3" s="434"/>
      <c r="CP3" s="434" t="s">
        <v>1031</v>
      </c>
      <c r="CQ3" s="434"/>
    </row>
    <row r="4" spans="1:96" ht="13.5" customHeight="1">
      <c r="A4" s="808" t="s">
        <v>996</v>
      </c>
      <c r="B4" s="811" t="s">
        <v>997</v>
      </c>
      <c r="C4" s="851" t="s">
        <v>998</v>
      </c>
      <c r="D4" s="852"/>
      <c r="E4" s="852"/>
      <c r="F4" s="853"/>
      <c r="G4" s="853"/>
      <c r="H4" s="853"/>
      <c r="I4" s="853"/>
      <c r="J4" s="854"/>
      <c r="K4" s="821" t="s">
        <v>999</v>
      </c>
      <c r="L4" s="822"/>
      <c r="M4" s="822"/>
      <c r="N4" s="822"/>
      <c r="O4" s="822"/>
      <c r="P4" s="822"/>
      <c r="Q4" s="822"/>
      <c r="R4" s="823"/>
      <c r="S4" s="833" t="s">
        <v>1000</v>
      </c>
      <c r="T4" s="834"/>
      <c r="U4" s="834"/>
      <c r="V4" s="834"/>
      <c r="W4" s="834"/>
      <c r="X4" s="834"/>
      <c r="Y4" s="834"/>
      <c r="Z4" s="835"/>
      <c r="AA4" s="833" t="s">
        <v>1001</v>
      </c>
      <c r="AB4" s="834"/>
      <c r="AC4" s="834"/>
      <c r="AD4" s="834"/>
      <c r="AE4" s="834"/>
      <c r="AF4" s="834"/>
      <c r="AG4" s="834"/>
      <c r="AH4" s="834"/>
      <c r="AI4" s="833" t="s">
        <v>1002</v>
      </c>
      <c r="AJ4" s="839"/>
      <c r="AK4" s="839"/>
      <c r="AL4" s="839"/>
      <c r="AM4" s="839"/>
      <c r="AN4" s="839"/>
      <c r="AO4" s="839"/>
      <c r="AP4" s="840"/>
      <c r="AQ4" s="833" t="s">
        <v>1024</v>
      </c>
      <c r="AR4" s="834"/>
      <c r="AS4" s="834"/>
      <c r="AT4" s="834"/>
      <c r="AU4" s="834"/>
      <c r="AV4" s="834"/>
      <c r="AW4" s="834"/>
      <c r="AX4" s="835"/>
      <c r="AY4" s="844" t="s">
        <v>1003</v>
      </c>
      <c r="AZ4" s="845"/>
      <c r="BA4" s="845"/>
      <c r="BB4" s="845"/>
      <c r="BC4" s="845"/>
      <c r="BD4" s="845"/>
      <c r="BE4" s="845"/>
      <c r="BF4" s="846"/>
      <c r="BG4" s="844" t="s">
        <v>1004</v>
      </c>
      <c r="BH4" s="845"/>
      <c r="BI4" s="845"/>
      <c r="BJ4" s="845"/>
      <c r="BK4" s="845"/>
      <c r="BL4" s="845"/>
      <c r="BM4" s="845"/>
      <c r="BN4" s="846"/>
      <c r="BO4" s="850" t="s">
        <v>1005</v>
      </c>
      <c r="BP4" s="845"/>
      <c r="BQ4" s="845"/>
      <c r="BR4" s="845"/>
      <c r="BS4" s="845"/>
      <c r="BT4" s="845"/>
      <c r="BU4" s="845"/>
      <c r="BV4" s="846"/>
      <c r="BW4" s="827" t="s">
        <v>1006</v>
      </c>
      <c r="BX4" s="828"/>
      <c r="BY4" s="828"/>
      <c r="BZ4" s="828"/>
      <c r="CA4" s="828"/>
      <c r="CB4" s="828"/>
      <c r="CC4" s="828"/>
      <c r="CD4" s="828"/>
      <c r="CE4" s="799" t="s">
        <v>1074</v>
      </c>
      <c r="CF4" s="800"/>
      <c r="CG4" s="800"/>
      <c r="CH4" s="801"/>
      <c r="CI4" s="870" t="s">
        <v>1034</v>
      </c>
      <c r="CJ4" s="871"/>
      <c r="CK4" s="871"/>
      <c r="CL4" s="871"/>
      <c r="CM4" s="871"/>
      <c r="CN4" s="872" t="s">
        <v>1074</v>
      </c>
      <c r="CO4" s="800"/>
      <c r="CP4" s="800"/>
      <c r="CQ4" s="800"/>
      <c r="CR4" s="801"/>
    </row>
    <row r="5" spans="1:96">
      <c r="A5" s="809"/>
      <c r="B5" s="812"/>
      <c r="C5" s="855"/>
      <c r="D5" s="856"/>
      <c r="E5" s="856"/>
      <c r="F5" s="856"/>
      <c r="G5" s="856"/>
      <c r="H5" s="856"/>
      <c r="I5" s="856"/>
      <c r="J5" s="857"/>
      <c r="K5" s="824"/>
      <c r="L5" s="825"/>
      <c r="M5" s="825"/>
      <c r="N5" s="825"/>
      <c r="O5" s="825"/>
      <c r="P5" s="825"/>
      <c r="Q5" s="825"/>
      <c r="R5" s="826"/>
      <c r="S5" s="836"/>
      <c r="T5" s="837"/>
      <c r="U5" s="837"/>
      <c r="V5" s="837"/>
      <c r="W5" s="837"/>
      <c r="X5" s="837"/>
      <c r="Y5" s="837"/>
      <c r="Z5" s="838"/>
      <c r="AA5" s="836"/>
      <c r="AB5" s="837"/>
      <c r="AC5" s="837"/>
      <c r="AD5" s="837"/>
      <c r="AE5" s="837"/>
      <c r="AF5" s="837"/>
      <c r="AG5" s="837"/>
      <c r="AH5" s="837"/>
      <c r="AI5" s="841"/>
      <c r="AJ5" s="842"/>
      <c r="AK5" s="842"/>
      <c r="AL5" s="842"/>
      <c r="AM5" s="842"/>
      <c r="AN5" s="842"/>
      <c r="AO5" s="842"/>
      <c r="AP5" s="843"/>
      <c r="AQ5" s="836"/>
      <c r="AR5" s="837"/>
      <c r="AS5" s="837"/>
      <c r="AT5" s="837"/>
      <c r="AU5" s="837"/>
      <c r="AV5" s="837"/>
      <c r="AW5" s="837"/>
      <c r="AX5" s="838"/>
      <c r="AY5" s="847"/>
      <c r="AZ5" s="848"/>
      <c r="BA5" s="848"/>
      <c r="BB5" s="848"/>
      <c r="BC5" s="848"/>
      <c r="BD5" s="848"/>
      <c r="BE5" s="848"/>
      <c r="BF5" s="849"/>
      <c r="BG5" s="847"/>
      <c r="BH5" s="848"/>
      <c r="BI5" s="848"/>
      <c r="BJ5" s="848"/>
      <c r="BK5" s="848"/>
      <c r="BL5" s="848"/>
      <c r="BM5" s="848"/>
      <c r="BN5" s="849"/>
      <c r="BO5" s="847"/>
      <c r="BP5" s="848"/>
      <c r="BQ5" s="848"/>
      <c r="BR5" s="848"/>
      <c r="BS5" s="848"/>
      <c r="BT5" s="848"/>
      <c r="BU5" s="848"/>
      <c r="BV5" s="849"/>
      <c r="BW5" s="830"/>
      <c r="BX5" s="831"/>
      <c r="BY5" s="831"/>
      <c r="BZ5" s="831"/>
      <c r="CA5" s="831"/>
      <c r="CB5" s="831"/>
      <c r="CC5" s="831"/>
      <c r="CD5" s="831"/>
      <c r="CE5" s="802"/>
      <c r="CF5" s="803"/>
      <c r="CG5" s="803"/>
      <c r="CH5" s="804"/>
      <c r="CI5" s="861"/>
      <c r="CJ5" s="862"/>
      <c r="CK5" s="862"/>
      <c r="CL5" s="862"/>
      <c r="CM5" s="862"/>
      <c r="CN5" s="867"/>
      <c r="CO5" s="868"/>
      <c r="CP5" s="868"/>
      <c r="CQ5" s="868"/>
      <c r="CR5" s="873"/>
    </row>
    <row r="6" spans="1:96" ht="14.25" thickBot="1">
      <c r="A6" s="810"/>
      <c r="B6" s="813"/>
      <c r="C6" s="382" t="s">
        <v>1007</v>
      </c>
      <c r="D6" s="383" t="s">
        <v>1008</v>
      </c>
      <c r="E6" s="384" t="s">
        <v>1009</v>
      </c>
      <c r="F6" s="384" t="s">
        <v>1010</v>
      </c>
      <c r="G6" s="384" t="s">
        <v>1011</v>
      </c>
      <c r="H6" s="384" t="s">
        <v>1012</v>
      </c>
      <c r="I6" s="384" t="s">
        <v>1013</v>
      </c>
      <c r="J6" s="385" t="s">
        <v>1014</v>
      </c>
      <c r="K6" s="382" t="s">
        <v>1007</v>
      </c>
      <c r="L6" s="383" t="s">
        <v>1008</v>
      </c>
      <c r="M6" s="384" t="s">
        <v>1009</v>
      </c>
      <c r="N6" s="384" t="s">
        <v>1010</v>
      </c>
      <c r="O6" s="384" t="s">
        <v>1011</v>
      </c>
      <c r="P6" s="384" t="s">
        <v>1012</v>
      </c>
      <c r="Q6" s="384" t="s">
        <v>1013</v>
      </c>
      <c r="R6" s="385" t="s">
        <v>62</v>
      </c>
      <c r="S6" s="382" t="s">
        <v>1007</v>
      </c>
      <c r="T6" s="383" t="s">
        <v>1008</v>
      </c>
      <c r="U6" s="384" t="s">
        <v>1009</v>
      </c>
      <c r="V6" s="384" t="s">
        <v>1010</v>
      </c>
      <c r="W6" s="384" t="s">
        <v>1011</v>
      </c>
      <c r="X6" s="384" t="s">
        <v>1012</v>
      </c>
      <c r="Y6" s="384" t="s">
        <v>1013</v>
      </c>
      <c r="Z6" s="385" t="s">
        <v>62</v>
      </c>
      <c r="AA6" s="382" t="s">
        <v>1007</v>
      </c>
      <c r="AB6" s="383" t="s">
        <v>1008</v>
      </c>
      <c r="AC6" s="384" t="s">
        <v>1009</v>
      </c>
      <c r="AD6" s="384" t="s">
        <v>1010</v>
      </c>
      <c r="AE6" s="384" t="s">
        <v>1011</v>
      </c>
      <c r="AF6" s="384" t="s">
        <v>1012</v>
      </c>
      <c r="AG6" s="384" t="s">
        <v>1013</v>
      </c>
      <c r="AH6" s="392" t="s">
        <v>62</v>
      </c>
      <c r="AI6" s="382" t="s">
        <v>1007</v>
      </c>
      <c r="AJ6" s="383" t="s">
        <v>1008</v>
      </c>
      <c r="AK6" s="384" t="s">
        <v>1009</v>
      </c>
      <c r="AL6" s="384" t="s">
        <v>1010</v>
      </c>
      <c r="AM6" s="384" t="s">
        <v>1011</v>
      </c>
      <c r="AN6" s="384" t="s">
        <v>1012</v>
      </c>
      <c r="AO6" s="384" t="s">
        <v>1013</v>
      </c>
      <c r="AP6" s="385" t="s">
        <v>62</v>
      </c>
      <c r="AQ6" s="382" t="s">
        <v>1007</v>
      </c>
      <c r="AR6" s="383" t="s">
        <v>1008</v>
      </c>
      <c r="AS6" s="384" t="s">
        <v>1009</v>
      </c>
      <c r="AT6" s="384" t="s">
        <v>1010</v>
      </c>
      <c r="AU6" s="384" t="s">
        <v>1011</v>
      </c>
      <c r="AV6" s="384" t="s">
        <v>1012</v>
      </c>
      <c r="AW6" s="384" t="s">
        <v>1013</v>
      </c>
      <c r="AX6" s="385" t="s">
        <v>62</v>
      </c>
      <c r="AY6" s="382" t="s">
        <v>1007</v>
      </c>
      <c r="AZ6" s="383" t="s">
        <v>1008</v>
      </c>
      <c r="BA6" s="384" t="s">
        <v>1009</v>
      </c>
      <c r="BB6" s="384" t="s">
        <v>1010</v>
      </c>
      <c r="BC6" s="384" t="s">
        <v>1011</v>
      </c>
      <c r="BD6" s="384" t="s">
        <v>1012</v>
      </c>
      <c r="BE6" s="384" t="s">
        <v>1013</v>
      </c>
      <c r="BF6" s="385" t="s">
        <v>62</v>
      </c>
      <c r="BG6" s="382" t="s">
        <v>1007</v>
      </c>
      <c r="BH6" s="383" t="s">
        <v>1008</v>
      </c>
      <c r="BI6" s="384" t="s">
        <v>1009</v>
      </c>
      <c r="BJ6" s="384" t="s">
        <v>1010</v>
      </c>
      <c r="BK6" s="384" t="s">
        <v>1011</v>
      </c>
      <c r="BL6" s="384" t="s">
        <v>1012</v>
      </c>
      <c r="BM6" s="384" t="s">
        <v>1013</v>
      </c>
      <c r="BN6" s="385" t="s">
        <v>62</v>
      </c>
      <c r="BO6" s="382" t="s">
        <v>1007</v>
      </c>
      <c r="BP6" s="383" t="s">
        <v>1008</v>
      </c>
      <c r="BQ6" s="384" t="s">
        <v>1009</v>
      </c>
      <c r="BR6" s="384" t="s">
        <v>1010</v>
      </c>
      <c r="BS6" s="384" t="s">
        <v>1011</v>
      </c>
      <c r="BT6" s="384" t="s">
        <v>1012</v>
      </c>
      <c r="BU6" s="384" t="s">
        <v>1013</v>
      </c>
      <c r="BV6" s="385" t="s">
        <v>62</v>
      </c>
      <c r="BW6" s="382" t="s">
        <v>1007</v>
      </c>
      <c r="BX6" s="383" t="s">
        <v>1008</v>
      </c>
      <c r="BY6" s="384" t="s">
        <v>1009</v>
      </c>
      <c r="BZ6" s="384" t="s">
        <v>1010</v>
      </c>
      <c r="CA6" s="384" t="s">
        <v>1011</v>
      </c>
      <c r="CB6" s="384" t="s">
        <v>1012</v>
      </c>
      <c r="CC6" s="384" t="s">
        <v>1013</v>
      </c>
      <c r="CD6" s="392" t="s">
        <v>62</v>
      </c>
      <c r="CE6" s="470" t="s">
        <v>159</v>
      </c>
      <c r="CF6" s="471" t="s">
        <v>160</v>
      </c>
      <c r="CG6" s="471" t="s">
        <v>1022</v>
      </c>
      <c r="CH6" s="472" t="s">
        <v>1023</v>
      </c>
      <c r="CI6" s="437" t="s">
        <v>159</v>
      </c>
      <c r="CJ6" s="437" t="s">
        <v>160</v>
      </c>
      <c r="CK6" s="437" t="s">
        <v>1022</v>
      </c>
      <c r="CL6" s="437" t="s">
        <v>1023</v>
      </c>
      <c r="CM6" s="449" t="s">
        <v>1035</v>
      </c>
      <c r="CN6" s="450" t="s">
        <v>159</v>
      </c>
      <c r="CO6" s="435" t="s">
        <v>160</v>
      </c>
      <c r="CP6" s="435" t="s">
        <v>1022</v>
      </c>
      <c r="CQ6" s="435" t="s">
        <v>1023</v>
      </c>
      <c r="CR6" s="452" t="s">
        <v>1035</v>
      </c>
    </row>
    <row r="7" spans="1:96">
      <c r="A7" s="405" t="s">
        <v>63</v>
      </c>
      <c r="B7" s="406" t="s">
        <v>1037</v>
      </c>
      <c r="C7" s="393">
        <f t="shared" ref="C7:AH7" si="0">SUM(C8:C47)</f>
        <v>38838</v>
      </c>
      <c r="D7" s="394">
        <f t="shared" si="0"/>
        <v>35769</v>
      </c>
      <c r="E7" s="394">
        <f t="shared" si="0"/>
        <v>35922</v>
      </c>
      <c r="F7" s="394">
        <f t="shared" si="0"/>
        <v>28316</v>
      </c>
      <c r="G7" s="394">
        <f t="shared" si="0"/>
        <v>23918</v>
      </c>
      <c r="H7" s="394">
        <f t="shared" si="0"/>
        <v>22568</v>
      </c>
      <c r="I7" s="394">
        <f t="shared" si="0"/>
        <v>18386</v>
      </c>
      <c r="J7" s="395">
        <f t="shared" si="0"/>
        <v>203717</v>
      </c>
      <c r="K7" s="393">
        <f t="shared" si="0"/>
        <v>38479</v>
      </c>
      <c r="L7" s="394">
        <f t="shared" si="0"/>
        <v>35252</v>
      </c>
      <c r="M7" s="394">
        <f t="shared" si="0"/>
        <v>35524</v>
      </c>
      <c r="N7" s="394">
        <f t="shared" si="0"/>
        <v>27834</v>
      </c>
      <c r="O7" s="394">
        <f t="shared" si="0"/>
        <v>23612</v>
      </c>
      <c r="P7" s="394">
        <f t="shared" si="0"/>
        <v>22262</v>
      </c>
      <c r="Q7" s="394">
        <f t="shared" si="0"/>
        <v>18037</v>
      </c>
      <c r="R7" s="395">
        <f t="shared" si="0"/>
        <v>201000</v>
      </c>
      <c r="S7" s="393">
        <f t="shared" si="0"/>
        <v>1469</v>
      </c>
      <c r="T7" s="394">
        <f t="shared" si="0"/>
        <v>1455</v>
      </c>
      <c r="U7" s="394">
        <f t="shared" si="0"/>
        <v>998</v>
      </c>
      <c r="V7" s="394">
        <f t="shared" si="0"/>
        <v>955</v>
      </c>
      <c r="W7" s="394">
        <f t="shared" si="0"/>
        <v>623</v>
      </c>
      <c r="X7" s="394">
        <f t="shared" si="0"/>
        <v>598</v>
      </c>
      <c r="Y7" s="394">
        <f t="shared" si="0"/>
        <v>573</v>
      </c>
      <c r="Z7" s="395">
        <f t="shared" si="0"/>
        <v>6671</v>
      </c>
      <c r="AA7" s="393">
        <f t="shared" si="0"/>
        <v>3235</v>
      </c>
      <c r="AB7" s="394">
        <f t="shared" si="0"/>
        <v>2722</v>
      </c>
      <c r="AC7" s="394">
        <f t="shared" si="0"/>
        <v>1966</v>
      </c>
      <c r="AD7" s="394">
        <f t="shared" si="0"/>
        <v>1470</v>
      </c>
      <c r="AE7" s="394">
        <f t="shared" si="0"/>
        <v>1136</v>
      </c>
      <c r="AF7" s="394">
        <f t="shared" si="0"/>
        <v>990</v>
      </c>
      <c r="AG7" s="394">
        <f t="shared" si="0"/>
        <v>928</v>
      </c>
      <c r="AH7" s="395">
        <f t="shared" si="0"/>
        <v>12447</v>
      </c>
      <c r="AI7" s="393">
        <f t="shared" ref="AI7:BV7" si="1">SUM(AI8:AI47)</f>
        <v>7311</v>
      </c>
      <c r="AJ7" s="394">
        <f t="shared" si="1"/>
        <v>5554</v>
      </c>
      <c r="AK7" s="394">
        <f t="shared" si="1"/>
        <v>4479</v>
      </c>
      <c r="AL7" s="394">
        <f t="shared" si="1"/>
        <v>2993</v>
      </c>
      <c r="AM7" s="394">
        <f t="shared" si="1"/>
        <v>2140</v>
      </c>
      <c r="AN7" s="394">
        <f t="shared" si="1"/>
        <v>1949</v>
      </c>
      <c r="AO7" s="394">
        <f t="shared" si="1"/>
        <v>1748</v>
      </c>
      <c r="AP7" s="395">
        <f t="shared" si="1"/>
        <v>26174</v>
      </c>
      <c r="AQ7" s="478">
        <f>AY7+BG7+BO7</f>
        <v>26464</v>
      </c>
      <c r="AR7" s="395">
        <f t="shared" ref="AR7:AX22" si="2">AZ7+BH7+BP7</f>
        <v>25521</v>
      </c>
      <c r="AS7" s="395">
        <f t="shared" si="2"/>
        <v>28081</v>
      </c>
      <c r="AT7" s="395">
        <f t="shared" si="2"/>
        <v>22416</v>
      </c>
      <c r="AU7" s="395">
        <f t="shared" si="2"/>
        <v>19713</v>
      </c>
      <c r="AV7" s="395">
        <f t="shared" si="2"/>
        <v>18725</v>
      </c>
      <c r="AW7" s="395">
        <f t="shared" si="2"/>
        <v>14788</v>
      </c>
      <c r="AX7" s="396">
        <f t="shared" si="2"/>
        <v>155708</v>
      </c>
      <c r="AY7" s="473">
        <f t="shared" si="1"/>
        <v>12044</v>
      </c>
      <c r="AZ7" s="394">
        <f t="shared" si="1"/>
        <v>10060</v>
      </c>
      <c r="BA7" s="394">
        <f t="shared" si="1"/>
        <v>8867</v>
      </c>
      <c r="BB7" s="394">
        <f t="shared" si="1"/>
        <v>5922</v>
      </c>
      <c r="BC7" s="394">
        <f t="shared" si="1"/>
        <v>4639</v>
      </c>
      <c r="BD7" s="394">
        <f t="shared" si="1"/>
        <v>3925</v>
      </c>
      <c r="BE7" s="394">
        <f t="shared" si="1"/>
        <v>3369</v>
      </c>
      <c r="BF7" s="395">
        <f t="shared" si="1"/>
        <v>48826</v>
      </c>
      <c r="BG7" s="393">
        <f t="shared" si="1"/>
        <v>10194</v>
      </c>
      <c r="BH7" s="394">
        <f t="shared" si="1"/>
        <v>9678</v>
      </c>
      <c r="BI7" s="394">
        <f t="shared" si="1"/>
        <v>10660</v>
      </c>
      <c r="BJ7" s="394">
        <f t="shared" si="1"/>
        <v>7946</v>
      </c>
      <c r="BK7" s="394">
        <f t="shared" si="1"/>
        <v>6526</v>
      </c>
      <c r="BL7" s="394">
        <f t="shared" si="1"/>
        <v>5755</v>
      </c>
      <c r="BM7" s="394">
        <f t="shared" si="1"/>
        <v>4696</v>
      </c>
      <c r="BN7" s="395">
        <f t="shared" si="1"/>
        <v>55455</v>
      </c>
      <c r="BO7" s="393">
        <f t="shared" si="1"/>
        <v>4226</v>
      </c>
      <c r="BP7" s="394">
        <f t="shared" si="1"/>
        <v>5783</v>
      </c>
      <c r="BQ7" s="394">
        <f t="shared" si="1"/>
        <v>8554</v>
      </c>
      <c r="BR7" s="394">
        <f t="shared" si="1"/>
        <v>8548</v>
      </c>
      <c r="BS7" s="394">
        <f t="shared" si="1"/>
        <v>8548</v>
      </c>
      <c r="BT7" s="394">
        <f t="shared" si="1"/>
        <v>9045</v>
      </c>
      <c r="BU7" s="394">
        <f t="shared" si="1"/>
        <v>6723</v>
      </c>
      <c r="BV7" s="395">
        <f t="shared" si="1"/>
        <v>51427</v>
      </c>
      <c r="BW7" s="393">
        <f t="shared" ref="BW7:CD7" si="3">SUM(BW8:BW47)</f>
        <v>359</v>
      </c>
      <c r="BX7" s="394">
        <f t="shared" si="3"/>
        <v>517</v>
      </c>
      <c r="BY7" s="394">
        <f t="shared" si="3"/>
        <v>398</v>
      </c>
      <c r="BZ7" s="394">
        <f t="shared" si="3"/>
        <v>482</v>
      </c>
      <c r="CA7" s="394">
        <f t="shared" si="3"/>
        <v>306</v>
      </c>
      <c r="CB7" s="394">
        <f t="shared" si="3"/>
        <v>306</v>
      </c>
      <c r="CC7" s="394">
        <f t="shared" si="3"/>
        <v>349</v>
      </c>
      <c r="CD7" s="395">
        <f t="shared" si="3"/>
        <v>2717</v>
      </c>
      <c r="CE7" s="465">
        <f>SUM(V7:Y7)</f>
        <v>2749</v>
      </c>
      <c r="CF7" s="466">
        <f>SUM(AD7:AG7)</f>
        <v>4524</v>
      </c>
      <c r="CG7" s="466">
        <f>SUM(AL7:AO7)</f>
        <v>8830</v>
      </c>
      <c r="CH7" s="467">
        <f>SUM(AT7:AW7)</f>
        <v>75642</v>
      </c>
      <c r="CI7" s="432">
        <f>h27国調1!AU113</f>
        <v>229470</v>
      </c>
      <c r="CJ7" s="432">
        <f>h27国調1!AV113</f>
        <v>191928</v>
      </c>
      <c r="CK7" s="432">
        <f>h27国調1!AW113</f>
        <v>155492</v>
      </c>
      <c r="CL7" s="432">
        <f>h27国調1!BB113</f>
        <v>276447</v>
      </c>
      <c r="CM7" s="439">
        <f>SUM(CI7:CL7)</f>
        <v>853337</v>
      </c>
      <c r="CN7" s="431">
        <f>ROUND((h27_3女!CE7+h28_3女!CE7+h29_3女!CE7)/3,0)</f>
        <v>2689</v>
      </c>
      <c r="CO7" s="432">
        <f>ROUND((h27_3女!CF7+h28_3女!CF7+h29_3女!CF7)/3,0)</f>
        <v>4622</v>
      </c>
      <c r="CP7" s="432">
        <f>ROUND((h27_3女!CG7+h28_3女!CG7+h29_3女!CG7)/3,0)</f>
        <v>8980</v>
      </c>
      <c r="CQ7" s="432">
        <f>ROUND((h27_3女!CH7+h28_3女!CH7+h29_3女!CH7)/3,0)</f>
        <v>73257</v>
      </c>
      <c r="CR7" s="453">
        <f>SUM(CN7:CQ7)</f>
        <v>89548</v>
      </c>
    </row>
    <row r="8" spans="1:96">
      <c r="A8" s="386" t="s">
        <v>281</v>
      </c>
      <c r="B8" s="387" t="s">
        <v>0</v>
      </c>
      <c r="C8" s="397">
        <v>12012</v>
      </c>
      <c r="D8" s="398">
        <v>12139</v>
      </c>
      <c r="E8" s="398">
        <v>8500</v>
      </c>
      <c r="F8" s="398">
        <v>8024</v>
      </c>
      <c r="G8" s="398">
        <v>6642</v>
      </c>
      <c r="H8" s="398">
        <v>6589</v>
      </c>
      <c r="I8" s="398">
        <v>5118</v>
      </c>
      <c r="J8" s="399">
        <v>59024</v>
      </c>
      <c r="K8" s="397">
        <v>11911</v>
      </c>
      <c r="L8" s="398">
        <v>11976</v>
      </c>
      <c r="M8" s="398">
        <v>8434</v>
      </c>
      <c r="N8" s="398">
        <v>7875</v>
      </c>
      <c r="O8" s="398">
        <v>6553</v>
      </c>
      <c r="P8" s="398">
        <v>6496</v>
      </c>
      <c r="Q8" s="398">
        <v>5028</v>
      </c>
      <c r="R8" s="399">
        <v>58273</v>
      </c>
      <c r="S8" s="397">
        <v>462</v>
      </c>
      <c r="T8" s="398">
        <v>512</v>
      </c>
      <c r="U8" s="398">
        <v>195</v>
      </c>
      <c r="V8" s="398">
        <v>288</v>
      </c>
      <c r="W8" s="398">
        <v>180</v>
      </c>
      <c r="X8" s="398">
        <v>186</v>
      </c>
      <c r="Y8" s="398">
        <v>160</v>
      </c>
      <c r="Z8" s="399">
        <v>1983</v>
      </c>
      <c r="AA8" s="397">
        <v>1039</v>
      </c>
      <c r="AB8" s="398">
        <v>980</v>
      </c>
      <c r="AC8" s="398">
        <v>406</v>
      </c>
      <c r="AD8" s="398">
        <v>435</v>
      </c>
      <c r="AE8" s="398">
        <v>301</v>
      </c>
      <c r="AF8" s="398">
        <v>309</v>
      </c>
      <c r="AG8" s="398">
        <v>266</v>
      </c>
      <c r="AH8" s="399">
        <v>3736</v>
      </c>
      <c r="AI8" s="397">
        <v>2236</v>
      </c>
      <c r="AJ8" s="398">
        <v>1912</v>
      </c>
      <c r="AK8" s="398">
        <v>1060</v>
      </c>
      <c r="AL8" s="398">
        <v>870</v>
      </c>
      <c r="AM8" s="398">
        <v>628</v>
      </c>
      <c r="AN8" s="398">
        <v>610</v>
      </c>
      <c r="AO8" s="398">
        <v>550</v>
      </c>
      <c r="AP8" s="412">
        <v>7866</v>
      </c>
      <c r="AQ8" s="397">
        <f t="shared" ref="AQ8:AX47" si="4">AY8+BG8+BO8</f>
        <v>8174</v>
      </c>
      <c r="AR8" s="400">
        <f t="shared" si="2"/>
        <v>8572</v>
      </c>
      <c r="AS8" s="400">
        <f t="shared" si="2"/>
        <v>6773</v>
      </c>
      <c r="AT8" s="400">
        <f t="shared" si="2"/>
        <v>6282</v>
      </c>
      <c r="AU8" s="400">
        <f t="shared" si="2"/>
        <v>5444</v>
      </c>
      <c r="AV8" s="400">
        <f t="shared" si="2"/>
        <v>5391</v>
      </c>
      <c r="AW8" s="400">
        <f t="shared" si="2"/>
        <v>4052</v>
      </c>
      <c r="AX8" s="411">
        <f t="shared" si="2"/>
        <v>44688</v>
      </c>
      <c r="AY8" s="400">
        <v>3754</v>
      </c>
      <c r="AZ8" s="398">
        <v>3449</v>
      </c>
      <c r="BA8" s="398">
        <v>2214</v>
      </c>
      <c r="BB8" s="398">
        <v>1738</v>
      </c>
      <c r="BC8" s="398">
        <v>1352</v>
      </c>
      <c r="BD8" s="398">
        <v>1278</v>
      </c>
      <c r="BE8" s="398">
        <v>939</v>
      </c>
      <c r="BF8" s="399">
        <v>14724</v>
      </c>
      <c r="BG8" s="397">
        <v>3119</v>
      </c>
      <c r="BH8" s="398">
        <v>3205</v>
      </c>
      <c r="BI8" s="398">
        <v>2597</v>
      </c>
      <c r="BJ8" s="398">
        <v>2201</v>
      </c>
      <c r="BK8" s="398">
        <v>1830</v>
      </c>
      <c r="BL8" s="398">
        <v>1680</v>
      </c>
      <c r="BM8" s="398">
        <v>1295</v>
      </c>
      <c r="BN8" s="399">
        <v>15927</v>
      </c>
      <c r="BO8" s="397">
        <v>1301</v>
      </c>
      <c r="BP8" s="398">
        <v>1918</v>
      </c>
      <c r="BQ8" s="398">
        <v>1962</v>
      </c>
      <c r="BR8" s="398">
        <v>2343</v>
      </c>
      <c r="BS8" s="398">
        <v>2262</v>
      </c>
      <c r="BT8" s="398">
        <v>2433</v>
      </c>
      <c r="BU8" s="398">
        <v>1818</v>
      </c>
      <c r="BV8" s="399">
        <v>14037</v>
      </c>
      <c r="BW8" s="397">
        <v>101</v>
      </c>
      <c r="BX8" s="398">
        <v>163</v>
      </c>
      <c r="BY8" s="398">
        <v>66</v>
      </c>
      <c r="BZ8" s="398">
        <v>149</v>
      </c>
      <c r="CA8" s="398">
        <v>89</v>
      </c>
      <c r="CB8" s="398">
        <v>93</v>
      </c>
      <c r="CC8" s="398">
        <v>90</v>
      </c>
      <c r="CD8" s="412">
        <v>751</v>
      </c>
      <c r="CE8" s="454">
        <f t="shared" ref="CE8:CE48" si="5">SUM(V8:Y8)</f>
        <v>814</v>
      </c>
      <c r="CF8" s="423">
        <f t="shared" ref="CF8:CF48" si="6">SUM(AD8:AG8)</f>
        <v>1311</v>
      </c>
      <c r="CG8" s="423">
        <f t="shared" ref="CG8:CG48" si="7">SUM(AL8:AO8)</f>
        <v>2658</v>
      </c>
      <c r="CH8" s="468">
        <f t="shared" ref="CH8:CH48" si="8">SUM(AT8:AW8)</f>
        <v>21169</v>
      </c>
      <c r="CI8" s="427">
        <f>h27国調1!AU114</f>
        <v>63523</v>
      </c>
      <c r="CJ8" s="427">
        <f>h27国調1!AV114</f>
        <v>53360</v>
      </c>
      <c r="CK8" s="427">
        <f>h27国調1!AW114</f>
        <v>44132</v>
      </c>
      <c r="CL8" s="427">
        <f>h27国調1!BB114</f>
        <v>77674</v>
      </c>
      <c r="CM8" s="440">
        <f t="shared" ref="CM8:CM47" si="9">SUM(CI8:CL8)</f>
        <v>238689</v>
      </c>
      <c r="CN8" s="426">
        <f>ROUND((h27_3女!CE8+h28_3女!CE8+h29_3女!CE8)/3,0)</f>
        <v>800</v>
      </c>
      <c r="CO8" s="427">
        <f>ROUND((h27_3女!CF8+h28_3女!CF8+h29_3女!CF8)/3,0)</f>
        <v>1396</v>
      </c>
      <c r="CP8" s="427">
        <f>ROUND((h27_3女!CG8+h28_3女!CG8+h29_3女!CG8)/3,0)</f>
        <v>2699</v>
      </c>
      <c r="CQ8" s="427">
        <f>ROUND((h27_3女!CH8+h28_3女!CH8+h29_3女!CH8)/3,0)</f>
        <v>20479</v>
      </c>
      <c r="CR8" s="455">
        <f t="shared" ref="CR8:CR47" si="10">SUM(CN8:CQ8)</f>
        <v>25374</v>
      </c>
    </row>
    <row r="9" spans="1:96">
      <c r="A9" s="386" t="s">
        <v>281</v>
      </c>
      <c r="B9" s="387" t="s">
        <v>2</v>
      </c>
      <c r="C9" s="397">
        <v>4649</v>
      </c>
      <c r="D9" s="398">
        <v>3333</v>
      </c>
      <c r="E9" s="398">
        <v>4118</v>
      </c>
      <c r="F9" s="398">
        <v>2376</v>
      </c>
      <c r="G9" s="398">
        <v>2146</v>
      </c>
      <c r="H9" s="398">
        <v>2030</v>
      </c>
      <c r="I9" s="398">
        <v>1802</v>
      </c>
      <c r="J9" s="399">
        <v>20454</v>
      </c>
      <c r="K9" s="397">
        <v>4610</v>
      </c>
      <c r="L9" s="398">
        <v>3287</v>
      </c>
      <c r="M9" s="398">
        <v>4059</v>
      </c>
      <c r="N9" s="398">
        <v>2332</v>
      </c>
      <c r="O9" s="398">
        <v>2114</v>
      </c>
      <c r="P9" s="398">
        <v>2000</v>
      </c>
      <c r="Q9" s="398">
        <v>1763</v>
      </c>
      <c r="R9" s="399">
        <v>20165</v>
      </c>
      <c r="S9" s="397">
        <v>187</v>
      </c>
      <c r="T9" s="398">
        <v>113</v>
      </c>
      <c r="U9" s="398">
        <v>155</v>
      </c>
      <c r="V9" s="398">
        <v>85</v>
      </c>
      <c r="W9" s="398">
        <v>59</v>
      </c>
      <c r="X9" s="398">
        <v>51</v>
      </c>
      <c r="Y9" s="398">
        <v>62</v>
      </c>
      <c r="Z9" s="399">
        <v>712</v>
      </c>
      <c r="AA9" s="397">
        <v>401</v>
      </c>
      <c r="AB9" s="398">
        <v>234</v>
      </c>
      <c r="AC9" s="398">
        <v>285</v>
      </c>
      <c r="AD9" s="398">
        <v>135</v>
      </c>
      <c r="AE9" s="398">
        <v>124</v>
      </c>
      <c r="AF9" s="398">
        <v>98</v>
      </c>
      <c r="AG9" s="398">
        <v>96</v>
      </c>
      <c r="AH9" s="399">
        <v>1373</v>
      </c>
      <c r="AI9" s="397">
        <v>1021</v>
      </c>
      <c r="AJ9" s="398">
        <v>534</v>
      </c>
      <c r="AK9" s="398">
        <v>602</v>
      </c>
      <c r="AL9" s="398">
        <v>283</v>
      </c>
      <c r="AM9" s="398">
        <v>208</v>
      </c>
      <c r="AN9" s="398">
        <v>204</v>
      </c>
      <c r="AO9" s="398">
        <v>183</v>
      </c>
      <c r="AP9" s="412">
        <v>3035</v>
      </c>
      <c r="AQ9" s="397">
        <f t="shared" si="4"/>
        <v>3001</v>
      </c>
      <c r="AR9" s="400">
        <f t="shared" si="2"/>
        <v>2406</v>
      </c>
      <c r="AS9" s="400">
        <f t="shared" si="2"/>
        <v>3017</v>
      </c>
      <c r="AT9" s="400">
        <f t="shared" si="2"/>
        <v>1829</v>
      </c>
      <c r="AU9" s="400">
        <f t="shared" si="2"/>
        <v>1723</v>
      </c>
      <c r="AV9" s="400">
        <f t="shared" si="2"/>
        <v>1647</v>
      </c>
      <c r="AW9" s="400">
        <f t="shared" si="2"/>
        <v>1422</v>
      </c>
      <c r="AX9" s="411">
        <f t="shared" si="2"/>
        <v>15045</v>
      </c>
      <c r="AY9" s="400">
        <v>1495</v>
      </c>
      <c r="AZ9" s="398">
        <v>945</v>
      </c>
      <c r="BA9" s="398">
        <v>1025</v>
      </c>
      <c r="BB9" s="398">
        <v>508</v>
      </c>
      <c r="BC9" s="398">
        <v>430</v>
      </c>
      <c r="BD9" s="398">
        <v>356</v>
      </c>
      <c r="BE9" s="398">
        <v>330</v>
      </c>
      <c r="BF9" s="399">
        <v>5089</v>
      </c>
      <c r="BG9" s="397">
        <v>1128</v>
      </c>
      <c r="BH9" s="398">
        <v>956</v>
      </c>
      <c r="BI9" s="398">
        <v>1155</v>
      </c>
      <c r="BJ9" s="398">
        <v>641</v>
      </c>
      <c r="BK9" s="398">
        <v>559</v>
      </c>
      <c r="BL9" s="398">
        <v>533</v>
      </c>
      <c r="BM9" s="398">
        <v>464</v>
      </c>
      <c r="BN9" s="399">
        <v>5436</v>
      </c>
      <c r="BO9" s="397">
        <v>378</v>
      </c>
      <c r="BP9" s="398">
        <v>505</v>
      </c>
      <c r="BQ9" s="398">
        <v>837</v>
      </c>
      <c r="BR9" s="398">
        <v>680</v>
      </c>
      <c r="BS9" s="398">
        <v>734</v>
      </c>
      <c r="BT9" s="398">
        <v>758</v>
      </c>
      <c r="BU9" s="398">
        <v>628</v>
      </c>
      <c r="BV9" s="399">
        <v>4520</v>
      </c>
      <c r="BW9" s="397">
        <v>39</v>
      </c>
      <c r="BX9" s="398">
        <v>46</v>
      </c>
      <c r="BY9" s="398">
        <v>59</v>
      </c>
      <c r="BZ9" s="398">
        <v>44</v>
      </c>
      <c r="CA9" s="398">
        <v>32</v>
      </c>
      <c r="CB9" s="398">
        <v>30</v>
      </c>
      <c r="CC9" s="398">
        <v>39</v>
      </c>
      <c r="CD9" s="412">
        <v>289</v>
      </c>
      <c r="CE9" s="454">
        <f t="shared" si="5"/>
        <v>257</v>
      </c>
      <c r="CF9" s="423">
        <f t="shared" si="6"/>
        <v>453</v>
      </c>
      <c r="CG9" s="423">
        <f t="shared" si="7"/>
        <v>878</v>
      </c>
      <c r="CH9" s="468">
        <f t="shared" si="8"/>
        <v>6621</v>
      </c>
      <c r="CI9" s="427">
        <f>h27国調1!AU124</f>
        <v>21208</v>
      </c>
      <c r="CJ9" s="427">
        <f>h27国調1!AV124</f>
        <v>18108</v>
      </c>
      <c r="CK9" s="427">
        <f>h27国調1!AW124</f>
        <v>14092</v>
      </c>
      <c r="CL9" s="427">
        <f>h27国調1!BB124</f>
        <v>23852</v>
      </c>
      <c r="CM9" s="440">
        <f t="shared" si="9"/>
        <v>77260</v>
      </c>
      <c r="CN9" s="426">
        <f>ROUND((h27_3女!CE9+h28_3女!CE9+h29_3女!CE9)/3,0)</f>
        <v>246</v>
      </c>
      <c r="CO9" s="427">
        <f>ROUND((h27_3女!CF9+h28_3女!CF9+h29_3女!CF9)/3,0)</f>
        <v>461</v>
      </c>
      <c r="CP9" s="427">
        <f>ROUND((h27_3女!CG9+h28_3女!CG9+h29_3女!CG9)/3,0)</f>
        <v>878</v>
      </c>
      <c r="CQ9" s="427">
        <f>ROUND((h27_3女!CH9+h28_3女!CH9+h29_3女!CH9)/3,0)</f>
        <v>6472</v>
      </c>
      <c r="CR9" s="455">
        <f t="shared" si="10"/>
        <v>8057</v>
      </c>
    </row>
    <row r="10" spans="1:96">
      <c r="A10" s="386" t="s">
        <v>281</v>
      </c>
      <c r="B10" s="387" t="s">
        <v>4</v>
      </c>
      <c r="C10" s="397">
        <v>3269</v>
      </c>
      <c r="D10" s="398">
        <v>3235</v>
      </c>
      <c r="E10" s="398">
        <v>3001</v>
      </c>
      <c r="F10" s="398">
        <v>2886</v>
      </c>
      <c r="G10" s="398">
        <v>2191</v>
      </c>
      <c r="H10" s="398">
        <v>1991</v>
      </c>
      <c r="I10" s="398">
        <v>1597</v>
      </c>
      <c r="J10" s="399">
        <v>18170</v>
      </c>
      <c r="K10" s="397">
        <v>3251</v>
      </c>
      <c r="L10" s="398">
        <v>3188</v>
      </c>
      <c r="M10" s="398">
        <v>2981</v>
      </c>
      <c r="N10" s="398">
        <v>2833</v>
      </c>
      <c r="O10" s="398">
        <v>2156</v>
      </c>
      <c r="P10" s="398">
        <v>1964</v>
      </c>
      <c r="Q10" s="398">
        <v>1566</v>
      </c>
      <c r="R10" s="399">
        <v>17939</v>
      </c>
      <c r="S10" s="397">
        <v>131</v>
      </c>
      <c r="T10" s="398">
        <v>172</v>
      </c>
      <c r="U10" s="398">
        <v>96</v>
      </c>
      <c r="V10" s="398">
        <v>126</v>
      </c>
      <c r="W10" s="398">
        <v>70</v>
      </c>
      <c r="X10" s="398">
        <v>65</v>
      </c>
      <c r="Y10" s="398">
        <v>61</v>
      </c>
      <c r="Z10" s="399">
        <v>721</v>
      </c>
      <c r="AA10" s="397">
        <v>281</v>
      </c>
      <c r="AB10" s="398">
        <v>314</v>
      </c>
      <c r="AC10" s="398">
        <v>182</v>
      </c>
      <c r="AD10" s="398">
        <v>178</v>
      </c>
      <c r="AE10" s="398">
        <v>125</v>
      </c>
      <c r="AF10" s="398">
        <v>113</v>
      </c>
      <c r="AG10" s="398">
        <v>85</v>
      </c>
      <c r="AH10" s="399">
        <v>1278</v>
      </c>
      <c r="AI10" s="397">
        <v>765</v>
      </c>
      <c r="AJ10" s="398">
        <v>595</v>
      </c>
      <c r="AK10" s="398">
        <v>442</v>
      </c>
      <c r="AL10" s="398">
        <v>370</v>
      </c>
      <c r="AM10" s="398">
        <v>239</v>
      </c>
      <c r="AN10" s="398">
        <v>230</v>
      </c>
      <c r="AO10" s="398">
        <v>200</v>
      </c>
      <c r="AP10" s="412">
        <v>2841</v>
      </c>
      <c r="AQ10" s="397">
        <f t="shared" si="4"/>
        <v>2074</v>
      </c>
      <c r="AR10" s="400">
        <f t="shared" si="2"/>
        <v>2107</v>
      </c>
      <c r="AS10" s="400">
        <f t="shared" si="2"/>
        <v>2261</v>
      </c>
      <c r="AT10" s="400">
        <f t="shared" si="2"/>
        <v>2159</v>
      </c>
      <c r="AU10" s="400">
        <f t="shared" si="2"/>
        <v>1722</v>
      </c>
      <c r="AV10" s="400">
        <f t="shared" si="2"/>
        <v>1556</v>
      </c>
      <c r="AW10" s="400">
        <f t="shared" si="2"/>
        <v>1220</v>
      </c>
      <c r="AX10" s="411">
        <f t="shared" si="2"/>
        <v>13099</v>
      </c>
      <c r="AY10" s="400">
        <v>1057</v>
      </c>
      <c r="AZ10" s="398">
        <v>926</v>
      </c>
      <c r="BA10" s="398">
        <v>834</v>
      </c>
      <c r="BB10" s="398">
        <v>665</v>
      </c>
      <c r="BC10" s="398">
        <v>483</v>
      </c>
      <c r="BD10" s="398">
        <v>393</v>
      </c>
      <c r="BE10" s="398">
        <v>338</v>
      </c>
      <c r="BF10" s="399">
        <v>4696</v>
      </c>
      <c r="BG10" s="397">
        <v>764</v>
      </c>
      <c r="BH10" s="398">
        <v>777</v>
      </c>
      <c r="BI10" s="398">
        <v>840</v>
      </c>
      <c r="BJ10" s="398">
        <v>764</v>
      </c>
      <c r="BK10" s="398">
        <v>551</v>
      </c>
      <c r="BL10" s="398">
        <v>506</v>
      </c>
      <c r="BM10" s="398">
        <v>406</v>
      </c>
      <c r="BN10" s="399">
        <v>4608</v>
      </c>
      <c r="BO10" s="397">
        <v>253</v>
      </c>
      <c r="BP10" s="398">
        <v>404</v>
      </c>
      <c r="BQ10" s="398">
        <v>587</v>
      </c>
      <c r="BR10" s="398">
        <v>730</v>
      </c>
      <c r="BS10" s="398">
        <v>688</v>
      </c>
      <c r="BT10" s="398">
        <v>657</v>
      </c>
      <c r="BU10" s="398">
        <v>476</v>
      </c>
      <c r="BV10" s="399">
        <v>3795</v>
      </c>
      <c r="BW10" s="397">
        <v>18</v>
      </c>
      <c r="BX10" s="398">
        <v>47</v>
      </c>
      <c r="BY10" s="398">
        <v>20</v>
      </c>
      <c r="BZ10" s="398">
        <v>53</v>
      </c>
      <c r="CA10" s="398">
        <v>35</v>
      </c>
      <c r="CB10" s="398">
        <v>27</v>
      </c>
      <c r="CC10" s="398">
        <v>31</v>
      </c>
      <c r="CD10" s="412">
        <v>231</v>
      </c>
      <c r="CE10" s="454">
        <f t="shared" si="5"/>
        <v>322</v>
      </c>
      <c r="CF10" s="423">
        <f t="shared" si="6"/>
        <v>501</v>
      </c>
      <c r="CG10" s="423">
        <f t="shared" si="7"/>
        <v>1039</v>
      </c>
      <c r="CH10" s="468">
        <f t="shared" si="8"/>
        <v>6657</v>
      </c>
      <c r="CI10" s="427">
        <f>h27国調1!AU125</f>
        <v>19175</v>
      </c>
      <c r="CJ10" s="427">
        <f>h27国調1!AV125</f>
        <v>16885</v>
      </c>
      <c r="CK10" s="427">
        <f>h27国調1!AW125</f>
        <v>14113</v>
      </c>
      <c r="CL10" s="427">
        <f>h27国調1!BB125</f>
        <v>21298</v>
      </c>
      <c r="CM10" s="440">
        <f t="shared" si="9"/>
        <v>71471</v>
      </c>
      <c r="CN10" s="426">
        <f>ROUND((h27_3女!CE10+h28_3女!CE10+h29_3女!CE10)/3,0)</f>
        <v>316</v>
      </c>
      <c r="CO10" s="427">
        <f>ROUND((h27_3女!CF10+h28_3女!CF10+h29_3女!CF10)/3,0)</f>
        <v>510</v>
      </c>
      <c r="CP10" s="427">
        <f>ROUND((h27_3女!CG10+h28_3女!CG10+h29_3女!CG10)/3,0)</f>
        <v>1024</v>
      </c>
      <c r="CQ10" s="427">
        <f>ROUND((h27_3女!CH10+h28_3女!CH10+h29_3女!CH10)/3,0)</f>
        <v>6314</v>
      </c>
      <c r="CR10" s="455">
        <f t="shared" si="10"/>
        <v>8164</v>
      </c>
    </row>
    <row r="11" spans="1:96">
      <c r="A11" s="386" t="s">
        <v>281</v>
      </c>
      <c r="B11" s="387" t="s">
        <v>6</v>
      </c>
      <c r="C11" s="397">
        <v>1930</v>
      </c>
      <c r="D11" s="398">
        <v>1945</v>
      </c>
      <c r="E11" s="398">
        <v>1484</v>
      </c>
      <c r="F11" s="398">
        <v>1282</v>
      </c>
      <c r="G11" s="398">
        <v>1115</v>
      </c>
      <c r="H11" s="398">
        <v>1079</v>
      </c>
      <c r="I11" s="398">
        <v>839</v>
      </c>
      <c r="J11" s="399">
        <v>9674</v>
      </c>
      <c r="K11" s="397">
        <v>1909</v>
      </c>
      <c r="L11" s="398">
        <v>1914</v>
      </c>
      <c r="M11" s="398">
        <v>1472</v>
      </c>
      <c r="N11" s="398">
        <v>1259</v>
      </c>
      <c r="O11" s="398">
        <v>1098</v>
      </c>
      <c r="P11" s="398">
        <v>1056</v>
      </c>
      <c r="Q11" s="398">
        <v>823</v>
      </c>
      <c r="R11" s="399">
        <v>9531</v>
      </c>
      <c r="S11" s="397">
        <v>95</v>
      </c>
      <c r="T11" s="398">
        <v>87</v>
      </c>
      <c r="U11" s="398">
        <v>47</v>
      </c>
      <c r="V11" s="398">
        <v>45</v>
      </c>
      <c r="W11" s="398">
        <v>34</v>
      </c>
      <c r="X11" s="398">
        <v>37</v>
      </c>
      <c r="Y11" s="398">
        <v>14</v>
      </c>
      <c r="Z11" s="399">
        <v>359</v>
      </c>
      <c r="AA11" s="397">
        <v>180</v>
      </c>
      <c r="AB11" s="398">
        <v>171</v>
      </c>
      <c r="AC11" s="398">
        <v>76</v>
      </c>
      <c r="AD11" s="398">
        <v>80</v>
      </c>
      <c r="AE11" s="398">
        <v>57</v>
      </c>
      <c r="AF11" s="398">
        <v>62</v>
      </c>
      <c r="AG11" s="398">
        <v>62</v>
      </c>
      <c r="AH11" s="399">
        <v>688</v>
      </c>
      <c r="AI11" s="397">
        <v>341</v>
      </c>
      <c r="AJ11" s="398">
        <v>314</v>
      </c>
      <c r="AK11" s="398">
        <v>206</v>
      </c>
      <c r="AL11" s="398">
        <v>151</v>
      </c>
      <c r="AM11" s="398">
        <v>110</v>
      </c>
      <c r="AN11" s="398">
        <v>110</v>
      </c>
      <c r="AO11" s="398">
        <v>85</v>
      </c>
      <c r="AP11" s="412">
        <v>1317</v>
      </c>
      <c r="AQ11" s="397">
        <f t="shared" si="4"/>
        <v>1293</v>
      </c>
      <c r="AR11" s="400">
        <f t="shared" si="2"/>
        <v>1342</v>
      </c>
      <c r="AS11" s="400">
        <f t="shared" si="2"/>
        <v>1143</v>
      </c>
      <c r="AT11" s="400">
        <f t="shared" si="2"/>
        <v>983</v>
      </c>
      <c r="AU11" s="400">
        <f t="shared" si="2"/>
        <v>897</v>
      </c>
      <c r="AV11" s="400">
        <f t="shared" si="2"/>
        <v>847</v>
      </c>
      <c r="AW11" s="400">
        <f t="shared" si="2"/>
        <v>662</v>
      </c>
      <c r="AX11" s="411">
        <f t="shared" si="2"/>
        <v>7167</v>
      </c>
      <c r="AY11" s="400">
        <v>608</v>
      </c>
      <c r="AZ11" s="398">
        <v>538</v>
      </c>
      <c r="BA11" s="398">
        <v>350</v>
      </c>
      <c r="BB11" s="398">
        <v>261</v>
      </c>
      <c r="BC11" s="398">
        <v>225</v>
      </c>
      <c r="BD11" s="398">
        <v>180</v>
      </c>
      <c r="BE11" s="398">
        <v>158</v>
      </c>
      <c r="BF11" s="399">
        <v>2320</v>
      </c>
      <c r="BG11" s="397">
        <v>463</v>
      </c>
      <c r="BH11" s="398">
        <v>526</v>
      </c>
      <c r="BI11" s="398">
        <v>445</v>
      </c>
      <c r="BJ11" s="398">
        <v>356</v>
      </c>
      <c r="BK11" s="398">
        <v>308</v>
      </c>
      <c r="BL11" s="398">
        <v>272</v>
      </c>
      <c r="BM11" s="398">
        <v>224</v>
      </c>
      <c r="BN11" s="399">
        <v>2594</v>
      </c>
      <c r="BO11" s="397">
        <v>222</v>
      </c>
      <c r="BP11" s="398">
        <v>278</v>
      </c>
      <c r="BQ11" s="398">
        <v>348</v>
      </c>
      <c r="BR11" s="398">
        <v>366</v>
      </c>
      <c r="BS11" s="398">
        <v>364</v>
      </c>
      <c r="BT11" s="398">
        <v>395</v>
      </c>
      <c r="BU11" s="398">
        <v>280</v>
      </c>
      <c r="BV11" s="399">
        <v>2253</v>
      </c>
      <c r="BW11" s="397">
        <v>21</v>
      </c>
      <c r="BX11" s="398">
        <v>31</v>
      </c>
      <c r="BY11" s="398">
        <v>12</v>
      </c>
      <c r="BZ11" s="398">
        <v>23</v>
      </c>
      <c r="CA11" s="398">
        <v>17</v>
      </c>
      <c r="CB11" s="398">
        <v>23</v>
      </c>
      <c r="CC11" s="398">
        <v>16</v>
      </c>
      <c r="CD11" s="412">
        <v>143</v>
      </c>
      <c r="CE11" s="454">
        <f t="shared" si="5"/>
        <v>130</v>
      </c>
      <c r="CF11" s="423">
        <f t="shared" si="6"/>
        <v>261</v>
      </c>
      <c r="CG11" s="423">
        <f t="shared" si="7"/>
        <v>456</v>
      </c>
      <c r="CH11" s="468">
        <f t="shared" si="8"/>
        <v>3389</v>
      </c>
      <c r="CI11" s="427">
        <f>h27国調1!AU126</f>
        <v>11846</v>
      </c>
      <c r="CJ11" s="427">
        <f>h27国調1!AV126</f>
        <v>9993</v>
      </c>
      <c r="CK11" s="427">
        <f>h27国調1!AW126</f>
        <v>7697</v>
      </c>
      <c r="CL11" s="427">
        <f>h27国調1!BB126</f>
        <v>12318</v>
      </c>
      <c r="CM11" s="440">
        <f t="shared" si="9"/>
        <v>41854</v>
      </c>
      <c r="CN11" s="426">
        <f>ROUND((h27_3女!CE11+h28_3女!CE11+h29_3女!CE11)/3,0)</f>
        <v>133</v>
      </c>
      <c r="CO11" s="427">
        <f>ROUND((h27_3女!CF11+h28_3女!CF11+h29_3女!CF11)/3,0)</f>
        <v>252</v>
      </c>
      <c r="CP11" s="427">
        <f>ROUND((h27_3女!CG11+h28_3女!CG11+h29_3女!CG11)/3,0)</f>
        <v>459</v>
      </c>
      <c r="CQ11" s="427">
        <f>ROUND((h27_3女!CH11+h28_3女!CH11+h29_3女!CH11)/3,0)</f>
        <v>3255</v>
      </c>
      <c r="CR11" s="455">
        <f t="shared" si="10"/>
        <v>4099</v>
      </c>
    </row>
    <row r="12" spans="1:96">
      <c r="A12" s="386" t="s">
        <v>281</v>
      </c>
      <c r="B12" s="387" t="s">
        <v>8</v>
      </c>
      <c r="C12" s="397">
        <v>3018</v>
      </c>
      <c r="D12" s="398">
        <v>2211</v>
      </c>
      <c r="E12" s="398">
        <v>2614</v>
      </c>
      <c r="F12" s="398">
        <v>1635</v>
      </c>
      <c r="G12" s="398">
        <v>1889</v>
      </c>
      <c r="H12" s="398">
        <v>1154</v>
      </c>
      <c r="I12" s="398">
        <v>1270</v>
      </c>
      <c r="J12" s="399">
        <v>13791</v>
      </c>
      <c r="K12" s="397">
        <v>2991</v>
      </c>
      <c r="L12" s="398">
        <v>2181</v>
      </c>
      <c r="M12" s="398">
        <v>2558</v>
      </c>
      <c r="N12" s="398">
        <v>1612</v>
      </c>
      <c r="O12" s="398">
        <v>1869</v>
      </c>
      <c r="P12" s="398">
        <v>1136</v>
      </c>
      <c r="Q12" s="398">
        <v>1236</v>
      </c>
      <c r="R12" s="399">
        <v>13583</v>
      </c>
      <c r="S12" s="397">
        <v>109</v>
      </c>
      <c r="T12" s="398">
        <v>86</v>
      </c>
      <c r="U12" s="398">
        <v>73</v>
      </c>
      <c r="V12" s="398">
        <v>58</v>
      </c>
      <c r="W12" s="398">
        <v>55</v>
      </c>
      <c r="X12" s="398">
        <v>36</v>
      </c>
      <c r="Y12" s="398">
        <v>34</v>
      </c>
      <c r="Z12" s="399">
        <v>451</v>
      </c>
      <c r="AA12" s="397">
        <v>232</v>
      </c>
      <c r="AB12" s="398">
        <v>156</v>
      </c>
      <c r="AC12" s="398">
        <v>153</v>
      </c>
      <c r="AD12" s="398">
        <v>81</v>
      </c>
      <c r="AE12" s="398">
        <v>92</v>
      </c>
      <c r="AF12" s="398">
        <v>41</v>
      </c>
      <c r="AG12" s="398">
        <v>54</v>
      </c>
      <c r="AH12" s="399">
        <v>809</v>
      </c>
      <c r="AI12" s="397">
        <v>517</v>
      </c>
      <c r="AJ12" s="398">
        <v>278</v>
      </c>
      <c r="AK12" s="398">
        <v>353</v>
      </c>
      <c r="AL12" s="398">
        <v>186</v>
      </c>
      <c r="AM12" s="398">
        <v>144</v>
      </c>
      <c r="AN12" s="398">
        <v>88</v>
      </c>
      <c r="AO12" s="398">
        <v>115</v>
      </c>
      <c r="AP12" s="412">
        <v>1681</v>
      </c>
      <c r="AQ12" s="397">
        <f t="shared" si="4"/>
        <v>2133</v>
      </c>
      <c r="AR12" s="400">
        <f t="shared" si="2"/>
        <v>1661</v>
      </c>
      <c r="AS12" s="400">
        <f t="shared" si="2"/>
        <v>1979</v>
      </c>
      <c r="AT12" s="400">
        <f t="shared" si="2"/>
        <v>1287</v>
      </c>
      <c r="AU12" s="400">
        <f t="shared" si="2"/>
        <v>1578</v>
      </c>
      <c r="AV12" s="400">
        <f t="shared" si="2"/>
        <v>971</v>
      </c>
      <c r="AW12" s="400">
        <f t="shared" si="2"/>
        <v>1033</v>
      </c>
      <c r="AX12" s="411">
        <f t="shared" si="2"/>
        <v>10642</v>
      </c>
      <c r="AY12" s="400">
        <v>935</v>
      </c>
      <c r="AZ12" s="398">
        <v>598</v>
      </c>
      <c r="BA12" s="398">
        <v>588</v>
      </c>
      <c r="BB12" s="398">
        <v>316</v>
      </c>
      <c r="BC12" s="398">
        <v>397</v>
      </c>
      <c r="BD12" s="398">
        <v>209</v>
      </c>
      <c r="BE12" s="398">
        <v>239</v>
      </c>
      <c r="BF12" s="399">
        <v>3282</v>
      </c>
      <c r="BG12" s="397">
        <v>862</v>
      </c>
      <c r="BH12" s="398">
        <v>629</v>
      </c>
      <c r="BI12" s="398">
        <v>776</v>
      </c>
      <c r="BJ12" s="398">
        <v>453</v>
      </c>
      <c r="BK12" s="398">
        <v>499</v>
      </c>
      <c r="BL12" s="398">
        <v>276</v>
      </c>
      <c r="BM12" s="398">
        <v>325</v>
      </c>
      <c r="BN12" s="399">
        <v>3820</v>
      </c>
      <c r="BO12" s="397">
        <v>336</v>
      </c>
      <c r="BP12" s="398">
        <v>434</v>
      </c>
      <c r="BQ12" s="398">
        <v>615</v>
      </c>
      <c r="BR12" s="398">
        <v>518</v>
      </c>
      <c r="BS12" s="398">
        <v>682</v>
      </c>
      <c r="BT12" s="398">
        <v>486</v>
      </c>
      <c r="BU12" s="398">
        <v>469</v>
      </c>
      <c r="BV12" s="399">
        <v>3540</v>
      </c>
      <c r="BW12" s="397">
        <v>27</v>
      </c>
      <c r="BX12" s="398">
        <v>30</v>
      </c>
      <c r="BY12" s="398">
        <v>56</v>
      </c>
      <c r="BZ12" s="398">
        <v>23</v>
      </c>
      <c r="CA12" s="398">
        <v>20</v>
      </c>
      <c r="CB12" s="398">
        <v>18</v>
      </c>
      <c r="CC12" s="398">
        <v>34</v>
      </c>
      <c r="CD12" s="412">
        <v>208</v>
      </c>
      <c r="CE12" s="454">
        <f t="shared" si="5"/>
        <v>183</v>
      </c>
      <c r="CF12" s="423">
        <f t="shared" si="6"/>
        <v>268</v>
      </c>
      <c r="CG12" s="423">
        <f t="shared" si="7"/>
        <v>533</v>
      </c>
      <c r="CH12" s="468">
        <f t="shared" si="8"/>
        <v>4869</v>
      </c>
      <c r="CI12" s="427">
        <f>h27国調1!AU127</f>
        <v>18619</v>
      </c>
      <c r="CJ12" s="427">
        <f>h27国調1!AV127</f>
        <v>14925</v>
      </c>
      <c r="CK12" s="427">
        <f>h27国調1!AW127</f>
        <v>12158</v>
      </c>
      <c r="CL12" s="427">
        <f>h27国調1!BB127</f>
        <v>19941</v>
      </c>
      <c r="CM12" s="440">
        <f t="shared" si="9"/>
        <v>65643</v>
      </c>
      <c r="CN12" s="426">
        <f>ROUND((h27_3女!CE12+h28_3女!CE12+h29_3女!CE12)/3,0)</f>
        <v>171</v>
      </c>
      <c r="CO12" s="427">
        <f>ROUND((h27_3女!CF12+h28_3女!CF12+h29_3女!CF12)/3,0)</f>
        <v>269</v>
      </c>
      <c r="CP12" s="427">
        <f>ROUND((h27_3女!CG12+h28_3女!CG12+h29_3女!CG12)/3,0)</f>
        <v>549</v>
      </c>
      <c r="CQ12" s="427">
        <f>ROUND((h27_3女!CH12+h28_3女!CH12+h29_3女!CH12)/3,0)</f>
        <v>4681</v>
      </c>
      <c r="CR12" s="455">
        <f t="shared" si="10"/>
        <v>5670</v>
      </c>
    </row>
    <row r="13" spans="1:96">
      <c r="A13" s="386" t="s">
        <v>281</v>
      </c>
      <c r="B13" s="387" t="s">
        <v>9</v>
      </c>
      <c r="C13" s="397">
        <v>266</v>
      </c>
      <c r="D13" s="398">
        <v>297</v>
      </c>
      <c r="E13" s="398">
        <v>513</v>
      </c>
      <c r="F13" s="398">
        <v>342</v>
      </c>
      <c r="G13" s="398">
        <v>290</v>
      </c>
      <c r="H13" s="398">
        <v>264</v>
      </c>
      <c r="I13" s="398">
        <v>172</v>
      </c>
      <c r="J13" s="399">
        <v>2144</v>
      </c>
      <c r="K13" s="397">
        <v>264</v>
      </c>
      <c r="L13" s="398">
        <v>296</v>
      </c>
      <c r="M13" s="398">
        <v>511</v>
      </c>
      <c r="N13" s="398">
        <v>337</v>
      </c>
      <c r="O13" s="398">
        <v>287</v>
      </c>
      <c r="P13" s="398">
        <v>262</v>
      </c>
      <c r="Q13" s="398">
        <v>169</v>
      </c>
      <c r="R13" s="399">
        <v>2126</v>
      </c>
      <c r="S13" s="397">
        <v>16</v>
      </c>
      <c r="T13" s="398">
        <v>10</v>
      </c>
      <c r="U13" s="398">
        <v>7</v>
      </c>
      <c r="V13" s="398">
        <v>12</v>
      </c>
      <c r="W13" s="398">
        <v>6</v>
      </c>
      <c r="X13" s="398">
        <v>3</v>
      </c>
      <c r="Y13" s="398">
        <v>3</v>
      </c>
      <c r="Z13" s="399">
        <v>57</v>
      </c>
      <c r="AA13" s="397">
        <v>25</v>
      </c>
      <c r="AB13" s="398">
        <v>12</v>
      </c>
      <c r="AC13" s="398">
        <v>20</v>
      </c>
      <c r="AD13" s="398">
        <v>13</v>
      </c>
      <c r="AE13" s="398">
        <v>7</v>
      </c>
      <c r="AF13" s="398">
        <v>11</v>
      </c>
      <c r="AG13" s="398">
        <v>5</v>
      </c>
      <c r="AH13" s="399">
        <v>93</v>
      </c>
      <c r="AI13" s="397">
        <v>44</v>
      </c>
      <c r="AJ13" s="398">
        <v>30</v>
      </c>
      <c r="AK13" s="398">
        <v>48</v>
      </c>
      <c r="AL13" s="398">
        <v>24</v>
      </c>
      <c r="AM13" s="398">
        <v>25</v>
      </c>
      <c r="AN13" s="398">
        <v>16</v>
      </c>
      <c r="AO13" s="398">
        <v>10</v>
      </c>
      <c r="AP13" s="412">
        <v>197</v>
      </c>
      <c r="AQ13" s="397">
        <f t="shared" si="4"/>
        <v>179</v>
      </c>
      <c r="AR13" s="400">
        <f t="shared" si="2"/>
        <v>244</v>
      </c>
      <c r="AS13" s="400">
        <f t="shared" si="2"/>
        <v>436</v>
      </c>
      <c r="AT13" s="400">
        <f t="shared" si="2"/>
        <v>288</v>
      </c>
      <c r="AU13" s="400">
        <f t="shared" si="2"/>
        <v>249</v>
      </c>
      <c r="AV13" s="400">
        <f t="shared" si="2"/>
        <v>232</v>
      </c>
      <c r="AW13" s="400">
        <f t="shared" si="2"/>
        <v>151</v>
      </c>
      <c r="AX13" s="411">
        <f t="shared" si="2"/>
        <v>1779</v>
      </c>
      <c r="AY13" s="400">
        <v>79</v>
      </c>
      <c r="AZ13" s="398">
        <v>92</v>
      </c>
      <c r="BA13" s="398">
        <v>120</v>
      </c>
      <c r="BB13" s="398">
        <v>70</v>
      </c>
      <c r="BC13" s="398">
        <v>46</v>
      </c>
      <c r="BD13" s="398">
        <v>45</v>
      </c>
      <c r="BE13" s="398">
        <v>26</v>
      </c>
      <c r="BF13" s="399">
        <v>478</v>
      </c>
      <c r="BG13" s="397">
        <v>66</v>
      </c>
      <c r="BH13" s="398">
        <v>93</v>
      </c>
      <c r="BI13" s="398">
        <v>168</v>
      </c>
      <c r="BJ13" s="398">
        <v>94</v>
      </c>
      <c r="BK13" s="398">
        <v>79</v>
      </c>
      <c r="BL13" s="398">
        <v>62</v>
      </c>
      <c r="BM13" s="398">
        <v>49</v>
      </c>
      <c r="BN13" s="399">
        <v>611</v>
      </c>
      <c r="BO13" s="397">
        <v>34</v>
      </c>
      <c r="BP13" s="398">
        <v>59</v>
      </c>
      <c r="BQ13" s="398">
        <v>148</v>
      </c>
      <c r="BR13" s="398">
        <v>124</v>
      </c>
      <c r="BS13" s="398">
        <v>124</v>
      </c>
      <c r="BT13" s="398">
        <v>125</v>
      </c>
      <c r="BU13" s="398">
        <v>76</v>
      </c>
      <c r="BV13" s="399">
        <v>690</v>
      </c>
      <c r="BW13" s="397">
        <v>2</v>
      </c>
      <c r="BX13" s="398">
        <v>1</v>
      </c>
      <c r="BY13" s="398">
        <v>2</v>
      </c>
      <c r="BZ13" s="398">
        <v>5</v>
      </c>
      <c r="CA13" s="398">
        <v>3</v>
      </c>
      <c r="CB13" s="398">
        <v>2</v>
      </c>
      <c r="CC13" s="398">
        <v>3</v>
      </c>
      <c r="CD13" s="412">
        <v>18</v>
      </c>
      <c r="CE13" s="454">
        <f t="shared" si="5"/>
        <v>24</v>
      </c>
      <c r="CF13" s="423">
        <f t="shared" si="6"/>
        <v>36</v>
      </c>
      <c r="CG13" s="423">
        <f t="shared" si="7"/>
        <v>75</v>
      </c>
      <c r="CH13" s="468">
        <f t="shared" si="8"/>
        <v>920</v>
      </c>
      <c r="CI13" s="427">
        <f>h27国調1!AU128</f>
        <v>2126</v>
      </c>
      <c r="CJ13" s="427">
        <f>h27国調1!AV128</f>
        <v>1604</v>
      </c>
      <c r="CK13" s="427">
        <f>h27国調1!AW128</f>
        <v>1403</v>
      </c>
      <c r="CL13" s="427">
        <f>h27国調1!BB128</f>
        <v>3218</v>
      </c>
      <c r="CM13" s="440">
        <f t="shared" si="9"/>
        <v>8351</v>
      </c>
      <c r="CN13" s="426">
        <f>ROUND((h27_3女!CE13+h28_3女!CE13+h29_3女!CE13)/3,0)</f>
        <v>22</v>
      </c>
      <c r="CO13" s="427">
        <f>ROUND((h27_3女!CF13+h28_3女!CF13+h29_3女!CF13)/3,0)</f>
        <v>36</v>
      </c>
      <c r="CP13" s="427">
        <f>ROUND((h27_3女!CG13+h28_3女!CG13+h29_3女!CG13)/3,0)</f>
        <v>83</v>
      </c>
      <c r="CQ13" s="427">
        <f>ROUND((h27_3女!CH13+h28_3女!CH13+h29_3女!CH13)/3,0)</f>
        <v>910</v>
      </c>
      <c r="CR13" s="455">
        <f t="shared" si="10"/>
        <v>1051</v>
      </c>
    </row>
    <row r="14" spans="1:96">
      <c r="A14" s="386" t="s">
        <v>281</v>
      </c>
      <c r="B14" s="387" t="s">
        <v>11</v>
      </c>
      <c r="C14" s="397">
        <v>898</v>
      </c>
      <c r="D14" s="398">
        <v>434</v>
      </c>
      <c r="E14" s="398">
        <v>646</v>
      </c>
      <c r="F14" s="398">
        <v>337</v>
      </c>
      <c r="G14" s="398">
        <v>439</v>
      </c>
      <c r="H14" s="398">
        <v>372</v>
      </c>
      <c r="I14" s="398">
        <v>358</v>
      </c>
      <c r="J14" s="399">
        <v>3484</v>
      </c>
      <c r="K14" s="397">
        <v>894</v>
      </c>
      <c r="L14" s="398">
        <v>426</v>
      </c>
      <c r="M14" s="398">
        <v>634</v>
      </c>
      <c r="N14" s="398">
        <v>334</v>
      </c>
      <c r="O14" s="398">
        <v>437</v>
      </c>
      <c r="P14" s="398">
        <v>368</v>
      </c>
      <c r="Q14" s="398">
        <v>354</v>
      </c>
      <c r="R14" s="399">
        <v>3447</v>
      </c>
      <c r="S14" s="397">
        <v>20</v>
      </c>
      <c r="T14" s="398">
        <v>12</v>
      </c>
      <c r="U14" s="398">
        <v>20</v>
      </c>
      <c r="V14" s="398">
        <v>10</v>
      </c>
      <c r="W14" s="398">
        <v>8</v>
      </c>
      <c r="X14" s="398">
        <v>14</v>
      </c>
      <c r="Y14" s="398">
        <v>11</v>
      </c>
      <c r="Z14" s="399">
        <v>95</v>
      </c>
      <c r="AA14" s="397">
        <v>54</v>
      </c>
      <c r="AB14" s="398">
        <v>30</v>
      </c>
      <c r="AC14" s="398">
        <v>25</v>
      </c>
      <c r="AD14" s="398">
        <v>10</v>
      </c>
      <c r="AE14" s="398">
        <v>22</v>
      </c>
      <c r="AF14" s="398">
        <v>12</v>
      </c>
      <c r="AG14" s="398">
        <v>17</v>
      </c>
      <c r="AH14" s="399">
        <v>170</v>
      </c>
      <c r="AI14" s="397">
        <v>128</v>
      </c>
      <c r="AJ14" s="398">
        <v>57</v>
      </c>
      <c r="AK14" s="398">
        <v>60</v>
      </c>
      <c r="AL14" s="398">
        <v>30</v>
      </c>
      <c r="AM14" s="398">
        <v>30</v>
      </c>
      <c r="AN14" s="398">
        <v>22</v>
      </c>
      <c r="AO14" s="398">
        <v>31</v>
      </c>
      <c r="AP14" s="412">
        <v>358</v>
      </c>
      <c r="AQ14" s="397">
        <f t="shared" si="4"/>
        <v>692</v>
      </c>
      <c r="AR14" s="400">
        <f t="shared" si="2"/>
        <v>327</v>
      </c>
      <c r="AS14" s="400">
        <f t="shared" si="2"/>
        <v>529</v>
      </c>
      <c r="AT14" s="400">
        <f t="shared" si="2"/>
        <v>284</v>
      </c>
      <c r="AU14" s="400">
        <f t="shared" si="2"/>
        <v>377</v>
      </c>
      <c r="AV14" s="400">
        <f t="shared" si="2"/>
        <v>320</v>
      </c>
      <c r="AW14" s="400">
        <f t="shared" si="2"/>
        <v>295</v>
      </c>
      <c r="AX14" s="411">
        <f t="shared" si="2"/>
        <v>2824</v>
      </c>
      <c r="AY14" s="400">
        <v>284</v>
      </c>
      <c r="AZ14" s="398">
        <v>102</v>
      </c>
      <c r="BA14" s="398">
        <v>139</v>
      </c>
      <c r="BB14" s="398">
        <v>58</v>
      </c>
      <c r="BC14" s="398">
        <v>70</v>
      </c>
      <c r="BD14" s="398">
        <v>59</v>
      </c>
      <c r="BE14" s="398">
        <v>67</v>
      </c>
      <c r="BF14" s="399">
        <v>779</v>
      </c>
      <c r="BG14" s="397">
        <v>281</v>
      </c>
      <c r="BH14" s="398">
        <v>125</v>
      </c>
      <c r="BI14" s="398">
        <v>207</v>
      </c>
      <c r="BJ14" s="398">
        <v>100</v>
      </c>
      <c r="BK14" s="398">
        <v>121</v>
      </c>
      <c r="BL14" s="398">
        <v>84</v>
      </c>
      <c r="BM14" s="398">
        <v>86</v>
      </c>
      <c r="BN14" s="399">
        <v>1004</v>
      </c>
      <c r="BO14" s="397">
        <v>127</v>
      </c>
      <c r="BP14" s="398">
        <v>100</v>
      </c>
      <c r="BQ14" s="398">
        <v>183</v>
      </c>
      <c r="BR14" s="398">
        <v>126</v>
      </c>
      <c r="BS14" s="398">
        <v>186</v>
      </c>
      <c r="BT14" s="398">
        <v>177</v>
      </c>
      <c r="BU14" s="398">
        <v>142</v>
      </c>
      <c r="BV14" s="399">
        <v>1041</v>
      </c>
      <c r="BW14" s="397">
        <v>4</v>
      </c>
      <c r="BX14" s="398">
        <v>8</v>
      </c>
      <c r="BY14" s="398">
        <v>12</v>
      </c>
      <c r="BZ14" s="398">
        <v>3</v>
      </c>
      <c r="CA14" s="398">
        <v>2</v>
      </c>
      <c r="CB14" s="398">
        <v>4</v>
      </c>
      <c r="CC14" s="398">
        <v>4</v>
      </c>
      <c r="CD14" s="412">
        <v>37</v>
      </c>
      <c r="CE14" s="454">
        <f t="shared" si="5"/>
        <v>43</v>
      </c>
      <c r="CF14" s="423">
        <f t="shared" si="6"/>
        <v>61</v>
      </c>
      <c r="CG14" s="423">
        <f t="shared" si="7"/>
        <v>113</v>
      </c>
      <c r="CH14" s="468">
        <f t="shared" si="8"/>
        <v>1276</v>
      </c>
      <c r="CI14" s="427">
        <f>h27国調1!AU129</f>
        <v>4137</v>
      </c>
      <c r="CJ14" s="427">
        <f>h27国調1!AV129</f>
        <v>3363</v>
      </c>
      <c r="CK14" s="427">
        <f>h27国調1!AW129</f>
        <v>2835</v>
      </c>
      <c r="CL14" s="427">
        <f>h27国調1!BB129</f>
        <v>5072</v>
      </c>
      <c r="CM14" s="440">
        <f t="shared" si="9"/>
        <v>15407</v>
      </c>
      <c r="CN14" s="426">
        <f>ROUND((h27_3女!CE14+h28_3女!CE14+h29_3女!CE14)/3,0)</f>
        <v>46</v>
      </c>
      <c r="CO14" s="427">
        <f>ROUND((h27_3女!CF14+h28_3女!CF14+h29_3女!CF14)/3,0)</f>
        <v>58</v>
      </c>
      <c r="CP14" s="427">
        <f>ROUND((h27_3女!CG14+h28_3女!CG14+h29_3女!CG14)/3,0)</f>
        <v>119</v>
      </c>
      <c r="CQ14" s="427">
        <f>ROUND((h27_3女!CH14+h28_3女!CH14+h29_3女!CH14)/3,0)</f>
        <v>1232</v>
      </c>
      <c r="CR14" s="455">
        <f t="shared" si="10"/>
        <v>1455</v>
      </c>
    </row>
    <row r="15" spans="1:96">
      <c r="A15" s="386" t="s">
        <v>281</v>
      </c>
      <c r="B15" s="387" t="s">
        <v>12</v>
      </c>
      <c r="C15" s="397">
        <v>1122</v>
      </c>
      <c r="D15" s="398">
        <v>1034</v>
      </c>
      <c r="E15" s="398">
        <v>1049</v>
      </c>
      <c r="F15" s="398">
        <v>780</v>
      </c>
      <c r="G15" s="398">
        <v>650</v>
      </c>
      <c r="H15" s="398">
        <v>654</v>
      </c>
      <c r="I15" s="398">
        <v>422</v>
      </c>
      <c r="J15" s="399">
        <v>5711</v>
      </c>
      <c r="K15" s="397">
        <v>1109</v>
      </c>
      <c r="L15" s="398">
        <v>1019</v>
      </c>
      <c r="M15" s="398">
        <v>1029</v>
      </c>
      <c r="N15" s="398">
        <v>760</v>
      </c>
      <c r="O15" s="398">
        <v>637</v>
      </c>
      <c r="P15" s="398">
        <v>645</v>
      </c>
      <c r="Q15" s="398">
        <v>410</v>
      </c>
      <c r="R15" s="399">
        <v>5609</v>
      </c>
      <c r="S15" s="397">
        <v>43</v>
      </c>
      <c r="T15" s="398">
        <v>52</v>
      </c>
      <c r="U15" s="398">
        <v>33</v>
      </c>
      <c r="V15" s="398">
        <v>28</v>
      </c>
      <c r="W15" s="398">
        <v>18</v>
      </c>
      <c r="X15" s="398">
        <v>20</v>
      </c>
      <c r="Y15" s="398">
        <v>15</v>
      </c>
      <c r="Z15" s="399">
        <v>209</v>
      </c>
      <c r="AA15" s="397">
        <v>100</v>
      </c>
      <c r="AB15" s="398">
        <v>79</v>
      </c>
      <c r="AC15" s="398">
        <v>76</v>
      </c>
      <c r="AD15" s="398">
        <v>50</v>
      </c>
      <c r="AE15" s="398">
        <v>40</v>
      </c>
      <c r="AF15" s="398">
        <v>32</v>
      </c>
      <c r="AG15" s="398">
        <v>24</v>
      </c>
      <c r="AH15" s="399">
        <v>401</v>
      </c>
      <c r="AI15" s="397">
        <v>205</v>
      </c>
      <c r="AJ15" s="398">
        <v>183</v>
      </c>
      <c r="AK15" s="398">
        <v>137</v>
      </c>
      <c r="AL15" s="398">
        <v>94</v>
      </c>
      <c r="AM15" s="398">
        <v>76</v>
      </c>
      <c r="AN15" s="398">
        <v>61</v>
      </c>
      <c r="AO15" s="398">
        <v>43</v>
      </c>
      <c r="AP15" s="412">
        <v>799</v>
      </c>
      <c r="AQ15" s="397">
        <f t="shared" si="4"/>
        <v>761</v>
      </c>
      <c r="AR15" s="400">
        <f t="shared" si="2"/>
        <v>705</v>
      </c>
      <c r="AS15" s="400">
        <f t="shared" si="2"/>
        <v>783</v>
      </c>
      <c r="AT15" s="400">
        <f t="shared" si="2"/>
        <v>588</v>
      </c>
      <c r="AU15" s="400">
        <f t="shared" si="2"/>
        <v>503</v>
      </c>
      <c r="AV15" s="400">
        <f t="shared" si="2"/>
        <v>532</v>
      </c>
      <c r="AW15" s="400">
        <f t="shared" si="2"/>
        <v>328</v>
      </c>
      <c r="AX15" s="411">
        <f t="shared" si="2"/>
        <v>4200</v>
      </c>
      <c r="AY15" s="400">
        <v>364</v>
      </c>
      <c r="AZ15" s="398">
        <v>306</v>
      </c>
      <c r="BA15" s="398">
        <v>259</v>
      </c>
      <c r="BB15" s="398">
        <v>168</v>
      </c>
      <c r="BC15" s="398">
        <v>116</v>
      </c>
      <c r="BD15" s="398">
        <v>103</v>
      </c>
      <c r="BE15" s="398">
        <v>88</v>
      </c>
      <c r="BF15" s="399">
        <v>1404</v>
      </c>
      <c r="BG15" s="397">
        <v>299</v>
      </c>
      <c r="BH15" s="398">
        <v>269</v>
      </c>
      <c r="BI15" s="398">
        <v>292</v>
      </c>
      <c r="BJ15" s="398">
        <v>207</v>
      </c>
      <c r="BK15" s="398">
        <v>168</v>
      </c>
      <c r="BL15" s="398">
        <v>176</v>
      </c>
      <c r="BM15" s="398">
        <v>99</v>
      </c>
      <c r="BN15" s="399">
        <v>1510</v>
      </c>
      <c r="BO15" s="397">
        <v>98</v>
      </c>
      <c r="BP15" s="398">
        <v>130</v>
      </c>
      <c r="BQ15" s="398">
        <v>232</v>
      </c>
      <c r="BR15" s="398">
        <v>213</v>
      </c>
      <c r="BS15" s="398">
        <v>219</v>
      </c>
      <c r="BT15" s="398">
        <v>253</v>
      </c>
      <c r="BU15" s="398">
        <v>141</v>
      </c>
      <c r="BV15" s="399">
        <v>1286</v>
      </c>
      <c r="BW15" s="397">
        <v>13</v>
      </c>
      <c r="BX15" s="398">
        <v>15</v>
      </c>
      <c r="BY15" s="398">
        <v>20</v>
      </c>
      <c r="BZ15" s="398">
        <v>20</v>
      </c>
      <c r="CA15" s="398">
        <v>13</v>
      </c>
      <c r="CB15" s="398">
        <v>9</v>
      </c>
      <c r="CC15" s="398">
        <v>12</v>
      </c>
      <c r="CD15" s="412">
        <v>102</v>
      </c>
      <c r="CE15" s="454">
        <f t="shared" si="5"/>
        <v>81</v>
      </c>
      <c r="CF15" s="423">
        <f t="shared" si="6"/>
        <v>146</v>
      </c>
      <c r="CG15" s="423">
        <f t="shared" si="7"/>
        <v>274</v>
      </c>
      <c r="CH15" s="468">
        <f t="shared" si="8"/>
        <v>1951</v>
      </c>
      <c r="CI15" s="427">
        <f>h27国調1!AU130</f>
        <v>7519</v>
      </c>
      <c r="CJ15" s="427">
        <f>h27国調1!AV130</f>
        <v>6555</v>
      </c>
      <c r="CK15" s="427">
        <f>h27国調1!AW130</f>
        <v>5036</v>
      </c>
      <c r="CL15" s="427">
        <f>h27国調1!BB130</f>
        <v>7649</v>
      </c>
      <c r="CM15" s="440">
        <f t="shared" si="9"/>
        <v>26759</v>
      </c>
      <c r="CN15" s="426">
        <f>ROUND((h27_3女!CE15+h28_3女!CE15+h29_3女!CE15)/3,0)</f>
        <v>78</v>
      </c>
      <c r="CO15" s="427">
        <f>ROUND((h27_3女!CF15+h28_3女!CF15+h29_3女!CF15)/3,0)</f>
        <v>142</v>
      </c>
      <c r="CP15" s="427">
        <f>ROUND((h27_3女!CG15+h28_3女!CG15+h29_3女!CG15)/3,0)</f>
        <v>272</v>
      </c>
      <c r="CQ15" s="427">
        <f>ROUND((h27_3女!CH15+h28_3女!CH15+h29_3女!CH15)/3,0)</f>
        <v>1857</v>
      </c>
      <c r="CR15" s="455">
        <f t="shared" si="10"/>
        <v>2349</v>
      </c>
    </row>
    <row r="16" spans="1:96">
      <c r="A16" s="386" t="s">
        <v>281</v>
      </c>
      <c r="B16" s="387" t="s">
        <v>14</v>
      </c>
      <c r="C16" s="397">
        <v>277</v>
      </c>
      <c r="D16" s="398">
        <v>198</v>
      </c>
      <c r="E16" s="398">
        <v>248</v>
      </c>
      <c r="F16" s="398">
        <v>183</v>
      </c>
      <c r="G16" s="398">
        <v>151</v>
      </c>
      <c r="H16" s="398">
        <v>184</v>
      </c>
      <c r="I16" s="398">
        <v>101</v>
      </c>
      <c r="J16" s="399">
        <v>1342</v>
      </c>
      <c r="K16" s="397">
        <v>273</v>
      </c>
      <c r="L16" s="398">
        <v>195</v>
      </c>
      <c r="M16" s="398">
        <v>244</v>
      </c>
      <c r="N16" s="398">
        <v>182</v>
      </c>
      <c r="O16" s="398">
        <v>150</v>
      </c>
      <c r="P16" s="398">
        <v>179</v>
      </c>
      <c r="Q16" s="398">
        <v>101</v>
      </c>
      <c r="R16" s="399">
        <v>1324</v>
      </c>
      <c r="S16" s="397">
        <v>5</v>
      </c>
      <c r="T16" s="398">
        <v>5</v>
      </c>
      <c r="U16" s="398">
        <v>6</v>
      </c>
      <c r="V16" s="398">
        <v>9</v>
      </c>
      <c r="W16" s="398">
        <v>1</v>
      </c>
      <c r="X16" s="398">
        <v>4</v>
      </c>
      <c r="Y16" s="398">
        <v>5</v>
      </c>
      <c r="Z16" s="399">
        <v>35</v>
      </c>
      <c r="AA16" s="397">
        <v>15</v>
      </c>
      <c r="AB16" s="398">
        <v>10</v>
      </c>
      <c r="AC16" s="398">
        <v>12</v>
      </c>
      <c r="AD16" s="398">
        <v>6</v>
      </c>
      <c r="AE16" s="398">
        <v>6</v>
      </c>
      <c r="AF16" s="398">
        <v>6</v>
      </c>
      <c r="AG16" s="398">
        <v>6</v>
      </c>
      <c r="AH16" s="399">
        <v>61</v>
      </c>
      <c r="AI16" s="397">
        <v>39</v>
      </c>
      <c r="AJ16" s="398">
        <v>30</v>
      </c>
      <c r="AK16" s="398">
        <v>41</v>
      </c>
      <c r="AL16" s="398">
        <v>19</v>
      </c>
      <c r="AM16" s="398">
        <v>12</v>
      </c>
      <c r="AN16" s="398">
        <v>18</v>
      </c>
      <c r="AO16" s="398">
        <v>7</v>
      </c>
      <c r="AP16" s="412">
        <v>166</v>
      </c>
      <c r="AQ16" s="397">
        <f t="shared" si="4"/>
        <v>214</v>
      </c>
      <c r="AR16" s="400">
        <f t="shared" si="2"/>
        <v>150</v>
      </c>
      <c r="AS16" s="400">
        <f t="shared" si="2"/>
        <v>185</v>
      </c>
      <c r="AT16" s="400">
        <f t="shared" si="2"/>
        <v>148</v>
      </c>
      <c r="AU16" s="400">
        <f t="shared" si="2"/>
        <v>131</v>
      </c>
      <c r="AV16" s="400">
        <f t="shared" si="2"/>
        <v>151</v>
      </c>
      <c r="AW16" s="400">
        <f t="shared" si="2"/>
        <v>83</v>
      </c>
      <c r="AX16" s="411">
        <f t="shared" si="2"/>
        <v>1062</v>
      </c>
      <c r="AY16" s="400">
        <v>87</v>
      </c>
      <c r="AZ16" s="398">
        <v>50</v>
      </c>
      <c r="BA16" s="398">
        <v>55</v>
      </c>
      <c r="BB16" s="398">
        <v>30</v>
      </c>
      <c r="BC16" s="398">
        <v>18</v>
      </c>
      <c r="BD16" s="398">
        <v>22</v>
      </c>
      <c r="BE16" s="398">
        <v>13</v>
      </c>
      <c r="BF16" s="399">
        <v>275</v>
      </c>
      <c r="BG16" s="397">
        <v>84</v>
      </c>
      <c r="BH16" s="398">
        <v>59</v>
      </c>
      <c r="BI16" s="398">
        <v>78</v>
      </c>
      <c r="BJ16" s="398">
        <v>48</v>
      </c>
      <c r="BK16" s="398">
        <v>39</v>
      </c>
      <c r="BL16" s="398">
        <v>37</v>
      </c>
      <c r="BM16" s="398">
        <v>20</v>
      </c>
      <c r="BN16" s="399">
        <v>365</v>
      </c>
      <c r="BO16" s="397">
        <v>43</v>
      </c>
      <c r="BP16" s="398">
        <v>41</v>
      </c>
      <c r="BQ16" s="398">
        <v>52</v>
      </c>
      <c r="BR16" s="398">
        <v>70</v>
      </c>
      <c r="BS16" s="398">
        <v>74</v>
      </c>
      <c r="BT16" s="398">
        <v>92</v>
      </c>
      <c r="BU16" s="398">
        <v>50</v>
      </c>
      <c r="BV16" s="399">
        <v>422</v>
      </c>
      <c r="BW16" s="397">
        <v>4</v>
      </c>
      <c r="BX16" s="398">
        <v>3</v>
      </c>
      <c r="BY16" s="398">
        <v>4</v>
      </c>
      <c r="BZ16" s="398">
        <v>1</v>
      </c>
      <c r="CA16" s="398">
        <v>1</v>
      </c>
      <c r="CB16" s="398">
        <v>5</v>
      </c>
      <c r="CC16" s="398">
        <v>0</v>
      </c>
      <c r="CD16" s="412">
        <v>18</v>
      </c>
      <c r="CE16" s="454">
        <f t="shared" si="5"/>
        <v>19</v>
      </c>
      <c r="CF16" s="423">
        <f t="shared" si="6"/>
        <v>24</v>
      </c>
      <c r="CG16" s="423">
        <f t="shared" si="7"/>
        <v>56</v>
      </c>
      <c r="CH16" s="468">
        <f t="shared" si="8"/>
        <v>513</v>
      </c>
      <c r="CI16" s="427">
        <f>h27国調1!AU131</f>
        <v>1531</v>
      </c>
      <c r="CJ16" s="427">
        <f>h27国調1!AV131</f>
        <v>1291</v>
      </c>
      <c r="CK16" s="427">
        <f>h27国調1!AW131</f>
        <v>1077</v>
      </c>
      <c r="CL16" s="427">
        <f>h27国調1!BB131</f>
        <v>2042</v>
      </c>
      <c r="CM16" s="440">
        <f t="shared" si="9"/>
        <v>5941</v>
      </c>
      <c r="CN16" s="426">
        <f>ROUND((h27_3女!CE16+h28_3女!CE16+h29_3女!CE16)/3,0)</f>
        <v>19</v>
      </c>
      <c r="CO16" s="427">
        <f>ROUND((h27_3女!CF16+h28_3女!CF16+h29_3女!CF16)/3,0)</f>
        <v>28</v>
      </c>
      <c r="CP16" s="427">
        <f>ROUND((h27_3女!CG16+h28_3女!CG16+h29_3女!CG16)/3,0)</f>
        <v>52</v>
      </c>
      <c r="CQ16" s="427">
        <f>ROUND((h27_3女!CH16+h28_3女!CH16+h29_3女!CH16)/3,0)</f>
        <v>509</v>
      </c>
      <c r="CR16" s="455">
        <f t="shared" si="10"/>
        <v>608</v>
      </c>
    </row>
    <row r="17" spans="1:96">
      <c r="A17" s="386" t="s">
        <v>281</v>
      </c>
      <c r="B17" s="387" t="s">
        <v>16</v>
      </c>
      <c r="C17" s="397">
        <v>523</v>
      </c>
      <c r="D17" s="398">
        <v>354</v>
      </c>
      <c r="E17" s="398">
        <v>712</v>
      </c>
      <c r="F17" s="398">
        <v>446</v>
      </c>
      <c r="G17" s="398">
        <v>355</v>
      </c>
      <c r="H17" s="398">
        <v>478</v>
      </c>
      <c r="I17" s="398">
        <v>422</v>
      </c>
      <c r="J17" s="399">
        <v>3290</v>
      </c>
      <c r="K17" s="397">
        <v>517</v>
      </c>
      <c r="L17" s="398">
        <v>350</v>
      </c>
      <c r="M17" s="398">
        <v>709</v>
      </c>
      <c r="N17" s="398">
        <v>436</v>
      </c>
      <c r="O17" s="398">
        <v>355</v>
      </c>
      <c r="P17" s="398">
        <v>475</v>
      </c>
      <c r="Q17" s="398">
        <v>412</v>
      </c>
      <c r="R17" s="399">
        <v>3254</v>
      </c>
      <c r="S17" s="397">
        <v>13</v>
      </c>
      <c r="T17" s="398">
        <v>14</v>
      </c>
      <c r="U17" s="398">
        <v>7</v>
      </c>
      <c r="V17" s="398">
        <v>9</v>
      </c>
      <c r="W17" s="398">
        <v>7</v>
      </c>
      <c r="X17" s="398">
        <v>11</v>
      </c>
      <c r="Y17" s="398">
        <v>8</v>
      </c>
      <c r="Z17" s="399">
        <v>69</v>
      </c>
      <c r="AA17" s="397">
        <v>35</v>
      </c>
      <c r="AB17" s="398">
        <v>19</v>
      </c>
      <c r="AC17" s="398">
        <v>19</v>
      </c>
      <c r="AD17" s="398">
        <v>19</v>
      </c>
      <c r="AE17" s="398">
        <v>11</v>
      </c>
      <c r="AF17" s="398">
        <v>17</v>
      </c>
      <c r="AG17" s="398">
        <v>14</v>
      </c>
      <c r="AH17" s="399">
        <v>134</v>
      </c>
      <c r="AI17" s="397">
        <v>63</v>
      </c>
      <c r="AJ17" s="398">
        <v>52</v>
      </c>
      <c r="AK17" s="398">
        <v>60</v>
      </c>
      <c r="AL17" s="398">
        <v>40</v>
      </c>
      <c r="AM17" s="398">
        <v>30</v>
      </c>
      <c r="AN17" s="398">
        <v>27</v>
      </c>
      <c r="AO17" s="398">
        <v>20</v>
      </c>
      <c r="AP17" s="412">
        <v>292</v>
      </c>
      <c r="AQ17" s="397">
        <f t="shared" si="4"/>
        <v>406</v>
      </c>
      <c r="AR17" s="400">
        <f t="shared" si="2"/>
        <v>265</v>
      </c>
      <c r="AS17" s="400">
        <f t="shared" si="2"/>
        <v>623</v>
      </c>
      <c r="AT17" s="400">
        <f t="shared" si="2"/>
        <v>368</v>
      </c>
      <c r="AU17" s="400">
        <f t="shared" si="2"/>
        <v>307</v>
      </c>
      <c r="AV17" s="400">
        <f t="shared" si="2"/>
        <v>420</v>
      </c>
      <c r="AW17" s="400">
        <f t="shared" si="2"/>
        <v>370</v>
      </c>
      <c r="AX17" s="411">
        <f t="shared" si="2"/>
        <v>2759</v>
      </c>
      <c r="AY17" s="400">
        <v>132</v>
      </c>
      <c r="AZ17" s="398">
        <v>75</v>
      </c>
      <c r="BA17" s="398">
        <v>148</v>
      </c>
      <c r="BB17" s="398">
        <v>87</v>
      </c>
      <c r="BC17" s="398">
        <v>52</v>
      </c>
      <c r="BD17" s="398">
        <v>71</v>
      </c>
      <c r="BE17" s="398">
        <v>80</v>
      </c>
      <c r="BF17" s="399">
        <v>645</v>
      </c>
      <c r="BG17" s="397">
        <v>172</v>
      </c>
      <c r="BH17" s="398">
        <v>102</v>
      </c>
      <c r="BI17" s="398">
        <v>217</v>
      </c>
      <c r="BJ17" s="398">
        <v>120</v>
      </c>
      <c r="BK17" s="398">
        <v>104</v>
      </c>
      <c r="BL17" s="398">
        <v>118</v>
      </c>
      <c r="BM17" s="398">
        <v>98</v>
      </c>
      <c r="BN17" s="399">
        <v>931</v>
      </c>
      <c r="BO17" s="397">
        <v>102</v>
      </c>
      <c r="BP17" s="398">
        <v>88</v>
      </c>
      <c r="BQ17" s="398">
        <v>258</v>
      </c>
      <c r="BR17" s="398">
        <v>161</v>
      </c>
      <c r="BS17" s="398">
        <v>151</v>
      </c>
      <c r="BT17" s="398">
        <v>231</v>
      </c>
      <c r="BU17" s="398">
        <v>192</v>
      </c>
      <c r="BV17" s="399">
        <v>1183</v>
      </c>
      <c r="BW17" s="397">
        <v>6</v>
      </c>
      <c r="BX17" s="398">
        <v>4</v>
      </c>
      <c r="BY17" s="398">
        <v>3</v>
      </c>
      <c r="BZ17" s="398">
        <v>10</v>
      </c>
      <c r="CA17" s="398">
        <v>0</v>
      </c>
      <c r="CB17" s="398">
        <v>3</v>
      </c>
      <c r="CC17" s="398">
        <v>10</v>
      </c>
      <c r="CD17" s="412">
        <v>36</v>
      </c>
      <c r="CE17" s="454">
        <f t="shared" si="5"/>
        <v>35</v>
      </c>
      <c r="CF17" s="423">
        <f t="shared" si="6"/>
        <v>61</v>
      </c>
      <c r="CG17" s="423">
        <f t="shared" si="7"/>
        <v>117</v>
      </c>
      <c r="CH17" s="468">
        <f t="shared" si="8"/>
        <v>1465</v>
      </c>
      <c r="CI17" s="427">
        <f>h27国調1!AU132</f>
        <v>3415</v>
      </c>
      <c r="CJ17" s="427">
        <f>h27国調1!AV132</f>
        <v>2885</v>
      </c>
      <c r="CK17" s="427">
        <f>h27国調1!AW132</f>
        <v>2589</v>
      </c>
      <c r="CL17" s="427">
        <f>h27国調1!BB132</f>
        <v>6108</v>
      </c>
      <c r="CM17" s="440">
        <f t="shared" si="9"/>
        <v>14997</v>
      </c>
      <c r="CN17" s="426">
        <f>ROUND((h27_3女!CE17+h28_3女!CE17+h29_3女!CE17)/3,0)</f>
        <v>29</v>
      </c>
      <c r="CO17" s="427">
        <f>ROUND((h27_3女!CF17+h28_3女!CF17+h29_3女!CF17)/3,0)</f>
        <v>59</v>
      </c>
      <c r="CP17" s="427">
        <f>ROUND((h27_3女!CG17+h28_3女!CG17+h29_3女!CG17)/3,0)</f>
        <v>126</v>
      </c>
      <c r="CQ17" s="427">
        <f>ROUND((h27_3女!CH17+h28_3女!CH17+h29_3女!CH17)/3,0)</f>
        <v>1473</v>
      </c>
      <c r="CR17" s="455">
        <f t="shared" si="10"/>
        <v>1687</v>
      </c>
    </row>
    <row r="18" spans="1:96">
      <c r="A18" s="386" t="s">
        <v>281</v>
      </c>
      <c r="B18" s="387" t="s">
        <v>18</v>
      </c>
      <c r="C18" s="397">
        <v>1794</v>
      </c>
      <c r="D18" s="398">
        <v>1846</v>
      </c>
      <c r="E18" s="398">
        <v>1058</v>
      </c>
      <c r="F18" s="398">
        <v>1150</v>
      </c>
      <c r="G18" s="398">
        <v>779</v>
      </c>
      <c r="H18" s="398">
        <v>908</v>
      </c>
      <c r="I18" s="398">
        <v>644</v>
      </c>
      <c r="J18" s="399">
        <v>8179</v>
      </c>
      <c r="K18" s="397">
        <v>1767</v>
      </c>
      <c r="L18" s="398">
        <v>1799</v>
      </c>
      <c r="M18" s="398">
        <v>1044</v>
      </c>
      <c r="N18" s="398">
        <v>1123</v>
      </c>
      <c r="O18" s="398">
        <v>770</v>
      </c>
      <c r="P18" s="398">
        <v>887</v>
      </c>
      <c r="Q18" s="398">
        <v>625</v>
      </c>
      <c r="R18" s="399">
        <v>8015</v>
      </c>
      <c r="S18" s="397">
        <v>97</v>
      </c>
      <c r="T18" s="398">
        <v>86</v>
      </c>
      <c r="U18" s="398">
        <v>28</v>
      </c>
      <c r="V18" s="398">
        <v>44</v>
      </c>
      <c r="W18" s="398">
        <v>25</v>
      </c>
      <c r="X18" s="398">
        <v>25</v>
      </c>
      <c r="Y18" s="398">
        <v>29</v>
      </c>
      <c r="Z18" s="399">
        <v>334</v>
      </c>
      <c r="AA18" s="397">
        <v>174</v>
      </c>
      <c r="AB18" s="398">
        <v>149</v>
      </c>
      <c r="AC18" s="398">
        <v>63</v>
      </c>
      <c r="AD18" s="398">
        <v>91</v>
      </c>
      <c r="AE18" s="398">
        <v>46</v>
      </c>
      <c r="AF18" s="398">
        <v>38</v>
      </c>
      <c r="AG18" s="398">
        <v>47</v>
      </c>
      <c r="AH18" s="399">
        <v>608</v>
      </c>
      <c r="AI18" s="397">
        <v>345</v>
      </c>
      <c r="AJ18" s="398">
        <v>292</v>
      </c>
      <c r="AK18" s="398">
        <v>140</v>
      </c>
      <c r="AL18" s="398">
        <v>125</v>
      </c>
      <c r="AM18" s="398">
        <v>80</v>
      </c>
      <c r="AN18" s="398">
        <v>100</v>
      </c>
      <c r="AO18" s="398">
        <v>75</v>
      </c>
      <c r="AP18" s="412">
        <v>1157</v>
      </c>
      <c r="AQ18" s="397">
        <f t="shared" si="4"/>
        <v>1151</v>
      </c>
      <c r="AR18" s="400">
        <f t="shared" si="2"/>
        <v>1272</v>
      </c>
      <c r="AS18" s="400">
        <f t="shared" si="2"/>
        <v>813</v>
      </c>
      <c r="AT18" s="400">
        <f t="shared" si="2"/>
        <v>863</v>
      </c>
      <c r="AU18" s="400">
        <f t="shared" si="2"/>
        <v>619</v>
      </c>
      <c r="AV18" s="400">
        <f t="shared" si="2"/>
        <v>724</v>
      </c>
      <c r="AW18" s="400">
        <f t="shared" si="2"/>
        <v>474</v>
      </c>
      <c r="AX18" s="411">
        <f t="shared" si="2"/>
        <v>5916</v>
      </c>
      <c r="AY18" s="400">
        <v>522</v>
      </c>
      <c r="AZ18" s="398">
        <v>483</v>
      </c>
      <c r="BA18" s="398">
        <v>270</v>
      </c>
      <c r="BB18" s="398">
        <v>227</v>
      </c>
      <c r="BC18" s="398">
        <v>147</v>
      </c>
      <c r="BD18" s="398">
        <v>143</v>
      </c>
      <c r="BE18" s="398">
        <v>123</v>
      </c>
      <c r="BF18" s="399">
        <v>1915</v>
      </c>
      <c r="BG18" s="397">
        <v>449</v>
      </c>
      <c r="BH18" s="398">
        <v>487</v>
      </c>
      <c r="BI18" s="398">
        <v>355</v>
      </c>
      <c r="BJ18" s="398">
        <v>316</v>
      </c>
      <c r="BK18" s="398">
        <v>207</v>
      </c>
      <c r="BL18" s="398">
        <v>218</v>
      </c>
      <c r="BM18" s="398">
        <v>155</v>
      </c>
      <c r="BN18" s="399">
        <v>2187</v>
      </c>
      <c r="BO18" s="397">
        <v>180</v>
      </c>
      <c r="BP18" s="398">
        <v>302</v>
      </c>
      <c r="BQ18" s="398">
        <v>188</v>
      </c>
      <c r="BR18" s="398">
        <v>320</v>
      </c>
      <c r="BS18" s="398">
        <v>265</v>
      </c>
      <c r="BT18" s="398">
        <v>363</v>
      </c>
      <c r="BU18" s="398">
        <v>196</v>
      </c>
      <c r="BV18" s="399">
        <v>1814</v>
      </c>
      <c r="BW18" s="397">
        <v>27</v>
      </c>
      <c r="BX18" s="398">
        <v>47</v>
      </c>
      <c r="BY18" s="398">
        <v>14</v>
      </c>
      <c r="BZ18" s="398">
        <v>27</v>
      </c>
      <c r="CA18" s="398">
        <v>9</v>
      </c>
      <c r="CB18" s="398">
        <v>21</v>
      </c>
      <c r="CC18" s="398">
        <v>19</v>
      </c>
      <c r="CD18" s="412">
        <v>164</v>
      </c>
      <c r="CE18" s="454">
        <f t="shared" si="5"/>
        <v>123</v>
      </c>
      <c r="CF18" s="423">
        <f t="shared" si="6"/>
        <v>222</v>
      </c>
      <c r="CG18" s="423">
        <f t="shared" si="7"/>
        <v>380</v>
      </c>
      <c r="CH18" s="468">
        <f t="shared" si="8"/>
        <v>2680</v>
      </c>
      <c r="CI18" s="427">
        <f>h27国調1!AU133</f>
        <v>11112</v>
      </c>
      <c r="CJ18" s="427">
        <f>h27国調1!AV133</f>
        <v>9052</v>
      </c>
      <c r="CK18" s="427">
        <f>h27国調1!AW133</f>
        <v>6493</v>
      </c>
      <c r="CL18" s="427">
        <f>h27国調1!BB133</f>
        <v>10426</v>
      </c>
      <c r="CM18" s="440">
        <f t="shared" si="9"/>
        <v>37083</v>
      </c>
      <c r="CN18" s="426">
        <f>ROUND((h27_3女!CE18+h28_3女!CE18+h29_3女!CE18)/3,0)</f>
        <v>128</v>
      </c>
      <c r="CO18" s="427">
        <f>ROUND((h27_3女!CF18+h28_3女!CF18+h29_3女!CF18)/3,0)</f>
        <v>207</v>
      </c>
      <c r="CP18" s="427">
        <f>ROUND((h27_3女!CG18+h28_3女!CG18+h29_3女!CG18)/3,0)</f>
        <v>367</v>
      </c>
      <c r="CQ18" s="427">
        <f>ROUND((h27_3女!CH18+h28_3女!CH18+h29_3女!CH18)/3,0)</f>
        <v>2576</v>
      </c>
      <c r="CR18" s="455">
        <f t="shared" si="10"/>
        <v>3278</v>
      </c>
    </row>
    <row r="19" spans="1:96">
      <c r="A19" s="386" t="s">
        <v>281</v>
      </c>
      <c r="B19" s="387" t="s">
        <v>19</v>
      </c>
      <c r="C19" s="397">
        <v>275</v>
      </c>
      <c r="D19" s="398">
        <v>342</v>
      </c>
      <c r="E19" s="398">
        <v>372</v>
      </c>
      <c r="F19" s="398">
        <v>279</v>
      </c>
      <c r="G19" s="398">
        <v>224</v>
      </c>
      <c r="H19" s="398">
        <v>216</v>
      </c>
      <c r="I19" s="398">
        <v>260</v>
      </c>
      <c r="J19" s="399">
        <v>1968</v>
      </c>
      <c r="K19" s="397">
        <v>274</v>
      </c>
      <c r="L19" s="398">
        <v>340</v>
      </c>
      <c r="M19" s="398">
        <v>369</v>
      </c>
      <c r="N19" s="398">
        <v>279</v>
      </c>
      <c r="O19" s="398">
        <v>223</v>
      </c>
      <c r="P19" s="398">
        <v>214</v>
      </c>
      <c r="Q19" s="398">
        <v>255</v>
      </c>
      <c r="R19" s="399">
        <v>1954</v>
      </c>
      <c r="S19" s="397">
        <v>7</v>
      </c>
      <c r="T19" s="398">
        <v>7</v>
      </c>
      <c r="U19" s="398">
        <v>11</v>
      </c>
      <c r="V19" s="398">
        <v>4</v>
      </c>
      <c r="W19" s="398">
        <v>5</v>
      </c>
      <c r="X19" s="398">
        <v>5</v>
      </c>
      <c r="Y19" s="398">
        <v>5</v>
      </c>
      <c r="Z19" s="399">
        <v>44</v>
      </c>
      <c r="AA19" s="397">
        <v>20</v>
      </c>
      <c r="AB19" s="398">
        <v>19</v>
      </c>
      <c r="AC19" s="398">
        <v>21</v>
      </c>
      <c r="AD19" s="398">
        <v>9</v>
      </c>
      <c r="AE19" s="398">
        <v>5</v>
      </c>
      <c r="AF19" s="398">
        <v>6</v>
      </c>
      <c r="AG19" s="398">
        <v>9</v>
      </c>
      <c r="AH19" s="399">
        <v>89</v>
      </c>
      <c r="AI19" s="397">
        <v>62</v>
      </c>
      <c r="AJ19" s="398">
        <v>45</v>
      </c>
      <c r="AK19" s="398">
        <v>34</v>
      </c>
      <c r="AL19" s="398">
        <v>24</v>
      </c>
      <c r="AM19" s="398">
        <v>22</v>
      </c>
      <c r="AN19" s="398">
        <v>14</v>
      </c>
      <c r="AO19" s="398">
        <v>18</v>
      </c>
      <c r="AP19" s="412">
        <v>219</v>
      </c>
      <c r="AQ19" s="397">
        <f t="shared" si="4"/>
        <v>185</v>
      </c>
      <c r="AR19" s="400">
        <f t="shared" si="2"/>
        <v>269</v>
      </c>
      <c r="AS19" s="400">
        <f t="shared" si="2"/>
        <v>303</v>
      </c>
      <c r="AT19" s="400">
        <f t="shared" si="2"/>
        <v>242</v>
      </c>
      <c r="AU19" s="400">
        <f t="shared" si="2"/>
        <v>191</v>
      </c>
      <c r="AV19" s="400">
        <f t="shared" si="2"/>
        <v>189</v>
      </c>
      <c r="AW19" s="400">
        <f t="shared" si="2"/>
        <v>223</v>
      </c>
      <c r="AX19" s="411">
        <f t="shared" si="2"/>
        <v>1602</v>
      </c>
      <c r="AY19" s="400">
        <v>85</v>
      </c>
      <c r="AZ19" s="398">
        <v>104</v>
      </c>
      <c r="BA19" s="398">
        <v>92</v>
      </c>
      <c r="BB19" s="398">
        <v>59</v>
      </c>
      <c r="BC19" s="398">
        <v>43</v>
      </c>
      <c r="BD19" s="398">
        <v>39</v>
      </c>
      <c r="BE19" s="398">
        <v>44</v>
      </c>
      <c r="BF19" s="399">
        <v>466</v>
      </c>
      <c r="BG19" s="397">
        <v>71</v>
      </c>
      <c r="BH19" s="398">
        <v>105</v>
      </c>
      <c r="BI19" s="398">
        <v>115</v>
      </c>
      <c r="BJ19" s="398">
        <v>89</v>
      </c>
      <c r="BK19" s="398">
        <v>63</v>
      </c>
      <c r="BL19" s="398">
        <v>66</v>
      </c>
      <c r="BM19" s="398">
        <v>73</v>
      </c>
      <c r="BN19" s="399">
        <v>582</v>
      </c>
      <c r="BO19" s="397">
        <v>29</v>
      </c>
      <c r="BP19" s="398">
        <v>60</v>
      </c>
      <c r="BQ19" s="398">
        <v>96</v>
      </c>
      <c r="BR19" s="398">
        <v>94</v>
      </c>
      <c r="BS19" s="398">
        <v>85</v>
      </c>
      <c r="BT19" s="398">
        <v>84</v>
      </c>
      <c r="BU19" s="398">
        <v>106</v>
      </c>
      <c r="BV19" s="399">
        <v>554</v>
      </c>
      <c r="BW19" s="397">
        <v>1</v>
      </c>
      <c r="BX19" s="398">
        <v>2</v>
      </c>
      <c r="BY19" s="398">
        <v>3</v>
      </c>
      <c r="BZ19" s="398">
        <v>0</v>
      </c>
      <c r="CA19" s="398">
        <v>1</v>
      </c>
      <c r="CB19" s="398">
        <v>2</v>
      </c>
      <c r="CC19" s="398">
        <v>5</v>
      </c>
      <c r="CD19" s="412">
        <v>14</v>
      </c>
      <c r="CE19" s="454">
        <f t="shared" si="5"/>
        <v>19</v>
      </c>
      <c r="CF19" s="423">
        <f t="shared" si="6"/>
        <v>29</v>
      </c>
      <c r="CG19" s="423">
        <f t="shared" si="7"/>
        <v>78</v>
      </c>
      <c r="CH19" s="468">
        <f t="shared" si="8"/>
        <v>845</v>
      </c>
      <c r="CI19" s="427">
        <f>h27国調1!AU134</f>
        <v>2113</v>
      </c>
      <c r="CJ19" s="427">
        <f>h27国調1!AV134</f>
        <v>1807</v>
      </c>
      <c r="CK19" s="427">
        <f>h27国調1!AW134</f>
        <v>1509</v>
      </c>
      <c r="CL19" s="427">
        <f>h27国調1!BB134</f>
        <v>2965</v>
      </c>
      <c r="CM19" s="440">
        <f t="shared" si="9"/>
        <v>8394</v>
      </c>
      <c r="CN19" s="426">
        <f>ROUND((h27_3女!CE19+h28_3女!CE19+h29_3女!CE19)/3,0)</f>
        <v>21</v>
      </c>
      <c r="CO19" s="427">
        <f>ROUND((h27_3女!CF19+h28_3女!CF19+h29_3女!CF19)/3,0)</f>
        <v>41</v>
      </c>
      <c r="CP19" s="427">
        <f>ROUND((h27_3女!CG19+h28_3女!CG19+h29_3女!CG19)/3,0)</f>
        <v>90</v>
      </c>
      <c r="CQ19" s="427">
        <f>ROUND((h27_3女!CH19+h28_3女!CH19+h29_3女!CH19)/3,0)</f>
        <v>822</v>
      </c>
      <c r="CR19" s="455">
        <f t="shared" si="10"/>
        <v>974</v>
      </c>
    </row>
    <row r="20" spans="1:96">
      <c r="A20" s="386" t="s">
        <v>281</v>
      </c>
      <c r="B20" s="387" t="s">
        <v>20</v>
      </c>
      <c r="C20" s="397">
        <v>198</v>
      </c>
      <c r="D20" s="398">
        <v>257</v>
      </c>
      <c r="E20" s="398">
        <v>404</v>
      </c>
      <c r="F20" s="398">
        <v>331</v>
      </c>
      <c r="G20" s="398">
        <v>256</v>
      </c>
      <c r="H20" s="398">
        <v>215</v>
      </c>
      <c r="I20" s="398">
        <v>195</v>
      </c>
      <c r="J20" s="399">
        <v>1856</v>
      </c>
      <c r="K20" s="397">
        <v>198</v>
      </c>
      <c r="L20" s="398">
        <v>252</v>
      </c>
      <c r="M20" s="398">
        <v>401</v>
      </c>
      <c r="N20" s="398">
        <v>326</v>
      </c>
      <c r="O20" s="398">
        <v>254</v>
      </c>
      <c r="P20" s="398">
        <v>212</v>
      </c>
      <c r="Q20" s="398">
        <v>191</v>
      </c>
      <c r="R20" s="399">
        <v>1834</v>
      </c>
      <c r="S20" s="397">
        <v>10</v>
      </c>
      <c r="T20" s="398">
        <v>5</v>
      </c>
      <c r="U20" s="398">
        <v>14</v>
      </c>
      <c r="V20" s="398">
        <v>12</v>
      </c>
      <c r="W20" s="398">
        <v>4</v>
      </c>
      <c r="X20" s="398">
        <v>2</v>
      </c>
      <c r="Y20" s="398">
        <v>5</v>
      </c>
      <c r="Z20" s="399">
        <v>52</v>
      </c>
      <c r="AA20" s="397">
        <v>10</v>
      </c>
      <c r="AB20" s="398">
        <v>14</v>
      </c>
      <c r="AC20" s="398">
        <v>24</v>
      </c>
      <c r="AD20" s="398">
        <v>13</v>
      </c>
      <c r="AE20" s="398">
        <v>11</v>
      </c>
      <c r="AF20" s="398">
        <v>8</v>
      </c>
      <c r="AG20" s="398">
        <v>11</v>
      </c>
      <c r="AH20" s="399">
        <v>91</v>
      </c>
      <c r="AI20" s="397">
        <v>45</v>
      </c>
      <c r="AJ20" s="398">
        <v>34</v>
      </c>
      <c r="AK20" s="398">
        <v>52</v>
      </c>
      <c r="AL20" s="398">
        <v>29</v>
      </c>
      <c r="AM20" s="398">
        <v>23</v>
      </c>
      <c r="AN20" s="398">
        <v>15</v>
      </c>
      <c r="AO20" s="398">
        <v>16</v>
      </c>
      <c r="AP20" s="412">
        <v>214</v>
      </c>
      <c r="AQ20" s="397">
        <f t="shared" si="4"/>
        <v>133</v>
      </c>
      <c r="AR20" s="400">
        <f t="shared" si="2"/>
        <v>199</v>
      </c>
      <c r="AS20" s="400">
        <f t="shared" si="2"/>
        <v>311</v>
      </c>
      <c r="AT20" s="400">
        <f t="shared" si="2"/>
        <v>272</v>
      </c>
      <c r="AU20" s="400">
        <f t="shared" si="2"/>
        <v>216</v>
      </c>
      <c r="AV20" s="400">
        <f t="shared" si="2"/>
        <v>187</v>
      </c>
      <c r="AW20" s="400">
        <f t="shared" si="2"/>
        <v>159</v>
      </c>
      <c r="AX20" s="411">
        <f t="shared" si="2"/>
        <v>1477</v>
      </c>
      <c r="AY20" s="400">
        <v>55</v>
      </c>
      <c r="AZ20" s="398">
        <v>83</v>
      </c>
      <c r="BA20" s="398">
        <v>95</v>
      </c>
      <c r="BB20" s="398">
        <v>61</v>
      </c>
      <c r="BC20" s="398">
        <v>49</v>
      </c>
      <c r="BD20" s="398">
        <v>36</v>
      </c>
      <c r="BE20" s="398">
        <v>33</v>
      </c>
      <c r="BF20" s="399">
        <v>412</v>
      </c>
      <c r="BG20" s="397">
        <v>47</v>
      </c>
      <c r="BH20" s="398">
        <v>78</v>
      </c>
      <c r="BI20" s="398">
        <v>125</v>
      </c>
      <c r="BJ20" s="398">
        <v>116</v>
      </c>
      <c r="BK20" s="398">
        <v>69</v>
      </c>
      <c r="BL20" s="398">
        <v>51</v>
      </c>
      <c r="BM20" s="398">
        <v>54</v>
      </c>
      <c r="BN20" s="399">
        <v>540</v>
      </c>
      <c r="BO20" s="397">
        <v>31</v>
      </c>
      <c r="BP20" s="398">
        <v>38</v>
      </c>
      <c r="BQ20" s="398">
        <v>91</v>
      </c>
      <c r="BR20" s="398">
        <v>95</v>
      </c>
      <c r="BS20" s="398">
        <v>98</v>
      </c>
      <c r="BT20" s="398">
        <v>100</v>
      </c>
      <c r="BU20" s="398">
        <v>72</v>
      </c>
      <c r="BV20" s="399">
        <v>525</v>
      </c>
      <c r="BW20" s="397">
        <v>0</v>
      </c>
      <c r="BX20" s="398">
        <v>5</v>
      </c>
      <c r="BY20" s="398">
        <v>3</v>
      </c>
      <c r="BZ20" s="398">
        <v>5</v>
      </c>
      <c r="CA20" s="398">
        <v>2</v>
      </c>
      <c r="CB20" s="398">
        <v>3</v>
      </c>
      <c r="CC20" s="398">
        <v>4</v>
      </c>
      <c r="CD20" s="412">
        <v>22</v>
      </c>
      <c r="CE20" s="454">
        <f t="shared" si="5"/>
        <v>23</v>
      </c>
      <c r="CF20" s="423">
        <f t="shared" si="6"/>
        <v>43</v>
      </c>
      <c r="CG20" s="423">
        <f t="shared" si="7"/>
        <v>83</v>
      </c>
      <c r="CH20" s="468">
        <f t="shared" si="8"/>
        <v>834</v>
      </c>
      <c r="CI20" s="427">
        <f>h27国調1!AU135</f>
        <v>1683</v>
      </c>
      <c r="CJ20" s="427">
        <f>h27国調1!AV135</f>
        <v>1624</v>
      </c>
      <c r="CK20" s="427">
        <f>h27国調1!AW135</f>
        <v>1382</v>
      </c>
      <c r="CL20" s="427">
        <f>h27国調1!BB135</f>
        <v>2634</v>
      </c>
      <c r="CM20" s="440">
        <f t="shared" si="9"/>
        <v>7323</v>
      </c>
      <c r="CN20" s="426">
        <f>ROUND((h27_3女!CE20+h28_3女!CE20+h29_3女!CE20)/3,0)</f>
        <v>22</v>
      </c>
      <c r="CO20" s="427">
        <f>ROUND((h27_3女!CF20+h28_3女!CF20+h29_3女!CF20)/3,0)</f>
        <v>36</v>
      </c>
      <c r="CP20" s="427">
        <f>ROUND((h27_3女!CG20+h28_3女!CG20+h29_3女!CG20)/3,0)</f>
        <v>92</v>
      </c>
      <c r="CQ20" s="427">
        <f>ROUND((h27_3女!CH20+h28_3女!CH20+h29_3女!CH20)/3,0)</f>
        <v>787</v>
      </c>
      <c r="CR20" s="455">
        <f t="shared" si="10"/>
        <v>937</v>
      </c>
    </row>
    <row r="21" spans="1:96">
      <c r="A21" s="386" t="s">
        <v>281</v>
      </c>
      <c r="B21" s="387" t="s">
        <v>22</v>
      </c>
      <c r="C21" s="397">
        <v>1641</v>
      </c>
      <c r="D21" s="398">
        <v>1258</v>
      </c>
      <c r="E21" s="398">
        <v>1826</v>
      </c>
      <c r="F21" s="398">
        <v>1102</v>
      </c>
      <c r="G21" s="398">
        <v>916</v>
      </c>
      <c r="H21" s="398">
        <v>894</v>
      </c>
      <c r="I21" s="398">
        <v>806</v>
      </c>
      <c r="J21" s="399">
        <v>8443</v>
      </c>
      <c r="K21" s="397">
        <v>1627</v>
      </c>
      <c r="L21" s="398">
        <v>1243</v>
      </c>
      <c r="M21" s="398">
        <v>1814</v>
      </c>
      <c r="N21" s="398">
        <v>1082</v>
      </c>
      <c r="O21" s="398">
        <v>903</v>
      </c>
      <c r="P21" s="398">
        <v>887</v>
      </c>
      <c r="Q21" s="398">
        <v>795</v>
      </c>
      <c r="R21" s="399">
        <v>8351</v>
      </c>
      <c r="S21" s="397">
        <v>54</v>
      </c>
      <c r="T21" s="398">
        <v>57</v>
      </c>
      <c r="U21" s="398">
        <v>57</v>
      </c>
      <c r="V21" s="398">
        <v>30</v>
      </c>
      <c r="W21" s="398">
        <v>21</v>
      </c>
      <c r="X21" s="398">
        <v>16</v>
      </c>
      <c r="Y21" s="398">
        <v>22</v>
      </c>
      <c r="Z21" s="399">
        <v>257</v>
      </c>
      <c r="AA21" s="397">
        <v>150</v>
      </c>
      <c r="AB21" s="398">
        <v>88</v>
      </c>
      <c r="AC21" s="398">
        <v>98</v>
      </c>
      <c r="AD21" s="398">
        <v>57</v>
      </c>
      <c r="AE21" s="398">
        <v>49</v>
      </c>
      <c r="AF21" s="398">
        <v>30</v>
      </c>
      <c r="AG21" s="398">
        <v>48</v>
      </c>
      <c r="AH21" s="399">
        <v>520</v>
      </c>
      <c r="AI21" s="397">
        <v>294</v>
      </c>
      <c r="AJ21" s="398">
        <v>226</v>
      </c>
      <c r="AK21" s="398">
        <v>278</v>
      </c>
      <c r="AL21" s="398">
        <v>112</v>
      </c>
      <c r="AM21" s="398">
        <v>69</v>
      </c>
      <c r="AN21" s="398">
        <v>70</v>
      </c>
      <c r="AO21" s="398">
        <v>67</v>
      </c>
      <c r="AP21" s="412">
        <v>1116</v>
      </c>
      <c r="AQ21" s="397">
        <f t="shared" si="4"/>
        <v>1129</v>
      </c>
      <c r="AR21" s="400">
        <f t="shared" si="2"/>
        <v>872</v>
      </c>
      <c r="AS21" s="400">
        <f t="shared" si="2"/>
        <v>1381</v>
      </c>
      <c r="AT21" s="400">
        <f t="shared" si="2"/>
        <v>883</v>
      </c>
      <c r="AU21" s="400">
        <f t="shared" si="2"/>
        <v>764</v>
      </c>
      <c r="AV21" s="400">
        <f t="shared" si="2"/>
        <v>771</v>
      </c>
      <c r="AW21" s="400">
        <f t="shared" si="2"/>
        <v>658</v>
      </c>
      <c r="AX21" s="411">
        <f t="shared" si="2"/>
        <v>6458</v>
      </c>
      <c r="AY21" s="400">
        <v>536</v>
      </c>
      <c r="AZ21" s="398">
        <v>365</v>
      </c>
      <c r="BA21" s="398">
        <v>466</v>
      </c>
      <c r="BB21" s="398">
        <v>247</v>
      </c>
      <c r="BC21" s="398">
        <v>183</v>
      </c>
      <c r="BD21" s="398">
        <v>134</v>
      </c>
      <c r="BE21" s="398">
        <v>134</v>
      </c>
      <c r="BF21" s="399">
        <v>2065</v>
      </c>
      <c r="BG21" s="397">
        <v>423</v>
      </c>
      <c r="BH21" s="398">
        <v>330</v>
      </c>
      <c r="BI21" s="398">
        <v>492</v>
      </c>
      <c r="BJ21" s="398">
        <v>313</v>
      </c>
      <c r="BK21" s="398">
        <v>266</v>
      </c>
      <c r="BL21" s="398">
        <v>233</v>
      </c>
      <c r="BM21" s="398">
        <v>220</v>
      </c>
      <c r="BN21" s="399">
        <v>2277</v>
      </c>
      <c r="BO21" s="397">
        <v>170</v>
      </c>
      <c r="BP21" s="398">
        <v>177</v>
      </c>
      <c r="BQ21" s="398">
        <v>423</v>
      </c>
      <c r="BR21" s="398">
        <v>323</v>
      </c>
      <c r="BS21" s="398">
        <v>315</v>
      </c>
      <c r="BT21" s="398">
        <v>404</v>
      </c>
      <c r="BU21" s="398">
        <v>304</v>
      </c>
      <c r="BV21" s="399">
        <v>2116</v>
      </c>
      <c r="BW21" s="397">
        <v>14</v>
      </c>
      <c r="BX21" s="398">
        <v>15</v>
      </c>
      <c r="BY21" s="398">
        <v>12</v>
      </c>
      <c r="BZ21" s="398">
        <v>20</v>
      </c>
      <c r="CA21" s="398">
        <v>13</v>
      </c>
      <c r="CB21" s="398">
        <v>7</v>
      </c>
      <c r="CC21" s="398">
        <v>11</v>
      </c>
      <c r="CD21" s="412">
        <v>92</v>
      </c>
      <c r="CE21" s="454">
        <f t="shared" si="5"/>
        <v>89</v>
      </c>
      <c r="CF21" s="423">
        <f t="shared" si="6"/>
        <v>184</v>
      </c>
      <c r="CG21" s="423">
        <f t="shared" si="7"/>
        <v>318</v>
      </c>
      <c r="CH21" s="468">
        <f t="shared" si="8"/>
        <v>3076</v>
      </c>
      <c r="CI21" s="427">
        <f>h27国調1!AU136</f>
        <v>9850</v>
      </c>
      <c r="CJ21" s="427">
        <f>h27国調1!AV136</f>
        <v>8126</v>
      </c>
      <c r="CK21" s="427">
        <f>h27国調1!AW136</f>
        <v>6557</v>
      </c>
      <c r="CL21" s="427">
        <f>h27国調1!BB136</f>
        <v>10516</v>
      </c>
      <c r="CM21" s="440">
        <f t="shared" si="9"/>
        <v>35049</v>
      </c>
      <c r="CN21" s="426">
        <f>ROUND((h27_3女!CE21+h28_3女!CE21+h29_3女!CE21)/3,0)</f>
        <v>93</v>
      </c>
      <c r="CO21" s="427">
        <f>ROUND((h27_3女!CF21+h28_3女!CF21+h29_3女!CF21)/3,0)</f>
        <v>174</v>
      </c>
      <c r="CP21" s="427">
        <f>ROUND((h27_3女!CG21+h28_3女!CG21+h29_3女!CG21)/3,0)</f>
        <v>335</v>
      </c>
      <c r="CQ21" s="427">
        <f>ROUND((h27_3女!CH21+h28_3女!CH21+h29_3女!CH21)/3,0)</f>
        <v>2906</v>
      </c>
      <c r="CR21" s="455">
        <f t="shared" si="10"/>
        <v>3508</v>
      </c>
    </row>
    <row r="22" spans="1:96">
      <c r="A22" s="386" t="s">
        <v>281</v>
      </c>
      <c r="B22" s="387" t="s">
        <v>23</v>
      </c>
      <c r="C22" s="397">
        <v>322</v>
      </c>
      <c r="D22" s="398">
        <v>577</v>
      </c>
      <c r="E22" s="398">
        <v>339</v>
      </c>
      <c r="F22" s="398">
        <v>448</v>
      </c>
      <c r="G22" s="398">
        <v>385</v>
      </c>
      <c r="H22" s="398">
        <v>400</v>
      </c>
      <c r="I22" s="398">
        <v>260</v>
      </c>
      <c r="J22" s="399">
        <v>2731</v>
      </c>
      <c r="K22" s="397">
        <v>319</v>
      </c>
      <c r="L22" s="398">
        <v>567</v>
      </c>
      <c r="M22" s="398">
        <v>336</v>
      </c>
      <c r="N22" s="398">
        <v>445</v>
      </c>
      <c r="O22" s="398">
        <v>382</v>
      </c>
      <c r="P22" s="398">
        <v>396</v>
      </c>
      <c r="Q22" s="398">
        <v>259</v>
      </c>
      <c r="R22" s="399">
        <v>2704</v>
      </c>
      <c r="S22" s="397">
        <v>14</v>
      </c>
      <c r="T22" s="398">
        <v>18</v>
      </c>
      <c r="U22" s="398">
        <v>7</v>
      </c>
      <c r="V22" s="398">
        <v>21</v>
      </c>
      <c r="W22" s="398">
        <v>13</v>
      </c>
      <c r="X22" s="398">
        <v>11</v>
      </c>
      <c r="Y22" s="398">
        <v>12</v>
      </c>
      <c r="Z22" s="399">
        <v>96</v>
      </c>
      <c r="AA22" s="397">
        <v>27</v>
      </c>
      <c r="AB22" s="398">
        <v>36</v>
      </c>
      <c r="AC22" s="398">
        <v>28</v>
      </c>
      <c r="AD22" s="398">
        <v>27</v>
      </c>
      <c r="AE22" s="398">
        <v>15</v>
      </c>
      <c r="AF22" s="398">
        <v>27</v>
      </c>
      <c r="AG22" s="398">
        <v>15</v>
      </c>
      <c r="AH22" s="399">
        <v>175</v>
      </c>
      <c r="AI22" s="397">
        <v>52</v>
      </c>
      <c r="AJ22" s="398">
        <v>73</v>
      </c>
      <c r="AK22" s="398">
        <v>25</v>
      </c>
      <c r="AL22" s="398">
        <v>51</v>
      </c>
      <c r="AM22" s="398">
        <v>27</v>
      </c>
      <c r="AN22" s="398">
        <v>28</v>
      </c>
      <c r="AO22" s="398">
        <v>21</v>
      </c>
      <c r="AP22" s="412">
        <v>277</v>
      </c>
      <c r="AQ22" s="397">
        <f t="shared" si="4"/>
        <v>226</v>
      </c>
      <c r="AR22" s="400">
        <f t="shared" si="2"/>
        <v>440</v>
      </c>
      <c r="AS22" s="400">
        <f t="shared" si="2"/>
        <v>276</v>
      </c>
      <c r="AT22" s="400">
        <f t="shared" si="2"/>
        <v>346</v>
      </c>
      <c r="AU22" s="400">
        <f t="shared" si="2"/>
        <v>327</v>
      </c>
      <c r="AV22" s="400">
        <f t="shared" si="2"/>
        <v>330</v>
      </c>
      <c r="AW22" s="400">
        <f t="shared" si="2"/>
        <v>211</v>
      </c>
      <c r="AX22" s="411">
        <f t="shared" si="2"/>
        <v>2156</v>
      </c>
      <c r="AY22" s="400">
        <v>89</v>
      </c>
      <c r="AZ22" s="398">
        <v>164</v>
      </c>
      <c r="BA22" s="398">
        <v>71</v>
      </c>
      <c r="BB22" s="398">
        <v>83</v>
      </c>
      <c r="BC22" s="398">
        <v>64</v>
      </c>
      <c r="BD22" s="398">
        <v>61</v>
      </c>
      <c r="BE22" s="398">
        <v>32</v>
      </c>
      <c r="BF22" s="399">
        <v>564</v>
      </c>
      <c r="BG22" s="397">
        <v>92</v>
      </c>
      <c r="BH22" s="398">
        <v>157</v>
      </c>
      <c r="BI22" s="398">
        <v>106</v>
      </c>
      <c r="BJ22" s="398">
        <v>118</v>
      </c>
      <c r="BK22" s="398">
        <v>107</v>
      </c>
      <c r="BL22" s="398">
        <v>97</v>
      </c>
      <c r="BM22" s="398">
        <v>76</v>
      </c>
      <c r="BN22" s="399">
        <v>753</v>
      </c>
      <c r="BO22" s="397">
        <v>45</v>
      </c>
      <c r="BP22" s="398">
        <v>119</v>
      </c>
      <c r="BQ22" s="398">
        <v>99</v>
      </c>
      <c r="BR22" s="398">
        <v>145</v>
      </c>
      <c r="BS22" s="398">
        <v>156</v>
      </c>
      <c r="BT22" s="398">
        <v>172</v>
      </c>
      <c r="BU22" s="398">
        <v>103</v>
      </c>
      <c r="BV22" s="399">
        <v>839</v>
      </c>
      <c r="BW22" s="397">
        <v>3</v>
      </c>
      <c r="BX22" s="398">
        <v>10</v>
      </c>
      <c r="BY22" s="398">
        <v>3</v>
      </c>
      <c r="BZ22" s="398">
        <v>3</v>
      </c>
      <c r="CA22" s="398">
        <v>3</v>
      </c>
      <c r="CB22" s="398">
        <v>4</v>
      </c>
      <c r="CC22" s="398">
        <v>1</v>
      </c>
      <c r="CD22" s="412">
        <v>27</v>
      </c>
      <c r="CE22" s="454">
        <f t="shared" si="5"/>
        <v>57</v>
      </c>
      <c r="CF22" s="423">
        <f t="shared" si="6"/>
        <v>84</v>
      </c>
      <c r="CG22" s="423">
        <f t="shared" si="7"/>
        <v>127</v>
      </c>
      <c r="CH22" s="468">
        <f t="shared" si="8"/>
        <v>1214</v>
      </c>
      <c r="CI22" s="427">
        <f>h27国調1!AU137</f>
        <v>3838</v>
      </c>
      <c r="CJ22" s="427">
        <f>h27国調1!AV137</f>
        <v>3232</v>
      </c>
      <c r="CK22" s="427">
        <f>h27国調1!AW137</f>
        <v>2224</v>
      </c>
      <c r="CL22" s="427">
        <f>h27国調1!BB137</f>
        <v>4294</v>
      </c>
      <c r="CM22" s="440">
        <f t="shared" si="9"/>
        <v>13588</v>
      </c>
      <c r="CN22" s="426">
        <f>ROUND((h27_3女!CE22+h28_3女!CE22+h29_3女!CE22)/3,0)</f>
        <v>47</v>
      </c>
      <c r="CO22" s="427">
        <f>ROUND((h27_3女!CF22+h28_3女!CF22+h29_3女!CF22)/3,0)</f>
        <v>80</v>
      </c>
      <c r="CP22" s="427">
        <f>ROUND((h27_3女!CG22+h28_3女!CG22+h29_3女!CG22)/3,0)</f>
        <v>112</v>
      </c>
      <c r="CQ22" s="427">
        <f>ROUND((h27_3女!CH22+h28_3女!CH22+h29_3女!CH22)/3,0)</f>
        <v>1177</v>
      </c>
      <c r="CR22" s="455">
        <f t="shared" si="10"/>
        <v>1416</v>
      </c>
    </row>
    <row r="23" spans="1:96">
      <c r="A23" s="386" t="s">
        <v>281</v>
      </c>
      <c r="B23" s="387" t="s">
        <v>24</v>
      </c>
      <c r="C23" s="397">
        <v>669</v>
      </c>
      <c r="D23" s="398">
        <v>799</v>
      </c>
      <c r="E23" s="398">
        <v>709</v>
      </c>
      <c r="F23" s="398">
        <v>366</v>
      </c>
      <c r="G23" s="398">
        <v>299</v>
      </c>
      <c r="H23" s="398">
        <v>333</v>
      </c>
      <c r="I23" s="398">
        <v>279</v>
      </c>
      <c r="J23" s="399">
        <v>3454</v>
      </c>
      <c r="K23" s="397">
        <v>660</v>
      </c>
      <c r="L23" s="398">
        <v>784</v>
      </c>
      <c r="M23" s="398">
        <v>696</v>
      </c>
      <c r="N23" s="398">
        <v>357</v>
      </c>
      <c r="O23" s="398">
        <v>295</v>
      </c>
      <c r="P23" s="398">
        <v>329</v>
      </c>
      <c r="Q23" s="398">
        <v>272</v>
      </c>
      <c r="R23" s="399">
        <v>3393</v>
      </c>
      <c r="S23" s="397">
        <v>35</v>
      </c>
      <c r="T23" s="398">
        <v>35</v>
      </c>
      <c r="U23" s="398">
        <v>29</v>
      </c>
      <c r="V23" s="398">
        <v>17</v>
      </c>
      <c r="W23" s="398">
        <v>7</v>
      </c>
      <c r="X23" s="398">
        <v>12</v>
      </c>
      <c r="Y23" s="398">
        <v>12</v>
      </c>
      <c r="Z23" s="399">
        <v>147</v>
      </c>
      <c r="AA23" s="397">
        <v>76</v>
      </c>
      <c r="AB23" s="398">
        <v>56</v>
      </c>
      <c r="AC23" s="398">
        <v>45</v>
      </c>
      <c r="AD23" s="398">
        <v>14</v>
      </c>
      <c r="AE23" s="398">
        <v>18</v>
      </c>
      <c r="AF23" s="398">
        <v>24</v>
      </c>
      <c r="AG23" s="398">
        <v>19</v>
      </c>
      <c r="AH23" s="399">
        <v>252</v>
      </c>
      <c r="AI23" s="397">
        <v>155</v>
      </c>
      <c r="AJ23" s="398">
        <v>142</v>
      </c>
      <c r="AK23" s="398">
        <v>88</v>
      </c>
      <c r="AL23" s="398">
        <v>34</v>
      </c>
      <c r="AM23" s="398">
        <v>32</v>
      </c>
      <c r="AN23" s="398">
        <v>23</v>
      </c>
      <c r="AO23" s="398">
        <v>34</v>
      </c>
      <c r="AP23" s="412">
        <v>508</v>
      </c>
      <c r="AQ23" s="397">
        <f t="shared" si="4"/>
        <v>394</v>
      </c>
      <c r="AR23" s="400">
        <f t="shared" si="4"/>
        <v>551</v>
      </c>
      <c r="AS23" s="400">
        <f t="shared" si="4"/>
        <v>534</v>
      </c>
      <c r="AT23" s="400">
        <f t="shared" si="4"/>
        <v>292</v>
      </c>
      <c r="AU23" s="400">
        <f t="shared" si="4"/>
        <v>238</v>
      </c>
      <c r="AV23" s="400">
        <f t="shared" si="4"/>
        <v>270</v>
      </c>
      <c r="AW23" s="400">
        <f t="shared" si="4"/>
        <v>207</v>
      </c>
      <c r="AX23" s="411">
        <f t="shared" si="4"/>
        <v>2486</v>
      </c>
      <c r="AY23" s="400">
        <v>199</v>
      </c>
      <c r="AZ23" s="398">
        <v>238</v>
      </c>
      <c r="BA23" s="398">
        <v>198</v>
      </c>
      <c r="BB23" s="398">
        <v>83</v>
      </c>
      <c r="BC23" s="398">
        <v>53</v>
      </c>
      <c r="BD23" s="398">
        <v>52</v>
      </c>
      <c r="BE23" s="398">
        <v>59</v>
      </c>
      <c r="BF23" s="399">
        <v>882</v>
      </c>
      <c r="BG23" s="397">
        <v>136</v>
      </c>
      <c r="BH23" s="398">
        <v>200</v>
      </c>
      <c r="BI23" s="398">
        <v>185</v>
      </c>
      <c r="BJ23" s="398">
        <v>100</v>
      </c>
      <c r="BK23" s="398">
        <v>89</v>
      </c>
      <c r="BL23" s="398">
        <v>70</v>
      </c>
      <c r="BM23" s="398">
        <v>62</v>
      </c>
      <c r="BN23" s="399">
        <v>842</v>
      </c>
      <c r="BO23" s="397">
        <v>59</v>
      </c>
      <c r="BP23" s="398">
        <v>113</v>
      </c>
      <c r="BQ23" s="398">
        <v>151</v>
      </c>
      <c r="BR23" s="398">
        <v>109</v>
      </c>
      <c r="BS23" s="398">
        <v>96</v>
      </c>
      <c r="BT23" s="398">
        <v>148</v>
      </c>
      <c r="BU23" s="398">
        <v>86</v>
      </c>
      <c r="BV23" s="399">
        <v>762</v>
      </c>
      <c r="BW23" s="397">
        <v>9</v>
      </c>
      <c r="BX23" s="398">
        <v>15</v>
      </c>
      <c r="BY23" s="398">
        <v>13</v>
      </c>
      <c r="BZ23" s="398">
        <v>9</v>
      </c>
      <c r="CA23" s="398">
        <v>4</v>
      </c>
      <c r="CB23" s="398">
        <v>4</v>
      </c>
      <c r="CC23" s="398">
        <v>7</v>
      </c>
      <c r="CD23" s="412">
        <v>61</v>
      </c>
      <c r="CE23" s="454">
        <f t="shared" si="5"/>
        <v>48</v>
      </c>
      <c r="CF23" s="423">
        <f t="shared" si="6"/>
        <v>75</v>
      </c>
      <c r="CG23" s="423">
        <f t="shared" si="7"/>
        <v>123</v>
      </c>
      <c r="CH23" s="468">
        <f t="shared" si="8"/>
        <v>1007</v>
      </c>
      <c r="CI23" s="427">
        <f>h27国調1!AU138</f>
        <v>4041</v>
      </c>
      <c r="CJ23" s="427">
        <f>h27国調1!AV138</f>
        <v>3155</v>
      </c>
      <c r="CK23" s="427">
        <f>h27国調1!AW138</f>
        <v>2327</v>
      </c>
      <c r="CL23" s="427">
        <f>h27国調1!BB138</f>
        <v>3854</v>
      </c>
      <c r="CM23" s="440">
        <f t="shared" si="9"/>
        <v>13377</v>
      </c>
      <c r="CN23" s="426">
        <f>ROUND((h27_3女!CE23+h28_3女!CE23+h29_3女!CE23)/3,0)</f>
        <v>45</v>
      </c>
      <c r="CO23" s="427">
        <f>ROUND((h27_3女!CF23+h28_3女!CF23+h29_3女!CF23)/3,0)</f>
        <v>76</v>
      </c>
      <c r="CP23" s="427">
        <f>ROUND((h27_3女!CG23+h28_3女!CG23+h29_3女!CG23)/3,0)</f>
        <v>124</v>
      </c>
      <c r="CQ23" s="427">
        <f>ROUND((h27_3女!CH23+h28_3女!CH23+h29_3女!CH23)/3,0)</f>
        <v>984</v>
      </c>
      <c r="CR23" s="455">
        <f t="shared" si="10"/>
        <v>1229</v>
      </c>
    </row>
    <row r="24" spans="1:96">
      <c r="A24" s="386" t="s">
        <v>281</v>
      </c>
      <c r="B24" s="387" t="s">
        <v>25</v>
      </c>
      <c r="C24" s="397">
        <v>1233</v>
      </c>
      <c r="D24" s="398">
        <v>896</v>
      </c>
      <c r="E24" s="398">
        <v>1225</v>
      </c>
      <c r="F24" s="398">
        <v>799</v>
      </c>
      <c r="G24" s="398">
        <v>640</v>
      </c>
      <c r="H24" s="398">
        <v>596</v>
      </c>
      <c r="I24" s="398">
        <v>451</v>
      </c>
      <c r="J24" s="399">
        <v>5840</v>
      </c>
      <c r="K24" s="397">
        <v>1219</v>
      </c>
      <c r="L24" s="398">
        <v>886</v>
      </c>
      <c r="M24" s="398">
        <v>1210</v>
      </c>
      <c r="N24" s="398">
        <v>791</v>
      </c>
      <c r="O24" s="398">
        <v>629</v>
      </c>
      <c r="P24" s="398">
        <v>589</v>
      </c>
      <c r="Q24" s="398">
        <v>443</v>
      </c>
      <c r="R24" s="399">
        <v>5767</v>
      </c>
      <c r="S24" s="397">
        <v>32</v>
      </c>
      <c r="T24" s="398">
        <v>26</v>
      </c>
      <c r="U24" s="398">
        <v>33</v>
      </c>
      <c r="V24" s="398">
        <v>16</v>
      </c>
      <c r="W24" s="398">
        <v>21</v>
      </c>
      <c r="X24" s="398">
        <v>22</v>
      </c>
      <c r="Y24" s="398">
        <v>19</v>
      </c>
      <c r="Z24" s="399">
        <v>169</v>
      </c>
      <c r="AA24" s="397">
        <v>98</v>
      </c>
      <c r="AB24" s="398">
        <v>59</v>
      </c>
      <c r="AC24" s="398">
        <v>95</v>
      </c>
      <c r="AD24" s="398">
        <v>49</v>
      </c>
      <c r="AE24" s="398">
        <v>34</v>
      </c>
      <c r="AF24" s="398">
        <v>20</v>
      </c>
      <c r="AG24" s="398">
        <v>21</v>
      </c>
      <c r="AH24" s="399">
        <v>376</v>
      </c>
      <c r="AI24" s="397">
        <v>254</v>
      </c>
      <c r="AJ24" s="398">
        <v>171</v>
      </c>
      <c r="AK24" s="398">
        <v>177</v>
      </c>
      <c r="AL24" s="398">
        <v>77</v>
      </c>
      <c r="AM24" s="398">
        <v>66</v>
      </c>
      <c r="AN24" s="398">
        <v>55</v>
      </c>
      <c r="AO24" s="398">
        <v>43</v>
      </c>
      <c r="AP24" s="412">
        <v>843</v>
      </c>
      <c r="AQ24" s="397">
        <f t="shared" si="4"/>
        <v>835</v>
      </c>
      <c r="AR24" s="400">
        <f t="shared" si="4"/>
        <v>630</v>
      </c>
      <c r="AS24" s="400">
        <f t="shared" si="4"/>
        <v>905</v>
      </c>
      <c r="AT24" s="400">
        <f t="shared" si="4"/>
        <v>649</v>
      </c>
      <c r="AU24" s="400">
        <f t="shared" si="4"/>
        <v>508</v>
      </c>
      <c r="AV24" s="400">
        <f t="shared" si="4"/>
        <v>492</v>
      </c>
      <c r="AW24" s="400">
        <f t="shared" si="4"/>
        <v>360</v>
      </c>
      <c r="AX24" s="411">
        <f t="shared" si="4"/>
        <v>4379</v>
      </c>
      <c r="AY24" s="400">
        <v>401</v>
      </c>
      <c r="AZ24" s="398">
        <v>274</v>
      </c>
      <c r="BA24" s="398">
        <v>296</v>
      </c>
      <c r="BB24" s="398">
        <v>186</v>
      </c>
      <c r="BC24" s="398">
        <v>125</v>
      </c>
      <c r="BD24" s="398">
        <v>103</v>
      </c>
      <c r="BE24" s="398">
        <v>92</v>
      </c>
      <c r="BF24" s="399">
        <v>1477</v>
      </c>
      <c r="BG24" s="397">
        <v>331</v>
      </c>
      <c r="BH24" s="398">
        <v>227</v>
      </c>
      <c r="BI24" s="398">
        <v>349</v>
      </c>
      <c r="BJ24" s="398">
        <v>231</v>
      </c>
      <c r="BK24" s="398">
        <v>169</v>
      </c>
      <c r="BL24" s="398">
        <v>136</v>
      </c>
      <c r="BM24" s="398">
        <v>119</v>
      </c>
      <c r="BN24" s="399">
        <v>1562</v>
      </c>
      <c r="BO24" s="397">
        <v>103</v>
      </c>
      <c r="BP24" s="398">
        <v>129</v>
      </c>
      <c r="BQ24" s="398">
        <v>260</v>
      </c>
      <c r="BR24" s="398">
        <v>232</v>
      </c>
      <c r="BS24" s="398">
        <v>214</v>
      </c>
      <c r="BT24" s="398">
        <v>253</v>
      </c>
      <c r="BU24" s="398">
        <v>149</v>
      </c>
      <c r="BV24" s="399">
        <v>1340</v>
      </c>
      <c r="BW24" s="397">
        <v>14</v>
      </c>
      <c r="BX24" s="398">
        <v>10</v>
      </c>
      <c r="BY24" s="398">
        <v>15</v>
      </c>
      <c r="BZ24" s="398">
        <v>8</v>
      </c>
      <c r="CA24" s="398">
        <v>11</v>
      </c>
      <c r="CB24" s="398">
        <v>7</v>
      </c>
      <c r="CC24" s="398">
        <v>8</v>
      </c>
      <c r="CD24" s="412">
        <v>73</v>
      </c>
      <c r="CE24" s="454">
        <f t="shared" si="5"/>
        <v>78</v>
      </c>
      <c r="CF24" s="423">
        <f t="shared" si="6"/>
        <v>124</v>
      </c>
      <c r="CG24" s="423">
        <f t="shared" si="7"/>
        <v>241</v>
      </c>
      <c r="CH24" s="468">
        <f t="shared" si="8"/>
        <v>2009</v>
      </c>
      <c r="CI24" s="427">
        <f>h27国調1!AU139</f>
        <v>6931</v>
      </c>
      <c r="CJ24" s="427">
        <f>h27国調1!AV139</f>
        <v>6620</v>
      </c>
      <c r="CK24" s="427">
        <f>h27国調1!AW139</f>
        <v>5131</v>
      </c>
      <c r="CL24" s="427">
        <f>h27国調1!BB139</f>
        <v>7544</v>
      </c>
      <c r="CM24" s="440">
        <f t="shared" si="9"/>
        <v>26226</v>
      </c>
      <c r="CN24" s="426">
        <f>ROUND((h27_3女!CE24+h28_3女!CE24+h29_3女!CE24)/3,0)</f>
        <v>76</v>
      </c>
      <c r="CO24" s="427">
        <f>ROUND((h27_3女!CF24+h28_3女!CF24+h29_3女!CF24)/3,0)</f>
        <v>131</v>
      </c>
      <c r="CP24" s="427">
        <f>ROUND((h27_3女!CG24+h28_3女!CG24+h29_3女!CG24)/3,0)</f>
        <v>259</v>
      </c>
      <c r="CQ24" s="427">
        <f>ROUND((h27_3女!CH24+h28_3女!CH24+h29_3女!CH24)/3,0)</f>
        <v>1927</v>
      </c>
      <c r="CR24" s="455">
        <f t="shared" si="10"/>
        <v>2393</v>
      </c>
    </row>
    <row r="25" spans="1:96">
      <c r="A25" s="386" t="s">
        <v>281</v>
      </c>
      <c r="B25" s="387" t="s">
        <v>26</v>
      </c>
      <c r="C25" s="397">
        <v>145</v>
      </c>
      <c r="D25" s="398">
        <v>266</v>
      </c>
      <c r="E25" s="398">
        <v>211</v>
      </c>
      <c r="F25" s="398">
        <v>309</v>
      </c>
      <c r="G25" s="398">
        <v>247</v>
      </c>
      <c r="H25" s="398">
        <v>188</v>
      </c>
      <c r="I25" s="398">
        <v>152</v>
      </c>
      <c r="J25" s="399">
        <v>1518</v>
      </c>
      <c r="K25" s="397">
        <v>143</v>
      </c>
      <c r="L25" s="398">
        <v>265</v>
      </c>
      <c r="M25" s="398">
        <v>209</v>
      </c>
      <c r="N25" s="398">
        <v>305</v>
      </c>
      <c r="O25" s="398">
        <v>245</v>
      </c>
      <c r="P25" s="398">
        <v>186</v>
      </c>
      <c r="Q25" s="398">
        <v>152</v>
      </c>
      <c r="R25" s="399">
        <v>1505</v>
      </c>
      <c r="S25" s="397">
        <v>5</v>
      </c>
      <c r="T25" s="398">
        <v>10</v>
      </c>
      <c r="U25" s="398">
        <v>6</v>
      </c>
      <c r="V25" s="398">
        <v>7</v>
      </c>
      <c r="W25" s="398">
        <v>4</v>
      </c>
      <c r="X25" s="398">
        <v>5</v>
      </c>
      <c r="Y25" s="398">
        <v>7</v>
      </c>
      <c r="Z25" s="399">
        <v>44</v>
      </c>
      <c r="AA25" s="397">
        <v>6</v>
      </c>
      <c r="AB25" s="398">
        <v>13</v>
      </c>
      <c r="AC25" s="398">
        <v>7</v>
      </c>
      <c r="AD25" s="398">
        <v>14</v>
      </c>
      <c r="AE25" s="398">
        <v>11</v>
      </c>
      <c r="AF25" s="398">
        <v>3</v>
      </c>
      <c r="AG25" s="398">
        <v>7</v>
      </c>
      <c r="AH25" s="399">
        <v>61</v>
      </c>
      <c r="AI25" s="397">
        <v>21</v>
      </c>
      <c r="AJ25" s="398">
        <v>35</v>
      </c>
      <c r="AK25" s="398">
        <v>27</v>
      </c>
      <c r="AL25" s="398">
        <v>36</v>
      </c>
      <c r="AM25" s="398">
        <v>7</v>
      </c>
      <c r="AN25" s="398">
        <v>13</v>
      </c>
      <c r="AO25" s="398">
        <v>14</v>
      </c>
      <c r="AP25" s="412">
        <v>153</v>
      </c>
      <c r="AQ25" s="397">
        <f t="shared" si="4"/>
        <v>111</v>
      </c>
      <c r="AR25" s="400">
        <f t="shared" si="4"/>
        <v>207</v>
      </c>
      <c r="AS25" s="400">
        <f t="shared" si="4"/>
        <v>169</v>
      </c>
      <c r="AT25" s="400">
        <f t="shared" si="4"/>
        <v>248</v>
      </c>
      <c r="AU25" s="400">
        <f t="shared" si="4"/>
        <v>223</v>
      </c>
      <c r="AV25" s="400">
        <f t="shared" si="4"/>
        <v>165</v>
      </c>
      <c r="AW25" s="400">
        <f t="shared" si="4"/>
        <v>124</v>
      </c>
      <c r="AX25" s="411">
        <f t="shared" si="4"/>
        <v>1247</v>
      </c>
      <c r="AY25" s="400">
        <v>32</v>
      </c>
      <c r="AZ25" s="398">
        <v>72</v>
      </c>
      <c r="BA25" s="398">
        <v>54</v>
      </c>
      <c r="BB25" s="398">
        <v>69</v>
      </c>
      <c r="BC25" s="398">
        <v>47</v>
      </c>
      <c r="BD25" s="398">
        <v>28</v>
      </c>
      <c r="BE25" s="398">
        <v>22</v>
      </c>
      <c r="BF25" s="399">
        <v>324</v>
      </c>
      <c r="BG25" s="397">
        <v>54</v>
      </c>
      <c r="BH25" s="398">
        <v>84</v>
      </c>
      <c r="BI25" s="398">
        <v>62</v>
      </c>
      <c r="BJ25" s="398">
        <v>89</v>
      </c>
      <c r="BK25" s="398">
        <v>73</v>
      </c>
      <c r="BL25" s="398">
        <v>56</v>
      </c>
      <c r="BM25" s="398">
        <v>35</v>
      </c>
      <c r="BN25" s="399">
        <v>453</v>
      </c>
      <c r="BO25" s="397">
        <v>25</v>
      </c>
      <c r="BP25" s="398">
        <v>51</v>
      </c>
      <c r="BQ25" s="398">
        <v>53</v>
      </c>
      <c r="BR25" s="398">
        <v>90</v>
      </c>
      <c r="BS25" s="398">
        <v>103</v>
      </c>
      <c r="BT25" s="398">
        <v>81</v>
      </c>
      <c r="BU25" s="398">
        <v>67</v>
      </c>
      <c r="BV25" s="399">
        <v>470</v>
      </c>
      <c r="BW25" s="397">
        <v>2</v>
      </c>
      <c r="BX25" s="398">
        <v>1</v>
      </c>
      <c r="BY25" s="398">
        <v>2</v>
      </c>
      <c r="BZ25" s="398">
        <v>4</v>
      </c>
      <c r="CA25" s="398">
        <v>2</v>
      </c>
      <c r="CB25" s="398">
        <v>2</v>
      </c>
      <c r="CC25" s="398">
        <v>0</v>
      </c>
      <c r="CD25" s="412">
        <v>13</v>
      </c>
      <c r="CE25" s="454">
        <f t="shared" si="5"/>
        <v>23</v>
      </c>
      <c r="CF25" s="423">
        <f t="shared" si="6"/>
        <v>35</v>
      </c>
      <c r="CG25" s="423">
        <f t="shared" si="7"/>
        <v>70</v>
      </c>
      <c r="CH25" s="468">
        <f t="shared" si="8"/>
        <v>760</v>
      </c>
      <c r="CI25" s="427">
        <f>h27国調1!AU140</f>
        <v>1978</v>
      </c>
      <c r="CJ25" s="427">
        <f>h27国調1!AV140</f>
        <v>1591</v>
      </c>
      <c r="CK25" s="427">
        <f>h27国調1!AW140</f>
        <v>1146</v>
      </c>
      <c r="CL25" s="427">
        <f>h27国調1!BB140</f>
        <v>2381</v>
      </c>
      <c r="CM25" s="440">
        <f t="shared" si="9"/>
        <v>7096</v>
      </c>
      <c r="CN25" s="426">
        <f>ROUND((h27_3女!CE25+h28_3女!CE25+h29_3女!CE25)/3,0)</f>
        <v>26</v>
      </c>
      <c r="CO25" s="427">
        <f>ROUND((h27_3女!CF25+h28_3女!CF25+h29_3女!CF25)/3,0)</f>
        <v>35</v>
      </c>
      <c r="CP25" s="427">
        <f>ROUND((h27_3女!CG25+h28_3女!CG25+h29_3女!CG25)/3,0)</f>
        <v>74</v>
      </c>
      <c r="CQ25" s="427">
        <f>ROUND((h27_3女!CH25+h28_3女!CH25+h29_3女!CH25)/3,0)</f>
        <v>748</v>
      </c>
      <c r="CR25" s="455">
        <f t="shared" si="10"/>
        <v>883</v>
      </c>
    </row>
    <row r="26" spans="1:96">
      <c r="A26" s="386" t="s">
        <v>281</v>
      </c>
      <c r="B26" s="387" t="s">
        <v>27</v>
      </c>
      <c r="C26" s="397">
        <v>553</v>
      </c>
      <c r="D26" s="398">
        <v>473</v>
      </c>
      <c r="E26" s="398">
        <v>610</v>
      </c>
      <c r="F26" s="398">
        <v>414</v>
      </c>
      <c r="G26" s="398">
        <v>365</v>
      </c>
      <c r="H26" s="398">
        <v>327</v>
      </c>
      <c r="I26" s="398">
        <v>262</v>
      </c>
      <c r="J26" s="399">
        <v>3004</v>
      </c>
      <c r="K26" s="397">
        <v>544</v>
      </c>
      <c r="L26" s="398">
        <v>466</v>
      </c>
      <c r="M26" s="398">
        <v>597</v>
      </c>
      <c r="N26" s="398">
        <v>407</v>
      </c>
      <c r="O26" s="398">
        <v>359</v>
      </c>
      <c r="P26" s="398">
        <v>320</v>
      </c>
      <c r="Q26" s="398">
        <v>255</v>
      </c>
      <c r="R26" s="399">
        <v>2948</v>
      </c>
      <c r="S26" s="397">
        <v>13</v>
      </c>
      <c r="T26" s="398">
        <v>25</v>
      </c>
      <c r="U26" s="398">
        <v>19</v>
      </c>
      <c r="V26" s="398">
        <v>14</v>
      </c>
      <c r="W26" s="398">
        <v>12</v>
      </c>
      <c r="X26" s="398">
        <v>4</v>
      </c>
      <c r="Y26" s="398">
        <v>7</v>
      </c>
      <c r="Z26" s="399">
        <v>94</v>
      </c>
      <c r="AA26" s="397">
        <v>45</v>
      </c>
      <c r="AB26" s="398">
        <v>42</v>
      </c>
      <c r="AC26" s="398">
        <v>31</v>
      </c>
      <c r="AD26" s="398">
        <v>17</v>
      </c>
      <c r="AE26" s="398">
        <v>21</v>
      </c>
      <c r="AF26" s="398">
        <v>16</v>
      </c>
      <c r="AG26" s="398">
        <v>16</v>
      </c>
      <c r="AH26" s="399">
        <v>188</v>
      </c>
      <c r="AI26" s="397">
        <v>116</v>
      </c>
      <c r="AJ26" s="398">
        <v>62</v>
      </c>
      <c r="AK26" s="398">
        <v>64</v>
      </c>
      <c r="AL26" s="398">
        <v>33</v>
      </c>
      <c r="AM26" s="398">
        <v>37</v>
      </c>
      <c r="AN26" s="398">
        <v>24</v>
      </c>
      <c r="AO26" s="398">
        <v>18</v>
      </c>
      <c r="AP26" s="412">
        <v>354</v>
      </c>
      <c r="AQ26" s="397">
        <f t="shared" si="4"/>
        <v>370</v>
      </c>
      <c r="AR26" s="400">
        <f t="shared" si="4"/>
        <v>337</v>
      </c>
      <c r="AS26" s="400">
        <f t="shared" si="4"/>
        <v>483</v>
      </c>
      <c r="AT26" s="400">
        <f t="shared" si="4"/>
        <v>343</v>
      </c>
      <c r="AU26" s="400">
        <f t="shared" si="4"/>
        <v>289</v>
      </c>
      <c r="AV26" s="400">
        <f t="shared" si="4"/>
        <v>276</v>
      </c>
      <c r="AW26" s="400">
        <f t="shared" si="4"/>
        <v>214</v>
      </c>
      <c r="AX26" s="411">
        <f t="shared" si="4"/>
        <v>2312</v>
      </c>
      <c r="AY26" s="400">
        <v>167</v>
      </c>
      <c r="AZ26" s="398">
        <v>129</v>
      </c>
      <c r="BA26" s="398">
        <v>173</v>
      </c>
      <c r="BB26" s="398">
        <v>88</v>
      </c>
      <c r="BC26" s="398">
        <v>72</v>
      </c>
      <c r="BD26" s="398">
        <v>49</v>
      </c>
      <c r="BE26" s="398">
        <v>47</v>
      </c>
      <c r="BF26" s="399">
        <v>725</v>
      </c>
      <c r="BG26" s="397">
        <v>151</v>
      </c>
      <c r="BH26" s="398">
        <v>143</v>
      </c>
      <c r="BI26" s="398">
        <v>183</v>
      </c>
      <c r="BJ26" s="398">
        <v>129</v>
      </c>
      <c r="BK26" s="398">
        <v>93</v>
      </c>
      <c r="BL26" s="398">
        <v>88</v>
      </c>
      <c r="BM26" s="398">
        <v>80</v>
      </c>
      <c r="BN26" s="399">
        <v>867</v>
      </c>
      <c r="BO26" s="397">
        <v>52</v>
      </c>
      <c r="BP26" s="398">
        <v>65</v>
      </c>
      <c r="BQ26" s="398">
        <v>127</v>
      </c>
      <c r="BR26" s="398">
        <v>126</v>
      </c>
      <c r="BS26" s="398">
        <v>124</v>
      </c>
      <c r="BT26" s="398">
        <v>139</v>
      </c>
      <c r="BU26" s="398">
        <v>87</v>
      </c>
      <c r="BV26" s="399">
        <v>720</v>
      </c>
      <c r="BW26" s="397">
        <v>9</v>
      </c>
      <c r="BX26" s="398">
        <v>7</v>
      </c>
      <c r="BY26" s="398">
        <v>13</v>
      </c>
      <c r="BZ26" s="398">
        <v>7</v>
      </c>
      <c r="CA26" s="398">
        <v>6</v>
      </c>
      <c r="CB26" s="398">
        <v>7</v>
      </c>
      <c r="CC26" s="398">
        <v>7</v>
      </c>
      <c r="CD26" s="412">
        <v>56</v>
      </c>
      <c r="CE26" s="454">
        <f t="shared" si="5"/>
        <v>37</v>
      </c>
      <c r="CF26" s="423">
        <f t="shared" si="6"/>
        <v>70</v>
      </c>
      <c r="CG26" s="423">
        <f t="shared" si="7"/>
        <v>112</v>
      </c>
      <c r="CH26" s="468">
        <f t="shared" si="8"/>
        <v>1122</v>
      </c>
      <c r="CI26" s="427">
        <f>h27国調1!AU141</f>
        <v>3752</v>
      </c>
      <c r="CJ26" s="427">
        <f>h27国調1!AV141</f>
        <v>2717</v>
      </c>
      <c r="CK26" s="427">
        <f>h27国調1!AW141</f>
        <v>2208</v>
      </c>
      <c r="CL26" s="427">
        <f>h27国調1!BB141</f>
        <v>4456</v>
      </c>
      <c r="CM26" s="440">
        <f t="shared" si="9"/>
        <v>13133</v>
      </c>
      <c r="CN26" s="426">
        <f>ROUND((h27_3女!CE26+h28_3女!CE26+h29_3女!CE26)/3,0)</f>
        <v>34</v>
      </c>
      <c r="CO26" s="427">
        <f>ROUND((h27_3女!CF26+h28_3女!CF26+h29_3女!CF26)/3,0)</f>
        <v>72</v>
      </c>
      <c r="CP26" s="427">
        <f>ROUND((h27_3女!CG26+h28_3女!CG26+h29_3女!CG26)/3,0)</f>
        <v>118</v>
      </c>
      <c r="CQ26" s="427">
        <f>ROUND((h27_3女!CH26+h28_3女!CH26+h29_3女!CH26)/3,0)</f>
        <v>1088</v>
      </c>
      <c r="CR26" s="455">
        <f t="shared" si="10"/>
        <v>1312</v>
      </c>
    </row>
    <row r="27" spans="1:96">
      <c r="A27" s="386" t="s">
        <v>281</v>
      </c>
      <c r="B27" s="387" t="s">
        <v>28</v>
      </c>
      <c r="C27" s="397">
        <v>187</v>
      </c>
      <c r="D27" s="398">
        <v>371</v>
      </c>
      <c r="E27" s="398">
        <v>270</v>
      </c>
      <c r="F27" s="398">
        <v>331</v>
      </c>
      <c r="G27" s="398">
        <v>261</v>
      </c>
      <c r="H27" s="398">
        <v>270</v>
      </c>
      <c r="I27" s="398">
        <v>211</v>
      </c>
      <c r="J27" s="399">
        <v>1901</v>
      </c>
      <c r="K27" s="397">
        <v>182</v>
      </c>
      <c r="L27" s="398">
        <v>365</v>
      </c>
      <c r="M27" s="398">
        <v>269</v>
      </c>
      <c r="N27" s="398">
        <v>326</v>
      </c>
      <c r="O27" s="398">
        <v>254</v>
      </c>
      <c r="P27" s="398">
        <v>266</v>
      </c>
      <c r="Q27" s="398">
        <v>209</v>
      </c>
      <c r="R27" s="399">
        <v>1871</v>
      </c>
      <c r="S27" s="397">
        <v>5</v>
      </c>
      <c r="T27" s="398">
        <v>14</v>
      </c>
      <c r="U27" s="398">
        <v>2</v>
      </c>
      <c r="V27" s="398">
        <v>5</v>
      </c>
      <c r="W27" s="398">
        <v>7</v>
      </c>
      <c r="X27" s="398">
        <v>3</v>
      </c>
      <c r="Y27" s="398">
        <v>6</v>
      </c>
      <c r="Z27" s="399">
        <v>42</v>
      </c>
      <c r="AA27" s="397">
        <v>12</v>
      </c>
      <c r="AB27" s="398">
        <v>26</v>
      </c>
      <c r="AC27" s="398">
        <v>18</v>
      </c>
      <c r="AD27" s="398">
        <v>9</v>
      </c>
      <c r="AE27" s="398">
        <v>11</v>
      </c>
      <c r="AF27" s="398">
        <v>5</v>
      </c>
      <c r="AG27" s="398">
        <v>3</v>
      </c>
      <c r="AH27" s="399">
        <v>84</v>
      </c>
      <c r="AI27" s="397">
        <v>32</v>
      </c>
      <c r="AJ27" s="398">
        <v>37</v>
      </c>
      <c r="AK27" s="398">
        <v>34</v>
      </c>
      <c r="AL27" s="398">
        <v>33</v>
      </c>
      <c r="AM27" s="398">
        <v>21</v>
      </c>
      <c r="AN27" s="398">
        <v>18</v>
      </c>
      <c r="AO27" s="398">
        <v>21</v>
      </c>
      <c r="AP27" s="412">
        <v>196</v>
      </c>
      <c r="AQ27" s="397">
        <f t="shared" si="4"/>
        <v>133</v>
      </c>
      <c r="AR27" s="400">
        <f t="shared" si="4"/>
        <v>288</v>
      </c>
      <c r="AS27" s="400">
        <f t="shared" si="4"/>
        <v>215</v>
      </c>
      <c r="AT27" s="400">
        <f t="shared" si="4"/>
        <v>279</v>
      </c>
      <c r="AU27" s="400">
        <f t="shared" si="4"/>
        <v>215</v>
      </c>
      <c r="AV27" s="400">
        <f t="shared" si="4"/>
        <v>240</v>
      </c>
      <c r="AW27" s="400">
        <f t="shared" si="4"/>
        <v>179</v>
      </c>
      <c r="AX27" s="411">
        <f t="shared" si="4"/>
        <v>1549</v>
      </c>
      <c r="AY27" s="400">
        <v>46</v>
      </c>
      <c r="AZ27" s="398">
        <v>108</v>
      </c>
      <c r="BA27" s="398">
        <v>76</v>
      </c>
      <c r="BB27" s="398">
        <v>46</v>
      </c>
      <c r="BC27" s="398">
        <v>26</v>
      </c>
      <c r="BD27" s="398">
        <v>34</v>
      </c>
      <c r="BE27" s="398">
        <v>29</v>
      </c>
      <c r="BF27" s="399">
        <v>365</v>
      </c>
      <c r="BG27" s="397">
        <v>58</v>
      </c>
      <c r="BH27" s="398">
        <v>107</v>
      </c>
      <c r="BI27" s="398">
        <v>82</v>
      </c>
      <c r="BJ27" s="398">
        <v>122</v>
      </c>
      <c r="BK27" s="398">
        <v>65</v>
      </c>
      <c r="BL27" s="398">
        <v>65</v>
      </c>
      <c r="BM27" s="398">
        <v>47</v>
      </c>
      <c r="BN27" s="399">
        <v>546</v>
      </c>
      <c r="BO27" s="397">
        <v>29</v>
      </c>
      <c r="BP27" s="398">
        <v>73</v>
      </c>
      <c r="BQ27" s="398">
        <v>57</v>
      </c>
      <c r="BR27" s="398">
        <v>111</v>
      </c>
      <c r="BS27" s="398">
        <v>124</v>
      </c>
      <c r="BT27" s="398">
        <v>141</v>
      </c>
      <c r="BU27" s="398">
        <v>103</v>
      </c>
      <c r="BV27" s="399">
        <v>638</v>
      </c>
      <c r="BW27" s="397">
        <v>5</v>
      </c>
      <c r="BX27" s="398">
        <v>6</v>
      </c>
      <c r="BY27" s="398">
        <v>1</v>
      </c>
      <c r="BZ27" s="398">
        <v>5</v>
      </c>
      <c r="CA27" s="398">
        <v>7</v>
      </c>
      <c r="CB27" s="398">
        <v>4</v>
      </c>
      <c r="CC27" s="398">
        <v>2</v>
      </c>
      <c r="CD27" s="412">
        <v>30</v>
      </c>
      <c r="CE27" s="454">
        <f t="shared" si="5"/>
        <v>21</v>
      </c>
      <c r="CF27" s="423">
        <f t="shared" si="6"/>
        <v>28</v>
      </c>
      <c r="CG27" s="423">
        <f t="shared" si="7"/>
        <v>93</v>
      </c>
      <c r="CH27" s="468">
        <f t="shared" si="8"/>
        <v>913</v>
      </c>
      <c r="CI27" s="427">
        <f>h27国調1!AU142</f>
        <v>1874</v>
      </c>
      <c r="CJ27" s="427">
        <f>h27国調1!AV142</f>
        <v>1507</v>
      </c>
      <c r="CK27" s="427">
        <f>h27国調1!AW142</f>
        <v>1267</v>
      </c>
      <c r="CL27" s="427">
        <f>h27国調1!BB142</f>
        <v>2930</v>
      </c>
      <c r="CM27" s="440">
        <f t="shared" si="9"/>
        <v>7578</v>
      </c>
      <c r="CN27" s="426">
        <f>ROUND((h27_3女!CE27+h28_3女!CE27+h29_3女!CE27)/3,0)</f>
        <v>22</v>
      </c>
      <c r="CO27" s="427">
        <f>ROUND((h27_3女!CF27+h28_3女!CF27+h29_3女!CF27)/3,0)</f>
        <v>33</v>
      </c>
      <c r="CP27" s="427">
        <f>ROUND((h27_3女!CG27+h28_3女!CG27+h29_3女!CG27)/3,0)</f>
        <v>93</v>
      </c>
      <c r="CQ27" s="427">
        <f>ROUND((h27_3女!CH27+h28_3女!CH27+h29_3女!CH27)/3,0)</f>
        <v>903</v>
      </c>
      <c r="CR27" s="455">
        <f t="shared" si="10"/>
        <v>1051</v>
      </c>
    </row>
    <row r="28" spans="1:96">
      <c r="A28" s="386" t="s">
        <v>281</v>
      </c>
      <c r="B28" s="387" t="s">
        <v>29</v>
      </c>
      <c r="C28" s="397">
        <v>220</v>
      </c>
      <c r="D28" s="398">
        <v>243</v>
      </c>
      <c r="E28" s="398">
        <v>432</v>
      </c>
      <c r="F28" s="398">
        <v>335</v>
      </c>
      <c r="G28" s="398">
        <v>275</v>
      </c>
      <c r="H28" s="398">
        <v>203</v>
      </c>
      <c r="I28" s="398">
        <v>189</v>
      </c>
      <c r="J28" s="399">
        <v>1897</v>
      </c>
      <c r="K28" s="397">
        <v>218</v>
      </c>
      <c r="L28" s="398">
        <v>241</v>
      </c>
      <c r="M28" s="398">
        <v>431</v>
      </c>
      <c r="N28" s="398">
        <v>330</v>
      </c>
      <c r="O28" s="398">
        <v>273</v>
      </c>
      <c r="P28" s="398">
        <v>202</v>
      </c>
      <c r="Q28" s="398">
        <v>186</v>
      </c>
      <c r="R28" s="399">
        <v>1881</v>
      </c>
      <c r="S28" s="397">
        <v>5</v>
      </c>
      <c r="T28" s="398">
        <v>9</v>
      </c>
      <c r="U28" s="398">
        <v>7</v>
      </c>
      <c r="V28" s="398">
        <v>7</v>
      </c>
      <c r="W28" s="398">
        <v>5</v>
      </c>
      <c r="X28" s="398">
        <v>4</v>
      </c>
      <c r="Y28" s="398">
        <v>3</v>
      </c>
      <c r="Z28" s="399">
        <v>40</v>
      </c>
      <c r="AA28" s="397">
        <v>10</v>
      </c>
      <c r="AB28" s="398">
        <v>11</v>
      </c>
      <c r="AC28" s="398">
        <v>16</v>
      </c>
      <c r="AD28" s="398">
        <v>9</v>
      </c>
      <c r="AE28" s="398">
        <v>7</v>
      </c>
      <c r="AF28" s="398">
        <v>5</v>
      </c>
      <c r="AG28" s="398">
        <v>6</v>
      </c>
      <c r="AH28" s="399">
        <v>64</v>
      </c>
      <c r="AI28" s="397">
        <v>31</v>
      </c>
      <c r="AJ28" s="398">
        <v>28</v>
      </c>
      <c r="AK28" s="398">
        <v>33</v>
      </c>
      <c r="AL28" s="398">
        <v>22</v>
      </c>
      <c r="AM28" s="398">
        <v>12</v>
      </c>
      <c r="AN28" s="398">
        <v>13</v>
      </c>
      <c r="AO28" s="398">
        <v>13</v>
      </c>
      <c r="AP28" s="412">
        <v>152</v>
      </c>
      <c r="AQ28" s="397">
        <f t="shared" si="4"/>
        <v>172</v>
      </c>
      <c r="AR28" s="400">
        <f t="shared" si="4"/>
        <v>193</v>
      </c>
      <c r="AS28" s="400">
        <f t="shared" si="4"/>
        <v>375</v>
      </c>
      <c r="AT28" s="400">
        <f t="shared" si="4"/>
        <v>292</v>
      </c>
      <c r="AU28" s="400">
        <f t="shared" si="4"/>
        <v>249</v>
      </c>
      <c r="AV28" s="400">
        <f t="shared" si="4"/>
        <v>180</v>
      </c>
      <c r="AW28" s="400">
        <f t="shared" si="4"/>
        <v>164</v>
      </c>
      <c r="AX28" s="411">
        <f t="shared" si="4"/>
        <v>1625</v>
      </c>
      <c r="AY28" s="400">
        <v>62</v>
      </c>
      <c r="AZ28" s="398">
        <v>66</v>
      </c>
      <c r="BA28" s="398">
        <v>104</v>
      </c>
      <c r="BB28" s="398">
        <v>67</v>
      </c>
      <c r="BC28" s="398">
        <v>49</v>
      </c>
      <c r="BD28" s="398">
        <v>25</v>
      </c>
      <c r="BE28" s="398">
        <v>38</v>
      </c>
      <c r="BF28" s="399">
        <v>411</v>
      </c>
      <c r="BG28" s="397">
        <v>72</v>
      </c>
      <c r="BH28" s="398">
        <v>70</v>
      </c>
      <c r="BI28" s="398">
        <v>132</v>
      </c>
      <c r="BJ28" s="398">
        <v>104</v>
      </c>
      <c r="BK28" s="398">
        <v>80</v>
      </c>
      <c r="BL28" s="398">
        <v>55</v>
      </c>
      <c r="BM28" s="398">
        <v>46</v>
      </c>
      <c r="BN28" s="399">
        <v>559</v>
      </c>
      <c r="BO28" s="397">
        <v>38</v>
      </c>
      <c r="BP28" s="398">
        <v>57</v>
      </c>
      <c r="BQ28" s="398">
        <v>139</v>
      </c>
      <c r="BR28" s="398">
        <v>121</v>
      </c>
      <c r="BS28" s="398">
        <v>120</v>
      </c>
      <c r="BT28" s="398">
        <v>100</v>
      </c>
      <c r="BU28" s="398">
        <v>80</v>
      </c>
      <c r="BV28" s="399">
        <v>655</v>
      </c>
      <c r="BW28" s="397">
        <v>2</v>
      </c>
      <c r="BX28" s="398">
        <v>2</v>
      </c>
      <c r="BY28" s="398">
        <v>1</v>
      </c>
      <c r="BZ28" s="398">
        <v>5</v>
      </c>
      <c r="CA28" s="398">
        <v>2</v>
      </c>
      <c r="CB28" s="398">
        <v>1</v>
      </c>
      <c r="CC28" s="398">
        <v>3</v>
      </c>
      <c r="CD28" s="412">
        <v>16</v>
      </c>
      <c r="CE28" s="454">
        <f t="shared" si="5"/>
        <v>19</v>
      </c>
      <c r="CF28" s="423">
        <f t="shared" si="6"/>
        <v>27</v>
      </c>
      <c r="CG28" s="423">
        <f t="shared" si="7"/>
        <v>60</v>
      </c>
      <c r="CH28" s="468">
        <f t="shared" si="8"/>
        <v>885</v>
      </c>
      <c r="CI28" s="427">
        <f>h27国調1!AU143</f>
        <v>1799</v>
      </c>
      <c r="CJ28" s="427">
        <f>h27国調1!AV143</f>
        <v>1418</v>
      </c>
      <c r="CK28" s="427">
        <f>h27国調1!AW143</f>
        <v>1353</v>
      </c>
      <c r="CL28" s="427">
        <f>h27国調1!BB143</f>
        <v>3181</v>
      </c>
      <c r="CM28" s="440">
        <f t="shared" si="9"/>
        <v>7751</v>
      </c>
      <c r="CN28" s="426">
        <f>ROUND((h27_3女!CE28+h28_3女!CE28+h29_3女!CE28)/3,0)</f>
        <v>21</v>
      </c>
      <c r="CO28" s="427">
        <f>ROUND((h27_3女!CF28+h28_3女!CF28+h29_3女!CF28)/3,0)</f>
        <v>27</v>
      </c>
      <c r="CP28" s="427">
        <f>ROUND((h27_3女!CG28+h28_3女!CG28+h29_3女!CG28)/3,0)</f>
        <v>61</v>
      </c>
      <c r="CQ28" s="427">
        <f>ROUND((h27_3女!CH28+h28_3女!CH28+h29_3女!CH28)/3,0)</f>
        <v>845</v>
      </c>
      <c r="CR28" s="455">
        <f t="shared" si="10"/>
        <v>954</v>
      </c>
    </row>
    <row r="29" spans="1:96">
      <c r="A29" s="386" t="s">
        <v>281</v>
      </c>
      <c r="B29" s="387" t="s">
        <v>31</v>
      </c>
      <c r="C29" s="397">
        <v>100</v>
      </c>
      <c r="D29" s="398">
        <v>143</v>
      </c>
      <c r="E29" s="398">
        <v>294</v>
      </c>
      <c r="F29" s="398">
        <v>230</v>
      </c>
      <c r="G29" s="398">
        <v>205</v>
      </c>
      <c r="H29" s="398">
        <v>244</v>
      </c>
      <c r="I29" s="398">
        <v>165</v>
      </c>
      <c r="J29" s="399">
        <v>1381</v>
      </c>
      <c r="K29" s="397">
        <v>98</v>
      </c>
      <c r="L29" s="398">
        <v>141</v>
      </c>
      <c r="M29" s="398">
        <v>291</v>
      </c>
      <c r="N29" s="398">
        <v>228</v>
      </c>
      <c r="O29" s="398">
        <v>204</v>
      </c>
      <c r="P29" s="398">
        <v>242</v>
      </c>
      <c r="Q29" s="398">
        <v>162</v>
      </c>
      <c r="R29" s="399">
        <v>1366</v>
      </c>
      <c r="S29" s="397">
        <v>4</v>
      </c>
      <c r="T29" s="398">
        <v>6</v>
      </c>
      <c r="U29" s="398">
        <v>5</v>
      </c>
      <c r="V29" s="398">
        <v>4</v>
      </c>
      <c r="W29" s="398">
        <v>1</v>
      </c>
      <c r="X29" s="398">
        <v>6</v>
      </c>
      <c r="Y29" s="398">
        <v>3</v>
      </c>
      <c r="Z29" s="399">
        <v>29</v>
      </c>
      <c r="AA29" s="397">
        <v>4</v>
      </c>
      <c r="AB29" s="398">
        <v>4</v>
      </c>
      <c r="AC29" s="398">
        <v>10</v>
      </c>
      <c r="AD29" s="398">
        <v>9</v>
      </c>
      <c r="AE29" s="398">
        <v>4</v>
      </c>
      <c r="AF29" s="398">
        <v>9</v>
      </c>
      <c r="AG29" s="398">
        <v>6</v>
      </c>
      <c r="AH29" s="399">
        <v>46</v>
      </c>
      <c r="AI29" s="397">
        <v>10</v>
      </c>
      <c r="AJ29" s="398">
        <v>17</v>
      </c>
      <c r="AK29" s="398">
        <v>24</v>
      </c>
      <c r="AL29" s="398">
        <v>15</v>
      </c>
      <c r="AM29" s="398">
        <v>14</v>
      </c>
      <c r="AN29" s="398">
        <v>8</v>
      </c>
      <c r="AO29" s="398">
        <v>13</v>
      </c>
      <c r="AP29" s="412">
        <v>101</v>
      </c>
      <c r="AQ29" s="397">
        <f t="shared" si="4"/>
        <v>80</v>
      </c>
      <c r="AR29" s="400">
        <f t="shared" si="4"/>
        <v>114</v>
      </c>
      <c r="AS29" s="400">
        <f t="shared" si="4"/>
        <v>252</v>
      </c>
      <c r="AT29" s="400">
        <f t="shared" si="4"/>
        <v>200</v>
      </c>
      <c r="AU29" s="400">
        <f t="shared" si="4"/>
        <v>185</v>
      </c>
      <c r="AV29" s="400">
        <f t="shared" si="4"/>
        <v>219</v>
      </c>
      <c r="AW29" s="400">
        <f t="shared" si="4"/>
        <v>140</v>
      </c>
      <c r="AX29" s="411">
        <f t="shared" si="4"/>
        <v>1190</v>
      </c>
      <c r="AY29" s="400">
        <v>30</v>
      </c>
      <c r="AZ29" s="398">
        <v>39</v>
      </c>
      <c r="BA29" s="398">
        <v>50</v>
      </c>
      <c r="BB29" s="398">
        <v>37</v>
      </c>
      <c r="BC29" s="398">
        <v>25</v>
      </c>
      <c r="BD29" s="398">
        <v>32</v>
      </c>
      <c r="BE29" s="398">
        <v>29</v>
      </c>
      <c r="BF29" s="399">
        <v>242</v>
      </c>
      <c r="BG29" s="397">
        <v>31</v>
      </c>
      <c r="BH29" s="398">
        <v>37</v>
      </c>
      <c r="BI29" s="398">
        <v>96</v>
      </c>
      <c r="BJ29" s="398">
        <v>80</v>
      </c>
      <c r="BK29" s="398">
        <v>71</v>
      </c>
      <c r="BL29" s="398">
        <v>63</v>
      </c>
      <c r="BM29" s="398">
        <v>31</v>
      </c>
      <c r="BN29" s="399">
        <v>409</v>
      </c>
      <c r="BO29" s="397">
        <v>19</v>
      </c>
      <c r="BP29" s="398">
        <v>38</v>
      </c>
      <c r="BQ29" s="398">
        <v>106</v>
      </c>
      <c r="BR29" s="398">
        <v>83</v>
      </c>
      <c r="BS29" s="398">
        <v>89</v>
      </c>
      <c r="BT29" s="398">
        <v>124</v>
      </c>
      <c r="BU29" s="398">
        <v>80</v>
      </c>
      <c r="BV29" s="399">
        <v>539</v>
      </c>
      <c r="BW29" s="397">
        <v>2</v>
      </c>
      <c r="BX29" s="398">
        <v>2</v>
      </c>
      <c r="BY29" s="398">
        <v>3</v>
      </c>
      <c r="BZ29" s="398">
        <v>2</v>
      </c>
      <c r="CA29" s="398">
        <v>1</v>
      </c>
      <c r="CB29" s="398">
        <v>2</v>
      </c>
      <c r="CC29" s="398">
        <v>3</v>
      </c>
      <c r="CD29" s="412">
        <v>15</v>
      </c>
      <c r="CE29" s="454">
        <f t="shared" si="5"/>
        <v>14</v>
      </c>
      <c r="CF29" s="423">
        <f t="shared" si="6"/>
        <v>28</v>
      </c>
      <c r="CG29" s="423">
        <f t="shared" si="7"/>
        <v>50</v>
      </c>
      <c r="CH29" s="468">
        <f t="shared" si="8"/>
        <v>744</v>
      </c>
      <c r="CI29" s="427">
        <f>h27国調1!AU144</f>
        <v>1057</v>
      </c>
      <c r="CJ29" s="427">
        <f>h27国調1!AV144</f>
        <v>868</v>
      </c>
      <c r="CK29" s="427">
        <f>h27国調1!AW144</f>
        <v>852</v>
      </c>
      <c r="CL29" s="427">
        <f>h27国調1!BB144</f>
        <v>2247</v>
      </c>
      <c r="CM29" s="440">
        <f t="shared" si="9"/>
        <v>5024</v>
      </c>
      <c r="CN29" s="426">
        <f>ROUND((h27_3女!CE29+h28_3女!CE29+h29_3女!CE29)/3,0)</f>
        <v>14</v>
      </c>
      <c r="CO29" s="427">
        <f>ROUND((h27_3女!CF29+h28_3女!CF29+h29_3女!CF29)/3,0)</f>
        <v>24</v>
      </c>
      <c r="CP29" s="427">
        <f>ROUND((h27_3女!CG29+h28_3女!CG29+h29_3女!CG29)/3,0)</f>
        <v>50</v>
      </c>
      <c r="CQ29" s="427">
        <f>ROUND((h27_3女!CH29+h28_3女!CH29+h29_3女!CH29)/3,0)</f>
        <v>710</v>
      </c>
      <c r="CR29" s="455">
        <f t="shared" si="10"/>
        <v>798</v>
      </c>
    </row>
    <row r="30" spans="1:96">
      <c r="A30" s="386" t="s">
        <v>281</v>
      </c>
      <c r="B30" s="387" t="s">
        <v>32</v>
      </c>
      <c r="C30" s="397">
        <v>320</v>
      </c>
      <c r="D30" s="398">
        <v>378</v>
      </c>
      <c r="E30" s="398">
        <v>717</v>
      </c>
      <c r="F30" s="398">
        <v>559</v>
      </c>
      <c r="G30" s="398">
        <v>448</v>
      </c>
      <c r="H30" s="398">
        <v>351</v>
      </c>
      <c r="I30" s="398">
        <v>266</v>
      </c>
      <c r="J30" s="399">
        <v>3039</v>
      </c>
      <c r="K30" s="397">
        <v>316</v>
      </c>
      <c r="L30" s="398">
        <v>375</v>
      </c>
      <c r="M30" s="398">
        <v>708</v>
      </c>
      <c r="N30" s="398">
        <v>555</v>
      </c>
      <c r="O30" s="398">
        <v>441</v>
      </c>
      <c r="P30" s="398">
        <v>347</v>
      </c>
      <c r="Q30" s="398">
        <v>262</v>
      </c>
      <c r="R30" s="399">
        <v>3004</v>
      </c>
      <c r="S30" s="397">
        <v>11</v>
      </c>
      <c r="T30" s="398">
        <v>9</v>
      </c>
      <c r="U30" s="398">
        <v>24</v>
      </c>
      <c r="V30" s="398">
        <v>12</v>
      </c>
      <c r="W30" s="398">
        <v>10</v>
      </c>
      <c r="X30" s="398">
        <v>8</v>
      </c>
      <c r="Y30" s="398">
        <v>5</v>
      </c>
      <c r="Z30" s="399">
        <v>79</v>
      </c>
      <c r="AA30" s="397">
        <v>32</v>
      </c>
      <c r="AB30" s="398">
        <v>33</v>
      </c>
      <c r="AC30" s="398">
        <v>26</v>
      </c>
      <c r="AD30" s="398">
        <v>22</v>
      </c>
      <c r="AE30" s="398">
        <v>20</v>
      </c>
      <c r="AF30" s="398">
        <v>11</v>
      </c>
      <c r="AG30" s="398">
        <v>10</v>
      </c>
      <c r="AH30" s="399">
        <v>154</v>
      </c>
      <c r="AI30" s="397">
        <v>47</v>
      </c>
      <c r="AJ30" s="398">
        <v>45</v>
      </c>
      <c r="AK30" s="398">
        <v>67</v>
      </c>
      <c r="AL30" s="398">
        <v>36</v>
      </c>
      <c r="AM30" s="398">
        <v>26</v>
      </c>
      <c r="AN30" s="398">
        <v>13</v>
      </c>
      <c r="AO30" s="398">
        <v>12</v>
      </c>
      <c r="AP30" s="412">
        <v>246</v>
      </c>
      <c r="AQ30" s="397">
        <f t="shared" si="4"/>
        <v>226</v>
      </c>
      <c r="AR30" s="400">
        <f t="shared" si="4"/>
        <v>288</v>
      </c>
      <c r="AS30" s="400">
        <f t="shared" si="4"/>
        <v>591</v>
      </c>
      <c r="AT30" s="400">
        <f t="shared" si="4"/>
        <v>485</v>
      </c>
      <c r="AU30" s="400">
        <f t="shared" si="4"/>
        <v>385</v>
      </c>
      <c r="AV30" s="400">
        <f t="shared" si="4"/>
        <v>315</v>
      </c>
      <c r="AW30" s="400">
        <f t="shared" si="4"/>
        <v>235</v>
      </c>
      <c r="AX30" s="411">
        <f t="shared" si="4"/>
        <v>2525</v>
      </c>
      <c r="AY30" s="400">
        <v>80</v>
      </c>
      <c r="AZ30" s="398">
        <v>113</v>
      </c>
      <c r="BA30" s="398">
        <v>153</v>
      </c>
      <c r="BB30" s="398">
        <v>109</v>
      </c>
      <c r="BC30" s="398">
        <v>77</v>
      </c>
      <c r="BD30" s="398">
        <v>57</v>
      </c>
      <c r="BE30" s="398">
        <v>52</v>
      </c>
      <c r="BF30" s="399">
        <v>641</v>
      </c>
      <c r="BG30" s="397">
        <v>93</v>
      </c>
      <c r="BH30" s="398">
        <v>109</v>
      </c>
      <c r="BI30" s="398">
        <v>215</v>
      </c>
      <c r="BJ30" s="398">
        <v>172</v>
      </c>
      <c r="BK30" s="398">
        <v>132</v>
      </c>
      <c r="BL30" s="398">
        <v>101</v>
      </c>
      <c r="BM30" s="398">
        <v>72</v>
      </c>
      <c r="BN30" s="399">
        <v>894</v>
      </c>
      <c r="BO30" s="397">
        <v>53</v>
      </c>
      <c r="BP30" s="398">
        <v>66</v>
      </c>
      <c r="BQ30" s="398">
        <v>223</v>
      </c>
      <c r="BR30" s="398">
        <v>204</v>
      </c>
      <c r="BS30" s="398">
        <v>176</v>
      </c>
      <c r="BT30" s="398">
        <v>157</v>
      </c>
      <c r="BU30" s="398">
        <v>111</v>
      </c>
      <c r="BV30" s="399">
        <v>990</v>
      </c>
      <c r="BW30" s="397">
        <v>4</v>
      </c>
      <c r="BX30" s="398">
        <v>3</v>
      </c>
      <c r="BY30" s="398">
        <v>9</v>
      </c>
      <c r="BZ30" s="398">
        <v>4</v>
      </c>
      <c r="CA30" s="398">
        <v>7</v>
      </c>
      <c r="CB30" s="398">
        <v>4</v>
      </c>
      <c r="CC30" s="398">
        <v>4</v>
      </c>
      <c r="CD30" s="412">
        <v>35</v>
      </c>
      <c r="CE30" s="454">
        <f t="shared" si="5"/>
        <v>35</v>
      </c>
      <c r="CF30" s="423">
        <f t="shared" si="6"/>
        <v>63</v>
      </c>
      <c r="CG30" s="423">
        <f t="shared" si="7"/>
        <v>87</v>
      </c>
      <c r="CH30" s="468">
        <f t="shared" si="8"/>
        <v>1420</v>
      </c>
      <c r="CI30" s="427">
        <f>h27国調1!AU145</f>
        <v>2766</v>
      </c>
      <c r="CJ30" s="427">
        <f>h27国調1!AV145</f>
        <v>2254</v>
      </c>
      <c r="CK30" s="427">
        <f>h27国調1!AW145</f>
        <v>1980</v>
      </c>
      <c r="CL30" s="427">
        <f>h27国調1!BB145</f>
        <v>4974</v>
      </c>
      <c r="CM30" s="440">
        <f t="shared" si="9"/>
        <v>11974</v>
      </c>
      <c r="CN30" s="426">
        <f>ROUND((h27_3女!CE30+h28_3女!CE30+h29_3女!CE30)/3,0)</f>
        <v>36</v>
      </c>
      <c r="CO30" s="427">
        <f>ROUND((h27_3女!CF30+h28_3女!CF30+h29_3女!CF30)/3,0)</f>
        <v>57</v>
      </c>
      <c r="CP30" s="427">
        <f>ROUND((h27_3女!CG30+h28_3女!CG30+h29_3女!CG30)/3,0)</f>
        <v>97</v>
      </c>
      <c r="CQ30" s="427">
        <f>ROUND((h27_3女!CH30+h28_3女!CH30+h29_3女!CH30)/3,0)</f>
        <v>1338</v>
      </c>
      <c r="CR30" s="455">
        <f t="shared" si="10"/>
        <v>1528</v>
      </c>
    </row>
    <row r="31" spans="1:96">
      <c r="A31" s="386" t="s">
        <v>281</v>
      </c>
      <c r="B31" s="387" t="s">
        <v>33</v>
      </c>
      <c r="C31" s="397">
        <v>363</v>
      </c>
      <c r="D31" s="398">
        <v>367</v>
      </c>
      <c r="E31" s="398">
        <v>515</v>
      </c>
      <c r="F31" s="398">
        <v>306</v>
      </c>
      <c r="G31" s="398">
        <v>263</v>
      </c>
      <c r="H31" s="398">
        <v>225</v>
      </c>
      <c r="I31" s="398">
        <v>192</v>
      </c>
      <c r="J31" s="399">
        <v>2231</v>
      </c>
      <c r="K31" s="397">
        <v>359</v>
      </c>
      <c r="L31" s="398">
        <v>365</v>
      </c>
      <c r="M31" s="398">
        <v>511</v>
      </c>
      <c r="N31" s="398">
        <v>303</v>
      </c>
      <c r="O31" s="398">
        <v>262</v>
      </c>
      <c r="P31" s="398">
        <v>222</v>
      </c>
      <c r="Q31" s="398">
        <v>189</v>
      </c>
      <c r="R31" s="399">
        <v>2211</v>
      </c>
      <c r="S31" s="397">
        <v>14</v>
      </c>
      <c r="T31" s="398">
        <v>10</v>
      </c>
      <c r="U31" s="398">
        <v>7</v>
      </c>
      <c r="V31" s="398">
        <v>3</v>
      </c>
      <c r="W31" s="398">
        <v>4</v>
      </c>
      <c r="X31" s="398">
        <v>4</v>
      </c>
      <c r="Y31" s="398">
        <v>5</v>
      </c>
      <c r="Z31" s="399">
        <v>47</v>
      </c>
      <c r="AA31" s="397">
        <v>21</v>
      </c>
      <c r="AB31" s="398">
        <v>15</v>
      </c>
      <c r="AC31" s="398">
        <v>21</v>
      </c>
      <c r="AD31" s="398">
        <v>14</v>
      </c>
      <c r="AE31" s="398">
        <v>10</v>
      </c>
      <c r="AF31" s="398">
        <v>5</v>
      </c>
      <c r="AG31" s="398">
        <v>7</v>
      </c>
      <c r="AH31" s="399">
        <v>93</v>
      </c>
      <c r="AI31" s="397">
        <v>49</v>
      </c>
      <c r="AJ31" s="398">
        <v>36</v>
      </c>
      <c r="AK31" s="398">
        <v>25</v>
      </c>
      <c r="AL31" s="398">
        <v>24</v>
      </c>
      <c r="AM31" s="398">
        <v>15</v>
      </c>
      <c r="AN31" s="398">
        <v>14</v>
      </c>
      <c r="AO31" s="398">
        <v>8</v>
      </c>
      <c r="AP31" s="412">
        <v>171</v>
      </c>
      <c r="AQ31" s="397">
        <f t="shared" si="4"/>
        <v>275</v>
      </c>
      <c r="AR31" s="400">
        <f t="shared" si="4"/>
        <v>304</v>
      </c>
      <c r="AS31" s="400">
        <f t="shared" si="4"/>
        <v>458</v>
      </c>
      <c r="AT31" s="400">
        <f t="shared" si="4"/>
        <v>262</v>
      </c>
      <c r="AU31" s="400">
        <f t="shared" si="4"/>
        <v>233</v>
      </c>
      <c r="AV31" s="400">
        <f t="shared" si="4"/>
        <v>199</v>
      </c>
      <c r="AW31" s="400">
        <f t="shared" si="4"/>
        <v>169</v>
      </c>
      <c r="AX31" s="411">
        <f t="shared" si="4"/>
        <v>1900</v>
      </c>
      <c r="AY31" s="400">
        <v>90</v>
      </c>
      <c r="AZ31" s="398">
        <v>95</v>
      </c>
      <c r="BA31" s="398">
        <v>106</v>
      </c>
      <c r="BB31" s="398">
        <v>51</v>
      </c>
      <c r="BC31" s="398">
        <v>50</v>
      </c>
      <c r="BD31" s="398">
        <v>33</v>
      </c>
      <c r="BE31" s="398">
        <v>32</v>
      </c>
      <c r="BF31" s="399">
        <v>457</v>
      </c>
      <c r="BG31" s="397">
        <v>109</v>
      </c>
      <c r="BH31" s="398">
        <v>133</v>
      </c>
      <c r="BI31" s="398">
        <v>173</v>
      </c>
      <c r="BJ31" s="398">
        <v>94</v>
      </c>
      <c r="BK31" s="398">
        <v>77</v>
      </c>
      <c r="BL31" s="398">
        <v>58</v>
      </c>
      <c r="BM31" s="398">
        <v>55</v>
      </c>
      <c r="BN31" s="399">
        <v>699</v>
      </c>
      <c r="BO31" s="397">
        <v>76</v>
      </c>
      <c r="BP31" s="398">
        <v>76</v>
      </c>
      <c r="BQ31" s="398">
        <v>179</v>
      </c>
      <c r="BR31" s="398">
        <v>117</v>
      </c>
      <c r="BS31" s="398">
        <v>106</v>
      </c>
      <c r="BT31" s="398">
        <v>108</v>
      </c>
      <c r="BU31" s="398">
        <v>82</v>
      </c>
      <c r="BV31" s="399">
        <v>744</v>
      </c>
      <c r="BW31" s="397">
        <v>4</v>
      </c>
      <c r="BX31" s="398">
        <v>2</v>
      </c>
      <c r="BY31" s="398">
        <v>4</v>
      </c>
      <c r="BZ31" s="398">
        <v>3</v>
      </c>
      <c r="CA31" s="398">
        <v>1</v>
      </c>
      <c r="CB31" s="398">
        <v>3</v>
      </c>
      <c r="CC31" s="398">
        <v>3</v>
      </c>
      <c r="CD31" s="412">
        <v>20</v>
      </c>
      <c r="CE31" s="454">
        <f t="shared" si="5"/>
        <v>16</v>
      </c>
      <c r="CF31" s="423">
        <f t="shared" si="6"/>
        <v>36</v>
      </c>
      <c r="CG31" s="423">
        <f t="shared" si="7"/>
        <v>61</v>
      </c>
      <c r="CH31" s="468">
        <f t="shared" si="8"/>
        <v>863</v>
      </c>
      <c r="CI31" s="427">
        <f>h27国調1!AU146</f>
        <v>2174</v>
      </c>
      <c r="CJ31" s="427">
        <f>h27国調1!AV146</f>
        <v>1618</v>
      </c>
      <c r="CK31" s="427">
        <f>h27国調1!AW146</f>
        <v>1503</v>
      </c>
      <c r="CL31" s="427">
        <f>h27国調1!BB146</f>
        <v>3588</v>
      </c>
      <c r="CM31" s="440">
        <f t="shared" si="9"/>
        <v>8883</v>
      </c>
      <c r="CN31" s="426">
        <f>ROUND((h27_3女!CE31+h28_3女!CE31+h29_3女!CE31)/3,0)</f>
        <v>19</v>
      </c>
      <c r="CO31" s="427">
        <f>ROUND((h27_3女!CF31+h28_3女!CF31+h29_3女!CF31)/3,0)</f>
        <v>37</v>
      </c>
      <c r="CP31" s="427">
        <f>ROUND((h27_3女!CG31+h28_3女!CG31+h29_3女!CG31)/3,0)</f>
        <v>74</v>
      </c>
      <c r="CQ31" s="427">
        <f>ROUND((h27_3女!CH31+h28_3女!CH31+h29_3女!CH31)/3,0)</f>
        <v>924</v>
      </c>
      <c r="CR31" s="455">
        <f t="shared" si="10"/>
        <v>1054</v>
      </c>
    </row>
    <row r="32" spans="1:96">
      <c r="A32" s="386" t="s">
        <v>281</v>
      </c>
      <c r="B32" s="387" t="s">
        <v>34</v>
      </c>
      <c r="C32" s="397">
        <v>461</v>
      </c>
      <c r="D32" s="398">
        <v>150</v>
      </c>
      <c r="E32" s="398">
        <v>356</v>
      </c>
      <c r="F32" s="398">
        <v>153</v>
      </c>
      <c r="G32" s="398">
        <v>144</v>
      </c>
      <c r="H32" s="398">
        <v>224</v>
      </c>
      <c r="I32" s="398">
        <v>182</v>
      </c>
      <c r="J32" s="399">
        <v>1670</v>
      </c>
      <c r="K32" s="397">
        <v>458</v>
      </c>
      <c r="L32" s="398">
        <v>148</v>
      </c>
      <c r="M32" s="398">
        <v>351</v>
      </c>
      <c r="N32" s="398">
        <v>149</v>
      </c>
      <c r="O32" s="398">
        <v>143</v>
      </c>
      <c r="P32" s="398">
        <v>224</v>
      </c>
      <c r="Q32" s="398">
        <v>182</v>
      </c>
      <c r="R32" s="399">
        <v>1655</v>
      </c>
      <c r="S32" s="397">
        <v>5</v>
      </c>
      <c r="T32" s="398">
        <v>3</v>
      </c>
      <c r="U32" s="398">
        <v>7</v>
      </c>
      <c r="V32" s="398">
        <v>5</v>
      </c>
      <c r="W32" s="398">
        <v>2</v>
      </c>
      <c r="X32" s="398">
        <v>3</v>
      </c>
      <c r="Y32" s="398">
        <v>2</v>
      </c>
      <c r="Z32" s="399">
        <v>27</v>
      </c>
      <c r="AA32" s="397">
        <v>14</v>
      </c>
      <c r="AB32" s="398">
        <v>7</v>
      </c>
      <c r="AC32" s="398">
        <v>9</v>
      </c>
      <c r="AD32" s="398">
        <v>3</v>
      </c>
      <c r="AE32" s="398">
        <v>6</v>
      </c>
      <c r="AF32" s="398">
        <v>5</v>
      </c>
      <c r="AG32" s="398">
        <v>4</v>
      </c>
      <c r="AH32" s="399">
        <v>48</v>
      </c>
      <c r="AI32" s="397">
        <v>53</v>
      </c>
      <c r="AJ32" s="398">
        <v>13</v>
      </c>
      <c r="AK32" s="398">
        <v>30</v>
      </c>
      <c r="AL32" s="398">
        <v>10</v>
      </c>
      <c r="AM32" s="398">
        <v>12</v>
      </c>
      <c r="AN32" s="398">
        <v>13</v>
      </c>
      <c r="AO32" s="398">
        <v>10</v>
      </c>
      <c r="AP32" s="412">
        <v>141</v>
      </c>
      <c r="AQ32" s="397">
        <f t="shared" si="4"/>
        <v>386</v>
      </c>
      <c r="AR32" s="400">
        <f t="shared" si="4"/>
        <v>125</v>
      </c>
      <c r="AS32" s="400">
        <f t="shared" si="4"/>
        <v>305</v>
      </c>
      <c r="AT32" s="400">
        <f t="shared" si="4"/>
        <v>131</v>
      </c>
      <c r="AU32" s="400">
        <f t="shared" si="4"/>
        <v>123</v>
      </c>
      <c r="AV32" s="400">
        <f t="shared" si="4"/>
        <v>203</v>
      </c>
      <c r="AW32" s="400">
        <f t="shared" si="4"/>
        <v>166</v>
      </c>
      <c r="AX32" s="411">
        <f t="shared" si="4"/>
        <v>1439</v>
      </c>
      <c r="AY32" s="400">
        <v>128</v>
      </c>
      <c r="AZ32" s="398">
        <v>41</v>
      </c>
      <c r="BA32" s="398">
        <v>72</v>
      </c>
      <c r="BB32" s="398">
        <v>26</v>
      </c>
      <c r="BC32" s="398">
        <v>21</v>
      </c>
      <c r="BD32" s="398">
        <v>30</v>
      </c>
      <c r="BE32" s="398">
        <v>46</v>
      </c>
      <c r="BF32" s="399">
        <v>364</v>
      </c>
      <c r="BG32" s="397">
        <v>153</v>
      </c>
      <c r="BH32" s="398">
        <v>55</v>
      </c>
      <c r="BI32" s="398">
        <v>111</v>
      </c>
      <c r="BJ32" s="398">
        <v>40</v>
      </c>
      <c r="BK32" s="398">
        <v>42</v>
      </c>
      <c r="BL32" s="398">
        <v>69</v>
      </c>
      <c r="BM32" s="398">
        <v>36</v>
      </c>
      <c r="BN32" s="399">
        <v>506</v>
      </c>
      <c r="BO32" s="397">
        <v>105</v>
      </c>
      <c r="BP32" s="398">
        <v>29</v>
      </c>
      <c r="BQ32" s="398">
        <v>122</v>
      </c>
      <c r="BR32" s="398">
        <v>65</v>
      </c>
      <c r="BS32" s="398">
        <v>60</v>
      </c>
      <c r="BT32" s="398">
        <v>104</v>
      </c>
      <c r="BU32" s="398">
        <v>84</v>
      </c>
      <c r="BV32" s="399">
        <v>569</v>
      </c>
      <c r="BW32" s="397">
        <v>3</v>
      </c>
      <c r="BX32" s="398">
        <v>2</v>
      </c>
      <c r="BY32" s="398">
        <v>5</v>
      </c>
      <c r="BZ32" s="398">
        <v>4</v>
      </c>
      <c r="CA32" s="398">
        <v>1</v>
      </c>
      <c r="CB32" s="398">
        <v>0</v>
      </c>
      <c r="CC32" s="398">
        <v>0</v>
      </c>
      <c r="CD32" s="412">
        <v>15</v>
      </c>
      <c r="CE32" s="454">
        <f t="shared" si="5"/>
        <v>12</v>
      </c>
      <c r="CF32" s="423">
        <f t="shared" si="6"/>
        <v>18</v>
      </c>
      <c r="CG32" s="423">
        <f t="shared" si="7"/>
        <v>45</v>
      </c>
      <c r="CH32" s="468">
        <f t="shared" si="8"/>
        <v>623</v>
      </c>
      <c r="CI32" s="427">
        <f>h27国調1!AU147</f>
        <v>1291</v>
      </c>
      <c r="CJ32" s="427">
        <f>h27国調1!AV147</f>
        <v>1120</v>
      </c>
      <c r="CK32" s="427">
        <f>h27国調1!AW147</f>
        <v>964</v>
      </c>
      <c r="CL32" s="427">
        <f>h27国調1!BB147</f>
        <v>2528</v>
      </c>
      <c r="CM32" s="440">
        <f t="shared" si="9"/>
        <v>5903</v>
      </c>
      <c r="CN32" s="426">
        <f>ROUND((h27_3女!CE32+h28_3女!CE32+h29_3女!CE32)/3,0)</f>
        <v>10</v>
      </c>
      <c r="CO32" s="427">
        <f>ROUND((h27_3女!CF32+h28_3女!CF32+h29_3女!CF32)/3,0)</f>
        <v>22</v>
      </c>
      <c r="CP32" s="427">
        <f>ROUND((h27_3女!CG32+h28_3女!CG32+h29_3女!CG32)/3,0)</f>
        <v>48</v>
      </c>
      <c r="CQ32" s="427">
        <f>ROUND((h27_3女!CH32+h28_3女!CH32+h29_3女!CH32)/3,0)</f>
        <v>606</v>
      </c>
      <c r="CR32" s="455">
        <f t="shared" si="10"/>
        <v>686</v>
      </c>
    </row>
    <row r="33" spans="1:97">
      <c r="A33" s="386" t="s">
        <v>281</v>
      </c>
      <c r="B33" s="387" t="s">
        <v>35</v>
      </c>
      <c r="C33" s="397">
        <v>242</v>
      </c>
      <c r="D33" s="398">
        <v>283</v>
      </c>
      <c r="E33" s="398">
        <v>453</v>
      </c>
      <c r="F33" s="398">
        <v>403</v>
      </c>
      <c r="G33" s="398">
        <v>374</v>
      </c>
      <c r="H33" s="398">
        <v>282</v>
      </c>
      <c r="I33" s="398">
        <v>216</v>
      </c>
      <c r="J33" s="399">
        <v>2253</v>
      </c>
      <c r="K33" s="397">
        <v>242</v>
      </c>
      <c r="L33" s="398">
        <v>280</v>
      </c>
      <c r="M33" s="398">
        <v>449</v>
      </c>
      <c r="N33" s="398">
        <v>398</v>
      </c>
      <c r="O33" s="398">
        <v>372</v>
      </c>
      <c r="P33" s="398">
        <v>279</v>
      </c>
      <c r="Q33" s="398">
        <v>212</v>
      </c>
      <c r="R33" s="399">
        <v>2232</v>
      </c>
      <c r="S33" s="397">
        <v>5</v>
      </c>
      <c r="T33" s="398">
        <v>15</v>
      </c>
      <c r="U33" s="398">
        <v>15</v>
      </c>
      <c r="V33" s="398">
        <v>7</v>
      </c>
      <c r="W33" s="398">
        <v>11</v>
      </c>
      <c r="X33" s="398">
        <v>4</v>
      </c>
      <c r="Y33" s="398">
        <v>4</v>
      </c>
      <c r="Z33" s="399">
        <v>61</v>
      </c>
      <c r="AA33" s="397">
        <v>10</v>
      </c>
      <c r="AB33" s="398">
        <v>15</v>
      </c>
      <c r="AC33" s="398">
        <v>17</v>
      </c>
      <c r="AD33" s="398">
        <v>20</v>
      </c>
      <c r="AE33" s="398">
        <v>6</v>
      </c>
      <c r="AF33" s="398">
        <v>10</v>
      </c>
      <c r="AG33" s="398">
        <v>6</v>
      </c>
      <c r="AH33" s="399">
        <v>84</v>
      </c>
      <c r="AI33" s="397">
        <v>27</v>
      </c>
      <c r="AJ33" s="398">
        <v>29</v>
      </c>
      <c r="AK33" s="398">
        <v>38</v>
      </c>
      <c r="AL33" s="398">
        <v>34</v>
      </c>
      <c r="AM33" s="398">
        <v>21</v>
      </c>
      <c r="AN33" s="398">
        <v>10</v>
      </c>
      <c r="AO33" s="398">
        <v>14</v>
      </c>
      <c r="AP33" s="412">
        <v>173</v>
      </c>
      <c r="AQ33" s="397">
        <f t="shared" si="4"/>
        <v>200</v>
      </c>
      <c r="AR33" s="400">
        <f t="shared" si="4"/>
        <v>221</v>
      </c>
      <c r="AS33" s="400">
        <f t="shared" si="4"/>
        <v>379</v>
      </c>
      <c r="AT33" s="400">
        <f t="shared" si="4"/>
        <v>337</v>
      </c>
      <c r="AU33" s="400">
        <f t="shared" si="4"/>
        <v>334</v>
      </c>
      <c r="AV33" s="400">
        <f t="shared" si="4"/>
        <v>255</v>
      </c>
      <c r="AW33" s="400">
        <f t="shared" si="4"/>
        <v>188</v>
      </c>
      <c r="AX33" s="411">
        <f t="shared" si="4"/>
        <v>1914</v>
      </c>
      <c r="AY33" s="400">
        <v>63</v>
      </c>
      <c r="AZ33" s="398">
        <v>65</v>
      </c>
      <c r="BA33" s="398">
        <v>95</v>
      </c>
      <c r="BB33" s="398">
        <v>69</v>
      </c>
      <c r="BC33" s="398">
        <v>71</v>
      </c>
      <c r="BD33" s="398">
        <v>44</v>
      </c>
      <c r="BE33" s="398">
        <v>32</v>
      </c>
      <c r="BF33" s="399">
        <v>439</v>
      </c>
      <c r="BG33" s="397">
        <v>94</v>
      </c>
      <c r="BH33" s="398">
        <v>85</v>
      </c>
      <c r="BI33" s="398">
        <v>118</v>
      </c>
      <c r="BJ33" s="398">
        <v>119</v>
      </c>
      <c r="BK33" s="398">
        <v>105</v>
      </c>
      <c r="BL33" s="398">
        <v>67</v>
      </c>
      <c r="BM33" s="398">
        <v>53</v>
      </c>
      <c r="BN33" s="399">
        <v>641</v>
      </c>
      <c r="BO33" s="397">
        <v>43</v>
      </c>
      <c r="BP33" s="398">
        <v>71</v>
      </c>
      <c r="BQ33" s="398">
        <v>166</v>
      </c>
      <c r="BR33" s="398">
        <v>149</v>
      </c>
      <c r="BS33" s="398">
        <v>158</v>
      </c>
      <c r="BT33" s="398">
        <v>144</v>
      </c>
      <c r="BU33" s="398">
        <v>103</v>
      </c>
      <c r="BV33" s="399">
        <v>834</v>
      </c>
      <c r="BW33" s="397">
        <v>0</v>
      </c>
      <c r="BX33" s="398">
        <v>3</v>
      </c>
      <c r="BY33" s="398">
        <v>4</v>
      </c>
      <c r="BZ33" s="398">
        <v>5</v>
      </c>
      <c r="CA33" s="398">
        <v>2</v>
      </c>
      <c r="CB33" s="398">
        <v>3</v>
      </c>
      <c r="CC33" s="398">
        <v>4</v>
      </c>
      <c r="CD33" s="412">
        <v>21</v>
      </c>
      <c r="CE33" s="454">
        <f t="shared" si="5"/>
        <v>26</v>
      </c>
      <c r="CF33" s="423">
        <f t="shared" si="6"/>
        <v>42</v>
      </c>
      <c r="CG33" s="423">
        <f t="shared" si="7"/>
        <v>79</v>
      </c>
      <c r="CH33" s="468">
        <f t="shared" si="8"/>
        <v>1114</v>
      </c>
      <c r="CI33" s="427">
        <f>h27国調1!AU148</f>
        <v>1985</v>
      </c>
      <c r="CJ33" s="427">
        <f>h27国調1!AV148</f>
        <v>1665</v>
      </c>
      <c r="CK33" s="427">
        <f>h27国調1!AW148</f>
        <v>1528</v>
      </c>
      <c r="CL33" s="427">
        <f>h27国調1!BB148</f>
        <v>3983</v>
      </c>
      <c r="CM33" s="440">
        <f t="shared" si="9"/>
        <v>9161</v>
      </c>
      <c r="CN33" s="426">
        <f>ROUND((h27_3女!CE33+h28_3女!CE33+h29_3女!CE33)/3,0)</f>
        <v>25</v>
      </c>
      <c r="CO33" s="427">
        <f>ROUND((h27_3女!CF33+h28_3女!CF33+h29_3女!CF33)/3,0)</f>
        <v>46</v>
      </c>
      <c r="CP33" s="427">
        <f>ROUND((h27_3女!CG33+h28_3女!CG33+h29_3女!CG33)/3,0)</f>
        <v>84</v>
      </c>
      <c r="CQ33" s="427">
        <f>ROUND((h27_3女!CH33+h28_3女!CH33+h29_3女!CH33)/3,0)</f>
        <v>1125</v>
      </c>
      <c r="CR33" s="455">
        <f t="shared" si="10"/>
        <v>1280</v>
      </c>
    </row>
    <row r="34" spans="1:97">
      <c r="A34" s="386" t="s">
        <v>281</v>
      </c>
      <c r="B34" s="387" t="s">
        <v>36</v>
      </c>
      <c r="C34" s="397">
        <v>215</v>
      </c>
      <c r="D34" s="398">
        <v>267</v>
      </c>
      <c r="E34" s="398">
        <v>376</v>
      </c>
      <c r="F34" s="398">
        <v>361</v>
      </c>
      <c r="G34" s="398">
        <v>266</v>
      </c>
      <c r="H34" s="398">
        <v>232</v>
      </c>
      <c r="I34" s="398">
        <v>248</v>
      </c>
      <c r="J34" s="399">
        <v>1965</v>
      </c>
      <c r="K34" s="397">
        <v>214</v>
      </c>
      <c r="L34" s="398">
        <v>260</v>
      </c>
      <c r="M34" s="398">
        <v>373</v>
      </c>
      <c r="N34" s="398">
        <v>354</v>
      </c>
      <c r="O34" s="398">
        <v>264</v>
      </c>
      <c r="P34" s="398">
        <v>231</v>
      </c>
      <c r="Q34" s="398">
        <v>244</v>
      </c>
      <c r="R34" s="399">
        <v>1940</v>
      </c>
      <c r="S34" s="397">
        <v>8</v>
      </c>
      <c r="T34" s="398">
        <v>3</v>
      </c>
      <c r="U34" s="398">
        <v>10</v>
      </c>
      <c r="V34" s="398">
        <v>12</v>
      </c>
      <c r="W34" s="398">
        <v>1</v>
      </c>
      <c r="X34" s="398">
        <v>4</v>
      </c>
      <c r="Y34" s="398">
        <v>13</v>
      </c>
      <c r="Z34" s="399">
        <v>51</v>
      </c>
      <c r="AA34" s="397">
        <v>16</v>
      </c>
      <c r="AB34" s="398">
        <v>17</v>
      </c>
      <c r="AC34" s="398">
        <v>13</v>
      </c>
      <c r="AD34" s="398">
        <v>12</v>
      </c>
      <c r="AE34" s="398">
        <v>7</v>
      </c>
      <c r="AF34" s="398">
        <v>6</v>
      </c>
      <c r="AG34" s="398">
        <v>9</v>
      </c>
      <c r="AH34" s="399">
        <v>80</v>
      </c>
      <c r="AI34" s="397">
        <v>31</v>
      </c>
      <c r="AJ34" s="398">
        <v>34</v>
      </c>
      <c r="AK34" s="398">
        <v>34</v>
      </c>
      <c r="AL34" s="398">
        <v>35</v>
      </c>
      <c r="AM34" s="398">
        <v>21</v>
      </c>
      <c r="AN34" s="398">
        <v>16</v>
      </c>
      <c r="AO34" s="398">
        <v>17</v>
      </c>
      <c r="AP34" s="412">
        <v>188</v>
      </c>
      <c r="AQ34" s="397">
        <f t="shared" si="4"/>
        <v>159</v>
      </c>
      <c r="AR34" s="400">
        <f t="shared" si="4"/>
        <v>206</v>
      </c>
      <c r="AS34" s="400">
        <f t="shared" si="4"/>
        <v>316</v>
      </c>
      <c r="AT34" s="400">
        <f t="shared" si="4"/>
        <v>295</v>
      </c>
      <c r="AU34" s="400">
        <f t="shared" si="4"/>
        <v>235</v>
      </c>
      <c r="AV34" s="400">
        <f t="shared" si="4"/>
        <v>205</v>
      </c>
      <c r="AW34" s="400">
        <f t="shared" si="4"/>
        <v>205</v>
      </c>
      <c r="AX34" s="411">
        <f t="shared" si="4"/>
        <v>1621</v>
      </c>
      <c r="AY34" s="400">
        <v>70</v>
      </c>
      <c r="AZ34" s="398">
        <v>74</v>
      </c>
      <c r="BA34" s="398">
        <v>117</v>
      </c>
      <c r="BB34" s="398">
        <v>72</v>
      </c>
      <c r="BC34" s="398">
        <v>39</v>
      </c>
      <c r="BD34" s="398">
        <v>40</v>
      </c>
      <c r="BE34" s="398">
        <v>36</v>
      </c>
      <c r="BF34" s="399">
        <v>448</v>
      </c>
      <c r="BG34" s="397">
        <v>65</v>
      </c>
      <c r="BH34" s="398">
        <v>89</v>
      </c>
      <c r="BI34" s="398">
        <v>108</v>
      </c>
      <c r="BJ34" s="398">
        <v>100</v>
      </c>
      <c r="BK34" s="398">
        <v>80</v>
      </c>
      <c r="BL34" s="398">
        <v>74</v>
      </c>
      <c r="BM34" s="398">
        <v>61</v>
      </c>
      <c r="BN34" s="399">
        <v>577</v>
      </c>
      <c r="BO34" s="397">
        <v>24</v>
      </c>
      <c r="BP34" s="398">
        <v>43</v>
      </c>
      <c r="BQ34" s="398">
        <v>91</v>
      </c>
      <c r="BR34" s="398">
        <v>123</v>
      </c>
      <c r="BS34" s="398">
        <v>116</v>
      </c>
      <c r="BT34" s="398">
        <v>91</v>
      </c>
      <c r="BU34" s="398">
        <v>108</v>
      </c>
      <c r="BV34" s="399">
        <v>596</v>
      </c>
      <c r="BW34" s="397">
        <v>1</v>
      </c>
      <c r="BX34" s="398">
        <v>7</v>
      </c>
      <c r="BY34" s="398">
        <v>3</v>
      </c>
      <c r="BZ34" s="398">
        <v>7</v>
      </c>
      <c r="CA34" s="398">
        <v>2</v>
      </c>
      <c r="CB34" s="398">
        <v>1</v>
      </c>
      <c r="CC34" s="398">
        <v>4</v>
      </c>
      <c r="CD34" s="412">
        <v>25</v>
      </c>
      <c r="CE34" s="454">
        <f t="shared" si="5"/>
        <v>30</v>
      </c>
      <c r="CF34" s="423">
        <f t="shared" si="6"/>
        <v>34</v>
      </c>
      <c r="CG34" s="423">
        <f t="shared" si="7"/>
        <v>89</v>
      </c>
      <c r="CH34" s="468">
        <f t="shared" si="8"/>
        <v>940</v>
      </c>
      <c r="CI34" s="427">
        <f>h27国調1!AU149</f>
        <v>1692</v>
      </c>
      <c r="CJ34" s="427">
        <f>h27国調1!AV149</f>
        <v>1307</v>
      </c>
      <c r="CK34" s="427">
        <f>h27国調1!AW149</f>
        <v>1234</v>
      </c>
      <c r="CL34" s="427">
        <f>h27国調1!BB149</f>
        <v>2751</v>
      </c>
      <c r="CM34" s="440">
        <f t="shared" si="9"/>
        <v>6984</v>
      </c>
      <c r="CN34" s="426">
        <f>ROUND((h27_3女!CE34+h28_3女!CE34+h29_3女!CE34)/3,0)</f>
        <v>27</v>
      </c>
      <c r="CO34" s="427">
        <f>ROUND((h27_3女!CF34+h28_3女!CF34+h29_3女!CF34)/3,0)</f>
        <v>40</v>
      </c>
      <c r="CP34" s="427">
        <f>ROUND((h27_3女!CG34+h28_3女!CG34+h29_3女!CG34)/3,0)</f>
        <v>81</v>
      </c>
      <c r="CQ34" s="427">
        <f>ROUND((h27_3女!CH34+h28_3女!CH34+h29_3女!CH34)/3,0)</f>
        <v>924</v>
      </c>
      <c r="CR34" s="455">
        <f t="shared" si="10"/>
        <v>1072</v>
      </c>
    </row>
    <row r="35" spans="1:97">
      <c r="A35" s="386" t="s">
        <v>281</v>
      </c>
      <c r="B35" s="387" t="s">
        <v>37</v>
      </c>
      <c r="C35" s="397">
        <v>70</v>
      </c>
      <c r="D35" s="398">
        <v>93</v>
      </c>
      <c r="E35" s="398">
        <v>299</v>
      </c>
      <c r="F35" s="398">
        <v>267</v>
      </c>
      <c r="G35" s="398">
        <v>161</v>
      </c>
      <c r="H35" s="398">
        <v>158</v>
      </c>
      <c r="I35" s="398">
        <v>121</v>
      </c>
      <c r="J35" s="399">
        <v>1169</v>
      </c>
      <c r="K35" s="397">
        <v>69</v>
      </c>
      <c r="L35" s="398">
        <v>87</v>
      </c>
      <c r="M35" s="398">
        <v>296</v>
      </c>
      <c r="N35" s="398">
        <v>261</v>
      </c>
      <c r="O35" s="398">
        <v>160</v>
      </c>
      <c r="P35" s="398">
        <v>156</v>
      </c>
      <c r="Q35" s="398">
        <v>114</v>
      </c>
      <c r="R35" s="399">
        <v>1143</v>
      </c>
      <c r="S35" s="397">
        <v>4</v>
      </c>
      <c r="T35" s="398">
        <v>4</v>
      </c>
      <c r="U35" s="398">
        <v>5</v>
      </c>
      <c r="V35" s="398">
        <v>10</v>
      </c>
      <c r="W35" s="398">
        <v>0</v>
      </c>
      <c r="X35" s="398">
        <v>3</v>
      </c>
      <c r="Y35" s="398">
        <v>5</v>
      </c>
      <c r="Z35" s="399">
        <v>31</v>
      </c>
      <c r="AA35" s="397">
        <v>6</v>
      </c>
      <c r="AB35" s="398">
        <v>3</v>
      </c>
      <c r="AC35" s="398">
        <v>19</v>
      </c>
      <c r="AD35" s="398">
        <v>6</v>
      </c>
      <c r="AE35" s="398">
        <v>8</v>
      </c>
      <c r="AF35" s="398">
        <v>3</v>
      </c>
      <c r="AG35" s="398">
        <v>8</v>
      </c>
      <c r="AH35" s="399">
        <v>53</v>
      </c>
      <c r="AI35" s="397">
        <v>12</v>
      </c>
      <c r="AJ35" s="398">
        <v>11</v>
      </c>
      <c r="AK35" s="398">
        <v>29</v>
      </c>
      <c r="AL35" s="398">
        <v>19</v>
      </c>
      <c r="AM35" s="398">
        <v>12</v>
      </c>
      <c r="AN35" s="398">
        <v>6</v>
      </c>
      <c r="AO35" s="398">
        <v>10</v>
      </c>
      <c r="AP35" s="412">
        <v>99</v>
      </c>
      <c r="AQ35" s="397">
        <f t="shared" si="4"/>
        <v>47</v>
      </c>
      <c r="AR35" s="400">
        <f t="shared" si="4"/>
        <v>69</v>
      </c>
      <c r="AS35" s="400">
        <f t="shared" si="4"/>
        <v>243</v>
      </c>
      <c r="AT35" s="400">
        <f t="shared" si="4"/>
        <v>226</v>
      </c>
      <c r="AU35" s="400">
        <f t="shared" si="4"/>
        <v>140</v>
      </c>
      <c r="AV35" s="400">
        <f t="shared" si="4"/>
        <v>144</v>
      </c>
      <c r="AW35" s="400">
        <f t="shared" si="4"/>
        <v>91</v>
      </c>
      <c r="AX35" s="411">
        <f t="shared" si="4"/>
        <v>960</v>
      </c>
      <c r="AY35" s="400">
        <v>16</v>
      </c>
      <c r="AZ35" s="398">
        <v>29</v>
      </c>
      <c r="BA35" s="398">
        <v>72</v>
      </c>
      <c r="BB35" s="398">
        <v>55</v>
      </c>
      <c r="BC35" s="398">
        <v>30</v>
      </c>
      <c r="BD35" s="398">
        <v>19</v>
      </c>
      <c r="BE35" s="398">
        <v>17</v>
      </c>
      <c r="BF35" s="399">
        <v>238</v>
      </c>
      <c r="BG35" s="397">
        <v>21</v>
      </c>
      <c r="BH35" s="398">
        <v>21</v>
      </c>
      <c r="BI35" s="398">
        <v>87</v>
      </c>
      <c r="BJ35" s="398">
        <v>82</v>
      </c>
      <c r="BK35" s="398">
        <v>37</v>
      </c>
      <c r="BL35" s="398">
        <v>45</v>
      </c>
      <c r="BM35" s="398">
        <v>23</v>
      </c>
      <c r="BN35" s="399">
        <v>316</v>
      </c>
      <c r="BO35" s="397">
        <v>10</v>
      </c>
      <c r="BP35" s="398">
        <v>19</v>
      </c>
      <c r="BQ35" s="398">
        <v>84</v>
      </c>
      <c r="BR35" s="398">
        <v>89</v>
      </c>
      <c r="BS35" s="398">
        <v>73</v>
      </c>
      <c r="BT35" s="398">
        <v>80</v>
      </c>
      <c r="BU35" s="398">
        <v>51</v>
      </c>
      <c r="BV35" s="399">
        <v>406</v>
      </c>
      <c r="BW35" s="397">
        <v>1</v>
      </c>
      <c r="BX35" s="398">
        <v>6</v>
      </c>
      <c r="BY35" s="398">
        <v>3</v>
      </c>
      <c r="BZ35" s="398">
        <v>6</v>
      </c>
      <c r="CA35" s="398">
        <v>1</v>
      </c>
      <c r="CB35" s="398">
        <v>2</v>
      </c>
      <c r="CC35" s="398">
        <v>7</v>
      </c>
      <c r="CD35" s="412">
        <v>26</v>
      </c>
      <c r="CE35" s="454">
        <f t="shared" si="5"/>
        <v>18</v>
      </c>
      <c r="CF35" s="423">
        <f t="shared" si="6"/>
        <v>25</v>
      </c>
      <c r="CG35" s="423">
        <f t="shared" si="7"/>
        <v>47</v>
      </c>
      <c r="CH35" s="468">
        <f t="shared" si="8"/>
        <v>601</v>
      </c>
      <c r="CI35" s="427">
        <f>h27国調1!AU150</f>
        <v>1438</v>
      </c>
      <c r="CJ35" s="427">
        <f>h27国調1!AV150</f>
        <v>1115</v>
      </c>
      <c r="CK35" s="427">
        <f>h27国調1!AW150</f>
        <v>1068</v>
      </c>
      <c r="CL35" s="427">
        <f>h27国調1!BB150</f>
        <v>2114</v>
      </c>
      <c r="CM35" s="440">
        <f t="shared" si="9"/>
        <v>5735</v>
      </c>
      <c r="CN35" s="426">
        <f>ROUND((h27_3女!CE35+h28_3女!CE35+h29_3女!CE35)/3,0)</f>
        <v>16</v>
      </c>
      <c r="CO35" s="427">
        <f>ROUND((h27_3女!CF35+h28_3女!CF35+h29_3女!CF35)/3,0)</f>
        <v>25</v>
      </c>
      <c r="CP35" s="427">
        <f>ROUND((h27_3女!CG35+h28_3女!CG35+h29_3女!CG35)/3,0)</f>
        <v>56</v>
      </c>
      <c r="CQ35" s="427">
        <f>ROUND((h27_3女!CH35+h28_3女!CH35+h29_3女!CH35)/3,0)</f>
        <v>581</v>
      </c>
      <c r="CR35" s="455">
        <f t="shared" si="10"/>
        <v>678</v>
      </c>
    </row>
    <row r="36" spans="1:97">
      <c r="A36" s="386" t="s">
        <v>281</v>
      </c>
      <c r="B36" s="387" t="s">
        <v>38</v>
      </c>
      <c r="C36" s="397">
        <v>462</v>
      </c>
      <c r="D36" s="398">
        <v>407</v>
      </c>
      <c r="E36" s="398">
        <v>695</v>
      </c>
      <c r="F36" s="398">
        <v>481</v>
      </c>
      <c r="G36" s="398">
        <v>383</v>
      </c>
      <c r="H36" s="398">
        <v>373</v>
      </c>
      <c r="I36" s="398">
        <v>243</v>
      </c>
      <c r="J36" s="399">
        <v>3044</v>
      </c>
      <c r="K36" s="397">
        <v>454</v>
      </c>
      <c r="L36" s="398">
        <v>399</v>
      </c>
      <c r="M36" s="398">
        <v>683</v>
      </c>
      <c r="N36" s="398">
        <v>475</v>
      </c>
      <c r="O36" s="398">
        <v>377</v>
      </c>
      <c r="P36" s="398">
        <v>369</v>
      </c>
      <c r="Q36" s="398">
        <v>237</v>
      </c>
      <c r="R36" s="399">
        <v>2994</v>
      </c>
      <c r="S36" s="397">
        <v>12</v>
      </c>
      <c r="T36" s="398">
        <v>15</v>
      </c>
      <c r="U36" s="398">
        <v>20</v>
      </c>
      <c r="V36" s="398">
        <v>22</v>
      </c>
      <c r="W36" s="398">
        <v>13</v>
      </c>
      <c r="X36" s="398">
        <v>10</v>
      </c>
      <c r="Y36" s="398">
        <v>7</v>
      </c>
      <c r="Z36" s="399">
        <v>99</v>
      </c>
      <c r="AA36" s="397">
        <v>45</v>
      </c>
      <c r="AB36" s="398">
        <v>33</v>
      </c>
      <c r="AC36" s="398">
        <v>48</v>
      </c>
      <c r="AD36" s="398">
        <v>21</v>
      </c>
      <c r="AE36" s="398">
        <v>16</v>
      </c>
      <c r="AF36" s="398">
        <v>22</v>
      </c>
      <c r="AG36" s="398">
        <v>9</v>
      </c>
      <c r="AH36" s="399">
        <v>194</v>
      </c>
      <c r="AI36" s="397">
        <v>84</v>
      </c>
      <c r="AJ36" s="398">
        <v>65</v>
      </c>
      <c r="AK36" s="398">
        <v>67</v>
      </c>
      <c r="AL36" s="398">
        <v>56</v>
      </c>
      <c r="AM36" s="398">
        <v>31</v>
      </c>
      <c r="AN36" s="398">
        <v>34</v>
      </c>
      <c r="AO36" s="398">
        <v>23</v>
      </c>
      <c r="AP36" s="412">
        <v>360</v>
      </c>
      <c r="AQ36" s="397">
        <f t="shared" si="4"/>
        <v>313</v>
      </c>
      <c r="AR36" s="400">
        <f t="shared" si="4"/>
        <v>286</v>
      </c>
      <c r="AS36" s="400">
        <f t="shared" si="4"/>
        <v>548</v>
      </c>
      <c r="AT36" s="400">
        <f t="shared" si="4"/>
        <v>376</v>
      </c>
      <c r="AU36" s="400">
        <f t="shared" si="4"/>
        <v>317</v>
      </c>
      <c r="AV36" s="400">
        <f t="shared" si="4"/>
        <v>303</v>
      </c>
      <c r="AW36" s="400">
        <f t="shared" si="4"/>
        <v>198</v>
      </c>
      <c r="AX36" s="411">
        <f t="shared" si="4"/>
        <v>2341</v>
      </c>
      <c r="AY36" s="400">
        <v>143</v>
      </c>
      <c r="AZ36" s="398">
        <v>123</v>
      </c>
      <c r="BA36" s="398">
        <v>155</v>
      </c>
      <c r="BB36" s="398">
        <v>105</v>
      </c>
      <c r="BC36" s="398">
        <v>73</v>
      </c>
      <c r="BD36" s="398">
        <v>60</v>
      </c>
      <c r="BE36" s="398">
        <v>37</v>
      </c>
      <c r="BF36" s="399">
        <v>696</v>
      </c>
      <c r="BG36" s="397">
        <v>124</v>
      </c>
      <c r="BH36" s="398">
        <v>103</v>
      </c>
      <c r="BI36" s="398">
        <v>212</v>
      </c>
      <c r="BJ36" s="398">
        <v>139</v>
      </c>
      <c r="BK36" s="398">
        <v>119</v>
      </c>
      <c r="BL36" s="398">
        <v>91</v>
      </c>
      <c r="BM36" s="398">
        <v>73</v>
      </c>
      <c r="BN36" s="399">
        <v>861</v>
      </c>
      <c r="BO36" s="397">
        <v>46</v>
      </c>
      <c r="BP36" s="398">
        <v>60</v>
      </c>
      <c r="BQ36" s="398">
        <v>181</v>
      </c>
      <c r="BR36" s="398">
        <v>132</v>
      </c>
      <c r="BS36" s="398">
        <v>125</v>
      </c>
      <c r="BT36" s="398">
        <v>152</v>
      </c>
      <c r="BU36" s="398">
        <v>88</v>
      </c>
      <c r="BV36" s="399">
        <v>784</v>
      </c>
      <c r="BW36" s="397">
        <v>8</v>
      </c>
      <c r="BX36" s="398">
        <v>8</v>
      </c>
      <c r="BY36" s="398">
        <v>12</v>
      </c>
      <c r="BZ36" s="398">
        <v>6</v>
      </c>
      <c r="CA36" s="398">
        <v>6</v>
      </c>
      <c r="CB36" s="398">
        <v>4</v>
      </c>
      <c r="CC36" s="398">
        <v>6</v>
      </c>
      <c r="CD36" s="412">
        <v>50</v>
      </c>
      <c r="CE36" s="454">
        <f t="shared" si="5"/>
        <v>52</v>
      </c>
      <c r="CF36" s="423">
        <f t="shared" si="6"/>
        <v>68</v>
      </c>
      <c r="CG36" s="423">
        <f t="shared" si="7"/>
        <v>144</v>
      </c>
      <c r="CH36" s="468">
        <f t="shared" si="8"/>
        <v>1194</v>
      </c>
      <c r="CI36" s="427">
        <f>h27国調1!AU151</f>
        <v>3418</v>
      </c>
      <c r="CJ36" s="427">
        <f>h27国調1!AV151</f>
        <v>2793</v>
      </c>
      <c r="CK36" s="427">
        <f>h27国調1!AW151</f>
        <v>2150</v>
      </c>
      <c r="CL36" s="427">
        <f>h27国調1!BB151</f>
        <v>4171</v>
      </c>
      <c r="CM36" s="440">
        <f t="shared" si="9"/>
        <v>12532</v>
      </c>
      <c r="CN36" s="426">
        <f>ROUND((h27_3女!CE36+h28_3女!CE36+h29_3女!CE36)/3,0)</f>
        <v>56</v>
      </c>
      <c r="CO36" s="427">
        <f>ROUND((h27_3女!CF36+h28_3女!CF36+h29_3女!CF36)/3,0)</f>
        <v>73</v>
      </c>
      <c r="CP36" s="427">
        <f>ROUND((h27_3女!CG36+h28_3女!CG36+h29_3女!CG36)/3,0)</f>
        <v>140</v>
      </c>
      <c r="CQ36" s="427">
        <f>ROUND((h27_3女!CH36+h28_3女!CH36+h29_3女!CH36)/3,0)</f>
        <v>1216</v>
      </c>
      <c r="CR36" s="455">
        <f t="shared" si="10"/>
        <v>1485</v>
      </c>
    </row>
    <row r="37" spans="1:97">
      <c r="A37" s="386" t="s">
        <v>281</v>
      </c>
      <c r="B37" s="387" t="s">
        <v>39</v>
      </c>
      <c r="C37" s="397">
        <v>245</v>
      </c>
      <c r="D37" s="398">
        <v>126</v>
      </c>
      <c r="E37" s="398">
        <v>212</v>
      </c>
      <c r="F37" s="398">
        <v>131</v>
      </c>
      <c r="G37" s="398">
        <v>108</v>
      </c>
      <c r="H37" s="398">
        <v>111</v>
      </c>
      <c r="I37" s="398">
        <v>84</v>
      </c>
      <c r="J37" s="399">
        <v>1017</v>
      </c>
      <c r="K37" s="397">
        <v>241</v>
      </c>
      <c r="L37" s="398">
        <v>126</v>
      </c>
      <c r="M37" s="398">
        <v>210</v>
      </c>
      <c r="N37" s="398">
        <v>130</v>
      </c>
      <c r="O37" s="398">
        <v>105</v>
      </c>
      <c r="P37" s="398">
        <v>111</v>
      </c>
      <c r="Q37" s="398">
        <v>84</v>
      </c>
      <c r="R37" s="399">
        <v>1007</v>
      </c>
      <c r="S37" s="397">
        <v>6</v>
      </c>
      <c r="T37" s="398">
        <v>9</v>
      </c>
      <c r="U37" s="398">
        <v>11</v>
      </c>
      <c r="V37" s="398">
        <v>5</v>
      </c>
      <c r="W37" s="398">
        <v>3</v>
      </c>
      <c r="X37" s="398">
        <v>3</v>
      </c>
      <c r="Y37" s="398">
        <v>2</v>
      </c>
      <c r="Z37" s="399">
        <v>39</v>
      </c>
      <c r="AA37" s="397">
        <v>20</v>
      </c>
      <c r="AB37" s="398">
        <v>5</v>
      </c>
      <c r="AC37" s="398">
        <v>12</v>
      </c>
      <c r="AD37" s="398">
        <v>2</v>
      </c>
      <c r="AE37" s="398">
        <v>5</v>
      </c>
      <c r="AF37" s="398">
        <v>5</v>
      </c>
      <c r="AG37" s="398">
        <v>6</v>
      </c>
      <c r="AH37" s="399">
        <v>55</v>
      </c>
      <c r="AI37" s="397">
        <v>40</v>
      </c>
      <c r="AJ37" s="398">
        <v>22</v>
      </c>
      <c r="AK37" s="398">
        <v>22</v>
      </c>
      <c r="AL37" s="398">
        <v>13</v>
      </c>
      <c r="AM37" s="398">
        <v>5</v>
      </c>
      <c r="AN37" s="398">
        <v>5</v>
      </c>
      <c r="AO37" s="398">
        <v>3</v>
      </c>
      <c r="AP37" s="412">
        <v>110</v>
      </c>
      <c r="AQ37" s="397">
        <f t="shared" si="4"/>
        <v>175</v>
      </c>
      <c r="AR37" s="400">
        <f t="shared" si="4"/>
        <v>90</v>
      </c>
      <c r="AS37" s="400">
        <f t="shared" si="4"/>
        <v>165</v>
      </c>
      <c r="AT37" s="400">
        <f t="shared" si="4"/>
        <v>110</v>
      </c>
      <c r="AU37" s="400">
        <f t="shared" si="4"/>
        <v>92</v>
      </c>
      <c r="AV37" s="400">
        <f t="shared" si="4"/>
        <v>98</v>
      </c>
      <c r="AW37" s="400">
        <f t="shared" si="4"/>
        <v>73</v>
      </c>
      <c r="AX37" s="411">
        <f t="shared" si="4"/>
        <v>803</v>
      </c>
      <c r="AY37" s="400">
        <v>67</v>
      </c>
      <c r="AZ37" s="398">
        <v>30</v>
      </c>
      <c r="BA37" s="398">
        <v>40</v>
      </c>
      <c r="BB37" s="398">
        <v>24</v>
      </c>
      <c r="BC37" s="398">
        <v>20</v>
      </c>
      <c r="BD37" s="398">
        <v>20</v>
      </c>
      <c r="BE37" s="398">
        <v>12</v>
      </c>
      <c r="BF37" s="399">
        <v>213</v>
      </c>
      <c r="BG37" s="397">
        <v>79</v>
      </c>
      <c r="BH37" s="398">
        <v>29</v>
      </c>
      <c r="BI37" s="398">
        <v>66</v>
      </c>
      <c r="BJ37" s="398">
        <v>40</v>
      </c>
      <c r="BK37" s="398">
        <v>30</v>
      </c>
      <c r="BL37" s="398">
        <v>24</v>
      </c>
      <c r="BM37" s="398">
        <v>19</v>
      </c>
      <c r="BN37" s="399">
        <v>287</v>
      </c>
      <c r="BO37" s="397">
        <v>29</v>
      </c>
      <c r="BP37" s="398">
        <v>31</v>
      </c>
      <c r="BQ37" s="398">
        <v>59</v>
      </c>
      <c r="BR37" s="398">
        <v>46</v>
      </c>
      <c r="BS37" s="398">
        <v>42</v>
      </c>
      <c r="BT37" s="398">
        <v>54</v>
      </c>
      <c r="BU37" s="398">
        <v>42</v>
      </c>
      <c r="BV37" s="399">
        <v>303</v>
      </c>
      <c r="BW37" s="397">
        <v>4</v>
      </c>
      <c r="BX37" s="398">
        <v>0</v>
      </c>
      <c r="BY37" s="398">
        <v>2</v>
      </c>
      <c r="BZ37" s="398">
        <v>1</v>
      </c>
      <c r="CA37" s="398">
        <v>3</v>
      </c>
      <c r="CB37" s="398">
        <v>0</v>
      </c>
      <c r="CC37" s="398">
        <v>0</v>
      </c>
      <c r="CD37" s="412">
        <v>10</v>
      </c>
      <c r="CE37" s="454">
        <f t="shared" si="5"/>
        <v>13</v>
      </c>
      <c r="CF37" s="423">
        <f t="shared" si="6"/>
        <v>18</v>
      </c>
      <c r="CG37" s="423">
        <f t="shared" si="7"/>
        <v>26</v>
      </c>
      <c r="CH37" s="468">
        <f t="shared" si="8"/>
        <v>373</v>
      </c>
      <c r="CI37" s="427">
        <f>h27国調1!AU152</f>
        <v>1325</v>
      </c>
      <c r="CJ37" s="427">
        <f>h27国調1!AV152</f>
        <v>984</v>
      </c>
      <c r="CK37" s="427">
        <f>h27国調1!AW152</f>
        <v>688</v>
      </c>
      <c r="CL37" s="427">
        <f>h27国調1!BB152</f>
        <v>1498</v>
      </c>
      <c r="CM37" s="440">
        <f t="shared" si="9"/>
        <v>4495</v>
      </c>
      <c r="CN37" s="426">
        <f>ROUND((h27_3女!CE37+h28_3女!CE37+h29_3女!CE37)/3,0)</f>
        <v>10</v>
      </c>
      <c r="CO37" s="427">
        <f>ROUND((h27_3女!CF37+h28_3女!CF37+h29_3女!CF37)/3,0)</f>
        <v>14</v>
      </c>
      <c r="CP37" s="427">
        <f>ROUND((h27_3女!CG37+h28_3女!CG37+h29_3女!CG37)/3,0)</f>
        <v>28</v>
      </c>
      <c r="CQ37" s="427">
        <f>ROUND((h27_3女!CH37+h28_3女!CH37+h29_3女!CH37)/3,0)</f>
        <v>357</v>
      </c>
      <c r="CR37" s="455">
        <f t="shared" si="10"/>
        <v>409</v>
      </c>
    </row>
    <row r="38" spans="1:97">
      <c r="A38" s="386" t="s">
        <v>281</v>
      </c>
      <c r="B38" s="387" t="s">
        <v>40</v>
      </c>
      <c r="C38" s="397">
        <v>97</v>
      </c>
      <c r="D38" s="398">
        <v>80</v>
      </c>
      <c r="E38" s="398">
        <v>191</v>
      </c>
      <c r="F38" s="398">
        <v>191</v>
      </c>
      <c r="G38" s="398">
        <v>128</v>
      </c>
      <c r="H38" s="398">
        <v>132</v>
      </c>
      <c r="I38" s="398">
        <v>106</v>
      </c>
      <c r="J38" s="399">
        <v>925</v>
      </c>
      <c r="K38" s="397">
        <v>97</v>
      </c>
      <c r="L38" s="398">
        <v>80</v>
      </c>
      <c r="M38" s="398">
        <v>190</v>
      </c>
      <c r="N38" s="398">
        <v>189</v>
      </c>
      <c r="O38" s="398">
        <v>128</v>
      </c>
      <c r="P38" s="398">
        <v>130</v>
      </c>
      <c r="Q38" s="398">
        <v>106</v>
      </c>
      <c r="R38" s="399">
        <v>920</v>
      </c>
      <c r="S38" s="397">
        <v>3</v>
      </c>
      <c r="T38" s="398">
        <v>3</v>
      </c>
      <c r="U38" s="398">
        <v>8</v>
      </c>
      <c r="V38" s="398">
        <v>2</v>
      </c>
      <c r="W38" s="398">
        <v>1</v>
      </c>
      <c r="X38" s="398">
        <v>0</v>
      </c>
      <c r="Y38" s="398">
        <v>3</v>
      </c>
      <c r="Z38" s="399">
        <v>20</v>
      </c>
      <c r="AA38" s="397">
        <v>8</v>
      </c>
      <c r="AB38" s="398">
        <v>5</v>
      </c>
      <c r="AC38" s="398">
        <v>9</v>
      </c>
      <c r="AD38" s="398">
        <v>8</v>
      </c>
      <c r="AE38" s="398">
        <v>4</v>
      </c>
      <c r="AF38" s="398">
        <v>3</v>
      </c>
      <c r="AG38" s="398">
        <v>5</v>
      </c>
      <c r="AH38" s="399">
        <v>42</v>
      </c>
      <c r="AI38" s="397">
        <v>9</v>
      </c>
      <c r="AJ38" s="398">
        <v>12</v>
      </c>
      <c r="AK38" s="398">
        <v>23</v>
      </c>
      <c r="AL38" s="398">
        <v>15</v>
      </c>
      <c r="AM38" s="398">
        <v>11</v>
      </c>
      <c r="AN38" s="398">
        <v>9</v>
      </c>
      <c r="AO38" s="398">
        <v>8</v>
      </c>
      <c r="AP38" s="412">
        <v>87</v>
      </c>
      <c r="AQ38" s="397">
        <f t="shared" si="4"/>
        <v>77</v>
      </c>
      <c r="AR38" s="400">
        <f t="shared" si="4"/>
        <v>60</v>
      </c>
      <c r="AS38" s="400">
        <f t="shared" si="4"/>
        <v>150</v>
      </c>
      <c r="AT38" s="400">
        <f t="shared" si="4"/>
        <v>164</v>
      </c>
      <c r="AU38" s="400">
        <f t="shared" si="4"/>
        <v>112</v>
      </c>
      <c r="AV38" s="400">
        <f t="shared" si="4"/>
        <v>118</v>
      </c>
      <c r="AW38" s="400">
        <f t="shared" si="4"/>
        <v>90</v>
      </c>
      <c r="AX38" s="411">
        <f t="shared" si="4"/>
        <v>771</v>
      </c>
      <c r="AY38" s="400">
        <v>33</v>
      </c>
      <c r="AZ38" s="398">
        <v>17</v>
      </c>
      <c r="BA38" s="398">
        <v>44</v>
      </c>
      <c r="BB38" s="398">
        <v>38</v>
      </c>
      <c r="BC38" s="398">
        <v>25</v>
      </c>
      <c r="BD38" s="398">
        <v>16</v>
      </c>
      <c r="BE38" s="398">
        <v>14</v>
      </c>
      <c r="BF38" s="399">
        <v>187</v>
      </c>
      <c r="BG38" s="397">
        <v>24</v>
      </c>
      <c r="BH38" s="398">
        <v>26</v>
      </c>
      <c r="BI38" s="398">
        <v>53</v>
      </c>
      <c r="BJ38" s="398">
        <v>55</v>
      </c>
      <c r="BK38" s="398">
        <v>35</v>
      </c>
      <c r="BL38" s="398">
        <v>36</v>
      </c>
      <c r="BM38" s="398">
        <v>34</v>
      </c>
      <c r="BN38" s="399">
        <v>263</v>
      </c>
      <c r="BO38" s="397">
        <v>20</v>
      </c>
      <c r="BP38" s="398">
        <v>17</v>
      </c>
      <c r="BQ38" s="398">
        <v>53</v>
      </c>
      <c r="BR38" s="398">
        <v>71</v>
      </c>
      <c r="BS38" s="398">
        <v>52</v>
      </c>
      <c r="BT38" s="398">
        <v>66</v>
      </c>
      <c r="BU38" s="398">
        <v>42</v>
      </c>
      <c r="BV38" s="399">
        <v>321</v>
      </c>
      <c r="BW38" s="397">
        <v>0</v>
      </c>
      <c r="BX38" s="398">
        <v>0</v>
      </c>
      <c r="BY38" s="398">
        <v>1</v>
      </c>
      <c r="BZ38" s="398">
        <v>2</v>
      </c>
      <c r="CA38" s="398">
        <v>0</v>
      </c>
      <c r="CB38" s="398">
        <v>2</v>
      </c>
      <c r="CC38" s="398">
        <v>0</v>
      </c>
      <c r="CD38" s="412">
        <v>5</v>
      </c>
      <c r="CE38" s="454">
        <f t="shared" si="5"/>
        <v>6</v>
      </c>
      <c r="CF38" s="423">
        <f t="shared" si="6"/>
        <v>20</v>
      </c>
      <c r="CG38" s="423">
        <f t="shared" si="7"/>
        <v>43</v>
      </c>
      <c r="CH38" s="468">
        <f t="shared" si="8"/>
        <v>484</v>
      </c>
      <c r="CI38" s="427">
        <f>h27国調1!AU153</f>
        <v>917</v>
      </c>
      <c r="CJ38" s="427">
        <f>h27国調1!AV153</f>
        <v>796</v>
      </c>
      <c r="CK38" s="427">
        <f>h27国調1!AW153</f>
        <v>757</v>
      </c>
      <c r="CL38" s="427">
        <f>h27国調1!BB153</f>
        <v>1612</v>
      </c>
      <c r="CM38" s="440">
        <f t="shared" si="9"/>
        <v>4082</v>
      </c>
      <c r="CN38" s="426">
        <f>ROUND((h27_3女!CE38+h28_3女!CE38+h29_3女!CE38)/3,0)</f>
        <v>5</v>
      </c>
      <c r="CO38" s="427">
        <f>ROUND((h27_3女!CF38+h28_3女!CF38+h29_3女!CF38)/3,0)</f>
        <v>23</v>
      </c>
      <c r="CP38" s="427">
        <f>ROUND((h27_3女!CG38+h28_3女!CG38+h29_3女!CG38)/3,0)</f>
        <v>48</v>
      </c>
      <c r="CQ38" s="427">
        <f>ROUND((h27_3女!CH38+h28_3女!CH38+h29_3女!CH38)/3,0)</f>
        <v>473</v>
      </c>
      <c r="CR38" s="455">
        <f t="shared" si="10"/>
        <v>549</v>
      </c>
    </row>
    <row r="39" spans="1:97">
      <c r="A39" s="386" t="s">
        <v>281</v>
      </c>
      <c r="B39" s="387" t="s">
        <v>41</v>
      </c>
      <c r="C39" s="397">
        <v>143</v>
      </c>
      <c r="D39" s="398">
        <v>145</v>
      </c>
      <c r="E39" s="398">
        <v>179</v>
      </c>
      <c r="F39" s="398">
        <v>114</v>
      </c>
      <c r="G39" s="398">
        <v>92</v>
      </c>
      <c r="H39" s="398">
        <v>94</v>
      </c>
      <c r="I39" s="398">
        <v>55</v>
      </c>
      <c r="J39" s="399">
        <v>822</v>
      </c>
      <c r="K39" s="397">
        <v>142</v>
      </c>
      <c r="L39" s="398">
        <v>142</v>
      </c>
      <c r="M39" s="398">
        <v>176</v>
      </c>
      <c r="N39" s="398">
        <v>111</v>
      </c>
      <c r="O39" s="398">
        <v>88</v>
      </c>
      <c r="P39" s="398">
        <v>93</v>
      </c>
      <c r="Q39" s="398">
        <v>55</v>
      </c>
      <c r="R39" s="399">
        <v>807</v>
      </c>
      <c r="S39" s="397">
        <v>3</v>
      </c>
      <c r="T39" s="398">
        <v>6</v>
      </c>
      <c r="U39" s="398">
        <v>10</v>
      </c>
      <c r="V39" s="398">
        <v>2</v>
      </c>
      <c r="W39" s="398">
        <v>5</v>
      </c>
      <c r="X39" s="398">
        <v>1</v>
      </c>
      <c r="Y39" s="398">
        <v>1</v>
      </c>
      <c r="Z39" s="399">
        <v>28</v>
      </c>
      <c r="AA39" s="397">
        <v>12</v>
      </c>
      <c r="AB39" s="398">
        <v>13</v>
      </c>
      <c r="AC39" s="398">
        <v>11</v>
      </c>
      <c r="AD39" s="398">
        <v>2</v>
      </c>
      <c r="AE39" s="398">
        <v>6</v>
      </c>
      <c r="AF39" s="398">
        <v>5</v>
      </c>
      <c r="AG39" s="398">
        <v>2</v>
      </c>
      <c r="AH39" s="399">
        <v>51</v>
      </c>
      <c r="AI39" s="397">
        <v>25</v>
      </c>
      <c r="AJ39" s="398">
        <v>19</v>
      </c>
      <c r="AK39" s="398">
        <v>22</v>
      </c>
      <c r="AL39" s="398">
        <v>15</v>
      </c>
      <c r="AM39" s="398">
        <v>12</v>
      </c>
      <c r="AN39" s="398">
        <v>12</v>
      </c>
      <c r="AO39" s="398">
        <v>10</v>
      </c>
      <c r="AP39" s="412">
        <v>115</v>
      </c>
      <c r="AQ39" s="397">
        <f t="shared" si="4"/>
        <v>102</v>
      </c>
      <c r="AR39" s="400">
        <f t="shared" si="4"/>
        <v>104</v>
      </c>
      <c r="AS39" s="400">
        <f t="shared" si="4"/>
        <v>133</v>
      </c>
      <c r="AT39" s="400">
        <f t="shared" si="4"/>
        <v>92</v>
      </c>
      <c r="AU39" s="400">
        <f t="shared" si="4"/>
        <v>65</v>
      </c>
      <c r="AV39" s="400">
        <f t="shared" si="4"/>
        <v>75</v>
      </c>
      <c r="AW39" s="400">
        <f t="shared" si="4"/>
        <v>42</v>
      </c>
      <c r="AX39" s="411">
        <f t="shared" si="4"/>
        <v>613</v>
      </c>
      <c r="AY39" s="400">
        <v>47</v>
      </c>
      <c r="AZ39" s="398">
        <v>39</v>
      </c>
      <c r="BA39" s="398">
        <v>45</v>
      </c>
      <c r="BB39" s="398">
        <v>27</v>
      </c>
      <c r="BC39" s="398">
        <v>13</v>
      </c>
      <c r="BD39" s="398">
        <v>13</v>
      </c>
      <c r="BE39" s="398">
        <v>12</v>
      </c>
      <c r="BF39" s="399">
        <v>196</v>
      </c>
      <c r="BG39" s="397">
        <v>41</v>
      </c>
      <c r="BH39" s="398">
        <v>30</v>
      </c>
      <c r="BI39" s="398">
        <v>44</v>
      </c>
      <c r="BJ39" s="398">
        <v>29</v>
      </c>
      <c r="BK39" s="398">
        <v>22</v>
      </c>
      <c r="BL39" s="398">
        <v>30</v>
      </c>
      <c r="BM39" s="398">
        <v>12</v>
      </c>
      <c r="BN39" s="399">
        <v>208</v>
      </c>
      <c r="BO39" s="397">
        <v>14</v>
      </c>
      <c r="BP39" s="398">
        <v>35</v>
      </c>
      <c r="BQ39" s="398">
        <v>44</v>
      </c>
      <c r="BR39" s="398">
        <v>36</v>
      </c>
      <c r="BS39" s="398">
        <v>30</v>
      </c>
      <c r="BT39" s="398">
        <v>32</v>
      </c>
      <c r="BU39" s="398">
        <v>18</v>
      </c>
      <c r="BV39" s="399">
        <v>209</v>
      </c>
      <c r="BW39" s="397">
        <v>1</v>
      </c>
      <c r="BX39" s="398">
        <v>3</v>
      </c>
      <c r="BY39" s="398">
        <v>3</v>
      </c>
      <c r="BZ39" s="398">
        <v>3</v>
      </c>
      <c r="CA39" s="398">
        <v>4</v>
      </c>
      <c r="CB39" s="398">
        <v>1</v>
      </c>
      <c r="CC39" s="398">
        <v>0</v>
      </c>
      <c r="CD39" s="412">
        <v>15</v>
      </c>
      <c r="CE39" s="454">
        <f t="shared" si="5"/>
        <v>9</v>
      </c>
      <c r="CF39" s="423">
        <f t="shared" si="6"/>
        <v>15</v>
      </c>
      <c r="CG39" s="423">
        <f t="shared" si="7"/>
        <v>49</v>
      </c>
      <c r="CH39" s="468">
        <f t="shared" si="8"/>
        <v>274</v>
      </c>
      <c r="CI39" s="427">
        <f>h27国調1!AU154</f>
        <v>1567</v>
      </c>
      <c r="CJ39" s="427">
        <f>h27国調1!AV154</f>
        <v>1171</v>
      </c>
      <c r="CK39" s="427">
        <f>h27国調1!AW154</f>
        <v>789</v>
      </c>
      <c r="CL39" s="427">
        <f>h27国調1!BB154</f>
        <v>1296</v>
      </c>
      <c r="CM39" s="440">
        <f t="shared" si="9"/>
        <v>4823</v>
      </c>
      <c r="CN39" s="426">
        <f>ROUND((h27_3女!CE39+h28_3女!CE39+h29_3女!CE39)/3,0)</f>
        <v>11</v>
      </c>
      <c r="CO39" s="427">
        <f>ROUND((h27_3女!CF39+h28_3女!CF39+h29_3女!CF39)/3,0)</f>
        <v>14</v>
      </c>
      <c r="CP39" s="427">
        <f>ROUND((h27_3女!CG39+h28_3女!CG39+h29_3女!CG39)/3,0)</f>
        <v>42</v>
      </c>
      <c r="CQ39" s="427">
        <f>ROUND((h27_3女!CH39+h28_3女!CH39+h29_3女!CH39)/3,0)</f>
        <v>273</v>
      </c>
      <c r="CR39" s="455">
        <f t="shared" si="10"/>
        <v>340</v>
      </c>
    </row>
    <row r="40" spans="1:97">
      <c r="A40" s="386" t="s">
        <v>281</v>
      </c>
      <c r="B40" s="387" t="s">
        <v>42</v>
      </c>
      <c r="C40" s="397">
        <v>220</v>
      </c>
      <c r="D40" s="398">
        <v>156</v>
      </c>
      <c r="E40" s="398">
        <v>174</v>
      </c>
      <c r="F40" s="398">
        <v>128</v>
      </c>
      <c r="G40" s="398">
        <v>105</v>
      </c>
      <c r="H40" s="398">
        <v>111</v>
      </c>
      <c r="I40" s="398">
        <v>88</v>
      </c>
      <c r="J40" s="399">
        <v>982</v>
      </c>
      <c r="K40" s="397">
        <v>217</v>
      </c>
      <c r="L40" s="398">
        <v>152</v>
      </c>
      <c r="M40" s="398">
        <v>173</v>
      </c>
      <c r="N40" s="398">
        <v>126</v>
      </c>
      <c r="O40" s="398">
        <v>105</v>
      </c>
      <c r="P40" s="398">
        <v>108</v>
      </c>
      <c r="Q40" s="398">
        <v>87</v>
      </c>
      <c r="R40" s="399">
        <v>968</v>
      </c>
      <c r="S40" s="397">
        <v>8</v>
      </c>
      <c r="T40" s="398">
        <v>6</v>
      </c>
      <c r="U40" s="398">
        <v>4</v>
      </c>
      <c r="V40" s="398">
        <v>6</v>
      </c>
      <c r="W40" s="398">
        <v>3</v>
      </c>
      <c r="X40" s="398">
        <v>1</v>
      </c>
      <c r="Y40" s="398">
        <v>3</v>
      </c>
      <c r="Z40" s="399">
        <v>31</v>
      </c>
      <c r="AA40" s="397">
        <v>17</v>
      </c>
      <c r="AB40" s="398">
        <v>17</v>
      </c>
      <c r="AC40" s="398">
        <v>13</v>
      </c>
      <c r="AD40" s="398">
        <v>11</v>
      </c>
      <c r="AE40" s="398">
        <v>5</v>
      </c>
      <c r="AF40" s="398">
        <v>3</v>
      </c>
      <c r="AG40" s="398">
        <v>8</v>
      </c>
      <c r="AH40" s="399">
        <v>74</v>
      </c>
      <c r="AI40" s="397">
        <v>51</v>
      </c>
      <c r="AJ40" s="398">
        <v>30</v>
      </c>
      <c r="AK40" s="398">
        <v>26</v>
      </c>
      <c r="AL40" s="398">
        <v>9</v>
      </c>
      <c r="AM40" s="398">
        <v>10</v>
      </c>
      <c r="AN40" s="398">
        <v>12</v>
      </c>
      <c r="AO40" s="398">
        <v>9</v>
      </c>
      <c r="AP40" s="412">
        <v>147</v>
      </c>
      <c r="AQ40" s="397">
        <f t="shared" si="4"/>
        <v>141</v>
      </c>
      <c r="AR40" s="400">
        <f t="shared" si="4"/>
        <v>99</v>
      </c>
      <c r="AS40" s="400">
        <f t="shared" si="4"/>
        <v>130</v>
      </c>
      <c r="AT40" s="400">
        <f t="shared" si="4"/>
        <v>100</v>
      </c>
      <c r="AU40" s="400">
        <f t="shared" si="4"/>
        <v>87</v>
      </c>
      <c r="AV40" s="400">
        <f t="shared" si="4"/>
        <v>92</v>
      </c>
      <c r="AW40" s="400">
        <f t="shared" si="4"/>
        <v>67</v>
      </c>
      <c r="AX40" s="411">
        <f t="shared" si="4"/>
        <v>716</v>
      </c>
      <c r="AY40" s="400">
        <v>83</v>
      </c>
      <c r="AZ40" s="398">
        <v>38</v>
      </c>
      <c r="BA40" s="398">
        <v>37</v>
      </c>
      <c r="BB40" s="398">
        <v>37</v>
      </c>
      <c r="BC40" s="398">
        <v>22</v>
      </c>
      <c r="BD40" s="398">
        <v>18</v>
      </c>
      <c r="BE40" s="398">
        <v>19</v>
      </c>
      <c r="BF40" s="399">
        <v>254</v>
      </c>
      <c r="BG40" s="397">
        <v>39</v>
      </c>
      <c r="BH40" s="398">
        <v>40</v>
      </c>
      <c r="BI40" s="398">
        <v>54</v>
      </c>
      <c r="BJ40" s="398">
        <v>35</v>
      </c>
      <c r="BK40" s="398">
        <v>33</v>
      </c>
      <c r="BL40" s="398">
        <v>32</v>
      </c>
      <c r="BM40" s="398">
        <v>17</v>
      </c>
      <c r="BN40" s="399">
        <v>250</v>
      </c>
      <c r="BO40" s="397">
        <v>19</v>
      </c>
      <c r="BP40" s="398">
        <v>21</v>
      </c>
      <c r="BQ40" s="398">
        <v>39</v>
      </c>
      <c r="BR40" s="398">
        <v>28</v>
      </c>
      <c r="BS40" s="398">
        <v>32</v>
      </c>
      <c r="BT40" s="398">
        <v>42</v>
      </c>
      <c r="BU40" s="398">
        <v>31</v>
      </c>
      <c r="BV40" s="399">
        <v>212</v>
      </c>
      <c r="BW40" s="397">
        <v>3</v>
      </c>
      <c r="BX40" s="398">
        <v>4</v>
      </c>
      <c r="BY40" s="398">
        <v>1</v>
      </c>
      <c r="BZ40" s="398">
        <v>2</v>
      </c>
      <c r="CA40" s="398">
        <v>0</v>
      </c>
      <c r="CB40" s="398">
        <v>3</v>
      </c>
      <c r="CC40" s="398">
        <v>1</v>
      </c>
      <c r="CD40" s="412">
        <v>14</v>
      </c>
      <c r="CE40" s="454">
        <f t="shared" si="5"/>
        <v>13</v>
      </c>
      <c r="CF40" s="423">
        <f t="shared" si="6"/>
        <v>27</v>
      </c>
      <c r="CG40" s="423">
        <f t="shared" si="7"/>
        <v>40</v>
      </c>
      <c r="CH40" s="468">
        <f t="shared" si="8"/>
        <v>346</v>
      </c>
      <c r="CI40" s="427">
        <f>h27国調1!AU155</f>
        <v>1479</v>
      </c>
      <c r="CJ40" s="427">
        <f>h27国調1!AV155</f>
        <v>1203</v>
      </c>
      <c r="CK40" s="427">
        <f>h27国調1!AW155</f>
        <v>819</v>
      </c>
      <c r="CL40" s="427">
        <f>h27国調1!BB155</f>
        <v>1152</v>
      </c>
      <c r="CM40" s="440">
        <f t="shared" si="9"/>
        <v>4653</v>
      </c>
      <c r="CN40" s="426">
        <f>ROUND((h27_3女!CE40+h28_3女!CE40+h29_3女!CE40)/3,0)</f>
        <v>12</v>
      </c>
      <c r="CO40" s="427">
        <f>ROUND((h27_3女!CF40+h28_3女!CF40+h29_3女!CF40)/3,0)</f>
        <v>25</v>
      </c>
      <c r="CP40" s="427">
        <f>ROUND((h27_3女!CG40+h28_3女!CG40+h29_3女!CG40)/3,0)</f>
        <v>44</v>
      </c>
      <c r="CQ40" s="427">
        <f>ROUND((h27_3女!CH40+h28_3女!CH40+h29_3女!CH40)/3,0)</f>
        <v>328</v>
      </c>
      <c r="CR40" s="455">
        <f t="shared" si="10"/>
        <v>409</v>
      </c>
    </row>
    <row r="41" spans="1:97">
      <c r="A41" s="386" t="s">
        <v>281</v>
      </c>
      <c r="B41" s="387" t="s">
        <v>43</v>
      </c>
      <c r="C41" s="397">
        <v>97</v>
      </c>
      <c r="D41" s="398">
        <v>79</v>
      </c>
      <c r="E41" s="398">
        <v>95</v>
      </c>
      <c r="F41" s="398">
        <v>68</v>
      </c>
      <c r="G41" s="398">
        <v>68</v>
      </c>
      <c r="H41" s="398">
        <v>69</v>
      </c>
      <c r="I41" s="398">
        <v>60</v>
      </c>
      <c r="J41" s="399">
        <v>536</v>
      </c>
      <c r="K41" s="397">
        <v>96</v>
      </c>
      <c r="L41" s="398">
        <v>77</v>
      </c>
      <c r="M41" s="398">
        <v>94</v>
      </c>
      <c r="N41" s="398">
        <v>68</v>
      </c>
      <c r="O41" s="398">
        <v>66</v>
      </c>
      <c r="P41" s="398">
        <v>69</v>
      </c>
      <c r="Q41" s="398">
        <v>60</v>
      </c>
      <c r="R41" s="399">
        <v>530</v>
      </c>
      <c r="S41" s="397">
        <v>5</v>
      </c>
      <c r="T41" s="398">
        <v>2</v>
      </c>
      <c r="U41" s="398">
        <v>0</v>
      </c>
      <c r="V41" s="398">
        <v>1</v>
      </c>
      <c r="W41" s="398">
        <v>0</v>
      </c>
      <c r="X41" s="398">
        <v>0</v>
      </c>
      <c r="Y41" s="398">
        <v>4</v>
      </c>
      <c r="Z41" s="399">
        <v>12</v>
      </c>
      <c r="AA41" s="397">
        <v>2</v>
      </c>
      <c r="AB41" s="398">
        <v>0</v>
      </c>
      <c r="AC41" s="398">
        <v>5</v>
      </c>
      <c r="AD41" s="398">
        <v>2</v>
      </c>
      <c r="AE41" s="398">
        <v>4</v>
      </c>
      <c r="AF41" s="398">
        <v>5</v>
      </c>
      <c r="AG41" s="398">
        <v>2</v>
      </c>
      <c r="AH41" s="399">
        <v>20</v>
      </c>
      <c r="AI41" s="397">
        <v>12</v>
      </c>
      <c r="AJ41" s="398">
        <v>8</v>
      </c>
      <c r="AK41" s="398">
        <v>6</v>
      </c>
      <c r="AL41" s="398">
        <v>9</v>
      </c>
      <c r="AM41" s="398">
        <v>3</v>
      </c>
      <c r="AN41" s="398">
        <v>3</v>
      </c>
      <c r="AO41" s="398">
        <v>1</v>
      </c>
      <c r="AP41" s="412">
        <v>42</v>
      </c>
      <c r="AQ41" s="397">
        <f t="shared" si="4"/>
        <v>77</v>
      </c>
      <c r="AR41" s="400">
        <f t="shared" si="4"/>
        <v>67</v>
      </c>
      <c r="AS41" s="400">
        <f t="shared" si="4"/>
        <v>83</v>
      </c>
      <c r="AT41" s="400">
        <f t="shared" si="4"/>
        <v>56</v>
      </c>
      <c r="AU41" s="400">
        <f t="shared" si="4"/>
        <v>59</v>
      </c>
      <c r="AV41" s="400">
        <f t="shared" si="4"/>
        <v>61</v>
      </c>
      <c r="AW41" s="400">
        <f t="shared" si="4"/>
        <v>53</v>
      </c>
      <c r="AX41" s="411">
        <f t="shared" si="4"/>
        <v>456</v>
      </c>
      <c r="AY41" s="400">
        <v>28</v>
      </c>
      <c r="AZ41" s="398">
        <v>24</v>
      </c>
      <c r="BA41" s="398">
        <v>20</v>
      </c>
      <c r="BB41" s="398">
        <v>16</v>
      </c>
      <c r="BC41" s="398">
        <v>12</v>
      </c>
      <c r="BD41" s="398">
        <v>11</v>
      </c>
      <c r="BE41" s="398">
        <v>13</v>
      </c>
      <c r="BF41" s="399">
        <v>124</v>
      </c>
      <c r="BG41" s="397">
        <v>35</v>
      </c>
      <c r="BH41" s="398">
        <v>26</v>
      </c>
      <c r="BI41" s="398">
        <v>26</v>
      </c>
      <c r="BJ41" s="398">
        <v>18</v>
      </c>
      <c r="BK41" s="398">
        <v>20</v>
      </c>
      <c r="BL41" s="398">
        <v>16</v>
      </c>
      <c r="BM41" s="398">
        <v>19</v>
      </c>
      <c r="BN41" s="399">
        <v>160</v>
      </c>
      <c r="BO41" s="397">
        <v>14</v>
      </c>
      <c r="BP41" s="398">
        <v>17</v>
      </c>
      <c r="BQ41" s="398">
        <v>37</v>
      </c>
      <c r="BR41" s="398">
        <v>22</v>
      </c>
      <c r="BS41" s="398">
        <v>27</v>
      </c>
      <c r="BT41" s="398">
        <v>34</v>
      </c>
      <c r="BU41" s="398">
        <v>21</v>
      </c>
      <c r="BV41" s="399">
        <v>172</v>
      </c>
      <c r="BW41" s="397">
        <v>1</v>
      </c>
      <c r="BX41" s="398">
        <v>2</v>
      </c>
      <c r="BY41" s="398">
        <v>1</v>
      </c>
      <c r="BZ41" s="398">
        <v>0</v>
      </c>
      <c r="CA41" s="398">
        <v>2</v>
      </c>
      <c r="CB41" s="398">
        <v>0</v>
      </c>
      <c r="CC41" s="398">
        <v>0</v>
      </c>
      <c r="CD41" s="412">
        <v>6</v>
      </c>
      <c r="CE41" s="454">
        <f t="shared" si="5"/>
        <v>5</v>
      </c>
      <c r="CF41" s="423">
        <f t="shared" si="6"/>
        <v>13</v>
      </c>
      <c r="CG41" s="423">
        <f t="shared" si="7"/>
        <v>16</v>
      </c>
      <c r="CH41" s="468">
        <f t="shared" si="8"/>
        <v>229</v>
      </c>
      <c r="CI41" s="427">
        <f>h27国調1!AU156</f>
        <v>568</v>
      </c>
      <c r="CJ41" s="427">
        <f>h27国調1!AV156</f>
        <v>443</v>
      </c>
      <c r="CK41" s="427">
        <f>h27国調1!AW156</f>
        <v>393</v>
      </c>
      <c r="CL41" s="427">
        <f>h27国調1!BB156</f>
        <v>848</v>
      </c>
      <c r="CM41" s="440">
        <f t="shared" si="9"/>
        <v>2252</v>
      </c>
      <c r="CN41" s="426">
        <f>ROUND((h27_3女!CE41+h28_3女!CE41+h29_3女!CE41)/3,0)</f>
        <v>4</v>
      </c>
      <c r="CO41" s="427">
        <f>ROUND((h27_3女!CF41+h28_3女!CF41+h29_3女!CF41)/3,0)</f>
        <v>10</v>
      </c>
      <c r="CP41" s="427">
        <f>ROUND((h27_3女!CG41+h28_3女!CG41+h29_3女!CG41)/3,0)</f>
        <v>20</v>
      </c>
      <c r="CQ41" s="427">
        <f>ROUND((h27_3女!CH41+h28_3女!CH41+h29_3女!CH41)/3,0)</f>
        <v>234</v>
      </c>
      <c r="CR41" s="455">
        <f t="shared" si="10"/>
        <v>268</v>
      </c>
    </row>
    <row r="42" spans="1:97">
      <c r="A42" s="386" t="s">
        <v>281</v>
      </c>
      <c r="B42" s="387" t="s">
        <v>44</v>
      </c>
      <c r="C42" s="397">
        <v>57</v>
      </c>
      <c r="D42" s="398">
        <v>70</v>
      </c>
      <c r="E42" s="398">
        <v>121</v>
      </c>
      <c r="F42" s="398">
        <v>87</v>
      </c>
      <c r="G42" s="398">
        <v>79</v>
      </c>
      <c r="H42" s="398">
        <v>107</v>
      </c>
      <c r="I42" s="398">
        <v>85</v>
      </c>
      <c r="J42" s="399">
        <v>606</v>
      </c>
      <c r="K42" s="397">
        <v>54</v>
      </c>
      <c r="L42" s="398">
        <v>68</v>
      </c>
      <c r="M42" s="398">
        <v>118</v>
      </c>
      <c r="N42" s="398">
        <v>83</v>
      </c>
      <c r="O42" s="398">
        <v>78</v>
      </c>
      <c r="P42" s="398">
        <v>107</v>
      </c>
      <c r="Q42" s="398">
        <v>84</v>
      </c>
      <c r="R42" s="399">
        <v>592</v>
      </c>
      <c r="S42" s="397">
        <v>0</v>
      </c>
      <c r="T42" s="398">
        <v>1</v>
      </c>
      <c r="U42" s="398">
        <v>4</v>
      </c>
      <c r="V42" s="398">
        <v>3</v>
      </c>
      <c r="W42" s="398">
        <v>0</v>
      </c>
      <c r="X42" s="398">
        <v>3</v>
      </c>
      <c r="Y42" s="398">
        <v>2</v>
      </c>
      <c r="Z42" s="399">
        <v>13</v>
      </c>
      <c r="AA42" s="397">
        <v>4</v>
      </c>
      <c r="AB42" s="398">
        <v>6</v>
      </c>
      <c r="AC42" s="398">
        <v>12</v>
      </c>
      <c r="AD42" s="398">
        <v>7</v>
      </c>
      <c r="AE42" s="398">
        <v>1</v>
      </c>
      <c r="AF42" s="398">
        <v>3</v>
      </c>
      <c r="AG42" s="398">
        <v>4</v>
      </c>
      <c r="AH42" s="399">
        <v>37</v>
      </c>
      <c r="AI42" s="397">
        <v>16</v>
      </c>
      <c r="AJ42" s="398">
        <v>8</v>
      </c>
      <c r="AK42" s="398">
        <v>12</v>
      </c>
      <c r="AL42" s="398">
        <v>7</v>
      </c>
      <c r="AM42" s="398">
        <v>6</v>
      </c>
      <c r="AN42" s="398">
        <v>13</v>
      </c>
      <c r="AO42" s="398">
        <v>3</v>
      </c>
      <c r="AP42" s="412">
        <v>65</v>
      </c>
      <c r="AQ42" s="397">
        <f t="shared" si="4"/>
        <v>34</v>
      </c>
      <c r="AR42" s="400">
        <f t="shared" si="4"/>
        <v>53</v>
      </c>
      <c r="AS42" s="400">
        <f t="shared" si="4"/>
        <v>90</v>
      </c>
      <c r="AT42" s="400">
        <f t="shared" si="4"/>
        <v>66</v>
      </c>
      <c r="AU42" s="400">
        <f t="shared" si="4"/>
        <v>71</v>
      </c>
      <c r="AV42" s="400">
        <f t="shared" si="4"/>
        <v>88</v>
      </c>
      <c r="AW42" s="400">
        <f t="shared" si="4"/>
        <v>75</v>
      </c>
      <c r="AX42" s="411">
        <f t="shared" si="4"/>
        <v>477</v>
      </c>
      <c r="AY42" s="400">
        <v>14</v>
      </c>
      <c r="AZ42" s="398">
        <v>21</v>
      </c>
      <c r="BA42" s="398">
        <v>25</v>
      </c>
      <c r="BB42" s="398">
        <v>12</v>
      </c>
      <c r="BC42" s="398">
        <v>14</v>
      </c>
      <c r="BD42" s="398">
        <v>24</v>
      </c>
      <c r="BE42" s="398">
        <v>15</v>
      </c>
      <c r="BF42" s="399">
        <v>125</v>
      </c>
      <c r="BG42" s="397">
        <v>11</v>
      </c>
      <c r="BH42" s="398">
        <v>19</v>
      </c>
      <c r="BI42" s="398">
        <v>37</v>
      </c>
      <c r="BJ42" s="398">
        <v>27</v>
      </c>
      <c r="BK42" s="398">
        <v>26</v>
      </c>
      <c r="BL42" s="398">
        <v>24</v>
      </c>
      <c r="BM42" s="398">
        <v>27</v>
      </c>
      <c r="BN42" s="399">
        <v>171</v>
      </c>
      <c r="BO42" s="397">
        <v>9</v>
      </c>
      <c r="BP42" s="398">
        <v>13</v>
      </c>
      <c r="BQ42" s="398">
        <v>28</v>
      </c>
      <c r="BR42" s="398">
        <v>27</v>
      </c>
      <c r="BS42" s="398">
        <v>31</v>
      </c>
      <c r="BT42" s="398">
        <v>40</v>
      </c>
      <c r="BU42" s="398">
        <v>33</v>
      </c>
      <c r="BV42" s="399">
        <v>181</v>
      </c>
      <c r="BW42" s="397">
        <v>3</v>
      </c>
      <c r="BX42" s="398">
        <v>2</v>
      </c>
      <c r="BY42" s="398">
        <v>3</v>
      </c>
      <c r="BZ42" s="398">
        <v>4</v>
      </c>
      <c r="CA42" s="398">
        <v>1</v>
      </c>
      <c r="CB42" s="398">
        <v>0</v>
      </c>
      <c r="CC42" s="398">
        <v>1</v>
      </c>
      <c r="CD42" s="412">
        <v>14</v>
      </c>
      <c r="CE42" s="454">
        <f t="shared" si="5"/>
        <v>8</v>
      </c>
      <c r="CF42" s="423">
        <f t="shared" si="6"/>
        <v>15</v>
      </c>
      <c r="CG42" s="423">
        <f t="shared" si="7"/>
        <v>29</v>
      </c>
      <c r="CH42" s="468">
        <f t="shared" si="8"/>
        <v>300</v>
      </c>
      <c r="CI42" s="427">
        <f>h27国調1!AU157</f>
        <v>833</v>
      </c>
      <c r="CJ42" s="427">
        <f>h27国調1!AV157</f>
        <v>661</v>
      </c>
      <c r="CK42" s="427">
        <f>h27国調1!AW157</f>
        <v>505</v>
      </c>
      <c r="CL42" s="427">
        <f>h27国調1!BB157</f>
        <v>1046</v>
      </c>
      <c r="CM42" s="440">
        <f t="shared" si="9"/>
        <v>3045</v>
      </c>
      <c r="CN42" s="426">
        <f>ROUND((h27_3女!CE42+h28_3女!CE42+h29_3女!CE42)/3,0)</f>
        <v>7</v>
      </c>
      <c r="CO42" s="427">
        <f>ROUND((h27_3女!CF42+h28_3女!CF42+h29_3女!CF42)/3,0)</f>
        <v>15</v>
      </c>
      <c r="CP42" s="427">
        <f>ROUND((h27_3女!CG42+h28_3女!CG42+h29_3女!CG42)/3,0)</f>
        <v>29</v>
      </c>
      <c r="CQ42" s="427">
        <f>ROUND((h27_3女!CH42+h28_3女!CH42+h29_3女!CH42)/3,0)</f>
        <v>293</v>
      </c>
      <c r="CR42" s="455">
        <f t="shared" si="10"/>
        <v>344</v>
      </c>
    </row>
    <row r="43" spans="1:97">
      <c r="A43" s="386" t="s">
        <v>281</v>
      </c>
      <c r="B43" s="387" t="s">
        <v>45</v>
      </c>
      <c r="C43" s="397">
        <v>68</v>
      </c>
      <c r="D43" s="398">
        <v>81</v>
      </c>
      <c r="E43" s="398">
        <v>106</v>
      </c>
      <c r="F43" s="398">
        <v>87</v>
      </c>
      <c r="G43" s="398">
        <v>63</v>
      </c>
      <c r="H43" s="398">
        <v>76</v>
      </c>
      <c r="I43" s="398">
        <v>79</v>
      </c>
      <c r="J43" s="399">
        <v>560</v>
      </c>
      <c r="K43" s="397">
        <v>68</v>
      </c>
      <c r="L43" s="398">
        <v>79</v>
      </c>
      <c r="M43" s="398">
        <v>106</v>
      </c>
      <c r="N43" s="398">
        <v>87</v>
      </c>
      <c r="O43" s="398">
        <v>62</v>
      </c>
      <c r="P43" s="398">
        <v>75</v>
      </c>
      <c r="Q43" s="398">
        <v>78</v>
      </c>
      <c r="R43" s="399">
        <v>555</v>
      </c>
      <c r="S43" s="397">
        <v>1</v>
      </c>
      <c r="T43" s="398">
        <v>1</v>
      </c>
      <c r="U43" s="398">
        <v>1</v>
      </c>
      <c r="V43" s="398">
        <v>1</v>
      </c>
      <c r="W43" s="398">
        <v>0</v>
      </c>
      <c r="X43" s="398">
        <v>2</v>
      </c>
      <c r="Y43" s="398">
        <v>2</v>
      </c>
      <c r="Z43" s="399">
        <v>8</v>
      </c>
      <c r="AA43" s="397">
        <v>2</v>
      </c>
      <c r="AB43" s="398">
        <v>0</v>
      </c>
      <c r="AC43" s="398">
        <v>3</v>
      </c>
      <c r="AD43" s="398">
        <v>0</v>
      </c>
      <c r="AE43" s="398">
        <v>4</v>
      </c>
      <c r="AF43" s="398">
        <v>1</v>
      </c>
      <c r="AG43" s="398">
        <v>1</v>
      </c>
      <c r="AH43" s="399">
        <v>11</v>
      </c>
      <c r="AI43" s="397">
        <v>9</v>
      </c>
      <c r="AJ43" s="398">
        <v>3</v>
      </c>
      <c r="AK43" s="398">
        <v>14</v>
      </c>
      <c r="AL43" s="398">
        <v>5</v>
      </c>
      <c r="AM43" s="398">
        <v>4</v>
      </c>
      <c r="AN43" s="398">
        <v>2</v>
      </c>
      <c r="AO43" s="398">
        <v>5</v>
      </c>
      <c r="AP43" s="412">
        <v>42</v>
      </c>
      <c r="AQ43" s="397">
        <f t="shared" si="4"/>
        <v>56</v>
      </c>
      <c r="AR43" s="400">
        <f t="shared" si="4"/>
        <v>75</v>
      </c>
      <c r="AS43" s="400">
        <f t="shared" si="4"/>
        <v>88</v>
      </c>
      <c r="AT43" s="400">
        <f t="shared" si="4"/>
        <v>81</v>
      </c>
      <c r="AU43" s="400">
        <f t="shared" si="4"/>
        <v>54</v>
      </c>
      <c r="AV43" s="400">
        <f t="shared" si="4"/>
        <v>70</v>
      </c>
      <c r="AW43" s="400">
        <f t="shared" si="4"/>
        <v>70</v>
      </c>
      <c r="AX43" s="411">
        <f t="shared" si="4"/>
        <v>494</v>
      </c>
      <c r="AY43" s="400">
        <v>20</v>
      </c>
      <c r="AZ43" s="398">
        <v>25</v>
      </c>
      <c r="BA43" s="398">
        <v>28</v>
      </c>
      <c r="BB43" s="398">
        <v>13</v>
      </c>
      <c r="BC43" s="398">
        <v>12</v>
      </c>
      <c r="BD43" s="398">
        <v>16</v>
      </c>
      <c r="BE43" s="398">
        <v>12</v>
      </c>
      <c r="BF43" s="399">
        <v>126</v>
      </c>
      <c r="BG43" s="397">
        <v>22</v>
      </c>
      <c r="BH43" s="398">
        <v>28</v>
      </c>
      <c r="BI43" s="398">
        <v>36</v>
      </c>
      <c r="BJ43" s="398">
        <v>32</v>
      </c>
      <c r="BK43" s="398">
        <v>18</v>
      </c>
      <c r="BL43" s="398">
        <v>25</v>
      </c>
      <c r="BM43" s="398">
        <v>20</v>
      </c>
      <c r="BN43" s="399">
        <v>181</v>
      </c>
      <c r="BO43" s="397">
        <v>14</v>
      </c>
      <c r="BP43" s="398">
        <v>22</v>
      </c>
      <c r="BQ43" s="398">
        <v>24</v>
      </c>
      <c r="BR43" s="398">
        <v>36</v>
      </c>
      <c r="BS43" s="398">
        <v>24</v>
      </c>
      <c r="BT43" s="398">
        <v>29</v>
      </c>
      <c r="BU43" s="398">
        <v>38</v>
      </c>
      <c r="BV43" s="399">
        <v>187</v>
      </c>
      <c r="BW43" s="397">
        <v>0</v>
      </c>
      <c r="BX43" s="398">
        <v>2</v>
      </c>
      <c r="BY43" s="398">
        <v>0</v>
      </c>
      <c r="BZ43" s="398">
        <v>0</v>
      </c>
      <c r="CA43" s="398">
        <v>1</v>
      </c>
      <c r="CB43" s="398">
        <v>1</v>
      </c>
      <c r="CC43" s="398">
        <v>1</v>
      </c>
      <c r="CD43" s="412">
        <v>5</v>
      </c>
      <c r="CE43" s="454">
        <f t="shared" si="5"/>
        <v>5</v>
      </c>
      <c r="CF43" s="423">
        <f t="shared" si="6"/>
        <v>6</v>
      </c>
      <c r="CG43" s="423">
        <f t="shared" si="7"/>
        <v>16</v>
      </c>
      <c r="CH43" s="468">
        <f t="shared" si="8"/>
        <v>275</v>
      </c>
      <c r="CI43" s="427">
        <f>h27国調1!AU158</f>
        <v>470</v>
      </c>
      <c r="CJ43" s="427">
        <f>h27国調1!AV158</f>
        <v>405</v>
      </c>
      <c r="CK43" s="427">
        <f>h27国調1!AW158</f>
        <v>368</v>
      </c>
      <c r="CL43" s="427">
        <f>h27国調1!BB158</f>
        <v>1006</v>
      </c>
      <c r="CM43" s="440">
        <f t="shared" si="9"/>
        <v>2249</v>
      </c>
      <c r="CN43" s="426">
        <f>ROUND((h27_3女!CE43+h28_3女!CE43+h29_3女!CE43)/3,0)</f>
        <v>5</v>
      </c>
      <c r="CO43" s="427">
        <f>ROUND((h27_3女!CF43+h28_3女!CF43+h29_3女!CF43)/3,0)</f>
        <v>9</v>
      </c>
      <c r="CP43" s="427">
        <f>ROUND((h27_3女!CG43+h28_3女!CG43+h29_3女!CG43)/3,0)</f>
        <v>17</v>
      </c>
      <c r="CQ43" s="427">
        <f>ROUND((h27_3女!CH43+h28_3女!CH43+h29_3女!CH43)/3,0)</f>
        <v>260</v>
      </c>
      <c r="CR43" s="455">
        <f t="shared" si="10"/>
        <v>291</v>
      </c>
    </row>
    <row r="44" spans="1:97">
      <c r="A44" s="386" t="s">
        <v>281</v>
      </c>
      <c r="B44" s="387" t="s">
        <v>46</v>
      </c>
      <c r="C44" s="397">
        <v>113</v>
      </c>
      <c r="D44" s="398">
        <v>102</v>
      </c>
      <c r="E44" s="398">
        <v>198</v>
      </c>
      <c r="F44" s="398">
        <v>136</v>
      </c>
      <c r="G44" s="398">
        <v>128</v>
      </c>
      <c r="H44" s="398">
        <v>111</v>
      </c>
      <c r="I44" s="398">
        <v>103</v>
      </c>
      <c r="J44" s="399">
        <v>891</v>
      </c>
      <c r="K44" s="397">
        <v>112</v>
      </c>
      <c r="L44" s="398">
        <v>101</v>
      </c>
      <c r="M44" s="398">
        <v>195</v>
      </c>
      <c r="N44" s="398">
        <v>132</v>
      </c>
      <c r="O44" s="398">
        <v>126</v>
      </c>
      <c r="P44" s="398">
        <v>111</v>
      </c>
      <c r="Q44" s="398">
        <v>100</v>
      </c>
      <c r="R44" s="399">
        <v>877</v>
      </c>
      <c r="S44" s="397">
        <v>8</v>
      </c>
      <c r="T44" s="398">
        <v>6</v>
      </c>
      <c r="U44" s="398">
        <v>7</v>
      </c>
      <c r="V44" s="398">
        <v>5</v>
      </c>
      <c r="W44" s="398">
        <v>5</v>
      </c>
      <c r="X44" s="398">
        <v>6</v>
      </c>
      <c r="Y44" s="398">
        <v>0</v>
      </c>
      <c r="Z44" s="399">
        <v>37</v>
      </c>
      <c r="AA44" s="397">
        <v>14</v>
      </c>
      <c r="AB44" s="398">
        <v>13</v>
      </c>
      <c r="AC44" s="398">
        <v>15</v>
      </c>
      <c r="AD44" s="398">
        <v>3</v>
      </c>
      <c r="AE44" s="398">
        <v>8</v>
      </c>
      <c r="AF44" s="398">
        <v>4</v>
      </c>
      <c r="AG44" s="398">
        <v>5</v>
      </c>
      <c r="AH44" s="399">
        <v>62</v>
      </c>
      <c r="AI44" s="397">
        <v>26</v>
      </c>
      <c r="AJ44" s="398">
        <v>14</v>
      </c>
      <c r="AK44" s="398">
        <v>26</v>
      </c>
      <c r="AL44" s="398">
        <v>16</v>
      </c>
      <c r="AM44" s="398">
        <v>19</v>
      </c>
      <c r="AN44" s="398">
        <v>7</v>
      </c>
      <c r="AO44" s="398">
        <v>4</v>
      </c>
      <c r="AP44" s="412">
        <v>112</v>
      </c>
      <c r="AQ44" s="397">
        <f t="shared" si="4"/>
        <v>64</v>
      </c>
      <c r="AR44" s="400">
        <f t="shared" si="4"/>
        <v>68</v>
      </c>
      <c r="AS44" s="400">
        <f t="shared" si="4"/>
        <v>147</v>
      </c>
      <c r="AT44" s="400">
        <f t="shared" si="4"/>
        <v>108</v>
      </c>
      <c r="AU44" s="400">
        <f t="shared" si="4"/>
        <v>94</v>
      </c>
      <c r="AV44" s="400">
        <f t="shared" si="4"/>
        <v>94</v>
      </c>
      <c r="AW44" s="400">
        <f t="shared" si="4"/>
        <v>91</v>
      </c>
      <c r="AX44" s="411">
        <f t="shared" si="4"/>
        <v>666</v>
      </c>
      <c r="AY44" s="400">
        <v>31</v>
      </c>
      <c r="AZ44" s="398">
        <v>41</v>
      </c>
      <c r="BA44" s="398">
        <v>48</v>
      </c>
      <c r="BB44" s="398">
        <v>28</v>
      </c>
      <c r="BC44" s="398">
        <v>25</v>
      </c>
      <c r="BD44" s="398">
        <v>25</v>
      </c>
      <c r="BE44" s="398">
        <v>22</v>
      </c>
      <c r="BF44" s="399">
        <v>220</v>
      </c>
      <c r="BG44" s="397">
        <v>22</v>
      </c>
      <c r="BH44" s="398">
        <v>15</v>
      </c>
      <c r="BI44" s="398">
        <v>54</v>
      </c>
      <c r="BJ44" s="398">
        <v>41</v>
      </c>
      <c r="BK44" s="398">
        <v>28</v>
      </c>
      <c r="BL44" s="398">
        <v>26</v>
      </c>
      <c r="BM44" s="398">
        <v>29</v>
      </c>
      <c r="BN44" s="399">
        <v>215</v>
      </c>
      <c r="BO44" s="397">
        <v>11</v>
      </c>
      <c r="BP44" s="398">
        <v>12</v>
      </c>
      <c r="BQ44" s="398">
        <v>45</v>
      </c>
      <c r="BR44" s="398">
        <v>39</v>
      </c>
      <c r="BS44" s="398">
        <v>41</v>
      </c>
      <c r="BT44" s="398">
        <v>43</v>
      </c>
      <c r="BU44" s="398">
        <v>40</v>
      </c>
      <c r="BV44" s="399">
        <v>231</v>
      </c>
      <c r="BW44" s="397">
        <v>1</v>
      </c>
      <c r="BX44" s="398">
        <v>1</v>
      </c>
      <c r="BY44" s="398">
        <v>3</v>
      </c>
      <c r="BZ44" s="398">
        <v>4</v>
      </c>
      <c r="CA44" s="398">
        <v>2</v>
      </c>
      <c r="CB44" s="398">
        <v>0</v>
      </c>
      <c r="CC44" s="398">
        <v>3</v>
      </c>
      <c r="CD44" s="412">
        <v>14</v>
      </c>
      <c r="CE44" s="454">
        <f t="shared" si="5"/>
        <v>16</v>
      </c>
      <c r="CF44" s="423">
        <f t="shared" si="6"/>
        <v>20</v>
      </c>
      <c r="CG44" s="423">
        <f t="shared" si="7"/>
        <v>46</v>
      </c>
      <c r="CH44" s="468">
        <f t="shared" si="8"/>
        <v>387</v>
      </c>
      <c r="CI44" s="427">
        <f>h27国調1!AU159</f>
        <v>1437</v>
      </c>
      <c r="CJ44" s="427">
        <f>h27国調1!AV159</f>
        <v>1127</v>
      </c>
      <c r="CK44" s="427">
        <f>h27国調1!AW159</f>
        <v>738</v>
      </c>
      <c r="CL44" s="427">
        <f>h27国調1!BB159</f>
        <v>1246</v>
      </c>
      <c r="CM44" s="440">
        <f t="shared" si="9"/>
        <v>4548</v>
      </c>
      <c r="CN44" s="426">
        <f>ROUND((h27_3女!CE44+h28_3女!CE44+h29_3女!CE44)/3,0)</f>
        <v>12</v>
      </c>
      <c r="CO44" s="427">
        <f>ROUND((h27_3女!CF44+h28_3女!CF44+h29_3女!CF44)/3,0)</f>
        <v>29</v>
      </c>
      <c r="CP44" s="427">
        <f>ROUND((h27_3女!CG44+h28_3女!CG44+h29_3女!CG44)/3,0)</f>
        <v>47</v>
      </c>
      <c r="CQ44" s="427">
        <f>ROUND((h27_3女!CH44+h28_3女!CH44+h29_3女!CH44)/3,0)</f>
        <v>375</v>
      </c>
      <c r="CR44" s="455">
        <f t="shared" si="10"/>
        <v>463</v>
      </c>
    </row>
    <row r="45" spans="1:97">
      <c r="A45" s="386" t="s">
        <v>281</v>
      </c>
      <c r="B45" s="387" t="s">
        <v>47</v>
      </c>
      <c r="C45" s="397">
        <v>98</v>
      </c>
      <c r="D45" s="398">
        <v>85</v>
      </c>
      <c r="E45" s="398">
        <v>166</v>
      </c>
      <c r="F45" s="398">
        <v>125</v>
      </c>
      <c r="G45" s="398">
        <v>94</v>
      </c>
      <c r="H45" s="398">
        <v>82</v>
      </c>
      <c r="I45" s="398">
        <v>65</v>
      </c>
      <c r="J45" s="399">
        <v>715</v>
      </c>
      <c r="K45" s="397">
        <v>98</v>
      </c>
      <c r="L45" s="398">
        <v>85</v>
      </c>
      <c r="M45" s="398">
        <v>164</v>
      </c>
      <c r="N45" s="398">
        <v>123</v>
      </c>
      <c r="O45" s="398">
        <v>94</v>
      </c>
      <c r="P45" s="398">
        <v>81</v>
      </c>
      <c r="Q45" s="398">
        <v>63</v>
      </c>
      <c r="R45" s="399">
        <v>708</v>
      </c>
      <c r="S45" s="397">
        <v>4</v>
      </c>
      <c r="T45" s="398">
        <v>0</v>
      </c>
      <c r="U45" s="398">
        <v>2</v>
      </c>
      <c r="V45" s="398">
        <v>2</v>
      </c>
      <c r="W45" s="398">
        <v>1</v>
      </c>
      <c r="X45" s="398">
        <v>2</v>
      </c>
      <c r="Y45" s="398">
        <v>4</v>
      </c>
      <c r="Z45" s="399">
        <v>15</v>
      </c>
      <c r="AA45" s="397">
        <v>5</v>
      </c>
      <c r="AB45" s="398">
        <v>4</v>
      </c>
      <c r="AC45" s="398">
        <v>7</v>
      </c>
      <c r="AD45" s="398">
        <v>5</v>
      </c>
      <c r="AE45" s="398">
        <v>2</v>
      </c>
      <c r="AF45" s="398">
        <v>2</v>
      </c>
      <c r="AG45" s="398">
        <v>1</v>
      </c>
      <c r="AH45" s="399">
        <v>26</v>
      </c>
      <c r="AI45" s="397">
        <v>10</v>
      </c>
      <c r="AJ45" s="398">
        <v>19</v>
      </c>
      <c r="AK45" s="398">
        <v>16</v>
      </c>
      <c r="AL45" s="398">
        <v>8</v>
      </c>
      <c r="AM45" s="398">
        <v>7</v>
      </c>
      <c r="AN45" s="398">
        <v>5</v>
      </c>
      <c r="AO45" s="398">
        <v>3</v>
      </c>
      <c r="AP45" s="412">
        <v>68</v>
      </c>
      <c r="AQ45" s="397">
        <f t="shared" si="4"/>
        <v>79</v>
      </c>
      <c r="AR45" s="400">
        <f t="shared" si="4"/>
        <v>62</v>
      </c>
      <c r="AS45" s="400">
        <f t="shared" si="4"/>
        <v>139</v>
      </c>
      <c r="AT45" s="400">
        <f t="shared" si="4"/>
        <v>108</v>
      </c>
      <c r="AU45" s="400">
        <f t="shared" si="4"/>
        <v>84</v>
      </c>
      <c r="AV45" s="400">
        <f t="shared" si="4"/>
        <v>72</v>
      </c>
      <c r="AW45" s="400">
        <f t="shared" si="4"/>
        <v>55</v>
      </c>
      <c r="AX45" s="411">
        <f t="shared" si="4"/>
        <v>599</v>
      </c>
      <c r="AY45" s="400">
        <v>37</v>
      </c>
      <c r="AZ45" s="398">
        <v>19</v>
      </c>
      <c r="BA45" s="398">
        <v>36</v>
      </c>
      <c r="BB45" s="398">
        <v>26</v>
      </c>
      <c r="BC45" s="398">
        <v>14</v>
      </c>
      <c r="BD45" s="398">
        <v>9</v>
      </c>
      <c r="BE45" s="398">
        <v>12</v>
      </c>
      <c r="BF45" s="399">
        <v>153</v>
      </c>
      <c r="BG45" s="397">
        <v>30</v>
      </c>
      <c r="BH45" s="398">
        <v>31</v>
      </c>
      <c r="BI45" s="398">
        <v>57</v>
      </c>
      <c r="BJ45" s="398">
        <v>32</v>
      </c>
      <c r="BK45" s="398">
        <v>26</v>
      </c>
      <c r="BL45" s="398">
        <v>23</v>
      </c>
      <c r="BM45" s="398">
        <v>20</v>
      </c>
      <c r="BN45" s="399">
        <v>219</v>
      </c>
      <c r="BO45" s="397">
        <v>12</v>
      </c>
      <c r="BP45" s="398">
        <v>12</v>
      </c>
      <c r="BQ45" s="398">
        <v>46</v>
      </c>
      <c r="BR45" s="398">
        <v>50</v>
      </c>
      <c r="BS45" s="398">
        <v>44</v>
      </c>
      <c r="BT45" s="398">
        <v>40</v>
      </c>
      <c r="BU45" s="398">
        <v>23</v>
      </c>
      <c r="BV45" s="399">
        <v>227</v>
      </c>
      <c r="BW45" s="397">
        <v>0</v>
      </c>
      <c r="BX45" s="398">
        <v>0</v>
      </c>
      <c r="BY45" s="398">
        <v>2</v>
      </c>
      <c r="BZ45" s="398">
        <v>2</v>
      </c>
      <c r="CA45" s="398">
        <v>0</v>
      </c>
      <c r="CB45" s="398">
        <v>1</v>
      </c>
      <c r="CC45" s="398">
        <v>2</v>
      </c>
      <c r="CD45" s="412">
        <v>7</v>
      </c>
      <c r="CE45" s="454">
        <f t="shared" si="5"/>
        <v>9</v>
      </c>
      <c r="CF45" s="423">
        <f t="shared" si="6"/>
        <v>10</v>
      </c>
      <c r="CG45" s="423">
        <f t="shared" si="7"/>
        <v>23</v>
      </c>
      <c r="CH45" s="468">
        <f t="shared" si="8"/>
        <v>319</v>
      </c>
      <c r="CI45" s="427">
        <f>h27国調1!AU160</f>
        <v>786</v>
      </c>
      <c r="CJ45" s="427">
        <f>h27国調1!AV160</f>
        <v>625</v>
      </c>
      <c r="CK45" s="427">
        <f>h27国調1!AW160</f>
        <v>463</v>
      </c>
      <c r="CL45" s="427">
        <f>h27国調1!BB160</f>
        <v>1099</v>
      </c>
      <c r="CM45" s="440">
        <f t="shared" si="9"/>
        <v>2973</v>
      </c>
      <c r="CN45" s="426">
        <f>ROUND((h27_3女!CE45+h28_3女!CE45+h29_3女!CE45)/3,0)</f>
        <v>8</v>
      </c>
      <c r="CO45" s="427">
        <f>ROUND((h27_3女!CF45+h28_3女!CF45+h29_3女!CF45)/3,0)</f>
        <v>12</v>
      </c>
      <c r="CP45" s="427">
        <f>ROUND((h27_3女!CG45+h28_3女!CG45+h29_3女!CG45)/3,0)</f>
        <v>30</v>
      </c>
      <c r="CQ45" s="427">
        <f>ROUND((h27_3女!CH45+h28_3女!CH45+h29_3女!CH45)/3,0)</f>
        <v>347</v>
      </c>
      <c r="CR45" s="455">
        <f t="shared" si="10"/>
        <v>397</v>
      </c>
    </row>
    <row r="46" spans="1:97">
      <c r="A46" s="386" t="s">
        <v>281</v>
      </c>
      <c r="B46" s="387" t="s">
        <v>48</v>
      </c>
      <c r="C46" s="397">
        <v>71</v>
      </c>
      <c r="D46" s="398">
        <v>159</v>
      </c>
      <c r="E46" s="398">
        <v>222</v>
      </c>
      <c r="F46" s="398">
        <v>229</v>
      </c>
      <c r="G46" s="398">
        <v>202</v>
      </c>
      <c r="H46" s="398">
        <v>118</v>
      </c>
      <c r="I46" s="398">
        <v>120</v>
      </c>
      <c r="J46" s="399">
        <v>1121</v>
      </c>
      <c r="K46" s="397">
        <v>70</v>
      </c>
      <c r="L46" s="398">
        <v>159</v>
      </c>
      <c r="M46" s="398">
        <v>219</v>
      </c>
      <c r="N46" s="398">
        <v>227</v>
      </c>
      <c r="O46" s="398">
        <v>202</v>
      </c>
      <c r="P46" s="398">
        <v>118</v>
      </c>
      <c r="Q46" s="398">
        <v>119</v>
      </c>
      <c r="R46" s="399">
        <v>1114</v>
      </c>
      <c r="S46" s="397">
        <v>5</v>
      </c>
      <c r="T46" s="398">
        <v>0</v>
      </c>
      <c r="U46" s="398">
        <v>3</v>
      </c>
      <c r="V46" s="398">
        <v>5</v>
      </c>
      <c r="W46" s="398">
        <v>1</v>
      </c>
      <c r="X46" s="398">
        <v>2</v>
      </c>
      <c r="Y46" s="398">
        <v>2</v>
      </c>
      <c r="Z46" s="399">
        <v>18</v>
      </c>
      <c r="AA46" s="397">
        <v>1</v>
      </c>
      <c r="AB46" s="398">
        <v>9</v>
      </c>
      <c r="AC46" s="398">
        <v>8</v>
      </c>
      <c r="AD46" s="398">
        <v>5</v>
      </c>
      <c r="AE46" s="398">
        <v>6</v>
      </c>
      <c r="AF46" s="398">
        <v>1</v>
      </c>
      <c r="AG46" s="398">
        <v>3</v>
      </c>
      <c r="AH46" s="399">
        <v>33</v>
      </c>
      <c r="AI46" s="397">
        <v>11</v>
      </c>
      <c r="AJ46" s="398">
        <v>28</v>
      </c>
      <c r="AK46" s="398">
        <v>20</v>
      </c>
      <c r="AL46" s="398">
        <v>14</v>
      </c>
      <c r="AM46" s="398">
        <v>7</v>
      </c>
      <c r="AN46" s="398">
        <v>3</v>
      </c>
      <c r="AO46" s="398">
        <v>9</v>
      </c>
      <c r="AP46" s="412">
        <v>92</v>
      </c>
      <c r="AQ46" s="397">
        <f t="shared" si="4"/>
        <v>53</v>
      </c>
      <c r="AR46" s="400">
        <f t="shared" si="4"/>
        <v>122</v>
      </c>
      <c r="AS46" s="400">
        <f t="shared" si="4"/>
        <v>188</v>
      </c>
      <c r="AT46" s="400">
        <f t="shared" si="4"/>
        <v>203</v>
      </c>
      <c r="AU46" s="400">
        <f t="shared" si="4"/>
        <v>188</v>
      </c>
      <c r="AV46" s="400">
        <f t="shared" si="4"/>
        <v>112</v>
      </c>
      <c r="AW46" s="400">
        <f t="shared" si="4"/>
        <v>105</v>
      </c>
      <c r="AX46" s="411">
        <f t="shared" si="4"/>
        <v>971</v>
      </c>
      <c r="AY46" s="400">
        <v>16</v>
      </c>
      <c r="AZ46" s="398">
        <v>41</v>
      </c>
      <c r="BA46" s="398">
        <v>53</v>
      </c>
      <c r="BB46" s="398">
        <v>47</v>
      </c>
      <c r="BC46" s="398">
        <v>32</v>
      </c>
      <c r="BD46" s="398">
        <v>20</v>
      </c>
      <c r="BE46" s="398">
        <v>12</v>
      </c>
      <c r="BF46" s="399">
        <v>221</v>
      </c>
      <c r="BG46" s="397">
        <v>26</v>
      </c>
      <c r="BH46" s="398">
        <v>48</v>
      </c>
      <c r="BI46" s="398">
        <v>85</v>
      </c>
      <c r="BJ46" s="398">
        <v>71</v>
      </c>
      <c r="BK46" s="398">
        <v>61</v>
      </c>
      <c r="BL46" s="398">
        <v>37</v>
      </c>
      <c r="BM46" s="398">
        <v>37</v>
      </c>
      <c r="BN46" s="399">
        <v>365</v>
      </c>
      <c r="BO46" s="397">
        <v>11</v>
      </c>
      <c r="BP46" s="398">
        <v>33</v>
      </c>
      <c r="BQ46" s="398">
        <v>50</v>
      </c>
      <c r="BR46" s="398">
        <v>85</v>
      </c>
      <c r="BS46" s="398">
        <v>95</v>
      </c>
      <c r="BT46" s="398">
        <v>55</v>
      </c>
      <c r="BU46" s="398">
        <v>56</v>
      </c>
      <c r="BV46" s="399">
        <v>385</v>
      </c>
      <c r="BW46" s="397">
        <v>1</v>
      </c>
      <c r="BX46" s="398">
        <v>0</v>
      </c>
      <c r="BY46" s="398">
        <v>3</v>
      </c>
      <c r="BZ46" s="398">
        <v>2</v>
      </c>
      <c r="CA46" s="398">
        <v>0</v>
      </c>
      <c r="CB46" s="398">
        <v>0</v>
      </c>
      <c r="CC46" s="398">
        <v>1</v>
      </c>
      <c r="CD46" s="412">
        <v>7</v>
      </c>
      <c r="CE46" s="454">
        <f t="shared" si="5"/>
        <v>10</v>
      </c>
      <c r="CF46" s="423">
        <f t="shared" si="6"/>
        <v>15</v>
      </c>
      <c r="CG46" s="423">
        <f t="shared" si="7"/>
        <v>33</v>
      </c>
      <c r="CH46" s="468">
        <f t="shared" si="8"/>
        <v>608</v>
      </c>
      <c r="CI46" s="427">
        <f>h27国調1!AU161</f>
        <v>772</v>
      </c>
      <c r="CJ46" s="427">
        <f>h27国調1!AV161</f>
        <v>645</v>
      </c>
      <c r="CK46" s="427">
        <f>h27国調1!AW161</f>
        <v>676</v>
      </c>
      <c r="CL46" s="427">
        <f>h27国調1!BB161</f>
        <v>1805</v>
      </c>
      <c r="CM46" s="440">
        <f t="shared" si="9"/>
        <v>3898</v>
      </c>
      <c r="CN46" s="426">
        <f>ROUND((h27_3女!CE46+h28_3女!CE46+h29_3女!CE46)/3,0)</f>
        <v>11</v>
      </c>
      <c r="CO46" s="427">
        <f>ROUND((h27_3女!CF46+h28_3女!CF46+h29_3女!CF46)/3,0)</f>
        <v>16</v>
      </c>
      <c r="CP46" s="427">
        <f>ROUND((h27_3女!CG46+h28_3女!CG46+h29_3女!CG46)/3,0)</f>
        <v>34</v>
      </c>
      <c r="CQ46" s="427">
        <f>ROUND((h27_3女!CH46+h28_3女!CH46+h29_3女!CH46)/3,0)</f>
        <v>565</v>
      </c>
      <c r="CR46" s="455">
        <f t="shared" si="10"/>
        <v>626</v>
      </c>
    </row>
    <row r="47" spans="1:97">
      <c r="A47" s="386" t="s">
        <v>281</v>
      </c>
      <c r="B47" s="387" t="s">
        <v>49</v>
      </c>
      <c r="C47" s="397">
        <v>195</v>
      </c>
      <c r="D47" s="398">
        <v>90</v>
      </c>
      <c r="E47" s="398">
        <v>212</v>
      </c>
      <c r="F47" s="398">
        <v>105</v>
      </c>
      <c r="G47" s="398">
        <v>92</v>
      </c>
      <c r="H47" s="398">
        <v>123</v>
      </c>
      <c r="I47" s="398">
        <v>98</v>
      </c>
      <c r="J47" s="399">
        <v>915</v>
      </c>
      <c r="K47" s="397">
        <v>194</v>
      </c>
      <c r="L47" s="398">
        <v>88</v>
      </c>
      <c r="M47" s="398">
        <v>210</v>
      </c>
      <c r="N47" s="398">
        <v>104</v>
      </c>
      <c r="O47" s="398">
        <v>92</v>
      </c>
      <c r="P47" s="398">
        <v>120</v>
      </c>
      <c r="Q47" s="398">
        <v>95</v>
      </c>
      <c r="R47" s="399">
        <v>903</v>
      </c>
      <c r="S47" s="397">
        <v>5</v>
      </c>
      <c r="T47" s="398">
        <v>1</v>
      </c>
      <c r="U47" s="398">
        <v>3</v>
      </c>
      <c r="V47" s="398">
        <v>1</v>
      </c>
      <c r="W47" s="398">
        <v>0</v>
      </c>
      <c r="X47" s="398">
        <v>0</v>
      </c>
      <c r="Y47" s="398">
        <v>6</v>
      </c>
      <c r="Z47" s="399">
        <v>16</v>
      </c>
      <c r="AA47" s="397">
        <v>12</v>
      </c>
      <c r="AB47" s="398">
        <v>5</v>
      </c>
      <c r="AC47" s="398">
        <v>8</v>
      </c>
      <c r="AD47" s="398">
        <v>2</v>
      </c>
      <c r="AE47" s="398">
        <v>1</v>
      </c>
      <c r="AF47" s="398">
        <v>4</v>
      </c>
      <c r="AG47" s="398">
        <v>1</v>
      </c>
      <c r="AH47" s="399">
        <v>33</v>
      </c>
      <c r="AI47" s="397">
        <v>23</v>
      </c>
      <c r="AJ47" s="398">
        <v>11</v>
      </c>
      <c r="AK47" s="398">
        <v>17</v>
      </c>
      <c r="AL47" s="398">
        <v>10</v>
      </c>
      <c r="AM47" s="398">
        <v>6</v>
      </c>
      <c r="AN47" s="398">
        <v>5</v>
      </c>
      <c r="AO47" s="398">
        <v>2</v>
      </c>
      <c r="AP47" s="412">
        <v>74</v>
      </c>
      <c r="AQ47" s="397">
        <f t="shared" si="4"/>
        <v>154</v>
      </c>
      <c r="AR47" s="400">
        <f t="shared" si="4"/>
        <v>71</v>
      </c>
      <c r="AS47" s="400">
        <f t="shared" si="4"/>
        <v>182</v>
      </c>
      <c r="AT47" s="400">
        <f t="shared" si="4"/>
        <v>91</v>
      </c>
      <c r="AU47" s="400">
        <f t="shared" si="4"/>
        <v>85</v>
      </c>
      <c r="AV47" s="400">
        <f t="shared" si="4"/>
        <v>111</v>
      </c>
      <c r="AW47" s="400">
        <f t="shared" si="4"/>
        <v>86</v>
      </c>
      <c r="AX47" s="411">
        <f t="shared" si="4"/>
        <v>780</v>
      </c>
      <c r="AY47" s="400">
        <v>59</v>
      </c>
      <c r="AZ47" s="398">
        <v>19</v>
      </c>
      <c r="BA47" s="398">
        <v>44</v>
      </c>
      <c r="BB47" s="398">
        <v>13</v>
      </c>
      <c r="BC47" s="398">
        <v>17</v>
      </c>
      <c r="BD47" s="398">
        <v>18</v>
      </c>
      <c r="BE47" s="398">
        <v>14</v>
      </c>
      <c r="BF47" s="399">
        <v>184</v>
      </c>
      <c r="BG47" s="397">
        <v>53</v>
      </c>
      <c r="BH47" s="398">
        <v>25</v>
      </c>
      <c r="BI47" s="398">
        <v>67</v>
      </c>
      <c r="BJ47" s="398">
        <v>29</v>
      </c>
      <c r="BK47" s="398">
        <v>25</v>
      </c>
      <c r="BL47" s="398">
        <v>35</v>
      </c>
      <c r="BM47" s="398">
        <v>25</v>
      </c>
      <c r="BN47" s="399">
        <v>259</v>
      </c>
      <c r="BO47" s="397">
        <v>42</v>
      </c>
      <c r="BP47" s="398">
        <v>27</v>
      </c>
      <c r="BQ47" s="398">
        <v>71</v>
      </c>
      <c r="BR47" s="398">
        <v>49</v>
      </c>
      <c r="BS47" s="398">
        <v>43</v>
      </c>
      <c r="BT47" s="398">
        <v>58</v>
      </c>
      <c r="BU47" s="398">
        <v>47</v>
      </c>
      <c r="BV47" s="399">
        <v>337</v>
      </c>
      <c r="BW47" s="397">
        <v>1</v>
      </c>
      <c r="BX47" s="398">
        <v>2</v>
      </c>
      <c r="BY47" s="398">
        <v>2</v>
      </c>
      <c r="BZ47" s="398">
        <v>1</v>
      </c>
      <c r="CA47" s="398">
        <v>0</v>
      </c>
      <c r="CB47" s="398">
        <v>3</v>
      </c>
      <c r="CC47" s="398">
        <v>3</v>
      </c>
      <c r="CD47" s="412">
        <v>12</v>
      </c>
      <c r="CE47" s="454">
        <f t="shared" si="5"/>
        <v>7</v>
      </c>
      <c r="CF47" s="423">
        <f t="shared" si="6"/>
        <v>8</v>
      </c>
      <c r="CG47" s="423">
        <f t="shared" si="7"/>
        <v>23</v>
      </c>
      <c r="CH47" s="468">
        <f t="shared" si="8"/>
        <v>373</v>
      </c>
      <c r="CI47" s="427">
        <f>h27国調1!AU162</f>
        <v>773</v>
      </c>
      <c r="CJ47" s="427">
        <f>h27国調1!AV162</f>
        <v>755</v>
      </c>
      <c r="CK47" s="427">
        <f>h27国調1!AW162</f>
        <v>736</v>
      </c>
      <c r="CL47" s="427">
        <f>h27国調1!BB162</f>
        <v>1645</v>
      </c>
      <c r="CM47" s="440">
        <f t="shared" si="9"/>
        <v>3909</v>
      </c>
      <c r="CN47" s="426">
        <f>ROUND((h27_3女!CE47+h28_3女!CE47+h29_3女!CE47)/3,0)</f>
        <v>6</v>
      </c>
      <c r="CO47" s="427">
        <f>ROUND((h27_3女!CF47+h28_3女!CF47+h29_3女!CF47)/3,0)</f>
        <v>10</v>
      </c>
      <c r="CP47" s="427">
        <f>ROUND((h27_3女!CG47+h28_3女!CG47+h29_3女!CG47)/3,0)</f>
        <v>24</v>
      </c>
      <c r="CQ47" s="427">
        <f>ROUND((h27_3女!CH47+h28_3女!CH47+h29_3女!CH47)/3,0)</f>
        <v>387</v>
      </c>
      <c r="CR47" s="455">
        <f t="shared" si="10"/>
        <v>427</v>
      </c>
    </row>
    <row r="48" spans="1:97" ht="14.25" thickBot="1">
      <c r="A48" s="390" t="s">
        <v>281</v>
      </c>
      <c r="B48" s="391" t="s">
        <v>50</v>
      </c>
      <c r="C48" s="401">
        <v>105</v>
      </c>
      <c r="D48" s="402">
        <v>93</v>
      </c>
      <c r="E48" s="402">
        <v>200</v>
      </c>
      <c r="F48" s="402">
        <v>113</v>
      </c>
      <c r="G48" s="402">
        <v>85</v>
      </c>
      <c r="H48" s="402">
        <v>109</v>
      </c>
      <c r="I48" s="402">
        <v>63</v>
      </c>
      <c r="J48" s="403">
        <v>768</v>
      </c>
      <c r="K48" s="401">
        <v>105</v>
      </c>
      <c r="L48" s="402">
        <v>93</v>
      </c>
      <c r="M48" s="402">
        <v>197</v>
      </c>
      <c r="N48" s="402">
        <v>113</v>
      </c>
      <c r="O48" s="402">
        <v>84</v>
      </c>
      <c r="P48" s="402">
        <v>108</v>
      </c>
      <c r="Q48" s="402">
        <v>61</v>
      </c>
      <c r="R48" s="403">
        <v>761</v>
      </c>
      <c r="S48" s="401">
        <v>2</v>
      </c>
      <c r="T48" s="402">
        <v>4</v>
      </c>
      <c r="U48" s="402">
        <v>5</v>
      </c>
      <c r="V48" s="402">
        <v>2</v>
      </c>
      <c r="W48" s="402">
        <v>0</v>
      </c>
      <c r="X48" s="402">
        <v>3</v>
      </c>
      <c r="Y48" s="402">
        <v>1</v>
      </c>
      <c r="Z48" s="403">
        <v>17</v>
      </c>
      <c r="AA48" s="401">
        <v>9</v>
      </c>
      <c r="AB48" s="402">
        <v>8</v>
      </c>
      <c r="AC48" s="402">
        <v>4</v>
      </c>
      <c r="AD48" s="402">
        <v>1</v>
      </c>
      <c r="AE48" s="402">
        <v>0</v>
      </c>
      <c r="AF48" s="402">
        <v>4</v>
      </c>
      <c r="AG48" s="402">
        <v>2</v>
      </c>
      <c r="AH48" s="403">
        <v>28</v>
      </c>
      <c r="AI48" s="401">
        <v>12</v>
      </c>
      <c r="AJ48" s="402">
        <v>11</v>
      </c>
      <c r="AK48" s="402">
        <v>15</v>
      </c>
      <c r="AL48" s="402">
        <v>6</v>
      </c>
      <c r="AM48" s="402">
        <v>4</v>
      </c>
      <c r="AN48" s="402">
        <v>7</v>
      </c>
      <c r="AO48" s="402">
        <v>2</v>
      </c>
      <c r="AP48" s="413">
        <v>57</v>
      </c>
      <c r="AQ48" s="401">
        <f t="shared" ref="AQ48" si="11">AY48+BG48+BO48</f>
        <v>82</v>
      </c>
      <c r="AR48" s="404">
        <f t="shared" ref="AR48" si="12">AZ48+BH48+BP48</f>
        <v>70</v>
      </c>
      <c r="AS48" s="404">
        <f t="shared" ref="AS48" si="13">BA48+BI48+BQ48</f>
        <v>173</v>
      </c>
      <c r="AT48" s="404">
        <f t="shared" ref="AT48" si="14">BB48+BJ48+BR48</f>
        <v>104</v>
      </c>
      <c r="AU48" s="404">
        <f t="shared" ref="AU48" si="15">BC48+BK48+BS48</f>
        <v>80</v>
      </c>
      <c r="AV48" s="404">
        <f t="shared" ref="AV48" si="16">BD48+BL48+BT48</f>
        <v>94</v>
      </c>
      <c r="AW48" s="404">
        <f t="shared" ref="AW48" si="17">BE48+BM48+BU48</f>
        <v>56</v>
      </c>
      <c r="AX48" s="414">
        <f t="shared" ref="AX48" si="18">BF48+BN48+BV48</f>
        <v>659</v>
      </c>
      <c r="AY48" s="404">
        <v>34</v>
      </c>
      <c r="AZ48" s="402">
        <v>19</v>
      </c>
      <c r="BA48" s="402">
        <v>35</v>
      </c>
      <c r="BB48" s="402">
        <v>17</v>
      </c>
      <c r="BC48" s="402">
        <v>9</v>
      </c>
      <c r="BD48" s="402">
        <v>23</v>
      </c>
      <c r="BE48" s="402">
        <v>11</v>
      </c>
      <c r="BF48" s="403">
        <v>148</v>
      </c>
      <c r="BG48" s="401">
        <v>31</v>
      </c>
      <c r="BH48" s="402">
        <v>35</v>
      </c>
      <c r="BI48" s="402">
        <v>61</v>
      </c>
      <c r="BJ48" s="402">
        <v>34</v>
      </c>
      <c r="BK48" s="402">
        <v>30</v>
      </c>
      <c r="BL48" s="402">
        <v>27</v>
      </c>
      <c r="BM48" s="402">
        <v>15</v>
      </c>
      <c r="BN48" s="403">
        <v>233</v>
      </c>
      <c r="BO48" s="401">
        <v>17</v>
      </c>
      <c r="BP48" s="402">
        <v>16</v>
      </c>
      <c r="BQ48" s="402">
        <v>77</v>
      </c>
      <c r="BR48" s="402">
        <v>53</v>
      </c>
      <c r="BS48" s="402">
        <v>41</v>
      </c>
      <c r="BT48" s="402">
        <v>44</v>
      </c>
      <c r="BU48" s="402">
        <v>30</v>
      </c>
      <c r="BV48" s="403">
        <v>278</v>
      </c>
      <c r="BW48" s="401">
        <v>0</v>
      </c>
      <c r="BX48" s="402">
        <v>0</v>
      </c>
      <c r="BY48" s="402">
        <v>3</v>
      </c>
      <c r="BZ48" s="402">
        <v>0</v>
      </c>
      <c r="CA48" s="402">
        <v>1</v>
      </c>
      <c r="CB48" s="402">
        <v>1</v>
      </c>
      <c r="CC48" s="402">
        <v>2</v>
      </c>
      <c r="CD48" s="413">
        <v>7</v>
      </c>
      <c r="CE48" s="456">
        <f t="shared" si="5"/>
        <v>6</v>
      </c>
      <c r="CF48" s="457">
        <f t="shared" si="6"/>
        <v>7</v>
      </c>
      <c r="CG48" s="457">
        <f t="shared" si="7"/>
        <v>19</v>
      </c>
      <c r="CH48" s="469">
        <f t="shared" si="8"/>
        <v>334</v>
      </c>
      <c r="CI48" s="458">
        <f>h27国調1!AU163</f>
        <v>652</v>
      </c>
      <c r="CJ48" s="458">
        <f>h27国調1!AV163</f>
        <v>555</v>
      </c>
      <c r="CK48" s="458">
        <f>h27国調1!AW163</f>
        <v>552</v>
      </c>
      <c r="CL48" s="458">
        <f>h27国調1!BB163</f>
        <v>1485</v>
      </c>
      <c r="CM48" s="459">
        <f t="shared" ref="CM48" si="19">SUM(CI48:CL48)</f>
        <v>3244</v>
      </c>
      <c r="CN48" s="460">
        <f>ROUND((h27_3女!CE48+h28_3女!CE48+h29_3女!CE48)/3,0)</f>
        <v>8</v>
      </c>
      <c r="CO48" s="458">
        <f>ROUND((h27_3女!CF48+h28_3女!CF48+h29_3女!CF48)/3,0)</f>
        <v>8</v>
      </c>
      <c r="CP48" s="458">
        <f>ROUND((h27_3女!CG48+h28_3女!CG48+h29_3女!CG48)/3,0)</f>
        <v>18</v>
      </c>
      <c r="CQ48" s="458">
        <f>ROUND((h27_3女!CH48+h28_3女!CH48+h29_3女!CH48)/3,0)</f>
        <v>332</v>
      </c>
      <c r="CR48" s="461">
        <f t="shared" ref="CR48" si="20">SUM(CN48:CQ48)</f>
        <v>366</v>
      </c>
      <c r="CS48" s="448"/>
    </row>
    <row r="49" spans="1:97">
      <c r="A49" s="381" t="s">
        <v>1018</v>
      </c>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c r="CA49" s="378"/>
      <c r="CB49" s="378"/>
      <c r="CC49" s="378"/>
      <c r="CD49" s="378"/>
      <c r="CK49" s="448"/>
      <c r="CL49" s="448"/>
      <c r="CM49" s="448"/>
      <c r="CN49" s="448"/>
      <c r="CO49" s="448"/>
      <c r="CP49" s="448"/>
      <c r="CQ49" s="448"/>
      <c r="CR49" s="448"/>
      <c r="CS49" s="448"/>
    </row>
  </sheetData>
  <mergeCells count="16">
    <mergeCell ref="CE4:CH5"/>
    <mergeCell ref="H1:J1"/>
    <mergeCell ref="CI4:CM5"/>
    <mergeCell ref="CN4:CR5"/>
    <mergeCell ref="A4:A6"/>
    <mergeCell ref="B4:B6"/>
    <mergeCell ref="C4:J5"/>
    <mergeCell ref="K4:R5"/>
    <mergeCell ref="BW4:CD5"/>
    <mergeCell ref="S4:Z5"/>
    <mergeCell ref="AA4:AH5"/>
    <mergeCell ref="AI4:AP5"/>
    <mergeCell ref="AY4:BF5"/>
    <mergeCell ref="BG4:BN5"/>
    <mergeCell ref="BO4:BV5"/>
    <mergeCell ref="AQ4:AX5"/>
  </mergeCells>
  <phoneticPr fontId="4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59999389629810485"/>
  </sheetPr>
  <dimension ref="A1:Q53"/>
  <sheetViews>
    <sheetView view="pageBreakPreview" topLeftCell="A2" zoomScaleNormal="100" zoomScaleSheetLayoutView="100" workbookViewId="0">
      <pane xSplit="2" topLeftCell="C1" activePane="topRight" state="frozen"/>
      <selection pane="topRight"/>
    </sheetView>
  </sheetViews>
  <sheetFormatPr defaultRowHeight="12"/>
  <cols>
    <col min="1" max="1" width="9.625" style="219" customWidth="1"/>
    <col min="2" max="2" width="8.25" style="219" bestFit="1" customWidth="1"/>
    <col min="3" max="4" width="7.75" style="219" bestFit="1" customWidth="1"/>
    <col min="5" max="5" width="8" style="220" bestFit="1" customWidth="1"/>
    <col min="6" max="6" width="11.375" style="221" bestFit="1" customWidth="1"/>
    <col min="7" max="7" width="8" style="221" bestFit="1" customWidth="1"/>
    <col min="8" max="8" width="7.75" style="220" bestFit="1" customWidth="1"/>
    <col min="9" max="9" width="6.875" style="219" bestFit="1" customWidth="1"/>
    <col min="10" max="10" width="8" style="222" bestFit="1" customWidth="1"/>
    <col min="11" max="11" width="11.375" style="222" bestFit="1" customWidth="1"/>
    <col min="12" max="12" width="8" style="223" bestFit="1" customWidth="1"/>
    <col min="13" max="13" width="3.625" style="219" customWidth="1"/>
    <col min="14" max="14" width="19.75" style="219" bestFit="1" customWidth="1"/>
    <col min="15" max="15" width="11.375" style="222" customWidth="1"/>
    <col min="16" max="16" width="11.375" style="222" bestFit="1" customWidth="1"/>
    <col min="17" max="17" width="11.375" style="222" customWidth="1"/>
    <col min="18" max="16384" width="9" style="219"/>
  </cols>
  <sheetData>
    <row r="1" spans="1:17">
      <c r="A1" s="219" t="s">
        <v>155</v>
      </c>
      <c r="N1" s="479" t="s">
        <v>157</v>
      </c>
      <c r="O1" s="479"/>
      <c r="P1" s="479"/>
      <c r="Q1" s="479"/>
    </row>
    <row r="2" spans="1:17">
      <c r="A2" s="224" t="s">
        <v>179</v>
      </c>
      <c r="N2" s="418" t="s">
        <v>158</v>
      </c>
      <c r="O2" s="237" t="s">
        <v>122</v>
      </c>
      <c r="P2" s="237" t="s">
        <v>123</v>
      </c>
      <c r="Q2" s="237" t="s">
        <v>62</v>
      </c>
    </row>
    <row r="3" spans="1:17">
      <c r="A3" s="225" t="s">
        <v>88</v>
      </c>
      <c r="B3" s="225" t="s">
        <v>89</v>
      </c>
      <c r="C3" s="785" t="s">
        <v>116</v>
      </c>
      <c r="D3" s="785"/>
      <c r="E3" s="630" t="s">
        <v>90</v>
      </c>
      <c r="F3" s="628" t="s">
        <v>91</v>
      </c>
      <c r="G3" s="628" t="s">
        <v>92</v>
      </c>
      <c r="H3" s="630" t="s">
        <v>93</v>
      </c>
      <c r="I3" s="631" t="s">
        <v>94</v>
      </c>
      <c r="J3" s="786" t="s">
        <v>95</v>
      </c>
      <c r="K3" s="786"/>
      <c r="L3" s="629" t="s">
        <v>96</v>
      </c>
      <c r="N3" s="418" t="s">
        <v>159</v>
      </c>
      <c r="O3" s="586">
        <f>SUM(明石市!O3,加古川市!O3,高砂市!O3,稲美町!O3,播磨町!O3)</f>
        <v>27354</v>
      </c>
      <c r="P3" s="586">
        <f>SUM(明石市!P3,加古川市!P3,高砂市!P3,稲美町!P3,播磨町!P3)</f>
        <v>30045</v>
      </c>
      <c r="Q3" s="237">
        <f>SUM(O3:P3)</f>
        <v>57399</v>
      </c>
    </row>
    <row r="4" spans="1:17">
      <c r="A4" s="229"/>
      <c r="B4" s="229"/>
      <c r="C4" s="230" t="s">
        <v>1065</v>
      </c>
      <c r="D4" s="231" t="s">
        <v>1064</v>
      </c>
      <c r="E4" s="232" t="s">
        <v>410</v>
      </c>
      <c r="F4" s="233"/>
      <c r="G4" s="233"/>
      <c r="H4" s="234"/>
      <c r="I4" s="229"/>
      <c r="J4" s="235" t="s">
        <v>97</v>
      </c>
      <c r="K4" s="235" t="s">
        <v>98</v>
      </c>
      <c r="L4" s="588"/>
      <c r="N4" s="418" t="s">
        <v>160</v>
      </c>
      <c r="O4" s="586">
        <f>SUM(明石市!O4,加古川市!O4,高砂市!O4,稲美町!O4,播磨町!O4)</f>
        <v>22217</v>
      </c>
      <c r="P4" s="586">
        <f>SUM(明石市!P4,加古川市!P4,高砂市!P4,稲美町!P4,播磨町!P4)</f>
        <v>24574</v>
      </c>
      <c r="Q4" s="237">
        <f>SUM(O4:P4)</f>
        <v>46791</v>
      </c>
    </row>
    <row r="5" spans="1:17">
      <c r="A5" s="225" t="s">
        <v>99</v>
      </c>
      <c r="B5" s="225" t="s">
        <v>85</v>
      </c>
      <c r="C5" s="254">
        <f>h26_h28死亡数!BE4</f>
        <v>24</v>
      </c>
      <c r="D5" s="239">
        <f>SUM(C5:C5)/3</f>
        <v>8</v>
      </c>
      <c r="E5" s="254">
        <f>h27国調人口!BE4</f>
        <v>3087</v>
      </c>
      <c r="F5" s="227">
        <f t="shared" ref="F5:F24" si="0">D5/E5</f>
        <v>2.5915127955944283E-3</v>
      </c>
      <c r="G5" s="241">
        <f>C53</f>
        <v>2.9379360998898272E-3</v>
      </c>
      <c r="H5" s="226">
        <v>100000</v>
      </c>
      <c r="I5" s="226">
        <f t="shared" ref="I5:I24" si="1">H5-H6</f>
        <v>293.79360998897755</v>
      </c>
      <c r="J5" s="242">
        <f>H6+I5/2</f>
        <v>99853.103195005504</v>
      </c>
      <c r="K5" s="242">
        <f t="shared" ref="K5:K23" si="2">J5+K6</f>
        <v>8079272.121667197</v>
      </c>
      <c r="L5" s="587">
        <f t="shared" ref="L5:L24" si="3">K5/H5</f>
        <v>80.792721216671964</v>
      </c>
      <c r="N5" s="418" t="s">
        <v>1022</v>
      </c>
      <c r="O5" s="586">
        <f>SUM(明石市!O5,加古川市!O5,高砂市!O5,稲美町!O5,播磨町!O5)</f>
        <v>15420</v>
      </c>
      <c r="P5" s="586">
        <f>SUM(明石市!P5,加古川市!P5,高砂市!P5,稲美町!P5,播磨町!P5)</f>
        <v>18125</v>
      </c>
      <c r="Q5" s="237">
        <f>SUM(O5:P5)</f>
        <v>33545</v>
      </c>
    </row>
    <row r="6" spans="1:17">
      <c r="A6" s="245"/>
      <c r="B6" s="245" t="s">
        <v>86</v>
      </c>
      <c r="C6" s="255">
        <f>h26_h28死亡数!BE5</f>
        <v>5</v>
      </c>
      <c r="D6" s="247">
        <f t="shared" ref="D6:D24" si="4">SUM(C6:C6)/3</f>
        <v>1.6666666666666667</v>
      </c>
      <c r="E6" s="255">
        <f>h27国調人口!BE5</f>
        <v>12749</v>
      </c>
      <c r="F6" s="249">
        <f t="shared" si="0"/>
        <v>1.3072920751954403E-4</v>
      </c>
      <c r="G6" s="249">
        <f>F6*4/(1+2*F6)</f>
        <v>5.2278014481010014E-4</v>
      </c>
      <c r="H6" s="250">
        <f t="shared" ref="H6:H24" si="5">(1-G5)*H5</f>
        <v>99706.206390011022</v>
      </c>
      <c r="I6" s="250">
        <f t="shared" si="1"/>
        <v>52.124425015033921</v>
      </c>
      <c r="J6" s="251">
        <f>(H7+I6/2)*4</f>
        <v>398720.57671001402</v>
      </c>
      <c r="K6" s="251">
        <f t="shared" si="2"/>
        <v>7979419.0184721919</v>
      </c>
      <c r="L6" s="589">
        <f t="shared" si="3"/>
        <v>80.029311187107837</v>
      </c>
      <c r="N6" s="418" t="s">
        <v>1023</v>
      </c>
      <c r="O6" s="586">
        <f>SUM(明石市!O6,加古川市!O6,高砂市!O6,稲美町!O6,播磨町!O6)</f>
        <v>16166</v>
      </c>
      <c r="P6" s="586">
        <f>SUM(明石市!P6,加古川市!P6,高砂市!P6,稲美町!P6,播磨町!P6)</f>
        <v>29046</v>
      </c>
      <c r="Q6" s="237">
        <f>SUM(O6:P6)</f>
        <v>45212</v>
      </c>
    </row>
    <row r="7" spans="1:17">
      <c r="A7" s="245"/>
      <c r="B7" s="245" t="s">
        <v>84</v>
      </c>
      <c r="C7" s="255">
        <f>h26_h28死亡数!BE6</f>
        <v>5</v>
      </c>
      <c r="D7" s="247">
        <f t="shared" si="4"/>
        <v>1.6666666666666667</v>
      </c>
      <c r="E7" s="255">
        <f>h27国調人口!BE6</f>
        <v>16470</v>
      </c>
      <c r="F7" s="249">
        <f t="shared" si="0"/>
        <v>1.0119409026512852E-4</v>
      </c>
      <c r="G7" s="249">
        <f t="shared" ref="G7:G24" si="6">F7*5/(1+2.5*F7)</f>
        <v>5.0584248065152515E-4</v>
      </c>
      <c r="H7" s="250">
        <f t="shared" si="5"/>
        <v>99654.081964995989</v>
      </c>
      <c r="I7" s="250">
        <f t="shared" si="1"/>
        <v>50.409268028233782</v>
      </c>
      <c r="J7" s="251">
        <f t="shared" ref="J7:J23" si="7">(H8+I7/2)*5</f>
        <v>498144.38665490935</v>
      </c>
      <c r="K7" s="251">
        <f t="shared" si="2"/>
        <v>7580698.4417621782</v>
      </c>
      <c r="L7" s="589">
        <f t="shared" si="3"/>
        <v>76.070124698202903</v>
      </c>
      <c r="N7" s="418" t="s">
        <v>62</v>
      </c>
      <c r="O7" s="237">
        <f>SUM(O3:O6)</f>
        <v>81157</v>
      </c>
      <c r="P7" s="237">
        <f t="shared" ref="P7:Q7" si="8">SUM(P3:P6)</f>
        <v>101790</v>
      </c>
      <c r="Q7" s="237">
        <f t="shared" si="8"/>
        <v>182947</v>
      </c>
    </row>
    <row r="8" spans="1:17">
      <c r="A8" s="245"/>
      <c r="B8" s="245" t="s">
        <v>65</v>
      </c>
      <c r="C8" s="255">
        <f>h26_h28死亡数!BE7</f>
        <v>9</v>
      </c>
      <c r="D8" s="247">
        <f t="shared" si="4"/>
        <v>3</v>
      </c>
      <c r="E8" s="255">
        <f>h27国調人口!BE7</f>
        <v>17617</v>
      </c>
      <c r="F8" s="249">
        <f t="shared" si="0"/>
        <v>1.7029006073678832E-4</v>
      </c>
      <c r="G8" s="249">
        <f t="shared" si="6"/>
        <v>8.5108797412692555E-4</v>
      </c>
      <c r="H8" s="250">
        <f t="shared" si="5"/>
        <v>99603.672696967755</v>
      </c>
      <c r="I8" s="250">
        <f t="shared" si="1"/>
        <v>84.771488011261681</v>
      </c>
      <c r="J8" s="251">
        <f t="shared" si="7"/>
        <v>497806.4347648106</v>
      </c>
      <c r="K8" s="251">
        <f t="shared" si="2"/>
        <v>7082554.0551072685</v>
      </c>
      <c r="L8" s="589">
        <f t="shared" si="3"/>
        <v>71.107358426983822</v>
      </c>
      <c r="N8" s="479" t="s">
        <v>161</v>
      </c>
      <c r="O8" s="479"/>
      <c r="P8" s="479"/>
      <c r="Q8" s="479"/>
    </row>
    <row r="9" spans="1:17">
      <c r="A9" s="245"/>
      <c r="B9" s="245" t="s">
        <v>66</v>
      </c>
      <c r="C9" s="255">
        <f>h26_h28死亡数!BE8</f>
        <v>14</v>
      </c>
      <c r="D9" s="247">
        <f t="shared" si="4"/>
        <v>4.666666666666667</v>
      </c>
      <c r="E9" s="255">
        <f>h27国調人口!BE8</f>
        <v>18813</v>
      </c>
      <c r="F9" s="249">
        <f t="shared" si="0"/>
        <v>2.4805542266872197E-4</v>
      </c>
      <c r="G9" s="249">
        <f t="shared" si="6"/>
        <v>1.2395084463646987E-3</v>
      </c>
      <c r="H9" s="250">
        <f t="shared" si="5"/>
        <v>99518.901208956493</v>
      </c>
      <c r="I9" s="250">
        <f t="shared" si="1"/>
        <v>123.35451862143236</v>
      </c>
      <c r="J9" s="251">
        <f t="shared" si="7"/>
        <v>497286.11974822887</v>
      </c>
      <c r="K9" s="251">
        <f t="shared" si="2"/>
        <v>6584747.6203424577</v>
      </c>
      <c r="L9" s="589">
        <f t="shared" si="3"/>
        <v>66.165799062799977</v>
      </c>
      <c r="N9" s="418" t="s">
        <v>158</v>
      </c>
      <c r="O9" s="237" t="s">
        <v>122</v>
      </c>
      <c r="P9" s="237" t="s">
        <v>123</v>
      </c>
      <c r="Q9" s="237" t="s">
        <v>62</v>
      </c>
    </row>
    <row r="10" spans="1:17">
      <c r="A10" s="245"/>
      <c r="B10" s="245" t="s">
        <v>67</v>
      </c>
      <c r="C10" s="255">
        <f>h26_h28死亡数!BE9</f>
        <v>29</v>
      </c>
      <c r="D10" s="247">
        <f t="shared" si="4"/>
        <v>9.6666666666666661</v>
      </c>
      <c r="E10" s="255">
        <f>h27国調人口!BE9</f>
        <v>16630</v>
      </c>
      <c r="F10" s="249">
        <f t="shared" si="0"/>
        <v>5.8127881338945677E-4</v>
      </c>
      <c r="G10" s="249">
        <f t="shared" si="6"/>
        <v>2.9021766324743552E-3</v>
      </c>
      <c r="H10" s="250">
        <f t="shared" si="5"/>
        <v>99395.546690335061</v>
      </c>
      <c r="I10" s="250">
        <f t="shared" si="1"/>
        <v>288.4634329767141</v>
      </c>
      <c r="J10" s="251">
        <f t="shared" si="7"/>
        <v>496256.57486923353</v>
      </c>
      <c r="K10" s="251">
        <f t="shared" si="2"/>
        <v>6087461.5005942285</v>
      </c>
      <c r="L10" s="589">
        <f t="shared" si="3"/>
        <v>61.244811294811825</v>
      </c>
      <c r="N10" s="418" t="s">
        <v>159</v>
      </c>
      <c r="O10" s="586">
        <f>SUM(明石市!O10,加古川市!O10,高砂市!O10,稲美町!O10,播磨町!O10)</f>
        <v>596</v>
      </c>
      <c r="P10" s="586">
        <f>SUM(明石市!P10,加古川市!P10,高砂市!P10,稲美町!P10,播磨町!P10)</f>
        <v>329</v>
      </c>
      <c r="Q10" s="237">
        <f>SUM(O10:P10)</f>
        <v>925</v>
      </c>
    </row>
    <row r="11" spans="1:17">
      <c r="A11" s="245"/>
      <c r="B11" s="245" t="s">
        <v>68</v>
      </c>
      <c r="C11" s="255">
        <f>h26_h28死亡数!BE10</f>
        <v>23</v>
      </c>
      <c r="D11" s="247">
        <f t="shared" si="4"/>
        <v>7.666666666666667</v>
      </c>
      <c r="E11" s="255">
        <f>h27国調人口!BE10</f>
        <v>19494</v>
      </c>
      <c r="F11" s="249">
        <f t="shared" si="0"/>
        <v>3.9328340344037483E-4</v>
      </c>
      <c r="G11" s="249">
        <f t="shared" si="6"/>
        <v>1.9644855183252336E-3</v>
      </c>
      <c r="H11" s="250">
        <f t="shared" si="5"/>
        <v>99107.083257358347</v>
      </c>
      <c r="I11" s="250">
        <f t="shared" si="1"/>
        <v>194.69442982254259</v>
      </c>
      <c r="J11" s="251">
        <f t="shared" si="7"/>
        <v>495048.68021223531</v>
      </c>
      <c r="K11" s="251">
        <f t="shared" si="2"/>
        <v>5591204.9257249953</v>
      </c>
      <c r="L11" s="589">
        <f t="shared" si="3"/>
        <v>56.415795339329271</v>
      </c>
      <c r="N11" s="418" t="s">
        <v>160</v>
      </c>
      <c r="O11" s="586">
        <f>SUM(明石市!O11,加古川市!O11,高砂市!O11,稲美町!O11,播磨町!O11)</f>
        <v>883</v>
      </c>
      <c r="P11" s="586">
        <f>SUM(明石市!P11,加古川市!P11,高砂市!P11,稲美町!P11,播磨町!P11)</f>
        <v>574</v>
      </c>
      <c r="Q11" s="237">
        <f>SUM(O11:P11)</f>
        <v>1457</v>
      </c>
    </row>
    <row r="12" spans="1:17">
      <c r="A12" s="245"/>
      <c r="B12" s="245" t="s">
        <v>69</v>
      </c>
      <c r="C12" s="255">
        <f>h26_h28死亡数!BE11</f>
        <v>28</v>
      </c>
      <c r="D12" s="247">
        <f t="shared" si="4"/>
        <v>9.3333333333333339</v>
      </c>
      <c r="E12" s="255">
        <f>h27国調人口!BE11</f>
        <v>21177</v>
      </c>
      <c r="F12" s="249">
        <f t="shared" si="0"/>
        <v>4.4072972249767833E-4</v>
      </c>
      <c r="G12" s="249">
        <f t="shared" si="6"/>
        <v>2.201223251206742E-3</v>
      </c>
      <c r="H12" s="250">
        <f t="shared" si="5"/>
        <v>98912.388827535804</v>
      </c>
      <c r="I12" s="250">
        <f t="shared" si="1"/>
        <v>217.7282501195732</v>
      </c>
      <c r="J12" s="251">
        <f t="shared" si="7"/>
        <v>494017.62351238006</v>
      </c>
      <c r="K12" s="251">
        <f t="shared" si="2"/>
        <v>5096156.2455127602</v>
      </c>
      <c r="L12" s="589">
        <f t="shared" si="3"/>
        <v>51.521920620059504</v>
      </c>
      <c r="N12" s="418" t="s">
        <v>1022</v>
      </c>
      <c r="O12" s="586">
        <f>SUM(明石市!O12,加古川市!O12,高砂市!O12,稲美町!O12,播磨町!O12)</f>
        <v>2547</v>
      </c>
      <c r="P12" s="586">
        <f>SUM(明石市!P12,加古川市!P12,高砂市!P12,稲美町!P12,播磨町!P12)</f>
        <v>1036</v>
      </c>
      <c r="Q12" s="237">
        <f>SUM(O12:P12)</f>
        <v>3583</v>
      </c>
    </row>
    <row r="13" spans="1:17">
      <c r="A13" s="245"/>
      <c r="B13" s="245" t="s">
        <v>70</v>
      </c>
      <c r="C13" s="255">
        <f>h26_h28死亡数!BE12</f>
        <v>63</v>
      </c>
      <c r="D13" s="247">
        <f t="shared" si="4"/>
        <v>21</v>
      </c>
      <c r="E13" s="255">
        <f>h27国調人口!BE12</f>
        <v>23907</v>
      </c>
      <c r="F13" s="249">
        <f t="shared" si="0"/>
        <v>8.7840381478228129E-4</v>
      </c>
      <c r="G13" s="249">
        <f t="shared" si="6"/>
        <v>4.3823952920553425E-3</v>
      </c>
      <c r="H13" s="250">
        <f t="shared" si="5"/>
        <v>98694.660577416231</v>
      </c>
      <c r="I13" s="250">
        <f t="shared" si="1"/>
        <v>432.51901586545864</v>
      </c>
      <c r="J13" s="251">
        <f t="shared" si="7"/>
        <v>492392.00534741749</v>
      </c>
      <c r="K13" s="251">
        <f t="shared" si="2"/>
        <v>4602138.6220003804</v>
      </c>
      <c r="L13" s="589">
        <f t="shared" si="3"/>
        <v>46.630066865577355</v>
      </c>
      <c r="N13" s="418" t="s">
        <v>1023</v>
      </c>
      <c r="O13" s="586">
        <f>SUM(明石市!O13,加古川市!O13,高砂市!O13,稲美町!O13,播磨町!O13)</f>
        <v>9118</v>
      </c>
      <c r="P13" s="586">
        <f>SUM(明石市!P13,加古川市!P13,高砂市!P13,稲美町!P13,播磨町!P13)</f>
        <v>7416</v>
      </c>
      <c r="Q13" s="237">
        <f>SUM(O13:P13)</f>
        <v>16534</v>
      </c>
    </row>
    <row r="14" spans="1:17">
      <c r="A14" s="245"/>
      <c r="B14" s="245" t="s">
        <v>71</v>
      </c>
      <c r="C14" s="255">
        <f>h26_h28死亡数!BE13</f>
        <v>112</v>
      </c>
      <c r="D14" s="247">
        <f t="shared" si="4"/>
        <v>37.333333333333336</v>
      </c>
      <c r="E14" s="255">
        <f>h27国調人口!BE13</f>
        <v>28974</v>
      </c>
      <c r="F14" s="249">
        <f t="shared" si="0"/>
        <v>1.2885115390810153E-3</v>
      </c>
      <c r="G14" s="249">
        <f t="shared" si="6"/>
        <v>6.4218710580032567E-3</v>
      </c>
      <c r="H14" s="250">
        <f t="shared" si="5"/>
        <v>98262.141561550772</v>
      </c>
      <c r="I14" s="250">
        <f t="shared" si="1"/>
        <v>631.02680299154599</v>
      </c>
      <c r="J14" s="251">
        <f t="shared" si="7"/>
        <v>489733.14080027502</v>
      </c>
      <c r="K14" s="251">
        <f t="shared" si="2"/>
        <v>4109746.6166529632</v>
      </c>
      <c r="L14" s="589">
        <f t="shared" si="3"/>
        <v>41.824313528508277</v>
      </c>
      <c r="N14" s="418" t="s">
        <v>62</v>
      </c>
      <c r="O14" s="237">
        <f>SUM(O10:O13)</f>
        <v>13144</v>
      </c>
      <c r="P14" s="237">
        <f t="shared" ref="P14:Q14" si="9">SUM(P10:P13)</f>
        <v>9355</v>
      </c>
      <c r="Q14" s="237">
        <f t="shared" si="9"/>
        <v>22499</v>
      </c>
    </row>
    <row r="15" spans="1:17">
      <c r="A15" s="245"/>
      <c r="B15" s="245" t="s">
        <v>72</v>
      </c>
      <c r="C15" s="255">
        <f>h26_h28死亡数!BE14</f>
        <v>137</v>
      </c>
      <c r="D15" s="247">
        <f t="shared" si="4"/>
        <v>45.666666666666664</v>
      </c>
      <c r="E15" s="255">
        <f>h27国調人口!BE14</f>
        <v>24892</v>
      </c>
      <c r="F15" s="249">
        <f t="shared" si="0"/>
        <v>1.8345921045583586E-3</v>
      </c>
      <c r="G15" s="249">
        <f t="shared" si="6"/>
        <v>9.1310810000199936E-3</v>
      </c>
      <c r="H15" s="250">
        <f t="shared" si="5"/>
        <v>97631.114758559226</v>
      </c>
      <c r="I15" s="250">
        <f t="shared" si="1"/>
        <v>891.47761698265094</v>
      </c>
      <c r="J15" s="251">
        <f t="shared" si="7"/>
        <v>485926.87975033949</v>
      </c>
      <c r="K15" s="251">
        <f t="shared" si="2"/>
        <v>3620013.4758526883</v>
      </c>
      <c r="L15" s="589">
        <f t="shared" si="3"/>
        <v>37.078481432942212</v>
      </c>
      <c r="N15" s="479" t="s">
        <v>162</v>
      </c>
      <c r="O15" s="479"/>
      <c r="P15" s="479"/>
      <c r="Q15" s="479"/>
    </row>
    <row r="16" spans="1:17">
      <c r="A16" s="245"/>
      <c r="B16" s="245" t="s">
        <v>73</v>
      </c>
      <c r="C16" s="255">
        <f>h26_h28死亡数!BE15</f>
        <v>184</v>
      </c>
      <c r="D16" s="247">
        <f t="shared" si="4"/>
        <v>61.333333333333336</v>
      </c>
      <c r="E16" s="255">
        <f>h27国調人口!BE15</f>
        <v>21490</v>
      </c>
      <c r="F16" s="249">
        <f t="shared" si="0"/>
        <v>2.8540406390569258E-3</v>
      </c>
      <c r="G16" s="249">
        <f t="shared" si="6"/>
        <v>1.4169105190204836E-2</v>
      </c>
      <c r="H16" s="250">
        <f t="shared" si="5"/>
        <v>96739.637141576575</v>
      </c>
      <c r="I16" s="250">
        <f t="shared" si="1"/>
        <v>1370.7140947212465</v>
      </c>
      <c r="J16" s="251">
        <f t="shared" si="7"/>
        <v>480271.40047107975</v>
      </c>
      <c r="K16" s="251">
        <f t="shared" si="2"/>
        <v>3134086.596102349</v>
      </c>
      <c r="L16" s="589">
        <f t="shared" si="3"/>
        <v>32.397129953213224</v>
      </c>
      <c r="N16" s="418" t="s">
        <v>158</v>
      </c>
      <c r="O16" s="237" t="s">
        <v>122</v>
      </c>
      <c r="P16" s="237" t="s">
        <v>123</v>
      </c>
      <c r="Q16" s="237" t="s">
        <v>62</v>
      </c>
    </row>
    <row r="17" spans="1:17">
      <c r="A17" s="245"/>
      <c r="B17" s="245" t="s">
        <v>74</v>
      </c>
      <c r="C17" s="255">
        <f>h26_h28死亡数!BE16</f>
        <v>288</v>
      </c>
      <c r="D17" s="247">
        <f t="shared" si="4"/>
        <v>96</v>
      </c>
      <c r="E17" s="255">
        <f>h27国調人口!BE16</f>
        <v>19586</v>
      </c>
      <c r="F17" s="249">
        <f t="shared" si="0"/>
        <v>4.9014602266925352E-3</v>
      </c>
      <c r="G17" s="249">
        <f t="shared" si="6"/>
        <v>2.4210632502774131E-2</v>
      </c>
      <c r="H17" s="250">
        <f t="shared" si="5"/>
        <v>95368.923046855329</v>
      </c>
      <c r="I17" s="250">
        <f t="shared" si="1"/>
        <v>2308.941948072752</v>
      </c>
      <c r="J17" s="251">
        <f t="shared" si="7"/>
        <v>471072.26036409475</v>
      </c>
      <c r="K17" s="251">
        <f t="shared" si="2"/>
        <v>2653815.1956312694</v>
      </c>
      <c r="L17" s="589">
        <f t="shared" si="3"/>
        <v>27.826834055024758</v>
      </c>
      <c r="N17" s="418" t="s">
        <v>159</v>
      </c>
      <c r="O17" s="253">
        <f t="shared" ref="O17:Q20" si="10">O10/O3</f>
        <v>2.1788403889741903E-2</v>
      </c>
      <c r="P17" s="253">
        <f t="shared" si="10"/>
        <v>1.0950241304709602E-2</v>
      </c>
      <c r="Q17" s="253">
        <f t="shared" si="10"/>
        <v>1.6115263332113799E-2</v>
      </c>
    </row>
    <row r="18" spans="1:17">
      <c r="A18" s="245"/>
      <c r="B18" s="245" t="s">
        <v>75</v>
      </c>
      <c r="C18" s="255">
        <f>h26_h28死亡数!BE17</f>
        <v>567</v>
      </c>
      <c r="D18" s="247">
        <f t="shared" si="4"/>
        <v>189</v>
      </c>
      <c r="E18" s="255">
        <f>h27国調人口!BE17</f>
        <v>22952</v>
      </c>
      <c r="F18" s="249">
        <f t="shared" si="0"/>
        <v>8.2345765074938997E-3</v>
      </c>
      <c r="G18" s="249">
        <f t="shared" si="6"/>
        <v>4.0342376571538351E-2</v>
      </c>
      <c r="H18" s="250">
        <f t="shared" si="5"/>
        <v>93059.981098782577</v>
      </c>
      <c r="I18" s="250">
        <f t="shared" si="1"/>
        <v>3754.2608012273267</v>
      </c>
      <c r="J18" s="251">
        <f t="shared" si="7"/>
        <v>455914.25349084457</v>
      </c>
      <c r="K18" s="251">
        <f t="shared" si="2"/>
        <v>2182742.9352671746</v>
      </c>
      <c r="L18" s="589">
        <f t="shared" si="3"/>
        <v>23.455226505475075</v>
      </c>
      <c r="N18" s="418" t="s">
        <v>160</v>
      </c>
      <c r="O18" s="253">
        <f t="shared" si="10"/>
        <v>3.9744339919881175E-2</v>
      </c>
      <c r="P18" s="253">
        <f t="shared" si="10"/>
        <v>2.3358020672255231E-2</v>
      </c>
      <c r="Q18" s="253">
        <f t="shared" si="10"/>
        <v>3.1138466799170782E-2</v>
      </c>
    </row>
    <row r="19" spans="1:17">
      <c r="A19" s="245"/>
      <c r="B19" s="245" t="s">
        <v>76</v>
      </c>
      <c r="C19" s="255">
        <f>h26_h28死亡数!BE18</f>
        <v>1050</v>
      </c>
      <c r="D19" s="247">
        <f t="shared" si="4"/>
        <v>350</v>
      </c>
      <c r="E19" s="255">
        <f>h27国調人口!BE18</f>
        <v>27354</v>
      </c>
      <c r="F19" s="249">
        <f t="shared" si="0"/>
        <v>1.2795203626526285E-2</v>
      </c>
      <c r="G19" s="249">
        <f t="shared" si="6"/>
        <v>6.1992985936448329E-2</v>
      </c>
      <c r="H19" s="250">
        <f t="shared" si="5"/>
        <v>89305.72029755525</v>
      </c>
      <c r="I19" s="250">
        <f t="shared" si="1"/>
        <v>5536.3282624507265</v>
      </c>
      <c r="J19" s="251">
        <f t="shared" si="7"/>
        <v>432687.78083164943</v>
      </c>
      <c r="K19" s="251">
        <f t="shared" si="2"/>
        <v>1726828.6817763299</v>
      </c>
      <c r="L19" s="589">
        <f t="shared" si="3"/>
        <v>19.336148636646762</v>
      </c>
      <c r="N19" s="418" t="s">
        <v>1022</v>
      </c>
      <c r="O19" s="253">
        <f t="shared" si="10"/>
        <v>0.16517509727626459</v>
      </c>
      <c r="P19" s="253">
        <f t="shared" si="10"/>
        <v>5.7158620689655174E-2</v>
      </c>
      <c r="Q19" s="253">
        <f t="shared" si="10"/>
        <v>0.10681174541660456</v>
      </c>
    </row>
    <row r="20" spans="1:17">
      <c r="A20" s="245"/>
      <c r="B20" s="245" t="s">
        <v>77</v>
      </c>
      <c r="C20" s="255">
        <f>h26_h28死亡数!BE19</f>
        <v>1377</v>
      </c>
      <c r="D20" s="247">
        <f t="shared" si="4"/>
        <v>459</v>
      </c>
      <c r="E20" s="255">
        <f>h27国調人口!BE19</f>
        <v>22217</v>
      </c>
      <c r="F20" s="249">
        <f t="shared" si="0"/>
        <v>2.0659855065940497E-2</v>
      </c>
      <c r="G20" s="249">
        <f t="shared" si="6"/>
        <v>9.8225941064435371E-2</v>
      </c>
      <c r="H20" s="250">
        <f t="shared" si="5"/>
        <v>83769.392035104524</v>
      </c>
      <c r="I20" s="250">
        <f t="shared" si="1"/>
        <v>8228.3273650437623</v>
      </c>
      <c r="J20" s="251">
        <f t="shared" si="7"/>
        <v>398276.1417629132</v>
      </c>
      <c r="K20" s="251">
        <f t="shared" si="2"/>
        <v>1294140.9009446804</v>
      </c>
      <c r="L20" s="589">
        <f t="shared" si="3"/>
        <v>15.448851537592105</v>
      </c>
      <c r="N20" s="418" t="s">
        <v>1023</v>
      </c>
      <c r="O20" s="253">
        <f t="shared" si="10"/>
        <v>0.56402325869108005</v>
      </c>
      <c r="P20" s="253">
        <f t="shared" si="10"/>
        <v>0.25531914893617019</v>
      </c>
      <c r="Q20" s="253">
        <f t="shared" si="10"/>
        <v>0.36569937184818191</v>
      </c>
    </row>
    <row r="21" spans="1:17">
      <c r="A21" s="245"/>
      <c r="B21" s="245" t="s">
        <v>78</v>
      </c>
      <c r="C21" s="255">
        <f>h26_h28死亡数!BE20</f>
        <v>1634</v>
      </c>
      <c r="D21" s="247">
        <f t="shared" si="4"/>
        <v>544.66666666666663</v>
      </c>
      <c r="E21" s="255">
        <f>h27国調人口!BE20</f>
        <v>15420</v>
      </c>
      <c r="F21" s="249">
        <f t="shared" si="0"/>
        <v>3.53220925205361E-2</v>
      </c>
      <c r="G21" s="249">
        <f t="shared" si="6"/>
        <v>0.16228026616347205</v>
      </c>
      <c r="H21" s="250">
        <f t="shared" si="5"/>
        <v>75541.064670060761</v>
      </c>
      <c r="I21" s="250">
        <f t="shared" si="1"/>
        <v>12258.824080929517</v>
      </c>
      <c r="J21" s="251">
        <f t="shared" si="7"/>
        <v>347058.26314798003</v>
      </c>
      <c r="K21" s="251">
        <f t="shared" si="2"/>
        <v>895864.75918176724</v>
      </c>
      <c r="L21" s="589">
        <f t="shared" si="3"/>
        <v>11.859308087523234</v>
      </c>
      <c r="N21" s="418" t="s">
        <v>62</v>
      </c>
      <c r="O21" s="253">
        <f>O14/O7</f>
        <v>0.16195768695245019</v>
      </c>
      <c r="P21" s="253">
        <f>P14/P7</f>
        <v>9.1904902249729831E-2</v>
      </c>
      <c r="Q21" s="253">
        <f>Q14/Q7</f>
        <v>0.12298097263141784</v>
      </c>
    </row>
    <row r="22" spans="1:17">
      <c r="A22" s="245"/>
      <c r="B22" s="245" t="s">
        <v>79</v>
      </c>
      <c r="C22" s="255">
        <f>h26_h28死亡数!BE21</f>
        <v>1996</v>
      </c>
      <c r="D22" s="247">
        <f t="shared" si="4"/>
        <v>665.33333333333337</v>
      </c>
      <c r="E22" s="255">
        <f>h27国調人口!BE21</f>
        <v>9755</v>
      </c>
      <c r="F22" s="249">
        <f t="shared" si="0"/>
        <v>6.8204339654877849E-2</v>
      </c>
      <c r="G22" s="249">
        <f t="shared" si="6"/>
        <v>0.29134432929499349</v>
      </c>
      <c r="H22" s="250">
        <f t="shared" si="5"/>
        <v>63282.240589131245</v>
      </c>
      <c r="I22" s="250">
        <f t="shared" si="1"/>
        <v>18436.92194072486</v>
      </c>
      <c r="J22" s="251">
        <f t="shared" si="7"/>
        <v>270318.89809384407</v>
      </c>
      <c r="K22" s="251">
        <f t="shared" si="2"/>
        <v>548806.49603378715</v>
      </c>
      <c r="L22" s="589">
        <f t="shared" si="3"/>
        <v>8.672361960079602</v>
      </c>
      <c r="N22" s="479" t="s">
        <v>163</v>
      </c>
      <c r="O22" s="479"/>
      <c r="P22" s="479"/>
      <c r="Q22" s="479"/>
    </row>
    <row r="23" spans="1:17">
      <c r="A23" s="245"/>
      <c r="B23" s="245" t="s">
        <v>80</v>
      </c>
      <c r="C23" s="255">
        <f>h26_h28死亡数!BE22</f>
        <v>1735</v>
      </c>
      <c r="D23" s="247">
        <f t="shared" si="4"/>
        <v>578.33333333333337</v>
      </c>
      <c r="E23" s="255">
        <f>h27国調人口!BE22</f>
        <v>4778</v>
      </c>
      <c r="F23" s="249">
        <f t="shared" si="0"/>
        <v>0.12104088181945026</v>
      </c>
      <c r="G23" s="249">
        <f t="shared" si="6"/>
        <v>0.46461184157673457</v>
      </c>
      <c r="H23" s="250">
        <f t="shared" si="5"/>
        <v>44845.318648406384</v>
      </c>
      <c r="I23" s="250">
        <f t="shared" si="1"/>
        <v>20835.666083331569</v>
      </c>
      <c r="J23" s="251">
        <f t="shared" si="7"/>
        <v>172137.42803370301</v>
      </c>
      <c r="K23" s="251">
        <f t="shared" si="2"/>
        <v>278487.59793994308</v>
      </c>
      <c r="L23" s="589">
        <f t="shared" si="3"/>
        <v>6.2099591737395174</v>
      </c>
      <c r="N23" s="418" t="s">
        <v>158</v>
      </c>
      <c r="O23" s="237" t="s">
        <v>122</v>
      </c>
      <c r="P23" s="237" t="s">
        <v>123</v>
      </c>
      <c r="Q23" s="237" t="s">
        <v>62</v>
      </c>
    </row>
    <row r="24" spans="1:17">
      <c r="A24" s="245"/>
      <c r="B24" s="245" t="s">
        <v>100</v>
      </c>
      <c r="C24" s="255">
        <f>h26_h28死亡数!BE23</f>
        <v>1106</v>
      </c>
      <c r="D24" s="247">
        <f t="shared" si="4"/>
        <v>368.66666666666669</v>
      </c>
      <c r="E24" s="255">
        <f>h27国調人口!BE23</f>
        <v>1633</v>
      </c>
      <c r="F24" s="249">
        <f t="shared" si="0"/>
        <v>0.22576035925699123</v>
      </c>
      <c r="G24" s="249">
        <f t="shared" si="6"/>
        <v>0.7215553235908142</v>
      </c>
      <c r="H24" s="250">
        <f t="shared" si="5"/>
        <v>24009.652565074815</v>
      </c>
      <c r="I24" s="250">
        <f t="shared" si="1"/>
        <v>24009.652565074815</v>
      </c>
      <c r="J24" s="251">
        <f>H24/F24</f>
        <v>106350.16990624007</v>
      </c>
      <c r="K24" s="251">
        <f>J24</f>
        <v>106350.16990624007</v>
      </c>
      <c r="L24" s="589">
        <f t="shared" si="3"/>
        <v>4.4294755877034362</v>
      </c>
      <c r="N24" s="418" t="s">
        <v>159</v>
      </c>
      <c r="O24" s="253">
        <f t="shared" ref="O24:Q27" si="11">1-O17</f>
        <v>0.9782115961102581</v>
      </c>
      <c r="P24" s="253">
        <f t="shared" si="11"/>
        <v>0.98904975869529044</v>
      </c>
      <c r="Q24" s="253">
        <f t="shared" si="11"/>
        <v>0.98388473666788623</v>
      </c>
    </row>
    <row r="25" spans="1:17">
      <c r="A25" s="229"/>
      <c r="B25" s="265" t="s">
        <v>101</v>
      </c>
      <c r="C25" s="266">
        <f>SUM(C5:C24)</f>
        <v>10386</v>
      </c>
      <c r="D25" s="266">
        <f>SUM(D5:D24)</f>
        <v>3462</v>
      </c>
      <c r="E25" s="266">
        <f>SUM(E5:E24)</f>
        <v>348995</v>
      </c>
      <c r="F25" s="267"/>
      <c r="G25" s="267"/>
      <c r="H25" s="266"/>
      <c r="I25" s="266"/>
      <c r="J25" s="268"/>
      <c r="K25" s="268"/>
      <c r="L25" s="257"/>
      <c r="N25" s="418" t="s">
        <v>160</v>
      </c>
      <c r="O25" s="253">
        <f t="shared" si="11"/>
        <v>0.96025566008011887</v>
      </c>
      <c r="P25" s="253">
        <f t="shared" si="11"/>
        <v>0.97664197932774477</v>
      </c>
      <c r="Q25" s="253">
        <f t="shared" si="11"/>
        <v>0.96886153320082924</v>
      </c>
    </row>
    <row r="26" spans="1:17">
      <c r="C26" s="220"/>
      <c r="D26" s="220"/>
      <c r="I26" s="220"/>
      <c r="N26" s="418" t="s">
        <v>1022</v>
      </c>
      <c r="O26" s="253">
        <f t="shared" si="11"/>
        <v>0.83482490272373544</v>
      </c>
      <c r="P26" s="253">
        <f t="shared" si="11"/>
        <v>0.94284137931034484</v>
      </c>
      <c r="Q26" s="253">
        <f t="shared" si="11"/>
        <v>0.89318825458339546</v>
      </c>
    </row>
    <row r="27" spans="1:17">
      <c r="A27" s="225" t="s">
        <v>102</v>
      </c>
      <c r="B27" s="225" t="s">
        <v>85</v>
      </c>
      <c r="C27" s="254">
        <f>h26_h28死亡数!BE28</f>
        <v>17</v>
      </c>
      <c r="D27" s="226">
        <f>SUM(C27:C27)/3</f>
        <v>5.666666666666667</v>
      </c>
      <c r="E27" s="254">
        <f>h27国調人口!BE28</f>
        <v>2848</v>
      </c>
      <c r="F27" s="227">
        <f t="shared" ref="F27:F46" si="12">D27/E27</f>
        <v>1.9897003745318353E-3</v>
      </c>
      <c r="G27" s="227">
        <f>D53</f>
        <v>2.2403795466526093E-3</v>
      </c>
      <c r="H27" s="226">
        <v>100000</v>
      </c>
      <c r="I27" s="226">
        <f t="shared" ref="I27:I46" si="13">H27-H28</f>
        <v>224.0379546652548</v>
      </c>
      <c r="J27" s="242">
        <f>H28+I27/2</f>
        <v>99887.981022667373</v>
      </c>
      <c r="K27" s="242">
        <f t="shared" ref="K27:K45" si="14">J27+K28</f>
        <v>8686542.217979135</v>
      </c>
      <c r="L27" s="587">
        <f t="shared" ref="L27:L46" si="15">K27/H27</f>
        <v>86.865422179791352</v>
      </c>
      <c r="N27" s="418" t="s">
        <v>1023</v>
      </c>
      <c r="O27" s="253">
        <f t="shared" si="11"/>
        <v>0.43597674130891995</v>
      </c>
      <c r="P27" s="253">
        <f t="shared" si="11"/>
        <v>0.74468085106382986</v>
      </c>
      <c r="Q27" s="253">
        <f t="shared" si="11"/>
        <v>0.63430062815181809</v>
      </c>
    </row>
    <row r="28" spans="1:17">
      <c r="A28" s="245"/>
      <c r="B28" s="245" t="s">
        <v>86</v>
      </c>
      <c r="C28" s="255">
        <f>h26_h28死亡数!BE29</f>
        <v>6</v>
      </c>
      <c r="D28" s="250">
        <f t="shared" ref="D28:D46" si="16">SUM(C28:C28)/3</f>
        <v>2</v>
      </c>
      <c r="E28" s="255">
        <f>h27国調人口!BE29</f>
        <v>12332</v>
      </c>
      <c r="F28" s="249">
        <f t="shared" si="12"/>
        <v>1.621796951021732E-4</v>
      </c>
      <c r="G28" s="249">
        <f>F28*4/(1+2*F28)</f>
        <v>6.4850843060959801E-4</v>
      </c>
      <c r="H28" s="250">
        <f t="shared" ref="H28:H46" si="17">(1-G27)*H27</f>
        <v>99775.962045334745</v>
      </c>
      <c r="I28" s="250">
        <f t="shared" si="13"/>
        <v>64.705552558589261</v>
      </c>
      <c r="J28" s="251">
        <f>(H29+I28/2)*4</f>
        <v>398974.4370762218</v>
      </c>
      <c r="K28" s="251">
        <f t="shared" si="14"/>
        <v>8586654.2369564679</v>
      </c>
      <c r="L28" s="589">
        <f t="shared" si="15"/>
        <v>86.059347972560658</v>
      </c>
      <c r="N28" s="418" t="s">
        <v>62</v>
      </c>
      <c r="O28" s="253">
        <f>1-O21</f>
        <v>0.83804231304754984</v>
      </c>
      <c r="P28" s="253">
        <f>1-P21</f>
        <v>0.9080950977502702</v>
      </c>
      <c r="Q28" s="253">
        <f>1-Q21</f>
        <v>0.87701902736858217</v>
      </c>
    </row>
    <row r="29" spans="1:17">
      <c r="A29" s="245"/>
      <c r="B29" s="245" t="s">
        <v>84</v>
      </c>
      <c r="C29" s="255">
        <f>h26_h28死亡数!BE30</f>
        <v>2</v>
      </c>
      <c r="D29" s="250">
        <f t="shared" si="16"/>
        <v>0.66666666666666663</v>
      </c>
      <c r="E29" s="255">
        <f>h27国調人口!BE30</f>
        <v>15778</v>
      </c>
      <c r="F29" s="249">
        <f t="shared" si="12"/>
        <v>4.2252926015126546E-5</v>
      </c>
      <c r="G29" s="249">
        <f t="shared" ref="G29:G46" si="18">F29*5/(1+2.5*F29)</f>
        <v>2.1124231606075327E-4</v>
      </c>
      <c r="H29" s="250">
        <f t="shared" si="17"/>
        <v>99711.256492776156</v>
      </c>
      <c r="I29" s="250">
        <f t="shared" si="13"/>
        <v>21.063236758855055</v>
      </c>
      <c r="J29" s="251">
        <f t="shared" ref="J29:J45" si="19">(H30+I29/2)*5</f>
        <v>498503.62437198358</v>
      </c>
      <c r="K29" s="251">
        <f t="shared" si="14"/>
        <v>8187679.7998802457</v>
      </c>
      <c r="L29" s="589">
        <f t="shared" si="15"/>
        <v>82.113896543600603</v>
      </c>
      <c r="N29" s="219" t="s">
        <v>164</v>
      </c>
    </row>
    <row r="30" spans="1:17">
      <c r="A30" s="245"/>
      <c r="B30" s="245" t="s">
        <v>65</v>
      </c>
      <c r="C30" s="255">
        <f>h26_h28死亡数!BE31</f>
        <v>6</v>
      </c>
      <c r="D30" s="250">
        <f t="shared" si="16"/>
        <v>2</v>
      </c>
      <c r="E30" s="255">
        <f>h27国調人口!BE31</f>
        <v>16788</v>
      </c>
      <c r="F30" s="249">
        <f t="shared" si="12"/>
        <v>1.1913271384322135E-4</v>
      </c>
      <c r="G30" s="249">
        <f t="shared" si="18"/>
        <v>5.9548621449413447E-4</v>
      </c>
      <c r="H30" s="250">
        <f t="shared" si="17"/>
        <v>99690.193256017301</v>
      </c>
      <c r="I30" s="250">
        <f t="shared" si="13"/>
        <v>59.364135804207763</v>
      </c>
      <c r="J30" s="251">
        <f t="shared" si="19"/>
        <v>498302.55594057601</v>
      </c>
      <c r="K30" s="251">
        <f t="shared" si="14"/>
        <v>7689176.1755082617</v>
      </c>
      <c r="L30" s="589">
        <f t="shared" si="15"/>
        <v>77.130717920883782</v>
      </c>
      <c r="N30" s="256" t="s">
        <v>158</v>
      </c>
      <c r="O30" s="237" t="s">
        <v>97</v>
      </c>
      <c r="P30" s="237" t="s">
        <v>98</v>
      </c>
      <c r="Q30" s="219"/>
    </row>
    <row r="31" spans="1:17">
      <c r="A31" s="245"/>
      <c r="B31" s="245" t="s">
        <v>66</v>
      </c>
      <c r="C31" s="255">
        <f>h26_h28死亡数!BE32</f>
        <v>6</v>
      </c>
      <c r="D31" s="250">
        <f t="shared" si="16"/>
        <v>2</v>
      </c>
      <c r="E31" s="255">
        <f>h27国調人口!BE32</f>
        <v>17810</v>
      </c>
      <c r="F31" s="249">
        <f t="shared" si="12"/>
        <v>1.1229646266142616E-4</v>
      </c>
      <c r="G31" s="249">
        <f t="shared" si="18"/>
        <v>5.6132472635419574E-4</v>
      </c>
      <c r="H31" s="250">
        <f t="shared" si="17"/>
        <v>99630.829120213093</v>
      </c>
      <c r="I31" s="250">
        <f t="shared" si="13"/>
        <v>55.925247892344487</v>
      </c>
      <c r="J31" s="251">
        <f t="shared" si="19"/>
        <v>498014.33248133457</v>
      </c>
      <c r="K31" s="251">
        <f t="shared" si="14"/>
        <v>7190873.6195676858</v>
      </c>
      <c r="L31" s="589">
        <f t="shared" si="15"/>
        <v>72.175185964690542</v>
      </c>
      <c r="N31" s="418" t="s">
        <v>159</v>
      </c>
      <c r="O31" s="237">
        <f>J19*O24</f>
        <v>423260.20470473333</v>
      </c>
      <c r="P31" s="237">
        <f>SUM(O31,P32)</f>
        <v>1334706.8726294008</v>
      </c>
      <c r="Q31" s="219"/>
    </row>
    <row r="32" spans="1:17">
      <c r="A32" s="245"/>
      <c r="B32" s="245" t="s">
        <v>67</v>
      </c>
      <c r="C32" s="255">
        <f>h26_h28死亡数!BE33</f>
        <v>10</v>
      </c>
      <c r="D32" s="250">
        <f t="shared" si="16"/>
        <v>3.3333333333333335</v>
      </c>
      <c r="E32" s="255">
        <f>h27国調人口!BE33</f>
        <v>16237</v>
      </c>
      <c r="F32" s="249">
        <f t="shared" si="12"/>
        <v>2.0529243907946871E-4</v>
      </c>
      <c r="G32" s="249">
        <f t="shared" si="18"/>
        <v>1.0259356533158241E-3</v>
      </c>
      <c r="H32" s="250">
        <f t="shared" si="17"/>
        <v>99574.903872320749</v>
      </c>
      <c r="I32" s="250">
        <f t="shared" si="13"/>
        <v>102.15744405811711</v>
      </c>
      <c r="J32" s="251">
        <f t="shared" si="19"/>
        <v>497619.12575145846</v>
      </c>
      <c r="K32" s="251">
        <f t="shared" si="14"/>
        <v>6692859.2870863508</v>
      </c>
      <c r="L32" s="589">
        <f t="shared" si="15"/>
        <v>67.214318335353099</v>
      </c>
      <c r="N32" s="418" t="s">
        <v>160</v>
      </c>
      <c r="O32" s="237">
        <f>J20*O25</f>
        <v>382446.91940270923</v>
      </c>
      <c r="P32" s="237">
        <f>SUM(O32,P33)</f>
        <v>911446.66792466748</v>
      </c>
      <c r="Q32" s="219"/>
    </row>
    <row r="33" spans="1:17">
      <c r="A33" s="245"/>
      <c r="B33" s="245" t="s">
        <v>68</v>
      </c>
      <c r="C33" s="255">
        <f>h26_h28死亡数!BE34</f>
        <v>9</v>
      </c>
      <c r="D33" s="250">
        <f t="shared" si="16"/>
        <v>3</v>
      </c>
      <c r="E33" s="255">
        <f>h27国調人口!BE34</f>
        <v>17825</v>
      </c>
      <c r="F33" s="249">
        <f t="shared" si="12"/>
        <v>1.6830294530154277E-4</v>
      </c>
      <c r="G33" s="249">
        <f t="shared" si="18"/>
        <v>8.4116080190663114E-4</v>
      </c>
      <c r="H33" s="250">
        <f t="shared" si="17"/>
        <v>99472.746428262632</v>
      </c>
      <c r="I33" s="250">
        <f t="shared" si="13"/>
        <v>83.67257515345409</v>
      </c>
      <c r="J33" s="251">
        <f t="shared" si="19"/>
        <v>497154.55070342956</v>
      </c>
      <c r="K33" s="251">
        <f t="shared" si="14"/>
        <v>6195240.1613348927</v>
      </c>
      <c r="L33" s="589">
        <f t="shared" si="15"/>
        <v>62.280779246431607</v>
      </c>
      <c r="N33" s="418" t="s">
        <v>1022</v>
      </c>
      <c r="O33" s="237">
        <f>J21*O26</f>
        <v>289732.88077198103</v>
      </c>
      <c r="P33" s="237">
        <f t="shared" ref="P33:P34" si="20">SUM(O33,P34)</f>
        <v>528999.74852195824</v>
      </c>
      <c r="Q33" s="219"/>
    </row>
    <row r="34" spans="1:17">
      <c r="A34" s="245"/>
      <c r="B34" s="245" t="s">
        <v>69</v>
      </c>
      <c r="C34" s="255">
        <f>h26_h28死亡数!BE35</f>
        <v>23</v>
      </c>
      <c r="D34" s="250">
        <f t="shared" si="16"/>
        <v>7.666666666666667</v>
      </c>
      <c r="E34" s="255">
        <f>h27国調人口!BE35</f>
        <v>20757</v>
      </c>
      <c r="F34" s="249">
        <f t="shared" si="12"/>
        <v>3.6935331052978114E-4</v>
      </c>
      <c r="G34" s="249">
        <f t="shared" si="18"/>
        <v>1.8450628524671699E-3</v>
      </c>
      <c r="H34" s="250">
        <f t="shared" si="17"/>
        <v>99389.073853109177</v>
      </c>
      <c r="I34" s="250">
        <f t="shared" si="13"/>
        <v>183.3790881074965</v>
      </c>
      <c r="J34" s="251">
        <f t="shared" si="19"/>
        <v>496486.92154527712</v>
      </c>
      <c r="K34" s="251">
        <f t="shared" si="14"/>
        <v>5698085.6106314631</v>
      </c>
      <c r="L34" s="589">
        <f t="shared" si="15"/>
        <v>57.331106828230197</v>
      </c>
      <c r="N34" s="418" t="s">
        <v>1023</v>
      </c>
      <c r="O34" s="237">
        <f>SUM(J22:J24)*O27</f>
        <v>239266.86774997722</v>
      </c>
      <c r="P34" s="237">
        <f t="shared" si="20"/>
        <v>239266.86774997722</v>
      </c>
      <c r="Q34" s="219"/>
    </row>
    <row r="35" spans="1:17">
      <c r="A35" s="245"/>
      <c r="B35" s="245" t="s">
        <v>70</v>
      </c>
      <c r="C35" s="255">
        <f>h26_h28死亡数!BE36</f>
        <v>42</v>
      </c>
      <c r="D35" s="250">
        <f t="shared" si="16"/>
        <v>14</v>
      </c>
      <c r="E35" s="255">
        <f>h27国調人口!BE36</f>
        <v>23623</v>
      </c>
      <c r="F35" s="249">
        <f t="shared" si="12"/>
        <v>5.9264276340854254E-4</v>
      </c>
      <c r="G35" s="249">
        <f t="shared" si="18"/>
        <v>2.9588299940823404E-3</v>
      </c>
      <c r="H35" s="250">
        <f t="shared" si="17"/>
        <v>99205.694765001681</v>
      </c>
      <c r="I35" s="250">
        <f t="shared" si="13"/>
        <v>293.5327852544724</v>
      </c>
      <c r="J35" s="251">
        <f t="shared" si="19"/>
        <v>495294.64186187222</v>
      </c>
      <c r="K35" s="251">
        <f t="shared" si="14"/>
        <v>5201598.6890861858</v>
      </c>
      <c r="L35" s="589">
        <f t="shared" si="15"/>
        <v>52.432460670808524</v>
      </c>
      <c r="N35" s="219" t="s">
        <v>165</v>
      </c>
      <c r="Q35" s="219"/>
    </row>
    <row r="36" spans="1:17">
      <c r="A36" s="245"/>
      <c r="B36" s="245" t="s">
        <v>71</v>
      </c>
      <c r="C36" s="255">
        <f>h26_h28死亡数!BE37</f>
        <v>59</v>
      </c>
      <c r="D36" s="250">
        <f t="shared" si="16"/>
        <v>19.666666666666668</v>
      </c>
      <c r="E36" s="255">
        <f>h27国調人口!BE37</f>
        <v>28858</v>
      </c>
      <c r="F36" s="249">
        <f t="shared" si="12"/>
        <v>6.8149790930302403E-4</v>
      </c>
      <c r="G36" s="249">
        <f t="shared" si="18"/>
        <v>3.4016939282646174E-3</v>
      </c>
      <c r="H36" s="250">
        <f t="shared" si="17"/>
        <v>98912.161979747209</v>
      </c>
      <c r="I36" s="250">
        <f t="shared" si="13"/>
        <v>336.46890083803737</v>
      </c>
      <c r="J36" s="251">
        <f t="shared" si="19"/>
        <v>493719.63764664088</v>
      </c>
      <c r="K36" s="251">
        <f t="shared" si="14"/>
        <v>4706304.047224314</v>
      </c>
      <c r="L36" s="589">
        <f t="shared" si="15"/>
        <v>47.580640772850103</v>
      </c>
      <c r="N36" s="256" t="s">
        <v>158</v>
      </c>
      <c r="O36" s="237" t="s">
        <v>97</v>
      </c>
      <c r="P36" s="237" t="s">
        <v>98</v>
      </c>
      <c r="Q36" s="219"/>
    </row>
    <row r="37" spans="1:17">
      <c r="A37" s="245"/>
      <c r="B37" s="245" t="s">
        <v>72</v>
      </c>
      <c r="C37" s="255">
        <f>h26_h28死亡数!BE38</f>
        <v>75</v>
      </c>
      <c r="D37" s="250">
        <f t="shared" si="16"/>
        <v>25</v>
      </c>
      <c r="E37" s="255">
        <f>h27国調人口!BE38</f>
        <v>25126</v>
      </c>
      <c r="F37" s="249">
        <f t="shared" si="12"/>
        <v>9.9498527421794164E-4</v>
      </c>
      <c r="G37" s="249">
        <f t="shared" si="18"/>
        <v>4.9625821307342638E-3</v>
      </c>
      <c r="H37" s="250">
        <f t="shared" si="17"/>
        <v>98575.693078909171</v>
      </c>
      <c r="I37" s="250">
        <f t="shared" si="13"/>
        <v>489.18997299813782</v>
      </c>
      <c r="J37" s="251">
        <f t="shared" si="19"/>
        <v>491655.49046205054</v>
      </c>
      <c r="K37" s="251">
        <f t="shared" si="14"/>
        <v>4212584.4095776733</v>
      </c>
      <c r="L37" s="589">
        <f t="shared" si="15"/>
        <v>42.734514747013023</v>
      </c>
      <c r="N37" s="418" t="s">
        <v>159</v>
      </c>
      <c r="O37" s="237">
        <f>J41*P24</f>
        <v>460583.18928211683</v>
      </c>
      <c r="P37" s="237">
        <f>SUM(O37,P38)</f>
        <v>1995462.219133608</v>
      </c>
      <c r="Q37" s="219"/>
    </row>
    <row r="38" spans="1:17">
      <c r="A38" s="245"/>
      <c r="B38" s="245" t="s">
        <v>73</v>
      </c>
      <c r="C38" s="255">
        <f>h26_h28死亡数!BE39</f>
        <v>126</v>
      </c>
      <c r="D38" s="250">
        <f t="shared" si="16"/>
        <v>42</v>
      </c>
      <c r="E38" s="255">
        <f>h27国調人口!BE39</f>
        <v>22679</v>
      </c>
      <c r="F38" s="249">
        <f t="shared" si="12"/>
        <v>1.851933506768376E-3</v>
      </c>
      <c r="G38" s="249">
        <f t="shared" si="18"/>
        <v>9.2169943820224719E-3</v>
      </c>
      <c r="H38" s="250">
        <f t="shared" si="17"/>
        <v>98086.503105911033</v>
      </c>
      <c r="I38" s="250">
        <f t="shared" si="13"/>
        <v>904.062748079421</v>
      </c>
      <c r="J38" s="251">
        <f t="shared" si="19"/>
        <v>488172.3586593566</v>
      </c>
      <c r="K38" s="251">
        <f t="shared" si="14"/>
        <v>3720928.9191156225</v>
      </c>
      <c r="L38" s="589">
        <f t="shared" si="15"/>
        <v>37.935177637007499</v>
      </c>
      <c r="N38" s="418" t="s">
        <v>160</v>
      </c>
      <c r="O38" s="237">
        <f>J42*P25</f>
        <v>439750.86027108779</v>
      </c>
      <c r="P38" s="237">
        <f>SUM(O38,P39)</f>
        <v>1534879.0298514913</v>
      </c>
      <c r="Q38" s="219"/>
    </row>
    <row r="39" spans="1:17">
      <c r="A39" s="245"/>
      <c r="B39" s="245" t="s">
        <v>74</v>
      </c>
      <c r="C39" s="255">
        <f>h26_h28死亡数!BE40</f>
        <v>149</v>
      </c>
      <c r="D39" s="250">
        <f t="shared" si="16"/>
        <v>49.666666666666664</v>
      </c>
      <c r="E39" s="255">
        <f>h27国調人口!BE40</f>
        <v>20734</v>
      </c>
      <c r="F39" s="249">
        <f t="shared" si="12"/>
        <v>2.3954213690878107E-3</v>
      </c>
      <c r="G39" s="249">
        <f t="shared" si="18"/>
        <v>1.190580827653437E-2</v>
      </c>
      <c r="H39" s="250">
        <f t="shared" si="17"/>
        <v>97182.440357831612</v>
      </c>
      <c r="I39" s="250">
        <f t="shared" si="13"/>
        <v>1157.0355027460901</v>
      </c>
      <c r="J39" s="251">
        <f t="shared" si="19"/>
        <v>483019.61303229281</v>
      </c>
      <c r="K39" s="251">
        <f t="shared" si="14"/>
        <v>3232756.5604562657</v>
      </c>
      <c r="L39" s="589">
        <f t="shared" si="15"/>
        <v>33.264821798599222</v>
      </c>
      <c r="N39" s="418" t="s">
        <v>1022</v>
      </c>
      <c r="O39" s="237">
        <f>J43*P26</f>
        <v>398776.16050824738</v>
      </c>
      <c r="P39" s="237">
        <f t="shared" ref="P39:P40" si="21">SUM(O39,P40)</f>
        <v>1095128.1695804035</v>
      </c>
    </row>
    <row r="40" spans="1:17">
      <c r="A40" s="245"/>
      <c r="B40" s="245" t="s">
        <v>75</v>
      </c>
      <c r="C40" s="255">
        <f>h26_h28死亡数!BE41</f>
        <v>271</v>
      </c>
      <c r="D40" s="250">
        <f t="shared" si="16"/>
        <v>90.333333333333329</v>
      </c>
      <c r="E40" s="255">
        <f>h27国調人口!BE41</f>
        <v>24453</v>
      </c>
      <c r="F40" s="249">
        <f t="shared" si="12"/>
        <v>3.6941615888984309E-3</v>
      </c>
      <c r="G40" s="249">
        <f t="shared" si="18"/>
        <v>1.8301783579720815E-2</v>
      </c>
      <c r="H40" s="250">
        <f t="shared" si="17"/>
        <v>96025.404855085522</v>
      </c>
      <c r="I40" s="250">
        <f t="shared" si="13"/>
        <v>1757.4361778128514</v>
      </c>
      <c r="J40" s="251">
        <f t="shared" si="19"/>
        <v>475733.43383089552</v>
      </c>
      <c r="K40" s="251">
        <f t="shared" si="14"/>
        <v>2749736.9474239731</v>
      </c>
      <c r="L40" s="589">
        <f t="shared" si="15"/>
        <v>28.63551527404309</v>
      </c>
      <c r="N40" s="418" t="s">
        <v>1023</v>
      </c>
      <c r="O40" s="237">
        <f>SUM(J44:J46)*P27</f>
        <v>696352.00907215604</v>
      </c>
      <c r="P40" s="237">
        <f t="shared" si="21"/>
        <v>696352.00907215604</v>
      </c>
    </row>
    <row r="41" spans="1:17">
      <c r="A41" s="245"/>
      <c r="B41" s="245" t="s">
        <v>76</v>
      </c>
      <c r="C41" s="255">
        <f>h26_h28死亡数!BE42</f>
        <v>438</v>
      </c>
      <c r="D41" s="250">
        <f t="shared" si="16"/>
        <v>146</v>
      </c>
      <c r="E41" s="255">
        <f>h27国調人口!BE42</f>
        <v>30045</v>
      </c>
      <c r="F41" s="249">
        <f t="shared" si="12"/>
        <v>4.859377600266267E-3</v>
      </c>
      <c r="G41" s="249">
        <f t="shared" si="18"/>
        <v>2.4005261427162115E-2</v>
      </c>
      <c r="H41" s="250">
        <f t="shared" si="17"/>
        <v>94267.968677272671</v>
      </c>
      <c r="I41" s="250">
        <f t="shared" si="13"/>
        <v>2262.9272323054611</v>
      </c>
      <c r="J41" s="251">
        <f t="shared" si="19"/>
        <v>465682.52530559967</v>
      </c>
      <c r="K41" s="251">
        <f t="shared" si="14"/>
        <v>2274003.5135930777</v>
      </c>
      <c r="L41" s="589">
        <f t="shared" si="15"/>
        <v>24.122759252171342</v>
      </c>
      <c r="N41" s="219" t="s">
        <v>166</v>
      </c>
    </row>
    <row r="42" spans="1:17">
      <c r="A42" s="245"/>
      <c r="B42" s="245" t="s">
        <v>77</v>
      </c>
      <c r="C42" s="255">
        <f>h26_h28死亡数!BE43</f>
        <v>639</v>
      </c>
      <c r="D42" s="250">
        <f t="shared" si="16"/>
        <v>213</v>
      </c>
      <c r="E42" s="255">
        <f>h27国調人口!BE43</f>
        <v>24574</v>
      </c>
      <c r="F42" s="249">
        <f t="shared" si="12"/>
        <v>8.6676975665337351E-3</v>
      </c>
      <c r="G42" s="249">
        <f t="shared" si="18"/>
        <v>4.2419293808376321E-2</v>
      </c>
      <c r="H42" s="250">
        <f t="shared" si="17"/>
        <v>92005.04144496721</v>
      </c>
      <c r="I42" s="250">
        <f t="shared" si="13"/>
        <v>3902.7888849058945</v>
      </c>
      <c r="J42" s="251">
        <f t="shared" si="19"/>
        <v>450268.23501257133</v>
      </c>
      <c r="K42" s="251">
        <f t="shared" si="14"/>
        <v>1808320.9882874782</v>
      </c>
      <c r="L42" s="589">
        <f t="shared" si="15"/>
        <v>19.654585877982839</v>
      </c>
      <c r="N42" s="420"/>
      <c r="O42" s="256" t="s">
        <v>122</v>
      </c>
      <c r="P42" s="256" t="s">
        <v>123</v>
      </c>
    </row>
    <row r="43" spans="1:17">
      <c r="A43" s="245"/>
      <c r="B43" s="245" t="s">
        <v>78</v>
      </c>
      <c r="C43" s="255">
        <f>h26_h28死亡数!BE44</f>
        <v>903</v>
      </c>
      <c r="D43" s="250">
        <f t="shared" si="16"/>
        <v>301</v>
      </c>
      <c r="E43" s="255">
        <f>h27国調人口!BE44</f>
        <v>18125</v>
      </c>
      <c r="F43" s="249">
        <f t="shared" si="12"/>
        <v>1.6606896551724138E-2</v>
      </c>
      <c r="G43" s="249">
        <f t="shared" si="18"/>
        <v>7.9724539796053498E-2</v>
      </c>
      <c r="H43" s="250">
        <f t="shared" si="17"/>
        <v>88102.252560061315</v>
      </c>
      <c r="I43" s="250">
        <f t="shared" si="13"/>
        <v>7023.9115403465694</v>
      </c>
      <c r="J43" s="251">
        <f t="shared" si="19"/>
        <v>422951.48394944018</v>
      </c>
      <c r="K43" s="251">
        <f t="shared" si="14"/>
        <v>1358052.7532749069</v>
      </c>
      <c r="L43" s="589">
        <f t="shared" si="15"/>
        <v>15.414506596742136</v>
      </c>
      <c r="N43" s="256" t="s">
        <v>167</v>
      </c>
      <c r="O43" s="257">
        <f>L19</f>
        <v>19.336148636646762</v>
      </c>
      <c r="P43" s="257">
        <f>L41</f>
        <v>24.122759252171342</v>
      </c>
      <c r="Q43" s="222" t="s">
        <v>168</v>
      </c>
    </row>
    <row r="44" spans="1:17">
      <c r="A44" s="245"/>
      <c r="B44" s="245" t="s">
        <v>79</v>
      </c>
      <c r="C44" s="255">
        <f>h26_h28死亡数!BE45</f>
        <v>1504</v>
      </c>
      <c r="D44" s="250">
        <f t="shared" si="16"/>
        <v>501.33333333333331</v>
      </c>
      <c r="E44" s="255">
        <f>h27国調人口!BE45</f>
        <v>14336</v>
      </c>
      <c r="F44" s="249">
        <f t="shared" si="12"/>
        <v>3.4970238095238096E-2</v>
      </c>
      <c r="G44" s="249">
        <f t="shared" si="18"/>
        <v>0.16079370509750254</v>
      </c>
      <c r="H44" s="250">
        <f t="shared" si="17"/>
        <v>81078.341019714746</v>
      </c>
      <c r="I44" s="250">
        <f t="shared" si="13"/>
        <v>13036.886855718752</v>
      </c>
      <c r="J44" s="251">
        <f t="shared" si="19"/>
        <v>372799.48795927688</v>
      </c>
      <c r="K44" s="251">
        <f t="shared" si="14"/>
        <v>935101.26932546659</v>
      </c>
      <c r="L44" s="589">
        <f t="shared" si="15"/>
        <v>11.533305412577329</v>
      </c>
      <c r="N44" s="256" t="s">
        <v>169</v>
      </c>
      <c r="O44" s="258">
        <f>P31/H19</f>
        <v>14.945368204660666</v>
      </c>
      <c r="P44" s="258">
        <f>P37/H41</f>
        <v>21.167977279377823</v>
      </c>
      <c r="Q44" s="222" t="s">
        <v>170</v>
      </c>
    </row>
    <row r="45" spans="1:17">
      <c r="A45" s="245"/>
      <c r="B45" s="245" t="s">
        <v>80</v>
      </c>
      <c r="C45" s="255">
        <f>h26_h28死亡数!BE46</f>
        <v>1929</v>
      </c>
      <c r="D45" s="250">
        <f t="shared" si="16"/>
        <v>643</v>
      </c>
      <c r="E45" s="255">
        <f>h27国調人口!BE46</f>
        <v>9101</v>
      </c>
      <c r="F45" s="249">
        <f t="shared" si="12"/>
        <v>7.065157674980771E-2</v>
      </c>
      <c r="G45" s="249">
        <f t="shared" si="18"/>
        <v>0.30022879021338189</v>
      </c>
      <c r="H45" s="250">
        <f t="shared" si="17"/>
        <v>68041.454163995993</v>
      </c>
      <c r="I45" s="250">
        <f t="shared" si="13"/>
        <v>20428.003468015791</v>
      </c>
      <c r="J45" s="251">
        <f t="shared" si="19"/>
        <v>289137.26214994048</v>
      </c>
      <c r="K45" s="251">
        <f t="shared" si="14"/>
        <v>562301.78136618971</v>
      </c>
      <c r="L45" s="589">
        <f t="shared" si="15"/>
        <v>8.2641058789089001</v>
      </c>
      <c r="N45" s="256" t="s">
        <v>171</v>
      </c>
      <c r="O45" s="257">
        <f>O43-O44</f>
        <v>4.3907804319860961</v>
      </c>
      <c r="P45" s="257">
        <f>P43-P44</f>
        <v>2.9547819727935192</v>
      </c>
      <c r="Q45" s="222" t="s">
        <v>172</v>
      </c>
    </row>
    <row r="46" spans="1:17">
      <c r="A46" s="245"/>
      <c r="B46" s="245" t="s">
        <v>100</v>
      </c>
      <c r="C46" s="255">
        <f>h26_h28死亡数!BE47</f>
        <v>2933</v>
      </c>
      <c r="D46" s="250">
        <f t="shared" si="16"/>
        <v>977.66666666666663</v>
      </c>
      <c r="E46" s="255">
        <f>h27国調人口!BE47</f>
        <v>5609</v>
      </c>
      <c r="F46" s="249">
        <f t="shared" si="12"/>
        <v>0.17430320318535686</v>
      </c>
      <c r="G46" s="249">
        <f t="shared" si="18"/>
        <v>0.60700759535586413</v>
      </c>
      <c r="H46" s="250">
        <f t="shared" si="17"/>
        <v>47613.450695980202</v>
      </c>
      <c r="I46" s="250">
        <f t="shared" si="13"/>
        <v>47613.450695980202</v>
      </c>
      <c r="J46" s="251">
        <f>I46/F46</f>
        <v>273164.51921624917</v>
      </c>
      <c r="K46" s="251">
        <f>J46</f>
        <v>273164.51921624917</v>
      </c>
      <c r="L46" s="589">
        <f t="shared" si="15"/>
        <v>5.7371292192294581</v>
      </c>
      <c r="N46" s="256" t="s">
        <v>173</v>
      </c>
      <c r="O46" s="257">
        <f>L5</f>
        <v>80.792721216671964</v>
      </c>
      <c r="P46" s="257">
        <f>L27</f>
        <v>86.865422179791352</v>
      </c>
      <c r="Q46" s="222" t="s">
        <v>174</v>
      </c>
    </row>
    <row r="47" spans="1:17">
      <c r="A47" s="229"/>
      <c r="B47" s="265" t="s">
        <v>101</v>
      </c>
      <c r="C47" s="266">
        <f>SUM(C27:C46)</f>
        <v>9147</v>
      </c>
      <c r="D47" s="266">
        <f>SUM(D27:D46)</f>
        <v>3048.9999999999995</v>
      </c>
      <c r="E47" s="266">
        <f>SUM(E27:E46)</f>
        <v>367638</v>
      </c>
      <c r="F47" s="267"/>
      <c r="G47" s="267"/>
      <c r="H47" s="266"/>
      <c r="I47" s="265"/>
      <c r="J47" s="268"/>
      <c r="K47" s="268"/>
      <c r="L47" s="257"/>
      <c r="N47" s="256" t="s">
        <v>175</v>
      </c>
      <c r="O47" s="257">
        <f>O46-O45</f>
        <v>76.401940784685863</v>
      </c>
      <c r="P47" s="257">
        <f>P46-P45</f>
        <v>83.91064020699784</v>
      </c>
      <c r="Q47" s="222" t="s">
        <v>176</v>
      </c>
    </row>
    <row r="50" spans="1:12">
      <c r="C50" s="219" t="s">
        <v>122</v>
      </c>
      <c r="D50" s="219" t="s">
        <v>123</v>
      </c>
      <c r="E50" s="221"/>
      <c r="F50" s="220"/>
      <c r="G50" s="219"/>
      <c r="H50" s="222"/>
      <c r="I50" s="222"/>
      <c r="J50" s="223"/>
      <c r="L50" s="259"/>
    </row>
    <row r="51" spans="1:12">
      <c r="A51" s="219" t="s">
        <v>103</v>
      </c>
      <c r="B51" s="219" t="s">
        <v>1067</v>
      </c>
      <c r="C51" s="220">
        <f>C5</f>
        <v>24</v>
      </c>
      <c r="D51" s="220">
        <f>C27</f>
        <v>17</v>
      </c>
      <c r="E51" s="221"/>
      <c r="F51" s="220"/>
      <c r="G51" s="219"/>
      <c r="H51" s="222"/>
      <c r="I51" s="222"/>
      <c r="J51" s="223"/>
      <c r="L51" s="259"/>
    </row>
    <row r="52" spans="1:12">
      <c r="A52" s="219" t="s">
        <v>104</v>
      </c>
      <c r="B52" s="219" t="s">
        <v>1067</v>
      </c>
      <c r="C52" s="260">
        <f>SUM(明石市!C52,加古川市!C52,高砂市!C52,稲美町!C52,播磨町!C52)</f>
        <v>8169</v>
      </c>
      <c r="D52" s="260">
        <f>SUM(明石市!D52,加古川市!D52,高砂市!D52,稲美町!D52,播磨町!D52)</f>
        <v>7588</v>
      </c>
      <c r="E52" s="221"/>
      <c r="F52" s="220"/>
      <c r="G52" s="219"/>
      <c r="H52" s="222"/>
      <c r="I52" s="222"/>
      <c r="J52" s="223"/>
      <c r="L52" s="259"/>
    </row>
    <row r="53" spans="1:12">
      <c r="A53" s="219" t="s">
        <v>105</v>
      </c>
      <c r="C53" s="261">
        <f>C51/C52</f>
        <v>2.9379360998898272E-3</v>
      </c>
      <c r="D53" s="261">
        <f>D51/D52</f>
        <v>2.2403795466526093E-3</v>
      </c>
      <c r="E53" s="221"/>
      <c r="F53" s="220"/>
      <c r="G53" s="219"/>
      <c r="H53" s="222"/>
      <c r="I53" s="222"/>
      <c r="J53" s="223"/>
      <c r="L53" s="259"/>
    </row>
  </sheetData>
  <mergeCells count="2">
    <mergeCell ref="C3:D3"/>
    <mergeCell ref="J3:K3"/>
  </mergeCells>
  <phoneticPr fontId="2"/>
  <pageMargins left="0.78740157480314965" right="0.78740157480314965" top="0.78740157480314965" bottom="0.78740157480314965" header="0.51181102362204722" footer="0.51181102362204722"/>
  <pageSetup paperSize="9" scale="8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4</vt:i4>
      </vt:variant>
    </vt:vector>
  </HeadingPairs>
  <TitlesOfParts>
    <vt:vector size="89" baseType="lpstr">
      <vt:lpstr>推計方法</vt:lpstr>
      <vt:lpstr>生命表時系列</vt:lpstr>
      <vt:lpstr>総括男</vt:lpstr>
      <vt:lpstr>総括女</vt:lpstr>
      <vt:lpstr>兵庫県</vt:lpstr>
      <vt:lpstr>神戸市</vt:lpstr>
      <vt:lpstr>阪神南</vt:lpstr>
      <vt:lpstr>阪神北</vt:lpstr>
      <vt:lpstr>東播磨</vt:lpstr>
      <vt:lpstr>北播磨</vt:lpstr>
      <vt:lpstr>中播磨</vt:lpstr>
      <vt:lpstr>西播磨</vt:lpstr>
      <vt:lpstr>但馬</vt:lpstr>
      <vt:lpstr>丹波</vt:lpstr>
      <vt:lpstr>淡路</vt:lpstr>
      <vt:lpstr>尼崎市</vt:lpstr>
      <vt:lpstr>西宮市</vt:lpstr>
      <vt:lpstr>芦屋市</vt:lpstr>
      <vt:lpstr>伊丹市</vt:lpstr>
      <vt:lpstr>宝塚市</vt:lpstr>
      <vt:lpstr>川西市</vt:lpstr>
      <vt:lpstr>三田市</vt:lpstr>
      <vt:lpstr>猪名川町</vt:lpstr>
      <vt:lpstr>明石市</vt:lpstr>
      <vt:lpstr>加古川市</vt:lpstr>
      <vt:lpstr>高砂市</vt:lpstr>
      <vt:lpstr>稲美町</vt:lpstr>
      <vt:lpstr>播磨町</vt:lpstr>
      <vt:lpstr>西脇市</vt:lpstr>
      <vt:lpstr>三木市</vt:lpstr>
      <vt:lpstr>小野市</vt:lpstr>
      <vt:lpstr>加西市</vt:lpstr>
      <vt:lpstr>加東市</vt:lpstr>
      <vt:lpstr>多可町</vt:lpstr>
      <vt:lpstr>姫路市</vt:lpstr>
      <vt:lpstr>市川町</vt:lpstr>
      <vt:lpstr>福崎町</vt:lpstr>
      <vt:lpstr>神河町</vt:lpstr>
      <vt:lpstr>相生市</vt:lpstr>
      <vt:lpstr>宍粟市</vt:lpstr>
      <vt:lpstr>赤穂市</vt:lpstr>
      <vt:lpstr>たつの市</vt:lpstr>
      <vt:lpstr>太子町</vt:lpstr>
      <vt:lpstr>上郡町</vt:lpstr>
      <vt:lpstr>佐用町</vt:lpstr>
      <vt:lpstr>豊岡市</vt:lpstr>
      <vt:lpstr>養父市</vt:lpstr>
      <vt:lpstr>朝来市</vt:lpstr>
      <vt:lpstr>香美町</vt:lpstr>
      <vt:lpstr>新温泉町</vt:lpstr>
      <vt:lpstr>篠山市</vt:lpstr>
      <vt:lpstr>丹波市</vt:lpstr>
      <vt:lpstr>洲本市</vt:lpstr>
      <vt:lpstr>南あわじ市</vt:lpstr>
      <vt:lpstr>淡路市</vt:lpstr>
      <vt:lpstr>人口動態時系列</vt:lpstr>
      <vt:lpstr>h26_28出生</vt:lpstr>
      <vt:lpstr>h22_1</vt:lpstr>
      <vt:lpstr>h23_1</vt:lpstr>
      <vt:lpstr>h24_1</vt:lpstr>
      <vt:lpstr>h25_1</vt:lpstr>
      <vt:lpstr>h26_1</vt:lpstr>
      <vt:lpstr>h27_1</vt:lpstr>
      <vt:lpstr>h28_1</vt:lpstr>
      <vt:lpstr>死亡数</vt:lpstr>
      <vt:lpstr>h26_h28死亡数</vt:lpstr>
      <vt:lpstr>h26_h28死亡数2</vt:lpstr>
      <vt:lpstr>h26_2</vt:lpstr>
      <vt:lpstr>h27_2</vt:lpstr>
      <vt:lpstr>h28_2</vt:lpstr>
      <vt:lpstr>h22_2</vt:lpstr>
      <vt:lpstr>h23_2</vt:lpstr>
      <vt:lpstr>h24_2</vt:lpstr>
      <vt:lpstr>h25_2</vt:lpstr>
      <vt:lpstr>h27国調人口</vt:lpstr>
      <vt:lpstr>h27国調1</vt:lpstr>
      <vt:lpstr>h27国調2</vt:lpstr>
      <vt:lpstr>h27_29自立率1</vt:lpstr>
      <vt:lpstr>自立率2</vt:lpstr>
      <vt:lpstr>h27_3男</vt:lpstr>
      <vt:lpstr>h28_3男</vt:lpstr>
      <vt:lpstr>h29_3男</vt:lpstr>
      <vt:lpstr>h27_3女</vt:lpstr>
      <vt:lpstr>h28_3女</vt:lpstr>
      <vt:lpstr>h29_3女</vt:lpstr>
      <vt:lpstr>総括女!Print_Area</vt:lpstr>
      <vt:lpstr>総括男!Print_Area</vt:lpstr>
      <vt:lpstr>尼崎市!Print_Area</vt:lpstr>
      <vt:lpstr>兵庫県!Print_Area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2012-08-22T08:50:15Z</cp:lastPrinted>
  <dcterms:created xsi:type="dcterms:W3CDTF">2007-07-17T15:28:39Z</dcterms:created>
  <dcterms:modified xsi:type="dcterms:W3CDTF">2017-11-27T04:32:49Z</dcterms:modified>
</cp:coreProperties>
</file>